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comments4.xml" ContentType="application/vnd.openxmlformats-officedocument.spreadsheetml.comments+xml"/>
  <Override PartName="/xl/worksheets/_rels/sheet4.xml.rels" ContentType="application/vnd.openxmlformats-package.relationships+xml"/>
  <Override PartName="/xl/worksheets/_rels/sheet3.xml.rels" ContentType="application/vnd.openxmlformats-package.relationships+xml"/>
  <Override PartName="/xl/worksheets/_rels/sheet2.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comments2.xml" ContentType="application/vnd.openxmlformats-officedocument.spreadsheetml.comments+xml"/>
  <Override PartName="/xl/drawings/drawing1.xml" ContentType="application/vnd.openxmlformats-officedocument.drawing+xml"/>
  <Override PartName="/xl/drawings/vmlDrawing1.vml" ContentType="application/vnd.openxmlformats-officedocument.vmlDrawing"/>
  <Override PartName="/xl/drawings/drawing2.xml" ContentType="application/vnd.openxmlformats-officedocument.drawing+xml"/>
  <Override PartName="/xl/drawings/vmlDrawing2.vml" ContentType="application/vnd.openxmlformats-officedocument.vmlDrawing"/>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4"/>
  </bookViews>
  <sheets>
    <sheet name="Marzo" sheetId="1" state="visible" r:id="rId3"/>
    <sheet name="Tracking" sheetId="2" state="visible" r:id="rId4"/>
    <sheet name="Hoja1" sheetId="3" state="hidden" r:id="rId5"/>
    <sheet name="con precio" sheetId="4" state="visible" r:id="rId6"/>
    <sheet name="toWeb" sheetId="5" state="visible" r:id="rId7"/>
  </sheets>
  <definedNames>
    <definedName function="false" hidden="true" localSheetId="2" name="_xlnm._FilterDatabase" vbProcedure="false">Hoja1!$A$1:$T$1771</definedName>
    <definedName function="false" hidden="false" localSheetId="1" name="_xlnm.Print_Area" vbProcedure="false">Tracking!$A$1:$P$4204</definedName>
    <definedName function="false" hidden="true" localSheetId="1" name="_xlnm._FilterDatabase" vbProcedure="false">Tracking!$A$1:$S$4658</definedNam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 </author>
  </authors>
  <commentList>
    <comment ref="C626" authorId="0">
      <text>
        <r>
          <rPr>
            <sz val="11"/>
            <color rgb="FF000000"/>
            <rFont val="Calibri"/>
            <family val="2"/>
            <charset val="1"/>
          </rPr>
          <t xml:space="preserve">Usuario de Windows:
</t>
        </r>
        <r>
          <rPr>
            <sz val="9"/>
            <color rgb="FF000000"/>
            <rFont val="Tahoma"/>
            <family val="2"/>
            <charset val="1"/>
          </rPr>
          <t xml:space="preserve">Era 400 pero en el reporte está 380</t>
        </r>
      </text>
    </comment>
    <comment ref="C837" authorId="0">
      <text>
        <r>
          <rPr>
            <sz val="11"/>
            <color rgb="FF000000"/>
            <rFont val="Calibri"/>
            <family val="2"/>
            <charset val="1"/>
          </rPr>
          <t xml:space="preserve">Usuario de Windows:
</t>
        </r>
        <r>
          <rPr>
            <sz val="9"/>
            <color rgb="FF000000"/>
            <rFont val="Tahoma"/>
            <family val="2"/>
            <charset val="1"/>
          </rPr>
          <t xml:space="preserve">Era 350 pero en el reporte de venta está 330</t>
        </r>
      </text>
    </comment>
  </commentList>
</comments>
</file>

<file path=xl/comments4.xml><?xml version="1.0" encoding="utf-8"?>
<comments xmlns="http://schemas.openxmlformats.org/spreadsheetml/2006/main" xmlns:xdr="http://schemas.openxmlformats.org/drawingml/2006/spreadsheetDrawing">
  <authors>
    <author> </author>
  </authors>
  <commentList>
    <comment ref="C197" authorId="0">
      <text>
        <r>
          <rPr>
            <sz val="11"/>
            <color rgb="FF000000"/>
            <rFont val="Calibri"/>
            <family val="2"/>
            <charset val="1"/>
          </rPr>
          <t xml:space="preserve">Usuario de Windows:
</t>
        </r>
        <r>
          <rPr>
            <sz val="9"/>
            <color rgb="FF000000"/>
            <rFont val="Tahoma"/>
            <family val="2"/>
            <charset val="1"/>
          </rPr>
          <t xml:space="preserve">Era 400 pero en el reporte está 380</t>
        </r>
      </text>
    </comment>
    <comment ref="C274" authorId="0">
      <text>
        <r>
          <rPr>
            <sz val="11"/>
            <color rgb="FF000000"/>
            <rFont val="Calibri"/>
            <family val="2"/>
            <charset val="1"/>
          </rPr>
          <t xml:space="preserve">Usuario de Windows:
</t>
        </r>
        <r>
          <rPr>
            <sz val="9"/>
            <color rgb="FF000000"/>
            <rFont val="Tahoma"/>
            <family val="2"/>
            <charset val="1"/>
          </rPr>
          <t xml:space="preserve">Era 350 pero en el reporte de venta está 330</t>
        </r>
      </text>
    </comment>
  </commentList>
</comments>
</file>

<file path=xl/sharedStrings.xml><?xml version="1.0" encoding="utf-8"?>
<sst xmlns="http://schemas.openxmlformats.org/spreadsheetml/2006/main" count="60860" uniqueCount="7430">
  <si>
    <t xml:space="preserve">Hora Partida</t>
  </si>
  <si>
    <t xml:space="preserve">Hora Parada</t>
  </si>
  <si>
    <t xml:space="preserve">Actividad</t>
  </si>
  <si>
    <t xml:space="preserve">Sale de Av. Jenecherú y Soberanía Nacional. Por Metalsan a Piscina de Oxidación.</t>
  </si>
  <si>
    <t xml:space="preserve">Va de la Piscina de Oxidación al garaje.</t>
  </si>
  <si>
    <t xml:space="preserve">Parte de la calle 3 y Parque Urbano El Gran Paitií a la Doble Vía La Guardia pasando la Av. Mapaizo.</t>
  </si>
  <si>
    <t xml:space="preserve">Va a Urbanización Mirador de Aqualand.</t>
  </si>
  <si>
    <t xml:space="preserve">Va a la Piscina de Oxidación</t>
  </si>
  <si>
    <t xml:space="preserve">Retorna a garaje</t>
  </si>
  <si>
    <t xml:space="preserve">Parte del Canal Guapilo casi calle 11 a Av. La Campana esq. 24 de Septiembre.</t>
  </si>
  <si>
    <t xml:space="preserve">Va a la calle 1 casi Soberanía Nacional.</t>
  </si>
  <si>
    <t xml:space="preserve">Va a Av. San Aurelio y Ché Guevara.</t>
  </si>
  <si>
    <t xml:space="preserve">Va a descargar a la Piscina de Oxidación.</t>
  </si>
  <si>
    <t xml:space="preserve">Va a la salida de la Pisicina de Oxidación donde parquean los camiones.</t>
  </si>
  <si>
    <t xml:space="preserve">Va por el Barrio Paitití Norte cerca a la cancha Chiky</t>
  </si>
  <si>
    <t xml:space="preserve">Va por la Av. Internacional, El Nuevo Palmar</t>
  </si>
  <si>
    <t xml:space="preserve">Va por la Av. El Nuevo Palamar a la altura de Salón del Reino de los Testigos de Jehová.</t>
  </si>
  <si>
    <t xml:space="preserve">DETERMINAR PRECIOS PARA LUGARES LEJANOS</t>
  </si>
  <si>
    <t xml:space="preserve">De SCz de la Sierra a San José de Chiquitos</t>
  </si>
  <si>
    <t xml:space="preserve">Distancia en Km.</t>
  </si>
  <si>
    <t xml:space="preserve">Precio Adicional X Km.</t>
  </si>
  <si>
    <t xml:space="preserve">Precio Limpieza</t>
  </si>
  <si>
    <t xml:space="preserve">Pago Chofer</t>
  </si>
  <si>
    <t xml:space="preserve">Pago Ayudante</t>
  </si>
  <si>
    <t xml:space="preserve">Viáticos</t>
  </si>
  <si>
    <t xml:space="preserve">$ Peajes</t>
  </si>
  <si>
    <t xml:space="preserve">$ Combustible litro Diesel</t>
  </si>
  <si>
    <t xml:space="preserve">Consumo litro/Km</t>
  </si>
  <si>
    <t xml:space="preserve">Ingreso</t>
  </si>
  <si>
    <t xml:space="preserve">Costo</t>
  </si>
  <si>
    <t xml:space="preserve">Utilidad</t>
  </si>
  <si>
    <t xml:space="preserve">Equilibrio</t>
  </si>
  <si>
    <t xml:space="preserve">Confianza en la web</t>
  </si>
  <si>
    <t xml:space="preserve">1. Buen diseño y fácilidad de usuario</t>
  </si>
  <si>
    <t xml:space="preserve">2. Contenido</t>
  </si>
  <si>
    <t xml:space="preserve">Sin errores, videos y fotos propias</t>
  </si>
  <si>
    <t xml:space="preserve">3. Tecnología</t>
  </si>
  <si>
    <t xml:space="preserve">ID Contenedor Google Tag Manager</t>
  </si>
  <si>
    <t xml:space="preserve">GTM-TNJ4N9X</t>
  </si>
  <si>
    <t xml:space="preserve">Cuenta de GA</t>
  </si>
  <si>
    <t xml:space="preserve">Cuenta de GA Serprolim</t>
  </si>
  <si>
    <t xml:space="preserve">170265033-1</t>
  </si>
  <si>
    <t xml:space="preserve">Cuenta de GA Serprolim GA4</t>
  </si>
  <si>
    <t xml:space="preserve">RASTREADOR núm</t>
  </si>
  <si>
    <t xml:space="preserve">Dyegoo Acount</t>
  </si>
  <si>
    <t xml:space="preserve">Serprolim</t>
  </si>
  <si>
    <t xml:space="preserve">DyLyb!FRW5B^h9wB</t>
  </si>
  <si>
    <t xml:space="preserve">P3000</t>
  </si>
  <si>
    <t xml:space="preserve">egO4WF7!92c$*WO8</t>
  </si>
  <si>
    <t xml:space="preserve">CtayCtrsñ SPLTrans</t>
  </si>
  <si>
    <t xml:space="preserve">FECHA</t>
  </si>
  <si>
    <t xml:space="preserve">ACTIVIDAD</t>
  </si>
  <si>
    <t xml:space="preserve">PRECIO</t>
  </si>
  <si>
    <t xml:space="preserve">TIPO PRECIO</t>
  </si>
  <si>
    <t xml:space="preserve">CÓD. CLIENTE</t>
  </si>
  <si>
    <t xml:space="preserve">Correlativo</t>
  </si>
  <si>
    <t xml:space="preserve">Código</t>
  </si>
  <si>
    <t xml:space="preserve">NOMBRE CLIENTE</t>
  </si>
  <si>
    <t xml:space="preserve">Dist. Municipal</t>
  </si>
  <si>
    <t xml:space="preserve">Efectivo/Crédito</t>
  </si>
  <si>
    <t xml:space="preserve">MOTIVO</t>
  </si>
  <si>
    <t xml:space="preserve">HORA Partida</t>
  </si>
  <si>
    <t xml:space="preserve">HORA Parada</t>
  </si>
  <si>
    <t xml:space="preserve">DURACIÓN (min)</t>
  </si>
  <si>
    <t xml:space="preserve">LONG_LAT</t>
  </si>
  <si>
    <t xml:space="preserve">Comentarios</t>
  </si>
  <si>
    <t xml:space="preserve">SEMANA</t>
  </si>
  <si>
    <t xml:space="preserve">Día de la semana</t>
  </si>
  <si>
    <t xml:space="preserve">Residencial Abasto Sur. Roberto Coronado</t>
  </si>
  <si>
    <t xml:space="preserve">RR.PP.</t>
  </si>
  <si>
    <t xml:space="preserve">75049515</t>
  </si>
  <si>
    <t xml:space="preserve">Roberto Coronado. Residencial Abasto Sur</t>
  </si>
  <si>
    <t xml:space="preserve">SOLICITUD </t>
  </si>
  <si>
    <t xml:space="preserve">8:20</t>
  </si>
  <si>
    <t xml:space="preserve">-17.850340, -63.227726</t>
  </si>
  <si>
    <t xml:space="preserve">SEM 1</t>
  </si>
  <si>
    <t xml:space="preserve">Moscú Erwin</t>
  </si>
  <si>
    <t xml:space="preserve">Flete</t>
  </si>
  <si>
    <t xml:space="preserve">202004060001</t>
  </si>
  <si>
    <t xml:space="preserve">La Guardia</t>
  </si>
  <si>
    <t xml:space="preserve">TRABAJO</t>
  </si>
  <si>
    <t xml:space="preserve">0:35</t>
  </si>
  <si>
    <t xml:space="preserve">-17.860912, -63.248701</t>
  </si>
  <si>
    <t xml:space="preserve">El Fuerte. Barrio 4 de Octubre</t>
  </si>
  <si>
    <t xml:space="preserve">202004060002</t>
  </si>
  <si>
    <t xml:space="preserve">Distrito Municipal 12 - Nuevo Palmar</t>
  </si>
  <si>
    <t xml:space="preserve">0:34</t>
  </si>
  <si>
    <t xml:space="preserve">-17.857216, -63.140508</t>
  </si>
  <si>
    <t xml:space="preserve">202004060003</t>
  </si>
  <si>
    <t xml:space="preserve">0:40</t>
  </si>
  <si>
    <t xml:space="preserve">-17.859788, -63.148676</t>
  </si>
  <si>
    <t xml:space="preserve">Muellero</t>
  </si>
  <si>
    <t xml:space="preserve">MECÁNICO</t>
  </si>
  <si>
    <t xml:space="preserve">0:54</t>
  </si>
  <si>
    <t xml:space="preserve">-17.825747, -63.205749</t>
  </si>
  <si>
    <t xml:space="preserve">Garaje de la Av. Virgen de Cotoca</t>
  </si>
  <si>
    <t xml:space="preserve">GARAJE</t>
  </si>
  <si>
    <t xml:space="preserve">16:02</t>
  </si>
  <si>
    <t xml:space="preserve">El Recreo</t>
  </si>
  <si>
    <t xml:space="preserve">202004070002</t>
  </si>
  <si>
    <t xml:space="preserve">Distrito Municipal 8 - Plan 3000</t>
  </si>
  <si>
    <t xml:space="preserve">0:43</t>
  </si>
  <si>
    <t xml:space="preserve">-17.878385, -63.093977</t>
  </si>
  <si>
    <t xml:space="preserve">Las Orquídeas</t>
  </si>
  <si>
    <t xml:space="preserve">Normal</t>
  </si>
  <si>
    <t xml:space="preserve">202004070001</t>
  </si>
  <si>
    <t xml:space="preserve">0:22</t>
  </si>
  <si>
    <t xml:space="preserve">-17.845638, -63.116715</t>
  </si>
  <si>
    <t xml:space="preserve">DESCANSO</t>
  </si>
  <si>
    <t xml:space="preserve">0:18</t>
  </si>
  <si>
    <t xml:space="preserve">-17.879188, -63.093739</t>
  </si>
  <si>
    <t xml:space="preserve">14:58</t>
  </si>
  <si>
    <t xml:space="preserve">-17.775143, -63.127938</t>
  </si>
  <si>
    <t xml:space="preserve">Distrito Municipal 10 - El Bajío</t>
  </si>
  <si>
    <t xml:space="preserve">0:59</t>
  </si>
  <si>
    <t xml:space="preserve">SEM 2</t>
  </si>
  <si>
    <t xml:space="preserve">7:11</t>
  </si>
  <si>
    <t xml:space="preserve">Casa de Limber</t>
  </si>
  <si>
    <t xml:space="preserve">10:45</t>
  </si>
  <si>
    <t xml:space="preserve">-17.801445,-63.124030</t>
  </si>
  <si>
    <t xml:space="preserve">SEM 4</t>
  </si>
  <si>
    <t xml:space="preserve">Movimientos en calle 5 a una cuadra de cementerio Villa 1ro de Mayo</t>
  </si>
  <si>
    <t xml:space="preserve">0:21</t>
  </si>
  <si>
    <t xml:space="preserve">0:06</t>
  </si>
  <si>
    <t xml:space="preserve">0:52</t>
  </si>
  <si>
    <t xml:space="preserve">0:00</t>
  </si>
  <si>
    <t xml:space="preserve">3:27</t>
  </si>
  <si>
    <t xml:space="preserve">13:33</t>
  </si>
  <si>
    <t xml:space="preserve">17:59</t>
  </si>
  <si>
    <t xml:space="preserve">Texas. Urbanización Motacú. Casas Leasing Casas del Norte.</t>
  </si>
  <si>
    <t xml:space="preserve">202005040001</t>
  </si>
  <si>
    <t xml:space="preserve">Warnes</t>
  </si>
  <si>
    <t xml:space="preserve">0:31</t>
  </si>
  <si>
    <t xml:space="preserve">-17.614425, -63.174193</t>
  </si>
  <si>
    <t xml:space="preserve">Urbanización Akualand Guapay</t>
  </si>
  <si>
    <t xml:space="preserve">202005040002</t>
  </si>
  <si>
    <t xml:space="preserve">-17.635143, -63.165011</t>
  </si>
  <si>
    <t xml:space="preserve">0:12</t>
  </si>
  <si>
    <t xml:space="preserve">V a la Doble Vía a La Guardia pasando el 8vo anillo. Por Condominio Jardín del Sol.</t>
  </si>
  <si>
    <t xml:space="preserve">-17.842116, -63.244293</t>
  </si>
  <si>
    <t xml:space="preserve">Satélite Norte por las canchas sintéticas Tiro Libre.</t>
  </si>
  <si>
    <t xml:space="preserve">ERROR</t>
  </si>
  <si>
    <t xml:space="preserve">0:01</t>
  </si>
  <si>
    <t xml:space="preserve">Va a descargar a la Laguna de Oxidación.</t>
  </si>
  <si>
    <t xml:space="preserve">LAG.OXIDACIÓN</t>
  </si>
  <si>
    <t xml:space="preserve">0:20</t>
  </si>
  <si>
    <t xml:space="preserve">-17.745727, -63.126691</t>
  </si>
  <si>
    <t xml:space="preserve">Retorna al garaje.</t>
  </si>
  <si>
    <t xml:space="preserve">10:23</t>
  </si>
  <si>
    <t xml:space="preserve">-17.848882, -63.150104</t>
  </si>
  <si>
    <t xml:space="preserve">Barrio El Palmar del Oratorio</t>
  </si>
  <si>
    <t xml:space="preserve">202005050001</t>
  </si>
  <si>
    <t xml:space="preserve">-17.881169, -63.144376</t>
  </si>
  <si>
    <t xml:space="preserve">Va cerca a Av 4 de octubre. Barrio 4 de Octubre.</t>
  </si>
  <si>
    <t xml:space="preserve">202005050002</t>
  </si>
  <si>
    <t xml:space="preserve">0:23</t>
  </si>
  <si>
    <t xml:space="preserve">-17.856051, -63.146934</t>
  </si>
  <si>
    <t xml:space="preserve">Condominio Icarai / Avenida Camino Montecristo, detrás de Hospital Pampa de la Isla</t>
  </si>
  <si>
    <t xml:space="preserve">202005050003</t>
  </si>
  <si>
    <t xml:space="preserve">Distrito Municipal 6 - Carretera a Cotoca</t>
  </si>
  <si>
    <t xml:space="preserve">-17.758458, -63.105322</t>
  </si>
  <si>
    <t xml:space="preserve">Pequeño movimiento en garaje</t>
  </si>
  <si>
    <t xml:space="preserve">2:27</t>
  </si>
  <si>
    <t xml:space="preserve">Retorna al garaje</t>
  </si>
  <si>
    <t xml:space="preserve">0:14</t>
  </si>
  <si>
    <t xml:space="preserve">Estaciona en garaje</t>
  </si>
  <si>
    <t xml:space="preserve">1:10</t>
  </si>
  <si>
    <t xml:space="preserve">Se detiene 4 minutos en Av. 16 de julio y calle 13 este. Casi 3 Pasos al Frente.</t>
  </si>
  <si>
    <t xml:space="preserve">0:04</t>
  </si>
  <si>
    <t xml:space="preserve">Sale de Saguapac</t>
  </si>
  <si>
    <t xml:space="preserve">0:11</t>
  </si>
  <si>
    <t xml:space="preserve">Se detiene donde están estacionados los camiones.</t>
  </si>
  <si>
    <t xml:space="preserve">16:27</t>
  </si>
  <si>
    <t xml:space="preserve">-17.756218, -63.132887</t>
  </si>
  <si>
    <t xml:space="preserve">Pequeño movimiento.</t>
  </si>
  <si>
    <t xml:space="preserve">17:30</t>
  </si>
  <si>
    <t xml:space="preserve">5:50</t>
  </si>
  <si>
    <t xml:space="preserve">Sin movimientos</t>
  </si>
  <si>
    <t xml:space="preserve">SIN.MOVS</t>
  </si>
  <si>
    <t xml:space="preserve">8:54</t>
  </si>
  <si>
    <t xml:space="preserve">Barrio Toronjal. Entre Alemana y G77</t>
  </si>
  <si>
    <t xml:space="preserve">FB Ads</t>
  </si>
  <si>
    <t xml:space="preserve">60026420</t>
  </si>
  <si>
    <t xml:space="preserve">Distrito Municipal 5 - Norte</t>
  </si>
  <si>
    <t xml:space="preserve">-17.721743, -63.139168</t>
  </si>
  <si>
    <t xml:space="preserve">cerca a la Av. Guapilo casi noveno anillo. </t>
  </si>
  <si>
    <t xml:space="preserve">202005070001</t>
  </si>
  <si>
    <t xml:space="preserve">Distrito Municipal 7 - Villa 1ro de mayo</t>
  </si>
  <si>
    <t xml:space="preserve">-17.790102, -63.099984</t>
  </si>
  <si>
    <t xml:space="preserve">Movimiento dentro del garaje</t>
  </si>
  <si>
    <t xml:space="preserve">0:03</t>
  </si>
  <si>
    <t xml:space="preserve">Avanza cuatro cuadras sobre la calle Mara y se detiene por 3 minutos.</t>
  </si>
  <si>
    <t xml:space="preserve">Retorna. Va hasta la entrada inicial de Laguna de Oxidación. Se queda donde estacionan los camiones.</t>
  </si>
  <si>
    <t xml:space="preserve">1:35</t>
  </si>
  <si>
    <t xml:space="preserve">Queda parado en El Trillo y Av. 6 de febrero. Espera para cruzar la riel del tren.</t>
  </si>
  <si>
    <t xml:space="preserve">Se detiene cerca al mercado 7 de abril.</t>
  </si>
  <si>
    <t xml:space="preserve">2:25</t>
  </si>
  <si>
    <t xml:space="preserve">revisar</t>
  </si>
  <si>
    <t xml:space="preserve">0:15</t>
  </si>
  <si>
    <t xml:space="preserve">6:57</t>
  </si>
  <si>
    <t xml:space="preserve">7:52</t>
  </si>
  <si>
    <t xml:space="preserve">Barrio Toronjal. G77</t>
  </si>
  <si>
    <t xml:space="preserve">202005090002</t>
  </si>
  <si>
    <t xml:space="preserve">-17.721582, -63.136765</t>
  </si>
  <si>
    <t xml:space="preserve">Clínica Medicmel</t>
  </si>
  <si>
    <t xml:space="preserve">202005090001</t>
  </si>
  <si>
    <t xml:space="preserve">0:38</t>
  </si>
  <si>
    <t xml:space="preserve">-17.849168, -63.251404</t>
  </si>
  <si>
    <t xml:space="preserve">Barrio El Recreo.</t>
  </si>
  <si>
    <t xml:space="preserve">202005090003</t>
  </si>
  <si>
    <t xml:space="preserve">0:29</t>
  </si>
  <si>
    <t xml:space="preserve">-17.884756, -63.092883</t>
  </si>
  <si>
    <t xml:space="preserve">De garaje a Barrio Petrolero Boliflor. Cuatro cuadras de donde acaba aeropuerto El Trompillo. (casa del Ayudante)</t>
  </si>
  <si>
    <t xml:space="preserve">0:25</t>
  </si>
  <si>
    <t xml:space="preserve">-17.825877, -63.161860</t>
  </si>
  <si>
    <t xml:space="preserve">Parte</t>
  </si>
  <si>
    <t xml:space="preserve">Se estaciona en el camellón de la AvLibertadores y 16 de julio.</t>
  </si>
  <si>
    <t xml:space="preserve">Sexto anillo y Av. Perimetral y estaciona allí.</t>
  </si>
  <si>
    <t xml:space="preserve">0:50</t>
  </si>
  <si>
    <t xml:space="preserve">REVISAR</t>
  </si>
  <si>
    <t xml:space="preserve">0:16</t>
  </si>
  <si>
    <t xml:space="preserve">Va de nuevo a Barrio Petrolero Boliflor, cuatro cuadras después de donde acaba el aeropuerto El Trompillo (Ayudante)</t>
  </si>
  <si>
    <t xml:space="preserve">0:47</t>
  </si>
  <si>
    <t xml:space="preserve">Sale de Saguapac. Se queda en donde estacionan los camiones. Salida a la avenida.</t>
  </si>
  <si>
    <t xml:space="preserve">23:12</t>
  </si>
  <si>
    <t xml:space="preserve">José / Seoane y Libertad</t>
  </si>
  <si>
    <t xml:space="preserve">69075703</t>
  </si>
  <si>
    <t xml:space="preserve">José</t>
  </si>
  <si>
    <t xml:space="preserve">Distrito Municipal 11 - Central</t>
  </si>
  <si>
    <t xml:space="preserve">15:01</t>
  </si>
  <si>
    <t xml:space="preserve">-17.779880, -63.182711</t>
  </si>
  <si>
    <t xml:space="preserve">NN /Urbanización Arco Iris II / Carretera a Camiri.</t>
  </si>
  <si>
    <t xml:space="preserve">70090307</t>
  </si>
  <si>
    <t xml:space="preserve">NN</t>
  </si>
  <si>
    <t xml:space="preserve">La Guardia </t>
  </si>
  <si>
    <t xml:space="preserve">-17.878452, -63.258331</t>
  </si>
  <si>
    <t xml:space="preserve">Álvaro. Av. Moscú pasando la Av. Miguel Servet. Cerca Hospital Grumedso. </t>
  </si>
  <si>
    <t xml:space="preserve">78555072</t>
  </si>
  <si>
    <t xml:space="preserve">Álvaro</t>
  </si>
  <si>
    <t xml:space="preserve">0:08</t>
  </si>
  <si>
    <t xml:space="preserve">-17.837950,-63.209427</t>
  </si>
  <si>
    <t xml:space="preserve">NN / Va calle Rodríguez. Cupesí Terrado, cerca a Barrio Guapurú 2 pasando Villa 1ro de Mayo.</t>
  </si>
  <si>
    <t xml:space="preserve">67973164</t>
  </si>
  <si>
    <t xml:space="preserve">-17.810598, -63.097149</t>
  </si>
  <si>
    <t xml:space="preserve">1:09</t>
  </si>
  <si>
    <t xml:space="preserve">-17.837950, -63.209427</t>
  </si>
  <si>
    <t xml:space="preserve">Calle Universo casi esquina Neptuno. Plan 3000.</t>
  </si>
  <si>
    <t xml:space="preserve">202005110001</t>
  </si>
  <si>
    <t xml:space="preserve">-17.817140, -63.138538</t>
  </si>
  <si>
    <t xml:space="preserve">Va más allá de Villa 1ro de Mayo. Urbanización Tupa Rueté. Cerca a Pollos Golden Chicken y Campos del Este Inmobiliaria.</t>
  </si>
  <si>
    <t xml:space="preserve">202005110002</t>
  </si>
  <si>
    <t xml:space="preserve">-17.803947, -63.080156</t>
  </si>
  <si>
    <t xml:space="preserve">Avenida San Pablo y Av. María Auxiliadora</t>
  </si>
  <si>
    <t xml:space="preserve">1:20</t>
  </si>
  <si>
    <t xml:space="preserve">-17.837926, -63.195280</t>
  </si>
  <si>
    <t xml:space="preserve">A las 11:51 hace un giro en U cerca a la Av. Mapaizo y retorna al ¿surtidor Emanuel?</t>
  </si>
  <si>
    <t xml:space="preserve">¿Carga combustible?</t>
  </si>
  <si>
    <t xml:space="preserve">COMBUSTIBLE</t>
  </si>
  <si>
    <t xml:space="preserve">Va hasta la Av. Mapaizo pasando la Moscú y retorna en U.</t>
  </si>
  <si>
    <t xml:space="preserve">0:17</t>
  </si>
  <si>
    <t xml:space="preserve">El Nuevo Palmar. Calle detrás de la parada final de la línea 68.</t>
  </si>
  <si>
    <t xml:space="preserve">0:19</t>
  </si>
  <si>
    <t xml:space="preserve">-17.874344, -63.162468</t>
  </si>
  <si>
    <t xml:space="preserve">16:04</t>
  </si>
  <si>
    <t xml:space="preserve">Urbanización San Jorge.</t>
  </si>
  <si>
    <t xml:space="preserve">79839905</t>
  </si>
  <si>
    <t xml:space="preserve">Alison Vargas</t>
  </si>
  <si>
    <t xml:space="preserve">0:26</t>
  </si>
  <si>
    <t xml:space="preserve">-17.712969, -63.135403</t>
  </si>
  <si>
    <t xml:space="preserve">Barrio 27 de Mayo. El Bajío</t>
  </si>
  <si>
    <t xml:space="preserve">202005120001</t>
  </si>
  <si>
    <t xml:space="preserve">-17.833118, -63.215010</t>
  </si>
  <si>
    <t xml:space="preserve">Villa 1ro de Mayo. B. Buen Samaritano.</t>
  </si>
  <si>
    <t xml:space="preserve">202005120003</t>
  </si>
  <si>
    <t xml:space="preserve">-17.797600, -63.097666</t>
  </si>
  <si>
    <t xml:space="preserve">202005120004</t>
  </si>
  <si>
    <t xml:space="preserve">0:32</t>
  </si>
  <si>
    <t xml:space="preserve">-17.874599, -63.162316</t>
  </si>
  <si>
    <t xml:space="preserve">202005120002</t>
  </si>
  <si>
    <t xml:space="preserve">-17.712539, -63.135321</t>
  </si>
  <si>
    <t xml:space="preserve">Gasolinera Pantanal del Oriente</t>
  </si>
  <si>
    <t xml:space="preserve">-17.756916, -63.132755</t>
  </si>
  <si>
    <t xml:space="preserve">Se queda donde estacionan los camiones a la entrada de la laguna de Oxidación.</t>
  </si>
  <si>
    <t xml:space="preserve">Av. Los Chacos pasando 1 1/2 cuadras la Calle 12.</t>
  </si>
  <si>
    <t xml:space="preserve">0:09</t>
  </si>
  <si>
    <t xml:space="preserve">-17.751472, -63.121238</t>
  </si>
  <si>
    <t xml:space="preserve">9:45</t>
  </si>
  <si>
    <t xml:space="preserve">Va por Gracebol / Parque Industrial</t>
  </si>
  <si>
    <t xml:space="preserve">77488834</t>
  </si>
  <si>
    <t xml:space="preserve">-17.738001, -63.139385</t>
  </si>
  <si>
    <t xml:space="preserve">Urbanización Las Palmeras.</t>
  </si>
  <si>
    <t xml:space="preserve">202005130001</t>
  </si>
  <si>
    <t xml:space="preserve">-17.766594, -63.065114</t>
  </si>
  <si>
    <t xml:space="preserve">Las Piedades, Terravista</t>
  </si>
  <si>
    <t xml:space="preserve">202005130002</t>
  </si>
  <si>
    <t xml:space="preserve">-17.742104, -63.065997</t>
  </si>
  <si>
    <t xml:space="preserve">calle 13 y Radial 10. Baños Mercado Victoria</t>
  </si>
  <si>
    <t xml:space="preserve">202005130003</t>
  </si>
  <si>
    <t xml:space="preserve">1:03</t>
  </si>
  <si>
    <t xml:space="preserve">-17.815772, -63.111025</t>
  </si>
  <si>
    <t xml:space="preserve">6to Anillo pasando la Radial 12. ¿Recoge al Ayudante?</t>
  </si>
  <si>
    <t xml:space="preserve">-17.825387, -63.157305</t>
  </si>
  <si>
    <t xml:space="preserve">Estación de Servicio La Teca</t>
  </si>
  <si>
    <t xml:space="preserve">-17.764243, -63.071464</t>
  </si>
  <si>
    <t xml:space="preserve">Va por el colegio Club Social 24 de septiembre. Av. Camino Montecristo pasando El Trapiche III</t>
  </si>
  <si>
    <t xml:space="preserve">0:05</t>
  </si>
  <si>
    <t xml:space="preserve">-17.739667, -63.061056</t>
  </si>
  <si>
    <t xml:space="preserve">altura de noveno anillo y calle 10 entre Montecristo y Virgen de Luján y retorna. Las Piedades, Terravista</t>
  </si>
  <si>
    <t xml:space="preserve">-17.746856, -63.095952</t>
  </si>
  <si>
    <t xml:space="preserve">una cuadra antes del mercado Las Brisas. Av. Montecristo. Las piedades, Terravista (Se queda 9 minutos)</t>
  </si>
  <si>
    <t xml:space="preserve">0:13</t>
  </si>
  <si>
    <t xml:space="preserve">18:57</t>
  </si>
  <si>
    <t xml:space="preserve">Barrio el Vivero, Patujú</t>
  </si>
  <si>
    <t xml:space="preserve">202005140002</t>
  </si>
  <si>
    <t xml:space="preserve">Cotoca</t>
  </si>
  <si>
    <t xml:space="preserve">-17.776259, -63.052602</t>
  </si>
  <si>
    <t xml:space="preserve">Del garaje a Mercado Plan 3000. (Se queda 29 minutos)</t>
  </si>
  <si>
    <t xml:space="preserve">202005140001</t>
  </si>
  <si>
    <t xml:space="preserve">0:39</t>
  </si>
  <si>
    <t xml:space="preserve">-17.823026, -63.145457</t>
  </si>
  <si>
    <t xml:space="preserve">Tranca de Cotoca</t>
  </si>
  <si>
    <t xml:space="preserve">202005140003</t>
  </si>
  <si>
    <t xml:space="preserve">-17.795934, -63.042888</t>
  </si>
  <si>
    <t xml:space="preserve">Va detrás de Jardín Botánico, cerca a la Urbanización Herradura. (Se queda 10 minutos)</t>
  </si>
  <si>
    <t xml:space="preserve">0:10</t>
  </si>
  <si>
    <t xml:space="preserve">-17.794311, -63.043429</t>
  </si>
  <si>
    <t xml:space="preserve">Barrio Petrolero Boliflor cerca a Tiendas Ya Primavera. (16 minutos) casa del Ayudante.</t>
  </si>
  <si>
    <t xml:space="preserve">Movimiento en el mismo lugar.</t>
  </si>
  <si>
    <t xml:space="preserve">13:39</t>
  </si>
  <si>
    <t xml:space="preserve">illa 1ro de Mayo por la Av. Libertadores cerca a la farmacia León de Judá. (demora 21 minutos)</t>
  </si>
  <si>
    <t xml:space="preserve">202005150001</t>
  </si>
  <si>
    <t xml:space="preserve">-17.797188, -63.099121</t>
  </si>
  <si>
    <t xml:space="preserve">SEM 3</t>
  </si>
  <si>
    <t xml:space="preserve">calle Girasoles de la Pampa de la Isla. Cerca a la plazuela Urbanización Cotoca (Basán).</t>
  </si>
  <si>
    <t xml:space="preserve">202005150002</t>
  </si>
  <si>
    <t xml:space="preserve">-17.757905, -63.101292</t>
  </si>
  <si>
    <t xml:space="preserve">Nueva Ramada</t>
  </si>
  <si>
    <t xml:space="preserve">202005150003</t>
  </si>
  <si>
    <t xml:space="preserve">-17.833163, -63.215140</t>
  </si>
  <si>
    <t xml:space="preserve">Va cerca al mercado 7 de Abril. Octavo anillo y Canal Guapilo</t>
  </si>
  <si>
    <t xml:space="preserve">-17.778193, -63.107528</t>
  </si>
  <si>
    <t xml:space="preserve">0:33</t>
  </si>
  <si>
    <t xml:space="preserve">Movimiento en  el mismo lugar (31 minutos) Almuerzo.</t>
  </si>
  <si>
    <t xml:space="preserve">0:02</t>
  </si>
  <si>
    <t xml:space="preserve">-17.777864, -63.107809</t>
  </si>
  <si>
    <t xml:space="preserve">Mismo lugar (Otros 2 minutos)</t>
  </si>
  <si>
    <t xml:space="preserve">Va por la Nueva Ramada</t>
  </si>
  <si>
    <t xml:space="preserve">Mismo lugar</t>
  </si>
  <si>
    <t xml:space="preserve">0:27</t>
  </si>
  <si>
    <t xml:space="preserve">1:32</t>
  </si>
  <si>
    <t xml:space="preserve">Avanza media cuadra.</t>
  </si>
  <si>
    <t xml:space="preserve">12:52</t>
  </si>
  <si>
    <t xml:space="preserve">NN / Villa San Simón (Km 14. Pasando la carretera a Camiri). Cliente 75577505.</t>
  </si>
  <si>
    <t xml:space="preserve">75577505</t>
  </si>
  <si>
    <t xml:space="preserve">-17.887600, -63.279812</t>
  </si>
  <si>
    <t xml:space="preserve">NN / Detrás del aeropuerto, por debajo de Clara Chuchío. Cliente 71011807.</t>
  </si>
  <si>
    <t xml:space="preserve">71011807</t>
  </si>
  <si>
    <t xml:space="preserve">-17.634183, -63.120814</t>
  </si>
  <si>
    <t xml:space="preserve">Doble Vía entre 7 y 8.</t>
  </si>
  <si>
    <t xml:space="preserve">202005180002</t>
  </si>
  <si>
    <t xml:space="preserve">-17.836263, -63.228662</t>
  </si>
  <si>
    <t xml:space="preserve">Barrio Balcon 2. Va por la Urbanización La Solución. Por el anillo 11 y Moscú. (Tarda UNA hora)</t>
  </si>
  <si>
    <t xml:space="preserve">202005180003</t>
  </si>
  <si>
    <t xml:space="preserve">-17.878924, -63.240680</t>
  </si>
  <si>
    <t xml:space="preserve">Villa 1ro de Mayo. Urb. Santa Cecilia. </t>
  </si>
  <si>
    <t xml:space="preserve">202005180001</t>
  </si>
  <si>
    <t xml:space="preserve">0:41</t>
  </si>
  <si>
    <t xml:space="preserve">-17.802457, -63.079803</t>
  </si>
  <si>
    <t xml:space="preserve">Barrio Balcon 2</t>
  </si>
  <si>
    <t xml:space="preserve">202005180004</t>
  </si>
  <si>
    <t xml:space="preserve">Surtidor Emanuel</t>
  </si>
  <si>
    <t xml:space="preserve">-17.852364, -63.254949</t>
  </si>
  <si>
    <t xml:space="preserve">Va detrás del aeropuerto, por debajo de Clara Chuchío. Cliente 71011807.</t>
  </si>
  <si>
    <t xml:space="preserve">Se detiene 6 minutos en la curva del Club  Caza y Pesca.</t>
  </si>
  <si>
    <t xml:space="preserve">-17.613468, -63.116598</t>
  </si>
  <si>
    <t xml:space="preserve">1:59</t>
  </si>
  <si>
    <t xml:space="preserve">Se queda 33 minutos en donde se estacionan los camiones (Salida a la avenida de la Laguna de Oxidación)</t>
  </si>
  <si>
    <t xml:space="preserve">Sabino</t>
  </si>
  <si>
    <t xml:space="preserve">Va cerca a la Urbanización El Dorado. </t>
  </si>
  <si>
    <t xml:space="preserve">202005190003</t>
  </si>
  <si>
    <t xml:space="preserve">-17.738624, -63.100480</t>
  </si>
  <si>
    <t xml:space="preserve">Condominio Munich.</t>
  </si>
  <si>
    <t xml:space="preserve">202005190001</t>
  </si>
  <si>
    <t xml:space="preserve">-17.716304, -63.149468</t>
  </si>
  <si>
    <t xml:space="preserve">Detrás del Condominio Munich</t>
  </si>
  <si>
    <t xml:space="preserve">0:24</t>
  </si>
  <si>
    <t xml:space="preserve">-17.715610, -63.148772</t>
  </si>
  <si>
    <t xml:space="preserve">Cotoca.  A una cuadra de la UE San Antonio</t>
  </si>
  <si>
    <t xml:space="preserve">202005190002</t>
  </si>
  <si>
    <t xml:space="preserve">0:36</t>
  </si>
  <si>
    <t xml:space="preserve">-17.750919, -62.990055</t>
  </si>
  <si>
    <t xml:space="preserve">Hospital Obrero. Tercer anillo casi Mutualista (37 minutos)</t>
  </si>
  <si>
    <t xml:space="preserve">202005190004</t>
  </si>
  <si>
    <t xml:space="preserve">Hospital Obrero</t>
  </si>
  <si>
    <t xml:space="preserve">Distrito Municipal 2 - Norte Integrado</t>
  </si>
  <si>
    <t xml:space="preserve">0:37</t>
  </si>
  <si>
    <t xml:space="preserve">-17.766681, -63.157167</t>
  </si>
  <si>
    <t xml:space="preserve">Movimiento a la entrada del garaje</t>
  </si>
  <si>
    <t xml:space="preserve">1:30</t>
  </si>
  <si>
    <t xml:space="preserve">Entra al garaje</t>
  </si>
  <si>
    <t xml:space="preserve">5:23</t>
  </si>
  <si>
    <t xml:space="preserve">-17.848816, -63.149775</t>
  </si>
  <si>
    <t xml:space="preserve">-17.835739, -63.167645</t>
  </si>
  <si>
    <t xml:space="preserve">Movimiento en el mismo lugar. (Detenido 8 minutos)</t>
  </si>
  <si>
    <t xml:space="preserve">Movimiento en el mismo lugar. (Detenido 29 minutos)</t>
  </si>
  <si>
    <t xml:space="preserve">Parte hacia la Virgen de Cotoca pero retorna al Sexto Anillo entre La Colorada y Radial 13. Sabino.</t>
  </si>
  <si>
    <t xml:space="preserve">Estación De Servicio Dicor</t>
  </si>
  <si>
    <t xml:space="preserve">-17.801091, -63.127743</t>
  </si>
  <si>
    <t xml:space="preserve">Se detiene en el octavo anillo casi mutualista. (queda 9 minutos).</t>
  </si>
  <si>
    <t xml:space="preserve">-17.728396, -63.134948</t>
  </si>
  <si>
    <t xml:space="preserve">Se detiene a la salida de la Laguna de Oxidación donde están los camiones estacionados. (17 minutos)</t>
  </si>
  <si>
    <t xml:space="preserve">Va pasando el octavo anillo, entre alemana y Prolongación Beni cerca a la iglesia Cristo La Roca La Casa De Mi Padre.</t>
  </si>
  <si>
    <t xml:space="preserve">-17.713388, -63.145997</t>
  </si>
  <si>
    <t xml:space="preserve">Cotoca a una cuadra de la unidad educativa San Antonio. Al frente del trabajo de las 17:06  (9 minutos)</t>
  </si>
  <si>
    <t xml:space="preserve">-17.750951, -62.990408</t>
  </si>
  <si>
    <t xml:space="preserve">Va donde al sexto anillo casi  Radial 13 ¿Sabino?</t>
  </si>
  <si>
    <t xml:space="preserve">11:40</t>
  </si>
  <si>
    <t xml:space="preserve">Doble Vía entre Octavo y Noveno anillo a dos cuadras del restaurante Toque y Sabor Foodie's Cliente 71384901</t>
  </si>
  <si>
    <t xml:space="preserve">71384901</t>
  </si>
  <si>
    <t xml:space="preserve">-17.846102, -63.241306</t>
  </si>
  <si>
    <t xml:space="preserve">Urbanización Plaza Mayor (Canaan)</t>
  </si>
  <si>
    <t xml:space="preserve">202005200002</t>
  </si>
  <si>
    <t xml:space="preserve">-17.862861, -63.248750</t>
  </si>
  <si>
    <t xml:space="preserve">El Balcón 2</t>
  </si>
  <si>
    <t xml:space="preserve">202005200004</t>
  </si>
  <si>
    <t xml:space="preserve">-17.876921, -63.233279</t>
  </si>
  <si>
    <t xml:space="preserve">Abasto Sur</t>
  </si>
  <si>
    <t xml:space="preserve">202005200001</t>
  </si>
  <si>
    <t xml:space="preserve">-17.851460, -63.235178</t>
  </si>
  <si>
    <t xml:space="preserve">Moscú y Mapaizo</t>
  </si>
  <si>
    <t xml:space="preserve">202005200003</t>
  </si>
  <si>
    <t xml:space="preserve">-17.870495, -63.227742</t>
  </si>
  <si>
    <t xml:space="preserve">1:13</t>
  </si>
  <si>
    <t xml:space="preserve">Surtidor Yotaú</t>
  </si>
  <si>
    <t xml:space="preserve">0:07</t>
  </si>
  <si>
    <t xml:space="preserve">-17.831914, -63.231918</t>
  </si>
  <si>
    <t xml:space="preserve">Mercado Mayorista Abasto Sur. Cerca al octavo anillo entre Moscú y Doble Vía. (4 minutos)</t>
  </si>
  <si>
    <t xml:space="preserve">-17.851346, -63.229807</t>
  </si>
  <si>
    <t xml:space="preserve">Se detiene al final de la cuadra (4 minutos)</t>
  </si>
  <si>
    <t xml:space="preserve">-17.852014, -63.235690</t>
  </si>
  <si>
    <t xml:space="preserve">siguiente cuadra de donde el Cliente de las 10:49 (16 minutos).</t>
  </si>
  <si>
    <t xml:space="preserve">Mismo lugar. Frente a Eventos San Miguel. (12 minutos)</t>
  </si>
  <si>
    <t xml:space="preserve">Va por la Moscú y Mapaizo (15 minutos).</t>
  </si>
  <si>
    <t xml:space="preserve">-17.870996, -63.227624</t>
  </si>
  <si>
    <t xml:space="preserve">Cerca a Mapaizo y Moscú. Cerca a Librería J&amp;L. (34 minutos)</t>
  </si>
  <si>
    <t xml:space="preserve">-17.876323, -63.233651</t>
  </si>
  <si>
    <t xml:space="preserve">unas doce cuadras del último trabajo, por la Tienda de Barrio Dña INES.  (17 minutos)</t>
  </si>
  <si>
    <t xml:space="preserve">-17.878817, -63.240612</t>
  </si>
  <si>
    <t xml:space="preserve">El Bajío. Frente a Mercado Mayorista Abasto Sur 2. (7 minutos)</t>
  </si>
  <si>
    <t xml:space="preserve">-17.850504, -63.227969</t>
  </si>
  <si>
    <t xml:space="preserve">10:39</t>
  </si>
  <si>
    <t xml:space="preserve">NN / Barrio 4 de Febrero. Al otro lado del Parque Guapilo. </t>
  </si>
  <si>
    <t xml:space="preserve">60917462</t>
  </si>
  <si>
    <t xml:space="preserve">-17.779825,-63.101505</t>
  </si>
  <si>
    <t xml:space="preserve">El Recreo. Al parque Urbano Cupesí.</t>
  </si>
  <si>
    <t xml:space="preserve">202005210001</t>
  </si>
  <si>
    <t xml:space="preserve">-17.892090, -63.091310</t>
  </si>
  <si>
    <t xml:space="preserve">Va del garaje a dos cuadras. A lado de Ferretería El Amigo. (9 minutos)</t>
  </si>
  <si>
    <t xml:space="preserve">-17.847671, -63.146842</t>
  </si>
  <si>
    <t xml:space="preserve">Estación de Servicios Las Orquídeas</t>
  </si>
  <si>
    <t xml:space="preserve">-17.837308, -63.127444</t>
  </si>
  <si>
    <t xml:space="preserve">Va por la Plaza El Gallito a dos cuadras de la carretera a Paurito. (Para a 4 cuadras de 11:02 a 11:05) (39 minutos)</t>
  </si>
  <si>
    <t xml:space="preserve">Para por el Mercado Los Pocitos. Por Mundo Cell K&amp;R. (3 minutos)</t>
  </si>
  <si>
    <t xml:space="preserve">-17.841766, -63.110885</t>
  </si>
  <si>
    <t xml:space="preserve">A tres casas del garaje</t>
  </si>
  <si>
    <t xml:space="preserve">3:50</t>
  </si>
  <si>
    <t xml:space="preserve">-17.848923, -63.150520</t>
  </si>
  <si>
    <t xml:space="preserve">Condominio Parque Acuático, frente al parque Guapilo pero no entra (3 minutos)</t>
  </si>
  <si>
    <t xml:space="preserve">-17.783203, -63.092895</t>
  </si>
  <si>
    <t xml:space="preserve">Barrio Petrolero Boliflor cerca a Tiendas Ya Primavera. Cerca al Mercado Primavera (19 minutos)</t>
  </si>
  <si>
    <t xml:space="preserve">una casa a cinco cuadras de donde estuvo. Ayudante?</t>
  </si>
  <si>
    <t xml:space="preserve">-17.830445, -63.165868</t>
  </si>
  <si>
    <t xml:space="preserve">una cuadra más allá. Ayudante?</t>
  </si>
  <si>
    <t xml:space="preserve">11:24</t>
  </si>
  <si>
    <t xml:space="preserve">Urbanización La Floresta a la Calle 1</t>
  </si>
  <si>
    <t xml:space="preserve">202005220002</t>
  </si>
  <si>
    <t xml:space="preserve">0:28</t>
  </si>
  <si>
    <t xml:space="preserve">-17.801493, -63.227487</t>
  </si>
  <si>
    <t xml:space="preserve">Urbanización La Floresta a la Calle 2</t>
  </si>
  <si>
    <t xml:space="preserve">202005220003</t>
  </si>
  <si>
    <t xml:space="preserve">-17.799760, -63.228068</t>
  </si>
  <si>
    <t xml:space="preserve">Calle Éxodo frente al parque casi esquina calle 5. Por la radial 27 (49 minutos)</t>
  </si>
  <si>
    <t xml:space="preserve">202005220004</t>
  </si>
  <si>
    <t xml:space="preserve">0:58</t>
  </si>
  <si>
    <t xml:space="preserve">-17.741464, -63.180908</t>
  </si>
  <si>
    <t xml:space="preserve">Barrio Magisterio Sur. Por la Av. Internacional y Radial 5 de Octubre.</t>
  </si>
  <si>
    <t xml:space="preserve">202005220001</t>
  </si>
  <si>
    <t xml:space="preserve">0:49</t>
  </si>
  <si>
    <t xml:space="preserve">-17.867172, -63.182706</t>
  </si>
  <si>
    <t xml:space="preserve">A media cuadra del Condominio Munich</t>
  </si>
  <si>
    <t xml:space="preserve">-17.716058, -63.148070</t>
  </si>
  <si>
    <t xml:space="preserve">Av Piraí y Quinto anillo a la entrada de Parque La Floresta</t>
  </si>
  <si>
    <t xml:space="preserve">Urbanización La Floresta a la Calle 2 (14 minutos)</t>
  </si>
  <si>
    <t xml:space="preserve">salida de la Laguna de Oxidación donde parquean los camiones. (114 minutos)</t>
  </si>
  <si>
    <t xml:space="preserve">1:44</t>
  </si>
  <si>
    <t xml:space="preserve">dos casas de la que estaba. En la esquina del Condominio Munich. (23 minutos)</t>
  </si>
  <si>
    <t xml:space="preserve">-17.716147, -63.148438</t>
  </si>
  <si>
    <t xml:space="preserve">salida de la Laguna de Oxidación donde parquean los camiones. (14 minutos)</t>
  </si>
  <si>
    <t xml:space="preserve">Va por barrio La Colorada, a tres cuadras de la avenida La Colorada. A dejar al Ayudante.</t>
  </si>
  <si>
    <t xml:space="preserve">No toma una ruta directa. No para más de dos minutos en un semáforo. Retorna al garaje. </t>
  </si>
  <si>
    <t xml:space="preserve">12:48</t>
  </si>
  <si>
    <t xml:space="preserve">Distrito Municipal 6, cerca a la Av. Virgen de Luján, cerca a mercado Panamericano (27 minutos)</t>
  </si>
  <si>
    <t xml:space="preserve">202005230002</t>
  </si>
  <si>
    <t xml:space="preserve">-17.745372, -63.111334</t>
  </si>
  <si>
    <t xml:space="preserve">Balcón 2</t>
  </si>
  <si>
    <t xml:space="preserve">202005230001</t>
  </si>
  <si>
    <t xml:space="preserve">-17.872530, -63.239627</t>
  </si>
  <si>
    <t xml:space="preserve">Sale del garaje hacia la Av. El Fuerte a media cuadra del mercado El Fuerte.</t>
  </si>
  <si>
    <t xml:space="preserve">-17.848095, -63.147147</t>
  </si>
  <si>
    <t xml:space="preserve">Doble Vía La Guardia a la altura de la AV. 24 de Septiembre. Cerca a un llantero. (4 minutos)</t>
  </si>
  <si>
    <t xml:space="preserve">-17.842976, -63.243685</t>
  </si>
  <si>
    <t xml:space="preserve">Estación de Servicio Urubó</t>
  </si>
  <si>
    <t xml:space="preserve">-17.768540, -63.207844</t>
  </si>
  <si>
    <t xml:space="preserve">Se queda a la salida de la Laguna de Oxidación donde estacionan los camiones (4 horas y 53 minutos)</t>
  </si>
  <si>
    <t xml:space="preserve">4:53</t>
  </si>
  <si>
    <t xml:space="preserve">8:27</t>
  </si>
  <si>
    <t xml:space="preserve">Va por el Plan 4000 por la Av. Sinaí y Av.Miguel de Cervantes.</t>
  </si>
  <si>
    <t xml:space="preserve">202005250003</t>
  </si>
  <si>
    <t xml:space="preserve">-17.880248, -63.176187</t>
  </si>
  <si>
    <t xml:space="preserve">Retorna a mercado Nueva Ramada</t>
  </si>
  <si>
    <t xml:space="preserve">Barrio Calama. Zona Nueva Ramada</t>
  </si>
  <si>
    <t xml:space="preserve">202005250002</t>
  </si>
  <si>
    <t xml:space="preserve">-17.837352, -63.221197</t>
  </si>
  <si>
    <t xml:space="preserve">Sale del garaje.</t>
  </si>
  <si>
    <t xml:space="preserve">1:05</t>
  </si>
  <si>
    <t xml:space="preserve">gasolinera Palmasola. Nuevo Palmar y Santos Dumont.</t>
  </si>
  <si>
    <t xml:space="preserve">-17.850080, -63.182651</t>
  </si>
  <si>
    <t xml:space="preserve">Va hacia la Av. San Martín de Porres por el mercado Nueva Ramada pero retorna.</t>
  </si>
  <si>
    <t xml:space="preserve">-17.832718, -63.215245</t>
  </si>
  <si>
    <t xml:space="preserve">Va por la gomería Carlos sobre la avenida Miguel Servet casi esquina Av, San Martín de Porres. ¿Llantero)</t>
  </si>
  <si>
    <t xml:space="preserve">-17.833358, -63.212249</t>
  </si>
  <si>
    <t xml:space="preserve">Se acerca más a la Gomería Carlos.</t>
  </si>
  <si>
    <t xml:space="preserve">-17.833662, -63.212065</t>
  </si>
  <si>
    <t xml:space="preserve">Entra a la gomería Carlos</t>
  </si>
  <si>
    <t xml:space="preserve">Se detiene en la Av. Marcelo Santa Cruz casi Av. Moscú.</t>
  </si>
  <si>
    <t xml:space="preserve">-17.842947, -63.214134</t>
  </si>
  <si>
    <t xml:space="preserve">1:54</t>
  </si>
  <si>
    <t xml:space="preserve">Val mercado El Fuerte</t>
  </si>
  <si>
    <t xml:space="preserve">-17.847647, -63.147652</t>
  </si>
  <si>
    <t xml:space="preserve">13:43</t>
  </si>
  <si>
    <t xml:space="preserve">-17.848798, -63.149840</t>
  </si>
  <si>
    <t xml:space="preserve">El Torno</t>
  </si>
  <si>
    <t xml:space="preserve">202005260001</t>
  </si>
  <si>
    <t xml:space="preserve">-17.994403, -63.388552</t>
  </si>
  <si>
    <t xml:space="preserve">Parte del garaje a media cuadra.</t>
  </si>
  <si>
    <t xml:space="preserve">Se queda en el mismo lugar</t>
  </si>
  <si>
    <t xml:space="preserve">-17.849079, -63.150872</t>
  </si>
  <si>
    <t xml:space="preserve">Otra casa a tres cuadras de la primera.</t>
  </si>
  <si>
    <t xml:space="preserve">1:19</t>
  </si>
  <si>
    <t xml:space="preserve">-17.993740, -63.386533</t>
  </si>
  <si>
    <t xml:space="preserve">Va por la carretera y estaciona frente a la Iglesia de Cristo. Por una gomería.</t>
  </si>
  <si>
    <t xml:space="preserve">-17.954340, -63.356740</t>
  </si>
  <si>
    <t xml:space="preserve">A dejar al Ayudante. Barrio BoliFlor</t>
  </si>
  <si>
    <t xml:space="preserve">A media cuadra del garaje.</t>
  </si>
  <si>
    <t xml:space="preserve">15.07</t>
  </si>
  <si>
    <t xml:space="preserve">Acerca el camión a la puerta del garaje.</t>
  </si>
  <si>
    <t xml:space="preserve">14:30</t>
  </si>
  <si>
    <t xml:space="preserve">Sale del garaje a uno 10 metros</t>
  </si>
  <si>
    <t xml:space="preserve">Se mueve 10 metros más</t>
  </si>
  <si>
    <t xml:space="preserve">0:44</t>
  </si>
  <si>
    <t xml:space="preserve">casa del Ayudante</t>
  </si>
  <si>
    <t xml:space="preserve">3:30</t>
  </si>
  <si>
    <t xml:space="preserve">16:11</t>
  </si>
  <si>
    <t xml:space="preserve">Barrio 4 de Febrero. Avenida Guapilo</t>
  </si>
  <si>
    <t xml:space="preserve">202005280001</t>
  </si>
  <si>
    <t xml:space="preserve">-17.776041, -63.103680</t>
  </si>
  <si>
    <t xml:space="preserve">PILAT. Planta de Premix Agromel SRL. (42 min)</t>
  </si>
  <si>
    <t xml:space="preserve">202005280005</t>
  </si>
  <si>
    <t xml:space="preserve">0:42</t>
  </si>
  <si>
    <t xml:space="preserve">-17.570357, -63.137763</t>
  </si>
  <si>
    <t xml:space="preserve">El Recreo. Por cancha de fútbol "Palmar Viruhez". </t>
  </si>
  <si>
    <t xml:space="preserve">202005280002</t>
  </si>
  <si>
    <t xml:space="preserve">-17.877493, -63.091743</t>
  </si>
  <si>
    <t xml:space="preserve">Barrio Urkupiña</t>
  </si>
  <si>
    <t xml:space="preserve">202005280003</t>
  </si>
  <si>
    <t xml:space="preserve">-17.753223, -63.107576</t>
  </si>
  <si>
    <t xml:space="preserve">Cotoca. Fábrica de Delicia</t>
  </si>
  <si>
    <t xml:space="preserve">202005280004</t>
  </si>
  <si>
    <t xml:space="preserve">-17.765004, -62.994840</t>
  </si>
  <si>
    <t xml:space="preserve">Va del garaje a media cuadra del mercado 7 de Abril. (2 min)</t>
  </si>
  <si>
    <t xml:space="preserve">-17.777996, -63.107501</t>
  </si>
  <si>
    <t xml:space="preserve">Se detiene 2 minuto en la esquina del colegio Saint Anthony</t>
  </si>
  <si>
    <t xml:space="preserve">-17.831949, -63.117994</t>
  </si>
  <si>
    <t xml:space="preserve">Se detiene en la esquina de la Radial 10 y 8vo anillo. (5 min.)</t>
  </si>
  <si>
    <t xml:space="preserve">-17.813396, -63.109514</t>
  </si>
  <si>
    <t xml:space="preserve">Av. 3 Pasos al frente a dos cuadras de la Av. 16 de Julio (Almuerzo? 17 min)</t>
  </si>
  <si>
    <t xml:space="preserve">-17.802060, -63.124266</t>
  </si>
  <si>
    <t xml:space="preserve">Se detiene en la Av. Virgen de Cotoca y Av. Camino Montecristo (Llantero? 2 min)</t>
  </si>
  <si>
    <t xml:space="preserve">-17.767496, -63.114588</t>
  </si>
  <si>
    <t xml:space="preserve">Surtidor Cotoca</t>
  </si>
  <si>
    <t xml:space="preserve">-17.761321, -63.020557</t>
  </si>
  <si>
    <t xml:space="preserve">14:03</t>
  </si>
  <si>
    <t xml:space="preserve">Va por el barrio 4 de febrero. Av. Soberanía Nacional. </t>
  </si>
  <si>
    <t xml:space="preserve">202005290001</t>
  </si>
  <si>
    <t xml:space="preserve">-17.775003, -63.103324</t>
  </si>
  <si>
    <t xml:space="preserve">Cotoca </t>
  </si>
  <si>
    <t xml:space="preserve">202005290002</t>
  </si>
  <si>
    <t xml:space="preserve">-17.748851, -62.999328</t>
  </si>
  <si>
    <t xml:space="preserve">Doble Vía La Guardia pasando el 8vo anillo. (plazuela Covipal)</t>
  </si>
  <si>
    <t xml:space="preserve">202005290003</t>
  </si>
  <si>
    <t xml:space="preserve">-17.846937, -63.234378</t>
  </si>
  <si>
    <t xml:space="preserve">Sale del garaje a media cuadra.</t>
  </si>
  <si>
    <t xml:space="preserve">15:23</t>
  </si>
  <si>
    <t xml:space="preserve">Se detiene a media cuadra del cementerio Villa 1ro de mayo (Av. 16 de Julio)</t>
  </si>
  <si>
    <t xml:space="preserve">-17.795502, -63.127065</t>
  </si>
  <si>
    <t xml:space="preserve">12:35</t>
  </si>
  <si>
    <t xml:space="preserve">A crédito</t>
  </si>
  <si>
    <t xml:space="preserve">-17.715753, -63.148762</t>
  </si>
  <si>
    <t xml:space="preserve">Valle Sanchez. Condominio Piraí</t>
  </si>
  <si>
    <t xml:space="preserve">202005300001</t>
  </si>
  <si>
    <t xml:space="preserve">Condominio Piraí</t>
  </si>
  <si>
    <t xml:space="preserve">-17.661626, -63.167783</t>
  </si>
  <si>
    <t xml:space="preserve">202005300002</t>
  </si>
  <si>
    <t xml:space="preserve">-17.661573, -63.167883</t>
  </si>
  <si>
    <t xml:space="preserve">202005300003</t>
  </si>
  <si>
    <t xml:space="preserve">0:30</t>
  </si>
  <si>
    <t xml:space="preserve">-17.661759, -63.167793</t>
  </si>
  <si>
    <t xml:space="preserve">Va del garaje al 5to anillo y Av. Olímpica. Para en llantero?</t>
  </si>
  <si>
    <t xml:space="preserve">-17.829057, -63.200597</t>
  </si>
  <si>
    <t xml:space="preserve">Se detiene en el 5to anillo y Av. 6 de agosto Por donde los muelleros</t>
  </si>
  <si>
    <t xml:space="preserve">-17.824976, -63.206077</t>
  </si>
  <si>
    <t xml:space="preserve">Se detiene  en el 5to anillo y calle 14 de junio. Llantero?</t>
  </si>
  <si>
    <t xml:space="preserve">-17.831121, -63.197789</t>
  </si>
  <si>
    <t xml:space="preserve">radial 13 pasando una cuadra el 5to anillo.</t>
  </si>
  <si>
    <t xml:space="preserve">-17.833216, -63.175378</t>
  </si>
  <si>
    <t xml:space="preserve">Av. 16 de Julio pasando media cuadra la Av. Libertadores. Por el cementerio Villa 1ro de mayo.</t>
  </si>
  <si>
    <t xml:space="preserve">-17.796030, -63.126833</t>
  </si>
  <si>
    <t xml:space="preserve">Valle Sanchez</t>
  </si>
  <si>
    <t xml:space="preserve">-17.662436, -63.167238</t>
  </si>
  <si>
    <t xml:space="preserve">Se detiene a la puerta del condominio.</t>
  </si>
  <si>
    <t xml:space="preserve">-17.662448, -63.167518</t>
  </si>
  <si>
    <t xml:space="preserve">Estación Servicio BioPetrol</t>
  </si>
  <si>
    <t xml:space="preserve">-17.675745, -63.159013</t>
  </si>
  <si>
    <t xml:space="preserve">12:39</t>
  </si>
  <si>
    <t xml:space="preserve">calle 13 casi 3 pasos al frente. Villa 1ro de Mayo. Barrio Sucre.</t>
  </si>
  <si>
    <t xml:space="preserve">1:00</t>
  </si>
  <si>
    <t xml:space="preserve">-17.801503, -63.124098</t>
  </si>
  <si>
    <t xml:space="preserve">4to anillo y Av. Santos Dumont</t>
  </si>
  <si>
    <t xml:space="preserve">-17.822149, -63.184277</t>
  </si>
  <si>
    <t xml:space="preserve">Centro Comercial Chiriguano</t>
  </si>
  <si>
    <t xml:space="preserve">-17.790036, -63.206459</t>
  </si>
  <si>
    <t xml:space="preserve">6to Anillo casi Centinelas del Chaco</t>
  </si>
  <si>
    <t xml:space="preserve">1:33</t>
  </si>
  <si>
    <t xml:space="preserve">A dejar al ayudante</t>
  </si>
  <si>
    <t xml:space="preserve">Va donde Sabino</t>
  </si>
  <si>
    <t xml:space="preserve">garaje</t>
  </si>
  <si>
    <t xml:space="preserve">7:30</t>
  </si>
  <si>
    <t xml:space="preserve">Claudia justiniano. Condominio La Pradera (Banzer y km 11)</t>
  </si>
  <si>
    <t xml:space="preserve">78417109</t>
  </si>
  <si>
    <t xml:space="preserve">Claudia justiniano / Condominio La Pradera</t>
  </si>
  <si>
    <t xml:space="preserve">-17.702129, -63.179004</t>
  </si>
  <si>
    <t xml:space="preserve">Cupesí de los Reyes</t>
  </si>
  <si>
    <t xml:space="preserve">202006010001</t>
  </si>
  <si>
    <t xml:space="preserve">-17.825463, -63.106050</t>
  </si>
  <si>
    <t xml:space="preserve">1:36</t>
  </si>
  <si>
    <t xml:space="preserve">8vo anillo y Doble Vía La Guardia</t>
  </si>
  <si>
    <t xml:space="preserve">202006010002</t>
  </si>
  <si>
    <t xml:space="preserve">-17.839000, -63.236488</t>
  </si>
  <si>
    <t xml:space="preserve">Urb. El Buen Samaritano. Villa 1ro de Mayo por cementerio El Terrado</t>
  </si>
  <si>
    <t xml:space="preserve">202006010003</t>
  </si>
  <si>
    <t xml:space="preserve">-17.796793, -63.097601</t>
  </si>
  <si>
    <t xml:space="preserve">Estaciona frente a surtidor Trebol de mayo</t>
  </si>
  <si>
    <t xml:space="preserve">-17.748246, -63.122313</t>
  </si>
  <si>
    <t xml:space="preserve">Para a dos cuadras del trabajo del Terrado</t>
  </si>
  <si>
    <t xml:space="preserve">-17.798175, -63.098684</t>
  </si>
  <si>
    <t xml:space="preserve">Se detiene a una cuadra</t>
  </si>
  <si>
    <t xml:space="preserve">-17.798050, -63.100253</t>
  </si>
  <si>
    <t xml:space="preserve">12:50</t>
  </si>
  <si>
    <t xml:space="preserve">Barrio Calama. Doble Vía La Guardia entre 6to y 7mo. Cerca a la Nueva Ramada.</t>
  </si>
  <si>
    <t xml:space="preserve">202006020001</t>
  </si>
  <si>
    <t xml:space="preserve">-17.836170, -63.218833</t>
  </si>
  <si>
    <t xml:space="preserve">Doble Vía La Guardia pasando 1 y 1/2 cuadra el 8vo anillo. (camino bloqueado)</t>
  </si>
  <si>
    <t xml:space="preserve">-17.840164, -63.240599</t>
  </si>
  <si>
    <t xml:space="preserve">5to anillo y Av. 6 de Agosto.</t>
  </si>
  <si>
    <t xml:space="preserve">2:59</t>
  </si>
  <si>
    <t xml:space="preserve">-17.826070, -63.205562</t>
  </si>
  <si>
    <t xml:space="preserve">Se queda a la salida de la Laguna de Oxidación donde estacionan los camiones.</t>
  </si>
  <si>
    <t xml:space="preserve">2:30</t>
  </si>
  <si>
    <t xml:space="preserve">Se detiene en Plan 3000 por la Av Bolivia y Av. 24 de septiembre.</t>
  </si>
  <si>
    <t xml:space="preserve">15:38</t>
  </si>
  <si>
    <t xml:space="preserve">Doble Vía La Guardia Km 8 - 9. A dos cuadras del colegio Domingo Savio</t>
  </si>
  <si>
    <t xml:space="preserve">202006040002</t>
  </si>
  <si>
    <t xml:space="preserve">-17.847926, -63.240350</t>
  </si>
  <si>
    <t xml:space="preserve">Urbanización Arcoiris. Km 13 Doble Vía La Guardia </t>
  </si>
  <si>
    <t xml:space="preserve">202006040001</t>
  </si>
  <si>
    <t xml:space="preserve">-17.881241, -63.259379</t>
  </si>
  <si>
    <t xml:space="preserve">Barrio El Carmen. Doble Vía La Guardia pasando la Av. Mapaizo.</t>
  </si>
  <si>
    <t xml:space="preserve">202006040003</t>
  </si>
  <si>
    <t xml:space="preserve">-17.854404, -63.248730</t>
  </si>
  <si>
    <t xml:space="preserve">Plan 3000. Se detiene a una cuadra de la Unidad Educativa San Jorge</t>
  </si>
  <si>
    <t xml:space="preserve">202006040004</t>
  </si>
  <si>
    <t xml:space="preserve">-17.833743, -63.105604</t>
  </si>
  <si>
    <t xml:space="preserve">Del garaje a Surtidor Yoyau? Doble Vía La Guardia entre 7 y 8</t>
  </si>
  <si>
    <t xml:space="preserve">-17.832440, -63.231851</t>
  </si>
  <si>
    <t xml:space="preserve">BioPetrol Berea</t>
  </si>
  <si>
    <t xml:space="preserve">-17.837876, -63.237953</t>
  </si>
  <si>
    <t xml:space="preserve">Se detiene en el mercado del Km 12</t>
  </si>
  <si>
    <t xml:space="preserve">-17.862766, -63.266118</t>
  </si>
  <si>
    <t xml:space="preserve">Se detiene a una casa de la Av 24 de septiembre. ¿Almuerzo?</t>
  </si>
  <si>
    <t xml:space="preserve">-17.847708, -63.240492</t>
  </si>
  <si>
    <t xml:space="preserve">Se detiene en el 6to Anillo y Av. Mutualista (suele hacerlo antes de ir a la Lagua de Oxidación).</t>
  </si>
  <si>
    <t xml:space="preserve">-17.742887, -63.144717</t>
  </si>
  <si>
    <t xml:space="preserve">Se detiene por la Unidad Educativa San Jorge</t>
  </si>
  <si>
    <t xml:space="preserve">-17.834625, -63.106766</t>
  </si>
  <si>
    <t xml:space="preserve">Plan 3000. Va al frente de la casa de las 16:54. Cerca a Unidad Educativa San Jorge.</t>
  </si>
  <si>
    <t xml:space="preserve">-17.833611, -63.105488</t>
  </si>
  <si>
    <t xml:space="preserve">16:26</t>
  </si>
  <si>
    <t xml:space="preserve">Urbanización Campos del Este</t>
  </si>
  <si>
    <t xml:space="preserve">202006050001</t>
  </si>
  <si>
    <t xml:space="preserve">-17.793956, -63.067233</t>
  </si>
  <si>
    <t xml:space="preserve">Se queda a la saida de la Laguna de Oxidación donde parquean los camiones.</t>
  </si>
  <si>
    <t xml:space="preserve">3:47</t>
  </si>
  <si>
    <t xml:space="preserve">22:35</t>
  </si>
  <si>
    <t xml:space="preserve">1:07</t>
  </si>
  <si>
    <t xml:space="preserve">dejar al Ayudante. Barrio BoliFlor</t>
  </si>
  <si>
    <t xml:space="preserve">12:33</t>
  </si>
  <si>
    <t xml:space="preserve">Ave. San Martín de Porres cerca al Nuevo mercado La Ramada</t>
  </si>
  <si>
    <t xml:space="preserve">202006080003</t>
  </si>
  <si>
    <t xml:space="preserve">-17.834282, -63.213304</t>
  </si>
  <si>
    <t xml:space="preserve">Plan 3000 por la Av. Arroyito</t>
  </si>
  <si>
    <t xml:space="preserve">202006080001</t>
  </si>
  <si>
    <t xml:space="preserve">-17.821438, -63.097978</t>
  </si>
  <si>
    <t xml:space="preserve">Plan 3000. Calle 8</t>
  </si>
  <si>
    <t xml:space="preserve">202006080002</t>
  </si>
  <si>
    <t xml:space="preserve">-17.828847, -63.126772</t>
  </si>
  <si>
    <t xml:space="preserve">Pampa de la Isla por Barrio Palma Verde</t>
  </si>
  <si>
    <t xml:space="preserve">202006080004</t>
  </si>
  <si>
    <t xml:space="preserve">-17.757813, -63.093951</t>
  </si>
  <si>
    <t xml:space="preserve">Dilmar. Barrio España La Pampa. Villa 1ro de Mayo</t>
  </si>
  <si>
    <t xml:space="preserve">Orgánico</t>
  </si>
  <si>
    <t xml:space="preserve">73168419</t>
  </si>
  <si>
    <t xml:space="preserve">Dilmar</t>
  </si>
  <si>
    <t xml:space="preserve">-17.779690, -63.120976</t>
  </si>
  <si>
    <t xml:space="preserve">Se detiene en el 8vo anillo cerca al mercado 7 de abril.</t>
  </si>
  <si>
    <t xml:space="preserve">-17.777648, -63.107422</t>
  </si>
  <si>
    <t xml:space="preserve">Se detiene en Av. Los chacos media cuadra antes de Av. Virgen de Luján.</t>
  </si>
  <si>
    <t xml:space="preserve">-17.747731, -63.122427</t>
  </si>
  <si>
    <t xml:space="preserve">Se queda en la salida de la Laguna de Oxidación</t>
  </si>
  <si>
    <t xml:space="preserve">18:32</t>
  </si>
  <si>
    <t xml:space="preserve">Plan 3000. Calle 6.</t>
  </si>
  <si>
    <t xml:space="preserve">202006090001</t>
  </si>
  <si>
    <t xml:space="preserve">-17.826566, -63.125200</t>
  </si>
  <si>
    <t xml:space="preserve">Va por el barrio 4 de febrero. Av. Soberanía Nacional</t>
  </si>
  <si>
    <t xml:space="preserve">Se queda a la salida de la Laguna de Oxidación</t>
  </si>
  <si>
    <t xml:space="preserve">12:12</t>
  </si>
  <si>
    <t xml:space="preserve">Barrio Virgen de Urkupiña</t>
  </si>
  <si>
    <t xml:space="preserve">202006100004</t>
  </si>
  <si>
    <t xml:space="preserve">-17.833747, -63.109697</t>
  </si>
  <si>
    <t xml:space="preserve">Barrio 8 de diciembre. Satélite Norte</t>
  </si>
  <si>
    <t xml:space="preserve">202006100001</t>
  </si>
  <si>
    <t xml:space="preserve">-17.592369, -63.144239</t>
  </si>
  <si>
    <t xml:space="preserve">Barrio Buena Fé (detrás de Mapaizo Golf Club)</t>
  </si>
  <si>
    <t xml:space="preserve">202006100002</t>
  </si>
  <si>
    <t xml:space="preserve">-17.615383, -63.145872</t>
  </si>
  <si>
    <t xml:space="preserve">Grover Macias. Atendido con Hyno</t>
  </si>
  <si>
    <t xml:space="preserve">78893668</t>
  </si>
  <si>
    <t xml:space="preserve">Grover Macías</t>
  </si>
  <si>
    <t xml:space="preserve">HINO</t>
  </si>
  <si>
    <t xml:space="preserve">-17.739573, -63.109171</t>
  </si>
  <si>
    <t xml:space="preserve">Alexander. Guapurú 2. </t>
  </si>
  <si>
    <t xml:space="preserve">70045427</t>
  </si>
  <si>
    <t xml:space="preserve">Alexander</t>
  </si>
  <si>
    <t xml:space="preserve">-17.810528, -63.104956</t>
  </si>
  <si>
    <t xml:space="preserve">Va del garaje a la Av Soberanía Nacional entre calle 3 y 4.</t>
  </si>
  <si>
    <t xml:space="preserve">-17.788395, -63.138180</t>
  </si>
  <si>
    <t xml:space="preserve">ES Totaitu N&amp;T Srl</t>
  </si>
  <si>
    <t xml:space="preserve">-17.712922, -63.160350</t>
  </si>
  <si>
    <t xml:space="preserve">1:06</t>
  </si>
  <si>
    <t xml:space="preserve">media cuadra de la Ave El Transcontinental. Plan 3000</t>
  </si>
  <si>
    <t xml:space="preserve">-17.828350, -63.121349</t>
  </si>
  <si>
    <t xml:space="preserve">-17.828103, -63.121541</t>
  </si>
  <si>
    <t xml:space="preserve">-17.828184, -63.121475</t>
  </si>
  <si>
    <t xml:space="preserve">14:13</t>
  </si>
  <si>
    <t xml:space="preserve">Barrio Valparaíso. Moscú y Mapaizo</t>
  </si>
  <si>
    <t xml:space="preserve">202006110002</t>
  </si>
  <si>
    <t xml:space="preserve">-17.878580, -63.229807</t>
  </si>
  <si>
    <t xml:space="preserve">Barrio El Condado. Canal Guapilo.</t>
  </si>
  <si>
    <t xml:space="preserve">202006110003</t>
  </si>
  <si>
    <t xml:space="preserve">-17.781044, -63.115357</t>
  </si>
  <si>
    <t xml:space="preserve">Barrio Pueblo Nuevo (Plan 3000)</t>
  </si>
  <si>
    <t xml:space="preserve">202006110001</t>
  </si>
  <si>
    <t xml:space="preserve">-17.850420, -63.064789</t>
  </si>
  <si>
    <t xml:space="preserve">Frente al Condominio Munich</t>
  </si>
  <si>
    <t xml:space="preserve">-17.716273, -63.148482</t>
  </si>
  <si>
    <t xml:space="preserve">Condominio Barceló</t>
  </si>
  <si>
    <t xml:space="preserve">202006110004</t>
  </si>
  <si>
    <t xml:space="preserve">-17.688490, -63.165125</t>
  </si>
  <si>
    <t xml:space="preserve">Por el condominio Munich</t>
  </si>
  <si>
    <t xml:space="preserve">-17.716277, -63.148676</t>
  </si>
  <si>
    <t xml:space="preserve">Se detiene en la carretera a Paurito por el mercado Guapurú</t>
  </si>
  <si>
    <t xml:space="preserve">-17.854792, -63.096273</t>
  </si>
  <si>
    <t xml:space="preserve">Se detiene de nuevo cerca a la olla chapaca (Distrito 8)</t>
  </si>
  <si>
    <t xml:space="preserve">-17.838674, -63.119606</t>
  </si>
  <si>
    <t xml:space="preserve">Centro de Servicios YVU</t>
  </si>
  <si>
    <t xml:space="preserve">-17.741014, -63.147633</t>
  </si>
  <si>
    <t xml:space="preserve">12:49</t>
  </si>
  <si>
    <t xml:space="preserve">Mora, por el Hospital Materno Infantil. (carretera a Camiri)</t>
  </si>
  <si>
    <t xml:space="preserve">202006120003</t>
  </si>
  <si>
    <t xml:space="preserve">Mora</t>
  </si>
  <si>
    <t xml:space="preserve">0:46</t>
  </si>
  <si>
    <t xml:space="preserve">-18.453701, -63.209300</t>
  </si>
  <si>
    <t xml:space="preserve">Doble Vía La Guardia. Comunidad El Bajío.</t>
  </si>
  <si>
    <t xml:space="preserve">202006120001</t>
  </si>
  <si>
    <t xml:space="preserve">-17.858025, -63.247013</t>
  </si>
  <si>
    <t xml:space="preserve">Urb. Plaza Mayor</t>
  </si>
  <si>
    <t xml:space="preserve">202006120002</t>
  </si>
  <si>
    <t xml:space="preserve">-17.860267, -63.249151</t>
  </si>
  <si>
    <t xml:space="preserve">Para en la carretera (almuerzo)</t>
  </si>
  <si>
    <t xml:space="preserve">-18.453076, -63.211516</t>
  </si>
  <si>
    <t xml:space="preserve">15:00</t>
  </si>
  <si>
    <t xml:space="preserve">Doble Vía la Guardia pasando el Km. 9</t>
  </si>
  <si>
    <t xml:space="preserve">202006130001</t>
  </si>
  <si>
    <t xml:space="preserve">-17.852327, -63.252513</t>
  </si>
  <si>
    <t xml:space="preserve">Doble Vía la Guardia pasando el Km. 9 (al frente del de las 09:50)</t>
  </si>
  <si>
    <t xml:space="preserve">-17.852130, -63.252523</t>
  </si>
  <si>
    <t xml:space="preserve">1:34</t>
  </si>
  <si>
    <t xml:space="preserve">14:12</t>
  </si>
  <si>
    <t xml:space="preserve">Km 9 Doble Vía La Guardia. Casi atrás de Balneario Flavio André</t>
  </si>
  <si>
    <t xml:space="preserve">202006150001</t>
  </si>
  <si>
    <t xml:space="preserve">-17.843984, -63.252185</t>
  </si>
  <si>
    <t xml:space="preserve">Atendido con Hyno</t>
  </si>
  <si>
    <t xml:space="preserve">Google Ads</t>
  </si>
  <si>
    <t xml:space="preserve">77073206</t>
  </si>
  <si>
    <t xml:space="preserve">78189857</t>
  </si>
  <si>
    <t xml:space="preserve">11:15</t>
  </si>
  <si>
    <t xml:space="preserve">Km. 9 Doble Vía La Guardia. Por la Capilla El Carmen.</t>
  </si>
  <si>
    <t xml:space="preserve">202006150002</t>
  </si>
  <si>
    <t xml:space="preserve">1:08</t>
  </si>
  <si>
    <t xml:space="preserve">-17.851929, -63.250375</t>
  </si>
  <si>
    <t xml:space="preserve">Se detiene por los Asadito Colorado al paso</t>
  </si>
  <si>
    <t xml:space="preserve">-17.850426, -63.252099</t>
  </si>
  <si>
    <t xml:space="preserve">1:52</t>
  </si>
  <si>
    <t xml:space="preserve">2:44</t>
  </si>
  <si>
    <t xml:space="preserve">Texas, frente a Mapaizo Golf Club</t>
  </si>
  <si>
    <t xml:space="preserve">202006160001</t>
  </si>
  <si>
    <t xml:space="preserve">-17.610776, -63.167256</t>
  </si>
  <si>
    <t xml:space="preserve">Villa 1ro de Mayo a la altura de cementerio Parque del Encuentro</t>
  </si>
  <si>
    <t xml:space="preserve">202006160002</t>
  </si>
  <si>
    <t xml:space="preserve">-17.772179, -63.089562</t>
  </si>
  <si>
    <t xml:space="preserve">Del garaje a la Av. Soberanía entre calle 3 y 4.</t>
  </si>
  <si>
    <t xml:space="preserve">Lavado de camiones</t>
  </si>
  <si>
    <t xml:space="preserve">2:09</t>
  </si>
  <si>
    <t xml:space="preserve">-17.754881, -63.130459</t>
  </si>
  <si>
    <t xml:space="preserve">1:55</t>
  </si>
  <si>
    <t xml:space="preserve">Se detiene en la Av. Soberanía entre calle 3 y 4.</t>
  </si>
  <si>
    <t xml:space="preserve">Nueva Ramada.</t>
  </si>
  <si>
    <t xml:space="preserve">202006170002</t>
  </si>
  <si>
    <t xml:space="preserve">-17.836419, -63.216759</t>
  </si>
  <si>
    <t xml:space="preserve">Parque Industrial. 5to anillo y Av. Perimetral. (RPB Servicios Cárnicos?)</t>
  </si>
  <si>
    <t xml:space="preserve">202006170003</t>
  </si>
  <si>
    <t xml:space="preserve">-17.749537, -63.144705</t>
  </si>
  <si>
    <t xml:space="preserve">Va de nuevo al Parque Industrial. 5to anillo y Av. Perimetral. (RPB Servicios Cárnicos?)</t>
  </si>
  <si>
    <t xml:space="preserve">202006170004</t>
  </si>
  <si>
    <t xml:space="preserve">-17.749601, -63.144480</t>
  </si>
  <si>
    <t xml:space="preserve">Ever German. INCERPAZ Warnes</t>
  </si>
  <si>
    <t xml:space="preserve">60851444</t>
  </si>
  <si>
    <t xml:space="preserve">INCERPAZ</t>
  </si>
  <si>
    <t xml:space="preserve">1:22</t>
  </si>
  <si>
    <t xml:space="preserve">-17.447012, -63.187768</t>
  </si>
  <si>
    <t xml:space="preserve">Va del garaje al 6to anillo y Av. Centinelas del Chaco (recoge al Ayudante?)</t>
  </si>
  <si>
    <t xml:space="preserve">-17.828682, -63.160303</t>
  </si>
  <si>
    <t xml:space="preserve">Se detiene en la Av. Jenecheru casi el Trillo</t>
  </si>
  <si>
    <t xml:space="preserve">-17.780076, -63.121374</t>
  </si>
  <si>
    <t xml:space="preserve">Se detiene a una cuadra de la circunvalción de Warnes.</t>
  </si>
  <si>
    <t xml:space="preserve">-17.502100, -63.171979</t>
  </si>
  <si>
    <t xml:space="preserve">Se detiene en el 8vo anillo casi Mutualista.</t>
  </si>
  <si>
    <t xml:space="preserve">-17.728222, -63.136289</t>
  </si>
  <si>
    <t xml:space="preserve">Va por el mercado La Nueva Ramada. Media cuadra del trabajo de las 13:40 ¿Almuerzo?</t>
  </si>
  <si>
    <t xml:space="preserve">-17.836840, -63.217228</t>
  </si>
  <si>
    <t xml:space="preserve">Se detiene en el 6to anillo y Av. Centinelas del Chaco (deja al Ayudante?)</t>
  </si>
  <si>
    <t xml:space="preserve">12:00</t>
  </si>
  <si>
    <t xml:space="preserve">Comunidad El Bajío. A media cuadra del lugar de las 15:35</t>
  </si>
  <si>
    <t xml:space="preserve">202006180001</t>
  </si>
  <si>
    <t xml:space="preserve">-17.853322, -63.251801</t>
  </si>
  <si>
    <t xml:space="preserve">Distrito Municipal 9. (i). Detrás de la casa de las 16:17</t>
  </si>
  <si>
    <t xml:space="preserve">202006180002</t>
  </si>
  <si>
    <t xml:space="preserve">Distrito Municipal 9 - Palmasola</t>
  </si>
  <si>
    <t xml:space="preserve">-17.868260, -63.198046</t>
  </si>
  <si>
    <t xml:space="preserve">NN / Roxana Rivera. Atendido con Hyno</t>
  </si>
  <si>
    <t xml:space="preserve">79872252</t>
  </si>
  <si>
    <t xml:space="preserve">-17.887690, -63.279686</t>
  </si>
  <si>
    <t xml:space="preserve">Del garaje a la Radial 10 y Av. 16 de julio-</t>
  </si>
  <si>
    <t xml:space="preserve">-17.812799, -63.128103</t>
  </si>
  <si>
    <t xml:space="preserve">Radial 10 esquina Paraíso.</t>
  </si>
  <si>
    <t xml:space="preserve">-17.812463, -63.127130</t>
  </si>
  <si>
    <t xml:space="preserve">Se detiene a dos cuadras de la Av. 16 de julio.</t>
  </si>
  <si>
    <t xml:space="preserve">-17.812233, -63.130381</t>
  </si>
  <si>
    <t xml:space="preserve">Radial 10 y calle La Paz</t>
  </si>
  <si>
    <t xml:space="preserve">-17.811820, -63.137443</t>
  </si>
  <si>
    <t xml:space="preserve">A casa del ayudante</t>
  </si>
  <si>
    <t xml:space="preserve">Se detiene frente a Sabino, al otro lado del trillo. Y la señal reaparece 6 min después en la Av 16 de noviembre</t>
  </si>
  <si>
    <t xml:space="preserve">-17.836296, -63.166947</t>
  </si>
  <si>
    <t xml:space="preserve">Comunidad El Bajío. A seis cuadras de la Mapaizo.</t>
  </si>
  <si>
    <t xml:space="preserve">-17.852807, -63.252115</t>
  </si>
  <si>
    <t xml:space="preserve">Distrito Municipal 9. Cerca a Av. Miguel de Cervantes y Av. Santos Dumont.</t>
  </si>
  <si>
    <t xml:space="preserve">-17.868160, -63.197234</t>
  </si>
  <si>
    <t xml:space="preserve">Se detiene en la casa de las 16:17</t>
  </si>
  <si>
    <t xml:space="preserve">Urb. Inteligente</t>
  </si>
  <si>
    <t xml:space="preserve">Combo</t>
  </si>
  <si>
    <t xml:space="preserve">202006200001</t>
  </si>
  <si>
    <t xml:space="preserve">-17.834513, -63.259995</t>
  </si>
  <si>
    <t xml:space="preserve">-17.837371, -63.262905</t>
  </si>
  <si>
    <t xml:space="preserve">A una cuadra de la sede residentes Torrecillas. La Guardia Km. 9</t>
  </si>
  <si>
    <t xml:space="preserve">-17.843701, -63.255967</t>
  </si>
  <si>
    <t xml:space="preserve">-17.838254, -63.258179</t>
  </si>
  <si>
    <t xml:space="preserve">-17.837044, -63.256833</t>
  </si>
  <si>
    <t xml:space="preserve">Del garaje a Av. Miguel Servet casi Av. Moscú.</t>
  </si>
  <si>
    <t xml:space="preserve">-17.835565, -63.207727</t>
  </si>
  <si>
    <t xml:space="preserve">Ave Miguel Servet casi Ave San Martin de Porres</t>
  </si>
  <si>
    <t xml:space="preserve">0:48</t>
  </si>
  <si>
    <t xml:space="preserve">-17.833283, -63.212113</t>
  </si>
  <si>
    <t xml:space="preserve">Se detiene en la Av. Piraí y Calle 5 de Octubre. Jardín Latino.</t>
  </si>
  <si>
    <t xml:space="preserve">-17.815336, -63.231263</t>
  </si>
  <si>
    <t xml:space="preserve">Se detiene en la Av. Piraí casi 6to anillo (cerca a donde se detuvo a las 15:32)</t>
  </si>
  <si>
    <t xml:space="preserve">-17.817197, -63.232230</t>
  </si>
  <si>
    <t xml:space="preserve">Sr. Tellez. Barrio Toronjal. Atendido con Hyno</t>
  </si>
  <si>
    <t xml:space="preserve">72823530</t>
  </si>
  <si>
    <t xml:space="preserve">Sr. Tellez</t>
  </si>
  <si>
    <t xml:space="preserve">-17.721769, -63.142364</t>
  </si>
  <si>
    <t xml:space="preserve">Parque Industrial. Cerca a la Laguna de Oxidación.</t>
  </si>
  <si>
    <t xml:space="preserve">202006220001</t>
  </si>
  <si>
    <t xml:space="preserve">-17.744547, -63.135330</t>
  </si>
  <si>
    <t xml:space="preserve">202006220002</t>
  </si>
  <si>
    <t xml:space="preserve">202006220003</t>
  </si>
  <si>
    <t xml:space="preserve">Condominio Brisas del Norte.</t>
  </si>
  <si>
    <t xml:space="preserve">202006220004</t>
  </si>
  <si>
    <t xml:space="preserve">-17.702506, -63.180073</t>
  </si>
  <si>
    <t xml:space="preserve">Moscú y 7mo anillo. Por el Mercado La Cuchilla</t>
  </si>
  <si>
    <t xml:space="preserve">202006220005</t>
  </si>
  <si>
    <t xml:space="preserve">0:55</t>
  </si>
  <si>
    <t xml:space="preserve">-17.844476, -63.214337</t>
  </si>
  <si>
    <t xml:space="preserve">Del garaje al 7mo anillo y Av. 2 de Agosto</t>
  </si>
  <si>
    <t xml:space="preserve">-17.836222, -63.153557</t>
  </si>
  <si>
    <t xml:space="preserve">7mo anillo y Radial 12</t>
  </si>
  <si>
    <t xml:space="preserve">-17.835585, -63.152275</t>
  </si>
  <si>
    <t xml:space="preserve">1:49</t>
  </si>
  <si>
    <t xml:space="preserve">Deja al ayudante</t>
  </si>
  <si>
    <t xml:space="preserve">11:50</t>
  </si>
  <si>
    <t xml:space="preserve">El Retoño.</t>
  </si>
  <si>
    <t xml:space="preserve">202006230001</t>
  </si>
  <si>
    <t xml:space="preserve">-17.740059, -63.075326</t>
  </si>
  <si>
    <t xml:space="preserve">Barrio el Bibosi.</t>
  </si>
  <si>
    <t xml:space="preserve">202006230004</t>
  </si>
  <si>
    <t xml:space="preserve">-17.726353, -63.112170</t>
  </si>
  <si>
    <t xml:space="preserve">Barrio 4 de febrero/ Guapilo.</t>
  </si>
  <si>
    <t xml:space="preserve">202006230005</t>
  </si>
  <si>
    <t xml:space="preserve">-17.779480, -63.104264</t>
  </si>
  <si>
    <t xml:space="preserve">Teresa. Barrio España La Pampa.</t>
  </si>
  <si>
    <t xml:space="preserve">73604217</t>
  </si>
  <si>
    <t xml:space="preserve">Teresa</t>
  </si>
  <si>
    <t xml:space="preserve">-17.776162, -63.115102</t>
  </si>
  <si>
    <t xml:space="preserve">Condominio Patujú</t>
  </si>
  <si>
    <t xml:space="preserve">202006230002</t>
  </si>
  <si>
    <t xml:space="preserve">-17.771328, -63.052583</t>
  </si>
  <si>
    <t xml:space="preserve">Cotoca. Calle Remanso.</t>
  </si>
  <si>
    <t xml:space="preserve">202006230003</t>
  </si>
  <si>
    <t xml:space="preserve">-17.757479, -62.991545</t>
  </si>
  <si>
    <t xml:space="preserve">Del garaje a Av. 30 de Octubre rumbo al 8vo anillo (mercadito)</t>
  </si>
  <si>
    <t xml:space="preserve">-17.817605, -63.117219</t>
  </si>
  <si>
    <t xml:space="preserve">El Retoño, equevoca el camino.</t>
  </si>
  <si>
    <t xml:space="preserve">-17.738098, -63.074543</t>
  </si>
  <si>
    <t xml:space="preserve">-17.764458, -63.069353</t>
  </si>
  <si>
    <t xml:space="preserve">Tres cuadras de la Laguna de Oxidación.</t>
  </si>
  <si>
    <t xml:space="preserve">-17.748760, -63.128358</t>
  </si>
  <si>
    <t xml:space="preserve">16:01</t>
  </si>
  <si>
    <t xml:space="preserve">202006240002</t>
  </si>
  <si>
    <t xml:space="preserve">-17.874753, -63.243597</t>
  </si>
  <si>
    <t xml:space="preserve">Valparaíso. por El Balcón</t>
  </si>
  <si>
    <t xml:space="preserve">202006240003</t>
  </si>
  <si>
    <t xml:space="preserve">-17.880792, -63.231667</t>
  </si>
  <si>
    <t xml:space="preserve">Osman Soria. Cupesí Terrado (i)</t>
  </si>
  <si>
    <t xml:space="preserve">60975956</t>
  </si>
  <si>
    <t xml:space="preserve">Osman Soria</t>
  </si>
  <si>
    <t xml:space="preserve">-17.819298, -63.101672</t>
  </si>
  <si>
    <t xml:space="preserve">Daniela. Ave 2 de Agosto</t>
  </si>
  <si>
    <t xml:space="preserve">60039177</t>
  </si>
  <si>
    <t xml:space="preserve">Daniela</t>
  </si>
  <si>
    <t xml:space="preserve">-17.725664, -63.138710</t>
  </si>
  <si>
    <t xml:space="preserve">Daniel Jiménez. Atendido con Hyno</t>
  </si>
  <si>
    <t xml:space="preserve">61329193</t>
  </si>
  <si>
    <t xml:space="preserve">Daniel Jiménez</t>
  </si>
  <si>
    <t xml:space="preserve">-17.716476, -63.153034</t>
  </si>
  <si>
    <t xml:space="preserve">Av. Moscú / Barrio El Carmen </t>
  </si>
  <si>
    <t xml:space="preserve">202006240001</t>
  </si>
  <si>
    <t xml:space="preserve">-17.844550, -63.215417</t>
  </si>
  <si>
    <t xml:space="preserve">Almería</t>
  </si>
  <si>
    <t xml:space="preserve">202006240004</t>
  </si>
  <si>
    <t xml:space="preserve">-17.710548, -63.150451</t>
  </si>
  <si>
    <t xml:space="preserve">Se detiene pasando el colegio evangélico la misión de Jesús.</t>
  </si>
  <si>
    <t xml:space="preserve">Se detiene por el barrio El Balcón</t>
  </si>
  <si>
    <t xml:space="preserve">Se detiene en la Moscú y 7mo anillo</t>
  </si>
  <si>
    <t xml:space="preserve">-17.843484, -63.213587</t>
  </si>
  <si>
    <t xml:space="preserve">Se detiene en la Ave Olimpica y Ave Miguel Cervet</t>
  </si>
  <si>
    <t xml:space="preserve">-17.836596, -63.206691</t>
  </si>
  <si>
    <t xml:space="preserve">Se detiene en la Casa de la Calamina</t>
  </si>
  <si>
    <t xml:space="preserve">-17.769954, -63.123138</t>
  </si>
  <si>
    <t xml:space="preserve">Cupesí Terrado</t>
  </si>
  <si>
    <t xml:space="preserve">-17.819543, -63.102144</t>
  </si>
  <si>
    <t xml:space="preserve">Se detiene en el Barrio Toronjal</t>
  </si>
  <si>
    <t xml:space="preserve">-17.724488, -63.141982</t>
  </si>
  <si>
    <t xml:space="preserve">9:18</t>
  </si>
  <si>
    <t xml:space="preserve">202006250001</t>
  </si>
  <si>
    <t xml:space="preserve">-17.838769, -63.236802</t>
  </si>
  <si>
    <t xml:space="preserve">Bajío del Oriente, Calle Nueva Esperanza. Km 8 Doble Vïa La Guardia.</t>
  </si>
  <si>
    <t xml:space="preserve">202006250002</t>
  </si>
  <si>
    <t xml:space="preserve">-17.824526, -63.242911</t>
  </si>
  <si>
    <t xml:space="preserve">-17.828504, -63.160001</t>
  </si>
  <si>
    <t xml:space="preserve">Se queda en Km 8 y Radial 17 1/2</t>
  </si>
  <si>
    <t xml:space="preserve">4:11</t>
  </si>
  <si>
    <t xml:space="preserve">-17.831137, -63.242022</t>
  </si>
  <si>
    <t xml:space="preserve">Barrio Bajío del Oriente. Cerca al colegio Herman Gmeiner. Km 8 Doble Vía La Guardia.</t>
  </si>
  <si>
    <t xml:space="preserve">-17.824088, -63.243985</t>
  </si>
  <si>
    <t xml:space="preserve">Villa 1ro de Mayo. Canal Guapilo.</t>
  </si>
  <si>
    <t xml:space="preserve">-17.782444, -63.120361</t>
  </si>
  <si>
    <t xml:space="preserve">Surtidor La Cañada</t>
  </si>
  <si>
    <t xml:space="preserve">-17.811294, -63.162080</t>
  </si>
  <si>
    <t xml:space="preserve">Barrio San Juan. A dejar al Ayudante?</t>
  </si>
  <si>
    <t xml:space="preserve">Villa 1ro de Mayo. Av. Jenecherú</t>
  </si>
  <si>
    <t xml:space="preserve">202006260001</t>
  </si>
  <si>
    <t xml:space="preserve">-17.781460, -63.118027</t>
  </si>
  <si>
    <t xml:space="preserve">Rider. Barrio San Andrés.</t>
  </si>
  <si>
    <t xml:space="preserve">68810760</t>
  </si>
  <si>
    <t xml:space="preserve">Rider</t>
  </si>
  <si>
    <t xml:space="preserve">-17.720287, -63.143139</t>
  </si>
  <si>
    <t xml:space="preserve">Ave 2 de Agosto pasando el 8vo anillo.</t>
  </si>
  <si>
    <t xml:space="preserve">202006260002</t>
  </si>
  <si>
    <t xml:space="preserve">-17.724635, -63.136589</t>
  </si>
  <si>
    <t xml:space="preserve">Barrio El Bajío del Oriente. Barrio Kuljis?</t>
  </si>
  <si>
    <t xml:space="preserve">202006260003</t>
  </si>
  <si>
    <t xml:space="preserve">-17.823122, -63.240607</t>
  </si>
  <si>
    <t xml:space="preserve">Barrio Trigal. Distrito Municipal 9. Avenida Olímpica pasando 8vo anillo</t>
  </si>
  <si>
    <t xml:space="preserve">202006260004</t>
  </si>
  <si>
    <t xml:space="preserve">-17.862322, -63.212913</t>
  </si>
  <si>
    <t xml:space="preserve">Se detiene en Barrio La Estrella</t>
  </si>
  <si>
    <t xml:space="preserve">-17.742540, -63.079558</t>
  </si>
  <si>
    <t xml:space="preserve">Se detiene en Barrio La Estrella, una cuadra.</t>
  </si>
  <si>
    <t xml:space="preserve">-17.746440, -63.081653</t>
  </si>
  <si>
    <t xml:space="preserve">Av. 2 de Agosto pasando el 8vo anillo.</t>
  </si>
  <si>
    <t xml:space="preserve">-17.725287, -63.135873</t>
  </si>
  <si>
    <t xml:space="preserve">Surtidor Los Mangales</t>
  </si>
  <si>
    <t xml:space="preserve">-17.794203, -63.216906</t>
  </si>
  <si>
    <t xml:space="preserve">13:42</t>
  </si>
  <si>
    <t xml:space="preserve">Epy Jhonathan. Plan 3000. Barrio Nuevo.</t>
  </si>
  <si>
    <t xml:space="preserve">63556596</t>
  </si>
  <si>
    <t xml:space="preserve">Epy Jhonathan</t>
  </si>
  <si>
    <t xml:space="preserve">-17.831359, -63.089792</t>
  </si>
  <si>
    <t xml:space="preserve">José Melgar. Barrio El Buen Samaritano. Villa 1ro de Mayo</t>
  </si>
  <si>
    <t xml:space="preserve">70077551</t>
  </si>
  <si>
    <t xml:space="preserve">José Melgar</t>
  </si>
  <si>
    <t xml:space="preserve">Distrito Municipal 7 - Villa 1ro de Mayo</t>
  </si>
  <si>
    <t xml:space="preserve">-17.792754, -63.096188</t>
  </si>
  <si>
    <t xml:space="preserve">Ronald Sensano. Calle Dr. EMILIO MOLINA 3245-3221. </t>
  </si>
  <si>
    <t xml:space="preserve">'71772702</t>
  </si>
  <si>
    <t xml:space="preserve">Ronald Sensano</t>
  </si>
  <si>
    <t xml:space="preserve">-17.782652, -63.153576</t>
  </si>
  <si>
    <t xml:space="preserve">Calle 16 de Julio. Doble Vía La Guardia y Mapaizo</t>
  </si>
  <si>
    <t xml:space="preserve">202006270001</t>
  </si>
  <si>
    <t xml:space="preserve">-17.848688, -63.248233</t>
  </si>
  <si>
    <t xml:space="preserve">Plan 3000.  Barrio 15 de Mayo. Por Ave Arroyito.</t>
  </si>
  <si>
    <t xml:space="preserve">202006270002</t>
  </si>
  <si>
    <t xml:space="preserve">-17.820448, -63.100893</t>
  </si>
  <si>
    <t xml:space="preserve">Gasolinera Palmasola</t>
  </si>
  <si>
    <t xml:space="preserve">-17.850031, -63.182570</t>
  </si>
  <si>
    <t xml:space="preserve">No logra entrar por la cuadra anterior</t>
  </si>
  <si>
    <t xml:space="preserve">-17.830809, -63.089484</t>
  </si>
  <si>
    <t xml:space="preserve">Radial 10 y 8vo anillo</t>
  </si>
  <si>
    <t xml:space="preserve">-17.813948, -63.109528</t>
  </si>
  <si>
    <t xml:space="preserve">16:36</t>
  </si>
  <si>
    <t xml:space="preserve">Guapurú</t>
  </si>
  <si>
    <t xml:space="preserve">202006280001</t>
  </si>
  <si>
    <t xml:space="preserve">-17.850889, -63.094492</t>
  </si>
  <si>
    <t xml:space="preserve">Va Urb. Leo 1. Unión Terrado</t>
  </si>
  <si>
    <t xml:space="preserve">202006280002</t>
  </si>
  <si>
    <t xml:space="preserve">-17.814464, -63.081913</t>
  </si>
  <si>
    <t xml:space="preserve">Juan Hurtado. Plan 3000. Ciudad de la Alegría.</t>
  </si>
  <si>
    <t xml:space="preserve">71046927</t>
  </si>
  <si>
    <t xml:space="preserve">Juan Hurtado</t>
  </si>
  <si>
    <t xml:space="preserve">-17.852717, -63.104974</t>
  </si>
  <si>
    <t xml:space="preserve">202006280003</t>
  </si>
  <si>
    <t xml:space="preserve">-17.617213, -63.144012</t>
  </si>
  <si>
    <t xml:space="preserve">Calle Beni. Satélite Norte</t>
  </si>
  <si>
    <t xml:space="preserve">202006280004</t>
  </si>
  <si>
    <t xml:space="preserve">-17.601274, -63.143934</t>
  </si>
  <si>
    <t xml:space="preserve">Barrio Urkupiña. Distrito Municipal 6</t>
  </si>
  <si>
    <t xml:space="preserve">202006280005</t>
  </si>
  <si>
    <t xml:space="preserve">-17.754063, -63.107197</t>
  </si>
  <si>
    <t xml:space="preserve">Se detiene </t>
  </si>
  <si>
    <t xml:space="preserve">-17.849414, -63.111786</t>
  </si>
  <si>
    <t xml:space="preserve">-17.778193,-63.107528</t>
  </si>
  <si>
    <t xml:space="preserve">Satélite Norte</t>
  </si>
  <si>
    <t xml:space="preserve">-17.601342, -63.143988</t>
  </si>
  <si>
    <t xml:space="preserve">La Pampa de la Isla. Guapilo Norte</t>
  </si>
  <si>
    <t xml:space="preserve">-17.761906, -63.082163</t>
  </si>
  <si>
    <t xml:space="preserve">-17.763325, -63.082348</t>
  </si>
  <si>
    <t xml:space="preserve">Ave 4 de Octubre. Barrio El Fuerte</t>
  </si>
  <si>
    <t xml:space="preserve">-17.852212, -63.146434</t>
  </si>
  <si>
    <t xml:space="preserve">10:30</t>
  </si>
  <si>
    <t xml:space="preserve">-17.837048, -63.257167</t>
  </si>
  <si>
    <t xml:space="preserve">-17.837400, -63.254510</t>
  </si>
  <si>
    <t xml:space="preserve">-17.834040, -63.258175</t>
  </si>
  <si>
    <t xml:space="preserve">Marlene . Urb. Paititi calle 1 No. 6135</t>
  </si>
  <si>
    <t xml:space="preserve">72627611</t>
  </si>
  <si>
    <t xml:space="preserve">Marlene</t>
  </si>
  <si>
    <t xml:space="preserve">-17.856953, -63.187286</t>
  </si>
  <si>
    <t xml:space="preserve">202006290004</t>
  </si>
  <si>
    <t xml:space="preserve">-17.603549, -63.153009</t>
  </si>
  <si>
    <t xml:space="preserve">202006290005</t>
  </si>
  <si>
    <t xml:space="preserve">-17.604328, -63.152837</t>
  </si>
  <si>
    <t xml:space="preserve">202006290006</t>
  </si>
  <si>
    <t xml:space="preserve">-17.604802, -63.152539</t>
  </si>
  <si>
    <t xml:space="preserve">202006290007</t>
  </si>
  <si>
    <t xml:space="preserve">-17.605416, -63.157061</t>
  </si>
  <si>
    <t xml:space="preserve">Plan 3000. Palmar Viruhez</t>
  </si>
  <si>
    <t xml:space="preserve">202006290008</t>
  </si>
  <si>
    <t xml:space="preserve">-17.831818, -63.120189</t>
  </si>
  <si>
    <t xml:space="preserve">Pampa de la Isla. Palma Verde.</t>
  </si>
  <si>
    <t xml:space="preserve">202006290009</t>
  </si>
  <si>
    <t xml:space="preserve">-17.751586, -63.087028</t>
  </si>
  <si>
    <t xml:space="preserve">Grover Macias</t>
  </si>
  <si>
    <t xml:space="preserve">Se detiene</t>
  </si>
  <si>
    <t xml:space="preserve">-17.837415, -63.254943</t>
  </si>
  <si>
    <t xml:space="preserve">-17.605564, -63.158065</t>
  </si>
  <si>
    <t xml:space="preserve">-17.604567, -63.150313</t>
  </si>
  <si>
    <t xml:space="preserve">10:14</t>
  </si>
  <si>
    <t xml:space="preserve">Av. 24 de Septiembre / El Bajío</t>
  </si>
  <si>
    <t xml:space="preserve">76080268</t>
  </si>
  <si>
    <t xml:space="preserve">El Bajío</t>
  </si>
  <si>
    <t xml:space="preserve">-17.855912, -63.238934</t>
  </si>
  <si>
    <t xml:space="preserve">Ave Moscú entre 7mo y 8vo anillo</t>
  </si>
  <si>
    <t xml:space="preserve">202006300001</t>
  </si>
  <si>
    <t xml:space="preserve">-17.846510, -63.216624</t>
  </si>
  <si>
    <t xml:space="preserve">Va frente al Condominio Munich</t>
  </si>
  <si>
    <t xml:space="preserve">Condominio Munich</t>
  </si>
  <si>
    <t xml:space="preserve">-17.716273,-63.148482</t>
  </si>
  <si>
    <t xml:space="preserve">Norte. Parque Autonómico Palos Verdes.</t>
  </si>
  <si>
    <t xml:space="preserve">202006300002</t>
  </si>
  <si>
    <t xml:space="preserve">-17.714692, -63.147719</t>
  </si>
  <si>
    <t xml:space="preserve">-17.715272, -63.148839</t>
  </si>
  <si>
    <t xml:space="preserve">Plan 3000. Turere</t>
  </si>
  <si>
    <t xml:space="preserve">202006300003</t>
  </si>
  <si>
    <t xml:space="preserve">-17.842831, -63.098764</t>
  </si>
  <si>
    <t xml:space="preserve">1:11</t>
  </si>
  <si>
    <t xml:space="preserve">Se detiene a unas cuadras de Cond. Munich.</t>
  </si>
  <si>
    <t xml:space="preserve">-17.718328, -63.146996</t>
  </si>
  <si>
    <t xml:space="preserve">Se detiene en Ave Virgen de Cotoca. ES La Pascana</t>
  </si>
  <si>
    <t xml:space="preserve">-17.769809, -63.120693</t>
  </si>
  <si>
    <t xml:space="preserve">Se detiene en 8vo anillo cerca a Guapilo</t>
  </si>
  <si>
    <t xml:space="preserve">-17.782859, -63.108113</t>
  </si>
  <si>
    <t xml:space="preserve">10:08</t>
  </si>
  <si>
    <t xml:space="preserve">Almería. </t>
  </si>
  <si>
    <t xml:space="preserve">202007010001</t>
  </si>
  <si>
    <t xml:space="preserve">-17.701487, -63.154046</t>
  </si>
  <si>
    <t xml:space="preserve">Patricia Landívar. Pampa de la Isla</t>
  </si>
  <si>
    <t xml:space="preserve">79017287</t>
  </si>
  <si>
    <t xml:space="preserve">Patricia Landivar</t>
  </si>
  <si>
    <t xml:space="preserve">-17.761416, -63.095036</t>
  </si>
  <si>
    <t xml:space="preserve">Wendy Janneth Fuentes. Barrio Aereonáutico. </t>
  </si>
  <si>
    <t xml:space="preserve">67120038</t>
  </si>
  <si>
    <t xml:space="preserve">Wendy Janneth Fuentes</t>
  </si>
  <si>
    <t xml:space="preserve">Distrito Municipal 4 - El Pari</t>
  </si>
  <si>
    <t xml:space="preserve">1:04</t>
  </si>
  <si>
    <t xml:space="preserve">-17.809108, -63.179418</t>
  </si>
  <si>
    <t xml:space="preserve">Ana Gloria Veizaga. Urbanización Nueva Esperanza. </t>
  </si>
  <si>
    <t xml:space="preserve">69297839</t>
  </si>
  <si>
    <t xml:space="preserve">Ana Gloria Veizaga</t>
  </si>
  <si>
    <t xml:space="preserve">-17.852236, -63.272071</t>
  </si>
  <si>
    <t xml:space="preserve">Urb. Juan Pablo II</t>
  </si>
  <si>
    <t xml:space="preserve">202007010002</t>
  </si>
  <si>
    <t xml:space="preserve">-17.583321, -63.148304</t>
  </si>
  <si>
    <t xml:space="preserve">202007010003</t>
  </si>
  <si>
    <t xml:space="preserve">-17.608492, -63.141311</t>
  </si>
  <si>
    <t xml:space="preserve">Coliseo John Pictor Blanco</t>
  </si>
  <si>
    <t xml:space="preserve">202007010004</t>
  </si>
  <si>
    <t xml:space="preserve">1:15</t>
  </si>
  <si>
    <t xml:space="preserve">-17.790206, -63.168156</t>
  </si>
  <si>
    <t xml:space="preserve">Del garaje a casa de Limber</t>
  </si>
  <si>
    <t xml:space="preserve">-17.801445, -63.124030</t>
  </si>
  <si>
    <t xml:space="preserve">Se detiene por Las Pampitas </t>
  </si>
  <si>
    <t xml:space="preserve">-17.765084, -63.125980</t>
  </si>
  <si>
    <t xml:space="preserve">-17.768607, -63.123950</t>
  </si>
  <si>
    <t xml:space="preserve">Radial 17 1/2 El Bajío del Oriente</t>
  </si>
  <si>
    <t xml:space="preserve">202007020001</t>
  </si>
  <si>
    <t xml:space="preserve">0:51</t>
  </si>
  <si>
    <t xml:space="preserve">-17.827347, -63.235705</t>
  </si>
  <si>
    <t xml:space="preserve">Carlos Medina Campos</t>
  </si>
  <si>
    <t xml:space="preserve">70966516</t>
  </si>
  <si>
    <t xml:space="preserve">-17.888491, -63.278466</t>
  </si>
  <si>
    <t xml:space="preserve">Danny Rivera / Barrio Valle Hermoso 2 Calle #6 / Nueva Ramada</t>
  </si>
  <si>
    <t xml:space="preserve">78452921</t>
  </si>
  <si>
    <t xml:space="preserve">Danny Rivera</t>
  </si>
  <si>
    <t xml:space="preserve">-17.844347,-63.220737</t>
  </si>
  <si>
    <t xml:space="preserve">-17.836837, -63.256179</t>
  </si>
  <si>
    <t xml:space="preserve">5to anillo entre Moscú y Radial 16</t>
  </si>
  <si>
    <t xml:space="preserve">-17.825914, -63.205545</t>
  </si>
  <si>
    <t xml:space="preserve">12:06</t>
  </si>
  <si>
    <t xml:space="preserve">Santos Dumont y Moscú. ¿Los Piyos?</t>
  </si>
  <si>
    <t xml:space="preserve">202007030001</t>
  </si>
  <si>
    <t xml:space="preserve">-17.888391, -63.219975</t>
  </si>
  <si>
    <t xml:space="preserve">Por la Urbanización Inteligente. Petrosur</t>
  </si>
  <si>
    <t xml:space="preserve">202007030002</t>
  </si>
  <si>
    <t xml:space="preserve">-17.841154, -63.259487</t>
  </si>
  <si>
    <t xml:space="preserve">Por Mapaizo y Moscú (i). Por Balcón 2</t>
  </si>
  <si>
    <t xml:space="preserve">202007030003</t>
  </si>
  <si>
    <t xml:space="preserve">-17.872495, -63.237295</t>
  </si>
  <si>
    <t xml:space="preserve">Por Mapaizo y Km 12. Por Balcón 2.</t>
  </si>
  <si>
    <t xml:space="preserve">202007030004</t>
  </si>
  <si>
    <t xml:space="preserve">-17.883808, -63.243621</t>
  </si>
  <si>
    <t xml:space="preserve">0:53</t>
  </si>
  <si>
    <t xml:space="preserve">Del garaje al mercado El Fuerte</t>
  </si>
  <si>
    <t xml:space="preserve">-17.847506, -63.146515</t>
  </si>
  <si>
    <t xml:space="preserve">-17.856309, -63.222630</t>
  </si>
  <si>
    <t xml:space="preserve">-17.845279, -63.257412</t>
  </si>
  <si>
    <t xml:space="preserve">Se detiene parece que donde el administrador</t>
  </si>
  <si>
    <t xml:space="preserve">-17.872203, -63.233197</t>
  </si>
  <si>
    <t xml:space="preserve">Por Mapaizo y Moscú. Por Balcón 2.</t>
  </si>
  <si>
    <t xml:space="preserve">-17.872350, -63.237444</t>
  </si>
  <si>
    <t xml:space="preserve">Deja o recoge a Ayudante?</t>
  </si>
  <si>
    <t xml:space="preserve">-17.831596, -63.162869</t>
  </si>
  <si>
    <t xml:space="preserve">-17.840472, -63.156345</t>
  </si>
  <si>
    <t xml:space="preserve">10:54</t>
  </si>
  <si>
    <t xml:space="preserve">Jhans Ruiz. Paurito.</t>
  </si>
  <si>
    <t xml:space="preserve">73153199</t>
  </si>
  <si>
    <t xml:space="preserve">Jhans Ruiz</t>
  </si>
  <si>
    <t xml:space="preserve">Distrito Municipal 14 - cantón Paurito</t>
  </si>
  <si>
    <t xml:space="preserve">-17.882639, -62.939549</t>
  </si>
  <si>
    <t xml:space="preserve">Urubó</t>
  </si>
  <si>
    <t xml:space="preserve">202007040001</t>
  </si>
  <si>
    <t xml:space="preserve">Porongo</t>
  </si>
  <si>
    <t xml:space="preserve">-17.773124, -63.242949</t>
  </si>
  <si>
    <t xml:space="preserve">Doble Vía La Guardia Km 9</t>
  </si>
  <si>
    <t xml:space="preserve">202007040002</t>
  </si>
  <si>
    <t xml:space="preserve">-17.848437, -63.249091</t>
  </si>
  <si>
    <t xml:space="preserve">Centro Social SOS/Centro de Cuidado Diario</t>
  </si>
  <si>
    <t xml:space="preserve">202007040003</t>
  </si>
  <si>
    <t xml:space="preserve">-17.830365, -63.234132</t>
  </si>
  <si>
    <t xml:space="preserve">Se detiene a media cuadra (otra casa)</t>
  </si>
  <si>
    <t xml:space="preserve">-17.882941, -62.940075</t>
  </si>
  <si>
    <t xml:space="preserve">-17.780914, -63.120547</t>
  </si>
  <si>
    <t xml:space="preserve">-17.756019, -63.200669</t>
  </si>
  <si>
    <t xml:space="preserve">0:45</t>
  </si>
  <si>
    <t xml:space="preserve">-17.754764, -63.204703</t>
  </si>
  <si>
    <t xml:space="preserve">-17.744037, -63.142374</t>
  </si>
  <si>
    <t xml:space="preserve">11:28</t>
  </si>
  <si>
    <t xml:space="preserve">Pentaguazú I. Satélite Norte</t>
  </si>
  <si>
    <t xml:space="preserve">202007060002</t>
  </si>
  <si>
    <t xml:space="preserve">-17.608010, -63.135255</t>
  </si>
  <si>
    <t xml:space="preserve">202007060003</t>
  </si>
  <si>
    <t xml:space="preserve">-17.604760, -63.128652</t>
  </si>
  <si>
    <t xml:space="preserve">202007060004</t>
  </si>
  <si>
    <t xml:space="preserve">-17.604315, -63.129437</t>
  </si>
  <si>
    <t xml:space="preserve">Palmar Viruhez</t>
  </si>
  <si>
    <t xml:space="preserve">202007060005</t>
  </si>
  <si>
    <t xml:space="preserve">-17.873843, -63.105295</t>
  </si>
  <si>
    <t xml:space="preserve">La Campana. 8vo anillo y Radial 10</t>
  </si>
  <si>
    <t xml:space="preserve">202007060001</t>
  </si>
  <si>
    <t xml:space="preserve">-17.815168, -63.110144</t>
  </si>
  <si>
    <t xml:space="preserve">ES Apaza</t>
  </si>
  <si>
    <t xml:space="preserve">-17.816341, -63.116215</t>
  </si>
  <si>
    <t xml:space="preserve">-17.608565, -63.134855</t>
  </si>
  <si>
    <t xml:space="preserve">-17.607997, -63.135560</t>
  </si>
  <si>
    <t xml:space="preserve">-17.608482, -63.134627</t>
  </si>
  <si>
    <t xml:space="preserve">-17.606538, -63.128234</t>
  </si>
  <si>
    <t xml:space="preserve">Se queda a la salida de la Laguna</t>
  </si>
  <si>
    <t xml:space="preserve">14:35</t>
  </si>
  <si>
    <t xml:space="preserve">202007070002</t>
  </si>
  <si>
    <t xml:space="preserve">-17.766355, -63.222615</t>
  </si>
  <si>
    <t xml:space="preserve">202007070003</t>
  </si>
  <si>
    <t xml:space="preserve">Francisca Guayao. Clara Cuta</t>
  </si>
  <si>
    <t xml:space="preserve">77680373 / 79491712</t>
  </si>
  <si>
    <t xml:space="preserve">Francisca Guayao</t>
  </si>
  <si>
    <t xml:space="preserve">-17.729985, -63.161982</t>
  </si>
  <si>
    <t xml:space="preserve">Barrio El Palmar del Oratirio</t>
  </si>
  <si>
    <t xml:space="preserve">Barrio 23 de Octubre</t>
  </si>
  <si>
    <t xml:space="preserve">202007070001</t>
  </si>
  <si>
    <t xml:space="preserve">-17.865722, -63.220848</t>
  </si>
  <si>
    <t xml:space="preserve">Recoje al ayudante?</t>
  </si>
  <si>
    <t xml:space="preserve">-17.840194, -63.153618</t>
  </si>
  <si>
    <t xml:space="preserve">-17.880108, -63.145233</t>
  </si>
  <si>
    <t xml:space="preserve">14:40</t>
  </si>
  <si>
    <t xml:space="preserve">Av. Banzer</t>
  </si>
  <si>
    <t xml:space="preserve">202007080001</t>
  </si>
  <si>
    <t xml:space="preserve">-17.756083, -63.178902</t>
  </si>
  <si>
    <t xml:space="preserve">Sr. Tellez. Barrio Toronjal</t>
  </si>
  <si>
    <t xml:space="preserve">-17.721769,-63.142364</t>
  </si>
  <si>
    <t xml:space="preserve">Sr. Tellez. Barrio Toronjal. Cliente Google Ads que atendimos con Hyno</t>
  </si>
  <si>
    <t xml:space="preserve">Buena Fe. Satélite Norte</t>
  </si>
  <si>
    <t xml:space="preserve">202007080002</t>
  </si>
  <si>
    <t xml:space="preserve">-17.616710, -63.142458</t>
  </si>
  <si>
    <t xml:space="preserve">Almuerzo</t>
  </si>
  <si>
    <t xml:space="preserve">-17.611313, -63.138552</t>
  </si>
  <si>
    <t xml:space="preserve">Se queda a la entrada de la Laguna de Oxidación</t>
  </si>
  <si>
    <t xml:space="preserve">17:07</t>
  </si>
  <si>
    <t xml:space="preserve">Guapurú 1</t>
  </si>
  <si>
    <t xml:space="preserve">202007090001</t>
  </si>
  <si>
    <t xml:space="preserve">-17.849198, -63.097218</t>
  </si>
  <si>
    <t xml:space="preserve">202007090002</t>
  </si>
  <si>
    <t xml:space="preserve">-17.845549, -63.094127</t>
  </si>
  <si>
    <t xml:space="preserve">Urbanización Jardín del Este / Av. Tres Pasos al Frente</t>
  </si>
  <si>
    <t xml:space="preserve">202007090003</t>
  </si>
  <si>
    <t xml:space="preserve">-17.802254, -63.079310</t>
  </si>
  <si>
    <t xml:space="preserve">Barrio Magisterio. Avenida Virgen de Luján</t>
  </si>
  <si>
    <t xml:space="preserve">202007090004</t>
  </si>
  <si>
    <t xml:space="preserve">1:14</t>
  </si>
  <si>
    <t xml:space="preserve">-17.733005, -63.105580</t>
  </si>
  <si>
    <t xml:space="preserve">Barrio Urkupiña. Ave Camino Montecristo</t>
  </si>
  <si>
    <t xml:space="preserve">202007090005</t>
  </si>
  <si>
    <t xml:space="preserve">-17.752519, -63.099260</t>
  </si>
  <si>
    <t xml:space="preserve">-17.744204, -63.142441</t>
  </si>
  <si>
    <t xml:space="preserve">12:37</t>
  </si>
  <si>
    <t xml:space="preserve">-17.833660, -63.259468</t>
  </si>
  <si>
    <t xml:space="preserve">-17.833673, -63.260039</t>
  </si>
  <si>
    <t xml:space="preserve">Av. Guapilo. Barrio España La Pampa. Por La Pampa de la Isla</t>
  </si>
  <si>
    <t xml:space="preserve">202007100002</t>
  </si>
  <si>
    <t xml:space="preserve">-17.778630, -63.112929</t>
  </si>
  <si>
    <t xml:space="preserve">Urbanización Cotoca. Pampa de la Isla</t>
  </si>
  <si>
    <t xml:space="preserve">202007100003</t>
  </si>
  <si>
    <t xml:space="preserve">-17.761877, -63.099844</t>
  </si>
  <si>
    <t xml:space="preserve">Barrio España La Pampa. Por La Pampa de la Isla</t>
  </si>
  <si>
    <t xml:space="preserve">-17.777846, -63.114574</t>
  </si>
  <si>
    <t xml:space="preserve">Mercado Modelo San Jorge. Almuerzo?</t>
  </si>
  <si>
    <t xml:space="preserve">-17.778707, -63.113157</t>
  </si>
  <si>
    <t xml:space="preserve">Canal Guapilo</t>
  </si>
  <si>
    <t xml:space="preserve">-17.777738, -63.109763</t>
  </si>
  <si>
    <t xml:space="preserve">Se queda a la salida de la Laguna de Oxidación.</t>
  </si>
  <si>
    <t xml:space="preserve">-17.833619, -63.259982</t>
  </si>
  <si>
    <t xml:space="preserve">-17.833605, -63.259694</t>
  </si>
  <si>
    <t xml:space="preserve">Llantas</t>
  </si>
  <si>
    <t xml:space="preserve">1:41</t>
  </si>
  <si>
    <t xml:space="preserve">-17.830993, -63.241362</t>
  </si>
  <si>
    <t xml:space="preserve">Barrio Comibol. Av. Moscú. Gomero o aceite</t>
  </si>
  <si>
    <t xml:space="preserve">-17.859044, -63.222533</t>
  </si>
  <si>
    <t xml:space="preserve">Deja al Ayudante?</t>
  </si>
  <si>
    <t xml:space="preserve">12:26</t>
  </si>
  <si>
    <t xml:space="preserve">Alberto Valentti. Distrito Municipal 6, cerca a la Av. Virgen de Luján.</t>
  </si>
  <si>
    <t xml:space="preserve">69172346</t>
  </si>
  <si>
    <t xml:space="preserve">Alberto Valentti</t>
  </si>
  <si>
    <t xml:space="preserve">-17.745678, -63.106875</t>
  </si>
  <si>
    <t xml:space="preserve">Barrio Toborochi. Av. Virgen de Luján</t>
  </si>
  <si>
    <t xml:space="preserve">202007110001</t>
  </si>
  <si>
    <t xml:space="preserve">-17.733315, -63.102981</t>
  </si>
  <si>
    <t xml:space="preserve">Barrio Magisterio. Distrito Municipal 6</t>
  </si>
  <si>
    <t xml:space="preserve">202007110002</t>
  </si>
  <si>
    <t xml:space="preserve">-17.728736, -63.111116</t>
  </si>
  <si>
    <t xml:space="preserve">Virgen de Luján</t>
  </si>
  <si>
    <t xml:space="preserve">202007110003</t>
  </si>
  <si>
    <t xml:space="preserve">-17.737060, -63.104941</t>
  </si>
  <si>
    <t xml:space="preserve">Condominio Rosas del Este. Villa 1ro de Mayo</t>
  </si>
  <si>
    <t xml:space="preserve">202007110004</t>
  </si>
  <si>
    <t xml:space="preserve">Condominio Rosas del Este</t>
  </si>
  <si>
    <t xml:space="preserve">-17.795136, -63.089804</t>
  </si>
  <si>
    <t xml:space="preserve">-17.789068, -63.108028</t>
  </si>
  <si>
    <t xml:space="preserve">-17.796402, -63.090884</t>
  </si>
  <si>
    <t xml:space="preserve">-17.746871, -63.095744</t>
  </si>
  <si>
    <t xml:space="preserve">-17.753037, -63.095396</t>
  </si>
  <si>
    <t xml:space="preserve">-17.733246, -63.102600</t>
  </si>
  <si>
    <t xml:space="preserve">-17.733362, -63.126030</t>
  </si>
  <si>
    <t xml:space="preserve">-17.785999, -63.107887</t>
  </si>
  <si>
    <t xml:space="preserve">-17.838809, -63.154574</t>
  </si>
  <si>
    <t xml:space="preserve">Amanda. Valle Sánchez.</t>
  </si>
  <si>
    <t xml:space="preserve">75664110</t>
  </si>
  <si>
    <t xml:space="preserve">Amanda Aguilar</t>
  </si>
  <si>
    <t xml:space="preserve">-17.648910, -63.172352</t>
  </si>
  <si>
    <t xml:space="preserve">Fanny Costa Toledo. Avenida Virgen de Luján</t>
  </si>
  <si>
    <t xml:space="preserve">75067300</t>
  </si>
  <si>
    <t xml:space="preserve">Fanny Costa Toledo</t>
  </si>
  <si>
    <t xml:space="preserve">-17.729647, -63.093025</t>
  </si>
  <si>
    <t xml:space="preserve">Monica Carol Rocha Soria Galvarro. Cotoca.</t>
  </si>
  <si>
    <t xml:space="preserve">78179749</t>
  </si>
  <si>
    <t xml:space="preserve">Monica Carol Rocha Soria Galvarro</t>
  </si>
  <si>
    <t xml:space="preserve">-17.782675, -63.008997</t>
  </si>
  <si>
    <t xml:space="preserve">202007130001</t>
  </si>
  <si>
    <t xml:space="preserve">-17.755321, -63.097075</t>
  </si>
  <si>
    <t xml:space="preserve">Terracor</t>
  </si>
  <si>
    <t xml:space="preserve">202007130002</t>
  </si>
  <si>
    <t xml:space="preserve">-17.654024, -63.184267</t>
  </si>
  <si>
    <t xml:space="preserve">Avenida Guapilo.</t>
  </si>
  <si>
    <t xml:space="preserve">202007130003</t>
  </si>
  <si>
    <t xml:space="preserve">-17.790839, -63.106275</t>
  </si>
  <si>
    <t xml:space="preserve">Avenida Virgen de Luján. Bateón.</t>
  </si>
  <si>
    <t xml:space="preserve">202007130004</t>
  </si>
  <si>
    <t xml:space="preserve">-17.729621, -63.092865</t>
  </si>
  <si>
    <t xml:space="preserve">Mercado Municipal Virgen de Luján El Trillo</t>
  </si>
  <si>
    <t xml:space="preserve">-17.760673, -63.128281</t>
  </si>
  <si>
    <t xml:space="preserve">-17.786016, -63.101394</t>
  </si>
  <si>
    <t xml:space="preserve">-17.744024, -63.142339</t>
  </si>
  <si>
    <t xml:space="preserve">Pantanal del Oriente</t>
  </si>
  <si>
    <t xml:space="preserve">Laguna de Oxidación</t>
  </si>
  <si>
    <t xml:space="preserve">12:19</t>
  </si>
  <si>
    <t xml:space="preserve">El Terrado</t>
  </si>
  <si>
    <t xml:space="preserve">202007140003</t>
  </si>
  <si>
    <t xml:space="preserve">-17.799465, -63.104391</t>
  </si>
  <si>
    <t xml:space="preserve">Nelva Quinteros. Avenida Moscú</t>
  </si>
  <si>
    <t xml:space="preserve">78091079</t>
  </si>
  <si>
    <t xml:space="preserve">Nelva Quinteros</t>
  </si>
  <si>
    <t xml:space="preserve">-17.848734, -63.219900</t>
  </si>
  <si>
    <t xml:space="preserve">Rudy. Barrio El Condado. Av. Jenecherú y Canal Guapilo.</t>
  </si>
  <si>
    <t xml:space="preserve">75692844</t>
  </si>
  <si>
    <t xml:space="preserve">Ruddy</t>
  </si>
  <si>
    <t xml:space="preserve">-17.781427, -63.117956</t>
  </si>
  <si>
    <t xml:space="preserve">202007140002</t>
  </si>
  <si>
    <t xml:space="preserve">-17.849373, -63.099576</t>
  </si>
  <si>
    <t xml:space="preserve">Casa Nova II</t>
  </si>
  <si>
    <t xml:space="preserve">-17.840891, -63.170544</t>
  </si>
  <si>
    <t xml:space="preserve">Estación de Servicio 8 de Noviembre</t>
  </si>
  <si>
    <t xml:space="preserve">-17.834130, -63.207158</t>
  </si>
  <si>
    <t xml:space="preserve">-17.851366, -63.102000</t>
  </si>
  <si>
    <t xml:space="preserve">Se queda a la Salida de la Laguan de Oxidación</t>
  </si>
  <si>
    <t xml:space="preserve">14:27</t>
  </si>
  <si>
    <t xml:space="preserve">Plan 4000</t>
  </si>
  <si>
    <t xml:space="preserve">202007150001</t>
  </si>
  <si>
    <t xml:space="preserve">-17.887547, -63.177844</t>
  </si>
  <si>
    <t xml:space="preserve">202005200005</t>
  </si>
  <si>
    <t xml:space="preserve">Guapurú 2</t>
  </si>
  <si>
    <t xml:space="preserve">202007150006</t>
  </si>
  <si>
    <t xml:space="preserve">-17.807444, -63.104135</t>
  </si>
  <si>
    <t xml:space="preserve">202007150007</t>
  </si>
  <si>
    <t xml:space="preserve">-17.812089, -63.102374</t>
  </si>
  <si>
    <t xml:space="preserve">202007150008</t>
  </si>
  <si>
    <t xml:space="preserve">-17.799461, -63.100852</t>
  </si>
  <si>
    <t xml:space="preserve">Ana Miranda / Clara Cuta / Atendida con Hyno</t>
  </si>
  <si>
    <t xml:space="preserve">77668739</t>
  </si>
  <si>
    <t xml:space="preserve">Ana Miranda</t>
  </si>
  <si>
    <t xml:space="preserve">-17.731602, -63.157425</t>
  </si>
  <si>
    <t xml:space="preserve">-17.731613, -63.157402</t>
  </si>
  <si>
    <t xml:space="preserve">202007150002</t>
  </si>
  <si>
    <t xml:space="preserve">-17.757211, -63.094922</t>
  </si>
  <si>
    <t xml:space="preserve">Urbanización Tupá Rueté</t>
  </si>
  <si>
    <t xml:space="preserve">202007150003</t>
  </si>
  <si>
    <t xml:space="preserve">-17.796968, -63.074444</t>
  </si>
  <si>
    <t xml:space="preserve">-17.793876, -63.108308</t>
  </si>
  <si>
    <t xml:space="preserve">-17.767393, -63.114610</t>
  </si>
  <si>
    <t xml:space="preserve">Villa 1ro de Mayo. Calle 7 Este</t>
  </si>
  <si>
    <t xml:space="preserve">-17.797025, -63.127270</t>
  </si>
  <si>
    <t xml:space="preserve">9:25</t>
  </si>
  <si>
    <t xml:space="preserve">-17.837534, -63.264020</t>
  </si>
  <si>
    <t xml:space="preserve">-17.835156, -63.262556</t>
  </si>
  <si>
    <t xml:space="preserve">Francisco. El Mechero</t>
  </si>
  <si>
    <t xml:space="preserve">69249260</t>
  </si>
  <si>
    <t xml:space="preserve">Francisco</t>
  </si>
  <si>
    <t xml:space="preserve">-17.829015, -63.127322</t>
  </si>
  <si>
    <t xml:space="preserve">Francisca Morales. Casa 41. </t>
  </si>
  <si>
    <t xml:space="preserve">73978048</t>
  </si>
  <si>
    <t xml:space="preserve">Francisca Morales</t>
  </si>
  <si>
    <t xml:space="preserve">-17.831242, -63.233972</t>
  </si>
  <si>
    <t xml:space="preserve">202007160001</t>
  </si>
  <si>
    <t xml:space="preserve">-17.851121, -63.097213</t>
  </si>
  <si>
    <t xml:space="preserve">202007160002</t>
  </si>
  <si>
    <t xml:space="preserve">-17.793819, -63.069727</t>
  </si>
  <si>
    <t xml:space="preserve">Urbanización Juan Pablo II</t>
  </si>
  <si>
    <t xml:space="preserve">202007160003</t>
  </si>
  <si>
    <t xml:space="preserve">-17.593915, -63.151777</t>
  </si>
  <si>
    <t xml:space="preserve">-17.843095, -63.108907</t>
  </si>
  <si>
    <t xml:space="preserve">se detiene</t>
  </si>
  <si>
    <t xml:space="preserve">-17.746497, -63.126855</t>
  </si>
  <si>
    <t xml:space="preserve">-17.743014, -63.144218</t>
  </si>
  <si>
    <t xml:space="preserve">Parque Industrial</t>
  </si>
  <si>
    <t xml:space="preserve">-17.750709, -63.131386</t>
  </si>
  <si>
    <t xml:space="preserve">202007170001</t>
  </si>
  <si>
    <t xml:space="preserve">-17.850423, -63.098551</t>
  </si>
  <si>
    <t xml:space="preserve">Miguel Cabrera / Condominio Paradisso /  Pampa de la Isla</t>
  </si>
  <si>
    <t xml:space="preserve">74682388</t>
  </si>
  <si>
    <t xml:space="preserve">Miguel Cabrera</t>
  </si>
  <si>
    <t xml:space="preserve">-17.752443, -63.088486</t>
  </si>
  <si>
    <t xml:space="preserve">Marco Balderrama</t>
  </si>
  <si>
    <t xml:space="preserve">65019056</t>
  </si>
  <si>
    <t xml:space="preserve">-17.773840, -63.092842</t>
  </si>
  <si>
    <t xml:space="preserve">202007170003</t>
  </si>
  <si>
    <t xml:space="preserve">-17.758411, -63.095403</t>
  </si>
  <si>
    <t xml:space="preserve">Mutualista</t>
  </si>
  <si>
    <t xml:space="preserve">202007170004</t>
  </si>
  <si>
    <t xml:space="preserve">-17.768010, -63.166472</t>
  </si>
  <si>
    <t xml:space="preserve">-17.847725, -63.102815</t>
  </si>
  <si>
    <t xml:space="preserve">-17.745250, -63.140249</t>
  </si>
  <si>
    <t xml:space="preserve">Se queda a la sallida de la Laguna de Oxidación</t>
  </si>
  <si>
    <t xml:space="preserve">-17.838734, -63.154538</t>
  </si>
  <si>
    <t xml:space="preserve">11:32</t>
  </si>
  <si>
    <t xml:space="preserve">Cañada Pailita. Plan 3000</t>
  </si>
  <si>
    <t xml:space="preserve">202007180001</t>
  </si>
  <si>
    <t xml:space="preserve">-17.814682, -63.145368</t>
  </si>
  <si>
    <t xml:space="preserve">Barrio Toronjal. Ave 2 de Agosto</t>
  </si>
  <si>
    <t xml:space="preserve">202007180002</t>
  </si>
  <si>
    <t xml:space="preserve">-17.722546, -63.137547</t>
  </si>
  <si>
    <t xml:space="preserve">Final Mutualista</t>
  </si>
  <si>
    <t xml:space="preserve">202007180003</t>
  </si>
  <si>
    <t xml:space="preserve">-17.729829, -63.138018</t>
  </si>
  <si>
    <t xml:space="preserve">Barrio Las Gramas</t>
  </si>
  <si>
    <t xml:space="preserve">202007180004</t>
  </si>
  <si>
    <t xml:space="preserve">-17.734326, -63.110652</t>
  </si>
  <si>
    <t xml:space="preserve">Urb. El Dorado</t>
  </si>
  <si>
    <t xml:space="preserve">202007180007</t>
  </si>
  <si>
    <t xml:space="preserve">-17.735560, -63.101154</t>
  </si>
  <si>
    <t xml:space="preserve">Mercado El Fuerte</t>
  </si>
  <si>
    <t xml:space="preserve">-17.748835, -63.098663</t>
  </si>
  <si>
    <t xml:space="preserve">Pampa de la Isla</t>
  </si>
  <si>
    <t xml:space="preserve">-17.749833, -63.098749</t>
  </si>
  <si>
    <t xml:space="preserve">-17.745114, -63.096576</t>
  </si>
  <si>
    <t xml:space="preserve">-17.838834, -63.154460</t>
  </si>
  <si>
    <t xml:space="preserve">14:16</t>
  </si>
  <si>
    <t xml:space="preserve">202007190001</t>
  </si>
  <si>
    <t xml:space="preserve">-17.804659, -63.105109</t>
  </si>
  <si>
    <t xml:space="preserve">-17.818027, -63.118315</t>
  </si>
  <si>
    <t xml:space="preserve">20:52</t>
  </si>
  <si>
    <t xml:space="preserve">202007200001</t>
  </si>
  <si>
    <t xml:space="preserve">-17.849565, -63.090635</t>
  </si>
  <si>
    <t xml:space="preserve">Barrio Calama </t>
  </si>
  <si>
    <t xml:space="preserve">202007200002</t>
  </si>
  <si>
    <t xml:space="preserve">-17.879366, -63.093593</t>
  </si>
  <si>
    <t xml:space="preserve">Amboró 2</t>
  </si>
  <si>
    <t xml:space="preserve">202007200003</t>
  </si>
  <si>
    <t xml:space="preserve">-17.871558, -63.136618</t>
  </si>
  <si>
    <t xml:space="preserve">Urbanización Juan pablo II</t>
  </si>
  <si>
    <t xml:space="preserve">202007200006</t>
  </si>
  <si>
    <t xml:space="preserve">-17.596696, -63.150932</t>
  </si>
  <si>
    <t xml:space="preserve">El Remanso III</t>
  </si>
  <si>
    <t xml:space="preserve">202007200004</t>
  </si>
  <si>
    <t xml:space="preserve">-17.707472, -63.164211</t>
  </si>
  <si>
    <t xml:space="preserve">Jardines del Sur</t>
  </si>
  <si>
    <t xml:space="preserve">202007200005</t>
  </si>
  <si>
    <t xml:space="preserve">-17.904451, -63.062353</t>
  </si>
  <si>
    <t xml:space="preserve">-17.844646, -63.102211</t>
  </si>
  <si>
    <t xml:space="preserve">Guapurú 2. O Barrio Paquio</t>
  </si>
  <si>
    <t xml:space="preserve">-17.813295, -63.109493</t>
  </si>
  <si>
    <t xml:space="preserve">-17.614866, -63.159270</t>
  </si>
  <si>
    <t xml:space="preserve">-17.606442, -63.151506</t>
  </si>
  <si>
    <t xml:space="preserve">-17.596076, -63.150933</t>
  </si>
  <si>
    <t xml:space="preserve">-17.595658, -63.150256</t>
  </si>
  <si>
    <t xml:space="preserve">-17.844349, -63.085082</t>
  </si>
  <si>
    <t xml:space="preserve">ES R&amp;E 3000 SRL</t>
  </si>
  <si>
    <t xml:space="preserve">-17.841630, -63.110153</t>
  </si>
  <si>
    <t xml:space="preserve">10:10</t>
  </si>
  <si>
    <t xml:space="preserve">La Cuchilla, Av. Moscú</t>
  </si>
  <si>
    <t xml:space="preserve">202007210001</t>
  </si>
  <si>
    <t xml:space="preserve">-17.838273, -63.208702</t>
  </si>
  <si>
    <t xml:space="preserve">202007210006</t>
  </si>
  <si>
    <t xml:space="preserve">-17.838427, -63.208567</t>
  </si>
  <si>
    <t xml:space="preserve">202007210002</t>
  </si>
  <si>
    <t xml:space="preserve">-17.688960, -63.163065</t>
  </si>
  <si>
    <t xml:space="preserve">Barrio 4 de Febrero. La Casona</t>
  </si>
  <si>
    <t xml:space="preserve">202007210007</t>
  </si>
  <si>
    <t xml:space="preserve">0:57</t>
  </si>
  <si>
    <t xml:space="preserve">-17.770925, -63.092971</t>
  </si>
  <si>
    <t xml:space="preserve">Plan 3000</t>
  </si>
  <si>
    <t xml:space="preserve">202007210003</t>
  </si>
  <si>
    <t xml:space="preserve">-17.816418, -63.137567</t>
  </si>
  <si>
    <t xml:space="preserve">202007210004</t>
  </si>
  <si>
    <t xml:space="preserve">-17.843415, -63.091587</t>
  </si>
  <si>
    <t xml:space="preserve">El Quior</t>
  </si>
  <si>
    <t xml:space="preserve">202007210005</t>
  </si>
  <si>
    <t xml:space="preserve">-17.850613, -63.084782</t>
  </si>
  <si>
    <t xml:space="preserve">-17.841483, -63.177657</t>
  </si>
  <si>
    <t xml:space="preserve">-17.837995, -63.208779</t>
  </si>
  <si>
    <t xml:space="preserve">-17.848621, -63.084824</t>
  </si>
  <si>
    <t xml:space="preserve">6:14</t>
  </si>
  <si>
    <t xml:space="preserve">Urbanización Plaza Mayor. Balcón 2</t>
  </si>
  <si>
    <t xml:space="preserve">Barrio 4 de Febrero. Canal Guapilo</t>
  </si>
  <si>
    <t xml:space="preserve">202007220001</t>
  </si>
  <si>
    <t xml:space="preserve">-17.775274, -63.101984</t>
  </si>
  <si>
    <t xml:space="preserve">G77. Cambódromo</t>
  </si>
  <si>
    <t xml:space="preserve">202007220002</t>
  </si>
  <si>
    <t xml:space="preserve">-17.726657, -63.136015</t>
  </si>
  <si>
    <t xml:space="preserve">Clara Chuchío</t>
  </si>
  <si>
    <t xml:space="preserve">202007220003</t>
  </si>
  <si>
    <t xml:space="preserve">-17.604843, -63.117076</t>
  </si>
  <si>
    <t xml:space="preserve">Guapurú. Barrio Virgen de Cotoca</t>
  </si>
  <si>
    <t xml:space="preserve">202007220004</t>
  </si>
  <si>
    <t xml:space="preserve">-17.853630, -63.103862</t>
  </si>
  <si>
    <t xml:space="preserve">202007220005</t>
  </si>
  <si>
    <t xml:space="preserve">-17.771453, -63.144825</t>
  </si>
  <si>
    <t xml:space="preserve">4:50</t>
  </si>
  <si>
    <t xml:space="preserve">1:38</t>
  </si>
  <si>
    <t xml:space="preserve">-17.827917, -63.159581</t>
  </si>
  <si>
    <t xml:space="preserve">-17.750952, -63.130302</t>
  </si>
  <si>
    <t xml:space="preserve">-17.767369, -63.114509</t>
  </si>
  <si>
    <t xml:space="preserve">-17.804736, -63.152874</t>
  </si>
  <si>
    <t xml:space="preserve">Frente al Hospital Japonés</t>
  </si>
  <si>
    <t xml:space="preserve">-17.773441, -63.153656</t>
  </si>
  <si>
    <t xml:space="preserve">12:59</t>
  </si>
  <si>
    <t xml:space="preserve">Santa Rita. 3 Pasos al Frente</t>
  </si>
  <si>
    <t xml:space="preserve">202007230001</t>
  </si>
  <si>
    <t xml:space="preserve">-17.810707, -63.043663</t>
  </si>
  <si>
    <t xml:space="preserve">202007230002</t>
  </si>
  <si>
    <t xml:space="preserve">-17.851369, -63.100084</t>
  </si>
  <si>
    <t xml:space="preserve">Ave Virgen de Luján. El Bateón</t>
  </si>
  <si>
    <t xml:space="preserve">202007230003</t>
  </si>
  <si>
    <t xml:space="preserve">-17.722998, -63.114466</t>
  </si>
  <si>
    <t xml:space="preserve">Ave Virgen de Luján. Barrio Zaragoza</t>
  </si>
  <si>
    <t xml:space="preserve">202007230004</t>
  </si>
  <si>
    <t xml:space="preserve">-17.717053, -63.079259</t>
  </si>
  <si>
    <t xml:space="preserve">La Ramada</t>
  </si>
  <si>
    <t xml:space="preserve">202007230005</t>
  </si>
  <si>
    <t xml:space="preserve">-17.794601, -63.193514</t>
  </si>
  <si>
    <t xml:space="preserve">-17.814551, -63.109971</t>
  </si>
  <si>
    <t xml:space="preserve">Distrito Industrial</t>
  </si>
  <si>
    <t xml:space="preserve">-17.723026, -63.114347</t>
  </si>
  <si>
    <t xml:space="preserve">G77</t>
  </si>
  <si>
    <t xml:space="preserve">-17.718914, -63.129826</t>
  </si>
  <si>
    <t xml:space="preserve">12:28</t>
  </si>
  <si>
    <t xml:space="preserve">Guapilo Junin</t>
  </si>
  <si>
    <t xml:space="preserve">202007240002</t>
  </si>
  <si>
    <t xml:space="preserve">-17.788167, -63.099780</t>
  </si>
  <si>
    <t xml:space="preserve">202007240001</t>
  </si>
  <si>
    <t xml:space="preserve">-17.757067, -63.126181</t>
  </si>
  <si>
    <t xml:space="preserve">Urb. Plaza Mayor. El Balcón</t>
  </si>
  <si>
    <t xml:space="preserve">-17.858452, -63.248960</t>
  </si>
  <si>
    <t xml:space="preserve">13:23</t>
  </si>
  <si>
    <t xml:space="preserve">202007270001</t>
  </si>
  <si>
    <t xml:space="preserve">-17.593561, -63.152574</t>
  </si>
  <si>
    <t xml:space="preserve">202007270002</t>
  </si>
  <si>
    <t xml:space="preserve">-17.793794, -63.044779</t>
  </si>
  <si>
    <t xml:space="preserve">Banzer</t>
  </si>
  <si>
    <t xml:space="preserve">202007270003</t>
  </si>
  <si>
    <t xml:space="preserve">-17.702573, -63.159935</t>
  </si>
  <si>
    <t xml:space="preserve">21:41</t>
  </si>
  <si>
    <t xml:space="preserve">202007280001</t>
  </si>
  <si>
    <t xml:space="preserve">-17.832254, -63.214835</t>
  </si>
  <si>
    <t xml:space="preserve">Santos Dumont</t>
  </si>
  <si>
    <t xml:space="preserve">202007280002</t>
  </si>
  <si>
    <t xml:space="preserve">-17.863440, -63.193813</t>
  </si>
  <si>
    <t xml:space="preserve">-17.835621, -63.167462</t>
  </si>
  <si>
    <t xml:space="preserve">-17.831900, -63.214640</t>
  </si>
  <si>
    <t xml:space="preserve">17:49</t>
  </si>
  <si>
    <t xml:space="preserve">Sandro. Canal Guapilo</t>
  </si>
  <si>
    <t xml:space="preserve">78197435</t>
  </si>
  <si>
    <t xml:space="preserve">Sandro</t>
  </si>
  <si>
    <t xml:space="preserve">-17.783519, -63.119632</t>
  </si>
  <si>
    <t xml:space="preserve">Rodolfo Gutierrez. Santos Dumont</t>
  </si>
  <si>
    <t xml:space="preserve">78407786</t>
  </si>
  <si>
    <t xml:space="preserve">Rodolfo Gutierrez</t>
  </si>
  <si>
    <t xml:space="preserve">-17.864195, -63.192264</t>
  </si>
  <si>
    <t xml:space="preserve">Norte</t>
  </si>
  <si>
    <t xml:space="preserve">202007290001</t>
  </si>
  <si>
    <t xml:space="preserve">-17.693568, -63.135179</t>
  </si>
  <si>
    <t xml:space="preserve">Estación de Servicio Dicor</t>
  </si>
  <si>
    <t xml:space="preserve">-17.694137, -63.134501</t>
  </si>
  <si>
    <t xml:space="preserve">-17.693899, -63.134725</t>
  </si>
  <si>
    <t xml:space="preserve">Muellería</t>
  </si>
  <si>
    <t xml:space="preserve">-17.851822, -63.180780</t>
  </si>
  <si>
    <t xml:space="preserve">8:59</t>
  </si>
  <si>
    <t xml:space="preserve">Urbanización Cotoca. Ave Camino Montecristo</t>
  </si>
  <si>
    <t xml:space="preserve">202007300001</t>
  </si>
  <si>
    <t xml:space="preserve">-17.754146, -63.097574</t>
  </si>
  <si>
    <t xml:space="preserve">Puerto Esmeralda - 71621371 Medina/71337042 Ing. Marlory</t>
  </si>
  <si>
    <t xml:space="preserve">33444443</t>
  </si>
  <si>
    <t xml:space="preserve">Puerto Esmeralda</t>
  </si>
  <si>
    <t xml:space="preserve">-17.654627, -63.291091</t>
  </si>
  <si>
    <t xml:space="preserve">Maestranza de GyC SRL</t>
  </si>
  <si>
    <t xml:space="preserve">-17.672309, -63.287374</t>
  </si>
  <si>
    <t xml:space="preserve">1:46</t>
  </si>
  <si>
    <t xml:space="preserve">-17.663740, -63.299073</t>
  </si>
  <si>
    <t xml:space="preserve">Barrio Tajibo/Amboró 2</t>
  </si>
  <si>
    <t xml:space="preserve">202007310001</t>
  </si>
  <si>
    <t xml:space="preserve">-17.862796, -63.143744</t>
  </si>
  <si>
    <t xml:space="preserve">Baños Victoria. La Campana. 8vo anillo y Radial 10</t>
  </si>
  <si>
    <t xml:space="preserve">18:43</t>
  </si>
  <si>
    <t xml:space="preserve">Wilson Carrillo. Barrio Calama</t>
  </si>
  <si>
    <t xml:space="preserve">71369645</t>
  </si>
  <si>
    <t xml:space="preserve">Wilson Carrillo</t>
  </si>
  <si>
    <t xml:space="preserve">-17.836264, -63.219665</t>
  </si>
  <si>
    <t xml:space="preserve">Palma Verde</t>
  </si>
  <si>
    <t xml:space="preserve">202008010001</t>
  </si>
  <si>
    <t xml:space="preserve">-17.759658, -63.093937</t>
  </si>
  <si>
    <t xml:space="preserve">202008010002</t>
  </si>
  <si>
    <t xml:space="preserve">-17.619245, -63.142653</t>
  </si>
  <si>
    <t xml:space="preserve">-17.759544, -63.093637</t>
  </si>
  <si>
    <t xml:space="preserve">12:47</t>
  </si>
  <si>
    <t xml:space="preserve">Mapaizo y Moscú</t>
  </si>
  <si>
    <t xml:space="preserve">202008030001</t>
  </si>
  <si>
    <t xml:space="preserve">-17.876269, -63.228695</t>
  </si>
  <si>
    <t xml:space="preserve">202008030002</t>
  </si>
  <si>
    <t xml:space="preserve">-17.609374, -63.144677</t>
  </si>
  <si>
    <t xml:space="preserve">Condominio Mirador Aqualand</t>
  </si>
  <si>
    <t xml:space="preserve">202008030003</t>
  </si>
  <si>
    <t xml:space="preserve">Condominio Mirador de Aqualand</t>
  </si>
  <si>
    <t xml:space="preserve">-17.636573, -63.160888</t>
  </si>
  <si>
    <t xml:space="preserve">Bajío del Oriente</t>
  </si>
  <si>
    <t xml:space="preserve">-17.833366, -63.212001</t>
  </si>
  <si>
    <t xml:space="preserve">-17.828523, -63.160053</t>
  </si>
  <si>
    <t xml:space="preserve">Tupá Rueté</t>
  </si>
  <si>
    <t xml:space="preserve">202008040001</t>
  </si>
  <si>
    <t xml:space="preserve">-17.797675, -63.074369</t>
  </si>
  <si>
    <t xml:space="preserve">Mercado nuevo P3000</t>
  </si>
  <si>
    <t xml:space="preserve">72740887</t>
  </si>
  <si>
    <t xml:space="preserve">-17.823393, -63.144339</t>
  </si>
  <si>
    <t xml:space="preserve">202008040002</t>
  </si>
  <si>
    <t xml:space="preserve">-17.824590, -63.246184</t>
  </si>
  <si>
    <t xml:space="preserve">2:28</t>
  </si>
  <si>
    <t xml:space="preserve">-17.824557, -63.144768</t>
  </si>
  <si>
    <t xml:space="preserve">15:21</t>
  </si>
  <si>
    <t xml:space="preserve">Carolina Faizal. España La Pampa</t>
  </si>
  <si>
    <t xml:space="preserve">61335058</t>
  </si>
  <si>
    <t xml:space="preserve">Carolina Faizal</t>
  </si>
  <si>
    <t xml:space="preserve">-17.776121, -63.115269</t>
  </si>
  <si>
    <t xml:space="preserve">Virgen de Cotoca y 3er anillo</t>
  </si>
  <si>
    <t xml:space="preserve">202008050001</t>
  </si>
  <si>
    <t xml:space="preserve">-17.781915, -63.152042</t>
  </si>
  <si>
    <t xml:space="preserve">1:48</t>
  </si>
  <si>
    <t xml:space="preserve">6:08</t>
  </si>
  <si>
    <t xml:space="preserve">Dirección</t>
  </si>
  <si>
    <t xml:space="preserve">6:50</t>
  </si>
  <si>
    <t xml:space="preserve">-17.755554, -63.130294</t>
  </si>
  <si>
    <t xml:space="preserve">14:05</t>
  </si>
  <si>
    <t xml:space="preserve">Familia Oblitas. Cond Club Campestre</t>
  </si>
  <si>
    <t xml:space="preserve">73148420/71069194</t>
  </si>
  <si>
    <t xml:space="preserve">Familia Oblitas</t>
  </si>
  <si>
    <t xml:space="preserve">-17.867942, -63.278230</t>
  </si>
  <si>
    <t xml:space="preserve">12:36</t>
  </si>
  <si>
    <t xml:space="preserve">Rodrigo Perez. Cementerio junto al Mariposario</t>
  </si>
  <si>
    <t xml:space="preserve">78533204</t>
  </si>
  <si>
    <t xml:space="preserve">Rodrigo Perez</t>
  </si>
  <si>
    <t xml:space="preserve">-17.763777, -63.249714</t>
  </si>
  <si>
    <t xml:space="preserve">Percy Luis Vaca Sanchez / Satélite Norte</t>
  </si>
  <si>
    <t xml:space="preserve">70255974</t>
  </si>
  <si>
    <t xml:space="preserve">Percy Luis Vaca Sanchez</t>
  </si>
  <si>
    <t xml:space="preserve">-17.635544, -63.121246</t>
  </si>
  <si>
    <t xml:space="preserve">202008070001</t>
  </si>
  <si>
    <t xml:space="preserve">-17.722029, -63.137089</t>
  </si>
  <si>
    <t xml:space="preserve">202008070002</t>
  </si>
  <si>
    <t xml:space="preserve">-17.848278, -63.248116</t>
  </si>
  <si>
    <t xml:space="preserve">Barrio Abaroa</t>
  </si>
  <si>
    <t xml:space="preserve">202008070003</t>
  </si>
  <si>
    <t xml:space="preserve">Distrito Municipal 1 - Piraí</t>
  </si>
  <si>
    <t xml:space="preserve">-17.763123, -63.188814</t>
  </si>
  <si>
    <t xml:space="preserve">11:48</t>
  </si>
  <si>
    <t xml:space="preserve">Nancy Rodriguez. Cupesí Terrado</t>
  </si>
  <si>
    <t xml:space="preserve">76648085</t>
  </si>
  <si>
    <t xml:space="preserve">Nancy Rodriguez</t>
  </si>
  <si>
    <t xml:space="preserve">-17.814219, -63.106543</t>
  </si>
  <si>
    <t xml:space="preserve">Calle 14 / El Quior</t>
  </si>
  <si>
    <t xml:space="preserve">202008080001</t>
  </si>
  <si>
    <t xml:space="preserve">-17.847391, -63.097273</t>
  </si>
  <si>
    <t xml:space="preserve">6to anillo y Radial 12</t>
  </si>
  <si>
    <t xml:space="preserve">-17.827401, -63.158198</t>
  </si>
  <si>
    <t xml:space="preserve">4:05</t>
  </si>
  <si>
    <t xml:space="preserve">10:19</t>
  </si>
  <si>
    <t xml:space="preserve">Av. Brasil y 2do anillo</t>
  </si>
  <si>
    <t xml:space="preserve">-17.787216, -63.166597</t>
  </si>
  <si>
    <t xml:space="preserve">202008100001</t>
  </si>
  <si>
    <t xml:space="preserve">-17.853029, -63.094298</t>
  </si>
  <si>
    <t xml:space="preserve">202008100002</t>
  </si>
  <si>
    <t xml:space="preserve">-17.831338, -63.110806</t>
  </si>
  <si>
    <t xml:space="preserve">Bateón</t>
  </si>
  <si>
    <t xml:space="preserve">202008100003</t>
  </si>
  <si>
    <t xml:space="preserve">-17.736241, -63.107193</t>
  </si>
  <si>
    <t xml:space="preserve">Km 12 Doble Vía La Guardia</t>
  </si>
  <si>
    <t xml:space="preserve">202008100004</t>
  </si>
  <si>
    <t xml:space="preserve">-17.858973, -63.270311</t>
  </si>
  <si>
    <t xml:space="preserve">-17.787220, -63.166787</t>
  </si>
  <si>
    <t xml:space="preserve">Parque Urbano</t>
  </si>
  <si>
    <t xml:space="preserve">-17.793963, -63.166417</t>
  </si>
  <si>
    <t xml:space="preserve">12:34</t>
  </si>
  <si>
    <t xml:space="preserve">Piral Choque. Plan 4000</t>
  </si>
  <si>
    <t xml:space="preserve">74621188</t>
  </si>
  <si>
    <t xml:space="preserve">Piral Choque</t>
  </si>
  <si>
    <t xml:space="preserve">-17.879702, -63.169933</t>
  </si>
  <si>
    <t xml:space="preserve">202008110001</t>
  </si>
  <si>
    <t xml:space="preserve">-17.635405, -63.167729</t>
  </si>
  <si>
    <t xml:space="preserve">202008110002</t>
  </si>
  <si>
    <t xml:space="preserve">202008110003</t>
  </si>
  <si>
    <t xml:space="preserve">20:39</t>
  </si>
  <si>
    <t xml:space="preserve">60983690</t>
  </si>
  <si>
    <t xml:space="preserve">-17.846594, -63.092045</t>
  </si>
  <si>
    <t xml:space="preserve">Raul Rico. Sociedad Rural del Oriente</t>
  </si>
  <si>
    <t xml:space="preserve">71647905</t>
  </si>
  <si>
    <t xml:space="preserve">-17.552918, -63.185505</t>
  </si>
  <si>
    <t xml:space="preserve">-17.744044, -63.142353</t>
  </si>
  <si>
    <t xml:space="preserve">Mecánico</t>
  </si>
  <si>
    <t xml:space="preserve">-17.755088, -63.130516</t>
  </si>
  <si>
    <t xml:space="preserve">17:27</t>
  </si>
  <si>
    <t xml:space="preserve">202008150001</t>
  </si>
  <si>
    <t xml:space="preserve">-17.881409, -63.092750</t>
  </si>
  <si>
    <t xml:space="preserve">Wilfredo Bravo Antelo / Barrio 23 de octubre</t>
  </si>
  <si>
    <t xml:space="preserve">75636412</t>
  </si>
  <si>
    <t xml:space="preserve">Wilfredo Bravo Antelo</t>
  </si>
  <si>
    <t xml:space="preserve">-17.866179, -63.217880</t>
  </si>
  <si>
    <t xml:space="preserve">-17.881710, -63.095582</t>
  </si>
  <si>
    <t xml:space="preserve">-17.717479, -63.079067</t>
  </si>
  <si>
    <t xml:space="preserve">Hubert Musy. Newrest Bolivia Soporte Srl.</t>
  </si>
  <si>
    <t xml:space="preserve">72159730</t>
  </si>
  <si>
    <t xml:space="preserve">Newrest Bolivia Soporte Srl.</t>
  </si>
  <si>
    <t xml:space="preserve">Cabezas</t>
  </si>
  <si>
    <t xml:space="preserve">-18.128423, -62.949735</t>
  </si>
  <si>
    <t xml:space="preserve">Carlos Rafael Rodriguez Coca. Clínica Dental Dargus</t>
  </si>
  <si>
    <t xml:space="preserve">69303993</t>
  </si>
  <si>
    <t xml:space="preserve">Clínica Dental Dargus</t>
  </si>
  <si>
    <t xml:space="preserve">-17.759709, -63.173215</t>
  </si>
  <si>
    <t xml:space="preserve">202008170001</t>
  </si>
  <si>
    <t xml:space="preserve">-17.888853, -63.176750</t>
  </si>
  <si>
    <t xml:space="preserve">El Trillo y Radial 10</t>
  </si>
  <si>
    <t xml:space="preserve">-17.812523, -63.143681</t>
  </si>
  <si>
    <t xml:space="preserve">Genex Radial 10</t>
  </si>
  <si>
    <t xml:space="preserve">-17.811640, -63.136243</t>
  </si>
  <si>
    <t xml:space="preserve">13:52</t>
  </si>
  <si>
    <t xml:space="preserve">Cecilia Aguilar. Satélite Norte</t>
  </si>
  <si>
    <t xml:space="preserve">60856613</t>
  </si>
  <si>
    <t xml:space="preserve">Cecilia Aguilar</t>
  </si>
  <si>
    <t xml:space="preserve">-17.611675, -63.128090</t>
  </si>
  <si>
    <t xml:space="preserve">Lucía. Guapurú 1</t>
  </si>
  <si>
    <t xml:space="preserve">70182709</t>
  </si>
  <si>
    <t xml:space="preserve">Lucía</t>
  </si>
  <si>
    <t xml:space="preserve">-17.851069, -63.095364</t>
  </si>
  <si>
    <t xml:space="preserve">Orlando Arrieta. Pampa de la Isla</t>
  </si>
  <si>
    <t xml:space="preserve">77095149</t>
  </si>
  <si>
    <t xml:space="preserve">Orlando Arrieta</t>
  </si>
  <si>
    <t xml:space="preserve">-17.752989, -63.085121</t>
  </si>
  <si>
    <t xml:space="preserve">Yabana. Virgen de Luján</t>
  </si>
  <si>
    <t xml:space="preserve">74605091</t>
  </si>
  <si>
    <t xml:space="preserve">Yabana</t>
  </si>
  <si>
    <t xml:space="preserve">-17.757677, -63.126729</t>
  </si>
  <si>
    <t xml:space="preserve">Calle 13 y Radial 10. Baños Mercado Victoria</t>
  </si>
  <si>
    <t xml:space="preserve">Banzer Km 9</t>
  </si>
  <si>
    <t xml:space="preserve">202008210001</t>
  </si>
  <si>
    <t xml:space="preserve">-17.697710, -63.161874</t>
  </si>
  <si>
    <t xml:space="preserve">202008210002</t>
  </si>
  <si>
    <t xml:space="preserve">-17.637071, -63.160288</t>
  </si>
  <si>
    <t xml:space="preserve">Entrada Mirador Aqualand</t>
  </si>
  <si>
    <t xml:space="preserve">-17.635681, -63.158565</t>
  </si>
  <si>
    <t xml:space="preserve">-17.635709, -63.158755</t>
  </si>
  <si>
    <t xml:space="preserve">19:08</t>
  </si>
  <si>
    <t xml:space="preserve">Alvaro / Guapurú</t>
  </si>
  <si>
    <t xml:space="preserve">70404217</t>
  </si>
  <si>
    <t xml:space="preserve">Alvaro</t>
  </si>
  <si>
    <t xml:space="preserve">-17.848238, -63.095467</t>
  </si>
  <si>
    <t xml:space="preserve">Barrio Amboró</t>
  </si>
  <si>
    <t xml:space="preserve">202008220001</t>
  </si>
  <si>
    <t xml:space="preserve">-17.861226, -63.139217</t>
  </si>
  <si>
    <t xml:space="preserve">6to Anillo y Centinelas del Chaco.</t>
  </si>
  <si>
    <t xml:space="preserve">-17.828619, -63.160116</t>
  </si>
  <si>
    <t xml:space="preserve">19:56</t>
  </si>
  <si>
    <t xml:space="preserve">Plan 3000, Arroyito</t>
  </si>
  <si>
    <t xml:space="preserve">202008230001</t>
  </si>
  <si>
    <t xml:space="preserve">-17.819812, -63.099880</t>
  </si>
  <si>
    <t xml:space="preserve">Plan 3000.</t>
  </si>
  <si>
    <t xml:space="preserve">202008230002</t>
  </si>
  <si>
    <t xml:space="preserve">-17.817102, -63.141157</t>
  </si>
  <si>
    <t xml:space="preserve">Av. 4 de Octubre</t>
  </si>
  <si>
    <t xml:space="preserve">-17.862785, -63.142833</t>
  </si>
  <si>
    <t xml:space="preserve">Daniel Vargas / Urbanización Cotoca</t>
  </si>
  <si>
    <t xml:space="preserve">75089868</t>
  </si>
  <si>
    <t xml:space="preserve">Daniel Vargas</t>
  </si>
  <si>
    <t xml:space="preserve">-17.756309, -63.097581</t>
  </si>
  <si>
    <t xml:space="preserve">Adriana. Satélite Norte</t>
  </si>
  <si>
    <t xml:space="preserve">69270216</t>
  </si>
  <si>
    <t xml:space="preserve">Adriana</t>
  </si>
  <si>
    <t xml:space="preserve">-17.625120, -63.157387</t>
  </si>
  <si>
    <t xml:space="preserve">Av 30 de octubre</t>
  </si>
  <si>
    <t xml:space="preserve">202008240001</t>
  </si>
  <si>
    <t xml:space="preserve">-17.820194, -63.122578</t>
  </si>
  <si>
    <t xml:space="preserve">202008240002</t>
  </si>
  <si>
    <t xml:space="preserve">-17.726879, -63.090104</t>
  </si>
  <si>
    <t xml:space="preserve">202008240004</t>
  </si>
  <si>
    <t xml:space="preserve">-17.605330, -63.119813</t>
  </si>
  <si>
    <t xml:space="preserve">12:44</t>
  </si>
  <si>
    <t xml:space="preserve">Juan. Plan 3000</t>
  </si>
  <si>
    <t xml:space="preserve">77650028</t>
  </si>
  <si>
    <t xml:space="preserve">Juan</t>
  </si>
  <si>
    <t xml:space="preserve">-17.808728, -63.108376</t>
  </si>
  <si>
    <t xml:space="preserve">Carla Ximena Castillo. Km 9 Doble Vía.</t>
  </si>
  <si>
    <t xml:space="preserve">72615885</t>
  </si>
  <si>
    <t xml:space="preserve">Carla Ximena Castillo</t>
  </si>
  <si>
    <t xml:space="preserve">-17.866123, -63.240593</t>
  </si>
  <si>
    <t xml:space="preserve">José Richard Peredo Coca. Calle Zero. El Palmar</t>
  </si>
  <si>
    <t xml:space="preserve">68187063</t>
  </si>
  <si>
    <t xml:space="preserve">José Richard Peredo Coca</t>
  </si>
  <si>
    <t xml:space="preserve">-17.848766, -63.175079</t>
  </si>
  <si>
    <t xml:space="preserve">Don Wilfredo. Satélite Norte.</t>
  </si>
  <si>
    <t xml:space="preserve">67875769</t>
  </si>
  <si>
    <t xml:space="preserve">Don Wilfredo</t>
  </si>
  <si>
    <t xml:space="preserve">-17.600223, -63.133305</t>
  </si>
  <si>
    <t xml:space="preserve">Camino Montecristo</t>
  </si>
  <si>
    <t xml:space="preserve">202008250001</t>
  </si>
  <si>
    <t xml:space="preserve">-17.755848, -63.101570</t>
  </si>
  <si>
    <t xml:space="preserve">-17.799302, -63.108638</t>
  </si>
  <si>
    <t xml:space="preserve">-17.828435, -63.160001</t>
  </si>
  <si>
    <t xml:space="preserve">14:11</t>
  </si>
  <si>
    <t xml:space="preserve">Hipolito Mamani. Barrio Paitití Norte</t>
  </si>
  <si>
    <t xml:space="preserve">78124158</t>
  </si>
  <si>
    <t xml:space="preserve">Hipolito Mamani</t>
  </si>
  <si>
    <t xml:space="preserve">-17.829021, -63.099468</t>
  </si>
  <si>
    <t xml:space="preserve">Karen</t>
  </si>
  <si>
    <t xml:space="preserve">61535925</t>
  </si>
  <si>
    <t xml:space="preserve">-17.873966, -63.234775</t>
  </si>
  <si>
    <t xml:space="preserve">Erika Mercado Rodriguez / El Retoño</t>
  </si>
  <si>
    <t xml:space="preserve">78161594</t>
  </si>
  <si>
    <t xml:space="preserve">Erika Mercado Rodriguez</t>
  </si>
  <si>
    <t xml:space="preserve">-17.741396, -63.073963</t>
  </si>
  <si>
    <t xml:space="preserve">El Dorado</t>
  </si>
  <si>
    <t xml:space="preserve">202008260001</t>
  </si>
  <si>
    <t xml:space="preserve">-17.735003, -63.091994</t>
  </si>
  <si>
    <t xml:space="preserve">Av. Virgen de Luján</t>
  </si>
  <si>
    <t xml:space="preserve">202008260002</t>
  </si>
  <si>
    <t xml:space="preserve">-17.731371, -63.089800</t>
  </si>
  <si>
    <t xml:space="preserve">Barrio Los Cusis</t>
  </si>
  <si>
    <t xml:space="preserve">-17.737478, -63.077569</t>
  </si>
  <si>
    <t xml:space="preserve">11:54</t>
  </si>
  <si>
    <t xml:space="preserve">Gabriela Flores / Satélite Norte</t>
  </si>
  <si>
    <t xml:space="preserve">67795673</t>
  </si>
  <si>
    <t xml:space="preserve">Gabriela Flores</t>
  </si>
  <si>
    <t xml:space="preserve">-17.608922, -63.129032</t>
  </si>
  <si>
    <t xml:space="preserve">Eiddy Silva. Frente Hospital Japonés</t>
  </si>
  <si>
    <t xml:space="preserve">78529373</t>
  </si>
  <si>
    <t xml:space="preserve">Eiddy Silva</t>
  </si>
  <si>
    <t xml:space="preserve">-17.773472, -63.156036</t>
  </si>
  <si>
    <t xml:space="preserve">Sonia Vargas Flores / Camino Montecristo</t>
  </si>
  <si>
    <t xml:space="preserve">70091455</t>
  </si>
  <si>
    <t xml:space="preserve">Sonia Vargas Flores</t>
  </si>
  <si>
    <t xml:space="preserve">-17.754679, -63.099030</t>
  </si>
  <si>
    <t xml:space="preserve">202008270001</t>
  </si>
  <si>
    <t xml:space="preserve">-17.757806, -63.098601</t>
  </si>
  <si>
    <t xml:space="preserve">1:01</t>
  </si>
  <si>
    <t xml:space="preserve">Av Guapay</t>
  </si>
  <si>
    <t xml:space="preserve">2:37</t>
  </si>
  <si>
    <t xml:space="preserve">-17.775863, -63.148464</t>
  </si>
  <si>
    <t xml:space="preserve">-17.835747, -63.167595</t>
  </si>
  <si>
    <t xml:space="preserve">10:17</t>
  </si>
  <si>
    <t xml:space="preserve">Ruben Cuellar/Jesús Espinoza 79805967 / Doble Vía</t>
  </si>
  <si>
    <t xml:space="preserve">70287538</t>
  </si>
  <si>
    <t xml:space="preserve">Ruben Cuellar</t>
  </si>
  <si>
    <t xml:space="preserve">2:05</t>
  </si>
  <si>
    <t xml:space="preserve">Nora Mendoza / Calle Mercado</t>
  </si>
  <si>
    <t xml:space="preserve">78243028</t>
  </si>
  <si>
    <t xml:space="preserve">Nora Mendoza</t>
  </si>
  <si>
    <t xml:space="preserve">-17.788447, -63.183453</t>
  </si>
  <si>
    <t xml:space="preserve">202008280001</t>
  </si>
  <si>
    <t xml:space="preserve">-17.772410, -63.242778</t>
  </si>
  <si>
    <t xml:space="preserve">Urbanización Palma Verde / Pampa de la Isla</t>
  </si>
  <si>
    <t xml:space="preserve">202008280002</t>
  </si>
  <si>
    <t xml:space="preserve">-17.756448, -63.090304</t>
  </si>
  <si>
    <t xml:space="preserve">-17.898686, -63.270929</t>
  </si>
  <si>
    <t xml:space="preserve">11:05</t>
  </si>
  <si>
    <t xml:space="preserve">Silvana Claros Propios / Urubó</t>
  </si>
  <si>
    <t xml:space="preserve">70778080</t>
  </si>
  <si>
    <t xml:space="preserve">Silvana Claros Propios</t>
  </si>
  <si>
    <t xml:space="preserve">1:17</t>
  </si>
  <si>
    <t xml:space="preserve">-17.759287, -63.222290</t>
  </si>
  <si>
    <t xml:space="preserve">Lorenzo Quiroga / El Bajío</t>
  </si>
  <si>
    <t xml:space="preserve">69227579</t>
  </si>
  <si>
    <t xml:space="preserve">Lorenzo Quiroga</t>
  </si>
  <si>
    <t xml:space="preserve">-17.842378, -63.220210</t>
  </si>
  <si>
    <t xml:space="preserve">Gran Paitití</t>
  </si>
  <si>
    <t xml:space="preserve">2020082901</t>
  </si>
  <si>
    <t xml:space="preserve">-17.543201, -63.178302</t>
  </si>
  <si>
    <t xml:space="preserve">Urbanización Cotoca</t>
  </si>
  <si>
    <t xml:space="preserve">20200829002</t>
  </si>
  <si>
    <t xml:space="preserve">-17.758687, -63.098220</t>
  </si>
  <si>
    <t xml:space="preserve">Valle Sánchez</t>
  </si>
  <si>
    <t xml:space="preserve">2020082903</t>
  </si>
  <si>
    <t xml:space="preserve">-17.647149, -63.187628</t>
  </si>
  <si>
    <t xml:space="preserve">2:02</t>
  </si>
  <si>
    <t xml:space="preserve">Urbanización Patujú</t>
  </si>
  <si>
    <t xml:space="preserve">2020083101</t>
  </si>
  <si>
    <t xml:space="preserve">-17.774356, -63.058678</t>
  </si>
  <si>
    <t xml:space="preserve">2020083102</t>
  </si>
  <si>
    <t xml:space="preserve">Doña Gabriela / San Luisito</t>
  </si>
  <si>
    <t xml:space="preserve">77085459</t>
  </si>
  <si>
    <t xml:space="preserve">Doña Gabriela</t>
  </si>
  <si>
    <t xml:space="preserve">-17.830236, -63.102928</t>
  </si>
  <si>
    <t xml:space="preserve">8vo anillo y Radial 10</t>
  </si>
  <si>
    <t xml:space="preserve">-17.813080, -63.109796</t>
  </si>
  <si>
    <t xml:space="preserve">Avenida Los Andes</t>
  </si>
  <si>
    <t xml:space="preserve">2:15</t>
  </si>
  <si>
    <t xml:space="preserve">-17.786026, -63.124564</t>
  </si>
  <si>
    <t xml:space="preserve">22:02</t>
  </si>
  <si>
    <t xml:space="preserve">Cancha Matadero</t>
  </si>
  <si>
    <t xml:space="preserve">3:06</t>
  </si>
  <si>
    <t xml:space="preserve">-17.771375, -63.126389</t>
  </si>
  <si>
    <t xml:space="preserve">13:30</t>
  </si>
  <si>
    <t xml:space="preserve">Wilfredo. Barrio Toronjal. Ave 2 de Agosto</t>
  </si>
  <si>
    <t xml:space="preserve">75654625</t>
  </si>
  <si>
    <t xml:space="preserve">Wilfredo</t>
  </si>
  <si>
    <t xml:space="preserve">-17.723215, -63.138615</t>
  </si>
  <si>
    <t xml:space="preserve">Wile Loza Romero / Bateón</t>
  </si>
  <si>
    <t xml:space="preserve">67847684</t>
  </si>
  <si>
    <t xml:space="preserve">Wile Loza Romero</t>
  </si>
  <si>
    <t xml:space="preserve">-17.731182, -63.094837</t>
  </si>
  <si>
    <t xml:space="preserve">Avenida Virgen de Cotoca</t>
  </si>
  <si>
    <t xml:space="preserve">-17.771235, -63.126368</t>
  </si>
  <si>
    <t xml:space="preserve">Ave Virgen de Luján</t>
  </si>
  <si>
    <t xml:space="preserve">2:17</t>
  </si>
  <si>
    <t xml:space="preserve">-17.743315, -63.113483</t>
  </si>
  <si>
    <t xml:space="preserve">13:56</t>
  </si>
  <si>
    <t xml:space="preserve">Barrio Calama</t>
  </si>
  <si>
    <t xml:space="preserve">2020090301</t>
  </si>
  <si>
    <t xml:space="preserve">-17.838760, -63.218819</t>
  </si>
  <si>
    <t xml:space="preserve">GA</t>
  </si>
  <si>
    <t xml:space="preserve">Sandra Mancilla / Av Virgen de Cotoca</t>
  </si>
  <si>
    <t xml:space="preserve">70487656</t>
  </si>
  <si>
    <t xml:space="preserve">Sandra Mancilla</t>
  </si>
  <si>
    <t xml:space="preserve">-17.768959, -63.118278</t>
  </si>
  <si>
    <t xml:space="preserve">Lucy Mejia / Palmasola</t>
  </si>
  <si>
    <t xml:space="preserve">68834293</t>
  </si>
  <si>
    <t xml:space="preserve">Lucy Mejia</t>
  </si>
  <si>
    <t xml:space="preserve">-17.875413, -63.185402</t>
  </si>
  <si>
    <t xml:space="preserve">2020090302</t>
  </si>
  <si>
    <t xml:space="preserve">-17.875593, -63.184853</t>
  </si>
  <si>
    <t xml:space="preserve">2020090303</t>
  </si>
  <si>
    <t xml:space="preserve">14:33</t>
  </si>
  <si>
    <t xml:space="preserve">2020090401</t>
  </si>
  <si>
    <t xml:space="preserve">-17.888598, -63.169649</t>
  </si>
  <si>
    <t xml:space="preserve">Palmira / Plan 4000</t>
  </si>
  <si>
    <t xml:space="preserve">2020090402</t>
  </si>
  <si>
    <t xml:space="preserve">-17.883929, -63.190465</t>
  </si>
  <si>
    <t xml:space="preserve">2020090403</t>
  </si>
  <si>
    <t xml:space="preserve">-17.724373, -63.138636</t>
  </si>
  <si>
    <t xml:space="preserve">NN / Cupesí Terrado</t>
  </si>
  <si>
    <t xml:space="preserve">76321525</t>
  </si>
  <si>
    <t xml:space="preserve">-17.816425, -63.105392</t>
  </si>
  <si>
    <t xml:space="preserve">12:57</t>
  </si>
  <si>
    <t xml:space="preserve">6to anillo y radial 13</t>
  </si>
  <si>
    <t xml:space="preserve">2020090502</t>
  </si>
  <si>
    <t xml:space="preserve">1:28</t>
  </si>
  <si>
    <t xml:space="preserve">-17.841007, -63.171152</t>
  </si>
  <si>
    <t xml:space="preserve">Sra Jimena / El Palmar</t>
  </si>
  <si>
    <t xml:space="preserve">73984448</t>
  </si>
  <si>
    <t xml:space="preserve">Sra Jimena</t>
  </si>
  <si>
    <t xml:space="preserve">-17.858189, -63.140413</t>
  </si>
  <si>
    <t xml:space="preserve">2020090501</t>
  </si>
  <si>
    <t xml:space="preserve">-17.837950, -63.212813</t>
  </si>
  <si>
    <t xml:space="preserve">1:21</t>
  </si>
  <si>
    <t xml:space="preserve">5:41</t>
  </si>
  <si>
    <t xml:space="preserve">Cond. Valle del Cartago</t>
  </si>
  <si>
    <t xml:space="preserve">2020090702</t>
  </si>
  <si>
    <t xml:space="preserve">-17.696161, -63.127074</t>
  </si>
  <si>
    <t xml:space="preserve">Palmar del Oratorio</t>
  </si>
  <si>
    <t xml:space="preserve">2020090703</t>
  </si>
  <si>
    <t xml:space="preserve">-17.876660, -63.140033</t>
  </si>
  <si>
    <t xml:space="preserve">Barrio El Buen Samaritano / Villa 1ro de Mayo</t>
  </si>
  <si>
    <t xml:space="preserve">2020090704</t>
  </si>
  <si>
    <t xml:space="preserve">-17.791706, -63.095110</t>
  </si>
  <si>
    <t xml:space="preserve">Albero Apaza Flores / Av Moscú</t>
  </si>
  <si>
    <t xml:space="preserve">77077352</t>
  </si>
  <si>
    <t xml:space="preserve">Albero Apaza Flores</t>
  </si>
  <si>
    <t xml:space="preserve">-17.845945, -63.213202</t>
  </si>
  <si>
    <t xml:space="preserve">El Retoño</t>
  </si>
  <si>
    <t xml:space="preserve">2020090701</t>
  </si>
  <si>
    <t xml:space="preserve">-17.713230, -63.145343</t>
  </si>
  <si>
    <t xml:space="preserve">Casa de Ayudante</t>
  </si>
  <si>
    <t xml:space="preserve">10:41</t>
  </si>
  <si>
    <t xml:space="preserve">Rodrigo / Urubó</t>
  </si>
  <si>
    <t xml:space="preserve">70934443</t>
  </si>
  <si>
    <t xml:space="preserve">Rodrigo</t>
  </si>
  <si>
    <t xml:space="preserve">-17.709517, -63.210810</t>
  </si>
  <si>
    <t xml:space="preserve">-17.709313, -63.210816</t>
  </si>
  <si>
    <t xml:space="preserve">-17.709114, -63.210677</t>
  </si>
  <si>
    <t xml:space="preserve">Jorge Moraga Urioste / Condominio Pirai Casa N13</t>
  </si>
  <si>
    <t xml:space="preserve">71621900</t>
  </si>
  <si>
    <t xml:space="preserve">Jorge Moraga Urioste / Condominio Piraí</t>
  </si>
  <si>
    <t xml:space="preserve">-17.661914, -63.167813</t>
  </si>
  <si>
    <t xml:space="preserve">Elizabeth Torrico / Bajío del Oriente</t>
  </si>
  <si>
    <t xml:space="preserve">70891151</t>
  </si>
  <si>
    <t xml:space="preserve">Elizabeth Torrico</t>
  </si>
  <si>
    <t xml:space="preserve">-17.826952, -63.242931</t>
  </si>
  <si>
    <t xml:space="preserve">Palmar del Oratorio. Barrio Amboró 2</t>
  </si>
  <si>
    <t xml:space="preserve">2020090801</t>
  </si>
  <si>
    <t xml:space="preserve">-17.876189, -63.138914</t>
  </si>
  <si>
    <t xml:space="preserve">-17.770286, -63.241608</t>
  </si>
  <si>
    <t xml:space="preserve">Gasolinera Bioceánica</t>
  </si>
  <si>
    <t xml:space="preserve">-17.691819, -63.158738</t>
  </si>
  <si>
    <t xml:space="preserve">Roberto Coronado / Casa</t>
  </si>
  <si>
    <t xml:space="preserve">Roberto Coronado. Casa</t>
  </si>
  <si>
    <t xml:space="preserve">-17.844297, -63.235603</t>
  </si>
  <si>
    <t xml:space="preserve">8:53</t>
  </si>
  <si>
    <t xml:space="preserve">La Casona / Barrio 4 de Febrero</t>
  </si>
  <si>
    <t xml:space="preserve">2020090902</t>
  </si>
  <si>
    <t xml:space="preserve">-17.775564, -63.090953</t>
  </si>
  <si>
    <t xml:space="preserve">Ozman / Patujú</t>
  </si>
  <si>
    <t xml:space="preserve">69277545</t>
  </si>
  <si>
    <t xml:space="preserve">Ozman</t>
  </si>
  <si>
    <t xml:space="preserve">-17.771559, -63.052246</t>
  </si>
  <si>
    <t xml:space="preserve">Marcelo Salas / Invercruz / Virgen de Cotoca</t>
  </si>
  <si>
    <t xml:space="preserve">63573644</t>
  </si>
  <si>
    <t xml:space="preserve">Invercruz</t>
  </si>
  <si>
    <t xml:space="preserve">-17.767376, -63.091594</t>
  </si>
  <si>
    <t xml:space="preserve">Carolina Faizal / </t>
  </si>
  <si>
    <t xml:space="preserve">60805885</t>
  </si>
  <si>
    <t xml:space="preserve">-17.775978, -63.115238</t>
  </si>
  <si>
    <t xml:space="preserve">Calle Universo / plan 3000</t>
  </si>
  <si>
    <t xml:space="preserve">2020090901</t>
  </si>
  <si>
    <t xml:space="preserve">-17.814752, -63.136288</t>
  </si>
  <si>
    <t xml:space="preserve">Carmina Guaristi</t>
  </si>
  <si>
    <t xml:space="preserve">76044421</t>
  </si>
  <si>
    <t xml:space="preserve">-17.758251, -63.098717</t>
  </si>
  <si>
    <t xml:space="preserve">Amuerzo</t>
  </si>
  <si>
    <t xml:space="preserve">2:26</t>
  </si>
  <si>
    <t xml:space="preserve">-17.751677, -63.093136</t>
  </si>
  <si>
    <t xml:space="preserve">12:31</t>
  </si>
  <si>
    <t xml:space="preserve">2020091002</t>
  </si>
  <si>
    <t xml:space="preserve">-17.844875, -63.081849</t>
  </si>
  <si>
    <t xml:space="preserve">2020091003</t>
  </si>
  <si>
    <t xml:space="preserve">-17.799072, -63.096276</t>
  </si>
  <si>
    <t xml:space="preserve">Eliseo Cerezo / Plan 3000.  Barrio 15 de Mayo</t>
  </si>
  <si>
    <t xml:space="preserve">72628558</t>
  </si>
  <si>
    <t xml:space="preserve">Eliseo Cerezo</t>
  </si>
  <si>
    <t xml:space="preserve">-17.820297, -63.100735</t>
  </si>
  <si>
    <t xml:space="preserve">400?</t>
  </si>
  <si>
    <t xml:space="preserve">Socrates Rodriguez / Camino Montecristo</t>
  </si>
  <si>
    <t xml:space="preserve">67516275</t>
  </si>
  <si>
    <t xml:space="preserve">Socrates Rodriguez</t>
  </si>
  <si>
    <t xml:space="preserve">-17.747629, -63.078236</t>
  </si>
  <si>
    <t xml:space="preserve">2020091001</t>
  </si>
  <si>
    <t xml:space="preserve">-17.836358, -63.218761</t>
  </si>
  <si>
    <t xml:space="preserve">Ave Los Andes</t>
  </si>
  <si>
    <t xml:space="preserve">-17.785617, -63.124545</t>
  </si>
  <si>
    <t xml:space="preserve">-17.785877, -63.124487</t>
  </si>
  <si>
    <t xml:space="preserve">12:10</t>
  </si>
  <si>
    <t xml:space="preserve">20200911001</t>
  </si>
  <si>
    <t xml:space="preserve">-17.883099, -63.193619</t>
  </si>
  <si>
    <t xml:space="preserve">Ezequias Rodríguez / Barrio Paitití Norte</t>
  </si>
  <si>
    <t xml:space="preserve">75524023</t>
  </si>
  <si>
    <t xml:space="preserve">Ezequias Rodríguez</t>
  </si>
  <si>
    <t xml:space="preserve">-17.833994, -63.103146</t>
  </si>
  <si>
    <t xml:space="preserve">Amanda Aguilar / Atendido con Hino</t>
  </si>
  <si>
    <t xml:space="preserve">5:58</t>
  </si>
  <si>
    <t xml:space="preserve">Porfidio Condori / Atendido con Hyno</t>
  </si>
  <si>
    <t xml:space="preserve">73843219</t>
  </si>
  <si>
    <t xml:space="preserve">Porfidio Condori</t>
  </si>
  <si>
    <t xml:space="preserve">-17.883112, -63.192967</t>
  </si>
  <si>
    <t xml:space="preserve">Casa del Ayudante</t>
  </si>
  <si>
    <t xml:space="preserve">3:31</t>
  </si>
  <si>
    <t xml:space="preserve">-17.786033, -63.124465</t>
  </si>
  <si>
    <t xml:space="preserve">Condominio Barceló / Av Banzer</t>
  </si>
  <si>
    <t xml:space="preserve">20200912002</t>
  </si>
  <si>
    <t xml:space="preserve">-17.688875, -63.166579</t>
  </si>
  <si>
    <t xml:space="preserve">Ruddy. Barrio El Condado. Av. Jenecherú y Canal Guapilo.</t>
  </si>
  <si>
    <t xml:space="preserve">Radial 10</t>
  </si>
  <si>
    <t xml:space="preserve">20200912001</t>
  </si>
  <si>
    <t xml:space="preserve">-17.813318, -63.108951</t>
  </si>
  <si>
    <t xml:space="preserve">Flete Gonzalo?</t>
  </si>
  <si>
    <t xml:space="preserve">Elfy Rosario Figueredo / Barrio Santa Clara</t>
  </si>
  <si>
    <t xml:space="preserve">77140046</t>
  </si>
  <si>
    <t xml:space="preserve">Elfy Rosario Figueredo</t>
  </si>
  <si>
    <t xml:space="preserve">-17.868422, -63.088757</t>
  </si>
  <si>
    <t xml:space="preserve">Juan Carlos Velasquez / Valle Sánchez / Condominio Piraí</t>
  </si>
  <si>
    <t xml:space="preserve">73651083</t>
  </si>
  <si>
    <t xml:space="preserve">Juan Carlos Velasquez / Condominio Piraí</t>
  </si>
  <si>
    <t xml:space="preserve">-17.662340, -63.167336</t>
  </si>
  <si>
    <t xml:space="preserve">Espera</t>
  </si>
  <si>
    <t xml:space="preserve">-17.868176, -63.088767</t>
  </si>
  <si>
    <t xml:space="preserve">1:27</t>
  </si>
  <si>
    <t xml:space="preserve">El Bateón</t>
  </si>
  <si>
    <t xml:space="preserve">-17.736241, -63.101339</t>
  </si>
  <si>
    <t xml:space="preserve">16:53</t>
  </si>
  <si>
    <t xml:space="preserve">Urb. Parque La Floresta</t>
  </si>
  <si>
    <t xml:space="preserve">20200914002</t>
  </si>
  <si>
    <t xml:space="preserve">-17.798356, -63.227132</t>
  </si>
  <si>
    <t xml:space="preserve">Flete Erik?</t>
  </si>
  <si>
    <t xml:space="preserve">Victor / Pampa de la Isla</t>
  </si>
  <si>
    <t xml:space="preserve">72953297</t>
  </si>
  <si>
    <t xml:space="preserve">Victor</t>
  </si>
  <si>
    <t xml:space="preserve">-17.761554, -63.118882</t>
  </si>
  <si>
    <t xml:space="preserve">20200914001</t>
  </si>
  <si>
    <t xml:space="preserve">-17.821803, -63.092136</t>
  </si>
  <si>
    <t xml:space="preserve">Arroyito</t>
  </si>
  <si>
    <t xml:space="preserve">-17.825310, -63.091396</t>
  </si>
  <si>
    <t xml:space="preserve">1:39</t>
  </si>
  <si>
    <t xml:space="preserve">12:09</t>
  </si>
  <si>
    <t xml:space="preserve">Deidamia Aguilera / Avenida Guapilo</t>
  </si>
  <si>
    <t xml:space="preserve">70818600</t>
  </si>
  <si>
    <t xml:space="preserve">Deidamia Aguilera</t>
  </si>
  <si>
    <t xml:space="preserve">-17.790386, -63.107174</t>
  </si>
  <si>
    <t xml:space="preserve">Doña Rosa / Plan 3000</t>
  </si>
  <si>
    <t xml:space="preserve">71087473</t>
  </si>
  <si>
    <t xml:space="preserve">Doña Rosa</t>
  </si>
  <si>
    <t xml:space="preserve">-17.843761, -63.072247</t>
  </si>
  <si>
    <t xml:space="preserve">Alex Guevara</t>
  </si>
  <si>
    <t xml:space="preserve">78409374</t>
  </si>
  <si>
    <t xml:space="preserve">-17.688019, -63.146461</t>
  </si>
  <si>
    <t xml:space="preserve">20200915001</t>
  </si>
  <si>
    <t xml:space="preserve">-17.803988, -63.105573</t>
  </si>
  <si>
    <t xml:space="preserve">20200915002</t>
  </si>
  <si>
    <t xml:space="preserve">-17.806981, -63.102264</t>
  </si>
  <si>
    <t xml:space="preserve">Avenida Moscú / Farmacia</t>
  </si>
  <si>
    <t xml:space="preserve">20200915003</t>
  </si>
  <si>
    <t xml:space="preserve">-17.844159, -63.214257</t>
  </si>
  <si>
    <t xml:space="preserve">8vo anillo y Avenida Los Andes</t>
  </si>
  <si>
    <t xml:space="preserve">4:48</t>
  </si>
  <si>
    <t xml:space="preserve">-17.786907, -63.107738</t>
  </si>
  <si>
    <t xml:space="preserve">7:28</t>
  </si>
  <si>
    <t xml:space="preserve">20200916001</t>
  </si>
  <si>
    <t xml:space="preserve">-17.615659, -63.140363</t>
  </si>
  <si>
    <t xml:space="preserve">20200916002</t>
  </si>
  <si>
    <t xml:space="preserve">-17.602367, -63.141539</t>
  </si>
  <si>
    <t xml:space="preserve">20200916003</t>
  </si>
  <si>
    <t xml:space="preserve">-17.602234, -63.140874</t>
  </si>
  <si>
    <t xml:space="preserve">NUEVA Casa de Limber</t>
  </si>
  <si>
    <t xml:space="preserve">-17.828429, -63.159997</t>
  </si>
  <si>
    <t xml:space="preserve">14:06</t>
  </si>
  <si>
    <t xml:space="preserve">20200917001</t>
  </si>
  <si>
    <t xml:space="preserve">-17.769932, -63.053173</t>
  </si>
  <si>
    <t xml:space="preserve">Rodolfo Gutierrez / Santos Dumont</t>
  </si>
  <si>
    <t xml:space="preserve">Antes 420</t>
  </si>
  <si>
    <t xml:space="preserve">Sra. Inés / Asaí 2</t>
  </si>
  <si>
    <t xml:space="preserve">69012261</t>
  </si>
  <si>
    <t xml:space="preserve">Sra. Inés </t>
  </si>
  <si>
    <t xml:space="preserve">-17.847664, -63.259239</t>
  </si>
  <si>
    <t xml:space="preserve">20200919001</t>
  </si>
  <si>
    <t xml:space="preserve">-17.776249, -63.052190</t>
  </si>
  <si>
    <t xml:space="preserve">Condominio Asaí</t>
  </si>
  <si>
    <t xml:space="preserve">20200919002</t>
  </si>
  <si>
    <t xml:space="preserve">-17.850000, -63.258386</t>
  </si>
  <si>
    <t xml:space="preserve">20200919003</t>
  </si>
  <si>
    <t xml:space="preserve">-17.850632, -63.258040</t>
  </si>
  <si>
    <t xml:space="preserve">Avenida Moscú</t>
  </si>
  <si>
    <t xml:space="preserve">20200919004</t>
  </si>
  <si>
    <t xml:space="preserve">-17.838228, -63.211622</t>
  </si>
  <si>
    <t xml:space="preserve">20200919005</t>
  </si>
  <si>
    <t xml:space="preserve">-17.821901, -63.108117</t>
  </si>
  <si>
    <t xml:space="preserve">20200919006</t>
  </si>
  <si>
    <t xml:space="preserve">-17.754764, -63.105470</t>
  </si>
  <si>
    <t xml:space="preserve">Acaí 2</t>
  </si>
  <si>
    <t xml:space="preserve">-17.847506, -63.258841</t>
  </si>
  <si>
    <t xml:space="preserve">-17.828459, -63.160018</t>
  </si>
  <si>
    <t xml:space="preserve">Barrio Paitití Norte</t>
  </si>
  <si>
    <t xml:space="preserve">-17.824950, -63.098852</t>
  </si>
  <si>
    <t xml:space="preserve">-17.850298, -63.258242</t>
  </si>
  <si>
    <t xml:space="preserve">8:03</t>
  </si>
  <si>
    <t xml:space="preserve">Briyith Yubanure Velasco / Pamapa de la Isla</t>
  </si>
  <si>
    <t xml:space="preserve">69135058</t>
  </si>
  <si>
    <t xml:space="preserve">Briyith Yubanure Velasco</t>
  </si>
  <si>
    <t xml:space="preserve">-17.754690, -63.085838</t>
  </si>
  <si>
    <t xml:space="preserve">Barrio El Carmen</t>
  </si>
  <si>
    <t xml:space="preserve">20200921001</t>
  </si>
  <si>
    <t xml:space="preserve">-17.849706, -63.247887</t>
  </si>
  <si>
    <t xml:space="preserve">Mutualista y 3er Anillo Interno</t>
  </si>
  <si>
    <t xml:space="preserve">20200921002</t>
  </si>
  <si>
    <t xml:space="preserve">-17.765724, -63.159727</t>
  </si>
  <si>
    <t xml:space="preserve">NitroAir Bolivia. Doble Vía La Guardia Km 8</t>
  </si>
  <si>
    <t xml:space="preserve">20200921003</t>
  </si>
  <si>
    <t xml:space="preserve">-17.838349, -63.237945</t>
  </si>
  <si>
    <t xml:space="preserve">-17.854063, -63.249011</t>
  </si>
  <si>
    <t xml:space="preserve">Restaurat Hong Yu</t>
  </si>
  <si>
    <t xml:space="preserve">-17.828423, -63.159963</t>
  </si>
  <si>
    <t xml:space="preserve">13:11</t>
  </si>
  <si>
    <t xml:space="preserve">Elizabeth</t>
  </si>
  <si>
    <t xml:space="preserve">76612459</t>
  </si>
  <si>
    <t xml:space="preserve">-17.846287, -63.090168</t>
  </si>
  <si>
    <t xml:space="preserve">Bismark / Pampa de la Isla</t>
  </si>
  <si>
    <t xml:space="preserve">70036193</t>
  </si>
  <si>
    <t xml:space="preserve">Bismark</t>
  </si>
  <si>
    <t xml:space="preserve">1:45</t>
  </si>
  <si>
    <t xml:space="preserve">-17.755967, -63.073100</t>
  </si>
  <si>
    <t xml:space="preserve">20200922001</t>
  </si>
  <si>
    <t xml:space="preserve">-17.848848, -63.248830</t>
  </si>
  <si>
    <t xml:space="preserve">-17.758054, -63.074310</t>
  </si>
  <si>
    <t xml:space="preserve">15:52</t>
  </si>
  <si>
    <t xml:space="preserve">20200923001</t>
  </si>
  <si>
    <t xml:space="preserve">-17.854032, -63.217627</t>
  </si>
  <si>
    <t xml:space="preserve">David Quiroz / Seminario Berea</t>
  </si>
  <si>
    <t xml:space="preserve">76848816</t>
  </si>
  <si>
    <t xml:space="preserve">David Quiroz</t>
  </si>
  <si>
    <t xml:space="preserve">-17.838149, -63.231012</t>
  </si>
  <si>
    <t xml:space="preserve">-17.853907, -63.217556</t>
  </si>
  <si>
    <t xml:space="preserve">14:38</t>
  </si>
  <si>
    <t xml:space="preserve">20200924001</t>
  </si>
  <si>
    <t xml:space="preserve">-17.796631, -63.098503</t>
  </si>
  <si>
    <t xml:space="preserve">Ana Miranda / Clara Cuta</t>
  </si>
  <si>
    <t xml:space="preserve">76617907</t>
  </si>
  <si>
    <t xml:space="preserve">Surtidor El Panal</t>
  </si>
  <si>
    <t xml:space="preserve">-17.786476, -63.108479</t>
  </si>
  <si>
    <t xml:space="preserve">Estancia Espinalito</t>
  </si>
  <si>
    <t xml:space="preserve">-17.784844, -63.107817</t>
  </si>
  <si>
    <t xml:space="preserve">Clara Cuta</t>
  </si>
  <si>
    <t xml:space="preserve">-17.731248, -63.157614</t>
  </si>
  <si>
    <t xml:space="preserve">Cambódromo</t>
  </si>
  <si>
    <t xml:space="preserve">-17.756091, -63.155033</t>
  </si>
  <si>
    <t xml:space="preserve">17:51</t>
  </si>
  <si>
    <t xml:space="preserve">Ana Medina Mendoza /  El Terrado</t>
  </si>
  <si>
    <t xml:space="preserve">70958420</t>
  </si>
  <si>
    <t xml:space="preserve">Ana Medina Mendoza</t>
  </si>
  <si>
    <t xml:space="preserve">-17.802916, -63.092359</t>
  </si>
  <si>
    <t xml:space="preserve">20200925001</t>
  </si>
  <si>
    <t xml:space="preserve">-17.876679, -63.139067</t>
  </si>
  <si>
    <t xml:space="preserve">20200925002</t>
  </si>
  <si>
    <t xml:space="preserve">-17.598422, -63.148633</t>
  </si>
  <si>
    <t xml:space="preserve">Antes 350</t>
  </si>
  <si>
    <t xml:space="preserve">-17.875804, -63.138988</t>
  </si>
  <si>
    <t xml:space="preserve">13:57</t>
  </si>
  <si>
    <t xml:space="preserve">Guaracachi</t>
  </si>
  <si>
    <t xml:space="preserve">20200926002</t>
  </si>
  <si>
    <t xml:space="preserve">-17.785900, -63.144523</t>
  </si>
  <si>
    <t xml:space="preserve">Boris Estrada / Distrito Municipal 6</t>
  </si>
  <si>
    <t xml:space="preserve">73179290</t>
  </si>
  <si>
    <t xml:space="preserve">Boris Estrada</t>
  </si>
  <si>
    <t xml:space="preserve">-17.750227, -63.099518</t>
  </si>
  <si>
    <t xml:space="preserve">Willian / Sausalito</t>
  </si>
  <si>
    <t xml:space="preserve">72624009</t>
  </si>
  <si>
    <t xml:space="preserve">Willian</t>
  </si>
  <si>
    <t xml:space="preserve">-17.722925, -63.179260</t>
  </si>
  <si>
    <t xml:space="preserve">Cumavi</t>
  </si>
  <si>
    <t xml:space="preserve">20200926001</t>
  </si>
  <si>
    <t xml:space="preserve">-17.792268, -63.100507</t>
  </si>
  <si>
    <t xml:space="preserve">ES Genex Guaracachi</t>
  </si>
  <si>
    <t xml:space="preserve">-17.777222, -63.139926</t>
  </si>
  <si>
    <t xml:space="preserve">Sausalito</t>
  </si>
  <si>
    <t xml:space="preserve">-17.722690, -63.178776</t>
  </si>
  <si>
    <t xml:space="preserve">-17.721833, -63.175561</t>
  </si>
  <si>
    <t xml:space="preserve">19:21</t>
  </si>
  <si>
    <t xml:space="preserve">Barrio Comarapa</t>
  </si>
  <si>
    <t xml:space="preserve">20200928001</t>
  </si>
  <si>
    <t xml:space="preserve">-17.855395, -63.213159</t>
  </si>
  <si>
    <t xml:space="preserve">-17.828459, -63.160021</t>
  </si>
  <si>
    <t xml:space="preserve">Garaje de El Fuerte</t>
  </si>
  <si>
    <t xml:space="preserve">Carretera a Paurito</t>
  </si>
  <si>
    <t xml:space="preserve">20200929001</t>
  </si>
  <si>
    <t xml:space="preserve">-17.855579, -63.094207</t>
  </si>
  <si>
    <t xml:space="preserve">20200929002</t>
  </si>
  <si>
    <t xml:space="preserve">-17.835757, -63.218557</t>
  </si>
  <si>
    <t xml:space="preserve">César / Barrio Las Orquídeas</t>
  </si>
  <si>
    <t xml:space="preserve">71383012</t>
  </si>
  <si>
    <t xml:space="preserve">César</t>
  </si>
  <si>
    <t xml:space="preserve">-17.842644, -63.124680</t>
  </si>
  <si>
    <t xml:space="preserve">Marco / Calle seoane 77 entre la calle libertad y 24 de septiembre</t>
  </si>
  <si>
    <t xml:space="preserve">79841793</t>
  </si>
  <si>
    <t xml:space="preserve">Marco</t>
  </si>
  <si>
    <t xml:space="preserve">Efectivo</t>
  </si>
  <si>
    <t xml:space="preserve">-17.779930, -63.182640</t>
  </si>
  <si>
    <t xml:space="preserve">Antes 500</t>
  </si>
  <si>
    <t xml:space="preserve">Condominio Espíritu Santo</t>
  </si>
  <si>
    <t xml:space="preserve">20200929003</t>
  </si>
  <si>
    <t xml:space="preserve">-17.770141, -63.102311</t>
  </si>
  <si>
    <t xml:space="preserve">-17.848062, -63.106641</t>
  </si>
  <si>
    <t xml:space="preserve">10:55</t>
  </si>
  <si>
    <t xml:space="preserve">20200930003</t>
  </si>
  <si>
    <t xml:space="preserve">-17.834766, -63.219956</t>
  </si>
  <si>
    <t xml:space="preserve">William Fernando Perez Carvajal / Buena Fe. Satélite Norte</t>
  </si>
  <si>
    <t xml:space="preserve">79884731</t>
  </si>
  <si>
    <t xml:space="preserve">William Fernando Perez Carvajal</t>
  </si>
  <si>
    <t xml:space="preserve">-17.617601, -63.138267</t>
  </si>
  <si>
    <t xml:space="preserve">Av. Moscú</t>
  </si>
  <si>
    <t xml:space="preserve">20200930001</t>
  </si>
  <si>
    <t xml:space="preserve">-17.842666, -63.209942</t>
  </si>
  <si>
    <t xml:space="preserve">Lomas de Arena</t>
  </si>
  <si>
    <t xml:space="preserve">20200930002</t>
  </si>
  <si>
    <t xml:space="preserve">-17.917563, -63.200938</t>
  </si>
  <si>
    <t xml:space="preserve">10:52</t>
  </si>
  <si>
    <t xml:space="preserve">Alemana y 8vo anillo</t>
  </si>
  <si>
    <t xml:space="preserve">20201001001</t>
  </si>
  <si>
    <t xml:space="preserve">-17.718707, -63.142141</t>
  </si>
  <si>
    <t xml:space="preserve">8vo anillo y Guapilo</t>
  </si>
  <si>
    <t xml:space="preserve">20201001004</t>
  </si>
  <si>
    <t xml:space="preserve">-17.778716, -63.107956</t>
  </si>
  <si>
    <t xml:space="preserve">Cumavi y 8vo anillo? Bismark?</t>
  </si>
  <si>
    <t xml:space="preserve">Bajío del Oriente. Radial 17 1/2</t>
  </si>
  <si>
    <t xml:space="preserve">20201001005</t>
  </si>
  <si>
    <t xml:space="preserve">-17.828440, -63.245275</t>
  </si>
  <si>
    <t xml:space="preserve">UE Central Obrera Departamental</t>
  </si>
  <si>
    <t xml:space="preserve">No cuadra con Radial 10 y 8vo anillo</t>
  </si>
  <si>
    <t xml:space="preserve">20201001002</t>
  </si>
  <si>
    <t xml:space="preserve">-17.795451, -63.090246</t>
  </si>
  <si>
    <t xml:space="preserve">No cuadra con 3 Pasos al Frente y 8vo anillo</t>
  </si>
  <si>
    <t xml:space="preserve">20201001003</t>
  </si>
  <si>
    <t xml:space="preserve">-17.779331, -63.107957</t>
  </si>
  <si>
    <t xml:space="preserve">Cumavi y 8vo anillo?</t>
  </si>
  <si>
    <t xml:space="preserve">'73148420/71069194</t>
  </si>
  <si>
    <t xml:space="preserve">Biopetrol Berea</t>
  </si>
  <si>
    <t xml:space="preserve">Urbanización Mirador de Aqualand</t>
  </si>
  <si>
    <t xml:space="preserve">-17.637432, -63.161526</t>
  </si>
  <si>
    <t xml:space="preserve">No está en el reporte</t>
  </si>
  <si>
    <t xml:space="preserve">1:29</t>
  </si>
  <si>
    <t xml:space="preserve">-17.835534, -63.167355</t>
  </si>
  <si>
    <t xml:space="preserve">7:20</t>
  </si>
  <si>
    <t xml:space="preserve">20201002001</t>
  </si>
  <si>
    <t xml:space="preserve">-17.829058, -63.243929</t>
  </si>
  <si>
    <t xml:space="preserve">20201002002</t>
  </si>
  <si>
    <t xml:space="preserve">-17.512379, -63.177146</t>
  </si>
  <si>
    <t xml:space="preserve">-17.829088, -63.239110</t>
  </si>
  <si>
    <t xml:space="preserve">-17.829497, -63.239607</t>
  </si>
  <si>
    <t xml:space="preserve">-17.512206, -63.177056</t>
  </si>
  <si>
    <t xml:space="preserve">9:12</t>
  </si>
  <si>
    <t xml:space="preserve">Melvy Romero / Porongo</t>
  </si>
  <si>
    <t xml:space="preserve">75381896</t>
  </si>
  <si>
    <t xml:space="preserve">Melvy Romero</t>
  </si>
  <si>
    <t xml:space="preserve">-17.852531, -63.306358</t>
  </si>
  <si>
    <t xml:space="preserve">Cabañas Piraí</t>
  </si>
  <si>
    <t xml:space="preserve">20201003001</t>
  </si>
  <si>
    <t xml:space="preserve">-17.781056, -63.223491</t>
  </si>
  <si>
    <t xml:space="preserve">20201003002</t>
  </si>
  <si>
    <t xml:space="preserve">-17.755517, -63.097610</t>
  </si>
  <si>
    <t xml:space="preserve">El Bajío. Nueva Ramada</t>
  </si>
  <si>
    <t xml:space="preserve">Antes 450</t>
  </si>
  <si>
    <t xml:space="preserve">Jorge Espinoza / Urb. Patujú</t>
  </si>
  <si>
    <t xml:space="preserve">Recomendación</t>
  </si>
  <si>
    <t xml:space="preserve">72137676</t>
  </si>
  <si>
    <t xml:space="preserve">Jorge Espinoza</t>
  </si>
  <si>
    <t xml:space="preserve">-17.769388, -63.053101</t>
  </si>
  <si>
    <t xml:space="preserve">Se detiene en 4to anillo y Busch</t>
  </si>
  <si>
    <t xml:space="preserve">-17.771865, -63.211635</t>
  </si>
  <si>
    <t xml:space="preserve">El Carmen</t>
  </si>
  <si>
    <t xml:space="preserve">-17.769660, -63.203872</t>
  </si>
  <si>
    <t xml:space="preserve">Descanso?</t>
  </si>
  <si>
    <t xml:space="preserve">Estación de Noviembre 8 de Noviembre</t>
  </si>
  <si>
    <t xml:space="preserve">13:36</t>
  </si>
  <si>
    <t xml:space="preserve">Raúl Bedoya / Pampa De la Isla</t>
  </si>
  <si>
    <t xml:space="preserve">67796908</t>
  </si>
  <si>
    <t xml:space="preserve">Raúl Bedoya</t>
  </si>
  <si>
    <t xml:space="preserve">-17.760571, -63.071487</t>
  </si>
  <si>
    <t xml:space="preserve">Centro de Producción Pollos Chuy</t>
  </si>
  <si>
    <t xml:space="preserve">20201005002</t>
  </si>
  <si>
    <t xml:space="preserve">-17.710122, -63.146868</t>
  </si>
  <si>
    <t xml:space="preserve">Barrio Nueva Santa Cruz?</t>
  </si>
  <si>
    <t xml:space="preserve">20201005003</t>
  </si>
  <si>
    <t xml:space="preserve">-17.807751, -63.104183</t>
  </si>
  <si>
    <t xml:space="preserve">Villa 1ro de Mayo.</t>
  </si>
  <si>
    <t xml:space="preserve">-17.779526, -63.107998</t>
  </si>
  <si>
    <t xml:space="preserve">13:31</t>
  </si>
  <si>
    <t xml:space="preserve">Condominio Jardín del Sol</t>
  </si>
  <si>
    <t xml:space="preserve">20201006001</t>
  </si>
  <si>
    <t xml:space="preserve">-17.841812, -63.246276</t>
  </si>
  <si>
    <t xml:space="preserve">Comunidad El Bajío</t>
  </si>
  <si>
    <t xml:space="preserve">20201006002</t>
  </si>
  <si>
    <t xml:space="preserve">-17.863056, -63.252751</t>
  </si>
  <si>
    <t xml:space="preserve">Bernardo Arana /Guapilo</t>
  </si>
  <si>
    <t xml:space="preserve">76568758</t>
  </si>
  <si>
    <t xml:space="preserve">Bernardo Arana</t>
  </si>
  <si>
    <t xml:space="preserve">-17.789628, -63.110109</t>
  </si>
  <si>
    <t xml:space="preserve">20201007001</t>
  </si>
  <si>
    <t xml:space="preserve">-17.757014, -63.126114</t>
  </si>
  <si>
    <t xml:space="preserve">-17.836011, -63.167765</t>
  </si>
  <si>
    <t xml:space="preserve">15:31</t>
  </si>
  <si>
    <t xml:space="preserve">Marcela Carvajal / Urubó</t>
  </si>
  <si>
    <t xml:space="preserve">70990080</t>
  </si>
  <si>
    <t xml:space="preserve">Marcela Carvajal</t>
  </si>
  <si>
    <t xml:space="preserve">2:45</t>
  </si>
  <si>
    <t xml:space="preserve">-17.772085, -63.243351</t>
  </si>
  <si>
    <t xml:space="preserve">Sra. Maria</t>
  </si>
  <si>
    <t xml:space="preserve">73137849</t>
  </si>
  <si>
    <t xml:space="preserve">-17.935488, -63.288662</t>
  </si>
  <si>
    <t xml:space="preserve">Jannet Espinoza / Barrio San Isidro / Radial 10</t>
  </si>
  <si>
    <t xml:space="preserve">79032798</t>
  </si>
  <si>
    <t xml:space="preserve">Jannet Espinoza</t>
  </si>
  <si>
    <t xml:space="preserve">-17.814745, -63.134476</t>
  </si>
  <si>
    <t xml:space="preserve">Alicia / Condominio Jardines del Remanso / Hecho con Hyno</t>
  </si>
  <si>
    <t xml:space="preserve">62157549</t>
  </si>
  <si>
    <t xml:space="preserve">Alicia</t>
  </si>
  <si>
    <t xml:space="preserve">19:37</t>
  </si>
  <si>
    <t xml:space="preserve">-17.703569, -63.186157</t>
  </si>
  <si>
    <t xml:space="preserve">Yerko Yul Saavedra Fernandez / Av Jenecherú</t>
  </si>
  <si>
    <t xml:space="preserve">71320980</t>
  </si>
  <si>
    <t xml:space="preserve">Yerko Yul Saavedra Fernanadez</t>
  </si>
  <si>
    <t xml:space="preserve">2:00</t>
  </si>
  <si>
    <t xml:space="preserve">-17.790253, -63.117626</t>
  </si>
  <si>
    <t xml:space="preserve">Zaida Estrada Araoz / Urb Viru Viru</t>
  </si>
  <si>
    <t xml:space="preserve">77622808</t>
  </si>
  <si>
    <t xml:space="preserve">Zaida Estrada Araoz</t>
  </si>
  <si>
    <t xml:space="preserve">10:56</t>
  </si>
  <si>
    <t xml:space="preserve">-17.634396, -63.120987</t>
  </si>
  <si>
    <t xml:space="preserve">NN / Almería</t>
  </si>
  <si>
    <t xml:space="preserve">73183698</t>
  </si>
  <si>
    <t xml:space="preserve">-17.716501, -63.153149</t>
  </si>
  <si>
    <t xml:space="preserve">La Chonta Remanso</t>
  </si>
  <si>
    <t xml:space="preserve">20201010001</t>
  </si>
  <si>
    <t xml:space="preserve">-17.702689, -63.159109</t>
  </si>
  <si>
    <t xml:space="preserve">Ubicación ficticia</t>
  </si>
  <si>
    <t xml:space="preserve">20201010002</t>
  </si>
  <si>
    <t xml:space="preserve">8:35</t>
  </si>
  <si>
    <t xml:space="preserve">-17.759476, -63.099714</t>
  </si>
  <si>
    <t xml:space="preserve">20201012001</t>
  </si>
  <si>
    <t xml:space="preserve">-17.885301, -63.093482</t>
  </si>
  <si>
    <t xml:space="preserve">5:00</t>
  </si>
  <si>
    <t xml:space="preserve">20201013001</t>
  </si>
  <si>
    <t xml:space="preserve">-17.763545, -63.186902</t>
  </si>
  <si>
    <t xml:space="preserve">15:39</t>
  </si>
  <si>
    <t xml:space="preserve">20201014001</t>
  </si>
  <si>
    <t xml:space="preserve">-17.774180, -63.056490</t>
  </si>
  <si>
    <t xml:space="preserve">20201014002</t>
  </si>
  <si>
    <t xml:space="preserve">-17.769945, -63.244777</t>
  </si>
  <si>
    <t xml:space="preserve">13:38</t>
  </si>
  <si>
    <t xml:space="preserve">20201017002</t>
  </si>
  <si>
    <t xml:space="preserve">-17.845133, -63.091692</t>
  </si>
  <si>
    <t xml:space="preserve">Carla Delgadillo / Barrio Cañada El Carmen</t>
  </si>
  <si>
    <t xml:space="preserve">77609114</t>
  </si>
  <si>
    <t xml:space="preserve">Carla Delgadillo</t>
  </si>
  <si>
    <t xml:space="preserve">Distrito Municipal 3 - Estación Argentina</t>
  </si>
  <si>
    <t xml:space="preserve">-17.808290, -63.152975</t>
  </si>
  <si>
    <t xml:space="preserve">Contrato por 340</t>
  </si>
  <si>
    <t xml:space="preserve">Dora Zarate / Carretera a Camiri</t>
  </si>
  <si>
    <t xml:space="preserve">72967701</t>
  </si>
  <si>
    <t xml:space="preserve">Dora Zarate</t>
  </si>
  <si>
    <t xml:space="preserve">-17.877890, -63.273930</t>
  </si>
  <si>
    <t xml:space="preserve">Urbanización Plaza Mayor (Canaan) / Av. Mapaizo</t>
  </si>
  <si>
    <t xml:space="preserve">Barrio Cañada El Carmen</t>
  </si>
  <si>
    <t xml:space="preserve">20201017001</t>
  </si>
  <si>
    <t xml:space="preserve">-17.808011, -63.153019</t>
  </si>
  <si>
    <t xml:space="preserve">16:58</t>
  </si>
  <si>
    <t xml:space="preserve">Urbanización Inteligente</t>
  </si>
  <si>
    <t xml:space="preserve">20201021001</t>
  </si>
  <si>
    <t xml:space="preserve">-17.839026, -63.258210</t>
  </si>
  <si>
    <t xml:space="preserve">5to anillo y Doble Vía La Guardia</t>
  </si>
  <si>
    <t xml:space="preserve">-17.815492, -63.214197</t>
  </si>
  <si>
    <t xml:space="preserve">1:25</t>
  </si>
  <si>
    <t xml:space="preserve">ITIN SRL.</t>
  </si>
  <si>
    <t xml:space="preserve">-17.710244, -63.165235</t>
  </si>
  <si>
    <t xml:space="preserve">20201023001</t>
  </si>
  <si>
    <t xml:space="preserve">-17.849340, -63.244199</t>
  </si>
  <si>
    <t xml:space="preserve">Roca y Coronado</t>
  </si>
  <si>
    <t xml:space="preserve">20201023002</t>
  </si>
  <si>
    <t xml:space="preserve">-17.789509, -63.226335</t>
  </si>
  <si>
    <t xml:space="preserve">Luciana / Barrio Urkupiña</t>
  </si>
  <si>
    <t xml:space="preserve">77057128</t>
  </si>
  <si>
    <t xml:space="preserve">Luciana</t>
  </si>
  <si>
    <t xml:space="preserve">-17.753916, -63.108379</t>
  </si>
  <si>
    <t xml:space="preserve">20201023003</t>
  </si>
  <si>
    <t xml:space="preserve">-17.615118, -63.145833</t>
  </si>
  <si>
    <t xml:space="preserve">Av. 24 de Septiembre</t>
  </si>
  <si>
    <t xml:space="preserve">-17.846042, -63.242961</t>
  </si>
  <si>
    <t xml:space="preserve">Vivian Villarroel / Condominio La Colina</t>
  </si>
  <si>
    <t xml:space="preserve">70071268</t>
  </si>
  <si>
    <t xml:space="preserve">Vivian Villarroel</t>
  </si>
  <si>
    <t xml:space="preserve">-17.704685, -63.163513</t>
  </si>
  <si>
    <t xml:space="preserve">Solicitó el 5/10/2021</t>
  </si>
  <si>
    <t xml:space="preserve">Balcón 2 / Condominio Villas del Carmen</t>
  </si>
  <si>
    <t xml:space="preserve">20201024001</t>
  </si>
  <si>
    <t xml:space="preserve">-17.878011, -63.246001</t>
  </si>
  <si>
    <t xml:space="preserve">Doble Vía La Guardia / La Nueva Ramada</t>
  </si>
  <si>
    <t xml:space="preserve">20201024002</t>
  </si>
  <si>
    <t xml:space="preserve">-17.848294, -63.238325</t>
  </si>
  <si>
    <t xml:space="preserve">-17.751470, -63.093564</t>
  </si>
  <si>
    <t xml:space="preserve">8vo anillo y Canal Guapilo</t>
  </si>
  <si>
    <t xml:space="preserve">-17.777993, -63.107946</t>
  </si>
  <si>
    <t xml:space="preserve">15:34</t>
  </si>
  <si>
    <t xml:space="preserve">20201025001</t>
  </si>
  <si>
    <t xml:space="preserve">-17.847630, -63.244176</t>
  </si>
  <si>
    <t xml:space="preserve">-17.772189, -63.130046</t>
  </si>
  <si>
    <t xml:space="preserve">23:22</t>
  </si>
  <si>
    <t xml:space="preserve">Raymundo Choque / Av. Paurito</t>
  </si>
  <si>
    <t xml:space="preserve">73110143</t>
  </si>
  <si>
    <t xml:space="preserve">Raymundo Choque</t>
  </si>
  <si>
    <t xml:space="preserve">-17.818260, -63.144993</t>
  </si>
  <si>
    <t xml:space="preserve">Barrio El Paraíso / Banzer Km 9</t>
  </si>
  <si>
    <t xml:space="preserve">20201026001</t>
  </si>
  <si>
    <t xml:space="preserve">-17.694588, -63.163414</t>
  </si>
  <si>
    <t xml:space="preserve">11:23</t>
  </si>
  <si>
    <t xml:space="preserve">El Palmar</t>
  </si>
  <si>
    <t xml:space="preserve">20201027002</t>
  </si>
  <si>
    <t xml:space="preserve">-17.859891, -63.164195</t>
  </si>
  <si>
    <t xml:space="preserve">NN / Prolongación Av. Clara Cuta</t>
  </si>
  <si>
    <t xml:space="preserve">76063988</t>
  </si>
  <si>
    <t xml:space="preserve">NN </t>
  </si>
  <si>
    <t xml:space="preserve">-17.716492, -63.145457</t>
  </si>
  <si>
    <t xml:space="preserve">PEC2 Parque Empresarial</t>
  </si>
  <si>
    <t xml:space="preserve">20201027001</t>
  </si>
  <si>
    <t xml:space="preserve">-17.671877, -63.145000</t>
  </si>
  <si>
    <t xml:space="preserve">-17.828474, -63.160003</t>
  </si>
  <si>
    <t xml:space="preserve">17:40</t>
  </si>
  <si>
    <t xml:space="preserve">Paititì Norte</t>
  </si>
  <si>
    <t xml:space="preserve">20201029001</t>
  </si>
  <si>
    <t xml:space="preserve">-17.828848, -63.106774</t>
  </si>
  <si>
    <t xml:space="preserve">Avenida Virgen de Luján</t>
  </si>
  <si>
    <t xml:space="preserve">19:50</t>
  </si>
  <si>
    <t xml:space="preserve">Condominio Piraí / Valle Sánchez</t>
  </si>
  <si>
    <t xml:space="preserve">20201031001</t>
  </si>
  <si>
    <t xml:space="preserve">Sargento Zoilo Saavedra y 4to Anillo</t>
  </si>
  <si>
    <t xml:space="preserve">20201031002</t>
  </si>
  <si>
    <t xml:space="preserve">-17.822022, -63.179131</t>
  </si>
  <si>
    <t xml:space="preserve">19:00</t>
  </si>
  <si>
    <t xml:space="preserve">Ninet / Virgen de Luján / Pampa de la Isla</t>
  </si>
  <si>
    <t xml:space="preserve">76093553</t>
  </si>
  <si>
    <t xml:space="preserve">Ninet</t>
  </si>
  <si>
    <t xml:space="preserve">-17.741695, -63.110100</t>
  </si>
  <si>
    <t xml:space="preserve">Urbanización Cotoca / Pampa de la Isla</t>
  </si>
  <si>
    <t xml:space="preserve">20201104001</t>
  </si>
  <si>
    <t xml:space="preserve">-17.761644, -63.093091</t>
  </si>
  <si>
    <t xml:space="preserve">12:05</t>
  </si>
  <si>
    <t xml:space="preserve">Pedro Ural / Los ChacosPlan 3000, San Aurelio</t>
  </si>
  <si>
    <t xml:space="preserve">70453969</t>
  </si>
  <si>
    <t xml:space="preserve">Pedro Udal</t>
  </si>
  <si>
    <t xml:space="preserve">-17.830028, -63.136651</t>
  </si>
  <si>
    <t xml:space="preserve">El contrato era por 300</t>
  </si>
  <si>
    <t xml:space="preserve">Av Bolivia / Plan 3000</t>
  </si>
  <si>
    <t xml:space="preserve">20201105003</t>
  </si>
  <si>
    <t xml:space="preserve">-17.818543, -63.131265</t>
  </si>
  <si>
    <t xml:space="preserve">Bajìo del Oriente</t>
  </si>
  <si>
    <t xml:space="preserve">20201105004</t>
  </si>
  <si>
    <t xml:space="preserve">-17.823934, -63.254804</t>
  </si>
  <si>
    <t xml:space="preserve">NN / Cotoca</t>
  </si>
  <si>
    <t xml:space="preserve">79805487 </t>
  </si>
  <si>
    <t xml:space="preserve">-17.760300, -63.003612</t>
  </si>
  <si>
    <t xml:space="preserve">Farmacia / Moscú y Marcelo Santa Cruz</t>
  </si>
  <si>
    <t xml:space="preserve">20201105001</t>
  </si>
  <si>
    <t xml:space="preserve">-17.843907, -63.214121</t>
  </si>
  <si>
    <t xml:space="preserve">20201105002</t>
  </si>
  <si>
    <t xml:space="preserve">-17.873182, -63.239523</t>
  </si>
  <si>
    <t xml:space="preserve">Anterior Garaje</t>
  </si>
  <si>
    <t xml:space="preserve">18:39</t>
  </si>
  <si>
    <t xml:space="preserve">Sandy Céspedes / Av. Alemana y 4to anillo c/ Cbte. Vuelta Empresa esq. Lawrence frente a la plaza David Trapero</t>
  </si>
  <si>
    <t xml:space="preserve">76072613</t>
  </si>
  <si>
    <t xml:space="preserve">Sandy Céspedes</t>
  </si>
  <si>
    <t xml:space="preserve">-17.754723, -63.160843</t>
  </si>
  <si>
    <t xml:space="preserve">Taller Canal Guapilo</t>
  </si>
  <si>
    <t xml:space="preserve">4:32</t>
  </si>
  <si>
    <t xml:space="preserve">-17.783492, -63.125593</t>
  </si>
  <si>
    <t xml:space="preserve">16:30</t>
  </si>
  <si>
    <t xml:space="preserve">Miguel Angel / Norte, 8vo. Anillo</t>
  </si>
  <si>
    <t xml:space="preserve">62192074</t>
  </si>
  <si>
    <t xml:space="preserve">Miguel Angel</t>
  </si>
  <si>
    <t xml:space="preserve">-17.722872, -63.136448</t>
  </si>
  <si>
    <t xml:space="preserve">NN / Virgen de Luján / El Dorado 2</t>
  </si>
  <si>
    <t xml:space="preserve">78423119</t>
  </si>
  <si>
    <t xml:space="preserve">-17.729666, -63.094395</t>
  </si>
  <si>
    <t xml:space="preserve">Lavadero / Avenida Jenecherú</t>
  </si>
  <si>
    <t xml:space="preserve">20201109001</t>
  </si>
  <si>
    <t xml:space="preserve">-17.779992, -63.121561</t>
  </si>
  <si>
    <t xml:space="preserve">23:40</t>
  </si>
  <si>
    <t xml:space="preserve">NN / Barrio 4 de Octubre</t>
  </si>
  <si>
    <t xml:space="preserve">75644592</t>
  </si>
  <si>
    <t xml:space="preserve">-17.857381, -63.149963</t>
  </si>
  <si>
    <t xml:space="preserve">Ximena Aranibar / Los Lagos Resort</t>
  </si>
  <si>
    <t xml:space="preserve">61559080</t>
  </si>
  <si>
    <t xml:space="preserve">Ximena Aranibar</t>
  </si>
  <si>
    <t xml:space="preserve">-17.762348, -63.349245</t>
  </si>
  <si>
    <t xml:space="preserve">Urbanización Tupa Rueté</t>
  </si>
  <si>
    <t xml:space="preserve">20201110001</t>
  </si>
  <si>
    <t xml:space="preserve">-17.805438, -63.069266</t>
  </si>
  <si>
    <t xml:space="preserve">7:23</t>
  </si>
  <si>
    <t xml:space="preserve">1:43</t>
  </si>
  <si>
    <t xml:space="preserve">ES Diegas</t>
  </si>
  <si>
    <t xml:space="preserve">-17.767155, -63.147151</t>
  </si>
  <si>
    <t xml:space="preserve">-17.762891, -63.268126</t>
  </si>
  <si>
    <t xml:space="preserve">-17.762778, -63.223485</t>
  </si>
  <si>
    <t xml:space="preserve">3:16</t>
  </si>
  <si>
    <t xml:space="preserve">-17.751407, -63.093031</t>
  </si>
  <si>
    <t xml:space="preserve">José Luis Noya / Condominio Club Campestre</t>
  </si>
  <si>
    <t xml:space="preserve">76766605</t>
  </si>
  <si>
    <t xml:space="preserve">José Luis Noya</t>
  </si>
  <si>
    <t xml:space="preserve">-17.869542, -63.275943</t>
  </si>
  <si>
    <t xml:space="preserve">-17.761207, -63.308536</t>
  </si>
  <si>
    <t xml:space="preserve">-17.760902, -63.310899</t>
  </si>
  <si>
    <t xml:space="preserve">Condominio Paraíso Azul / Palma Verde / Pampa de la Isla </t>
  </si>
  <si>
    <t xml:space="preserve">20201114001</t>
  </si>
  <si>
    <t xml:space="preserve">-17.756261, -63.083364</t>
  </si>
  <si>
    <t xml:space="preserve">9:16</t>
  </si>
  <si>
    <t xml:space="preserve">Victor Hugo / Soberanía Nacional y 8vo Anillo</t>
  </si>
  <si>
    <t xml:space="preserve">76310290</t>
  </si>
  <si>
    <t xml:space="preserve">Victor Hugo</t>
  </si>
  <si>
    <t xml:space="preserve">-17.774519, -63.106522</t>
  </si>
  <si>
    <t xml:space="preserve">Baños Victoria / La Campana / 8vo anillo y Radial 10</t>
  </si>
  <si>
    <t xml:space="preserve">8vo anillo y 3 Pasos al Frente</t>
  </si>
  <si>
    <t xml:space="preserve">-17.801042, -63.109176</t>
  </si>
  <si>
    <t xml:space="preserve">-17.815294, -63.110375</t>
  </si>
  <si>
    <t xml:space="preserve">Radial 10 / Por el Mercado Victoria</t>
  </si>
  <si>
    <t xml:space="preserve">5:32</t>
  </si>
  <si>
    <t xml:space="preserve">-17.814402, -63.110454</t>
  </si>
  <si>
    <t xml:space="preserve">23:53</t>
  </si>
  <si>
    <t xml:space="preserve">Dania Inca / Av Palmar / Villa Simón Bolivar</t>
  </si>
  <si>
    <t xml:space="preserve">77377495</t>
  </si>
  <si>
    <t xml:space="preserve">Dania Inca</t>
  </si>
  <si>
    <t xml:space="preserve">-17.883326, -63.270882</t>
  </si>
  <si>
    <t xml:space="preserve">El trato era por 550</t>
  </si>
  <si>
    <t xml:space="preserve">Doble Vía La Guardia Km 10</t>
  </si>
  <si>
    <t xml:space="preserve">20201117001</t>
  </si>
  <si>
    <t xml:space="preserve">-17.855399, -63.260563</t>
  </si>
  <si>
    <t xml:space="preserve">La Colorada</t>
  </si>
  <si>
    <t xml:space="preserve">-17.829289, -63.176551</t>
  </si>
  <si>
    <t xml:space="preserve">Av Colectora</t>
  </si>
  <si>
    <t xml:space="preserve">-17.827351, -63.169754</t>
  </si>
  <si>
    <t xml:space="preserve">17:15</t>
  </si>
  <si>
    <t xml:space="preserve">2:08</t>
  </si>
  <si>
    <t xml:space="preserve">Ruth Mary / Radial 10 / Cancha El Jorori</t>
  </si>
  <si>
    <t xml:space="preserve">61373490</t>
  </si>
  <si>
    <t xml:space="preserve">Ruth Mary</t>
  </si>
  <si>
    <t xml:space="preserve">-17.814131, -63.138420</t>
  </si>
  <si>
    <t xml:space="preserve">15:25</t>
  </si>
  <si>
    <t xml:space="preserve">Oscar Cordova / Barrio 4 de Febrero</t>
  </si>
  <si>
    <t xml:space="preserve">68932830</t>
  </si>
  <si>
    <t xml:space="preserve">Oscar Cordova</t>
  </si>
  <si>
    <t xml:space="preserve">-17.776188, -63.106812</t>
  </si>
  <si>
    <t xml:space="preserve">20201121001</t>
  </si>
  <si>
    <t xml:space="preserve">-17.838450, -63.211498</t>
  </si>
  <si>
    <t xml:space="preserve">Taller Mecánico y Chaperío en General</t>
  </si>
  <si>
    <t xml:space="preserve">-17.840726, -63.195645</t>
  </si>
  <si>
    <t xml:space="preserve">Casa de Chofer</t>
  </si>
  <si>
    <t xml:space="preserve">4:38</t>
  </si>
  <si>
    <t xml:space="preserve">-17.848992, -63.150672</t>
  </si>
  <si>
    <t xml:space="preserve">16:34</t>
  </si>
  <si>
    <t xml:space="preserve">Yanett Peña / Calle 7 Copas Nro. 8115</t>
  </si>
  <si>
    <t xml:space="preserve">61338709</t>
  </si>
  <si>
    <t xml:space="preserve">Yanett Peña</t>
  </si>
  <si>
    <t xml:space="preserve">-17.816669, -63.109192</t>
  </si>
  <si>
    <t xml:space="preserve">Avenida 16 de Julio</t>
  </si>
  <si>
    <t xml:space="preserve">20201123001</t>
  </si>
  <si>
    <t xml:space="preserve">-17.799892, -63.126125</t>
  </si>
  <si>
    <t xml:space="preserve">1:47</t>
  </si>
  <si>
    <t xml:space="preserve">Silverio Vique / Doble Vía La Guardia</t>
  </si>
  <si>
    <t xml:space="preserve">73181470</t>
  </si>
  <si>
    <t xml:space="preserve">Silverio Vique</t>
  </si>
  <si>
    <t xml:space="preserve">-17.833837, -63.267044</t>
  </si>
  <si>
    <t xml:space="preserve">Carretera a Camiri</t>
  </si>
  <si>
    <t xml:space="preserve">20201124001</t>
  </si>
  <si>
    <t xml:space="preserve">-17.879800, -63.264932</t>
  </si>
  <si>
    <t xml:space="preserve">-17.750793, -63.131245</t>
  </si>
  <si>
    <t xml:space="preserve">Sale y retorna a garaje</t>
  </si>
  <si>
    <t xml:space="preserve">12:23</t>
  </si>
  <si>
    <t xml:space="preserve">Fernando Cuellar Garcia / Villa 1ro de Mayo</t>
  </si>
  <si>
    <t xml:space="preserve">75989759</t>
  </si>
  <si>
    <t xml:space="preserve">Fernando Cuellar Garcia</t>
  </si>
  <si>
    <t xml:space="preserve">-17.796093, -63.102654</t>
  </si>
  <si>
    <t xml:space="preserve">20201126001</t>
  </si>
  <si>
    <t xml:space="preserve">-17.752716, -62.990960</t>
  </si>
  <si>
    <t xml:space="preserve">Buen Samaritano</t>
  </si>
  <si>
    <t xml:space="preserve">20201126002</t>
  </si>
  <si>
    <t xml:space="preserve">-17.796086, -63.102520</t>
  </si>
  <si>
    <t xml:space="preserve">15:18</t>
  </si>
  <si>
    <t xml:space="preserve">María Antonieta Chirino / Claracuta</t>
  </si>
  <si>
    <t xml:space="preserve">78506158</t>
  </si>
  <si>
    <t xml:space="preserve">María Antonieta Chirino</t>
  </si>
  <si>
    <t xml:space="preserve">-17.722736, -63.151636</t>
  </si>
  <si>
    <t xml:space="preserve">Era 300. Pagó 50. Canceló SS</t>
  </si>
  <si>
    <t xml:space="preserve">Dennis Andrade / Guapurú 1</t>
  </si>
  <si>
    <t xml:space="preserve">70917125</t>
  </si>
  <si>
    <t xml:space="preserve">Dennis Andrade</t>
  </si>
  <si>
    <t xml:space="preserve">-17.848446, -63.092755</t>
  </si>
  <si>
    <t xml:space="preserve">Av. San Pablo y 6to Anillo.</t>
  </si>
  <si>
    <t xml:space="preserve">3:29</t>
  </si>
  <si>
    <t xml:space="preserve">-17.840721, -63.195691</t>
  </si>
  <si>
    <t xml:space="preserve">20:55</t>
  </si>
  <si>
    <t xml:space="preserve">Peji</t>
  </si>
  <si>
    <t xml:space="preserve">20201128001</t>
  </si>
  <si>
    <t xml:space="preserve">-17.963339, -63.217427</t>
  </si>
  <si>
    <t xml:space="preserve">16:51</t>
  </si>
  <si>
    <t xml:space="preserve">Felix Cardozo / Canal Guapilo</t>
  </si>
  <si>
    <t xml:space="preserve">67851999</t>
  </si>
  <si>
    <t xml:space="preserve">Felix Cardozo</t>
  </si>
  <si>
    <t xml:space="preserve">-17.781265, -63.117973</t>
  </si>
  <si>
    <t xml:space="preserve">El trato era por 300</t>
  </si>
  <si>
    <t xml:space="preserve">Wilson / Cumavi</t>
  </si>
  <si>
    <t xml:space="preserve">72678846</t>
  </si>
  <si>
    <t xml:space="preserve">Wilson</t>
  </si>
  <si>
    <t xml:space="preserve">-17.795946, -63.099625</t>
  </si>
  <si>
    <t xml:space="preserve">Banzer y Mapaizo</t>
  </si>
  <si>
    <t xml:space="preserve">20201130001</t>
  </si>
  <si>
    <t xml:space="preserve">-17.849009, -63.248654</t>
  </si>
  <si>
    <t xml:space="preserve">20201130002</t>
  </si>
  <si>
    <t xml:space="preserve">-17.847925, -63.220009</t>
  </si>
  <si>
    <t xml:space="preserve">-17.762023, -63.127605</t>
  </si>
  <si>
    <t xml:space="preserve">Estación de Servicio Moragrande 1</t>
  </si>
  <si>
    <t xml:space="preserve">-17.827769, -63.203170</t>
  </si>
  <si>
    <t xml:space="preserve">Mapaizo y Banzer</t>
  </si>
  <si>
    <t xml:space="preserve">-17.847875, -63.248403</t>
  </si>
  <si>
    <t xml:space="preserve">Jaime Claros / Buena Fé</t>
  </si>
  <si>
    <t xml:space="preserve">70400747</t>
  </si>
  <si>
    <t xml:space="preserve">Jaime Claros</t>
  </si>
  <si>
    <t xml:space="preserve">-17.619152, -63.146153</t>
  </si>
  <si>
    <t xml:space="preserve">Angela Alvarez / Nuevo Bolinter</t>
  </si>
  <si>
    <t xml:space="preserve">68917948</t>
  </si>
  <si>
    <t xml:space="preserve">Angela Alvarez</t>
  </si>
  <si>
    <t xml:space="preserve">-17.841652, -63.226448</t>
  </si>
  <si>
    <t xml:space="preserve">19:29</t>
  </si>
  <si>
    <t xml:space="preserve">Ivan Leaños / Buenas Nuevas</t>
  </si>
  <si>
    <t xml:space="preserve">77833569</t>
  </si>
  <si>
    <t xml:space="preserve">Ivan Leaños</t>
  </si>
  <si>
    <t xml:space="preserve">-17.822035, -63.136768</t>
  </si>
  <si>
    <t xml:space="preserve">19:57</t>
  </si>
  <si>
    <t xml:space="preserve">NN / Valle Sànchez</t>
  </si>
  <si>
    <t xml:space="preserve">20201203001</t>
  </si>
  <si>
    <t xml:space="preserve">-17.657799, -63.167127</t>
  </si>
  <si>
    <t xml:space="preserve">4to Anillo y Radial 13</t>
  </si>
  <si>
    <t xml:space="preserve">-17.821487, -63.177027</t>
  </si>
  <si>
    <t xml:space="preserve">Radial 13 y 5to Anilllo</t>
  </si>
  <si>
    <t xml:space="preserve">-17.827599, -63.176748</t>
  </si>
  <si>
    <t xml:space="preserve">15:41</t>
  </si>
  <si>
    <t xml:space="preserve">Antes 300</t>
  </si>
  <si>
    <t xml:space="preserve">-17.803568, -63.108883</t>
  </si>
  <si>
    <t xml:space="preserve">9:23</t>
  </si>
  <si>
    <t xml:space="preserve">-17.743766, -63.093638</t>
  </si>
  <si>
    <t xml:space="preserve">-17.744847, -63.096943</t>
  </si>
  <si>
    <t xml:space="preserve">20201205001</t>
  </si>
  <si>
    <t xml:space="preserve">-17.764200, -63.166148</t>
  </si>
  <si>
    <t xml:space="preserve">4to anillo y Guapay</t>
  </si>
  <si>
    <t xml:space="preserve">22:38</t>
  </si>
  <si>
    <t xml:space="preserve">Estación de Servicio Guayacán</t>
  </si>
  <si>
    <t xml:space="preserve">-17.764666, -63.095726</t>
  </si>
  <si>
    <t xml:space="preserve">Av. Virgen de Cotoca</t>
  </si>
  <si>
    <t xml:space="preserve">20201207001</t>
  </si>
  <si>
    <t xml:space="preserve">-17.765290, -63.088125</t>
  </si>
  <si>
    <t xml:space="preserve">13:22</t>
  </si>
  <si>
    <t xml:space="preserve">Urbanización el Dorado</t>
  </si>
  <si>
    <t xml:space="preserve">20201209001</t>
  </si>
  <si>
    <t xml:space="preserve">-17.743766, -63.097702</t>
  </si>
  <si>
    <t xml:space="preserve">Condominio La Fontana</t>
  </si>
  <si>
    <t xml:space="preserve">20201209002</t>
  </si>
  <si>
    <t xml:space="preserve">1:37</t>
  </si>
  <si>
    <t xml:space="preserve">-17.687441, -63.139005</t>
  </si>
  <si>
    <t xml:space="preserve">Moscú. Barrio Los Piyos.</t>
  </si>
  <si>
    <t xml:space="preserve">20201209003</t>
  </si>
  <si>
    <t xml:space="preserve">-17.879758, -63.220927</t>
  </si>
  <si>
    <t xml:space="preserve">Avenida Camino Montecristo</t>
  </si>
  <si>
    <t xml:space="preserve">-17.751403, -63.092973</t>
  </si>
  <si>
    <t xml:space="preserve">19:20</t>
  </si>
  <si>
    <t xml:space="preserve">20201211001</t>
  </si>
  <si>
    <t xml:space="preserve">-17.636650, -63.161011</t>
  </si>
  <si>
    <t xml:space="preserve">20201211002</t>
  </si>
  <si>
    <t xml:space="preserve">-17.636653, -63.161133</t>
  </si>
  <si>
    <t xml:space="preserve">Urbanización El Buen Samaritano</t>
  </si>
  <si>
    <t xml:space="preserve">20201211003</t>
  </si>
  <si>
    <t xml:space="preserve">-17.859868, -63.106033</t>
  </si>
  <si>
    <t xml:space="preserve">Ubicación Ficticia (error Rastreador)</t>
  </si>
  <si>
    <t xml:space="preserve">15:53</t>
  </si>
  <si>
    <t xml:space="preserve">Por Avenida Arroyito</t>
  </si>
  <si>
    <t xml:space="preserve">20201212001</t>
  </si>
  <si>
    <t xml:space="preserve">-17.826423, -63.088959</t>
  </si>
  <si>
    <t xml:space="preserve">20201212002</t>
  </si>
  <si>
    <t xml:space="preserve">-17.722963, -63.079736</t>
  </si>
  <si>
    <t xml:space="preserve">20201212003</t>
  </si>
  <si>
    <t xml:space="preserve">-17.861725, -63.226377</t>
  </si>
  <si>
    <t xml:space="preserve">20201212004</t>
  </si>
  <si>
    <t xml:space="preserve">-17.875580, -63.238264</t>
  </si>
  <si>
    <t xml:space="preserve">Barrio Ambrosio Villarroel</t>
  </si>
  <si>
    <t xml:space="preserve">20201212005</t>
  </si>
  <si>
    <t xml:space="preserve">-17.791687, -63.227096</t>
  </si>
  <si>
    <t xml:space="preserve">Jardines de Remanso</t>
  </si>
  <si>
    <t xml:space="preserve">20201214001</t>
  </si>
  <si>
    <t xml:space="preserve">Radial 10 y 8vo Anillo</t>
  </si>
  <si>
    <t xml:space="preserve">20201214002</t>
  </si>
  <si>
    <t xml:space="preserve">-17.813760, -63.109816</t>
  </si>
  <si>
    <t xml:space="preserve">20201215001</t>
  </si>
  <si>
    <t xml:space="preserve">-17.656477, -63.161294</t>
  </si>
  <si>
    <t xml:space="preserve">20201215002</t>
  </si>
  <si>
    <t xml:space="preserve">-17.761082, -63.089627</t>
  </si>
  <si>
    <t xml:space="preserve">Antonio Arnez / Cabaña de los Abuelos</t>
  </si>
  <si>
    <t xml:space="preserve">75689008</t>
  </si>
  <si>
    <t xml:space="preserve">Antonio Arnez</t>
  </si>
  <si>
    <t xml:space="preserve">-17.559307, -63.153053</t>
  </si>
  <si>
    <t xml:space="preserve">Warnes, camino a La Bélgica</t>
  </si>
  <si>
    <t xml:space="preserve">20201216001</t>
  </si>
  <si>
    <t xml:space="preserve">-17.538201, -63.203914</t>
  </si>
  <si>
    <t xml:space="preserve">Mutualista y 5to Anillo Interno</t>
  </si>
  <si>
    <t xml:space="preserve">20201216002</t>
  </si>
  <si>
    <t xml:space="preserve">-17.749071, -63.148136</t>
  </si>
  <si>
    <t xml:space="preserve">Corregir</t>
  </si>
  <si>
    <t xml:space="preserve">Carrtera Norte</t>
  </si>
  <si>
    <t xml:space="preserve">-17.558269, -63.159347</t>
  </si>
  <si>
    <t xml:space="preserve">19:09</t>
  </si>
  <si>
    <t xml:space="preserve">Mapaizo Sur</t>
  </si>
  <si>
    <t xml:space="preserve">20201217001</t>
  </si>
  <si>
    <t xml:space="preserve">-17.878920, -63.228928</t>
  </si>
  <si>
    <t xml:space="preserve">Vidriería Puma / Mapaizo Sur</t>
  </si>
  <si>
    <t xml:space="preserve">20201217002</t>
  </si>
  <si>
    <t xml:space="preserve">-17.879479, -63.228598</t>
  </si>
  <si>
    <t xml:space="preserve">20201217003</t>
  </si>
  <si>
    <t xml:space="preserve">-17.893537, -63.217997</t>
  </si>
  <si>
    <t xml:space="preserve">Integración del Norte</t>
  </si>
  <si>
    <t xml:space="preserve">20201217004</t>
  </si>
  <si>
    <t xml:space="preserve">-17.597224, -63.167933</t>
  </si>
  <si>
    <t xml:space="preserve">9:22</t>
  </si>
  <si>
    <t xml:space="preserve">Charagua / Propiedad Palma Real</t>
  </si>
  <si>
    <t xml:space="preserve">20201218001</t>
  </si>
  <si>
    <t xml:space="preserve">Charagua</t>
  </si>
  <si>
    <t xml:space="preserve">-18.094011, -62.633577</t>
  </si>
  <si>
    <t xml:space="preserve">-17.764865, -63.093256</t>
  </si>
  <si>
    <t xml:space="preserve">Pailón</t>
  </si>
  <si>
    <t xml:space="preserve">-17.659899, -62.718922</t>
  </si>
  <si>
    <t xml:space="preserve">3:28</t>
  </si>
  <si>
    <t xml:space="preserve">-18.070915, -62.640014</t>
  </si>
  <si>
    <t xml:space="preserve">-17.659886, -62.716614</t>
  </si>
  <si>
    <t xml:space="preserve">-17.753666, -62.982013</t>
  </si>
  <si>
    <t xml:space="preserve">11:57</t>
  </si>
  <si>
    <t xml:space="preserve">Negro Ortiz / Villa Bonita / Urubó /(Ubicación Real Depósito Dimercruz SRL.)</t>
  </si>
  <si>
    <t xml:space="preserve">77656355</t>
  </si>
  <si>
    <t xml:space="preserve">Negro Ortiz</t>
  </si>
  <si>
    <t xml:space="preserve">-17.755302, -63.225826</t>
  </si>
  <si>
    <t xml:space="preserve">-17.755366, -63.226736</t>
  </si>
  <si>
    <t xml:space="preserve">Sra.  Erika / Av. Arroyito / Casa de portones negros al lado de cada de 2 pisos.</t>
  </si>
  <si>
    <t xml:space="preserve">79804220</t>
  </si>
  <si>
    <t xml:space="preserve">Sra.  Erika. </t>
  </si>
  <si>
    <t xml:space="preserve">-17.830971, -63.085274</t>
  </si>
  <si>
    <t xml:space="preserve">NN / El Dorado</t>
  </si>
  <si>
    <t xml:space="preserve">69225807</t>
  </si>
  <si>
    <t xml:space="preserve">-17.743795, -63.097996</t>
  </si>
  <si>
    <t xml:space="preserve">Avenida Marayaú / Urubó</t>
  </si>
  <si>
    <t xml:space="preserve">-17.753951, -63.225807</t>
  </si>
  <si>
    <t xml:space="preserve">Lavadero</t>
  </si>
  <si>
    <t xml:space="preserve">1:23</t>
  </si>
  <si>
    <t xml:space="preserve">-17.754900, -63.130323</t>
  </si>
  <si>
    <t xml:space="preserve">Autama</t>
  </si>
  <si>
    <t xml:space="preserve">-17.751028, -63.130764</t>
  </si>
  <si>
    <t xml:space="preserve">19:14</t>
  </si>
  <si>
    <t xml:space="preserve">0:56</t>
  </si>
  <si>
    <t xml:space="preserve">Norte, 8vo. Anillo</t>
  </si>
  <si>
    <t xml:space="preserve">20201220002</t>
  </si>
  <si>
    <t xml:space="preserve">-17.717531, -63.147002</t>
  </si>
  <si>
    <t xml:space="preserve">-17.715153, -63.154471</t>
  </si>
  <si>
    <t xml:space="preserve">11:38</t>
  </si>
  <si>
    <t xml:space="preserve">20201221005</t>
  </si>
  <si>
    <t xml:space="preserve">-17.775402, -63.127317</t>
  </si>
  <si>
    <t xml:space="preserve">20201221002</t>
  </si>
  <si>
    <t xml:space="preserve">-17.832797, -63.261188</t>
  </si>
  <si>
    <t xml:space="preserve">20201221003</t>
  </si>
  <si>
    <t xml:space="preserve">-17.844740, -63.214669</t>
  </si>
  <si>
    <t xml:space="preserve">20201221004</t>
  </si>
  <si>
    <t xml:space="preserve">-17.830706, -63.105197</t>
  </si>
  <si>
    <t xml:space="preserve">Av. 30 de Octubre y 8vo Anillo</t>
  </si>
  <si>
    <t xml:space="preserve">1:58</t>
  </si>
  <si>
    <t xml:space="preserve">-17.814310, -63.110242</t>
  </si>
  <si>
    <t xml:space="preserve">14:20</t>
  </si>
  <si>
    <t xml:space="preserve">Cambódromo Baños</t>
  </si>
  <si>
    <t xml:space="preserve">20201222001</t>
  </si>
  <si>
    <t xml:space="preserve">-17.740802, -63.144928</t>
  </si>
  <si>
    <t xml:space="preserve">20201222002</t>
  </si>
  <si>
    <t xml:space="preserve">-17.812030, -63.140928</t>
  </si>
  <si>
    <t xml:space="preserve">El Condado / Av. Canal Guapilo</t>
  </si>
  <si>
    <t xml:space="preserve">20201222003</t>
  </si>
  <si>
    <t xml:space="preserve">-17.778408, -63.114062</t>
  </si>
  <si>
    <t xml:space="preserve">Condominio Valle de Cartago / Av. G77</t>
  </si>
  <si>
    <t xml:space="preserve">20201222004</t>
  </si>
  <si>
    <t xml:space="preserve">-17.700706, -63.128925</t>
  </si>
  <si>
    <t xml:space="preserve">Condominio Valle de Cartago</t>
  </si>
  <si>
    <t xml:space="preserve">-17.697035, -63.129432</t>
  </si>
  <si>
    <t xml:space="preserve">18:04</t>
  </si>
  <si>
    <t xml:space="preserve">Jardín Latino</t>
  </si>
  <si>
    <t xml:space="preserve">20201223001</t>
  </si>
  <si>
    <t xml:space="preserve">-17.813785, -63.226405</t>
  </si>
  <si>
    <t xml:space="preserve">20201223003</t>
  </si>
  <si>
    <t xml:space="preserve">-17.837982, -63.211645</t>
  </si>
  <si>
    <t xml:space="preserve">Villa El Jipa / Warnes</t>
  </si>
  <si>
    <t xml:space="preserve">20201223004</t>
  </si>
  <si>
    <t xml:space="preserve">-17.507267, -63.140446</t>
  </si>
  <si>
    <t xml:space="preserve">Almuerzo. Av Transcontinental</t>
  </si>
  <si>
    <t xml:space="preserve">-17.833026, -63.131647</t>
  </si>
  <si>
    <t xml:space="preserve">A la salida de la Laguna de Oxidación</t>
  </si>
  <si>
    <t xml:space="preserve">19:54</t>
  </si>
  <si>
    <t xml:space="preserve">-17.835737, -63.263285</t>
  </si>
  <si>
    <t xml:space="preserve">17:47</t>
  </si>
  <si>
    <t xml:space="preserve">Braulio / Warnes. Hecho con el Hyno</t>
  </si>
  <si>
    <t xml:space="preserve">73121725</t>
  </si>
  <si>
    <t xml:space="preserve">Braulio</t>
  </si>
  <si>
    <t xml:space="preserve">8:57</t>
  </si>
  <si>
    <t xml:space="preserve">-17.514116, -63.159721</t>
  </si>
  <si>
    <t xml:space="preserve">Urbanización San Silvestre 1 / Cupesí Terrado</t>
  </si>
  <si>
    <t xml:space="preserve">20201226001</t>
  </si>
  <si>
    <t xml:space="preserve">-17.811309, -63.049416</t>
  </si>
  <si>
    <t xml:space="preserve">Avenida Moscú / Balcón 2</t>
  </si>
  <si>
    <t xml:space="preserve">20201226002</t>
  </si>
  <si>
    <t xml:space="preserve">-17.876065, -63.240385</t>
  </si>
  <si>
    <t xml:space="preserve">Mercado 25 de Mayo</t>
  </si>
  <si>
    <t xml:space="preserve">20201227001</t>
  </si>
  <si>
    <t xml:space="preserve">-17.837571, -63.239054</t>
  </si>
  <si>
    <t xml:space="preserve">No quiso pagar</t>
  </si>
  <si>
    <t xml:space="preserve">NN / Barrio Paitití Norte</t>
  </si>
  <si>
    <t xml:space="preserve">78194598</t>
  </si>
  <si>
    <t xml:space="preserve">-17.829073, -63.098316</t>
  </si>
  <si>
    <t xml:space="preserve">NN / Barrio El Buen Samaritano / Villa 1ro de Mayo</t>
  </si>
  <si>
    <t xml:space="preserve">71062735</t>
  </si>
  <si>
    <t xml:space="preserve">-17.800005, -63.092194</t>
  </si>
  <si>
    <t xml:space="preserve">Urbanización Leo 1 / El Terrado III</t>
  </si>
  <si>
    <t xml:space="preserve">20201228001</t>
  </si>
  <si>
    <t xml:space="preserve">-17.811518, -63.082183</t>
  </si>
  <si>
    <t xml:space="preserve">Barrio El Buen Samaritano / El Terrado</t>
  </si>
  <si>
    <t xml:space="preserve">20201228002</t>
  </si>
  <si>
    <t xml:space="preserve">-17.801334, -63.092122</t>
  </si>
  <si>
    <t xml:space="preserve">Avenida Arroyito</t>
  </si>
  <si>
    <t xml:space="preserve">-17.822527, -63.098841</t>
  </si>
  <si>
    <t xml:space="preserve">-17.800807, -63.092102</t>
  </si>
  <si>
    <t xml:space="preserve">8vo Anillo y Av. Mariscal Santa Cruz</t>
  </si>
  <si>
    <t xml:space="preserve">-17.843321, -63.230935</t>
  </si>
  <si>
    <t xml:space="preserve">14:45</t>
  </si>
  <si>
    <t xml:space="preserve">El Quior / Urbanización Guapurú 1</t>
  </si>
  <si>
    <t xml:space="preserve">20201229002</t>
  </si>
  <si>
    <t xml:space="preserve">-17.851479, -63.095096</t>
  </si>
  <si>
    <t xml:space="preserve">Urbanización Riviera del Remanso 2</t>
  </si>
  <si>
    <t xml:space="preserve">20201229003</t>
  </si>
  <si>
    <t xml:space="preserve">-17.706237, -63.187869</t>
  </si>
  <si>
    <t xml:space="preserve">Pollos Chana</t>
  </si>
  <si>
    <t xml:space="preserve">20201229001</t>
  </si>
  <si>
    <t xml:space="preserve">-17.839858, -63.254953</t>
  </si>
  <si>
    <t xml:space="preserve">20201229004</t>
  </si>
  <si>
    <t xml:space="preserve">-17.758282, -63.098372</t>
  </si>
  <si>
    <t xml:space="preserve">6to Anillo y Alemana</t>
  </si>
  <si>
    <t xml:space="preserve">-17.737432, -63.153665</t>
  </si>
  <si>
    <t xml:space="preserve">Prolongación Avenida Claracuta</t>
  </si>
  <si>
    <t xml:space="preserve">20201230002</t>
  </si>
  <si>
    <t xml:space="preserve">-17.716365, -63.144523</t>
  </si>
  <si>
    <t xml:space="preserve">Rocío/Celia / Por el Mercado Toborochi / Barrio Paraíso</t>
  </si>
  <si>
    <t xml:space="preserve">75325016/62093922</t>
  </si>
  <si>
    <t xml:space="preserve">Rocío/Celia</t>
  </si>
  <si>
    <t xml:space="preserve">-17.848701, -63.075950</t>
  </si>
  <si>
    <t xml:space="preserve">20201230001</t>
  </si>
  <si>
    <t xml:space="preserve">-17.603060, -63.152215</t>
  </si>
  <si>
    <t xml:space="preserve">Condominio Paradisso / Pampa de la Isla</t>
  </si>
  <si>
    <t xml:space="preserve">20201230003</t>
  </si>
  <si>
    <t xml:space="preserve">-17.753120, -63.088755</t>
  </si>
  <si>
    <t xml:space="preserve">El Bajío /Zona Nueva Ramada</t>
  </si>
  <si>
    <t xml:space="preserve">13:19</t>
  </si>
  <si>
    <t xml:space="preserve">20201231002</t>
  </si>
  <si>
    <t xml:space="preserve">-17.842604, -63.218014</t>
  </si>
  <si>
    <t xml:space="preserve">Barrio Las Gramas / El Bateón</t>
  </si>
  <si>
    <t xml:space="preserve">20201231003</t>
  </si>
  <si>
    <t xml:space="preserve">-17.733132, -63.095676</t>
  </si>
  <si>
    <t xml:space="preserve">Estancia Espinalito / Cumavi</t>
  </si>
  <si>
    <t xml:space="preserve">20201231001</t>
  </si>
  <si>
    <t xml:space="preserve">-17.788150, -63.105607</t>
  </si>
  <si>
    <t xml:space="preserve">Barrio Calama. Zona Nueva Ramada / Iglesia de Piedra</t>
  </si>
  <si>
    <t xml:space="preserve">20201231004</t>
  </si>
  <si>
    <t xml:space="preserve">-17.787918, -63.105933</t>
  </si>
  <si>
    <t xml:space="preserve">14:07</t>
  </si>
  <si>
    <t xml:space="preserve">Urbanización Valparaíso / Mapaizo Sur</t>
  </si>
  <si>
    <t xml:space="preserve">20210104001</t>
  </si>
  <si>
    <t xml:space="preserve">-17.879687, -63.228606</t>
  </si>
  <si>
    <t xml:space="preserve">Urbanización Canaan / Doble Vía La Guardia</t>
  </si>
  <si>
    <t xml:space="preserve">20210104002</t>
  </si>
  <si>
    <t xml:space="preserve">-17.848750, -63.238164</t>
  </si>
  <si>
    <t xml:space="preserve">20210104003</t>
  </si>
  <si>
    <t xml:space="preserve">-17.769827, -63.102760</t>
  </si>
  <si>
    <t xml:space="preserve">Doble Vía La Guardia</t>
  </si>
  <si>
    <t xml:space="preserve">-17.849301, -63.238911</t>
  </si>
  <si>
    <t xml:space="preserve">2:55</t>
  </si>
  <si>
    <t xml:space="preserve">-17.751858, -63.094054</t>
  </si>
  <si>
    <t xml:space="preserve">12:32</t>
  </si>
  <si>
    <t xml:space="preserve">Antiguo Garaje por Aduana Zona Franca</t>
  </si>
  <si>
    <t xml:space="preserve">-17.775243, -63.127958</t>
  </si>
  <si>
    <t xml:space="preserve">4:19</t>
  </si>
  <si>
    <t xml:space="preserve">2:01</t>
  </si>
  <si>
    <t xml:space="preserve">8:13</t>
  </si>
  <si>
    <t xml:space="preserve">Pío Rico / Rosalía Mogollón Salinas / Camino a Caranda</t>
  </si>
  <si>
    <t xml:space="preserve">20210107001</t>
  </si>
  <si>
    <t xml:space="preserve">Pío Rico / Rosalía Mogollón Salinas</t>
  </si>
  <si>
    <t xml:space="preserve">Buena Vista</t>
  </si>
  <si>
    <t xml:space="preserve">-17.472809, -63.523733</t>
  </si>
  <si>
    <t xml:space="preserve">Desayuno?</t>
  </si>
  <si>
    <t xml:space="preserve">-17.742579, -63.144679</t>
  </si>
  <si>
    <t xml:space="preserve">Portachuelo</t>
  </si>
  <si>
    <t xml:space="preserve">-17.329210, -63.336965</t>
  </si>
  <si>
    <t xml:space="preserve">Montero</t>
  </si>
  <si>
    <t xml:space="preserve">-17.318243, -63.286182</t>
  </si>
  <si>
    <t xml:space="preserve">-17.363130, -63.242754</t>
  </si>
  <si>
    <t xml:space="preserve">-17.370280, -63.235991</t>
  </si>
  <si>
    <t xml:space="preserve">11:20</t>
  </si>
  <si>
    <t xml:space="preserve">-17.486795, -63.528057</t>
  </si>
  <si>
    <t xml:space="preserve">Camino a Caranda</t>
  </si>
  <si>
    <t xml:space="preserve">-17.486784, -63.527742</t>
  </si>
  <si>
    <t xml:space="preserve">ES Ruta Norte SRL</t>
  </si>
  <si>
    <t xml:space="preserve">-17.504401, -63.170186</t>
  </si>
  <si>
    <t xml:space="preserve">-17.486025, -63.527607</t>
  </si>
  <si>
    <t xml:space="preserve">ES San Silvestre</t>
  </si>
  <si>
    <t xml:space="preserve">-17.361574, -63.410759</t>
  </si>
  <si>
    <t xml:space="preserve">12:29</t>
  </si>
  <si>
    <t xml:space="preserve">La Casona / Avenida Canal Guapilo </t>
  </si>
  <si>
    <t xml:space="preserve">20210109001</t>
  </si>
  <si>
    <t xml:space="preserve">-17.774646, -63.092818</t>
  </si>
  <si>
    <t xml:space="preserve">20210109002</t>
  </si>
  <si>
    <t xml:space="preserve">-17.826486, -63.240066</t>
  </si>
  <si>
    <t xml:space="preserve">Ave. Los Andes / Vecina de Limber</t>
  </si>
  <si>
    <t xml:space="preserve">20210109003</t>
  </si>
  <si>
    <t xml:space="preserve">Vecina de Limber</t>
  </si>
  <si>
    <t xml:space="preserve">-17.785855, -63.124782</t>
  </si>
  <si>
    <t xml:space="preserve">Barrio Los Pinos Norte / Palos Verdes</t>
  </si>
  <si>
    <t xml:space="preserve">20210109004</t>
  </si>
  <si>
    <t xml:space="preserve">-17.689754, -63.147795</t>
  </si>
  <si>
    <t xml:space="preserve">-17.826813, -63.237834</t>
  </si>
  <si>
    <t xml:space="preserve">21:34</t>
  </si>
  <si>
    <t xml:space="preserve">20210111001</t>
  </si>
  <si>
    <t xml:space="preserve">-17.784472, -63.103134</t>
  </si>
  <si>
    <t xml:space="preserve">-17.784367, -63.103036</t>
  </si>
  <si>
    <t xml:space="preserve">Urb. El Buen Samaritano / Av. Cumavi</t>
  </si>
  <si>
    <t xml:space="preserve">20210111002</t>
  </si>
  <si>
    <t xml:space="preserve">-17.792070, -63.100420</t>
  </si>
  <si>
    <t xml:space="preserve">Cambar ubicación</t>
  </si>
  <si>
    <t xml:space="preserve">14:01</t>
  </si>
  <si>
    <t xml:space="preserve">20210114002</t>
  </si>
  <si>
    <t xml:space="preserve">-17.845694, -63.084985</t>
  </si>
  <si>
    <t xml:space="preserve">Dania Inca / Av Palmar / Villa Simón Bolivar / Carretera Camiri</t>
  </si>
  <si>
    <t xml:space="preserve">Limber Montaño / El Bajío</t>
  </si>
  <si>
    <t xml:space="preserve">67872740</t>
  </si>
  <si>
    <t xml:space="preserve">Limber Montaño</t>
  </si>
  <si>
    <t xml:space="preserve">-17.835461, -63.217255</t>
  </si>
  <si>
    <t xml:space="preserve">13:16</t>
  </si>
  <si>
    <t xml:space="preserve">Ave Miguel Servet / Moscú y 6to Anillo</t>
  </si>
  <si>
    <t xml:space="preserve">20210115002</t>
  </si>
  <si>
    <t xml:space="preserve">-17.836163, -63.207581</t>
  </si>
  <si>
    <t xml:space="preserve">Barrio El Condado / Canal Guapilo</t>
  </si>
  <si>
    <t xml:space="preserve">20210115001</t>
  </si>
  <si>
    <t xml:space="preserve">-17.781209, -63.111190</t>
  </si>
  <si>
    <t xml:space="preserve">Mercado Abasto.</t>
  </si>
  <si>
    <t xml:space="preserve">20210115003</t>
  </si>
  <si>
    <t xml:space="preserve">Urbanización Canaan / El Bajío</t>
  </si>
  <si>
    <t xml:space="preserve">20210115004</t>
  </si>
  <si>
    <t xml:space="preserve">-17.848709, -63.240728</t>
  </si>
  <si>
    <t xml:space="preserve">10:06</t>
  </si>
  <si>
    <t xml:space="preserve">Yaquelin / El Recreo</t>
  </si>
  <si>
    <t xml:space="preserve">70908609</t>
  </si>
  <si>
    <t xml:space="preserve">Yaquelin</t>
  </si>
  <si>
    <t xml:space="preserve">-17.880251, -63.093002</t>
  </si>
  <si>
    <t xml:space="preserve">Marioli / Avenida Moscú</t>
  </si>
  <si>
    <t xml:space="preserve">61334326</t>
  </si>
  <si>
    <t xml:space="preserve">Marioli</t>
  </si>
  <si>
    <t xml:space="preserve">-17.842960, -63.211391</t>
  </si>
  <si>
    <t xml:space="preserve">20210106001</t>
  </si>
  <si>
    <t xml:space="preserve">-17.885644, -63.095566</t>
  </si>
  <si>
    <t xml:space="preserve">20210116002</t>
  </si>
  <si>
    <t xml:space="preserve">-17.881789, -63.093334</t>
  </si>
  <si>
    <t xml:space="preserve">-17.853740, -63.099860</t>
  </si>
  <si>
    <t xml:space="preserve">-17.881482, -63.093481</t>
  </si>
  <si>
    <t xml:space="preserve">14:09</t>
  </si>
  <si>
    <t xml:space="preserve">Urbanización Plaza Mayor</t>
  </si>
  <si>
    <t xml:space="preserve">20210119002</t>
  </si>
  <si>
    <t xml:space="preserve">-17.863068, -63.248943</t>
  </si>
  <si>
    <t xml:space="preserve">Liders Paz / Barrio Toronjal</t>
  </si>
  <si>
    <t xml:space="preserve">75022555</t>
  </si>
  <si>
    <t xml:space="preserve">Liders Paz</t>
  </si>
  <si>
    <t xml:space="preserve">-17.723671, -63.136990</t>
  </si>
  <si>
    <t xml:space="preserve">Avenida Olímpica</t>
  </si>
  <si>
    <t xml:space="preserve">20210119001</t>
  </si>
  <si>
    <t xml:space="preserve">-17.853566, -63.212811</t>
  </si>
  <si>
    <t xml:space="preserve">Entrada a Valle Sánchez</t>
  </si>
  <si>
    <t xml:space="preserve">-17.660553, -63.160913</t>
  </si>
  <si>
    <t xml:space="preserve">-17.660581, -63.160519</t>
  </si>
  <si>
    <t xml:space="preserve">6to anillo y Av Mutualista</t>
  </si>
  <si>
    <t xml:space="preserve">-17.743853, -63.142657</t>
  </si>
  <si>
    <t xml:space="preserve">16:44</t>
  </si>
  <si>
    <t xml:space="preserve">Palos Verdes / José Cossio</t>
  </si>
  <si>
    <t xml:space="preserve">69215122</t>
  </si>
  <si>
    <t xml:space="preserve">José Cossio</t>
  </si>
  <si>
    <t xml:space="preserve">-17.713487, -63.148773</t>
  </si>
  <si>
    <t xml:space="preserve">NN / Terrado /Av. Arroyito</t>
  </si>
  <si>
    <t xml:space="preserve">61539383</t>
  </si>
  <si>
    <t xml:space="preserve">-17.818630, -63.091961</t>
  </si>
  <si>
    <t xml:space="preserve">Avenida El Dorado</t>
  </si>
  <si>
    <t xml:space="preserve">-17.736877, -63.101161</t>
  </si>
  <si>
    <t xml:space="preserve">17:43</t>
  </si>
  <si>
    <t xml:space="preserve">Antonio Jadue / Codominio Barceló / Calle Cancún 5</t>
  </si>
  <si>
    <t xml:space="preserve">76187887</t>
  </si>
  <si>
    <t xml:space="preserve">Antonio Jadue</t>
  </si>
  <si>
    <t xml:space="preserve">-17.689768, -63.163406</t>
  </si>
  <si>
    <t xml:space="preserve">Nicole Iturriaga / Jardines del Remanso</t>
  </si>
  <si>
    <t xml:space="preserve">79592883</t>
  </si>
  <si>
    <t xml:space="preserve">Nicole Iturriaga</t>
  </si>
  <si>
    <t xml:space="preserve">-17.703907, -63.184875</t>
  </si>
  <si>
    <t xml:space="preserve">NN / Calle 1 y Mariscal Santa Cruz</t>
  </si>
  <si>
    <t xml:space="preserve">69132869</t>
  </si>
  <si>
    <t xml:space="preserve">-17.772670, -63.125313</t>
  </si>
  <si>
    <t xml:space="preserve">NN / El Recreo </t>
  </si>
  <si>
    <t xml:space="preserve">75345778</t>
  </si>
  <si>
    <t xml:space="preserve">-17.882797, -63.097408</t>
  </si>
  <si>
    <t xml:space="preserve">Ave Nueva Esperanza / Doble Vía La Guardia</t>
  </si>
  <si>
    <t xml:space="preserve">20210121001</t>
  </si>
  <si>
    <t xml:space="preserve">-17.848423, -63.255410</t>
  </si>
  <si>
    <t xml:space="preserve">Ave Virgen de Cotoca</t>
  </si>
  <si>
    <t xml:space="preserve">-17.773723, -63.125335</t>
  </si>
  <si>
    <t xml:space="preserve">Nazareth</t>
  </si>
  <si>
    <t xml:space="preserve">-17.858571, -63.103351</t>
  </si>
  <si>
    <t xml:space="preserve">6to Anillo y Av San Aurelio</t>
  </si>
  <si>
    <t xml:space="preserve">Av. Piraí</t>
  </si>
  <si>
    <t xml:space="preserve">-17.814366, -63.230789</t>
  </si>
  <si>
    <t xml:space="preserve">El Durado / Av Virgen de Luján</t>
  </si>
  <si>
    <t xml:space="preserve">20210122001</t>
  </si>
  <si>
    <t xml:space="preserve">-17.722161, -63.105043</t>
  </si>
  <si>
    <t xml:space="preserve">El Durado</t>
  </si>
  <si>
    <t xml:space="preserve">-17.722600, -63.106159</t>
  </si>
  <si>
    <t xml:space="preserve">17:33</t>
  </si>
  <si>
    <t xml:space="preserve">Sergio Franco / Ingemaq al lado de Vidcla</t>
  </si>
  <si>
    <t xml:space="preserve">77331844</t>
  </si>
  <si>
    <t xml:space="preserve">Sergio Franco</t>
  </si>
  <si>
    <t xml:space="preserve">2:50</t>
  </si>
  <si>
    <t xml:space="preserve">-17.798273, -63.171959</t>
  </si>
  <si>
    <t xml:space="preserve">Facturado</t>
  </si>
  <si>
    <t xml:space="preserve">3:44</t>
  </si>
  <si>
    <t xml:space="preserve">Mercado Nuevo Plan 3000</t>
  </si>
  <si>
    <t xml:space="preserve">20210125001</t>
  </si>
  <si>
    <t xml:space="preserve">-17.822371, -63.145838</t>
  </si>
  <si>
    <t xml:space="preserve">-17.821518, -63.147153</t>
  </si>
  <si>
    <t xml:space="preserve">-17.821034, -63.147733</t>
  </si>
  <si>
    <t xml:space="preserve">-17.820099, -63.147567</t>
  </si>
  <si>
    <t xml:space="preserve">Barrio 10 de Octubre</t>
  </si>
  <si>
    <t xml:space="preserve">-17.741710, -63.118618</t>
  </si>
  <si>
    <t xml:space="preserve">2:24</t>
  </si>
  <si>
    <t xml:space="preserve">Antes 400</t>
  </si>
  <si>
    <t xml:space="preserve">Av. Mapaizo y calle 16 de Julio</t>
  </si>
  <si>
    <t xml:space="preserve">-17.848635, -63.248010</t>
  </si>
  <si>
    <t xml:space="preserve">8vo Anillo y Tres Pasos al Frente</t>
  </si>
  <si>
    <t xml:space="preserve">-17.804416, -63.108938</t>
  </si>
  <si>
    <t xml:space="preserve">-17.778621, -63.107531</t>
  </si>
  <si>
    <t xml:space="preserve">1:50</t>
  </si>
  <si>
    <t xml:space="preserve">Juan Carlos Ardaya Banegas / El Carmen / Doble Vía Km 9</t>
  </si>
  <si>
    <t xml:space="preserve">62074288</t>
  </si>
  <si>
    <t xml:space="preserve">Juan Carlos Ardaya Banegas</t>
  </si>
  <si>
    <t xml:space="preserve">-17.852078, -63.250375</t>
  </si>
  <si>
    <t xml:space="preserve">Revisar rastreador. Ubicación distinta</t>
  </si>
  <si>
    <t xml:space="preserve">NN / Radial 10 y 8vo Anillo</t>
  </si>
  <si>
    <t xml:space="preserve">69266818</t>
  </si>
  <si>
    <t xml:space="preserve">-17.816833, -63.110599</t>
  </si>
  <si>
    <t xml:space="preserve">Familia Arce</t>
  </si>
  <si>
    <t xml:space="preserve">Calle Charcas y Avaroa</t>
  </si>
  <si>
    <t xml:space="preserve">75550614</t>
  </si>
  <si>
    <t xml:space="preserve">-17.779884, -63.175320</t>
  </si>
  <si>
    <t xml:space="preserve">¿Se hizo?</t>
  </si>
  <si>
    <t xml:space="preserve">Av Canal Pedro Velez</t>
  </si>
  <si>
    <t xml:space="preserve">75583215</t>
  </si>
  <si>
    <t xml:space="preserve">-17.725263, -63.181378</t>
  </si>
  <si>
    <t xml:space="preserve">Urb. El Dorado 2 / El Bateón</t>
  </si>
  <si>
    <t xml:space="preserve">20210128001</t>
  </si>
  <si>
    <t xml:space="preserve">-17.735024, -63.099747</t>
  </si>
  <si>
    <t xml:space="preserve">10:20</t>
  </si>
  <si>
    <t xml:space="preserve">Condominio La Pradera</t>
  </si>
  <si>
    <t xml:space="preserve">20210129001</t>
  </si>
  <si>
    <t xml:space="preserve">-17.701489, -63.179188</t>
  </si>
  <si>
    <t xml:space="preserve">NN / Urbanización Campo Verde</t>
  </si>
  <si>
    <t xml:space="preserve">77023617</t>
  </si>
  <si>
    <t xml:space="preserve">-17.875244, -63.266109</t>
  </si>
  <si>
    <t xml:space="preserve">NN / Urbanización Arcoíris</t>
  </si>
  <si>
    <t xml:space="preserve">77829869</t>
  </si>
  <si>
    <t xml:space="preserve">-17.884926, -63.251045</t>
  </si>
  <si>
    <t xml:space="preserve">Era 450</t>
  </si>
  <si>
    <t xml:space="preserve">ES Biopetrol Sur II</t>
  </si>
  <si>
    <t xml:space="preserve">-17.725878, -63.165603</t>
  </si>
  <si>
    <t xml:space="preserve">-17.608400, -63.143500</t>
  </si>
  <si>
    <t xml:space="preserve">20210130002</t>
  </si>
  <si>
    <t xml:space="preserve">-17.701240, -63.179094</t>
  </si>
  <si>
    <t xml:space="preserve">Los Tusequis</t>
  </si>
  <si>
    <t xml:space="preserve">20210130001</t>
  </si>
  <si>
    <t xml:space="preserve">-17.743154, -63.156684</t>
  </si>
  <si>
    <t xml:space="preserve">Banzer y Km 9</t>
  </si>
  <si>
    <t xml:space="preserve">20210130003</t>
  </si>
  <si>
    <t xml:space="preserve">-17.692303, -63.153202</t>
  </si>
  <si>
    <t xml:space="preserve">20210130004</t>
  </si>
  <si>
    <t xml:space="preserve">-17.757343, -63.126579</t>
  </si>
  <si>
    <t xml:space="preserve">-17.758457, -63.097787</t>
  </si>
  <si>
    <t xml:space="preserve">Condominio Barcelona</t>
  </si>
  <si>
    <t xml:space="preserve">-17.695767, -63.155949</t>
  </si>
  <si>
    <t xml:space="preserve">-17.757180, -63.126360</t>
  </si>
  <si>
    <t xml:space="preserve">16:23</t>
  </si>
  <si>
    <t xml:space="preserve">Sevilla</t>
  </si>
  <si>
    <t xml:space="preserve">20210131001</t>
  </si>
  <si>
    <t xml:space="preserve">-17.687379, -63.148941</t>
  </si>
  <si>
    <t xml:space="preserve">20210131002</t>
  </si>
  <si>
    <t xml:space="preserve">-17.759466, -63.100832</t>
  </si>
  <si>
    <t xml:space="preserve">20210131003</t>
  </si>
  <si>
    <t xml:space="preserve">-17.748167, -63.091659</t>
  </si>
  <si>
    <t xml:space="preserve">18:44</t>
  </si>
  <si>
    <t xml:space="preserve">20210201001</t>
  </si>
  <si>
    <t xml:space="preserve">-17.604003, -63.150748</t>
  </si>
  <si>
    <t xml:space="preserve">20210201002</t>
  </si>
  <si>
    <t xml:space="preserve">-17.868520, -63.232329</t>
  </si>
  <si>
    <t xml:space="preserve">Iver Jallaza Mamani / Monte Carmelo</t>
  </si>
  <si>
    <t xml:space="preserve">69171242</t>
  </si>
  <si>
    <t xml:space="preserve">Iver Jallaza Mamani</t>
  </si>
  <si>
    <t xml:space="preserve">-17.600376, -63.112957</t>
  </si>
  <si>
    <t xml:space="preserve">20210201003</t>
  </si>
  <si>
    <t xml:space="preserve">-17.877267, -63.241703</t>
  </si>
  <si>
    <t xml:space="preserve">-17.752615, -63.093833</t>
  </si>
  <si>
    <t xml:space="preserve">-17.605330, -63.124998</t>
  </si>
  <si>
    <t xml:space="preserve">-17.604257, -63.144855</t>
  </si>
  <si>
    <t xml:space="preserve">Carretera al Norte</t>
  </si>
  <si>
    <t xml:space="preserve">-17.653113, -63.157879</t>
  </si>
  <si>
    <t xml:space="preserve">Av Virgen de Cotoca</t>
  </si>
  <si>
    <t xml:space="preserve">-17.772945, -63.130129</t>
  </si>
  <si>
    <t xml:space="preserve">-17.762387, -63.140727</t>
  </si>
  <si>
    <t xml:space="preserve">10:48</t>
  </si>
  <si>
    <t xml:space="preserve">El Bajío del Oriente</t>
  </si>
  <si>
    <t xml:space="preserve">20210202001</t>
  </si>
  <si>
    <t xml:space="preserve">-17.828597, -63.233151</t>
  </si>
  <si>
    <t xml:space="preserve">Beatriz / Juan Pablo II /  Barrio 8 de diciembre / Satélite Norte</t>
  </si>
  <si>
    <t xml:space="preserve">65053328</t>
  </si>
  <si>
    <t xml:space="preserve">Beatriz</t>
  </si>
  <si>
    <t xml:space="preserve">-17.599295, -63.142882</t>
  </si>
  <si>
    <t xml:space="preserve">Orlando / SOS / Radial 17 1/2</t>
  </si>
  <si>
    <t xml:space="preserve">76680281</t>
  </si>
  <si>
    <t xml:space="preserve">Orlando</t>
  </si>
  <si>
    <t xml:space="preserve">-17.824992, -63.236025</t>
  </si>
  <si>
    <t xml:space="preserve">-17.833006, -63.206159</t>
  </si>
  <si>
    <t xml:space="preserve">Av La Colorada</t>
  </si>
  <si>
    <t xml:space="preserve">-17.829011, -63.164494</t>
  </si>
  <si>
    <t xml:space="preserve">ES Pontons Gutierrez GNV</t>
  </si>
  <si>
    <t xml:space="preserve">Avenida Jenecherú</t>
  </si>
  <si>
    <t xml:space="preserve">-17.777674, -63.123514</t>
  </si>
  <si>
    <t xml:space="preserve">9:14</t>
  </si>
  <si>
    <t xml:space="preserve">Goldy Roca / Arroyito</t>
  </si>
  <si>
    <t xml:space="preserve">70027881</t>
  </si>
  <si>
    <t xml:space="preserve">Goldy Roca</t>
  </si>
  <si>
    <t xml:space="preserve">-17.833492, -63.085342</t>
  </si>
  <si>
    <t xml:space="preserve">Hugo Quicho Flores / Cotoca</t>
  </si>
  <si>
    <t xml:space="preserve">77688436/63403083</t>
  </si>
  <si>
    <t xml:space="preserve">Hugo Quicho Flores</t>
  </si>
  <si>
    <t xml:space="preserve">-17.753420, -63.012856</t>
  </si>
  <si>
    <t xml:space="preserve">Salida de la Laguna de Oxidación</t>
  </si>
  <si>
    <t xml:space="preserve">13:34</t>
  </si>
  <si>
    <t xml:space="preserve">20210204005</t>
  </si>
  <si>
    <t xml:space="preserve">-17.614073, -63.124070</t>
  </si>
  <si>
    <t xml:space="preserve">20210204006</t>
  </si>
  <si>
    <t xml:space="preserve">-17.614049, -63.123933</t>
  </si>
  <si>
    <t xml:space="preserve">20210204001</t>
  </si>
  <si>
    <t xml:space="preserve">-17.758419, -63.098918</t>
  </si>
  <si>
    <t xml:space="preserve">20210204003</t>
  </si>
  <si>
    <t xml:space="preserve">-17.637555, -63.159874</t>
  </si>
  <si>
    <t xml:space="preserve">Valle Sánchez / calle Primaveral</t>
  </si>
  <si>
    <t xml:space="preserve">20210204004</t>
  </si>
  <si>
    <t xml:space="preserve">-17.660547, -63.160961</t>
  </si>
  <si>
    <t xml:space="preserve">20210204002</t>
  </si>
  <si>
    <t xml:space="preserve">-17.757682, -63.099745</t>
  </si>
  <si>
    <t xml:space="preserve">Urbanización Campos del Este / Tupa Rueté</t>
  </si>
  <si>
    <t xml:space="preserve">20210204007</t>
  </si>
  <si>
    <t xml:space="preserve">-17.795466, -63.065742</t>
  </si>
  <si>
    <t xml:space="preserve">-17.777080, -63.107302</t>
  </si>
  <si>
    <t xml:space="preserve">Terracor 3</t>
  </si>
  <si>
    <t xml:space="preserve">-17.656663, -63.187066</t>
  </si>
  <si>
    <t xml:space="preserve">-17.605801, -63.125944</t>
  </si>
  <si>
    <t xml:space="preserve">-17.748985, -63.130792</t>
  </si>
  <si>
    <t xml:space="preserve">14:02</t>
  </si>
  <si>
    <t xml:space="preserve">20210205001</t>
  </si>
  <si>
    <t xml:space="preserve">-17.753394, -63.088637</t>
  </si>
  <si>
    <t xml:space="preserve">-17.754176, -63.088278</t>
  </si>
  <si>
    <t xml:space="preserve">-17.754483, -63.087329</t>
  </si>
  <si>
    <t xml:space="preserve">-17.754670, -63.087863</t>
  </si>
  <si>
    <t xml:space="preserve">-17.754190, -63.088364</t>
  </si>
  <si>
    <t xml:space="preserve">20210205002</t>
  </si>
  <si>
    <t xml:space="preserve">-17.699889, -63.177415</t>
  </si>
  <si>
    <t xml:space="preserve">NN / Barrio Los Claveles /Av Luján (Bateón)</t>
  </si>
  <si>
    <t xml:space="preserve">69181827</t>
  </si>
  <si>
    <t xml:space="preserve">-17.742050, -63.105205</t>
  </si>
  <si>
    <t xml:space="preserve">8vo Anillo y Avenida Guapilo.</t>
  </si>
  <si>
    <t xml:space="preserve">-17.778190, -63.107875</t>
  </si>
  <si>
    <t xml:space="preserve">-17.815257, -63.110295</t>
  </si>
  <si>
    <t xml:space="preserve">-17.778128, -63.107521</t>
  </si>
  <si>
    <t xml:space="preserve">Av. Camino Montecristo</t>
  </si>
  <si>
    <t xml:space="preserve">-17.752096, -63.094012</t>
  </si>
  <si>
    <t xml:space="preserve">6to Anillo y Banzer</t>
  </si>
  <si>
    <t xml:space="preserve">-17.733244, -63.164260</t>
  </si>
  <si>
    <t xml:space="preserve">-17.753302, -63.088790</t>
  </si>
  <si>
    <t xml:space="preserve">11:47</t>
  </si>
  <si>
    <t xml:space="preserve">20210206002</t>
  </si>
  <si>
    <t xml:space="preserve">-17.753766, -63.088565</t>
  </si>
  <si>
    <t xml:space="preserve">20210206003</t>
  </si>
  <si>
    <t xml:space="preserve">-17.754584, -63.088150</t>
  </si>
  <si>
    <t xml:space="preserve">20210206001</t>
  </si>
  <si>
    <t xml:space="preserve">-17.845359, -63.084376</t>
  </si>
  <si>
    <t xml:space="preserve">Urbanización Salom</t>
  </si>
  <si>
    <t xml:space="preserve">20210206004</t>
  </si>
  <si>
    <t xml:space="preserve">-17.769838, -63.058549</t>
  </si>
  <si>
    <t xml:space="preserve">Angela Cason / La Campana</t>
  </si>
  <si>
    <t xml:space="preserve">77814699</t>
  </si>
  <si>
    <t xml:space="preserve">Angela Cason</t>
  </si>
  <si>
    <t xml:space="preserve">-17.820791, -63.113773</t>
  </si>
  <si>
    <t xml:space="preserve">20210206005</t>
  </si>
  <si>
    <t xml:space="preserve">-17.834023, -63.244269</t>
  </si>
  <si>
    <t xml:space="preserve">20210206006</t>
  </si>
  <si>
    <t xml:space="preserve">-17.879617, -63.230058</t>
  </si>
  <si>
    <t xml:space="preserve">-17.845228, -63.084510</t>
  </si>
  <si>
    <t xml:space="preserve">-17.845082, -63.084363</t>
  </si>
  <si>
    <t xml:space="preserve">Surtidor Los Pocitos</t>
  </si>
  <si>
    <t xml:space="preserve">-17.841820, -63.110082</t>
  </si>
  <si>
    <t xml:space="preserve">-17.777625, -63.107211</t>
  </si>
  <si>
    <t xml:space="preserve">-17.766031, -63.058654</t>
  </si>
  <si>
    <t xml:space="preserve">-17.833793, -63.243898</t>
  </si>
  <si>
    <t xml:space="preserve">12:14</t>
  </si>
  <si>
    <t xml:space="preserve">Carretera Tarope - Visito</t>
  </si>
  <si>
    <t xml:space="preserve">20210208002</t>
  </si>
  <si>
    <t xml:space="preserve">-17.793651, -63.019568</t>
  </si>
  <si>
    <t xml:space="preserve">Don Lorenzo / Cerca Rancho Matías / Pasando San Julián</t>
  </si>
  <si>
    <t xml:space="preserve">20210208005</t>
  </si>
  <si>
    <t xml:space="preserve">-17.823186, -62.853343</t>
  </si>
  <si>
    <t xml:space="preserve">20210208001</t>
  </si>
  <si>
    <t xml:space="preserve">-17.793947, -63.019779</t>
  </si>
  <si>
    <t xml:space="preserve">Condominio Valle Norte I</t>
  </si>
  <si>
    <t xml:space="preserve">20210208003</t>
  </si>
  <si>
    <t xml:space="preserve">-17.702694, -63.166044</t>
  </si>
  <si>
    <t xml:space="preserve">20210208004</t>
  </si>
  <si>
    <t xml:space="preserve">-17.638646, -63.160855</t>
  </si>
  <si>
    <t xml:space="preserve">Surtidor Tarope</t>
  </si>
  <si>
    <t xml:space="preserve">-17.760317, -63.016958</t>
  </si>
  <si>
    <t xml:space="preserve">Carretera a San Julián</t>
  </si>
  <si>
    <t xml:space="preserve">11:58</t>
  </si>
  <si>
    <t xml:space="preserve">Urbanización Los Claveles / Avenida Universo</t>
  </si>
  <si>
    <t xml:space="preserve">20210209001</t>
  </si>
  <si>
    <t xml:space="preserve">-17.745069, -63.103398</t>
  </si>
  <si>
    <t xml:space="preserve">20210209002</t>
  </si>
  <si>
    <t xml:space="preserve">-17.638610, -63.160343</t>
  </si>
  <si>
    <t xml:space="preserve">Copelme S.A. / Termo Eléctrica / Parque Industrial Latinoamericano</t>
  </si>
  <si>
    <t xml:space="preserve">20210209003</t>
  </si>
  <si>
    <t xml:space="preserve">-17.532487, -63.133421</t>
  </si>
  <si>
    <t xml:space="preserve">-17.746240, -63.138551</t>
  </si>
  <si>
    <t xml:space="preserve">Parque Industrial Latinoamericano</t>
  </si>
  <si>
    <t xml:space="preserve">-17.530134, -63.153622</t>
  </si>
  <si>
    <t xml:space="preserve">El Retoño / Camino Montecristo</t>
  </si>
  <si>
    <t xml:space="preserve">20210210001</t>
  </si>
  <si>
    <t xml:space="preserve">-17.745667, -63.074920</t>
  </si>
  <si>
    <t xml:space="preserve">NN  / Av Santos Dumont</t>
  </si>
  <si>
    <t xml:space="preserve">79025089</t>
  </si>
  <si>
    <t xml:space="preserve">-17.838358, -63.182621</t>
  </si>
  <si>
    <t xml:space="preserve">Cristian Calderón</t>
  </si>
  <si>
    <t xml:space="preserve">73190452</t>
  </si>
  <si>
    <t xml:space="preserve">-17.864435, -63.136066</t>
  </si>
  <si>
    <t xml:space="preserve">Mercado Noel Kempff</t>
  </si>
  <si>
    <t xml:space="preserve">-17.812643, -63.124100</t>
  </si>
  <si>
    <t xml:space="preserve">-17.811805, -63.139864</t>
  </si>
  <si>
    <t xml:space="preserve">3:38</t>
  </si>
  <si>
    <t xml:space="preserve">Radial 10 y 4to Anillo</t>
  </si>
  <si>
    <t xml:space="preserve">-17.811941, -63.143896</t>
  </si>
  <si>
    <t xml:space="preserve">15:49</t>
  </si>
  <si>
    <t xml:space="preserve">20210211001</t>
  </si>
  <si>
    <t xml:space="preserve">-17.881153, -63.170813</t>
  </si>
  <si>
    <t xml:space="preserve">Fernando Márquez / Urbanización Plaza Mayor / Doble Vía la Guardia</t>
  </si>
  <si>
    <t xml:space="preserve">72625410</t>
  </si>
  <si>
    <t xml:space="preserve">Fernando Márquez</t>
  </si>
  <si>
    <t xml:space="preserve">-17.856930, -63.252754</t>
  </si>
  <si>
    <t xml:space="preserve">Lilian Jaimes / Condominio Riviera del Remanso A</t>
  </si>
  <si>
    <t xml:space="preserve">77391042</t>
  </si>
  <si>
    <t xml:space="preserve">Lilian Jaimes</t>
  </si>
  <si>
    <t xml:space="preserve">-17.707511, -63.184786</t>
  </si>
  <si>
    <t xml:space="preserve">Av. Beni y 4to Anillo</t>
  </si>
  <si>
    <t xml:space="preserve">20210211002</t>
  </si>
  <si>
    <t xml:space="preserve">-17.751998, -63.170120</t>
  </si>
  <si>
    <t xml:space="preserve">Barrio Petrolero Guaracachi</t>
  </si>
  <si>
    <t xml:space="preserve">-17.794239, -63.144042</t>
  </si>
  <si>
    <t xml:space="preserve">-17.880931, -63.170333</t>
  </si>
  <si>
    <t xml:space="preserve">-17.880899, -63.170456</t>
  </si>
  <si>
    <t xml:space="preserve">Avenida Moscú y Av. Mapaizo</t>
  </si>
  <si>
    <t xml:space="preserve">-17.872705, -63.233598</t>
  </si>
  <si>
    <t xml:space="preserve">-17.752407, -63.170418</t>
  </si>
  <si>
    <t xml:space="preserve">14:36</t>
  </si>
  <si>
    <t xml:space="preserve">NN / Av. Arroyito</t>
  </si>
  <si>
    <t xml:space="preserve">62031558</t>
  </si>
  <si>
    <t xml:space="preserve">-17.828323, -63.080257</t>
  </si>
  <si>
    <t xml:space="preserve">NN / Clara Chuchío / Atendido con Hyno</t>
  </si>
  <si>
    <t xml:space="preserve">62066094</t>
  </si>
  <si>
    <t xml:space="preserve">-17.617597, -63.105665</t>
  </si>
  <si>
    <t xml:space="preserve">La Barranca / Estadio Real Santa Cruz</t>
  </si>
  <si>
    <t xml:space="preserve">20210212001</t>
  </si>
  <si>
    <t xml:space="preserve">-17.806412, -63.169150</t>
  </si>
  <si>
    <t xml:space="preserve">20210212002</t>
  </si>
  <si>
    <t xml:space="preserve">-17.811290, -63.132378</t>
  </si>
  <si>
    <t xml:space="preserve">Avenida Santos Dumont</t>
  </si>
  <si>
    <t xml:space="preserve">20210212003</t>
  </si>
  <si>
    <t xml:space="preserve">-17.864985, -63.189567</t>
  </si>
  <si>
    <t xml:space="preserve">Carretera a Paurito / Rosa de Rodaly</t>
  </si>
  <si>
    <t xml:space="preserve">20210212004</t>
  </si>
  <si>
    <t xml:space="preserve">-17.858483, -63.095005</t>
  </si>
  <si>
    <t xml:space="preserve">Barrio Magisterio / Virgen de Luján</t>
  </si>
  <si>
    <t xml:space="preserve">20210212005</t>
  </si>
  <si>
    <t xml:space="preserve">-17.732091, -63.110774</t>
  </si>
  <si>
    <t xml:space="preserve">2:31</t>
  </si>
  <si>
    <t xml:space="preserve">Pollos Matius / Av 16 de Julio y Radial 10</t>
  </si>
  <si>
    <t xml:space="preserve">-17.812116, -63.128388</t>
  </si>
  <si>
    <t xml:space="preserve">-17.813971, -63.109640</t>
  </si>
  <si>
    <t xml:space="preserve">Av. Cumavi y 9no Anillo</t>
  </si>
  <si>
    <t xml:space="preserve">Trapiche</t>
  </si>
  <si>
    <t xml:space="preserve">20210213001</t>
  </si>
  <si>
    <t xml:space="preserve">-17.745121, -63.070369</t>
  </si>
  <si>
    <t xml:space="preserve">Angy Pérez / Barrio España La Pampa</t>
  </si>
  <si>
    <t xml:space="preserve">60805995</t>
  </si>
  <si>
    <t xml:space="preserve">Angy Pérez</t>
  </si>
  <si>
    <t xml:space="preserve">-17.776005, -63.115135</t>
  </si>
  <si>
    <t xml:space="preserve">Llantas?</t>
  </si>
  <si>
    <t xml:space="preserve">-17.794096, -63.216397</t>
  </si>
  <si>
    <t xml:space="preserve">17:02</t>
  </si>
  <si>
    <t xml:space="preserve">4:04</t>
  </si>
  <si>
    <t xml:space="preserve">21:26</t>
  </si>
  <si>
    <t xml:space="preserve">Rastreador sin crédito</t>
  </si>
  <si>
    <t xml:space="preserve">NN / Av Moscú / Barrio Tierras Nuevas</t>
  </si>
  <si>
    <t xml:space="preserve">75363634</t>
  </si>
  <si>
    <t xml:space="preserve">-17.849752, -63.214088</t>
  </si>
  <si>
    <t xml:space="preserve">Horarios ficticios/Rastreador sin crédito</t>
  </si>
  <si>
    <t xml:space="preserve">Elmer Arandia / Barrio San Jorge / Camino a Montecristo</t>
  </si>
  <si>
    <t xml:space="preserve">65405424</t>
  </si>
  <si>
    <t xml:space="preserve">Elmer Arandia</t>
  </si>
  <si>
    <t xml:space="preserve">-17.751232, -63.093170</t>
  </si>
  <si>
    <t xml:space="preserve">20210217001</t>
  </si>
  <si>
    <t xml:space="preserve">14:28</t>
  </si>
  <si>
    <t xml:space="preserve">20210218001</t>
  </si>
  <si>
    <t xml:space="preserve">-17.603100, -63.140623</t>
  </si>
  <si>
    <t xml:space="preserve">NN / Avenida Paurito y Av. Transcontinental</t>
  </si>
  <si>
    <t xml:space="preserve">77927502</t>
  </si>
  <si>
    <t xml:space="preserve">-17.834442, -63.133709</t>
  </si>
  <si>
    <t xml:space="preserve">4:23</t>
  </si>
  <si>
    <t xml:space="preserve">Gomero</t>
  </si>
  <si>
    <t xml:space="preserve">-17.781315, -63.120379</t>
  </si>
  <si>
    <t xml:space="preserve">10:51</t>
  </si>
  <si>
    <t xml:space="preserve">Doble Vía La Guardia y Km 9</t>
  </si>
  <si>
    <t xml:space="preserve">20210219001</t>
  </si>
  <si>
    <t xml:space="preserve">-17.848731, -63.251730</t>
  </si>
  <si>
    <t xml:space="preserve">20210219002</t>
  </si>
  <si>
    <t xml:space="preserve">-17.725134, -63.180902</t>
  </si>
  <si>
    <t xml:space="preserve">Cerca del cliente 75583215</t>
  </si>
  <si>
    <t xml:space="preserve">20210219003</t>
  </si>
  <si>
    <t xml:space="preserve">-17.725282, -63.180898</t>
  </si>
  <si>
    <t xml:space="preserve">Capilla Cristo Resucitado / 4to Anillo / Mercado del Automóvil</t>
  </si>
  <si>
    <t xml:space="preserve">-17.750915, -63.189702</t>
  </si>
  <si>
    <t xml:space="preserve">20:32</t>
  </si>
  <si>
    <t xml:space="preserve">20210220001</t>
  </si>
  <si>
    <t xml:space="preserve">-17.911699, -63.201925</t>
  </si>
  <si>
    <t xml:space="preserve">Avenida San Martín de Porres</t>
  </si>
  <si>
    <t xml:space="preserve">20210220002</t>
  </si>
  <si>
    <t xml:space="preserve">-17.836597, -63.212368</t>
  </si>
  <si>
    <t xml:space="preserve">20:17</t>
  </si>
  <si>
    <t xml:space="preserve">Goltran José Bolaños / Villa Simón Bolivar / Km 15 Barrio San Silvestre</t>
  </si>
  <si>
    <t xml:space="preserve">73521825</t>
  </si>
  <si>
    <t xml:space="preserve">Goltran José Bolaños</t>
  </si>
  <si>
    <t xml:space="preserve">-17.890272, -63.287563</t>
  </si>
  <si>
    <t xml:space="preserve">12:13</t>
  </si>
  <si>
    <t xml:space="preserve">Condominio Paradisso /  Pampa de la Isla</t>
  </si>
  <si>
    <t xml:space="preserve">20210223001</t>
  </si>
  <si>
    <t xml:space="preserve">-17.752080, -63.088271</t>
  </si>
  <si>
    <t xml:space="preserve">20210223002</t>
  </si>
  <si>
    <t xml:space="preserve">-17.775183, -63.101725</t>
  </si>
  <si>
    <t xml:space="preserve">Centro Educativo Nueva América</t>
  </si>
  <si>
    <t xml:space="preserve">20210223003</t>
  </si>
  <si>
    <t xml:space="preserve">-17.817006, -63.135972</t>
  </si>
  <si>
    <t xml:space="preserve">20210223004</t>
  </si>
  <si>
    <t xml:space="preserve">-17.775982, -63.059624</t>
  </si>
  <si>
    <t xml:space="preserve">20210223005</t>
  </si>
  <si>
    <t xml:space="preserve">-17.782193, -63.107052</t>
  </si>
  <si>
    <t xml:space="preserve">-17.751387, -63.092993</t>
  </si>
  <si>
    <t xml:space="preserve">-17.782328, -63.107054</t>
  </si>
  <si>
    <t xml:space="preserve">20:03</t>
  </si>
  <si>
    <t xml:space="preserve">Emiliano / Cupesí Terrado</t>
  </si>
  <si>
    <t xml:space="preserve">69008832</t>
  </si>
  <si>
    <t xml:space="preserve">Emiliano</t>
  </si>
  <si>
    <t xml:space="preserve">-17.812456, -63.098789</t>
  </si>
  <si>
    <t xml:space="preserve">Ever Ruiz / calle Carmelo Rodríguez / Piraí</t>
  </si>
  <si>
    <t xml:space="preserve">70864070</t>
  </si>
  <si>
    <t xml:space="preserve">Ever Ruiz</t>
  </si>
  <si>
    <t xml:space="preserve">-17.781559, -63.213489</t>
  </si>
  <si>
    <t xml:space="preserve">Cobrado por Chalo</t>
  </si>
  <si>
    <t xml:space="preserve">20210224001</t>
  </si>
  <si>
    <t xml:space="preserve">-17.600241, -63.127344</t>
  </si>
  <si>
    <t xml:space="preserve">Radial 10 / Mercado Noel Kempf Mercado</t>
  </si>
  <si>
    <t xml:space="preserve">-17.812704, -63.123167</t>
  </si>
  <si>
    <t xml:space="preserve">17:35</t>
  </si>
  <si>
    <t xml:space="preserve">María Angélica / Los Chacos / Hecho con Hyno</t>
  </si>
  <si>
    <t xml:space="preserve">79471672</t>
  </si>
  <si>
    <t xml:space="preserve">María Angélica</t>
  </si>
  <si>
    <t xml:space="preserve">-17.758564, -63.119961</t>
  </si>
  <si>
    <t xml:space="preserve">Nuevo Mercado La Ramada</t>
  </si>
  <si>
    <t xml:space="preserve">20210226001</t>
  </si>
  <si>
    <t xml:space="preserve">-17.838659, -63.215224</t>
  </si>
  <si>
    <t xml:space="preserve">20210226002</t>
  </si>
  <si>
    <t xml:space="preserve">-17.837952, -63.211765</t>
  </si>
  <si>
    <t xml:space="preserve">-17.838932, -63.211189</t>
  </si>
  <si>
    <t xml:space="preserve">Ave. María Auxiliadora / Gomero?</t>
  </si>
  <si>
    <t xml:space="preserve">-17.828912, -63.202799</t>
  </si>
  <si>
    <t xml:space="preserve">19:43</t>
  </si>
  <si>
    <t xml:space="preserve">El Balcón 2 / Av. Mapaizo</t>
  </si>
  <si>
    <t xml:space="preserve">-17.849500, -63.251028</t>
  </si>
  <si>
    <t xml:space="preserve">20210227001</t>
  </si>
  <si>
    <t xml:space="preserve">-17.854552, -63.249020</t>
  </si>
  <si>
    <t xml:space="preserve">6to Anillo y Radial 12</t>
  </si>
  <si>
    <t xml:space="preserve">-17.827373, -63.158992</t>
  </si>
  <si>
    <t xml:space="preserve">11:35</t>
  </si>
  <si>
    <t xml:space="preserve">Héctor Escobar Zurita / El Balcón 2</t>
  </si>
  <si>
    <t xml:space="preserve">70982116</t>
  </si>
  <si>
    <t xml:space="preserve">Héctor Escobar Zurita</t>
  </si>
  <si>
    <t xml:space="preserve">-17.876963, -63.229073</t>
  </si>
  <si>
    <t xml:space="preserve">Betuel Montenegro / Urbanización Canaan / El Bajío</t>
  </si>
  <si>
    <t xml:space="preserve">63583212</t>
  </si>
  <si>
    <t xml:space="preserve">Betuel Montenegro</t>
  </si>
  <si>
    <t xml:space="preserve">-17.848743, -63.240814</t>
  </si>
  <si>
    <t xml:space="preserve">Jesús Teodovich / Barrio 8 de Diciembre / Satélite Norte</t>
  </si>
  <si>
    <t xml:space="preserve">67715015</t>
  </si>
  <si>
    <t xml:space="preserve">Jesús Teodovich</t>
  </si>
  <si>
    <t xml:space="preserve">-17.598715, -63.142239</t>
  </si>
  <si>
    <t xml:space="preserve">20210301001</t>
  </si>
  <si>
    <t xml:space="preserve">-17.850582, -63.093921</t>
  </si>
  <si>
    <t xml:space="preserve">-17.848669, -63.240497</t>
  </si>
  <si>
    <t xml:space="preserve">Zona Abasto / Av FAN Bolivia</t>
  </si>
  <si>
    <t xml:space="preserve">-17.846574, -63.230215</t>
  </si>
  <si>
    <t xml:space="preserve">Avenida Paurito</t>
  </si>
  <si>
    <t xml:space="preserve">-17.846596, -63.107201</t>
  </si>
  <si>
    <t xml:space="preserve">12:27</t>
  </si>
  <si>
    <t xml:space="preserve">-17.865271, -63.228775</t>
  </si>
  <si>
    <t xml:space="preserve">Descanso</t>
  </si>
  <si>
    <t xml:space="preserve">-17.865048, -63.228621</t>
  </si>
  <si>
    <t xml:space="preserve">-17.848920, -63.217452</t>
  </si>
  <si>
    <t xml:space="preserve">-17.821995, -63.191396</t>
  </si>
  <si>
    <t xml:space="preserve">No va donde Don Basán</t>
  </si>
  <si>
    <t xml:space="preserve">Avenida Mapaizo</t>
  </si>
  <si>
    <t xml:space="preserve">-17.855824, -63.239045</t>
  </si>
  <si>
    <t xml:space="preserve">17:54</t>
  </si>
  <si>
    <t xml:space="preserve">Luis Quiñones / Urbanización Juan Pablo II / Satélite Norte</t>
  </si>
  <si>
    <t xml:space="preserve">72134405</t>
  </si>
  <si>
    <t xml:space="preserve">Luis Quiñones</t>
  </si>
  <si>
    <t xml:space="preserve">-17.595186, -63.147622</t>
  </si>
  <si>
    <t xml:space="preserve">Calle Bibosi / Barrio El Paraíso</t>
  </si>
  <si>
    <t xml:space="preserve">20210303001</t>
  </si>
  <si>
    <t xml:space="preserve">-17.696267, -63.163627</t>
  </si>
  <si>
    <t xml:space="preserve">Barrio 8 de Diciembre</t>
  </si>
  <si>
    <t xml:space="preserve">-17.595289, -63.147386</t>
  </si>
  <si>
    <t xml:space="preserve">Estación Servicio Biopetrol</t>
  </si>
  <si>
    <t xml:space="preserve">NN / Calle Rosario y Av. Moscú</t>
  </si>
  <si>
    <t xml:space="preserve">75551929</t>
  </si>
  <si>
    <t xml:space="preserve">-17.850580, -63.217877</t>
  </si>
  <si>
    <t xml:space="preserve">6to Anillo / El palmar</t>
  </si>
  <si>
    <t xml:space="preserve">-17.827381, -63.159014</t>
  </si>
  <si>
    <t xml:space="preserve">6to Anillo y Avenida San Pablo</t>
  </si>
  <si>
    <t xml:space="preserve">-17.842405, -63.193620</t>
  </si>
  <si>
    <t xml:space="preserve">-17.842183, -63.194008</t>
  </si>
  <si>
    <t xml:space="preserve">-17.846488, -63.209388</t>
  </si>
  <si>
    <t xml:space="preserve">6to Anillo / Palma Dorada</t>
  </si>
  <si>
    <t xml:space="preserve">-17.845816, -63.175436</t>
  </si>
  <si>
    <t xml:space="preserve">21:42</t>
  </si>
  <si>
    <t xml:space="preserve">Yenni / Guapurú 2 / Plan 3000</t>
  </si>
  <si>
    <t xml:space="preserve">70290346</t>
  </si>
  <si>
    <t xml:space="preserve">Yenny</t>
  </si>
  <si>
    <t xml:space="preserve">-17.815565, -63.097145</t>
  </si>
  <si>
    <t xml:space="preserve">No atendida</t>
  </si>
  <si>
    <t xml:space="preserve">20210305001</t>
  </si>
  <si>
    <t xml:space="preserve">-17.806661, -63.105988</t>
  </si>
  <si>
    <t xml:space="preserve">Unión Terrado II / Radial 10, 9no Anillo</t>
  </si>
  <si>
    <t xml:space="preserve">20210305002</t>
  </si>
  <si>
    <t xml:space="preserve">-17.809613, -63.087681</t>
  </si>
  <si>
    <t xml:space="preserve">17:29</t>
  </si>
  <si>
    <t xml:space="preserve">NN / Barrio Trigal / Distrito Municipal 9 / Avenida Olímpica pasando 8vo anillo</t>
  </si>
  <si>
    <t xml:space="preserve">75639762</t>
  </si>
  <si>
    <t xml:space="preserve">-17.861956, -63.212818</t>
  </si>
  <si>
    <t xml:space="preserve">NN / Avenida San Jorge / Bateón</t>
  </si>
  <si>
    <t xml:space="preserve">78104959</t>
  </si>
  <si>
    <t xml:space="preserve">-17.728065, -63.099308</t>
  </si>
  <si>
    <t xml:space="preserve">NN / Arroyito</t>
  </si>
  <si>
    <t xml:space="preserve">75098045</t>
  </si>
  <si>
    <t xml:space="preserve">-17.824529, -63.081229</t>
  </si>
  <si>
    <t xml:space="preserve">Brígida Pereira / Arroyito</t>
  </si>
  <si>
    <t xml:space="preserve">78514089</t>
  </si>
  <si>
    <t xml:space="preserve">Brígida Pereira</t>
  </si>
  <si>
    <t xml:space="preserve">-17.833235, -63.084892</t>
  </si>
  <si>
    <t xml:space="preserve">Empresa Roberto Inestroza / Av. Marcelo Quiroga Santa Cruz</t>
  </si>
  <si>
    <t xml:space="preserve">-17.845830, -63.210063</t>
  </si>
  <si>
    <t xml:space="preserve">-17.818574, -63.096745</t>
  </si>
  <si>
    <t xml:space="preserve">-17.828901, -63.083565</t>
  </si>
  <si>
    <t xml:space="preserve">Doble Vía La Guardia / 8vo anillo. (plazuela Covipal)</t>
  </si>
  <si>
    <t xml:space="preserve">20210308001</t>
  </si>
  <si>
    <t xml:space="preserve">-17.847176, -63.234070</t>
  </si>
  <si>
    <t xml:space="preserve">Satélite Norte / Urbanización Grigotá</t>
  </si>
  <si>
    <t xml:space="preserve">20210308002</t>
  </si>
  <si>
    <t xml:space="preserve">-17.610709, -63.157406</t>
  </si>
  <si>
    <t xml:space="preserve">Satélite Norte / Pentaguazú 1</t>
  </si>
  <si>
    <t xml:space="preserve">20210308003</t>
  </si>
  <si>
    <t xml:space="preserve">-17.601821, -63.126499</t>
  </si>
  <si>
    <t xml:space="preserve">Cumavi y 8vo anillo</t>
  </si>
  <si>
    <t xml:space="preserve">20210308004</t>
  </si>
  <si>
    <t xml:space="preserve">-17.788800, -63.110048</t>
  </si>
  <si>
    <t xml:space="preserve">8vo Anillo y Canal Guapilo</t>
  </si>
  <si>
    <t xml:space="preserve">-17.779684, -63.107627</t>
  </si>
  <si>
    <t xml:space="preserve">16:10</t>
  </si>
  <si>
    <t xml:space="preserve">Av. Virgen de Cotoca / Barrio Venezuela</t>
  </si>
  <si>
    <t xml:space="preserve">Buena Fé</t>
  </si>
  <si>
    <t xml:space="preserve">20210309001</t>
  </si>
  <si>
    <t xml:space="preserve">-17.616581, -63.143618</t>
  </si>
  <si>
    <t xml:space="preserve">20210309002</t>
  </si>
  <si>
    <t xml:space="preserve">-17.609996, -63.130531</t>
  </si>
  <si>
    <t xml:space="preserve">Frigovel / Parque Industrial</t>
  </si>
  <si>
    <t xml:space="preserve">20210309003</t>
  </si>
  <si>
    <t xml:space="preserve">Matadero Frigovel</t>
  </si>
  <si>
    <t xml:space="preserve">-17.744818, -63.141051</t>
  </si>
  <si>
    <t xml:space="preserve">13:08</t>
  </si>
  <si>
    <t xml:space="preserve">20210310004</t>
  </si>
  <si>
    <t xml:space="preserve">-17.636585, -63.161154</t>
  </si>
  <si>
    <t xml:space="preserve">Avenda Virgen de Cotoca</t>
  </si>
  <si>
    <t xml:space="preserve">20210310001</t>
  </si>
  <si>
    <t xml:space="preserve">-17.768818, -63.100508</t>
  </si>
  <si>
    <t xml:space="preserve">Prolongación Av. Beni / Barrio San Juan</t>
  </si>
  <si>
    <t xml:space="preserve">20210310002</t>
  </si>
  <si>
    <t xml:space="preserve">-17.716545, -63.152871</t>
  </si>
  <si>
    <t xml:space="preserve">Urbanización abierta Akualand Guapay</t>
  </si>
  <si>
    <t xml:space="preserve">20210310003</t>
  </si>
  <si>
    <t xml:space="preserve">-17.636792, -63.165340</t>
  </si>
  <si>
    <t xml:space="preserve">Parque Industrial / VidrAlum</t>
  </si>
  <si>
    <t xml:space="preserve">20210310005</t>
  </si>
  <si>
    <t xml:space="preserve">-17.747000, -63.137291</t>
  </si>
  <si>
    <t xml:space="preserve">-17.767859, -63.100397</t>
  </si>
  <si>
    <t xml:space="preserve">-17.716610, -63.153284</t>
  </si>
  <si>
    <t xml:space="preserve">14:04</t>
  </si>
  <si>
    <t xml:space="preserve">20210311001</t>
  </si>
  <si>
    <t xml:space="preserve">-17.752208, -63.088532</t>
  </si>
  <si>
    <t xml:space="preserve">Combo / Ubicación Ficticia</t>
  </si>
  <si>
    <t xml:space="preserve">23:09</t>
  </si>
  <si>
    <t xml:space="preserve">Av.Libertadores y 8vo Anillo</t>
  </si>
  <si>
    <t xml:space="preserve">20210312001</t>
  </si>
  <si>
    <t xml:space="preserve">-17.796693, -63.106278</t>
  </si>
  <si>
    <t xml:space="preserve">20210312002</t>
  </si>
  <si>
    <t xml:space="preserve">1:12</t>
  </si>
  <si>
    <t xml:space="preserve">-17.884340, -63.092304</t>
  </si>
  <si>
    <t xml:space="preserve">No está en el reporte. Bs 400</t>
  </si>
  <si>
    <t xml:space="preserve">Va al Antiguo Garaje</t>
  </si>
  <si>
    <t xml:space="preserve">15:09</t>
  </si>
  <si>
    <t xml:space="preserve">Avenida Moscú / Barrio Valparaíso</t>
  </si>
  <si>
    <t xml:space="preserve">20210313001</t>
  </si>
  <si>
    <t xml:space="preserve">-17.862677, -63.225808</t>
  </si>
  <si>
    <t xml:space="preserve">-17.856267, -63.222660</t>
  </si>
  <si>
    <t xml:space="preserve">-17.827319, -63.158992</t>
  </si>
  <si>
    <t xml:space="preserve">Mapaizo</t>
  </si>
  <si>
    <t xml:space="preserve">-17.872016, -63.232913</t>
  </si>
  <si>
    <t xml:space="preserve">19:26</t>
  </si>
  <si>
    <t xml:space="preserve">-17.864876, -63.268396</t>
  </si>
  <si>
    <t xml:space="preserve">75380315</t>
  </si>
  <si>
    <t xml:space="preserve">-17.751348, -62.989445</t>
  </si>
  <si>
    <t xml:space="preserve">Av. 24 de Septiembre / Barrio El triunfo</t>
  </si>
  <si>
    <t xml:space="preserve">20210317001</t>
  </si>
  <si>
    <t xml:space="preserve">-17.853742, -63.239442</t>
  </si>
  <si>
    <t xml:space="preserve">Av. Radial 27</t>
  </si>
  <si>
    <t xml:space="preserve">-17.746202, -63.178864</t>
  </si>
  <si>
    <t xml:space="preserve">Avenida Mutualista / parque Industrial</t>
  </si>
  <si>
    <t xml:space="preserve">-17.742927, -63.144675</t>
  </si>
  <si>
    <t xml:space="preserve">Av. Montecristo</t>
  </si>
  <si>
    <t xml:space="preserve">-17.767356, -63.114572</t>
  </si>
  <si>
    <t xml:space="preserve">-17.758948, -63.012834</t>
  </si>
  <si>
    <t xml:space="preserve">-17.751578, -63.094133</t>
  </si>
  <si>
    <t xml:space="preserve">14:59</t>
  </si>
  <si>
    <t xml:space="preserve">Margarita / La Guardia</t>
  </si>
  <si>
    <t xml:space="preserve">78196996</t>
  </si>
  <si>
    <t xml:space="preserve">Margarita</t>
  </si>
  <si>
    <t xml:space="preserve">-17.894844, -63.323004</t>
  </si>
  <si>
    <t xml:space="preserve">Moscú</t>
  </si>
  <si>
    <t xml:space="preserve">15:05</t>
  </si>
  <si>
    <t xml:space="preserve">20210320001</t>
  </si>
  <si>
    <t xml:space="preserve">-17.876802, -63.241851</t>
  </si>
  <si>
    <t xml:space="preserve">Av. Rodolfo Román Hijo y 4to Anillo.</t>
  </si>
  <si>
    <t xml:space="preserve">-17.805360, -63.154288</t>
  </si>
  <si>
    <t xml:space="preserve">-17.736244, -63.101177</t>
  </si>
  <si>
    <t xml:space="preserve">23:58</t>
  </si>
  <si>
    <t xml:space="preserve">Lavandería Clínica Medicmel / Avenida Mapaizo</t>
  </si>
  <si>
    <t xml:space="preserve">20210321001</t>
  </si>
  <si>
    <t xml:space="preserve">Lavandería Clínica Medicmel</t>
  </si>
  <si>
    <t xml:space="preserve">-17.848020, -63.248281</t>
  </si>
  <si>
    <t xml:space="preserve">11:30</t>
  </si>
  <si>
    <t xml:space="preserve">Jhonny Salazar / Palma Verde / Calle 3 Nro. 15</t>
  </si>
  <si>
    <t xml:space="preserve">77034222</t>
  </si>
  <si>
    <t xml:space="preserve">Jhonny Salazar</t>
  </si>
  <si>
    <t xml:space="preserve">-17.757461, -63.090371</t>
  </si>
  <si>
    <t xml:space="preserve">Bresner Montenegro / Barrio El Buen Samaritano</t>
  </si>
  <si>
    <t xml:space="preserve">79892058</t>
  </si>
  <si>
    <t xml:space="preserve">Bresner Montenegro</t>
  </si>
  <si>
    <t xml:space="preserve">11:36</t>
  </si>
  <si>
    <t xml:space="preserve">-17.796764, -63.098595</t>
  </si>
  <si>
    <t xml:space="preserve">20210322001</t>
  </si>
  <si>
    <t xml:space="preserve">-17.601947, -63.140966</t>
  </si>
  <si>
    <t xml:space="preserve">-17.846305, -63.216825</t>
  </si>
  <si>
    <t xml:space="preserve">-17.739462, -63.144104</t>
  </si>
  <si>
    <t xml:space="preserve">2:46</t>
  </si>
  <si>
    <t xml:space="preserve">11:12</t>
  </si>
  <si>
    <t xml:space="preserve">Hugo Inclan / Parque Industrial</t>
  </si>
  <si>
    <t xml:space="preserve">76642868</t>
  </si>
  <si>
    <t xml:space="preserve">Hugo Inclan</t>
  </si>
  <si>
    <t xml:space="preserve">-17.765778, -63.132855</t>
  </si>
  <si>
    <t xml:space="preserve">José Siani Santod / Barrio Comarapa / Barrio Blooming</t>
  </si>
  <si>
    <t xml:space="preserve">74665467</t>
  </si>
  <si>
    <t xml:space="preserve">José Siani Santod</t>
  </si>
  <si>
    <t xml:space="preserve">-17.858597, -63.208012</t>
  </si>
  <si>
    <t xml:space="preserve">Galpón Milter / Plan 3000.</t>
  </si>
  <si>
    <t xml:space="preserve">Autódromo / Carretera Doble Vía La Guardia</t>
  </si>
  <si>
    <t xml:space="preserve">20210323001</t>
  </si>
  <si>
    <t xml:space="preserve">-17.868004, -63.272868</t>
  </si>
  <si>
    <t xml:space="preserve">-17.814120, -63.110389</t>
  </si>
  <si>
    <t xml:space="preserve">Carretera Doble Vía La Guardia</t>
  </si>
  <si>
    <t xml:space="preserve">-17.866489, -63.270314</t>
  </si>
  <si>
    <t xml:space="preserve">Guapilo / La Casona</t>
  </si>
  <si>
    <t xml:space="preserve">20210324001</t>
  </si>
  <si>
    <t xml:space="preserve">-17.777977, -63.092697</t>
  </si>
  <si>
    <t xml:space="preserve">Arroyito / Cupesí Terrado</t>
  </si>
  <si>
    <t xml:space="preserve">20210324002</t>
  </si>
  <si>
    <t xml:space="preserve">-17.816145, -63.094429</t>
  </si>
  <si>
    <t xml:space="preserve">20210324003</t>
  </si>
  <si>
    <t xml:space="preserve">-17.843075, -63.309682</t>
  </si>
  <si>
    <t xml:space="preserve">Avenida Canal Guapilo / Taller de Soldadura?</t>
  </si>
  <si>
    <t xml:space="preserve">-17.783375, -63.125453</t>
  </si>
  <si>
    <t xml:space="preserve">-17.844589, -63.310289</t>
  </si>
  <si>
    <t xml:space="preserve">-17.844028, -63.309491</t>
  </si>
  <si>
    <t xml:space="preserve">6:25</t>
  </si>
  <si>
    <t xml:space="preserve">20210325003</t>
  </si>
  <si>
    <t xml:space="preserve">-17.826897, -63.112264</t>
  </si>
  <si>
    <t xml:space="preserve">Jhony / Integración del Norte / Warnes</t>
  </si>
  <si>
    <t xml:space="preserve">71381846</t>
  </si>
  <si>
    <t xml:space="preserve">Jhony</t>
  </si>
  <si>
    <t xml:space="preserve">-17.603073, -63.181248</t>
  </si>
  <si>
    <t xml:space="preserve">20210325001</t>
  </si>
  <si>
    <t xml:space="preserve">-17.533820, -63.177884</t>
  </si>
  <si>
    <t xml:space="preserve">20210325002</t>
  </si>
  <si>
    <t xml:space="preserve">-17.612132, -63.140064</t>
  </si>
  <si>
    <t xml:space="preserve">Carretera a Camiri / Integración de las Américas</t>
  </si>
  <si>
    <t xml:space="preserve">20210325004</t>
  </si>
  <si>
    <t xml:space="preserve">-17.874043, -63.273412</t>
  </si>
  <si>
    <t xml:space="preserve">-17.779964, -63.121714</t>
  </si>
  <si>
    <t xml:space="preserve">Mercado Municipal Virgen de Luján / El Trillo</t>
  </si>
  <si>
    <t xml:space="preserve">-17.760493, -63.128398</t>
  </si>
  <si>
    <t xml:space="preserve">-17.814270, -63.110351</t>
  </si>
  <si>
    <t xml:space="preserve">La Colorada / 5to Anillo y Radial 13</t>
  </si>
  <si>
    <t xml:space="preserve">-17.830068, -63.173313</t>
  </si>
  <si>
    <t xml:space="preserve">Mercado Nuevo Abasto</t>
  </si>
  <si>
    <t xml:space="preserve">20210326001</t>
  </si>
  <si>
    <t xml:space="preserve">-17.850167, -63.231751</t>
  </si>
  <si>
    <t xml:space="preserve">20210326002</t>
  </si>
  <si>
    <t xml:space="preserve">-17.849064, -63.229390</t>
  </si>
  <si>
    <t xml:space="preserve">Cupesí de Los Reyes</t>
  </si>
  <si>
    <t xml:space="preserve">20210326003</t>
  </si>
  <si>
    <t xml:space="preserve">-17.837967, -63.220287</t>
  </si>
  <si>
    <t xml:space="preserve">20210326004</t>
  </si>
  <si>
    <t xml:space="preserve">-17.801596, -63.091128</t>
  </si>
  <si>
    <t xml:space="preserve">20210326005</t>
  </si>
  <si>
    <t xml:space="preserve">-17.754297, -63.153853</t>
  </si>
  <si>
    <t xml:space="preserve">Avenida Marcelo Quiroga Santa Cruz</t>
  </si>
  <si>
    <t xml:space="preserve">2:51</t>
  </si>
  <si>
    <t xml:space="preserve">-17.842249, -63.215998</t>
  </si>
  <si>
    <t xml:space="preserve">13:50</t>
  </si>
  <si>
    <t xml:space="preserve">20210327001</t>
  </si>
  <si>
    <t xml:space="preserve">-17.897424, -63.210389</t>
  </si>
  <si>
    <t xml:space="preserve">Pentaguazú I / Satélite Norte</t>
  </si>
  <si>
    <t xml:space="preserve">20210327002</t>
  </si>
  <si>
    <t xml:space="preserve">-17.610570, -63.124538</t>
  </si>
  <si>
    <t xml:space="preserve">-17.746087, -63.138905</t>
  </si>
  <si>
    <t xml:space="preserve">2:39</t>
  </si>
  <si>
    <t xml:space="preserve">20210328001</t>
  </si>
  <si>
    <t xml:space="preserve">-17.790575, -63.044694</t>
  </si>
  <si>
    <t xml:space="preserve">20210329001</t>
  </si>
  <si>
    <t xml:space="preserve">-17.701331, -63.178463</t>
  </si>
  <si>
    <t xml:space="preserve">20210329002</t>
  </si>
  <si>
    <t xml:space="preserve">-17.699822, -63.178346</t>
  </si>
  <si>
    <t xml:space="preserve">Condominio Icarai / Urbanización Cotoca / Camino Montecristo</t>
  </si>
  <si>
    <t xml:space="preserve">20210329003</t>
  </si>
  <si>
    <t xml:space="preserve">-17.757003, -63.102667</t>
  </si>
  <si>
    <t xml:space="preserve">-17.755407, -63.130327</t>
  </si>
  <si>
    <t xml:space="preserve">Mercado 26 de Septiembre / El Bibosi</t>
  </si>
  <si>
    <t xml:space="preserve">-17.722539, -63.104539</t>
  </si>
  <si>
    <t xml:space="preserve">-17.722217, -63.104724</t>
  </si>
  <si>
    <t xml:space="preserve">15:24</t>
  </si>
  <si>
    <t xml:space="preserve">Orosco / Preguntar por Iveth / Barrio el Triunfo / Urbanización Canaan / Doble Vía La Guardia</t>
  </si>
  <si>
    <t xml:space="preserve">68839199</t>
  </si>
  <si>
    <t xml:space="preserve">Orosco</t>
  </si>
  <si>
    <t xml:space="preserve">-17.855129, -63.235657</t>
  </si>
  <si>
    <t xml:space="preserve">20210330001</t>
  </si>
  <si>
    <t xml:space="preserve">-17.872643, -63.228194</t>
  </si>
  <si>
    <t xml:space="preserve">Avenida 16 de julio y Libertadores / Villa 1ro de Mayo</t>
  </si>
  <si>
    <t xml:space="preserve">-17.796087, -63.126793</t>
  </si>
  <si>
    <t xml:space="preserve">-17.755366, -63.226736 / Solicitó el 30/03/2021</t>
  </si>
  <si>
    <t xml:space="preserve">Miguel Ayala / Casa en esquina. Barda color verde..pino grande adentro de la casa</t>
  </si>
  <si>
    <t xml:space="preserve">71660185</t>
  </si>
  <si>
    <t xml:space="preserve">Miguel Ayala</t>
  </si>
  <si>
    <t xml:space="preserve">-17.823126, -63.113905</t>
  </si>
  <si>
    <t xml:space="preserve">Solicitó el 30/03/2021</t>
  </si>
  <si>
    <t xml:space="preserve">Urbanización El Gallito / El Palmar</t>
  </si>
  <si>
    <t xml:space="preserve">20210331001</t>
  </si>
  <si>
    <t xml:space="preserve">-17.701062, -63.178486</t>
  </si>
  <si>
    <t xml:space="preserve">3:24</t>
  </si>
  <si>
    <t xml:space="preserve">-17.853668, -63.099849</t>
  </si>
  <si>
    <t xml:space="preserve">13:10</t>
  </si>
  <si>
    <t xml:space="preserve">Centro Integral de Seguridad Ciudadana DM5</t>
  </si>
  <si>
    <t xml:space="preserve">76335395</t>
  </si>
  <si>
    <t xml:space="preserve">-17.726354, -63.170560</t>
  </si>
  <si>
    <t xml:space="preserve">Dos Pozos</t>
  </si>
  <si>
    <t xml:space="preserve">NN / 6to. Anillo / Parque Industrial</t>
  </si>
  <si>
    <t xml:space="preserve">70482806</t>
  </si>
  <si>
    <t xml:space="preserve">-17.747372, -63.137157</t>
  </si>
  <si>
    <t xml:space="preserve">69285044</t>
  </si>
  <si>
    <t xml:space="preserve">-17.701874, -63.150028</t>
  </si>
  <si>
    <t xml:space="preserve">Agencia Incerpaz Montecristo / Av. Virgen de Cotoca</t>
  </si>
  <si>
    <t xml:space="preserve">20210401001</t>
  </si>
  <si>
    <t xml:space="preserve">Agencia Incerpaz Montecristo</t>
  </si>
  <si>
    <t xml:space="preserve">-17.767083, -63.113407</t>
  </si>
  <si>
    <t xml:space="preserve">-17.856422, -63.222733</t>
  </si>
  <si>
    <t xml:space="preserve">Winsash Ventanas PVC y Puertas / Parque Industrial</t>
  </si>
  <si>
    <t xml:space="preserve">-17.746847, -63.137925</t>
  </si>
  <si>
    <t xml:space="preserve">6to. Anillo / Parque Industrial</t>
  </si>
  <si>
    <t xml:space="preserve">-17.744004, -63.142532</t>
  </si>
  <si>
    <t xml:space="preserve">La Chonta</t>
  </si>
  <si>
    <t xml:space="preserve">-17.700444, -63.149253</t>
  </si>
  <si>
    <t xml:space="preserve">12:08</t>
  </si>
  <si>
    <t xml:space="preserve">20210403001</t>
  </si>
  <si>
    <t xml:space="preserve">-17.854605, -63.168849</t>
  </si>
  <si>
    <t xml:space="preserve">Urbanización Nazareth Buen Samaritano / El Gallito</t>
  </si>
  <si>
    <t xml:space="preserve">20210403002</t>
  </si>
  <si>
    <t xml:space="preserve">-17.860783, -63.107645</t>
  </si>
  <si>
    <t xml:space="preserve">20210403003</t>
  </si>
  <si>
    <t xml:space="preserve">-17.847360, -63.095386</t>
  </si>
  <si>
    <t xml:space="preserve">20210403004</t>
  </si>
  <si>
    <t xml:space="preserve">-17.759212, -62.980043</t>
  </si>
  <si>
    <t xml:space="preserve">20210403005</t>
  </si>
  <si>
    <t xml:space="preserve">-17.904416, -63.265407</t>
  </si>
  <si>
    <t xml:space="preserve">Error. No contabilicé en el cierre</t>
  </si>
  <si>
    <t xml:space="preserve">-17.834151, -63.133067</t>
  </si>
  <si>
    <t xml:space="preserve">-17.852384, -63.100950</t>
  </si>
  <si>
    <t xml:space="preserve">-17.777510, -63.107301</t>
  </si>
  <si>
    <t xml:space="preserve">Mapaizo Sur / Final Los Piyos</t>
  </si>
  <si>
    <t xml:space="preserve">20210404002</t>
  </si>
  <si>
    <t xml:space="preserve">-17.900251, -63.210053</t>
  </si>
  <si>
    <t xml:space="preserve">Espinal Dorado</t>
  </si>
  <si>
    <t xml:space="preserve">20210404003</t>
  </si>
  <si>
    <t xml:space="preserve">-17.746672, -63.089390</t>
  </si>
  <si>
    <t xml:space="preserve">20210404004</t>
  </si>
  <si>
    <t xml:space="preserve">-17.846622, -63.098097</t>
  </si>
  <si>
    <t xml:space="preserve">Palmar Viruhez / Los Pocitos</t>
  </si>
  <si>
    <t xml:space="preserve">Barrio Unión Terrado II / Radial 10 y 9no Anillo</t>
  </si>
  <si>
    <t xml:space="preserve">20210404005</t>
  </si>
  <si>
    <t xml:space="preserve">-17.813634, -63.088249</t>
  </si>
  <si>
    <t xml:space="preserve">-17.849511, -63.251063</t>
  </si>
  <si>
    <t xml:space="preserve">Sale y retorna al garaje</t>
  </si>
  <si>
    <t xml:space="preserve">10:02</t>
  </si>
  <si>
    <t xml:space="preserve">Rosa Solar / Av Moscú</t>
  </si>
  <si>
    <t xml:space="preserve">67880099</t>
  </si>
  <si>
    <t xml:space="preserve">Rosa Solar</t>
  </si>
  <si>
    <t xml:space="preserve">-17.841320, -63.211544</t>
  </si>
  <si>
    <t xml:space="preserve">NN / Pentaguazú 1 / Monte Carmelo</t>
  </si>
  <si>
    <t xml:space="preserve">75519537</t>
  </si>
  <si>
    <t xml:space="preserve">-17.598539, -63.117500</t>
  </si>
  <si>
    <t xml:space="preserve">20210405001</t>
  </si>
  <si>
    <t xml:space="preserve">-17.597211, -63.168265</t>
  </si>
  <si>
    <t xml:space="preserve">Virgen de Luján / Calle 1</t>
  </si>
  <si>
    <t xml:space="preserve">20210405002</t>
  </si>
  <si>
    <t xml:space="preserve">-17.638301, -63.159914</t>
  </si>
  <si>
    <t xml:space="preserve">Av Mutualista / Cambódromo</t>
  </si>
  <si>
    <t xml:space="preserve">-17.742270, -63.144380</t>
  </si>
  <si>
    <t xml:space="preserve">-17.841167, -63.211667</t>
  </si>
  <si>
    <t xml:space="preserve">Ariel Camacho / Av. Doctor Lucas Saucedo / Barrio Chacarilla</t>
  </si>
  <si>
    <t xml:space="preserve">77377523</t>
  </si>
  <si>
    <t xml:space="preserve">Ariel Camacho</t>
  </si>
  <si>
    <t xml:space="preserve">-17.775125, -63.151890</t>
  </si>
  <si>
    <t xml:space="preserve">20210406001</t>
  </si>
  <si>
    <t xml:space="preserve">-17.701209, -63.178502</t>
  </si>
  <si>
    <t xml:space="preserve">Mapaizo Sur / Av. Lo Piyos</t>
  </si>
  <si>
    <t xml:space="preserve">20210406002</t>
  </si>
  <si>
    <t xml:space="preserve">-17.888867, -63.219609</t>
  </si>
  <si>
    <t xml:space="preserve">20210407001</t>
  </si>
  <si>
    <t xml:space="preserve">-17.846742, -63.104935</t>
  </si>
  <si>
    <t xml:space="preserve">La Campana</t>
  </si>
  <si>
    <t xml:space="preserve">-17.824389, -63.123275</t>
  </si>
  <si>
    <t xml:space="preserve">Avenida Nuevo Palmar</t>
  </si>
  <si>
    <t xml:space="preserve">-17.857782, -63.177434</t>
  </si>
  <si>
    <t xml:space="preserve">Colegio Luis Antonio Añez Campos / Carretera a Paurito</t>
  </si>
  <si>
    <t xml:space="preserve">3:35</t>
  </si>
  <si>
    <t xml:space="preserve">-17.838166, -63.121072</t>
  </si>
  <si>
    <t xml:space="preserve">Av 24 de Septiembre y Av El Transcontinental</t>
  </si>
  <si>
    <t xml:space="preserve">1:24</t>
  </si>
  <si>
    <t xml:space="preserve">-17.828151, -63.121493</t>
  </si>
  <si>
    <t xml:space="preserve">1:51</t>
  </si>
  <si>
    <t xml:space="preserve">-17.705284, -63.187803</t>
  </si>
  <si>
    <t xml:space="preserve">11:45</t>
  </si>
  <si>
    <t xml:space="preserve">Banzer y 7mo Anillo</t>
  </si>
  <si>
    <t xml:space="preserve">20210408001</t>
  </si>
  <si>
    <t xml:space="preserve">-17.729850, -63.164027</t>
  </si>
  <si>
    <t xml:space="preserve">Doble Via La Guardia y Mapaizo</t>
  </si>
  <si>
    <t xml:space="preserve">20210408002</t>
  </si>
  <si>
    <t xml:space="preserve">efectivo</t>
  </si>
  <si>
    <t xml:space="preserve">-17.772188, -63.053609</t>
  </si>
  <si>
    <t xml:space="preserve">-17.854944, -63.221707</t>
  </si>
  <si>
    <t xml:space="preserve">-17.772252, -63.053283</t>
  </si>
  <si>
    <t xml:space="preserve">14:15</t>
  </si>
  <si>
    <t xml:space="preserve">NN / Urbanización Cotoca detrás del motel palma verde calle maria de pentecostes # 8</t>
  </si>
  <si>
    <t xml:space="preserve">62006564</t>
  </si>
  <si>
    <t xml:space="preserve">-17.760260, -63.095268</t>
  </si>
  <si>
    <t xml:space="preserve">NN / Villa Simón Bolivar</t>
  </si>
  <si>
    <t xml:space="preserve">73916209</t>
  </si>
  <si>
    <t xml:space="preserve">-17.880457, -63.282825</t>
  </si>
  <si>
    <t xml:space="preserve">NN / Avenida Piraí</t>
  </si>
  <si>
    <t xml:space="preserve">72644593 y 62006564</t>
  </si>
  <si>
    <t xml:space="preserve">-17.796936, -63.214291</t>
  </si>
  <si>
    <t xml:space="preserve">Avenida Camino a Montecristo</t>
  </si>
  <si>
    <t xml:space="preserve">-17.751419, -63.092962</t>
  </si>
  <si>
    <t xml:space="preserve">Surtidor Club Gazel</t>
  </si>
  <si>
    <t xml:space="preserve">-17.846329, -63.209200</t>
  </si>
  <si>
    <t xml:space="preserve">16:56</t>
  </si>
  <si>
    <t xml:space="preserve">-17.796035, -63.126848</t>
  </si>
  <si>
    <t xml:space="preserve">20210410001</t>
  </si>
  <si>
    <t xml:space="preserve">-17.638535, -63.160700</t>
  </si>
  <si>
    <t xml:space="preserve">20210410002</t>
  </si>
  <si>
    <t xml:space="preserve">18:08</t>
  </si>
  <si>
    <t xml:space="preserve">Condominio Amazonas / Condominio Amazonas K13 Doble Vía La Guardia</t>
  </si>
  <si>
    <t xml:space="preserve">20210411001</t>
  </si>
  <si>
    <t xml:space="preserve">-17.870055, -63.276243</t>
  </si>
  <si>
    <t xml:space="preserve">18:47</t>
  </si>
  <si>
    <t xml:space="preserve">Jackeline / Bajío del Oriente</t>
  </si>
  <si>
    <t xml:space="preserve">77355595</t>
  </si>
  <si>
    <t xml:space="preserve">Jackeline</t>
  </si>
  <si>
    <t xml:space="preserve">-17.826073, -63.242210</t>
  </si>
  <si>
    <t xml:space="preserve">-17.776304, -63.115308</t>
  </si>
  <si>
    <t xml:space="preserve">76671131</t>
  </si>
  <si>
    <t xml:space="preserve">-17.809265, -63.096157</t>
  </si>
  <si>
    <t xml:space="preserve">NN / Avenida Libertadores / El Terrado</t>
  </si>
  <si>
    <t xml:space="preserve">78459067</t>
  </si>
  <si>
    <t xml:space="preserve">-17.798849, -63.101051</t>
  </si>
  <si>
    <t xml:space="preserve">NN / Parque Industrial</t>
  </si>
  <si>
    <t xml:space="preserve">70076496</t>
  </si>
  <si>
    <t xml:space="preserve">-17.743940, -63.132404</t>
  </si>
  <si>
    <t xml:space="preserve">Av Irala e Independencia</t>
  </si>
  <si>
    <t xml:space="preserve">69127777</t>
  </si>
  <si>
    <t xml:space="preserve">-17.792437, -63.181881</t>
  </si>
  <si>
    <t xml:space="preserve">Avenida Virgen de Luján / Los Chacos</t>
  </si>
  <si>
    <t xml:space="preserve">20210412001</t>
  </si>
  <si>
    <t xml:space="preserve">-17.752549, -63.128411</t>
  </si>
  <si>
    <t xml:space="preserve">Ferretería ¿Cemento? / 8vo Anillo y 3 Pasos al Frente</t>
  </si>
  <si>
    <t xml:space="preserve">14:10</t>
  </si>
  <si>
    <t xml:space="preserve">NN / Barrio Villa Moderna / Cerca a Barrio Samaria</t>
  </si>
  <si>
    <t xml:space="preserve">73123262</t>
  </si>
  <si>
    <t xml:space="preserve">-17.845779, -63.063961</t>
  </si>
  <si>
    <t xml:space="preserve">Ariel / Casa de Paz /Guapurú 2</t>
  </si>
  <si>
    <t xml:space="preserve">77369297</t>
  </si>
  <si>
    <t xml:space="preserve">Ariel</t>
  </si>
  <si>
    <t xml:space="preserve">-17.809376, -63.105748</t>
  </si>
  <si>
    <t xml:space="preserve">NN / Clara Chuchío</t>
  </si>
  <si>
    <t xml:space="preserve">Suárez Arana y 1er Anillo</t>
  </si>
  <si>
    <t xml:space="preserve">75000638</t>
  </si>
  <si>
    <t xml:space="preserve">-17.778160, -63.173599</t>
  </si>
  <si>
    <t xml:space="preserve">20210413001</t>
  </si>
  <si>
    <t xml:space="preserve">-17.851183, -63.211715</t>
  </si>
  <si>
    <t xml:space="preserve">Compra Coca? 8vo Anillo y Av Gapilo.</t>
  </si>
  <si>
    <t xml:space="preserve">-17.777619, -63.107490</t>
  </si>
  <si>
    <t xml:space="preserve">-17.617229, -63.105761</t>
  </si>
  <si>
    <t xml:space="preserve">Refrigerio? / 6to Anillo y Mutualista</t>
  </si>
  <si>
    <t xml:space="preserve">Suarez Arana y 1er Anillo</t>
  </si>
  <si>
    <t xml:space="preserve">-17.778308, -63.173872</t>
  </si>
  <si>
    <t xml:space="preserve">Estación de Servicio La Chorrera</t>
  </si>
  <si>
    <t xml:space="preserve">-17.827068, -63.225132</t>
  </si>
  <si>
    <t xml:space="preserve">20210414001</t>
  </si>
  <si>
    <t xml:space="preserve">-17.851764, -63.100633</t>
  </si>
  <si>
    <t xml:space="preserve">20210414002</t>
  </si>
  <si>
    <t xml:space="preserve">-17.638162, -63.161597</t>
  </si>
  <si>
    <t xml:space="preserve">2:03</t>
  </si>
  <si>
    <t xml:space="preserve">-17.827232, -63.158948</t>
  </si>
  <si>
    <t xml:space="preserve">Ave 24 de Septiembre y Av.  Transcontinental</t>
  </si>
  <si>
    <t xml:space="preserve">1:02</t>
  </si>
  <si>
    <t xml:space="preserve">-17.828072, -63.121395</t>
  </si>
  <si>
    <t xml:space="preserve">20210415001</t>
  </si>
  <si>
    <t xml:space="preserve">-17.846178, -63.088242</t>
  </si>
  <si>
    <t xml:space="preserve">Gustabo Guarachi Baltazar / 3 Pasos al Frente</t>
  </si>
  <si>
    <t xml:space="preserve">76918007</t>
  </si>
  <si>
    <t xml:space="preserve">Gustabo Guarachi Baltazar</t>
  </si>
  <si>
    <t xml:space="preserve">-17.799121, -63.138087</t>
  </si>
  <si>
    <t xml:space="preserve">Envió esta ubicación.-17.798790, -63.140343</t>
  </si>
  <si>
    <t xml:space="preserve">Yosimar / Casa con reja negra / Avenida Moscú</t>
  </si>
  <si>
    <t xml:space="preserve">70928319</t>
  </si>
  <si>
    <t xml:space="preserve">Yosimar</t>
  </si>
  <si>
    <t xml:space="preserve">-17.849531, -63.212799</t>
  </si>
  <si>
    <t xml:space="preserve">Yudit Campos / El Retoño</t>
  </si>
  <si>
    <t xml:space="preserve">MarketPlace</t>
  </si>
  <si>
    <t xml:space="preserve">75089156</t>
  </si>
  <si>
    <t xml:space="preserve">Yudit Campos</t>
  </si>
  <si>
    <t xml:space="preserve">-17.741043, -63.074306</t>
  </si>
  <si>
    <t xml:space="preserve">20210416001</t>
  </si>
  <si>
    <t xml:space="preserve">-17.701394, -63.178559</t>
  </si>
  <si>
    <t xml:space="preserve">Parque Industrial / FRIGOR Matadero Frigorífico Santa Cruz</t>
  </si>
  <si>
    <t xml:space="preserve">20210416002</t>
  </si>
  <si>
    <t xml:space="preserve">FRIGOR</t>
  </si>
  <si>
    <t xml:space="preserve">-17.750752, -63.138974</t>
  </si>
  <si>
    <t xml:space="preserve">8:01</t>
  </si>
  <si>
    <t xml:space="preserve">Las Pampitas / Barrio Los Ambaibos</t>
  </si>
  <si>
    <t xml:space="preserve">-17.763844, -63.119877</t>
  </si>
  <si>
    <t xml:space="preserve">12:56</t>
  </si>
  <si>
    <t xml:space="preserve">Las Pampitas</t>
  </si>
  <si>
    <t xml:space="preserve">20210417001</t>
  </si>
  <si>
    <t xml:space="preserve">-17.763916, -63.119791</t>
  </si>
  <si>
    <t xml:space="preserve">20210417002</t>
  </si>
  <si>
    <t xml:space="preserve">-17.638115, -63.161446</t>
  </si>
  <si>
    <t xml:space="preserve">Condominio Valle del Cartago</t>
  </si>
  <si>
    <t xml:space="preserve">20210417003</t>
  </si>
  <si>
    <t xml:space="preserve">-17.698180, -63.128715</t>
  </si>
  <si>
    <t xml:space="preserve">20210417004</t>
  </si>
  <si>
    <t xml:space="preserve">-17.779722, -63.106023</t>
  </si>
  <si>
    <t xml:space="preserve">20210417005</t>
  </si>
  <si>
    <t xml:space="preserve">-17.780062, -63.105957</t>
  </si>
  <si>
    <t xml:space="preserve">20210417006</t>
  </si>
  <si>
    <t xml:space="preserve">-17.846612, -63.095415</t>
  </si>
  <si>
    <t xml:space="preserve">-17.763988, -63.119915</t>
  </si>
  <si>
    <t xml:space="preserve">13:04</t>
  </si>
  <si>
    <t xml:space="preserve">Av. 22 de Septiembre</t>
  </si>
  <si>
    <t xml:space="preserve">20210419001</t>
  </si>
  <si>
    <t xml:space="preserve">-17.827393, -63.109039</t>
  </si>
  <si>
    <t xml:space="preserve">Av. Camino a Montecristo / Barrio 19 de Marzo</t>
  </si>
  <si>
    <t xml:space="preserve">20210419002</t>
  </si>
  <si>
    <t xml:space="preserve">-17.746699, -63.084691</t>
  </si>
  <si>
    <t xml:space="preserve">Virgen de Luján / Calle 1 Sur</t>
  </si>
  <si>
    <t xml:space="preserve">20210419003</t>
  </si>
  <si>
    <t xml:space="preserve">-17.757179, -63.127011</t>
  </si>
  <si>
    <t xml:space="preserve">Cumbre de las Américas / Villa Simón Boliviar</t>
  </si>
  <si>
    <t xml:space="preserve">20210419004</t>
  </si>
  <si>
    <t xml:space="preserve">-17.891337, -63.289176</t>
  </si>
  <si>
    <t xml:space="preserve">Doble Vía La Guardia / Km 13</t>
  </si>
  <si>
    <t xml:space="preserve">20:15</t>
  </si>
  <si>
    <t xml:space="preserve">Tania Avila / Barrio 25 de Diciembre / Calle San Antonio</t>
  </si>
  <si>
    <t xml:space="preserve">65061499</t>
  </si>
  <si>
    <t xml:space="preserve">Tania Avila</t>
  </si>
  <si>
    <t xml:space="preserve">-17.814651, -63.140543</t>
  </si>
  <si>
    <t xml:space="preserve">NN / Urbanización Cataluña</t>
  </si>
  <si>
    <t xml:space="preserve">69020959</t>
  </si>
  <si>
    <t xml:space="preserve">-17.712470, -63.155716</t>
  </si>
  <si>
    <t xml:space="preserve">Urbanización Cataluña</t>
  </si>
  <si>
    <t xml:space="preserve">-17.713212, -63.155843</t>
  </si>
  <si>
    <t xml:space="preserve">Tienda de Alimentos / Calle Destroyers</t>
  </si>
  <si>
    <t xml:space="preserve">-17.711829, -63.159285</t>
  </si>
  <si>
    <t xml:space="preserve">13:24</t>
  </si>
  <si>
    <t xml:space="preserve">Barraca / Doble Vía La Guardia Km 8</t>
  </si>
  <si>
    <t xml:space="preserve">68760772</t>
  </si>
  <si>
    <t xml:space="preserve">Barraca</t>
  </si>
  <si>
    <t xml:space="preserve">-17.830994, -63.230270</t>
  </si>
  <si>
    <t xml:space="preserve">José Luis Arroyo / Barrio El Espinal Dorado</t>
  </si>
  <si>
    <t xml:space="preserve">70957543</t>
  </si>
  <si>
    <t xml:space="preserve">José Luis Arroyo</t>
  </si>
  <si>
    <t xml:space="preserve">-17.743814, -63.092411</t>
  </si>
  <si>
    <t xml:space="preserve">Carlos Galvis / Palma Verde</t>
  </si>
  <si>
    <t xml:space="preserve">76321334</t>
  </si>
  <si>
    <t xml:space="preserve">Carlos Galvis</t>
  </si>
  <si>
    <t xml:space="preserve">-17.756687, -63.089806</t>
  </si>
  <si>
    <t xml:space="preserve">Av El Palmar</t>
  </si>
  <si>
    <t xml:space="preserve">20210421001</t>
  </si>
  <si>
    <t xml:space="preserve">-17.882998, -63.271816</t>
  </si>
  <si>
    <t xml:space="preserve">Barrio La Estrella / Camino a Montecristo / cerca Barrio El Retoño</t>
  </si>
  <si>
    <t xml:space="preserve">20210421002</t>
  </si>
  <si>
    <t xml:space="preserve">-17.743260, -63.079984</t>
  </si>
  <si>
    <t xml:space="preserve">Hospital Obrero. Tercer anillo casi Mutualista</t>
  </si>
  <si>
    <t xml:space="preserve">Camino a Montecristo</t>
  </si>
  <si>
    <t xml:space="preserve">-17.751702, -63.094489</t>
  </si>
  <si>
    <t xml:space="preserve">-17.835314, -63.166089</t>
  </si>
  <si>
    <t xml:space="preserve">20210422001</t>
  </si>
  <si>
    <t xml:space="preserve">-17.609804, -63.144504</t>
  </si>
  <si>
    <t xml:space="preserve">20210422002</t>
  </si>
  <si>
    <t xml:space="preserve">-17.638638, -63.160964</t>
  </si>
  <si>
    <t xml:space="preserve">20210422003</t>
  </si>
  <si>
    <t xml:space="preserve">-17.752370, -63.140751</t>
  </si>
  <si>
    <t xml:space="preserve">-17.609831, -63.144639</t>
  </si>
  <si>
    <t xml:space="preserve">5:25</t>
  </si>
  <si>
    <t xml:space="preserve">16:33</t>
  </si>
  <si>
    <t xml:space="preserve">20210424001</t>
  </si>
  <si>
    <t xml:space="preserve">-17.855569, -63.260416</t>
  </si>
  <si>
    <t xml:space="preserve">-17.847932, -63.248486</t>
  </si>
  <si>
    <t xml:space="preserve">Av. 3 Pasos al Frente y 4to Anillo</t>
  </si>
  <si>
    <t xml:space="preserve">-17.798720, -63.149441</t>
  </si>
  <si>
    <t xml:space="preserve">16:06</t>
  </si>
  <si>
    <t xml:space="preserve">20210425001</t>
  </si>
  <si>
    <t xml:space="preserve">-17.850253, -63.258268</t>
  </si>
  <si>
    <t xml:space="preserve">19:40</t>
  </si>
  <si>
    <t xml:space="preserve">Solicitud 23/04/2021</t>
  </si>
  <si>
    <t xml:space="preserve">20210426001</t>
  </si>
  <si>
    <t xml:space="preserve">-17.603888, -63.155773</t>
  </si>
  <si>
    <t xml:space="preserve">-17.745382, -63.075099</t>
  </si>
  <si>
    <t xml:space="preserve">Avenida Jenecherú y Guapilo</t>
  </si>
  <si>
    <t xml:space="preserve">-17.783094, -63.118088</t>
  </si>
  <si>
    <t xml:space="preserve">20210427001</t>
  </si>
  <si>
    <t xml:space="preserve">Av. Mapaizo</t>
  </si>
  <si>
    <t xml:space="preserve">20210427002</t>
  </si>
  <si>
    <t xml:space="preserve">-17.849683, -63.247114</t>
  </si>
  <si>
    <t xml:space="preserve">20210427003</t>
  </si>
  <si>
    <t xml:space="preserve">-17.842928, -63.098913</t>
  </si>
  <si>
    <t xml:space="preserve">Av. Mapaizo y Moscú</t>
  </si>
  <si>
    <t xml:space="preserve">-17.870355, -63.232968</t>
  </si>
  <si>
    <t xml:space="preserve">-17.870492, -63.232944</t>
  </si>
  <si>
    <t xml:space="preserve">Barrio el Fuerte / casa del Chofer</t>
  </si>
  <si>
    <t xml:space="preserve">-17.849057, -63.150484</t>
  </si>
  <si>
    <t xml:space="preserve">Casa del Chofer</t>
  </si>
  <si>
    <t xml:space="preserve">15:54</t>
  </si>
  <si>
    <t xml:space="preserve">Barrio Rosas del Este / Avenida Cumavi</t>
  </si>
  <si>
    <t xml:space="preserve">20210428001</t>
  </si>
  <si>
    <t xml:space="preserve">-17.794801, -63.097545</t>
  </si>
  <si>
    <t xml:space="preserve">20210428002</t>
  </si>
  <si>
    <t xml:space="preserve">-17.888517, -63.220070</t>
  </si>
  <si>
    <t xml:space="preserve">20210428003</t>
  </si>
  <si>
    <t xml:space="preserve">-17.849575, -63.258627</t>
  </si>
  <si>
    <t xml:space="preserve">-17.765991, -63.109676</t>
  </si>
  <si>
    <t xml:space="preserve">Av 2 de Agosto y 8vo Anillo</t>
  </si>
  <si>
    <t xml:space="preserve">-17.726462, -63.138375</t>
  </si>
  <si>
    <t xml:space="preserve">-17.726498, -63.138434</t>
  </si>
  <si>
    <t xml:space="preserve">13:44</t>
  </si>
  <si>
    <t xml:space="preserve">20210429001</t>
  </si>
  <si>
    <t xml:space="preserve">-17.597331, -63.168122</t>
  </si>
  <si>
    <t xml:space="preserve">20210429002</t>
  </si>
  <si>
    <t xml:space="preserve">-17.662752, -63.163048</t>
  </si>
  <si>
    <t xml:space="preserve">Av. Los Andes</t>
  </si>
  <si>
    <t xml:space="preserve">23:06</t>
  </si>
  <si>
    <t xml:space="preserve">Avenida Banzer y Octavo Anillo</t>
  </si>
  <si>
    <t xml:space="preserve">20210430001</t>
  </si>
  <si>
    <t xml:space="preserve">-17.714606, -63.164398</t>
  </si>
  <si>
    <t xml:space="preserve">Doble Vía La Guardia y Km 12</t>
  </si>
  <si>
    <t xml:space="preserve">20210430002</t>
  </si>
  <si>
    <t xml:space="preserve">-17.862478, -63.265654</t>
  </si>
  <si>
    <t xml:space="preserve">Calle Suarez Arana / Los Pozos</t>
  </si>
  <si>
    <t xml:space="preserve">20210430003</t>
  </si>
  <si>
    <t xml:space="preserve">-17.778244, -63.173679</t>
  </si>
  <si>
    <t xml:space="preserve">-17.862284, -63.265949</t>
  </si>
  <si>
    <t xml:space="preserve">9:50</t>
  </si>
  <si>
    <t xml:space="preserve">NN / Guapurú 2</t>
  </si>
  <si>
    <t xml:space="preserve">77654390</t>
  </si>
  <si>
    <t xml:space="preserve">-17.804327, -63.105190</t>
  </si>
  <si>
    <t xml:space="preserve">20210501001</t>
  </si>
  <si>
    <t xml:space="preserve">-17.751720, -63.139483</t>
  </si>
  <si>
    <t xml:space="preserve">20210501002</t>
  </si>
  <si>
    <t xml:space="preserve">2:54</t>
  </si>
  <si>
    <t xml:space="preserve">-17.751372, -63.139297</t>
  </si>
  <si>
    <t xml:space="preserve">20210501003</t>
  </si>
  <si>
    <t xml:space="preserve">-17.751765, -63.140435</t>
  </si>
  <si>
    <t xml:space="preserve">20210501004</t>
  </si>
  <si>
    <t xml:space="preserve">-17.751501, -63.086617</t>
  </si>
  <si>
    <t xml:space="preserve">ERROR ubicación</t>
  </si>
  <si>
    <t xml:space="preserve">Mercado Virgen de Luján</t>
  </si>
  <si>
    <t xml:space="preserve">20210501005</t>
  </si>
  <si>
    <t xml:space="preserve">-17.760864, -63.128187</t>
  </si>
  <si>
    <t xml:space="preserve">11:55</t>
  </si>
  <si>
    <t xml:space="preserve">Barrio Telchi / Doble Vía La Guardia y Km6</t>
  </si>
  <si>
    <t xml:space="preserve">20210503001</t>
  </si>
  <si>
    <t xml:space="preserve">-17.828368, -63.233845</t>
  </si>
  <si>
    <t xml:space="preserve">20210503002</t>
  </si>
  <si>
    <t xml:space="preserve">-17.837836, -63.208149</t>
  </si>
  <si>
    <t xml:space="preserve">El Balcón 4 / Doble Vía La Guardia Km 14</t>
  </si>
  <si>
    <t xml:space="preserve">20210503003</t>
  </si>
  <si>
    <t xml:space="preserve">-17.900280, -63.280648</t>
  </si>
  <si>
    <t xml:space="preserve">20210503004</t>
  </si>
  <si>
    <t xml:space="preserve">-17.849438, -63.213312</t>
  </si>
  <si>
    <t xml:space="preserve">Doble Vía La Guardia y Km6</t>
  </si>
  <si>
    <t xml:space="preserve">-17.830590, -63.233042</t>
  </si>
  <si>
    <t xml:space="preserve">Doble Vía La Guardia y Calle 9 de Abril</t>
  </si>
  <si>
    <t xml:space="preserve">-17.848385, -63.249326</t>
  </si>
  <si>
    <t xml:space="preserve">-17.847294, -63.248594</t>
  </si>
  <si>
    <t xml:space="preserve">19:27</t>
  </si>
  <si>
    <t xml:space="preserve">-17.754628, -63.161046</t>
  </si>
  <si>
    <t xml:space="preserve">NN / Condominio Espíritu Santo / Av. Virgen de Cotoca</t>
  </si>
  <si>
    <t xml:space="preserve">70841409</t>
  </si>
  <si>
    <t xml:space="preserve">-17.767804, -63.104619</t>
  </si>
  <si>
    <t xml:space="preserve">Urbanización Canaan / Av. 24 de Septiembre / Barrio El triunfo</t>
  </si>
  <si>
    <t xml:space="preserve">20210505001</t>
  </si>
  <si>
    <t xml:space="preserve">-17.853313, -63.239650</t>
  </si>
  <si>
    <t xml:space="preserve">Barrio Bajo Beni / Doble Vía La Guardia Km 8</t>
  </si>
  <si>
    <t xml:space="preserve">20210505002</t>
  </si>
  <si>
    <t xml:space="preserve">-17.819855, -63.249896</t>
  </si>
  <si>
    <t xml:space="preserve">-17.853965, -63.239360</t>
  </si>
  <si>
    <t xml:space="preserve">-17.854125, -63.239098</t>
  </si>
  <si>
    <t xml:space="preserve">Elsa Carrasco / El Mechero / Avenida a Paurito</t>
  </si>
  <si>
    <t xml:space="preserve">73621185</t>
  </si>
  <si>
    <t xml:space="preserve">Elsa Carrasco</t>
  </si>
  <si>
    <t xml:space="preserve">-17.836274, -63.129602</t>
  </si>
  <si>
    <t xml:space="preserve">20210506001</t>
  </si>
  <si>
    <t xml:space="preserve">-17.759815, -63.099891</t>
  </si>
  <si>
    <t xml:space="preserve">El Mechero / Avenida a Paurito</t>
  </si>
  <si>
    <t xml:space="preserve">-17.835620, -63.129568</t>
  </si>
  <si>
    <t xml:space="preserve">Carretera a Paurito y Ave 3 de Junio</t>
  </si>
  <si>
    <t xml:space="preserve">-17.835140, -63.130127</t>
  </si>
  <si>
    <t xml:space="preserve">14:47</t>
  </si>
  <si>
    <t xml:space="preserve">62141526</t>
  </si>
  <si>
    <t xml:space="preserve">-17.811573, -63.097008</t>
  </si>
  <si>
    <t xml:space="preserve">Jorge Garzón / Condominio Piraí / casa 19</t>
  </si>
  <si>
    <t xml:space="preserve">70208167</t>
  </si>
  <si>
    <t xml:space="preserve">Jorge Garzón</t>
  </si>
  <si>
    <t xml:space="preserve">-17.662357, -63.167645</t>
  </si>
  <si>
    <t xml:space="preserve">-17.808130, -63.104185</t>
  </si>
  <si>
    <t xml:space="preserve">Calle Dalias / Veterinaria Zoe / Plazuela Urbanización Cotoca</t>
  </si>
  <si>
    <t xml:space="preserve">-17.759801, -63.099831</t>
  </si>
  <si>
    <t xml:space="preserve">OJO Descanso</t>
  </si>
  <si>
    <t xml:space="preserve">1:53</t>
  </si>
  <si>
    <t xml:space="preserve">18:06</t>
  </si>
  <si>
    <t xml:space="preserve">Los Piyos / Mapaizo Sur</t>
  </si>
  <si>
    <t xml:space="preserve">20210508005</t>
  </si>
  <si>
    <t xml:space="preserve">-17.900040, -63.224538</t>
  </si>
  <si>
    <t xml:space="preserve">20210508006</t>
  </si>
  <si>
    <t xml:space="preserve">-17.901022, -63.223553</t>
  </si>
  <si>
    <t xml:space="preserve">20210508007</t>
  </si>
  <si>
    <t xml:space="preserve">-17.901115, -63.223724</t>
  </si>
  <si>
    <t xml:space="preserve">Javier Quino / El Trapiche / Pampa de la Isla</t>
  </si>
  <si>
    <t xml:space="preserve">74948163</t>
  </si>
  <si>
    <t xml:space="preserve">Javier Quino</t>
  </si>
  <si>
    <t xml:space="preserve">-17.751497, -63.073330</t>
  </si>
  <si>
    <t xml:space="preserve">Era 350 pero el comprobante dice 400</t>
  </si>
  <si>
    <t xml:space="preserve">La Pampa</t>
  </si>
  <si>
    <t xml:space="preserve">20210508001</t>
  </si>
  <si>
    <t xml:space="preserve">-17.771277, -63.119819</t>
  </si>
  <si>
    <t xml:space="preserve">Casa D'Lujos Contructora / Villa Santa Cruz / Prolongación Beni</t>
  </si>
  <si>
    <t xml:space="preserve">20210508002</t>
  </si>
  <si>
    <t xml:space="preserve">Casa D'Lujos Contructora</t>
  </si>
  <si>
    <t xml:space="preserve">-17.715454, -63.150103</t>
  </si>
  <si>
    <t xml:space="preserve">20210508004</t>
  </si>
  <si>
    <t xml:space="preserve">-17.703150, -63.166803</t>
  </si>
  <si>
    <t xml:space="preserve">-17.745753, -63.139468</t>
  </si>
  <si>
    <t xml:space="preserve">Fábrica Vaca Fría</t>
  </si>
  <si>
    <t xml:space="preserve">20:09</t>
  </si>
  <si>
    <t xml:space="preserve">Revisar vaciado</t>
  </si>
  <si>
    <t xml:space="preserve">Adan Olivera / Urbanización Juan Pablo II</t>
  </si>
  <si>
    <t xml:space="preserve">75087546</t>
  </si>
  <si>
    <t xml:space="preserve">Adan Olivera</t>
  </si>
  <si>
    <t xml:space="preserve">-17.591669, -63.149281</t>
  </si>
  <si>
    <t xml:space="preserve">Fabiola Cueva Romero / Barrio Melgar</t>
  </si>
  <si>
    <t xml:space="preserve">78192640</t>
  </si>
  <si>
    <t xml:space="preserve">Fabiola Cueva Romero</t>
  </si>
  <si>
    <t xml:space="preserve">-17.835998, -63.098644</t>
  </si>
  <si>
    <t xml:space="preserve">Laura Caldas / los Pocitos</t>
  </si>
  <si>
    <t xml:space="preserve">77007511</t>
  </si>
  <si>
    <t xml:space="preserve">Laura Caldas</t>
  </si>
  <si>
    <t xml:space="preserve">-17.838251, -63.109421</t>
  </si>
  <si>
    <t xml:space="preserve">Alejandra / Barrio El Triunfo / Urbanización Canaan.</t>
  </si>
  <si>
    <t xml:space="preserve">78029277</t>
  </si>
  <si>
    <t xml:space="preserve">Alejandra</t>
  </si>
  <si>
    <t xml:space="preserve">-17.854917, -63.236732</t>
  </si>
  <si>
    <t xml:space="preserve">El Retoño / Villa Santa Cruz</t>
  </si>
  <si>
    <t xml:space="preserve">Mutualista y 6to Anillo</t>
  </si>
  <si>
    <t xml:space="preserve">-17.742877, -63.144731</t>
  </si>
  <si>
    <t xml:space="preserve">Ave El Transcontinental</t>
  </si>
  <si>
    <t xml:space="preserve">-17.820867, -63.110011</t>
  </si>
  <si>
    <t xml:space="preserve">7mo Anillo y Av. Clara Cuta</t>
  </si>
  <si>
    <t xml:space="preserve">-17.729999, -63.152150</t>
  </si>
  <si>
    <t xml:space="preserve">13:41</t>
  </si>
  <si>
    <t xml:space="preserve">NN / Condominio Riviera del Remanso B</t>
  </si>
  <si>
    <t xml:space="preserve">-17.707928, -63.184608</t>
  </si>
  <si>
    <t xml:space="preserve">Miriam Porras Orrego / Final Avenida Monte Cristo / Cotoca</t>
  </si>
  <si>
    <t xml:space="preserve">72688053</t>
  </si>
  <si>
    <t xml:space="preserve">Miriam Porras Orrego</t>
  </si>
  <si>
    <t xml:space="preserve">-17.736269, -63.033619</t>
  </si>
  <si>
    <t xml:space="preserve">Centro Médico Fundación Bartimeo / El Carmen</t>
  </si>
  <si>
    <t xml:space="preserve">61346620</t>
  </si>
  <si>
    <t xml:space="preserve">Centro Médico Fundación Bartimeo</t>
  </si>
  <si>
    <t xml:space="preserve">-17.848042, -63.245277</t>
  </si>
  <si>
    <t xml:space="preserve">Cobró Chalo</t>
  </si>
  <si>
    <t xml:space="preserve">Integración de Las Américas</t>
  </si>
  <si>
    <t xml:space="preserve">20210512001</t>
  </si>
  <si>
    <t xml:space="preserve">-17.883848, -63.270553</t>
  </si>
  <si>
    <t xml:space="preserve">Nueva Primavera</t>
  </si>
  <si>
    <t xml:space="preserve">20210512002</t>
  </si>
  <si>
    <t xml:space="preserve">-17.747428, -63.109621</t>
  </si>
  <si>
    <t xml:space="preserve">-17.871356, -63.273149</t>
  </si>
  <si>
    <t xml:space="preserve">-17.883549, -63.270009</t>
  </si>
  <si>
    <t xml:space="preserve">Centro de Salud El Carmen</t>
  </si>
  <si>
    <t xml:space="preserve">-17.847835, -63.245784</t>
  </si>
  <si>
    <t xml:space="preserve">Doble Vía La Guardia y 7mo Anillo</t>
  </si>
  <si>
    <t xml:space="preserve">-17.828976, -63.227424</t>
  </si>
  <si>
    <t xml:space="preserve">Doble Vía La Guardia y 6to Anillo</t>
  </si>
  <si>
    <t xml:space="preserve">-17.823219, -63.220833</t>
  </si>
  <si>
    <t xml:space="preserve">13:02</t>
  </si>
  <si>
    <t xml:space="preserve">Nicolás Grossman / Villa Simón Boliviar</t>
  </si>
  <si>
    <t xml:space="preserve">70140834</t>
  </si>
  <si>
    <t xml:space="preserve">Nicolás Grossman</t>
  </si>
  <si>
    <t xml:space="preserve">-17.890852, -63.295826</t>
  </si>
  <si>
    <t xml:space="preserve">21:40</t>
  </si>
  <si>
    <t xml:space="preserve">3:43</t>
  </si>
  <si>
    <t xml:space="preserve">Coca machucada Tío Roly / Cumavi y 16 de Julio</t>
  </si>
  <si>
    <t xml:space="preserve">-17.792543, -63.126987</t>
  </si>
  <si>
    <t xml:space="preserve">Ave Miguel Servet</t>
  </si>
  <si>
    <t xml:space="preserve">-17.833921, -63.211593</t>
  </si>
  <si>
    <t xml:space="preserve">Estación de Servicio Free Gas SRL / 6to Anillo</t>
  </si>
  <si>
    <t xml:space="preserve">2:32</t>
  </si>
  <si>
    <t xml:space="preserve">-17.842420, -63.191751</t>
  </si>
  <si>
    <t xml:space="preserve">11:52</t>
  </si>
  <si>
    <t xml:space="preserve">20210517001</t>
  </si>
  <si>
    <t xml:space="preserve">-17.638615, -63.160485</t>
  </si>
  <si>
    <t xml:space="preserve">15:44</t>
  </si>
  <si>
    <t xml:space="preserve">Beto / Calle Saturno / Plan 3000</t>
  </si>
  <si>
    <t xml:space="preserve">67796516</t>
  </si>
  <si>
    <t xml:space="preserve">Beto</t>
  </si>
  <si>
    <t xml:space="preserve">-17.817621, -63.136223</t>
  </si>
  <si>
    <t xml:space="preserve">Maya Roxana Rivero / Virgen de Luján</t>
  </si>
  <si>
    <t xml:space="preserve">72630356</t>
  </si>
  <si>
    <t xml:space="preserve">Maya Roxana Rivero</t>
  </si>
  <si>
    <t xml:space="preserve">-17.756607, -63.127586</t>
  </si>
  <si>
    <t xml:space="preserve">No se hizo. Urgente y estábamos lejos</t>
  </si>
  <si>
    <t xml:space="preserve">Arturo Flores Justiniano / Cupesí Terrado</t>
  </si>
  <si>
    <t xml:space="preserve">69161486</t>
  </si>
  <si>
    <t xml:space="preserve">Arturo Flores Justiniano</t>
  </si>
  <si>
    <t xml:space="preserve">-17.818426, -63.105824</t>
  </si>
  <si>
    <t xml:space="preserve">Gloria / El Mechero</t>
  </si>
  <si>
    <t xml:space="preserve">Gloria</t>
  </si>
  <si>
    <t xml:space="preserve">-17.833612, -63.122696</t>
  </si>
  <si>
    <t xml:space="preserve">20210518001</t>
  </si>
  <si>
    <t xml:space="preserve">-17.846407, -63.095403</t>
  </si>
  <si>
    <t xml:space="preserve">20210518002</t>
  </si>
  <si>
    <t xml:space="preserve">-17.614252, -63.135552</t>
  </si>
  <si>
    <t xml:space="preserve">Estación de Servicio La Esquina</t>
  </si>
  <si>
    <t xml:space="preserve">-17.530085, -63.161791</t>
  </si>
  <si>
    <t xml:space="preserve">Villa Simón Bolivar</t>
  </si>
  <si>
    <t xml:space="preserve">20210519001</t>
  </si>
  <si>
    <t xml:space="preserve">-17.891243, -63.289213</t>
  </si>
  <si>
    <t xml:space="preserve">20210519002</t>
  </si>
  <si>
    <t xml:space="preserve">-17.701151, -63.178493</t>
  </si>
  <si>
    <t xml:space="preserve">20210519003</t>
  </si>
  <si>
    <t xml:space="preserve">-17.662533, -63.164042</t>
  </si>
  <si>
    <t xml:space="preserve">20210519004</t>
  </si>
  <si>
    <t xml:space="preserve">-17.757079, -63.126078</t>
  </si>
  <si>
    <t xml:space="preserve">NN / Barrio Nueva Primavera</t>
  </si>
  <si>
    <t xml:space="preserve">PSC_Orgánico</t>
  </si>
  <si>
    <t xml:space="preserve">63605854</t>
  </si>
  <si>
    <t xml:space="preserve">-17.745466, -63.111072</t>
  </si>
  <si>
    <t xml:space="preserve">Quería que vean el pozo.</t>
  </si>
  <si>
    <t xml:space="preserve">-17.827407, -63.159080</t>
  </si>
  <si>
    <t xml:space="preserve">-17.865932, -63.269606</t>
  </si>
  <si>
    <t xml:space="preserve">Estación de Servicio Totaitú N&amp;T SRL</t>
  </si>
  <si>
    <t xml:space="preserve">-17.712838, -63.160664</t>
  </si>
  <si>
    <t xml:space="preserve">-17.757129, -63.126268</t>
  </si>
  <si>
    <t xml:space="preserve">Julio León / El Carmen / Doble Vía La Guardia</t>
  </si>
  <si>
    <t xml:space="preserve">73195496</t>
  </si>
  <si>
    <t xml:space="preserve">Julio León</t>
  </si>
  <si>
    <t xml:space="preserve">-17.848228, -63.244701</t>
  </si>
  <si>
    <t xml:space="preserve">OK</t>
  </si>
  <si>
    <t xml:space="preserve">Camino Cotoca - Itapaquí</t>
  </si>
  <si>
    <t xml:space="preserve">20210520001</t>
  </si>
  <si>
    <t xml:space="preserve">-17.701457, -63.006433</t>
  </si>
  <si>
    <t xml:space="preserve">20210520002</t>
  </si>
  <si>
    <t xml:space="preserve">-17.788135, -63.109839</t>
  </si>
  <si>
    <t xml:space="preserve">-17.731926, -63.137908</t>
  </si>
  <si>
    <t xml:space="preserve">-17.710865, -63.003729</t>
  </si>
  <si>
    <t xml:space="preserve">-17.701296, -63.006316</t>
  </si>
  <si>
    <t xml:space="preserve">Ave. Los Andes y 8voi Anillo</t>
  </si>
  <si>
    <t xml:space="preserve">-17.786351, -63.107512</t>
  </si>
  <si>
    <t xml:space="preserve">8:46</t>
  </si>
  <si>
    <t xml:space="preserve">Antonio Caro /  El Recreo</t>
  </si>
  <si>
    <t xml:space="preserve">73174137</t>
  </si>
  <si>
    <t xml:space="preserve">Antonio Caro</t>
  </si>
  <si>
    <t xml:space="preserve">-17.887831, -63.079907</t>
  </si>
  <si>
    <t xml:space="preserve">Claudia / Av. 3 Pasos al Frente</t>
  </si>
  <si>
    <t xml:space="preserve">78152085</t>
  </si>
  <si>
    <t xml:space="preserve">Claudia</t>
  </si>
  <si>
    <t xml:space="preserve">-17.795340, -63.142483</t>
  </si>
  <si>
    <t xml:space="preserve">Se pactó por 390. Destranque. No quiso pagar.</t>
  </si>
  <si>
    <t xml:space="preserve">-17.841761, -63.109914</t>
  </si>
  <si>
    <t xml:space="preserve">Marco Antonio Arrázola / Los Chacos</t>
  </si>
  <si>
    <t xml:space="preserve">61529250</t>
  </si>
  <si>
    <t xml:space="preserve">Marco Antonio Arrázola</t>
  </si>
  <si>
    <t xml:space="preserve">-17.758968, -63.116711</t>
  </si>
  <si>
    <t xml:space="preserve">4:01</t>
  </si>
  <si>
    <t xml:space="preserve">15:20</t>
  </si>
  <si>
    <t xml:space="preserve">Anibal Fernandez / Urbanización Los Piyos</t>
  </si>
  <si>
    <t xml:space="preserve">77686790</t>
  </si>
  <si>
    <t xml:space="preserve">Anibal Fernandez</t>
  </si>
  <si>
    <t xml:space="preserve">-17.897928, -63.218082</t>
  </si>
  <si>
    <t xml:space="preserve">René Gutierrez Gutierrez / Palmira 7</t>
  </si>
  <si>
    <t xml:space="preserve">75541375/72108182</t>
  </si>
  <si>
    <t xml:space="preserve">René Gutierrez Gutierrez</t>
  </si>
  <si>
    <t xml:space="preserve">-17.876197, -63.189212</t>
  </si>
  <si>
    <t xml:space="preserve">Bryam Prado Acuña / Palmar del Oratorio</t>
  </si>
  <si>
    <t xml:space="preserve">67385524</t>
  </si>
  <si>
    <t xml:space="preserve">Bryam Prado Acuña</t>
  </si>
  <si>
    <t xml:space="preserve">-17.876850, -63.141144</t>
  </si>
  <si>
    <t xml:space="preserve">Cancelado x Tiempo</t>
  </si>
  <si>
    <t xml:space="preserve">NN / Villa Simón Boliviar</t>
  </si>
  <si>
    <t xml:space="preserve">62185110</t>
  </si>
  <si>
    <t xml:space="preserve">-17.888782, -63.276974</t>
  </si>
  <si>
    <t xml:space="preserve">20210524001</t>
  </si>
  <si>
    <t xml:space="preserve">-17.876078, -63.190102</t>
  </si>
  <si>
    <t xml:space="preserve">Gomero / NitroAir Bolivia. Doble Vía La Guardia Km 8</t>
  </si>
  <si>
    <t xml:space="preserve">Estación de Servicio Quinto Anillo</t>
  </si>
  <si>
    <t xml:space="preserve">-17.804764, -63.225427</t>
  </si>
  <si>
    <t xml:space="preserve">Distrito Municipal 6, cerca a la Av. Virgen de Luján, cerca a mercado Panamericano.</t>
  </si>
  <si>
    <t xml:space="preserve">No en reporte</t>
  </si>
  <si>
    <t xml:space="preserve">Destranque</t>
  </si>
  <si>
    <t xml:space="preserve">NN / Moscú y Ave Miguel Servet</t>
  </si>
  <si>
    <t xml:space="preserve">76378706</t>
  </si>
  <si>
    <t xml:space="preserve">-17.835480, -63.208830</t>
  </si>
  <si>
    <t xml:space="preserve">Iván Durán / Urubo Garden / casa 27</t>
  </si>
  <si>
    <t xml:space="preserve">72201821</t>
  </si>
  <si>
    <t xml:space="preserve">Iván Durán</t>
  </si>
  <si>
    <t xml:space="preserve">-17.753153, -63.224239</t>
  </si>
  <si>
    <t xml:space="preserve">Se atendió al día siguiente</t>
  </si>
  <si>
    <t xml:space="preserve">20210525001</t>
  </si>
  <si>
    <t xml:space="preserve">-17.808856, -63.103602</t>
  </si>
  <si>
    <t xml:space="preserve">-17.808448, -63.102741</t>
  </si>
  <si>
    <t xml:space="preserve">-17.789460, -63.108069</t>
  </si>
  <si>
    <t xml:space="preserve">A e Centinelas del Chaco</t>
  </si>
  <si>
    <t xml:space="preserve">-17.826283, -63.161666</t>
  </si>
  <si>
    <t xml:space="preserve">11:01</t>
  </si>
  <si>
    <t xml:space="preserve">5:27</t>
  </si>
  <si>
    <t xml:space="preserve">Gomería Jenecherú / Avenida Jenecherú</t>
  </si>
  <si>
    <t xml:space="preserve">-17.775290, -63.125048</t>
  </si>
  <si>
    <t xml:space="preserve">13:58</t>
  </si>
  <si>
    <t xml:space="preserve">Loren / El Tatú</t>
  </si>
  <si>
    <t xml:space="preserve">69046418</t>
  </si>
  <si>
    <t xml:space="preserve">Loren</t>
  </si>
  <si>
    <t xml:space="preserve">-17.809805, -63.070496</t>
  </si>
  <si>
    <t xml:space="preserve">Importadora Eyoung / Carretera Virgen de Cotoca </t>
  </si>
  <si>
    <t xml:space="preserve">-17.766017, -63.109801</t>
  </si>
  <si>
    <t xml:space="preserve">Combustible?</t>
  </si>
  <si>
    <t xml:space="preserve">14:41</t>
  </si>
  <si>
    <t xml:space="preserve">76650230</t>
  </si>
  <si>
    <t xml:space="preserve">-17.881775, -63.279766</t>
  </si>
  <si>
    <t xml:space="preserve">20210529001</t>
  </si>
  <si>
    <t xml:space="preserve">-17.724503, -63.138008</t>
  </si>
  <si>
    <t xml:space="preserve">20210529002</t>
  </si>
  <si>
    <t xml:space="preserve">-17.637217, -63.161430</t>
  </si>
  <si>
    <t xml:space="preserve">20210529003</t>
  </si>
  <si>
    <t xml:space="preserve">-17.847721, -63.239475</t>
  </si>
  <si>
    <t xml:space="preserve">20:01</t>
  </si>
  <si>
    <t xml:space="preserve">Reynaldo López / Cotoca</t>
  </si>
  <si>
    <t xml:space="preserve">76383028 / 72688053</t>
  </si>
  <si>
    <t xml:space="preserve">Reynaldo López</t>
  </si>
  <si>
    <t xml:space="preserve">-17.736406, -63.033020</t>
  </si>
  <si>
    <t xml:space="preserve">Cancelaron. Ganó competencia en tiempo / Mismo que Miriam Porras -17.736269, -63.033619</t>
  </si>
  <si>
    <t xml:space="preserve">20210530001</t>
  </si>
  <si>
    <t xml:space="preserve">-17.773072, -63.058845</t>
  </si>
  <si>
    <t xml:space="preserve">Barrio Fabril / Doble Vía La Guardia Km 7-8</t>
  </si>
  <si>
    <t xml:space="preserve">20210530002</t>
  </si>
  <si>
    <t xml:space="preserve">-17.834004, -63.229972</t>
  </si>
  <si>
    <t xml:space="preserve">3:21</t>
  </si>
  <si>
    <t xml:space="preserve">12:18</t>
  </si>
  <si>
    <t xml:space="preserve">Yenny Soriano / Radial 17 y medio</t>
  </si>
  <si>
    <t xml:space="preserve">73123080</t>
  </si>
  <si>
    <t xml:space="preserve">Yenny Soriano</t>
  </si>
  <si>
    <t xml:space="preserve">-17.824987, -63.234695</t>
  </si>
  <si>
    <t xml:space="preserve">Era 400 pero cobramos 500 porque eran dos pozos</t>
  </si>
  <si>
    <t xml:space="preserve">NN / Barrio el Bibosi / El Bateón</t>
  </si>
  <si>
    <t xml:space="preserve">60983300</t>
  </si>
  <si>
    <t xml:space="preserve">-17.726027, -63.110802</t>
  </si>
  <si>
    <t xml:space="preserve">20210531001</t>
  </si>
  <si>
    <t xml:space="preserve">-17.880642, -63.243247</t>
  </si>
  <si>
    <t xml:space="preserve">Quinto Anillo / Zona Industrial</t>
  </si>
  <si>
    <t xml:space="preserve">20210531002</t>
  </si>
  <si>
    <t xml:space="preserve">-17.752288, -63.140729</t>
  </si>
  <si>
    <t xml:space="preserve">Estadio Municipal Distrito 6</t>
  </si>
  <si>
    <t xml:space="preserve">-17.729618, -63.105003</t>
  </si>
  <si>
    <t xml:space="preserve">Don Julio / Ciudad de la Alegría</t>
  </si>
  <si>
    <t xml:space="preserve">76346612</t>
  </si>
  <si>
    <t xml:space="preserve">Don Julio</t>
  </si>
  <si>
    <t xml:space="preserve">-17.849100, -63.106987</t>
  </si>
  <si>
    <t xml:space="preserve">Av. Jardín y Azucenas / Urbanización Cotoca</t>
  </si>
  <si>
    <t xml:space="preserve">20210601001</t>
  </si>
  <si>
    <t xml:space="preserve">-17.760436, -63.099305</t>
  </si>
  <si>
    <t xml:space="preserve">Enconada Sur / Cotoca</t>
  </si>
  <si>
    <t xml:space="preserve">20210601002</t>
  </si>
  <si>
    <t xml:space="preserve">-17.729096, -62.932838</t>
  </si>
  <si>
    <t xml:space="preserve">Avenida El Remanso</t>
  </si>
  <si>
    <t xml:space="preserve">20210601003</t>
  </si>
  <si>
    <t xml:space="preserve">-17.715003, -63.164405</t>
  </si>
  <si>
    <t xml:space="preserve">Tania Villca/Joel Cabrera / Calle Cap P. Urquijo / Paraguá entre 3er y 4to Anillo</t>
  </si>
  <si>
    <t xml:space="preserve">71559481</t>
  </si>
  <si>
    <t xml:space="preserve">Tania Villca/Joel Cabrera</t>
  </si>
  <si>
    <t xml:space="preserve">-17.769286, -63.150764</t>
  </si>
  <si>
    <t xml:space="preserve">Basán</t>
  </si>
  <si>
    <t xml:space="preserve">-17.764600, -62.998899</t>
  </si>
  <si>
    <t xml:space="preserve">-17.731567, -62.933849</t>
  </si>
  <si>
    <t xml:space="preserve">-17.731630, -62.933781</t>
  </si>
  <si>
    <t xml:space="preserve">13:03</t>
  </si>
  <si>
    <t xml:space="preserve">Alcira Arce / Radial 10 y 8vo Anillo</t>
  </si>
  <si>
    <t xml:space="preserve">75567151</t>
  </si>
  <si>
    <t xml:space="preserve">Alcira Arce</t>
  </si>
  <si>
    <t xml:space="preserve">-17.816786, -63.110760</t>
  </si>
  <si>
    <t xml:space="preserve">20210602001</t>
  </si>
  <si>
    <t xml:space="preserve">-17.849711, -63.212543</t>
  </si>
  <si>
    <t xml:space="preserve">Mirtha / Palmar Viruhez</t>
  </si>
  <si>
    <t xml:space="preserve">73697484</t>
  </si>
  <si>
    <t xml:space="preserve">Mirtha</t>
  </si>
  <si>
    <t xml:space="preserve">-17.831633, -63.109529</t>
  </si>
  <si>
    <t xml:space="preserve">Edwin Chávez / El Trapiche / Pampa de la Isla</t>
  </si>
  <si>
    <t xml:space="preserve">69184530</t>
  </si>
  <si>
    <t xml:space="preserve">Edwin Chávez</t>
  </si>
  <si>
    <t xml:space="preserve">-17.758684, -63.076176</t>
  </si>
  <si>
    <t xml:space="preserve">Induplásticas SC / Avenida Internacional Bioceanica / PEC2 Parque Empresarial</t>
  </si>
  <si>
    <t xml:space="preserve">20210604001</t>
  </si>
  <si>
    <t xml:space="preserve">Induplásticas SC</t>
  </si>
  <si>
    <t xml:space="preserve">-17.673898, -63.147228</t>
  </si>
  <si>
    <t xml:space="preserve">Av. Los Andes y 16 de Julio</t>
  </si>
  <si>
    <t xml:space="preserve">-17.785495, -63.127207</t>
  </si>
  <si>
    <t xml:space="preserve">-17.785791, -63.124483</t>
  </si>
  <si>
    <t xml:space="preserve">Terrado /Av. Arroyito</t>
  </si>
  <si>
    <t xml:space="preserve">20210605001</t>
  </si>
  <si>
    <t xml:space="preserve">-17.821813, -63.091960</t>
  </si>
  <si>
    <t xml:space="preserve">Surtidor Unigas</t>
  </si>
  <si>
    <t xml:space="preserve">-17.836823, -63.084455</t>
  </si>
  <si>
    <t xml:space="preserve">-17.836688, -63.084525</t>
  </si>
  <si>
    <t xml:space="preserve">-17.820663, -63.096847</t>
  </si>
  <si>
    <t xml:space="preserve">-17.858719, -63.224219</t>
  </si>
  <si>
    <t xml:space="preserve">Avenida Moscú / Iglesia Eben Ezer</t>
  </si>
  <si>
    <t xml:space="preserve">-17.847205, -63.216290</t>
  </si>
  <si>
    <t xml:space="preserve">Alvaro Pacheco / Quimome</t>
  </si>
  <si>
    <t xml:space="preserve">73669008</t>
  </si>
  <si>
    <t xml:space="preserve">Alvaro Pacheco</t>
  </si>
  <si>
    <t xml:space="preserve">Quimome</t>
  </si>
  <si>
    <t xml:space="preserve">-17.703190, -61.147163</t>
  </si>
  <si>
    <t xml:space="preserve">Decía 3000</t>
  </si>
  <si>
    <t xml:space="preserve">Radial 13. Recoje al ayudante</t>
  </si>
  <si>
    <t xml:space="preserve">-17.828013, -63.176346</t>
  </si>
  <si>
    <t xml:space="preserve">-17.666674, -61.512529</t>
  </si>
  <si>
    <t xml:space="preserve">16:41</t>
  </si>
  <si>
    <t xml:space="preserve">Hospital Japonés</t>
  </si>
  <si>
    <t xml:space="preserve">70936033</t>
  </si>
  <si>
    <t xml:space="preserve">Crédito</t>
  </si>
  <si>
    <t xml:space="preserve">-17.773317, -63.154991</t>
  </si>
  <si>
    <t xml:space="preserve">20210607001</t>
  </si>
  <si>
    <t xml:space="preserve">-17.688439, -63.164805</t>
  </si>
  <si>
    <t xml:space="preserve">Condominio Paraíso Azul</t>
  </si>
  <si>
    <t xml:space="preserve">-17.760111, -63.128231</t>
  </si>
  <si>
    <t xml:space="preserve">Almuerzo. Pampa de la Isla</t>
  </si>
  <si>
    <t xml:space="preserve">-17.755213, -63.085077</t>
  </si>
  <si>
    <t xml:space="preserve">3er Anillo Interno</t>
  </si>
  <si>
    <t xml:space="preserve">Nax Snaxs / Parque Industrial</t>
  </si>
  <si>
    <t xml:space="preserve">20210608001</t>
  </si>
  <si>
    <t xml:space="preserve">-17.751671, -63.132808</t>
  </si>
  <si>
    <t xml:space="preserve">20210608002</t>
  </si>
  <si>
    <t xml:space="preserve">Taller de Muellería Mayta / Avenida 16 de julio y Libertadores / Villa 1ro de Mayo</t>
  </si>
  <si>
    <t xml:space="preserve">-17.795982, -63.126815</t>
  </si>
  <si>
    <t xml:space="preserve">13:48</t>
  </si>
  <si>
    <t xml:space="preserve">Quedó debiendo 140</t>
  </si>
  <si>
    <t xml:space="preserve">Condominio Sierra Alta</t>
  </si>
  <si>
    <t xml:space="preserve">20210610001</t>
  </si>
  <si>
    <t xml:space="preserve">-17.758203, -63.087293</t>
  </si>
  <si>
    <t xml:space="preserve">Avenida Panamericana</t>
  </si>
  <si>
    <t xml:space="preserve">-17.745325, -63.096500</t>
  </si>
  <si>
    <t xml:space="preserve">-17.745202, -63.096479</t>
  </si>
  <si>
    <t xml:space="preserve">-17.736926, -63.100691</t>
  </si>
  <si>
    <t xml:space="preserve">Solicitado el 5/06/2021</t>
  </si>
  <si>
    <t xml:space="preserve">7:10</t>
  </si>
  <si>
    <t xml:space="preserve">2:13</t>
  </si>
  <si>
    <t xml:space="preserve">-17.606732, -63.155121</t>
  </si>
  <si>
    <t xml:space="preserve">6to Anillo / Parque Industrial</t>
  </si>
  <si>
    <t xml:space="preserve">-17.750648, -63.130933</t>
  </si>
  <si>
    <t xml:space="preserve">11:03</t>
  </si>
  <si>
    <t xml:space="preserve">20210612001</t>
  </si>
  <si>
    <t xml:space="preserve">-17.603184, -63.151569</t>
  </si>
  <si>
    <t xml:space="preserve">20210612002</t>
  </si>
  <si>
    <t xml:space="preserve">-17.603337, -63.151620</t>
  </si>
  <si>
    <t xml:space="preserve">El Trapiche / Pampa de la Isla</t>
  </si>
  <si>
    <t xml:space="preserve">20210612003</t>
  </si>
  <si>
    <t xml:space="preserve">-17.745426, -63.073216</t>
  </si>
  <si>
    <t xml:space="preserve">-17.849993, -63.227343</t>
  </si>
  <si>
    <t xml:space="preserve">Error gps?</t>
  </si>
  <si>
    <t xml:space="preserve">Zona Abasto</t>
  </si>
  <si>
    <t xml:space="preserve">-17.849509, -63.226693</t>
  </si>
  <si>
    <t xml:space="preserve">14:46</t>
  </si>
  <si>
    <t xml:space="preserve">Texas / Satélite Norte</t>
  </si>
  <si>
    <t xml:space="preserve">20210613001</t>
  </si>
  <si>
    <t xml:space="preserve">-17.612215, -63.163015</t>
  </si>
  <si>
    <t xml:space="preserve">Villa Simón Bolivar / Km 15 Barrio San Silvestre</t>
  </si>
  <si>
    <t xml:space="preserve">20210613002</t>
  </si>
  <si>
    <t xml:space="preserve">-17.891107, -63.289041</t>
  </si>
  <si>
    <t xml:space="preserve">-17.612340, -63.164122</t>
  </si>
  <si>
    <t xml:space="preserve">-17.612299, -63.163789</t>
  </si>
  <si>
    <t xml:space="preserve">Doble Vía La Guardia y Mapaizo</t>
  </si>
  <si>
    <t xml:space="preserve">-17.847611, -63.248945</t>
  </si>
  <si>
    <t xml:space="preserve">19:46</t>
  </si>
  <si>
    <t xml:space="preserve">Av. Mariscal Santa Cruz / Barrio Calama. Zona Nueva Ramada</t>
  </si>
  <si>
    <t xml:space="preserve">20210614001</t>
  </si>
  <si>
    <t xml:space="preserve">-17.837011, -63.221729</t>
  </si>
  <si>
    <t xml:space="preserve">Plazuela Urbanización Cotoca</t>
  </si>
  <si>
    <t xml:space="preserve">20210614002</t>
  </si>
  <si>
    <t xml:space="preserve">-17.759668, -63.099550</t>
  </si>
  <si>
    <t xml:space="preserve">Avenida Canal Pedro Velez / Barrio Sausalito</t>
  </si>
  <si>
    <t xml:space="preserve">20210614003</t>
  </si>
  <si>
    <t xml:space="preserve">-17.725050, -63.182255</t>
  </si>
  <si>
    <t xml:space="preserve">Villa Bonita / Urubó</t>
  </si>
  <si>
    <t xml:space="preserve">20210614004</t>
  </si>
  <si>
    <t xml:space="preserve">-17.749573, -63.234529</t>
  </si>
  <si>
    <t xml:space="preserve">-17.758797, -63.236062</t>
  </si>
  <si>
    <t xml:space="preserve">15:10</t>
  </si>
  <si>
    <t xml:space="preserve">NN / 1er Anillo entre Aroma y Quijarro</t>
  </si>
  <si>
    <t xml:space="preserve">76054512</t>
  </si>
  <si>
    <t xml:space="preserve">-17.774565, -63.179417</t>
  </si>
  <si>
    <t xml:space="preserve">20210615001</t>
  </si>
  <si>
    <t xml:space="preserve">-17.811056, -63.096281</t>
  </si>
  <si>
    <t xml:space="preserve">8vo Anillo / Barrio Paquío / Guapurú 2</t>
  </si>
  <si>
    <t xml:space="preserve">-17.810608, -63.109342</t>
  </si>
  <si>
    <t xml:space="preserve">Entrada de la Laguna</t>
  </si>
  <si>
    <t xml:space="preserve">14:44</t>
  </si>
  <si>
    <t xml:space="preserve">20210616001</t>
  </si>
  <si>
    <t xml:space="preserve">-17.636570, -63.159473</t>
  </si>
  <si>
    <t xml:space="preserve">Avenida Mariscal Santa Cruz / Barrio Calama</t>
  </si>
  <si>
    <t xml:space="preserve">20210616002</t>
  </si>
  <si>
    <t xml:space="preserve">-17.837021, -63.221823</t>
  </si>
  <si>
    <t xml:space="preserve">Urbanización Canaan</t>
  </si>
  <si>
    <t xml:space="preserve">20210616003</t>
  </si>
  <si>
    <t xml:space="preserve">-17.847484, -63.239905</t>
  </si>
  <si>
    <t xml:space="preserve">20210616004</t>
  </si>
  <si>
    <t xml:space="preserve">-17.757247, -63.126978</t>
  </si>
  <si>
    <t xml:space="preserve">-17.851606, -63.253011</t>
  </si>
  <si>
    <t xml:space="preserve">Sacar agua</t>
  </si>
  <si>
    <t xml:space="preserve">21:08</t>
  </si>
  <si>
    <t xml:space="preserve">Henrry Gutierrez / Porongo</t>
  </si>
  <si>
    <t xml:space="preserve">76692091</t>
  </si>
  <si>
    <t xml:space="preserve">Henrry Gutierrez</t>
  </si>
  <si>
    <t xml:space="preserve">-17.802792, -63.254242</t>
  </si>
  <si>
    <t xml:space="preserve">20210618001</t>
  </si>
  <si>
    <t xml:space="preserve">-17.854856, -63.222847</t>
  </si>
  <si>
    <t xml:space="preserve">Barrio Ambrosio Villarroel / Roca y Coronado</t>
  </si>
  <si>
    <t xml:space="preserve">20210618002</t>
  </si>
  <si>
    <t xml:space="preserve">-17.789428, -63.226650</t>
  </si>
  <si>
    <t xml:space="preserve">-17.789509, -63.226627</t>
  </si>
  <si>
    <t xml:space="preserve">Puente Urubó Mario Foianini</t>
  </si>
  <si>
    <t xml:space="preserve">-17.754779, -63.204656</t>
  </si>
  <si>
    <t xml:space="preserve">Carretera a Porongo</t>
  </si>
  <si>
    <t xml:space="preserve">-17.844510, -63.300283</t>
  </si>
  <si>
    <t xml:space="preserve">Urubó Village</t>
  </si>
  <si>
    <t xml:space="preserve">-17.776972, -63.248007</t>
  </si>
  <si>
    <t xml:space="preserve">15:19</t>
  </si>
  <si>
    <t xml:space="preserve">-17.755169, -63.130167</t>
  </si>
  <si>
    <t xml:space="preserve">-17.770618, -63.126443</t>
  </si>
  <si>
    <t xml:space="preserve">4:43</t>
  </si>
  <si>
    <t xml:space="preserve">12:43</t>
  </si>
  <si>
    <t xml:space="preserve">Andrea Torrejon / Empresa Constructora Fredsol /Asunción de Guarayos</t>
  </si>
  <si>
    <t xml:space="preserve">73357874</t>
  </si>
  <si>
    <t xml:space="preserve">Andrea Torrejon / Empresa Constructora Fredsol</t>
  </si>
  <si>
    <t xml:space="preserve">Guarayos</t>
  </si>
  <si>
    <t xml:space="preserve">-15.902302, -63.185833</t>
  </si>
  <si>
    <t xml:space="preserve">Pagaron 1360 Chalo + 5440 Limber</t>
  </si>
  <si>
    <t xml:space="preserve">Almuerzo / Mercado de San Ramón</t>
  </si>
  <si>
    <t xml:space="preserve">-16.614028, -62.500724</t>
  </si>
  <si>
    <t xml:space="preserve">Mauricio / Barrio Campo Rosa</t>
  </si>
  <si>
    <t xml:space="preserve">76324560</t>
  </si>
  <si>
    <t xml:space="preserve">Mauricio</t>
  </si>
  <si>
    <t xml:space="preserve">-17.843170, -63.224677</t>
  </si>
  <si>
    <t xml:space="preserve">Mariam / Urbanización Canaan / El Bajío</t>
  </si>
  <si>
    <t xml:space="preserve">76693798</t>
  </si>
  <si>
    <t xml:space="preserve">Mariam</t>
  </si>
  <si>
    <t xml:space="preserve">-17.855443, -63.234617</t>
  </si>
  <si>
    <t xml:space="preserve">Silvia Sanchez / Urbanización El Buen Samaritano</t>
  </si>
  <si>
    <t xml:space="preserve">73105041</t>
  </si>
  <si>
    <t xml:space="preserve">Silvia Sanchez</t>
  </si>
  <si>
    <t xml:space="preserve">-17.796982, -63.095062</t>
  </si>
  <si>
    <t xml:space="preserve">Av. Marcelo Quiroga Santa Cruz / Barrio Calama. Zona Nueva Ramada</t>
  </si>
  <si>
    <t xml:space="preserve">20210622001</t>
  </si>
  <si>
    <t xml:space="preserve">-17.837470, -63.220963</t>
  </si>
  <si>
    <t xml:space="preserve">Mercado El Remanso</t>
  </si>
  <si>
    <t xml:space="preserve">20210622002</t>
  </si>
  <si>
    <t xml:space="preserve">-17.715418, -63.165408</t>
  </si>
  <si>
    <t xml:space="preserve">Barrio Campo Rosa</t>
  </si>
  <si>
    <t xml:space="preserve">-17.843606, -63.224770</t>
  </si>
  <si>
    <t xml:space="preserve">-17.837154, -63.221397</t>
  </si>
  <si>
    <t xml:space="preserve">15:08</t>
  </si>
  <si>
    <t xml:space="preserve">Antes 250</t>
  </si>
  <si>
    <t xml:space="preserve">Elmer / Barrio Covipal</t>
  </si>
  <si>
    <t xml:space="preserve">74689998</t>
  </si>
  <si>
    <t xml:space="preserve">Elmer</t>
  </si>
  <si>
    <t xml:space="preserve">-17.845442, -63.236633</t>
  </si>
  <si>
    <t xml:space="preserve">20210623001</t>
  </si>
  <si>
    <t xml:space="preserve">-17.519152, -63.167887</t>
  </si>
  <si>
    <t xml:space="preserve">Condominio La Colina</t>
  </si>
  <si>
    <t xml:space="preserve">-17.713165, -63.161987</t>
  </si>
  <si>
    <t xml:space="preserve">No pudo entrar el camión. Techo muy bajo.</t>
  </si>
  <si>
    <t xml:space="preserve">-17.519440, -63.167620</t>
  </si>
  <si>
    <t xml:space="preserve">3:19</t>
  </si>
  <si>
    <t xml:space="preserve">Barrio Santa Elena / Plan 3000</t>
  </si>
  <si>
    <t xml:space="preserve">20210624001</t>
  </si>
  <si>
    <t xml:space="preserve">-17.827085, -63.112381</t>
  </si>
  <si>
    <t xml:space="preserve">Condominio D'addario</t>
  </si>
  <si>
    <t xml:space="preserve">20210624002</t>
  </si>
  <si>
    <t xml:space="preserve">-17.832710, -63.251258</t>
  </si>
  <si>
    <t xml:space="preserve">Condominio Paradisso</t>
  </si>
  <si>
    <t xml:space="preserve">20210624003</t>
  </si>
  <si>
    <t xml:space="preserve">-17.694643, -63.164209</t>
  </si>
  <si>
    <t xml:space="preserve">15:29</t>
  </si>
  <si>
    <t xml:space="preserve">Calle Villa Bella y Armonía</t>
  </si>
  <si>
    <t xml:space="preserve">20210625001</t>
  </si>
  <si>
    <t xml:space="preserve">-17.777232, -63.156283</t>
  </si>
  <si>
    <t xml:space="preserve">ES Urubó</t>
  </si>
  <si>
    <t xml:space="preserve">-17.777684, -63.156136</t>
  </si>
  <si>
    <t xml:space="preserve">Condominio Santa Fe</t>
  </si>
  <si>
    <t xml:space="preserve">20210626001</t>
  </si>
  <si>
    <t xml:space="preserve">-17.754081, -63.090970</t>
  </si>
  <si>
    <t xml:space="preserve">-17.754436, -63.090841</t>
  </si>
  <si>
    <t xml:space="preserve">2:56</t>
  </si>
  <si>
    <t xml:space="preserve">-17.751415, -63.093264</t>
  </si>
  <si>
    <t xml:space="preserve">4:14</t>
  </si>
  <si>
    <t xml:space="preserve">Gonzalo / Cupesí Terrado</t>
  </si>
  <si>
    <t xml:space="preserve">78175496</t>
  </si>
  <si>
    <t xml:space="preserve">Gonzalo</t>
  </si>
  <si>
    <t xml:space="preserve">-17.814484, -63.097942</t>
  </si>
  <si>
    <t xml:space="preserve">20:25</t>
  </si>
  <si>
    <t xml:space="preserve">20210629001</t>
  </si>
  <si>
    <t xml:space="preserve">-17.636400, -63.165398</t>
  </si>
  <si>
    <t xml:space="preserve">Avenida Virjen de Luján</t>
  </si>
  <si>
    <t xml:space="preserve">-17.752054, -63.129526</t>
  </si>
  <si>
    <t xml:space="preserve">11:07</t>
  </si>
  <si>
    <t xml:space="preserve">20210630001</t>
  </si>
  <si>
    <t xml:space="preserve">-17.760027, -63.099027</t>
  </si>
  <si>
    <t xml:space="preserve">20210630002</t>
  </si>
  <si>
    <t xml:space="preserve">-17.882383, -63.174959</t>
  </si>
  <si>
    <t xml:space="preserve">-17.810350, -63.082093</t>
  </si>
  <si>
    <t xml:space="preserve">Guapilo (Puede que sea Bernado Arana)</t>
  </si>
  <si>
    <t xml:space="preserve">20210630003</t>
  </si>
  <si>
    <t xml:space="preserve">-17.789447, -63.110092</t>
  </si>
  <si>
    <t xml:space="preserve">Salida de la Laguna</t>
  </si>
  <si>
    <t xml:space="preserve">-17.750928, -63.129453</t>
  </si>
  <si>
    <t xml:space="preserve">Almuerzo / Mercado Panamericano</t>
  </si>
  <si>
    <t xml:space="preserve">-17.744160, -63.113530</t>
  </si>
  <si>
    <t xml:space="preserve">-17.775070, -63.127873</t>
  </si>
  <si>
    <t xml:space="preserve">14:08</t>
  </si>
  <si>
    <t xml:space="preserve">-17.785745, -63.124472</t>
  </si>
  <si>
    <t xml:space="preserve">No entra</t>
  </si>
  <si>
    <t xml:space="preserve">Juan Carlos Rodriguez Arteaga / Parque Industrial</t>
  </si>
  <si>
    <t xml:space="preserve">69540059/76425722</t>
  </si>
  <si>
    <t xml:space="preserve">Juan Carlos Rodriguez Arteaga</t>
  </si>
  <si>
    <t xml:space="preserve">-17.758143, -63.134006</t>
  </si>
  <si>
    <t xml:space="preserve">2:22</t>
  </si>
  <si>
    <t xml:space="preserve">4to Anillo y Puente Urubó</t>
  </si>
  <si>
    <t xml:space="preserve">-17.758126, -63.201721</t>
  </si>
  <si>
    <t xml:space="preserve">13:26</t>
  </si>
  <si>
    <t xml:space="preserve">20210702001</t>
  </si>
  <si>
    <t xml:space="preserve">-17.603143, -63.151663</t>
  </si>
  <si>
    <t xml:space="preserve">Taller Mecánico Eléctrico Nova</t>
  </si>
  <si>
    <t xml:space="preserve">1:42</t>
  </si>
  <si>
    <t xml:space="preserve">-17.610259, -63.152595</t>
  </si>
  <si>
    <t xml:space="preserve">12:58</t>
  </si>
  <si>
    <t xml:space="preserve">Entró a las 8:57</t>
  </si>
  <si>
    <t xml:space="preserve">NN / Casa de Paz / Barrio Guapurú 2</t>
  </si>
  <si>
    <t xml:space="preserve">78512228</t>
  </si>
  <si>
    <t xml:space="preserve">-17.809673, -63.105705</t>
  </si>
  <si>
    <t xml:space="preserve">Condominio Asaí 2</t>
  </si>
  <si>
    <t xml:space="preserve">20210703001</t>
  </si>
  <si>
    <t xml:space="preserve">-17.847471, -63.260202</t>
  </si>
  <si>
    <t xml:space="preserve">Barrio 30 de Agosto</t>
  </si>
  <si>
    <t xml:space="preserve">20210703002</t>
  </si>
  <si>
    <t xml:space="preserve">-17.868504, -63.217512</t>
  </si>
  <si>
    <t xml:space="preserve">20210703003</t>
  </si>
  <si>
    <t xml:space="preserve">-17.845657, -63.098146</t>
  </si>
  <si>
    <t xml:space="preserve">20210703004</t>
  </si>
  <si>
    <t xml:space="preserve">-17.755460, -63.097819</t>
  </si>
  <si>
    <t xml:space="preserve">-17.868851, -63.218595</t>
  </si>
  <si>
    <t xml:space="preserve">Avenida Virgende Cotoca, ¿cemento?</t>
  </si>
  <si>
    <t xml:space="preserve">-17.765938, -63.107089</t>
  </si>
  <si>
    <t xml:space="preserve">13:29</t>
  </si>
  <si>
    <t xml:space="preserve">Yovana Arze / Radial 10 y 8vo Anillo</t>
  </si>
  <si>
    <t xml:space="preserve">77039902</t>
  </si>
  <si>
    <t xml:space="preserve">Yovana Arze</t>
  </si>
  <si>
    <t xml:space="preserve">-17.816820, -63.110462</t>
  </si>
  <si>
    <t xml:space="preserve">Era 350. No quiso pagar</t>
  </si>
  <si>
    <t xml:space="preserve">Condominio Lomas del Urubó Sur</t>
  </si>
  <si>
    <t xml:space="preserve">20210705001</t>
  </si>
  <si>
    <t xml:space="preserve">-17.796328, -63.264704</t>
  </si>
  <si>
    <t xml:space="preserve">Gasgroup-Orsa Urubú</t>
  </si>
  <si>
    <t xml:space="preserve">-17.753420, -63.221223</t>
  </si>
  <si>
    <t xml:space="preserve">Lorena Carrillo / Barrio 18 de Marzo / Calle Brillante #15 / Casa color verde</t>
  </si>
  <si>
    <t xml:space="preserve">76396267</t>
  </si>
  <si>
    <t xml:space="preserve">Lorena Carrillo</t>
  </si>
  <si>
    <t xml:space="preserve">-17.789634, -63.123244</t>
  </si>
  <si>
    <t xml:space="preserve">Virgen de Luján / Pampa de la Isla</t>
  </si>
  <si>
    <t xml:space="preserve">20210706001</t>
  </si>
  <si>
    <t xml:space="preserve">-17.741756, -63.110960</t>
  </si>
  <si>
    <t xml:space="preserve">20210706002</t>
  </si>
  <si>
    <t xml:space="preserve">-17.710912, -63.164281</t>
  </si>
  <si>
    <t xml:space="preserve">-17.711004, -63.164718</t>
  </si>
  <si>
    <t xml:space="preserve">Juana Herrera / Avenida Moscú / Atendida con Hyno</t>
  </si>
  <si>
    <t xml:space="preserve">76333098</t>
  </si>
  <si>
    <t xml:space="preserve">Juana Herrera</t>
  </si>
  <si>
    <t xml:space="preserve">-17.851484, -63.221684</t>
  </si>
  <si>
    <t xml:space="preserve">NN / Urbanización Campos del Este</t>
  </si>
  <si>
    <t xml:space="preserve">78013392</t>
  </si>
  <si>
    <t xml:space="preserve">-17.798994, -63.066700</t>
  </si>
  <si>
    <t xml:space="preserve">Nemecio Rosas / Parque Urbanos Los Claveles</t>
  </si>
  <si>
    <t xml:space="preserve">74673860</t>
  </si>
  <si>
    <t xml:space="preserve">Nemecio Rosas</t>
  </si>
  <si>
    <t xml:space="preserve">-17.747627, -63.104050</t>
  </si>
  <si>
    <t xml:space="preserve">Elizabeth  / Los Claveles</t>
  </si>
  <si>
    <t xml:space="preserve">70495970</t>
  </si>
  <si>
    <t xml:space="preserve">Elizabeth </t>
  </si>
  <si>
    <t xml:space="preserve">-17.746305, -63.103535</t>
  </si>
  <si>
    <t xml:space="preserve">Perdimos el trabajo. Familia Arce. </t>
  </si>
  <si>
    <t xml:space="preserve">20210712001</t>
  </si>
  <si>
    <t xml:space="preserve">-17.879000, -63.240640</t>
  </si>
  <si>
    <t xml:space="preserve">Calle Niño Jesús / Barrio Cristal </t>
  </si>
  <si>
    <t xml:space="preserve">20210712002</t>
  </si>
  <si>
    <t xml:space="preserve">-17.825936, -63.111827</t>
  </si>
  <si>
    <t xml:space="preserve">CIDOB Confederacion Nacional de los Pueblos Indigenas</t>
  </si>
  <si>
    <t xml:space="preserve">-17.789243, -63.139734</t>
  </si>
  <si>
    <t xml:space="preserve">-17.879222, -63.240275</t>
  </si>
  <si>
    <t xml:space="preserve">Don Basán</t>
  </si>
  <si>
    <t xml:space="preserve">Mercado Las Palmeras / Avenida Internacioal Bioceánica</t>
  </si>
  <si>
    <t xml:space="preserve">-17.687728, -63.145636</t>
  </si>
  <si>
    <t xml:space="preserve">-17.848675, -63.248112</t>
  </si>
  <si>
    <t xml:space="preserve">NN / 4to Anillo y av. Hilandería (Hyno)</t>
  </si>
  <si>
    <t xml:space="preserve">60094857</t>
  </si>
  <si>
    <t xml:space="preserve">-17.802620, -63.215359</t>
  </si>
  <si>
    <t xml:space="preserve">NN / Barrio Los Claveles / Virgen de Luján</t>
  </si>
  <si>
    <t xml:space="preserve">75552143</t>
  </si>
  <si>
    <t xml:space="preserve">-17.740675, -63.105366</t>
  </si>
  <si>
    <t xml:space="preserve">20210716001</t>
  </si>
  <si>
    <t xml:space="preserve">-17.752787, -63.072805</t>
  </si>
  <si>
    <t xml:space="preserve">Ferretería Alcon/  Urbanización Cotoca / 9no Anillo</t>
  </si>
  <si>
    <t xml:space="preserve">20210716002</t>
  </si>
  <si>
    <t xml:space="preserve">-17.755985, -63.092878</t>
  </si>
  <si>
    <t xml:space="preserve">-17.751954, -63.094417</t>
  </si>
  <si>
    <t xml:space="preserve">Barrio Covipal o Santiestevan / Av. 24 de Septiempre</t>
  </si>
  <si>
    <t xml:space="preserve">20210717001</t>
  </si>
  <si>
    <t xml:space="preserve">-17.854321, -63.236961</t>
  </si>
  <si>
    <t xml:space="preserve">Av. Moscú / Urb. Yotaú</t>
  </si>
  <si>
    <t xml:space="preserve">-17.871960, -63.232891</t>
  </si>
  <si>
    <t xml:space="preserve">Doble Vía La Guardia / Frente a Cervecería CBN</t>
  </si>
  <si>
    <t xml:space="preserve">20210719001</t>
  </si>
  <si>
    <t xml:space="preserve">-17.876878, -63.283077</t>
  </si>
  <si>
    <t xml:space="preserve">-17.833934, -63.257161</t>
  </si>
  <si>
    <t xml:space="preserve">Veterinaria Vida Vital / Paraguá</t>
  </si>
  <si>
    <t xml:space="preserve">20210719002</t>
  </si>
  <si>
    <t xml:space="preserve">-17.768198, -63.152706</t>
  </si>
  <si>
    <t xml:space="preserve">Misión Etnos / Av. Camino Montecristo Nro. 305</t>
  </si>
  <si>
    <t xml:space="preserve">20210719003</t>
  </si>
  <si>
    <t xml:space="preserve">-17.759485, -63.110268</t>
  </si>
  <si>
    <t xml:space="preserve">Lubricantes y aire / Doble Vía La Guardia</t>
  </si>
  <si>
    <t xml:space="preserve">-17.844289, -63.245167</t>
  </si>
  <si>
    <t xml:space="preserve">20210720001</t>
  </si>
  <si>
    <t xml:space="preserve">-17.815026, -63.104748</t>
  </si>
  <si>
    <t xml:space="preserve">Av. 16 de Julio</t>
  </si>
  <si>
    <t xml:space="preserve">20210702002</t>
  </si>
  <si>
    <t xml:space="preserve">-17.797019, -63.127340</t>
  </si>
  <si>
    <t xml:space="preserve">-17.815398, -63.104527</t>
  </si>
  <si>
    <t xml:space="preserve">Atendida?</t>
  </si>
  <si>
    <t xml:space="preserve">Gladis Chavez / Banzer y 4to anillo</t>
  </si>
  <si>
    <t xml:space="preserve">75393444</t>
  </si>
  <si>
    <t xml:space="preserve">Gladis Chavez</t>
  </si>
  <si>
    <t xml:space="preserve">-17.749744, -63.174736</t>
  </si>
  <si>
    <t xml:space="preserve">Atendida viernes?</t>
  </si>
  <si>
    <t xml:space="preserve">NN / calle 4 / Barrrio 30 de Agosto / Zona El Mechero </t>
  </si>
  <si>
    <t xml:space="preserve">70282581</t>
  </si>
  <si>
    <t xml:space="preserve">-17.844320, -63.122578</t>
  </si>
  <si>
    <t xml:space="preserve">Mayra Quiroz / Espinal Dorado</t>
  </si>
  <si>
    <t xml:space="preserve">70892127</t>
  </si>
  <si>
    <t xml:space="preserve">Mayra Quiroz</t>
  </si>
  <si>
    <t xml:space="preserve">-17.744064, -63.096069</t>
  </si>
  <si>
    <t xml:space="preserve">Yaneth Pérez ANDIA</t>
  </si>
  <si>
    <t xml:space="preserve">69218737</t>
  </si>
  <si>
    <t xml:space="preserve">Yaneth Pérez Andia</t>
  </si>
  <si>
    <t xml:space="preserve">-17.811369, -63.049892</t>
  </si>
  <si>
    <t xml:space="preserve">74615553</t>
  </si>
  <si>
    <t xml:space="preserve">-17.750868, -62.989563</t>
  </si>
  <si>
    <t xml:space="preserve">Gabriela / Condominio Piraí</t>
  </si>
  <si>
    <t xml:space="preserve">65895516</t>
  </si>
  <si>
    <t xml:space="preserve">Gabriela</t>
  </si>
  <si>
    <t xml:space="preserve">-17.662151, -63.167717</t>
  </si>
  <si>
    <t xml:space="preserve">Santos / Barrio Tierras Nuevas</t>
  </si>
  <si>
    <t xml:space="preserve">75685537</t>
  </si>
  <si>
    <t xml:space="preserve">Santos</t>
  </si>
  <si>
    <t xml:space="preserve">-17.847969, -63.213093</t>
  </si>
  <si>
    <t xml:space="preserve">Gonzalo Cayoja / El Bateón</t>
  </si>
  <si>
    <t xml:space="preserve">60400250</t>
  </si>
  <si>
    <t xml:space="preserve">Gonzalo Cayoja</t>
  </si>
  <si>
    <t xml:space="preserve">-17.733408, -63.103221</t>
  </si>
  <si>
    <t xml:space="preserve">NN / Barrio Valparaíso / Avenida Moscú.</t>
  </si>
  <si>
    <t xml:space="preserve">61548132</t>
  </si>
  <si>
    <t xml:space="preserve">-17.862270, -63.229900</t>
  </si>
  <si>
    <t xml:space="preserve">Lili / Roca y Coronado</t>
  </si>
  <si>
    <t xml:space="preserve">62140697</t>
  </si>
  <si>
    <t xml:space="preserve">Lili</t>
  </si>
  <si>
    <t xml:space="preserve">-17.790405, -63.227283</t>
  </si>
  <si>
    <t xml:space="preserve">Cecilia Azurduy / Barrio El Carmen</t>
  </si>
  <si>
    <t xml:space="preserve">72155949</t>
  </si>
  <si>
    <t xml:space="preserve">Cecilia Azurduy</t>
  </si>
  <si>
    <t xml:space="preserve">-17.854605, -63.226360</t>
  </si>
  <si>
    <t xml:space="preserve">NN / El Quior</t>
  </si>
  <si>
    <t xml:space="preserve">73134927</t>
  </si>
  <si>
    <t xml:space="preserve">-17.845741, -63.095001</t>
  </si>
  <si>
    <t xml:space="preserve">Rodrigo Calderón</t>
  </si>
  <si>
    <t xml:space="preserve">69066973</t>
  </si>
  <si>
    <t xml:space="preserve">-17.847817, -63.118443</t>
  </si>
  <si>
    <t xml:space="preserve">Ariel Mendez / Casa de Paz / Barrio Guapurú 2</t>
  </si>
  <si>
    <t xml:space="preserve">78447106</t>
  </si>
  <si>
    <t xml:space="preserve">Ariel Mendez</t>
  </si>
  <si>
    <t xml:space="preserve">-17.809618, -63.105846</t>
  </si>
  <si>
    <t xml:space="preserve">NN / Calle San Pablo N5770</t>
  </si>
  <si>
    <t xml:space="preserve">71306442</t>
  </si>
  <si>
    <t xml:space="preserve">-17.817701, -63.142574</t>
  </si>
  <si>
    <t xml:space="preserve">Para lunes 23 a las 14:00</t>
  </si>
  <si>
    <t xml:space="preserve">Ruth Melgar / 8vo Anillo y Av. Libertadores</t>
  </si>
  <si>
    <t xml:space="preserve">78433157</t>
  </si>
  <si>
    <t xml:space="preserve">Ruth Melgar</t>
  </si>
  <si>
    <t xml:space="preserve">-17.797108, -63.108913</t>
  </si>
  <si>
    <t xml:space="preserve">Urbanización Balcón 2 / </t>
  </si>
  <si>
    <t xml:space="preserve">68821939</t>
  </si>
  <si>
    <t xml:space="preserve">-17.877657, -63.236862</t>
  </si>
  <si>
    <t xml:space="preserve">Del sábado 21</t>
  </si>
  <si>
    <t xml:space="preserve">Karina Montaño / Av. Arroyito / Frente Mercado 21 de mayo</t>
  </si>
  <si>
    <t xml:space="preserve">75680449</t>
  </si>
  <si>
    <t xml:space="preserve">Karina Montaño</t>
  </si>
  <si>
    <t xml:space="preserve">-17.819258, -63.106628</t>
  </si>
  <si>
    <t xml:space="preserve">Ramón Montaño Pardo /  El Terrado </t>
  </si>
  <si>
    <t xml:space="preserve">71646097</t>
  </si>
  <si>
    <t xml:space="preserve">Ramón Montaño Pardo</t>
  </si>
  <si>
    <t xml:space="preserve">-17.805038, -63.100838</t>
  </si>
  <si>
    <t xml:space="preserve">Romer Soliz / Surtidor Doble Vía /  Km. 8 1/2 Doble Via a la Guardia / Urb. Petrolera / UV. 207 Mza. 49</t>
  </si>
  <si>
    <t xml:space="preserve">76093675</t>
  </si>
  <si>
    <t xml:space="preserve">Romer Soliz</t>
  </si>
  <si>
    <t xml:space="preserve">-17.845674, -63.246758</t>
  </si>
  <si>
    <t xml:space="preserve">Elifonso Vanegas / Parque Industrial</t>
  </si>
  <si>
    <t xml:space="preserve">77006596</t>
  </si>
  <si>
    <t xml:space="preserve">Elifonso Vanegas</t>
  </si>
  <si>
    <t xml:space="preserve">-17.765278, -63.134060</t>
  </si>
  <si>
    <t xml:space="preserve">Para las 19:30</t>
  </si>
  <si>
    <t xml:space="preserve">NN / Av 18 de Marzo / Plan 3000</t>
  </si>
  <si>
    <t xml:space="preserve">75519671</t>
  </si>
  <si>
    <t xml:space="preserve">-17.818994, -63.138027</t>
  </si>
  <si>
    <t xml:space="preserve">Para Jueves a las 07:00</t>
  </si>
  <si>
    <t xml:space="preserve">NN / Parque Laguna Palma Verde</t>
  </si>
  <si>
    <t xml:space="preserve">77033541</t>
  </si>
  <si>
    <t xml:space="preserve">-17.760874, -63.090977</t>
  </si>
  <si>
    <t xml:space="preserve">NN / Barrio El Condado / Canal Guapilo</t>
  </si>
  <si>
    <t xml:space="preserve">78492684</t>
  </si>
  <si>
    <t xml:space="preserve">-17.781935, -63.110569</t>
  </si>
  <si>
    <t xml:space="preserve">NN / calle Avaroa y Mos. Aguirre / Centro</t>
  </si>
  <si>
    <t xml:space="preserve">78565311</t>
  </si>
  <si>
    <t xml:space="preserve">-17.778038, -63.175350</t>
  </si>
  <si>
    <t xml:space="preserve">Cinthia Blanco / entre el tanque de agua y fábrica de calamina / Juan Pablo II / Satélite Norte</t>
  </si>
  <si>
    <t xml:space="preserve">74678252</t>
  </si>
  <si>
    <t xml:space="preserve">Cinthia Blanco</t>
  </si>
  <si>
    <t xml:space="preserve">-17.593544, -63.137890</t>
  </si>
  <si>
    <t xml:space="preserve">NN / Calle 5 y Av. Cordecruz Casa 63  color crema con reja café / Barrio Cordecruz</t>
  </si>
  <si>
    <t xml:space="preserve">72651136</t>
  </si>
  <si>
    <t xml:space="preserve">-17.748905, -63.155708</t>
  </si>
  <si>
    <t xml:space="preserve">Jacqueline Miranda Alanez / Barrio Suarez</t>
  </si>
  <si>
    <t xml:space="preserve">71553585</t>
  </si>
  <si>
    <t xml:space="preserve">Jacqueline Miranda Alanez</t>
  </si>
  <si>
    <t xml:space="preserve">-17.848997, -63.117485</t>
  </si>
  <si>
    <t xml:space="preserve">22:50</t>
  </si>
  <si>
    <t xml:space="preserve">Viene de domingo 5</t>
  </si>
  <si>
    <t xml:space="preserve">Federico / Calle 1B y 3B / 4to Anillo y 3 Pasos al frente</t>
  </si>
  <si>
    <t xml:space="preserve">77060248</t>
  </si>
  <si>
    <t xml:space="preserve">Federico</t>
  </si>
  <si>
    <t xml:space="preserve">-17.795858, -63.148281</t>
  </si>
  <si>
    <t xml:space="preserve">Margot Chavarria / Plan 3000</t>
  </si>
  <si>
    <t xml:space="preserve">72651720</t>
  </si>
  <si>
    <t xml:space="preserve">Margot Chavarria</t>
  </si>
  <si>
    <t xml:space="preserve">-17.833300, -63.094791</t>
  </si>
  <si>
    <t xml:space="preserve">Yanet / Barrio Toronjal</t>
  </si>
  <si>
    <t xml:space="preserve">76371756</t>
  </si>
  <si>
    <t xml:space="preserve">Yanet</t>
  </si>
  <si>
    <t xml:space="preserve">-17.724241, -63.137268</t>
  </si>
  <si>
    <t xml:space="preserve">Luis Gutierrez Osinaga / Calle Dr. Alejandro Ramirez No. 12 / Equipetrol</t>
  </si>
  <si>
    <t xml:space="preserve">73594452</t>
  </si>
  <si>
    <t xml:space="preserve">Luis Gutierrez Osinaga</t>
  </si>
  <si>
    <t xml:space="preserve">-17.761423, -63.196583</t>
  </si>
  <si>
    <t xml:space="preserve">NO rastreado</t>
  </si>
  <si>
    <t xml:space="preserve">Rastreador no Habilitado</t>
  </si>
  <si>
    <t xml:space="preserve">NN / Calle 4 3613 Las Orquídeas / Plan 3000</t>
  </si>
  <si>
    <t xml:space="preserve">20210914001</t>
  </si>
  <si>
    <t xml:space="preserve">-17.840440, -63.124279</t>
  </si>
  <si>
    <t xml:space="preserve">Beatriz Menacho Mendoza / El Quior</t>
  </si>
  <si>
    <t xml:space="preserve">65044474</t>
  </si>
  <si>
    <t xml:space="preserve">Beatriz Menacho Mendoza</t>
  </si>
  <si>
    <t xml:space="preserve">-17.849793, -63.090054</t>
  </si>
  <si>
    <t xml:space="preserve">Marcia Verónica Zabala Céspedes / Villa Bonita / Urubó</t>
  </si>
  <si>
    <t xml:space="preserve">73629413</t>
  </si>
  <si>
    <t xml:space="preserve">Marcia Verónica Zabala Céspedes</t>
  </si>
  <si>
    <t xml:space="preserve">-17.754876, -63.234021</t>
  </si>
  <si>
    <t xml:space="preserve">Edgar Canaviri / Ave Moscú entre 7mo y 8vo anillo</t>
  </si>
  <si>
    <t xml:space="preserve">75162425</t>
  </si>
  <si>
    <t xml:space="preserve">Edgar Canaviri</t>
  </si>
  <si>
    <t xml:space="preserve">-17.845801, -63.216001</t>
  </si>
  <si>
    <t xml:space="preserve">Va a descargar a la Laguna de Oxidación</t>
  </si>
  <si>
    <t xml:space="preserve">Patty /Barrio Las Piedades / Pampa de la Isla</t>
  </si>
  <si>
    <t xml:space="preserve">69042172</t>
  </si>
  <si>
    <t xml:space="preserve">Patty</t>
  </si>
  <si>
    <t xml:space="preserve">-17.737356, -63.063737</t>
  </si>
  <si>
    <t xml:space="preserve">NN / Av. Ingeniero Rolando del Chazal / Zona Aduana Interior</t>
  </si>
  <si>
    <t xml:space="preserve">76378918</t>
  </si>
  <si>
    <t xml:space="preserve">-17.777230, -63.132672</t>
  </si>
  <si>
    <t xml:space="preserve">20210917001</t>
  </si>
  <si>
    <t xml:space="preserve">-17.853097, -63.101091</t>
  </si>
  <si>
    <t xml:space="preserve">Paraíso / Plan 3000</t>
  </si>
  <si>
    <t xml:space="preserve">20210917002</t>
  </si>
  <si>
    <t xml:space="preserve">-17.849826, -63.065853</t>
  </si>
  <si>
    <t xml:space="preserve">El Quior / Plan 3000</t>
  </si>
  <si>
    <t xml:space="preserve">20210918001</t>
  </si>
  <si>
    <t xml:space="preserve">-17.853195, -63.095831</t>
  </si>
  <si>
    <t xml:space="preserve">-17.852238, -63.097017</t>
  </si>
  <si>
    <t xml:space="preserve">Condominio Santa Fé / Palma Verde</t>
  </si>
  <si>
    <t xml:space="preserve">20210920001</t>
  </si>
  <si>
    <t xml:space="preserve">-17.754765, -63.090669</t>
  </si>
  <si>
    <t xml:space="preserve">-17.846711, -63.097366</t>
  </si>
  <si>
    <t xml:space="preserve">Posible trabajo</t>
  </si>
  <si>
    <t xml:space="preserve">Posible descanso</t>
  </si>
  <si>
    <t xml:space="preserve">20210924001</t>
  </si>
  <si>
    <t xml:space="preserve">-17.850885, -63.066500</t>
  </si>
  <si>
    <t xml:space="preserve">Pollos Doña Yermen / E Mechero</t>
  </si>
  <si>
    <t xml:space="preserve">20210924002</t>
  </si>
  <si>
    <t xml:space="preserve">-17.829314, -63.121664</t>
  </si>
  <si>
    <t xml:space="preserve">4to anillo y La Colorada</t>
  </si>
  <si>
    <t xml:space="preserve">-17.831104, -63.162394</t>
  </si>
  <si>
    <t xml:space="preserve">Barrio Integración de las Américas</t>
  </si>
  <si>
    <t xml:space="preserve">20210930001</t>
  </si>
  <si>
    <t xml:space="preserve">-17.883246, -63.271120</t>
  </si>
  <si>
    <t xml:space="preserve">20210930002</t>
  </si>
  <si>
    <t xml:space="preserve">-17.909354, -63.260037</t>
  </si>
  <si>
    <t xml:space="preserve">Avenida Moscú / Casa Rural / Baraca Poppe</t>
  </si>
  <si>
    <t xml:space="preserve">-17.844290, -63.214337</t>
  </si>
  <si>
    <t xml:space="preserve">-17.883016, -63.271292</t>
  </si>
  <si>
    <t xml:space="preserve">Raquel Balcazár Rojas / Canal Chivato</t>
  </si>
  <si>
    <t xml:space="preserve">62014838</t>
  </si>
  <si>
    <t xml:space="preserve">Raquel Balcazár Rojas</t>
  </si>
  <si>
    <t xml:space="preserve">-17.720583, -63.114750</t>
  </si>
  <si>
    <t xml:space="preserve">Villa Santa Cruz / Palos Verdes</t>
  </si>
  <si>
    <t xml:space="preserve">20211002001</t>
  </si>
  <si>
    <t xml:space="preserve">-17.714931, -63.148297</t>
  </si>
  <si>
    <t xml:space="preserve">Manufacturas Textiles Jadue SRL / Parque Industrial</t>
  </si>
  <si>
    <t xml:space="preserve">75525818</t>
  </si>
  <si>
    <t xml:space="preserve">Arnaldo Guarachi / Manufacturas Jadue</t>
  </si>
  <si>
    <t xml:space="preserve">-17.748246, -63.143730</t>
  </si>
  <si>
    <t xml:space="preserve">5to Anillo y Av. Perimetral / Parque Industrial</t>
  </si>
  <si>
    <t xml:space="preserve">-17.748962, -63.146020</t>
  </si>
  <si>
    <t xml:space="preserve">La Guardia Km. 20 / Cerca al Puente Quebrada Seca </t>
  </si>
  <si>
    <t xml:space="preserve">20211005001</t>
  </si>
  <si>
    <t xml:space="preserve">-17.905448, -63.339872</t>
  </si>
  <si>
    <t xml:space="preserve">Ingreso Fundacruz / Warnes</t>
  </si>
  <si>
    <t xml:space="preserve">20211005002</t>
  </si>
  <si>
    <t xml:space="preserve">-17.429729, -63.197212</t>
  </si>
  <si>
    <t xml:space="preserve">6to Anillo y Calle 3 / Parque Industrial</t>
  </si>
  <si>
    <t xml:space="preserve">-17.743875, -63.143105</t>
  </si>
  <si>
    <t xml:space="preserve">-17.430726, -63.198018</t>
  </si>
  <si>
    <t xml:space="preserve">-17.429535, -63.197373</t>
  </si>
  <si>
    <t xml:space="preserve">-17.428563, -63.197225</t>
  </si>
  <si>
    <t xml:space="preserve">-17.428430, -63.197061</t>
  </si>
  <si>
    <t xml:space="preserve">-17.428366, -63.196598</t>
  </si>
  <si>
    <t xml:space="preserve">EE.SS. Ruta Norte</t>
  </si>
  <si>
    <t xml:space="preserve">-17.504338, -63.170200</t>
  </si>
  <si>
    <t xml:space="preserve">Pedro Choque / Barrio Amboró</t>
  </si>
  <si>
    <t xml:space="preserve">73684050</t>
  </si>
  <si>
    <t xml:space="preserve">Pedro Choque</t>
  </si>
  <si>
    <t xml:space="preserve">-17.866077, -63.129603</t>
  </si>
  <si>
    <t xml:space="preserve">Colegio Médico de Santa Cruz de la Sierra</t>
  </si>
  <si>
    <t xml:space="preserve">20211009001</t>
  </si>
  <si>
    <t xml:space="preserve">-17.757797, -63.012779</t>
  </si>
  <si>
    <t xml:space="preserve">Contacruz Sede Campestre / Carretera Tarope - Visito</t>
  </si>
  <si>
    <t xml:space="preserve">-17.761813, -63.017140</t>
  </si>
  <si>
    <t xml:space="preserve">NN/ Km 10 Carretera Cristo Redentor</t>
  </si>
  <si>
    <t xml:space="preserve">78515927</t>
  </si>
  <si>
    <t xml:space="preserve">-17.683570, -63.154348</t>
  </si>
  <si>
    <t xml:space="preserve">Consepción Rojas Sandoval / Pentaguazú I. Satélite Norte</t>
  </si>
  <si>
    <t xml:space="preserve">77379355</t>
  </si>
  <si>
    <t xml:space="preserve">Consepción Rojas Sandoval</t>
  </si>
  <si>
    <t xml:space="preserve">-17.609804, -63.135013</t>
  </si>
  <si>
    <t xml:space="preserve">José Vidal Gutierrez / Barrio Germán Busch</t>
  </si>
  <si>
    <t xml:space="preserve">78126399</t>
  </si>
  <si>
    <t xml:space="preserve">José Vidal Gutierrez</t>
  </si>
  <si>
    <t xml:space="preserve">-17.733248, -63.099624</t>
  </si>
  <si>
    <t xml:space="preserve">Avenida Paurito y Av.Principal Plan 3000</t>
  </si>
  <si>
    <t xml:space="preserve">20211013001</t>
  </si>
  <si>
    <t xml:space="preserve">-17.828264, -63.139784</t>
  </si>
  <si>
    <t xml:space="preserve">20211015001</t>
  </si>
  <si>
    <t xml:space="preserve">Subió el precio</t>
  </si>
  <si>
    <t xml:space="preserve">Simón Hernández / La Cuchilla / Barrio La Colina / Calle Los Sauces No. 7</t>
  </si>
  <si>
    <t xml:space="preserve">74659767</t>
  </si>
  <si>
    <t xml:space="preserve">Simón Hernández</t>
  </si>
  <si>
    <t xml:space="preserve">-17.820765, -63.201779</t>
  </si>
  <si>
    <t xml:space="preserve">Yvett Leddy Atila / Av. Camino Montecristo / Barrio Los Cusis</t>
  </si>
  <si>
    <t xml:space="preserve">70898320</t>
  </si>
  <si>
    <t xml:space="preserve">Yvett Leddy Atila</t>
  </si>
  <si>
    <t xml:space="preserve">-17.735058, -63.074542</t>
  </si>
  <si>
    <t xml:space="preserve">Km 10 Carretera Norte</t>
  </si>
  <si>
    <t xml:space="preserve">20211019001</t>
  </si>
  <si>
    <t xml:space="preserve">-17.689638, -63.150509</t>
  </si>
  <si>
    <t xml:space="preserve">Guayacán</t>
  </si>
  <si>
    <t xml:space="preserve">José Luis Peña / calle Posterior Versalles</t>
  </si>
  <si>
    <t xml:space="preserve">72518380</t>
  </si>
  <si>
    <t xml:space="preserve">José Luis Peña</t>
  </si>
  <si>
    <t xml:space="preserve">-17.697357, -63.172065</t>
  </si>
  <si>
    <t xml:space="preserve">Campo Rosa / El Bajío</t>
  </si>
  <si>
    <t xml:space="preserve">20211020001</t>
  </si>
  <si>
    <t xml:space="preserve">-17.837533, -63.222389</t>
  </si>
  <si>
    <t xml:space="preserve">-17.837445, -63.222154</t>
  </si>
  <si>
    <t xml:space="preserve">-17.758784, -63.134002</t>
  </si>
  <si>
    <t xml:space="preserve">antes 330</t>
  </si>
  <si>
    <t xml:space="preserve">Jorge Monzón Orellana / Calle Santa Cruz No. 215 / Urbanización La Rosa de Rodali</t>
  </si>
  <si>
    <t xml:space="preserve">60303910</t>
  </si>
  <si>
    <t xml:space="preserve">Jorge Monzón Orellana</t>
  </si>
  <si>
    <t xml:space="preserve">-17.861360, -63.101299</t>
  </si>
  <si>
    <t xml:space="preserve">NN / Villa 1°de mayo, Barrio Cañada 3 Lagunas, C# 22</t>
  </si>
  <si>
    <t xml:space="preserve">77657903</t>
  </si>
  <si>
    <t xml:space="preserve">-17.806331, -63.138942</t>
  </si>
  <si>
    <t xml:space="preserve">Llantería 14 de septiembre</t>
  </si>
  <si>
    <t xml:space="preserve">-17.772227, -63.130038</t>
  </si>
  <si>
    <t xml:space="preserve">Barrio Cañada 3 Lagunas</t>
  </si>
  <si>
    <t xml:space="preserve">-17.806656, -63.138744</t>
  </si>
  <si>
    <t xml:space="preserve">Roberto Pinto Vargas</t>
  </si>
  <si>
    <t xml:space="preserve">72634011</t>
  </si>
  <si>
    <t xml:space="preserve">-17.726841, -63.088905</t>
  </si>
  <si>
    <t xml:space="preserve">20211027001</t>
  </si>
  <si>
    <t xml:space="preserve">-17.733050, -63.101286</t>
  </si>
  <si>
    <t xml:space="preserve">Cancha Sintética Guapilo / Av. Guapilo</t>
  </si>
  <si>
    <t xml:space="preserve">20211027002</t>
  </si>
  <si>
    <t xml:space="preserve">-17.790728, -63.106921</t>
  </si>
  <si>
    <t xml:space="preserve">Calle Niño de Jesús / Barrio Crista</t>
  </si>
  <si>
    <t xml:space="preserve">20211027003</t>
  </si>
  <si>
    <t xml:space="preserve">-17.825884, -63.111793</t>
  </si>
  <si>
    <t xml:space="preserve">Av. Guapilo</t>
  </si>
  <si>
    <t xml:space="preserve">-17.790820, -63.107178</t>
  </si>
  <si>
    <t xml:space="preserve">Ing. Giovanna / Guarayos</t>
  </si>
  <si>
    <t xml:space="preserve">75371324</t>
  </si>
  <si>
    <t xml:space="preserve">Ing. Giovanna</t>
  </si>
  <si>
    <t xml:space="preserve">-15.944916, -63.189785</t>
  </si>
  <si>
    <t xml:space="preserve">NN / Av. 2 de Agosto</t>
  </si>
  <si>
    <t xml:space="preserve">65057553</t>
  </si>
  <si>
    <t xml:space="preserve">-17.724378, -63.138485</t>
  </si>
  <si>
    <t xml:space="preserve">Vie</t>
  </si>
  <si>
    <t xml:space="preserve">ES Guayacán</t>
  </si>
  <si>
    <t xml:space="preserve">Taller Mecánico Alejandro / Pailón</t>
  </si>
  <si>
    <t xml:space="preserve">-17.658511, -62.723929</t>
  </si>
  <si>
    <t xml:space="preserve">Cerrado</t>
  </si>
  <si>
    <t xml:space="preserve">Zona Abasto Sur</t>
  </si>
  <si>
    <t xml:space="preserve">20211103001</t>
  </si>
  <si>
    <t xml:space="preserve">-17.851181, -63.228403</t>
  </si>
  <si>
    <t xml:space="preserve">Barrio El Triunfo / Urbanización Canaan.</t>
  </si>
  <si>
    <t xml:space="preserve">20211103002</t>
  </si>
  <si>
    <t xml:space="preserve">-17.853859, -63.235537</t>
  </si>
  <si>
    <t xml:space="preserve">Urbanización Guapurú 1</t>
  </si>
  <si>
    <t xml:space="preserve">20211103003</t>
  </si>
  <si>
    <t xml:space="preserve">-17.854004, -63.094560</t>
  </si>
  <si>
    <t xml:space="preserve">Av. Jenecherú</t>
  </si>
  <si>
    <t xml:space="preserve">-17.777674, -63.123441</t>
  </si>
  <si>
    <t xml:space="preserve">Calle Cruz del Sur / Barrio Villa Bolivia</t>
  </si>
  <si>
    <t xml:space="preserve">20211105001</t>
  </si>
  <si>
    <t xml:space="preserve">-17.817348, -63.136756</t>
  </si>
  <si>
    <t xml:space="preserve">Mercado 25 de Mayo / 8vo Anillo</t>
  </si>
  <si>
    <t xml:space="preserve">20211105002</t>
  </si>
  <si>
    <t xml:space="preserve">-17.837578, -63.239030</t>
  </si>
  <si>
    <t xml:space="preserve">Pensión Doña Feli / Av. José Gil Soruco / 3er Anillo Externo</t>
  </si>
  <si>
    <t xml:space="preserve">-17.806749, -63.166766</t>
  </si>
  <si>
    <t xml:space="preserve">5to Anillo y Radial 13</t>
  </si>
  <si>
    <t xml:space="preserve">-17.831031, -63.176257</t>
  </si>
  <si>
    <t xml:space="preserve">Ever Padilla / Calle 6 de Agosto / plaza principal</t>
  </si>
  <si>
    <t xml:space="preserve">76646958</t>
  </si>
  <si>
    <t xml:space="preserve">Ever Padilla</t>
  </si>
  <si>
    <t xml:space="preserve">-17.852609, -63.308364</t>
  </si>
  <si>
    <t xml:space="preserve">Gabriela Lopez / Calle 9 / Barrio Nuevo Mundo</t>
  </si>
  <si>
    <t xml:space="preserve">77037925</t>
  </si>
  <si>
    <t xml:space="preserve">Gabriela Lopez</t>
  </si>
  <si>
    <t xml:space="preserve">-17.829353, -63.126454</t>
  </si>
  <si>
    <t xml:space="preserve">20211105003</t>
  </si>
  <si>
    <t xml:space="preserve">-17.793262, -63.267618</t>
  </si>
  <si>
    <t xml:space="preserve">Calle 9 de julio </t>
  </si>
  <si>
    <t xml:space="preserve">-17.851751, -63.305783</t>
  </si>
  <si>
    <t xml:space="preserve">Estación de Servicio Virgen de Urkupiña</t>
  </si>
  <si>
    <t xml:space="preserve">-17.767261, -63.147393</t>
  </si>
  <si>
    <t xml:space="preserve">-17.785827, -63.125179</t>
  </si>
  <si>
    <t xml:space="preserve">Urb. Inteligente / Barrio Petro Sur</t>
  </si>
  <si>
    <t xml:space="preserve">-17.835288, -63.265049</t>
  </si>
  <si>
    <t xml:space="preserve">Estación de Servicio San Luis I</t>
  </si>
  <si>
    <t xml:space="preserve">-17.811931, -63.144293</t>
  </si>
  <si>
    <t xml:space="preserve">km9 Urb Balcón 2, La Guardia</t>
  </si>
  <si>
    <t xml:space="preserve">20211116001</t>
  </si>
  <si>
    <t xml:space="preserve">-17.874271, -63.242282</t>
  </si>
  <si>
    <t xml:space="preserve">-17.827415, -63.159056</t>
  </si>
  <si>
    <t xml:space="preserve">-17.872270, -63.238838</t>
  </si>
  <si>
    <t xml:space="preserve">David Cabrera / Calle Bernanos 1065 esq. St Exúpery / Los Tusequis</t>
  </si>
  <si>
    <t xml:space="preserve">David Cabrera</t>
  </si>
  <si>
    <t xml:space="preserve">-17.739013, -63.147938</t>
  </si>
  <si>
    <t xml:space="preserve">El Retoño / Villa Santa Cruz / Urbanización Palos Blancos</t>
  </si>
  <si>
    <t xml:space="preserve">20211117001</t>
  </si>
  <si>
    <t xml:space="preserve">-17.601981, -63.140962</t>
  </si>
  <si>
    <t xml:space="preserve">Estadium Edgar Peña / carretera al norte</t>
  </si>
  <si>
    <t xml:space="preserve">-17.845185, -63.215239</t>
  </si>
  <si>
    <t xml:space="preserve">Doña Florinda Vargas / Barrio Calama</t>
  </si>
  <si>
    <t xml:space="preserve">74690431</t>
  </si>
  <si>
    <t xml:space="preserve">Doña Florinda Vargas</t>
  </si>
  <si>
    <t xml:space="preserve">-17.834834, -63.220298</t>
  </si>
  <si>
    <t xml:space="preserve">Lidia/ Satélite Norte</t>
  </si>
  <si>
    <t xml:space="preserve">70006254</t>
  </si>
  <si>
    <t xml:space="preserve">Lidia</t>
  </si>
  <si>
    <t xml:space="preserve">-17.611279, -63.159254</t>
  </si>
  <si>
    <t xml:space="preserve">Av. Olímpica</t>
  </si>
  <si>
    <t xml:space="preserve">-17.838014, -63.207031</t>
  </si>
  <si>
    <t xml:space="preserve">Warehause Calle Transversal 14 parque Industrial</t>
  </si>
  <si>
    <t xml:space="preserve">-17.746306, -63.138472</t>
  </si>
  <si>
    <t xml:space="preserve">Av. Miguel de Cervantes / Plan 4000</t>
  </si>
  <si>
    <t xml:space="preserve">20211119001</t>
  </si>
  <si>
    <t xml:space="preserve">-17.881805, -63.181595</t>
  </si>
  <si>
    <t xml:space="preserve">Covipal</t>
  </si>
  <si>
    <t xml:space="preserve">-17.847562, -63.233686</t>
  </si>
  <si>
    <t xml:space="preserve">Ida en vano</t>
  </si>
  <si>
    <t xml:space="preserve">Daniela Molina / El Turere</t>
  </si>
  <si>
    <t xml:space="preserve">75353825</t>
  </si>
  <si>
    <t xml:space="preserve">Daniela Molina</t>
  </si>
  <si>
    <t xml:space="preserve">-17.841781, -63.098944</t>
  </si>
  <si>
    <t xml:space="preserve">Circunvalción Oeste / Warnes</t>
  </si>
  <si>
    <t xml:space="preserve">20211122001</t>
  </si>
  <si>
    <t xml:space="preserve">-17.516069, -63.176510</t>
  </si>
  <si>
    <t xml:space="preserve">20211122003</t>
  </si>
  <si>
    <t xml:space="preserve">-17.855815, -63.239051</t>
  </si>
  <si>
    <t xml:space="preserve">20211122004</t>
  </si>
  <si>
    <t xml:space="preserve">-17.846320, -63.080432</t>
  </si>
  <si>
    <t xml:space="preserve">-17.517295, -63.164992</t>
  </si>
  <si>
    <t xml:space="preserve">-17.855701, -63.238971</t>
  </si>
  <si>
    <t xml:space="preserve">-17.855701, -63.239064</t>
  </si>
  <si>
    <t xml:space="preserve">El Retoño / Pampa de la Isla</t>
  </si>
  <si>
    <t xml:space="preserve">20211124001</t>
  </si>
  <si>
    <t xml:space="preserve">-17.743572, -63.066752</t>
  </si>
  <si>
    <t xml:space="preserve">20211124002</t>
  </si>
  <si>
    <t xml:space="preserve">-17.851300, -63.251893</t>
  </si>
  <si>
    <t xml:space="preserve">Av. Montecristo y Av. El Dorado</t>
  </si>
  <si>
    <t xml:space="preserve">-17.751846, -63.094375</t>
  </si>
  <si>
    <t xml:space="preserve">Los Junos</t>
  </si>
  <si>
    <t xml:space="preserve">20211125001</t>
  </si>
  <si>
    <t xml:space="preserve">-17.952225, -63.014113</t>
  </si>
  <si>
    <t xml:space="preserve">Av. Canal Guapilo</t>
  </si>
  <si>
    <t xml:space="preserve">-17.778369, -63.110978</t>
  </si>
  <si>
    <t xml:space="preserve">Consultar Limber</t>
  </si>
  <si>
    <t xml:space="preserve">Av. Paurito</t>
  </si>
  <si>
    <t xml:space="preserve">-17.840854, -63.114987</t>
  </si>
  <si>
    <t xml:space="preserve">Yovana / Calle Enrique Finot No. 111</t>
  </si>
  <si>
    <t xml:space="preserve">75591609</t>
  </si>
  <si>
    <t xml:space="preserve">Yovana</t>
  </si>
  <si>
    <t xml:space="preserve">-17.769104, -63.195574</t>
  </si>
  <si>
    <t xml:space="preserve">Hernan Zambrana / Av. 19 de Junio / La Guardia</t>
  </si>
  <si>
    <t xml:space="preserve">76083905</t>
  </si>
  <si>
    <t xml:space="preserve">Hernan Zambrana</t>
  </si>
  <si>
    <t xml:space="preserve">-17.844222, -63.252000</t>
  </si>
  <si>
    <t xml:space="preserve">20211130001</t>
  </si>
  <si>
    <t xml:space="preserve">-17.890208, -63.281654</t>
  </si>
  <si>
    <t xml:space="preserve">Urbanización Balcón 2</t>
  </si>
  <si>
    <t xml:space="preserve">20211130002</t>
  </si>
  <si>
    <t xml:space="preserve">-17.876496, -63.236480</t>
  </si>
  <si>
    <t xml:space="preserve">José Alfredo Rojas / Avenida Paurito / Pollo Copasi</t>
  </si>
  <si>
    <t xml:space="preserve">68939266</t>
  </si>
  <si>
    <t xml:space="preserve">José Alfredo Rojas</t>
  </si>
  <si>
    <t xml:space="preserve">-17.849250, -63.105000</t>
  </si>
  <si>
    <t xml:space="preserve">Era 400</t>
  </si>
  <si>
    <t xml:space="preserve">Arminda Alata Urquiza / Calle 6 de Agosto Casa 37 / Barrio 27 de Mayo</t>
  </si>
  <si>
    <t xml:space="preserve">71043253</t>
  </si>
  <si>
    <t xml:space="preserve">Arminda Alata Urquiza</t>
  </si>
  <si>
    <t xml:space="preserve">-17.831814, -63.131279</t>
  </si>
  <si>
    <t xml:space="preserve">NN /Canal Isuto / Barrio 2 de Abril</t>
  </si>
  <si>
    <t xml:space="preserve">78093631</t>
  </si>
  <si>
    <t xml:space="preserve">-17.747887, -63.194688</t>
  </si>
  <si>
    <t xml:space="preserve">Avenida La Mar / Urbanización La Mar</t>
  </si>
  <si>
    <t xml:space="preserve">20211203001</t>
  </si>
  <si>
    <t xml:space="preserve">-17.863492, -63.225656</t>
  </si>
  <si>
    <t xml:space="preserve">Avenida Ché Guevara</t>
  </si>
  <si>
    <t xml:space="preserve">-17.814344, -63.136860</t>
  </si>
  <si>
    <t xml:space="preserve">Calle Litoral / Urbanización La Mar</t>
  </si>
  <si>
    <t xml:space="preserve">-17.864380, -63.228099</t>
  </si>
  <si>
    <t xml:space="preserve">Garaje</t>
  </si>
  <si>
    <t xml:space="preserve">Cindy Paredes / Barrio 26 de  Septiembre</t>
  </si>
  <si>
    <t xml:space="preserve">71384348</t>
  </si>
  <si>
    <t xml:space="preserve">Cindy Paredes</t>
  </si>
  <si>
    <t xml:space="preserve">-17.721806, -63.104028</t>
  </si>
  <si>
    <t xml:space="preserve">Avenida Madre Selva</t>
  </si>
  <si>
    <t xml:space="preserve">20211204001</t>
  </si>
  <si>
    <t xml:space="preserve">-17.755443, -63.097903</t>
  </si>
  <si>
    <t xml:space="preserve">Calle 5 / Barrio 26 de  Septiembre</t>
  </si>
  <si>
    <t xml:space="preserve">20211204002</t>
  </si>
  <si>
    <t xml:space="preserve">-17.721896, -63.099734</t>
  </si>
  <si>
    <t xml:space="preserve">Patolandia / Avenida El Dorado</t>
  </si>
  <si>
    <t xml:space="preserve">-17.737316, -63.100800</t>
  </si>
  <si>
    <t xml:space="preserve">Pollos Chernobil / Avenida El Dorado</t>
  </si>
  <si>
    <t xml:space="preserve">-17.739693, -63.099434</t>
  </si>
  <si>
    <t xml:space="preserve">El Paso Hamburguesas / Avenida Madre Selva</t>
  </si>
  <si>
    <t xml:space="preserve">-17.755058, -63.097836</t>
  </si>
  <si>
    <t xml:space="preserve">-17.763910, -63.112189</t>
  </si>
  <si>
    <t xml:space="preserve">El Turere</t>
  </si>
  <si>
    <t xml:space="preserve">20211206001</t>
  </si>
  <si>
    <t xml:space="preserve">-17.843086, -63.100839</t>
  </si>
  <si>
    <t xml:space="preserve">20211206002</t>
  </si>
  <si>
    <t xml:space="preserve">-17.760340, -63.087745</t>
  </si>
  <si>
    <t xml:space="preserve">Estación de Servicio / Urbanización San Lorenzo</t>
  </si>
  <si>
    <t xml:space="preserve">-17.768713, -63.124381</t>
  </si>
  <si>
    <t xml:space="preserve">Doble Vía La Guardia y Av. 24 de Septiembre</t>
  </si>
  <si>
    <t xml:space="preserve">20211207001</t>
  </si>
  <si>
    <t xml:space="preserve">-17.842356, -63.241853</t>
  </si>
  <si>
    <t xml:space="preserve">Barrio Tierras Nuevas / El Trigal</t>
  </si>
  <si>
    <t xml:space="preserve">20211207002</t>
  </si>
  <si>
    <t xml:space="preserve">-17.849414, -63.213320</t>
  </si>
  <si>
    <t xml:space="preserve">Warehouse / Calle transversal 14 / Distrito Industrial</t>
  </si>
  <si>
    <t xml:space="preserve">-17.746307, -63.138517</t>
  </si>
  <si>
    <t xml:space="preserve">Ciudad de la Alegría / Plan 3000</t>
  </si>
  <si>
    <t xml:space="preserve">20211208001</t>
  </si>
  <si>
    <t xml:space="preserve">-17.853649, -63.103965</t>
  </si>
  <si>
    <t xml:space="preserve">Continental Servicios Petroleros Ltda / Km. 9 Doble Vía La Guardia</t>
  </si>
  <si>
    <t xml:space="preserve">71077949 / 71033186</t>
  </si>
  <si>
    <t xml:space="preserve">Rene Pérez</t>
  </si>
  <si>
    <t xml:space="preserve">-17.865631, -63.244509</t>
  </si>
  <si>
    <t xml:space="preserve">-17.865670, -63.244393</t>
  </si>
  <si>
    <t xml:space="preserve">20211210001</t>
  </si>
  <si>
    <t xml:space="preserve">-17.836209, -63.210370</t>
  </si>
  <si>
    <t xml:space="preserve">destranque</t>
  </si>
  <si>
    <t xml:space="preserve">Barrio 30 de Agosto. Barrio El Trigal II</t>
  </si>
  <si>
    <t xml:space="preserve">20211210002</t>
  </si>
  <si>
    <t xml:space="preserve">-17.871052, -63.215745</t>
  </si>
  <si>
    <t xml:space="preserve">-17.754548, -63.131976</t>
  </si>
  <si>
    <t xml:space="preserve">Club Polanco / 3er Anillo Interno 2135 / Barrio Polanco</t>
  </si>
  <si>
    <t xml:space="preserve">69250075</t>
  </si>
  <si>
    <t xml:space="preserve">Club Polanco</t>
  </si>
  <si>
    <t xml:space="preserve">-17.802500, -63.162333</t>
  </si>
  <si>
    <t xml:space="preserve">Barrio Calama / Nueva Ramada</t>
  </si>
  <si>
    <t xml:space="preserve">20211211001</t>
  </si>
  <si>
    <t xml:space="preserve">-17.836120, -63.218900</t>
  </si>
  <si>
    <t xml:space="preserve">Marisol Montenegro / C. Cnl. D. Martinez 3387</t>
  </si>
  <si>
    <t xml:space="preserve">76481028</t>
  </si>
  <si>
    <t xml:space="preserve">Marisol Montenegro</t>
  </si>
  <si>
    <t xml:space="preserve">-17.770274, -63.148436</t>
  </si>
  <si>
    <t xml:space="preserve">NN / Calle 2 / Barrio Olender</t>
  </si>
  <si>
    <t xml:space="preserve">72645491</t>
  </si>
  <si>
    <t xml:space="preserve">-17.807250, -63.144917</t>
  </si>
  <si>
    <t xml:space="preserve">Nuevo Palmar</t>
  </si>
  <si>
    <t xml:space="preserve">20211213001</t>
  </si>
  <si>
    <t xml:space="preserve">-17.873875, -63.167202</t>
  </si>
  <si>
    <t xml:space="preserve">20211213002</t>
  </si>
  <si>
    <t xml:space="preserve">20211213003</t>
  </si>
  <si>
    <t xml:space="preserve">-17.827574, -63.235129</t>
  </si>
  <si>
    <t xml:space="preserve">Taller de Frenos Coral / Carretera a Paurito</t>
  </si>
  <si>
    <t xml:space="preserve">-17.841041, -63.114822</t>
  </si>
  <si>
    <t xml:space="preserve">Ervin Alvarez / Av. Arroyito</t>
  </si>
  <si>
    <t xml:space="preserve">75048228</t>
  </si>
  <si>
    <t xml:space="preserve">Ervin Alvarez</t>
  </si>
  <si>
    <t xml:space="preserve">-17.819905, -63.104788</t>
  </si>
  <si>
    <t xml:space="preserve">Luis Burgos /Puente La Guardia</t>
  </si>
  <si>
    <t xml:space="preserve">76634475</t>
  </si>
  <si>
    <t xml:space="preserve">Luis Burgos</t>
  </si>
  <si>
    <t xml:space="preserve">-17.892352, -63.326244</t>
  </si>
  <si>
    <t xml:space="preserve">20211215001</t>
  </si>
  <si>
    <t xml:space="preserve">-17.890343, -63.296348</t>
  </si>
  <si>
    <t xml:space="preserve">Calle Diamante / Campo Rosa / Bajío Sur</t>
  </si>
  <si>
    <t xml:space="preserve">20211215002</t>
  </si>
  <si>
    <t xml:space="preserve">-17.833668, -63.230297</t>
  </si>
  <si>
    <t xml:space="preserve">-17.827388, -63.159017</t>
  </si>
  <si>
    <t xml:space="preserve">María / Calle La Troncal / Guapilo</t>
  </si>
  <si>
    <t xml:space="preserve">68900803</t>
  </si>
  <si>
    <t xml:space="preserve">María</t>
  </si>
  <si>
    <t xml:space="preserve">-17.785486, -63.099560</t>
  </si>
  <si>
    <t xml:space="preserve">Calle Tajibo / Barrio Cupesí</t>
  </si>
  <si>
    <t xml:space="preserve">20211216001</t>
  </si>
  <si>
    <t xml:space="preserve">-17.812877, -63.098283</t>
  </si>
  <si>
    <t xml:space="preserve">Palos Verdes / Por la Sede de Blooming</t>
  </si>
  <si>
    <t xml:space="preserve">20211216002</t>
  </si>
  <si>
    <t xml:space="preserve">-17.715796, -63.150937</t>
  </si>
  <si>
    <t xml:space="preserve">Calle La Troncal / Guapilo</t>
  </si>
  <si>
    <t xml:space="preserve">-17.785822, -63.098418</t>
  </si>
  <si>
    <t xml:space="preserve">Estancado en barro</t>
  </si>
  <si>
    <t xml:space="preserve">NN / Pentaguazú</t>
  </si>
  <si>
    <t xml:space="preserve">-17.604593, -63.117531</t>
  </si>
  <si>
    <t xml:space="preserve">Antonio Soliz / Av. Canal Pedro Velez (Chivato)</t>
  </si>
  <si>
    <t xml:space="preserve">78429315</t>
  </si>
  <si>
    <t xml:space="preserve">Antonio Soliz</t>
  </si>
  <si>
    <t xml:space="preserve">-17.736375, -63.184859</t>
  </si>
  <si>
    <t xml:space="preserve">Edith / Canal Chivato</t>
  </si>
  <si>
    <t xml:space="preserve">65888739/75380865</t>
  </si>
  <si>
    <t xml:space="preserve">Edith</t>
  </si>
  <si>
    <t xml:space="preserve">-17.720619, -63.120082</t>
  </si>
  <si>
    <t xml:space="preserve">Calle Guapurú / Guapurú 2 / Plan 3000</t>
  </si>
  <si>
    <t xml:space="preserve">20211217001</t>
  </si>
  <si>
    <t xml:space="preserve">-17.808738, -63.106125</t>
  </si>
  <si>
    <t xml:space="preserve">-17.744084, -63.142403</t>
  </si>
  <si>
    <t xml:space="preserve">Pentaguazú</t>
  </si>
  <si>
    <t xml:space="preserve">-17.603605, -63.118861</t>
  </si>
  <si>
    <t xml:space="preserve">enfangado</t>
  </si>
  <si>
    <t xml:space="preserve">NN / Calle Mercado entre Vallegrande y Colón </t>
  </si>
  <si>
    <t xml:space="preserve">20211218001</t>
  </si>
  <si>
    <t xml:space="preserve">-17.788442, -63.184680</t>
  </si>
  <si>
    <t xml:space="preserve">Atendido?</t>
  </si>
  <si>
    <t xml:space="preserve">NN / El Torno</t>
  </si>
  <si>
    <t xml:space="preserve">63469001</t>
  </si>
  <si>
    <t xml:space="preserve">-17.985861, -63.379250</t>
  </si>
  <si>
    <t xml:space="preserve">César Monasterio / Barrio Calma / Zona Mnueva Ramada</t>
  </si>
  <si>
    <t xml:space="preserve">75507474</t>
  </si>
  <si>
    <t xml:space="preserve">César Monasterio</t>
  </si>
  <si>
    <t xml:space="preserve">-17.837443, -63.217475</t>
  </si>
  <si>
    <t xml:space="preserve">Era 380. No quiso pagar</t>
  </si>
  <si>
    <t xml:space="preserve">Wilmer / Satélite Norte</t>
  </si>
  <si>
    <t xml:space="preserve">62072968</t>
  </si>
  <si>
    <t xml:space="preserve">Wilmer</t>
  </si>
  <si>
    <t xml:space="preserve">-17.603442, -63.150642</t>
  </si>
  <si>
    <t xml:space="preserve">20211218002</t>
  </si>
  <si>
    <t xml:space="preserve">-17.872806, -63.241161</t>
  </si>
  <si>
    <t xml:space="preserve">20211218003</t>
  </si>
  <si>
    <t xml:space="preserve">-17.884408, -63.183493</t>
  </si>
  <si>
    <t xml:space="preserve">Estación de Servicio Las Horcas</t>
  </si>
  <si>
    <t xml:space="preserve">-17.879010, -63.284532</t>
  </si>
  <si>
    <t xml:space="preserve">Riberth Mamani / Km 9 Doble Vía La Guardia</t>
  </si>
  <si>
    <t xml:space="preserve">79849246</t>
  </si>
  <si>
    <t xml:space="preserve">Riberth Mamani</t>
  </si>
  <si>
    <t xml:space="preserve">-17.866917, -63.240278</t>
  </si>
  <si>
    <t xml:space="preserve">NN / Av. Marcelo Quiroga Santa Cruz</t>
  </si>
  <si>
    <t xml:space="preserve">70928548</t>
  </si>
  <si>
    <t xml:space="preserve">-17.832889, -63.109306</t>
  </si>
  <si>
    <t xml:space="preserve">NN / Barrio Toronjal</t>
  </si>
  <si>
    <t xml:space="preserve">65554478</t>
  </si>
  <si>
    <t xml:space="preserve">-17.721667, -63.142306</t>
  </si>
  <si>
    <t xml:space="preserve">Era 280</t>
  </si>
  <si>
    <t xml:space="preserve">Mercado Abasto Monumental / Integración del Norte</t>
  </si>
  <si>
    <t xml:space="preserve">-17.600656, -63.161935</t>
  </si>
  <si>
    <t xml:space="preserve">-17.599920, -63.161871</t>
  </si>
  <si>
    <t xml:space="preserve">-17.599348, -63.161936</t>
  </si>
  <si>
    <t xml:space="preserve">-17.746273, -63.126796</t>
  </si>
  <si>
    <t xml:space="preserve">Tania Muriel Duran. Secretaria Comercial Copacabana / Cumavi 4to Anillo</t>
  </si>
  <si>
    <t xml:space="preserve">65847888</t>
  </si>
  <si>
    <t xml:space="preserve">Tania Muriel Duran. Secretaria Comercial Copacabana</t>
  </si>
  <si>
    <t xml:space="preserve">-17.790833, -63.146528</t>
  </si>
  <si>
    <t xml:space="preserve">Se Atendió con HINO?</t>
  </si>
  <si>
    <t xml:space="preserve">Nadia Machicado /calle 10 / Plan 3000</t>
  </si>
  <si>
    <t xml:space="preserve">69059848</t>
  </si>
  <si>
    <t xml:space="preserve">Nadia Machicado</t>
  </si>
  <si>
    <t xml:space="preserve">-17.819250, -63.140056</t>
  </si>
  <si>
    <t xml:space="preserve">Petrosur / Av. 19 de Junio / La Guardia</t>
  </si>
  <si>
    <t xml:space="preserve">20211221001</t>
  </si>
  <si>
    <t xml:space="preserve">Petrosur</t>
  </si>
  <si>
    <t xml:space="preserve">-17.844096, -63.252309</t>
  </si>
  <si>
    <t xml:space="preserve">7mo Anillo / Berea</t>
  </si>
  <si>
    <t xml:space="preserve">20211221002</t>
  </si>
  <si>
    <t xml:space="preserve">-17.832451, -63.236067</t>
  </si>
  <si>
    <t xml:space="preserve">YPFB Transporte</t>
  </si>
  <si>
    <t xml:space="preserve">-17.833373, -63.238255</t>
  </si>
  <si>
    <t xml:space="preserve">Ana Miranda / Clara Cuta / Los Tusequis</t>
  </si>
  <si>
    <t xml:space="preserve">Sebastian Duran / Satélite Norte</t>
  </si>
  <si>
    <t xml:space="preserve">68520137</t>
  </si>
  <si>
    <t xml:space="preserve">Sebastian Duran</t>
  </si>
  <si>
    <t xml:space="preserve">-17.608667, -63.150083</t>
  </si>
  <si>
    <t xml:space="preserve">Natalia Bautista Cassia / Villa Simón Bolivar</t>
  </si>
  <si>
    <t xml:space="preserve">70935125</t>
  </si>
  <si>
    <t xml:space="preserve">Natalia Bautista Cassia</t>
  </si>
  <si>
    <t xml:space="preserve">-17.885528, -63.279000</t>
  </si>
  <si>
    <t xml:space="preserve">ConfBeef / Cotoca</t>
  </si>
  <si>
    <t xml:space="preserve">77356824</t>
  </si>
  <si>
    <t xml:space="preserve">ConfBeef</t>
  </si>
  <si>
    <t xml:space="preserve">-17.776278, -63.039250</t>
  </si>
  <si>
    <t xml:space="preserve">Se llenó de nuevo</t>
  </si>
  <si>
    <t xml:space="preserve">-17.793955, -63.041290</t>
  </si>
  <si>
    <t xml:space="preserve">Calle 4 / Barrio 18 de Marzo </t>
  </si>
  <si>
    <t xml:space="preserve">-17.789909, -63.126336</t>
  </si>
  <si>
    <t xml:space="preserve">-17.884991, -63.279228</t>
  </si>
  <si>
    <t xml:space="preserve">20211222001</t>
  </si>
  <si>
    <t xml:space="preserve">-17.832504, -63.236471</t>
  </si>
  <si>
    <t xml:space="preserve">-17.832453, -63.236841</t>
  </si>
  <si>
    <t xml:space="preserve">¿trabajo?</t>
  </si>
  <si>
    <t xml:space="preserve">Carmelo Peña / Barrio Toronjal / 8vo Anillo</t>
  </si>
  <si>
    <t xml:space="preserve">79885269</t>
  </si>
  <si>
    <t xml:space="preserve">Carmelo Peña</t>
  </si>
  <si>
    <t xml:space="preserve">-17.724131, -63.139264</t>
  </si>
  <si>
    <t xml:space="preserve">Barrio Las Pampitas</t>
  </si>
  <si>
    <t xml:space="preserve">20211223001</t>
  </si>
  <si>
    <t xml:space="preserve">-17.689601, -63.150485</t>
  </si>
  <si>
    <t xml:space="preserve">20211223002</t>
  </si>
  <si>
    <t xml:space="preserve">-17.583805, -63.146431</t>
  </si>
  <si>
    <t xml:space="preserve">20211223003</t>
  </si>
  <si>
    <t xml:space="preserve">-17.703189, -63.167416</t>
  </si>
  <si>
    <t xml:space="preserve">Barrio Toronjal / 8vo Anillo</t>
  </si>
  <si>
    <t xml:space="preserve">-17.723835, -63.139747</t>
  </si>
  <si>
    <t xml:space="preserve">-17.723923, -63.139864</t>
  </si>
  <si>
    <t xml:space="preserve">Shirley Rojas / Calle 4 Las Palmas / Los Pinos Norte</t>
  </si>
  <si>
    <t xml:space="preserve">76608855</t>
  </si>
  <si>
    <t xml:space="preserve">Shirley Rojas</t>
  </si>
  <si>
    <t xml:space="preserve">-17.691047, -63.147147</t>
  </si>
  <si>
    <t xml:space="preserve">Jhonny Vallejos / Av Moscú / Balcón 2</t>
  </si>
  <si>
    <t xml:space="preserve">79065012</t>
  </si>
  <si>
    <t xml:space="preserve">Jhonny Vallejos</t>
  </si>
  <si>
    <t xml:space="preserve">-17.876891, -63.241976</t>
  </si>
  <si>
    <t xml:space="preserve">Precio era Bs. 450</t>
  </si>
  <si>
    <t xml:space="preserve">Carlos Álvarez / Urbanización Campos del Este</t>
  </si>
  <si>
    <t xml:space="preserve">65037828</t>
  </si>
  <si>
    <t xml:space="preserve">Carlos Álvarez</t>
  </si>
  <si>
    <t xml:space="preserve">-17.795181, -63.067895</t>
  </si>
  <si>
    <t xml:space="preserve">Urbanización El Valle de Akualand</t>
  </si>
  <si>
    <t xml:space="preserve">20211224001</t>
  </si>
  <si>
    <t xml:space="preserve">-17.645022, -63.171535</t>
  </si>
  <si>
    <t xml:space="preserve">Sevilla </t>
  </si>
  <si>
    <t xml:space="preserve">-17.685506, -63.148144</t>
  </si>
  <si>
    <t xml:space="preserve">20211224002</t>
  </si>
  <si>
    <t xml:space="preserve">-17.637905, -63.161530</t>
  </si>
  <si>
    <t xml:space="preserve">Av. 24 de Septiembre / Canaan</t>
  </si>
  <si>
    <t xml:space="preserve">20211224003</t>
  </si>
  <si>
    <t xml:space="preserve">-17.852360, -63.240409</t>
  </si>
  <si>
    <t xml:space="preserve">Parque Industrial </t>
  </si>
  <si>
    <t xml:space="preserve">-17.746981, -63.127214</t>
  </si>
  <si>
    <t xml:space="preserve">-17.826838, -63.158680</t>
  </si>
  <si>
    <t xml:space="preserve">Ricardo Alegria / Urbanización El Valle de Akualand</t>
  </si>
  <si>
    <t xml:space="preserve">72656020</t>
  </si>
  <si>
    <t xml:space="preserve">Ricardo Alegria</t>
  </si>
  <si>
    <t xml:space="preserve">-17.644424, -63.171445</t>
  </si>
  <si>
    <t xml:space="preserve">Tania Vargas / Cumbre de las Américas</t>
  </si>
  <si>
    <t xml:space="preserve">75558048</t>
  </si>
  <si>
    <t xml:space="preserve">Tania Vargas</t>
  </si>
  <si>
    <t xml:space="preserve">-17.901000, -63.288611</t>
  </si>
  <si>
    <t xml:space="preserve">20211225001</t>
  </si>
  <si>
    <t xml:space="preserve">-17.583455, -63.148720</t>
  </si>
  <si>
    <t xml:space="preserve">Doble Vía Km 9</t>
  </si>
  <si>
    <t xml:space="preserve">20211225002</t>
  </si>
  <si>
    <t xml:space="preserve">-17.851360, -63.251901</t>
  </si>
  <si>
    <t xml:space="preserve">-17.881751, -63.231895</t>
  </si>
  <si>
    <t xml:space="preserve">Ferretería / Urbanización La Mar / Av. Moscú</t>
  </si>
  <si>
    <t xml:space="preserve">20211225003</t>
  </si>
  <si>
    <t xml:space="preserve">-17.863705, -63.227676</t>
  </si>
  <si>
    <t xml:space="preserve">20211225004</t>
  </si>
  <si>
    <t xml:space="preserve">-17.855794, -63.226642</t>
  </si>
  <si>
    <t xml:space="preserve">Sevilla / Km.  11 Carretera Santa Cruz - Montero</t>
  </si>
  <si>
    <t xml:space="preserve">20211225005</t>
  </si>
  <si>
    <t xml:space="preserve">-17.691023, -63.153492</t>
  </si>
  <si>
    <t xml:space="preserve">Calle Diagonal 8</t>
  </si>
  <si>
    <t xml:space="preserve">-17.772492, -63.129910</t>
  </si>
  <si>
    <t xml:space="preserve">Antes Bs. 370</t>
  </si>
  <si>
    <t xml:space="preserve">Dolores Rivera / Av. Canal Guapilo</t>
  </si>
  <si>
    <t xml:space="preserve">62170615</t>
  </si>
  <si>
    <t xml:space="preserve">Dolores Rivera</t>
  </si>
  <si>
    <t xml:space="preserve">-17.772395, -63.093129</t>
  </si>
  <si>
    <t xml:space="preserve">NN / El Bateón</t>
  </si>
  <si>
    <t xml:space="preserve">75684802</t>
  </si>
  <si>
    <t xml:space="preserve">-17.735253, -63.104518</t>
  </si>
  <si>
    <t xml:space="preserve">Urbanización Nuevo Amanecer</t>
  </si>
  <si>
    <t xml:space="preserve">20211226001</t>
  </si>
  <si>
    <t xml:space="preserve">-17.840905, -63.258606</t>
  </si>
  <si>
    <t xml:space="preserve">-17.833712, -63.260225</t>
  </si>
  <si>
    <t xml:space="preserve">-17.833685, -63.259673</t>
  </si>
  <si>
    <t xml:space="preserve">20211226002</t>
  </si>
  <si>
    <t xml:space="preserve">-17.735810, -63.104200</t>
  </si>
  <si>
    <t xml:space="preserve">20211226003</t>
  </si>
  <si>
    <t xml:space="preserve">Calle Siria / Urbanización Cotoca</t>
  </si>
  <si>
    <t xml:space="preserve">20211226004</t>
  </si>
  <si>
    <t xml:space="preserve">-17.756976, -63.093668</t>
  </si>
  <si>
    <t xml:space="preserve">62140644</t>
  </si>
  <si>
    <t xml:space="preserve">-18.452972, -63.220806</t>
  </si>
  <si>
    <t xml:space="preserve">Bs. 200 cobrado por Chalo</t>
  </si>
  <si>
    <t xml:space="preserve">Romert Peña / Urbanización Aqualand</t>
  </si>
  <si>
    <t xml:space="preserve">72100974</t>
  </si>
  <si>
    <t xml:space="preserve">Romert Peña</t>
  </si>
  <si>
    <t xml:space="preserve">-17.632696, -63.160678</t>
  </si>
  <si>
    <t xml:space="preserve">20211227002</t>
  </si>
  <si>
    <t xml:space="preserve">-17.632463, -63.161197</t>
  </si>
  <si>
    <t xml:space="preserve">Avenida El Durado</t>
  </si>
  <si>
    <t xml:space="preserve">20211227001</t>
  </si>
  <si>
    <t xml:space="preserve">-17.723296, -63.108036</t>
  </si>
  <si>
    <t xml:space="preserve">Calle Brasil y Nicaragua / Barrio 8 de Diciembre / Satélite Norte</t>
  </si>
  <si>
    <t xml:space="preserve">20211227003</t>
  </si>
  <si>
    <t xml:space="preserve">-17.598807, -63.141553</t>
  </si>
  <si>
    <t xml:space="preserve">20211227004</t>
  </si>
  <si>
    <t xml:space="preserve">Estación de Servicio Yotaú</t>
  </si>
  <si>
    <t xml:space="preserve">NN / Calle 10 de Febrero / Urbanización El Dorado II</t>
  </si>
  <si>
    <t xml:space="preserve">62186169</t>
  </si>
  <si>
    <t xml:space="preserve">-17.735167, -63.099556</t>
  </si>
  <si>
    <t xml:space="preserve">Elena Montenegro / Barrio El Triunfo / Urbanización Canaan</t>
  </si>
  <si>
    <t xml:space="preserve">75673189</t>
  </si>
  <si>
    <t xml:space="preserve">Elena Montenegro</t>
  </si>
  <si>
    <t xml:space="preserve">-17.854820, -63.236819</t>
  </si>
  <si>
    <t xml:space="preserve">Armando Herbas / Urbanización Aqualand</t>
  </si>
  <si>
    <t xml:space="preserve">73986119</t>
  </si>
  <si>
    <t xml:space="preserve">Armando Herbas</t>
  </si>
  <si>
    <t xml:space="preserve">-17.629014, -63.168031</t>
  </si>
  <si>
    <t xml:space="preserve">Para Miércoles 16:00</t>
  </si>
  <si>
    <t xml:space="preserve">El Bajío. Nueva Ramada / La Cuchilla</t>
  </si>
  <si>
    <t xml:space="preserve">20211228001</t>
  </si>
  <si>
    <t xml:space="preserve">-17.836953, -63.221582</t>
  </si>
  <si>
    <t xml:space="preserve">Nuestrakarne / Parque Industrial</t>
  </si>
  <si>
    <t xml:space="preserve">20211228002</t>
  </si>
  <si>
    <t xml:space="preserve">-17.744121, -63.142282</t>
  </si>
  <si>
    <t xml:space="preserve">20211228003</t>
  </si>
  <si>
    <t xml:space="preserve">-17.744646, -63.141407</t>
  </si>
  <si>
    <t xml:space="preserve">20211228004</t>
  </si>
  <si>
    <t xml:space="preserve">-17.609115, -63.136077</t>
  </si>
  <si>
    <t xml:space="preserve">20211228005</t>
  </si>
  <si>
    <t xml:space="preserve">-17.608790, -63.138966</t>
  </si>
  <si>
    <t xml:space="preserve">Calle Transversal 14</t>
  </si>
  <si>
    <t xml:space="preserve">-17.744034, -63.142468</t>
  </si>
  <si>
    <t xml:space="preserve">No se pudo con VW</t>
  </si>
  <si>
    <t xml:space="preserve">Dania Rueda / Urbanización Canaan / El Bajío</t>
  </si>
  <si>
    <t xml:space="preserve">76649709</t>
  </si>
  <si>
    <t xml:space="preserve">Dania Rueda</t>
  </si>
  <si>
    <t xml:space="preserve">-17.847508, -63.239451</t>
  </si>
  <si>
    <t xml:space="preserve">20211229001</t>
  </si>
  <si>
    <t xml:space="preserve">-17.836952, -63.221762</t>
  </si>
  <si>
    <t xml:space="preserve">Kilómetro 9 Doble Vía La Guardia</t>
  </si>
  <si>
    <t xml:space="preserve">-17.852155, -63.249143</t>
  </si>
  <si>
    <t xml:space="preserve">Av. Moscú / El Carmen / Barrio El Trigal</t>
  </si>
  <si>
    <t xml:space="preserve">20211229002</t>
  </si>
  <si>
    <t xml:space="preserve">-17.855984, -63.218675</t>
  </si>
  <si>
    <t xml:space="preserve">Calle 4 / Av. 16 de Julio / Barrio 18 de Marzo</t>
  </si>
  <si>
    <t xml:space="preserve">20211229003</t>
  </si>
  <si>
    <t xml:space="preserve">-17.789911, -63.126899</t>
  </si>
  <si>
    <t xml:space="preserve">PEC2 Parque Empresarial / Av. Internacional Bioceánica</t>
  </si>
  <si>
    <t xml:space="preserve">20211229004</t>
  </si>
  <si>
    <t xml:space="preserve">-17.673892, -63.147399</t>
  </si>
  <si>
    <t xml:space="preserve">Av. Prolongación Beni</t>
  </si>
  <si>
    <t xml:space="preserve">20211229005</t>
  </si>
  <si>
    <t xml:space="preserve">-17.715384, -63.150811</t>
  </si>
  <si>
    <t xml:space="preserve">Estación de Servicio Doble Vía</t>
  </si>
  <si>
    <t xml:space="preserve">César / Urbanización Patujú</t>
  </si>
  <si>
    <t xml:space="preserve">79863076</t>
  </si>
  <si>
    <t xml:space="preserve">-17.775534, -63.055520</t>
  </si>
  <si>
    <t xml:space="preserve">Saturnino Aguirre / Santos Dumont / Braniff / </t>
  </si>
  <si>
    <t xml:space="preserve">68157172</t>
  </si>
  <si>
    <t xml:space="preserve">Saturnino Aguirre</t>
  </si>
  <si>
    <t xml:space="preserve">-17.811065, -63.182225</t>
  </si>
  <si>
    <t xml:space="preserve">¿? Dice que es en Satélite Norte</t>
  </si>
  <si>
    <t xml:space="preserve">20211230001</t>
  </si>
  <si>
    <t xml:space="preserve">-17.638602, -63.161360</t>
  </si>
  <si>
    <t xml:space="preserve">Condominio Piraí 2</t>
  </si>
  <si>
    <t xml:space="preserve">20211230002</t>
  </si>
  <si>
    <t xml:space="preserve">-17.662496, -63.167220</t>
  </si>
  <si>
    <t xml:space="preserve">20211230003</t>
  </si>
  <si>
    <t xml:space="preserve">-17.829541, -63.094706</t>
  </si>
  <si>
    <t xml:space="preserve">Av. Transcontinental / Barrio Santa Elena</t>
  </si>
  <si>
    <t xml:space="preserve">20211230004</t>
  </si>
  <si>
    <t xml:space="preserve">-17.827262, -63.114660</t>
  </si>
  <si>
    <t xml:space="preserve">Induplásticas SC / PEC2 Parque Empresarial / Av. Internacional Bioceánica</t>
  </si>
  <si>
    <t xml:space="preserve">20211230005</t>
  </si>
  <si>
    <t xml:space="preserve">-17.674837, -63.146912</t>
  </si>
  <si>
    <t xml:space="preserve">Entrada a la Laguna</t>
  </si>
  <si>
    <t xml:space="preserve">20211231001</t>
  </si>
  <si>
    <t xml:space="preserve">-17.638567, -63.160697</t>
  </si>
  <si>
    <t xml:space="preserve">Urbanización Akualand</t>
  </si>
  <si>
    <t xml:space="preserve">20211231002</t>
  </si>
  <si>
    <t xml:space="preserve">-17.630964, -63.162003</t>
  </si>
  <si>
    <t xml:space="preserve">canal Guapilo</t>
  </si>
  <si>
    <t xml:space="preserve">-17.783357, -63.124510</t>
  </si>
  <si>
    <t xml:space="preserve">Colegio Jorge Urenda / Av. Piraí</t>
  </si>
  <si>
    <t xml:space="preserve">-17.814939, -63.231096</t>
  </si>
  <si>
    <t xml:space="preserve">20220104001</t>
  </si>
  <si>
    <t xml:space="preserve">-17.846551, -63.103038</t>
  </si>
  <si>
    <t xml:space="preserve">El Trillo</t>
  </si>
  <si>
    <t xml:space="preserve">20220104002</t>
  </si>
  <si>
    <t xml:space="preserve">-17.814883, -63.146859</t>
  </si>
  <si>
    <t xml:space="preserve">Abasto Sud</t>
  </si>
  <si>
    <t xml:space="preserve">Calle 8 / Barrio 26 de Septiembre</t>
  </si>
  <si>
    <t xml:space="preserve">20220106001</t>
  </si>
  <si>
    <t xml:space="preserve">-17.722831, -63.106551</t>
  </si>
  <si>
    <t xml:space="preserve">20220106002</t>
  </si>
  <si>
    <t xml:space="preserve">-17.757500, -63.076454</t>
  </si>
  <si>
    <t xml:space="preserve">20220106003</t>
  </si>
  <si>
    <t xml:space="preserve">-17.841269, -63.258211</t>
  </si>
  <si>
    <t xml:space="preserve">Fraternidad Cambas Tapiosí</t>
  </si>
  <si>
    <t xml:space="preserve">-17.722615, -63.180686</t>
  </si>
  <si>
    <t xml:space="preserve">FFCC Santa Cruz de la Sierra - Cotoca</t>
  </si>
  <si>
    <t xml:space="preserve">-17.761739, -63.073427</t>
  </si>
  <si>
    <t xml:space="preserve">Vulcanizadora Troya / Llantas / 5to Anillo</t>
  </si>
  <si>
    <t xml:space="preserve">-17.812888, -63.217703</t>
  </si>
  <si>
    <t xml:space="preserve">Mercado El Quior / </t>
  </si>
  <si>
    <t xml:space="preserve">20220107001</t>
  </si>
  <si>
    <t xml:space="preserve">-17.846877, -63.081262</t>
  </si>
  <si>
    <t xml:space="preserve">Claudia Antelo / Calle 1 / Barrio 15 de septiembre</t>
  </si>
  <si>
    <t xml:space="preserve">70285532</t>
  </si>
  <si>
    <t xml:space="preserve">Claudia Antelo</t>
  </si>
  <si>
    <t xml:space="preserve">-17.813240, -63.127581</t>
  </si>
  <si>
    <t xml:space="preserve">Era 300</t>
  </si>
  <si>
    <t xml:space="preserve">Calle 3 Norte / El Quior</t>
  </si>
  <si>
    <t xml:space="preserve">20220108001</t>
  </si>
  <si>
    <t xml:space="preserve">-17.845754, -63.089568</t>
  </si>
  <si>
    <t xml:space="preserve">Av. Marcelo Quiroga Santa Cruz / Barrio Calama. Zona Nueva Ramada / Por Av. Moscú</t>
  </si>
  <si>
    <t xml:space="preserve">20220108002</t>
  </si>
  <si>
    <t xml:space="preserve">-17.844714, -63.211171</t>
  </si>
  <si>
    <t xml:space="preserve">El Trapiche / El Retoño</t>
  </si>
  <si>
    <t xml:space="preserve">20220108003</t>
  </si>
  <si>
    <t xml:space="preserve">-17.746002, -63.071299</t>
  </si>
  <si>
    <t xml:space="preserve">Av. Universitaria / Barrio Los Pinos Norte</t>
  </si>
  <si>
    <t xml:space="preserve">20220108004</t>
  </si>
  <si>
    <t xml:space="preserve">-17.691894, -63.150642</t>
  </si>
  <si>
    <t xml:space="preserve">Avenida Montecristo / Barrio 19 de Marzo</t>
  </si>
  <si>
    <t xml:space="preserve">-17.747283, -63.082819</t>
  </si>
  <si>
    <t xml:space="preserve">Urb. Nuevo Amanecer</t>
  </si>
  <si>
    <t xml:space="preserve">20220110001</t>
  </si>
  <si>
    <t xml:space="preserve">-17.839893, -63.254884</t>
  </si>
  <si>
    <t xml:space="preserve">20220110002</t>
  </si>
  <si>
    <t xml:space="preserve">-17.837399, -63.263211</t>
  </si>
  <si>
    <t xml:space="preserve">20220110003</t>
  </si>
  <si>
    <t xml:space="preserve">-17.833714, -63.261744</t>
  </si>
  <si>
    <t xml:space="preserve">20220110004</t>
  </si>
  <si>
    <t xml:space="preserve">-17.876609, -63.242688</t>
  </si>
  <si>
    <t xml:space="preserve">-17.876452, -63.242568</t>
  </si>
  <si>
    <t xml:space="preserve">Km 13 1/2 Cotoca</t>
  </si>
  <si>
    <t xml:space="preserve">20220110005</t>
  </si>
  <si>
    <t xml:space="preserve">-17.790373, -63.044778</t>
  </si>
  <si>
    <t xml:space="preserve">Radial 17 1/2 y 8vo Anillo</t>
  </si>
  <si>
    <t xml:space="preserve">-17.831667, -63.242117</t>
  </si>
  <si>
    <t xml:space="preserve">20220111001</t>
  </si>
  <si>
    <t xml:space="preserve">-17.607151, -63.130264</t>
  </si>
  <si>
    <t xml:space="preserve">Calle 26 / Radial 10 / San Isidro</t>
  </si>
  <si>
    <t xml:space="preserve">20220112001</t>
  </si>
  <si>
    <t xml:space="preserve">-17.811338, -63.133316</t>
  </si>
  <si>
    <t xml:space="preserve">Eléctrico o Ferretería / Av. Moscú</t>
  </si>
  <si>
    <t xml:space="preserve">-17.849713, -63.218142</t>
  </si>
  <si>
    <t xml:space="preserve">-17.811406, -63.133110</t>
  </si>
  <si>
    <t xml:space="preserve">Lucía / Warnes</t>
  </si>
  <si>
    <t xml:space="preserve">73163428</t>
  </si>
  <si>
    <t xml:space="preserve">-17.539613, -63.173040</t>
  </si>
  <si>
    <t xml:space="preserve">Calle 4 Sur / El Quior</t>
  </si>
  <si>
    <t xml:space="preserve">20220113001</t>
  </si>
  <si>
    <t xml:space="preserve">-17.849241, -63.088738</t>
  </si>
  <si>
    <t xml:space="preserve">-17.557409, -63.178450</t>
  </si>
  <si>
    <t xml:space="preserve">Dicor</t>
  </si>
  <si>
    <t xml:space="preserve">75013345</t>
  </si>
  <si>
    <t xml:space="preserve">Diego</t>
  </si>
  <si>
    <t xml:space="preserve">-17.661720, -63.167797</t>
  </si>
  <si>
    <t xml:space="preserve">BarrioToborochi 2</t>
  </si>
  <si>
    <t xml:space="preserve">20220115001</t>
  </si>
  <si>
    <t xml:space="preserve">-17.735930, -63.109396</t>
  </si>
  <si>
    <t xml:space="preserve">Final Av. Tres pasos al Frente</t>
  </si>
  <si>
    <t xml:space="preserve">20220115002</t>
  </si>
  <si>
    <t xml:space="preserve">-17.802477, -63.080030</t>
  </si>
  <si>
    <t xml:space="preserve">Agroalimentos Norte / Mutualista y 8vo Anillo</t>
  </si>
  <si>
    <t xml:space="preserve">-17.728494, -63.135447</t>
  </si>
  <si>
    <t xml:space="preserve">-17.778101, -63.123216</t>
  </si>
  <si>
    <t xml:space="preserve">Jorge Careaga / Parque Industrial</t>
  </si>
  <si>
    <t xml:space="preserve">77882206</t>
  </si>
  <si>
    <t xml:space="preserve">Jorge Careaga</t>
  </si>
  <si>
    <t xml:space="preserve">-17.663404, -63.065019</t>
  </si>
  <si>
    <t xml:space="preserve">20220117001</t>
  </si>
  <si>
    <t xml:space="preserve">-17.759096, -63.094034</t>
  </si>
  <si>
    <t xml:space="preserve">Avenida Guapilo</t>
  </si>
  <si>
    <t xml:space="preserve">-17.790547, -63.106589</t>
  </si>
  <si>
    <t xml:space="preserve">20220117002</t>
  </si>
  <si>
    <t xml:space="preserve">-17.835949, -63.219171</t>
  </si>
  <si>
    <t xml:space="preserve">Petty Cortez / Radial 10 y 5to Anillo Nro. 1720</t>
  </si>
  <si>
    <t xml:space="preserve">77035545</t>
  </si>
  <si>
    <t xml:space="preserve">Petty Cortez</t>
  </si>
  <si>
    <t xml:space="preserve">-17.812211, -63.140709</t>
  </si>
  <si>
    <t xml:space="preserve">Yolanda / Porongo</t>
  </si>
  <si>
    <t xml:space="preserve">73156292</t>
  </si>
  <si>
    <t xml:space="preserve">Yolanda</t>
  </si>
  <si>
    <t xml:space="preserve">-17.854242, -63.309689</t>
  </si>
  <si>
    <t xml:space="preserve">No en reporte. Limber</t>
  </si>
  <si>
    <t xml:space="preserve">20220118001</t>
  </si>
  <si>
    <t xml:space="preserve">-17.835687, -63.063644</t>
  </si>
  <si>
    <t xml:space="preserve">8vo Anillo y Radial 10</t>
  </si>
  <si>
    <t xml:space="preserve">-17.812434, -63.109472</t>
  </si>
  <si>
    <t xml:space="preserve">Av. Los Andes y Av. Jenecherú</t>
  </si>
  <si>
    <t xml:space="preserve">-17.786303, -63.117481</t>
  </si>
  <si>
    <t xml:space="preserve">Avenida Guapurú / Urbanización Guapurú 1 / Plan 3000</t>
  </si>
  <si>
    <t xml:space="preserve">20220119001</t>
  </si>
  <si>
    <t xml:space="preserve">-17.847232, -63.102318</t>
  </si>
  <si>
    <t xml:space="preserve">Calle 1 / Turere</t>
  </si>
  <si>
    <t xml:space="preserve">-17.841647, -63.102805</t>
  </si>
  <si>
    <t xml:space="preserve">-17.841704, -63.102788</t>
  </si>
  <si>
    <t xml:space="preserve">María Teresa / Crossfit MUF / Calle Los Paraísos 2030 / Petrolero Norte</t>
  </si>
  <si>
    <t xml:space="preserve">María Teresa / Crossfit MUF</t>
  </si>
  <si>
    <t xml:space="preserve">-17.768685, -63.173897</t>
  </si>
  <si>
    <t xml:space="preserve">76003912</t>
  </si>
  <si>
    <t xml:space="preserve">Av. Moscú y 7mo Anillo</t>
  </si>
  <si>
    <t xml:space="preserve">-17.841876, -63.212693</t>
  </si>
  <si>
    <t xml:space="preserve">20220120001</t>
  </si>
  <si>
    <t xml:space="preserve">-17.754743, -63.096288</t>
  </si>
  <si>
    <t xml:space="preserve">-17.850178, -63.227187</t>
  </si>
  <si>
    <t xml:space="preserve">-17.754765, -63.097244</t>
  </si>
  <si>
    <t xml:space="preserve">Jardín de Infantes Angelitos de Jesús / Av. Jenecherú</t>
  </si>
  <si>
    <t xml:space="preserve">-17.777776, -63.123369</t>
  </si>
  <si>
    <t xml:space="preserve">Av. Cumavi</t>
  </si>
  <si>
    <t xml:space="preserve">-17.789743, -63.147534</t>
  </si>
  <si>
    <t xml:space="preserve">José Canido Aroni / Urbanización El Paraíso</t>
  </si>
  <si>
    <t xml:space="preserve">61546505</t>
  </si>
  <si>
    <t xml:space="preserve">José Canido Aroni</t>
  </si>
  <si>
    <t xml:space="preserve">-17.844498, -63.105014</t>
  </si>
  <si>
    <t xml:space="preserve">Perdido por tiempo</t>
  </si>
  <si>
    <t xml:space="preserve">NN / Thomas Campbell y Av. Sudamericana</t>
  </si>
  <si>
    <t xml:space="preserve">78426538</t>
  </si>
  <si>
    <t xml:space="preserve">-17.806257, -63.143010</t>
  </si>
  <si>
    <t xml:space="preserve">Calle 1 Sur / Barrio Santa Ana / Av. Virgen de Luján</t>
  </si>
  <si>
    <t xml:space="preserve">20220122001</t>
  </si>
  <si>
    <t xml:space="preserve">-17.758598, -63.126035</t>
  </si>
  <si>
    <t xml:space="preserve">Av. Piraí y Radial 17 1/2</t>
  </si>
  <si>
    <t xml:space="preserve">-17.826108, -63.236560</t>
  </si>
  <si>
    <t xml:space="preserve">Freddy Banegas Montaño / La Guardia</t>
  </si>
  <si>
    <t xml:space="preserve">72654181</t>
  </si>
  <si>
    <t xml:space="preserve">Freddy Banegas Montaño</t>
  </si>
  <si>
    <t xml:space="preserve">-17.890903, -63.326140</t>
  </si>
  <si>
    <t xml:space="preserve">-17.758124, -63.126566</t>
  </si>
  <si>
    <t xml:space="preserve"> </t>
  </si>
  <si>
    <t xml:space="preserve">Surtidor Mora Grande 1</t>
  </si>
  <si>
    <t xml:space="preserve">-17.827974, -63.203053</t>
  </si>
  <si>
    <t xml:space="preserve">-17.890897, -63.325571</t>
  </si>
  <si>
    <t xml:space="preserve">Julio Mendieta / Barrio Roca y Coronado / </t>
  </si>
  <si>
    <t xml:space="preserve">63450432</t>
  </si>
  <si>
    <t xml:space="preserve">Julio Mendieta</t>
  </si>
  <si>
    <t xml:space="preserve">-17.837623, -63.163844</t>
  </si>
  <si>
    <t xml:space="preserve">20220124001</t>
  </si>
  <si>
    <t xml:space="preserve">-17.609508, -63.144587</t>
  </si>
  <si>
    <t xml:space="preserve">20220124002</t>
  </si>
  <si>
    <t xml:space="preserve">-17.610081, -63.144458</t>
  </si>
  <si>
    <t xml:space="preserve">20220124003</t>
  </si>
  <si>
    <t xml:space="preserve">-17.597273, -63.167950</t>
  </si>
  <si>
    <t xml:space="preserve">20220124004</t>
  </si>
  <si>
    <t xml:space="preserve">-17.847605, -63.211095</t>
  </si>
  <si>
    <t xml:space="preserve">Mercado Monumental / Integración del Norte</t>
  </si>
  <si>
    <t xml:space="preserve">-17.601353, -63.161994</t>
  </si>
  <si>
    <t xml:space="preserve">Ave. Miguel Servet y Av. Olímpica</t>
  </si>
  <si>
    <t xml:space="preserve">-17.837117, -63.205560</t>
  </si>
  <si>
    <t xml:space="preserve">Estación de Servicios Yotaú</t>
  </si>
  <si>
    <t xml:space="preserve">NN / El Palmar</t>
  </si>
  <si>
    <t xml:space="preserve">68839133</t>
  </si>
  <si>
    <t xml:space="preserve">-17.871741, -63.158741</t>
  </si>
  <si>
    <t xml:space="preserve">René Flores / Doble Vía La Guardia Km 8 - 9. A dos cuadras del colegio Domingo Savio</t>
  </si>
  <si>
    <t xml:space="preserve">72196809</t>
  </si>
  <si>
    <t xml:space="preserve">René Flores</t>
  </si>
  <si>
    <t xml:space="preserve">-17.847534, -63.240517</t>
  </si>
  <si>
    <t xml:space="preserve">Cale 6 / Barrio San Joaquín</t>
  </si>
  <si>
    <t xml:space="preserve">20220126001</t>
  </si>
  <si>
    <t xml:space="preserve">-17.721102, -63.134347</t>
  </si>
  <si>
    <t xml:space="preserve">20220126002</t>
  </si>
  <si>
    <t xml:space="preserve">-17.827670, -63.114182</t>
  </si>
  <si>
    <t xml:space="preserve">Av. Moscú / Tierras Nuevas</t>
  </si>
  <si>
    <t xml:space="preserve">20220126003</t>
  </si>
  <si>
    <t xml:space="preserve">-17.849267, -63.213117</t>
  </si>
  <si>
    <t xml:space="preserve">Reparación de Bombas Inyectoras / Av. El Nuevo palmar</t>
  </si>
  <si>
    <t xml:space="preserve">-17.868688, -63.165731</t>
  </si>
  <si>
    <t xml:space="preserve">Barrio Villa Unión / Doble Vía La Guardia Km 9 - 10</t>
  </si>
  <si>
    <t xml:space="preserve">20210127001</t>
  </si>
  <si>
    <t xml:space="preserve">-17.858996, -63.251007</t>
  </si>
  <si>
    <t xml:space="preserve">Ferretería M&amp;A / Av. Moscú</t>
  </si>
  <si>
    <t xml:space="preserve">-17.849555, -63.217899</t>
  </si>
  <si>
    <t xml:space="preserve">Av. Miguel Servet y Olímpica / El Bajío</t>
  </si>
  <si>
    <t xml:space="preserve">-17.836913, -63.205758</t>
  </si>
  <si>
    <t xml:space="preserve">NN / Urbanización Las Palmeras</t>
  </si>
  <si>
    <t xml:space="preserve">60830522</t>
  </si>
  <si>
    <t xml:space="preserve">-17.767380, -63.066699</t>
  </si>
  <si>
    <t xml:space="preserve">Av. Paurito y Mercado del Plan 3000</t>
  </si>
  <si>
    <t xml:space="preserve">20220129001</t>
  </si>
  <si>
    <t xml:space="preserve">-17.818083, -63.149507</t>
  </si>
  <si>
    <t xml:space="preserve">Colegio El Retoño / Pampa de la Isla</t>
  </si>
  <si>
    <t xml:space="preserve">20220129002</t>
  </si>
  <si>
    <t xml:space="preserve">-17.739747, -63.073348</t>
  </si>
  <si>
    <t xml:space="preserve">-17.818556, -63.149026</t>
  </si>
  <si>
    <t xml:space="preserve">Adrián Villegas / Satélite Norte</t>
  </si>
  <si>
    <t xml:space="preserve">73614985</t>
  </si>
  <si>
    <t xml:space="preserve">Adrián Villegas</t>
  </si>
  <si>
    <t xml:space="preserve">-17.606153, -63.143884</t>
  </si>
  <si>
    <t xml:space="preserve">Sra. Magaly / Centro de la Ciudad</t>
  </si>
  <si>
    <t xml:space="preserve">71659730</t>
  </si>
  <si>
    <t xml:space="preserve">Sra. Magaly</t>
  </si>
  <si>
    <t xml:space="preserve">-17.778809, -63.178146</t>
  </si>
  <si>
    <t xml:space="preserve">Autovía al Norte / Warnes</t>
  </si>
  <si>
    <t xml:space="preserve">20220201001</t>
  </si>
  <si>
    <t xml:space="preserve">-17.516141, -63.176372</t>
  </si>
  <si>
    <t xml:space="preserve">-17.777820, -63.123315</t>
  </si>
  <si>
    <t xml:space="preserve">Tutumaso 4 / Cabañas de Piraí</t>
  </si>
  <si>
    <t xml:space="preserve">20220202001</t>
  </si>
  <si>
    <t xml:space="preserve">-17.783699, -63.224712</t>
  </si>
  <si>
    <t xml:space="preserve">Tutumaso / Cabañas de Piraí</t>
  </si>
  <si>
    <t xml:space="preserve">20220202002</t>
  </si>
  <si>
    <t xml:space="preserve">-17.781710, -63.224562</t>
  </si>
  <si>
    <t xml:space="preserve">NN/ Calle Cantutas / Av. Jardín</t>
  </si>
  <si>
    <t xml:space="preserve">70878051</t>
  </si>
  <si>
    <t xml:space="preserve">-17.756319, -63.099830</t>
  </si>
  <si>
    <t xml:space="preserve">Taller mecánico Ovni / 5to Anillo</t>
  </si>
  <si>
    <t xml:space="preserve">-17.813403, -63.216787</t>
  </si>
  <si>
    <t xml:space="preserve">Taller / 5to Anillo</t>
  </si>
  <si>
    <t xml:space="preserve">-17.812778, -63.217799</t>
  </si>
  <si>
    <t xml:space="preserve">Cancha Calama / Barrio Calama</t>
  </si>
  <si>
    <t xml:space="preserve">20220204001</t>
  </si>
  <si>
    <t xml:space="preserve">-17.835863, -63.218352</t>
  </si>
  <si>
    <t xml:space="preserve">20220204002</t>
  </si>
  <si>
    <t xml:space="preserve">-17.848265, -63.106528</t>
  </si>
  <si>
    <t xml:space="preserve">Barrio 30 de Agosto / cerca Av. Olímpica</t>
  </si>
  <si>
    <t xml:space="preserve">-17.842601, -63.209970</t>
  </si>
  <si>
    <t xml:space="preserve">-17.828843, -63.244124</t>
  </si>
  <si>
    <t xml:space="preserve">E.S. Plan 3000</t>
  </si>
  <si>
    <t xml:space="preserve">20220205001</t>
  </si>
  <si>
    <t xml:space="preserve">-17.847371, -63.239911</t>
  </si>
  <si>
    <t xml:space="preserve">-17.833450, -63.206347</t>
  </si>
  <si>
    <t xml:space="preserve">Barrio El Carmen / Doble Vía la Guardia</t>
  </si>
  <si>
    <t xml:space="preserve">la Guardia</t>
  </si>
  <si>
    <t xml:space="preserve">-17.854321, -63.248866</t>
  </si>
  <si>
    <t xml:space="preserve">NN /  Av. TRansContinental</t>
  </si>
  <si>
    <t xml:space="preserve">68839211</t>
  </si>
  <si>
    <t xml:space="preserve">-17.829107, -63.122445</t>
  </si>
  <si>
    <t xml:space="preserve">Cancelado</t>
  </si>
  <si>
    <t xml:space="preserve">-17.751855, -63.088202</t>
  </si>
  <si>
    <t xml:space="preserve">-17.758866, -63.012635</t>
  </si>
  <si>
    <t xml:space="preserve">Juanita Garcia (llamó)/ Nancy (vive) / Urbanización Jardín del Este / Av. Tres Pasos al Frente</t>
  </si>
  <si>
    <t xml:space="preserve">71063380</t>
  </si>
  <si>
    <t xml:space="preserve">Juanita Garcia (llamó)/ Nancy (vive)</t>
  </si>
  <si>
    <t xml:space="preserve">-17.846522, -63.094907</t>
  </si>
  <si>
    <t xml:space="preserve">-17.803096, -63.079992</t>
  </si>
  <si>
    <t xml:space="preserve">Cerretera a Paurito</t>
  </si>
  <si>
    <t xml:space="preserve">-17.851789, -63.100398</t>
  </si>
  <si>
    <t xml:space="preserve">6to Anillo</t>
  </si>
  <si>
    <t xml:space="preserve">-17.830245, -63.214168</t>
  </si>
  <si>
    <t xml:space="preserve">Km, 9 Doble Vía La Guardia</t>
  </si>
  <si>
    <t xml:space="preserve">-17.857458, -63.247638</t>
  </si>
  <si>
    <t xml:space="preserve">ES  Dicor</t>
  </si>
  <si>
    <t xml:space="preserve">Templo Cristiano Bet-el / El Trapiche / Av. Montecristo</t>
  </si>
  <si>
    <t xml:space="preserve">-17.745501, -63.071274</t>
  </si>
  <si>
    <t xml:space="preserve">Av. Moscú / Barrio Comibol</t>
  </si>
  <si>
    <t xml:space="preserve">-17.858141, -63.222135</t>
  </si>
  <si>
    <t xml:space="preserve">E.S. 8 de Noviembre</t>
  </si>
  <si>
    <t xml:space="preserve">NN / Palos Verdes / Cerca Sede Blooming</t>
  </si>
  <si>
    <t xml:space="preserve">78455904</t>
  </si>
  <si>
    <t xml:space="preserve">-17.713571, -63.148436</t>
  </si>
  <si>
    <t xml:space="preserve">Canceló</t>
  </si>
  <si>
    <t xml:space="preserve">Exomad SRL planta laminadora / Cotoca</t>
  </si>
  <si>
    <t xml:space="preserve">-17.770361, -62.998161</t>
  </si>
  <si>
    <t xml:space="preserve">Limber Viscarra / Barrio San Andrés / Bajío del Oriente</t>
  </si>
  <si>
    <t xml:space="preserve">75561820</t>
  </si>
  <si>
    <t xml:space="preserve">Limber Viscarra</t>
  </si>
  <si>
    <t xml:space="preserve">-17.824969, -63.255593</t>
  </si>
  <si>
    <t xml:space="preserve">Javier Machaca Mamani / Av Virgen de Luján</t>
  </si>
  <si>
    <t xml:space="preserve">62154006</t>
  </si>
  <si>
    <t xml:space="preserve">Javier Machaca Mamani</t>
  </si>
  <si>
    <t xml:space="preserve">-17.714632, -63.096814</t>
  </si>
  <si>
    <t xml:space="preserve">Hugo Parada / Calle 3 Nro. 16 / Barrio 8 de Septiembre</t>
  </si>
  <si>
    <t xml:space="preserve">70205498</t>
  </si>
  <si>
    <t xml:space="preserve">Hugo Parada</t>
  </si>
  <si>
    <t xml:space="preserve">-17.819420, -63.125094</t>
  </si>
  <si>
    <t xml:space="preserve">July Mariela Huanca Chambi / Calle B / Barrio 8 de Septiembre</t>
  </si>
  <si>
    <t xml:space="preserve">60412347</t>
  </si>
  <si>
    <t xml:space="preserve">July Mariela Huanca Chambi</t>
  </si>
  <si>
    <t xml:space="preserve">-17.819805, -63.124885</t>
  </si>
  <si>
    <t xml:space="preserve">Fundación Refugio Esperanza / Radial 17 1/2 y 8vo Anillo</t>
  </si>
  <si>
    <t xml:space="preserve">70849272</t>
  </si>
  <si>
    <t xml:space="preserve">Fundación Refugio Esperanza NIT 363047028</t>
  </si>
  <si>
    <t xml:space="preserve">-17.828917, -63.250802</t>
  </si>
  <si>
    <t xml:space="preserve">Con Factura</t>
  </si>
  <si>
    <t xml:space="preserve">calle 4 y Av. Los Andes / Los Andes</t>
  </si>
  <si>
    <t xml:space="preserve">-17.790085, -63.126791</t>
  </si>
  <si>
    <t xml:space="preserve">5to Anillo y Doble Vía La Guardia</t>
  </si>
  <si>
    <t xml:space="preserve">-17.815456, -63.214243</t>
  </si>
  <si>
    <t xml:space="preserve">Rosemary Bautista / Calle Florida / Centro</t>
  </si>
  <si>
    <t xml:space="preserve">76455799</t>
  </si>
  <si>
    <t xml:space="preserve">Rosemary Bautista</t>
  </si>
  <si>
    <t xml:space="preserve">-17.782203, -63.192885</t>
  </si>
  <si>
    <t xml:space="preserve">María Nogales / Balcón 2 </t>
  </si>
  <si>
    <t xml:space="preserve">77650358</t>
  </si>
  <si>
    <t xml:space="preserve">María Nogales</t>
  </si>
  <si>
    <t xml:space="preserve">-17.876618, -63.242239</t>
  </si>
  <si>
    <t xml:space="preserve">Marcelo Barrón / Barrio San Jorge</t>
  </si>
  <si>
    <t xml:space="preserve">71169095</t>
  </si>
  <si>
    <t xml:space="preserve">Marcelo Barrón</t>
  </si>
  <si>
    <t xml:space="preserve">-17.871595, -63.250457</t>
  </si>
  <si>
    <t xml:space="preserve">María Dolores / Av. Arroyito</t>
  </si>
  <si>
    <t xml:space="preserve">75300651</t>
  </si>
  <si>
    <t xml:space="preserve">María Dolores</t>
  </si>
  <si>
    <t xml:space="preserve">-17.827716, -63.090080</t>
  </si>
  <si>
    <t xml:space="preserve">E.S. Dicor</t>
  </si>
  <si>
    <t xml:space="preserve">NN / Nueva Esperanza / Km 12</t>
  </si>
  <si>
    <t xml:space="preserve">75319687</t>
  </si>
  <si>
    <t xml:space="preserve">-17.859116, -63.266105</t>
  </si>
  <si>
    <t xml:space="preserve">Celia Añez Vela / Urbanización Patujú</t>
  </si>
  <si>
    <t xml:space="preserve">71361146</t>
  </si>
  <si>
    <t xml:space="preserve">Celia Añez Vela</t>
  </si>
  <si>
    <t xml:space="preserve">-17.774978, -63.058131</t>
  </si>
  <si>
    <t xml:space="preserve">Jorge Llusco Apasa / Cotoca</t>
  </si>
  <si>
    <t xml:space="preserve">68786769</t>
  </si>
  <si>
    <t xml:space="preserve">Jorge Llusco Apasa</t>
  </si>
  <si>
    <t xml:space="preserve">-17.754068, -62.983234</t>
  </si>
  <si>
    <t xml:space="preserve">Parque Urbano 30 de Agosto / Av. Moscú</t>
  </si>
  <si>
    <t xml:space="preserve">-17.836426, -63.210425</t>
  </si>
  <si>
    <t xml:space="preserve">Cambódromo (baños portátiles Milter)</t>
  </si>
  <si>
    <t xml:space="preserve">Baños portátiles Milter</t>
  </si>
  <si>
    <t xml:space="preserve">-17.742583, -63.145755</t>
  </si>
  <si>
    <t xml:space="preserve">Taller Mecánico Negrito</t>
  </si>
  <si>
    <t xml:space="preserve">-17.812793, -63.109899</t>
  </si>
  <si>
    <t xml:space="preserve">NN / Av. Montecristo</t>
  </si>
  <si>
    <t xml:space="preserve">20220303001</t>
  </si>
  <si>
    <t xml:space="preserve">-17.756500, -63.102209</t>
  </si>
  <si>
    <t xml:space="preserve">Calle 9 de Abril / Km 9 Doble Vía La Guardia</t>
  </si>
  <si>
    <t xml:space="preserve">-17.848827, -63.248820</t>
  </si>
  <si>
    <t xml:space="preserve">NN / Calle 27 de Mayo / El Mechero</t>
  </si>
  <si>
    <t xml:space="preserve">72169882</t>
  </si>
  <si>
    <t xml:space="preserve">-17.832523, -63.123711</t>
  </si>
  <si>
    <t xml:space="preserve">-17.855291, -63.249987</t>
  </si>
  <si>
    <t xml:space="preserve">-17.855298, -63.250138</t>
  </si>
  <si>
    <t xml:space="preserve">Barrio Magisterio / El Bateón</t>
  </si>
  <si>
    <t xml:space="preserve">-17.732985, -63.108873</t>
  </si>
  <si>
    <t xml:space="preserve">Urbanización Estelita / Avenida Virgen de Luján / Cotoca</t>
  </si>
  <si>
    <t xml:space="preserve">-17.695739, -63.040743</t>
  </si>
  <si>
    <t xml:space="preserve">Av. Virgen de Luján / Barrio Zaragoza</t>
  </si>
  <si>
    <t xml:space="preserve">-17.727542, -63.093296</t>
  </si>
  <si>
    <t xml:space="preserve">Biopetrol Barea</t>
  </si>
  <si>
    <t xml:space="preserve">Mercado Km 11 Doble Vía la Guardia</t>
  </si>
  <si>
    <t xml:space="preserve">Ricardo Rojas / Pampa de la Isla</t>
  </si>
  <si>
    <t xml:space="preserve">68828937</t>
  </si>
  <si>
    <t xml:space="preserve">Ricardo Rojas</t>
  </si>
  <si>
    <t xml:space="preserve">-17.759840, -63.073698</t>
  </si>
  <si>
    <t xml:space="preserve">Ferretería Canaan / Integración de las Américas</t>
  </si>
  <si>
    <t xml:space="preserve">-17.883090, -63.271221</t>
  </si>
  <si>
    <t xml:space="preserve">Integración de las Américas</t>
  </si>
  <si>
    <t xml:space="preserve">-17.883534, -63.270942</t>
  </si>
  <si>
    <t xml:space="preserve">Virgen de Cotoca</t>
  </si>
  <si>
    <t xml:space="preserve">-17.772764, -63.129188</t>
  </si>
  <si>
    <t xml:space="preserve">Avenida Palmar Integración de las Américas</t>
  </si>
  <si>
    <t xml:space="preserve">-17.882795, -63.271155</t>
  </si>
  <si>
    <t xml:space="preserve">César / Colegio San José / Av. Mapaizo 125</t>
  </si>
  <si>
    <t xml:space="preserve">63583087</t>
  </si>
  <si>
    <t xml:space="preserve">César / Colegio San José</t>
  </si>
  <si>
    <t xml:space="preserve">-17.849897, -63.246972</t>
  </si>
  <si>
    <t xml:space="preserve">Casa 1</t>
  </si>
  <si>
    <t xml:space="preserve">El Carmen / Doble Vía Km 9</t>
  </si>
  <si>
    <t xml:space="preserve">-17.851935, -63.250329</t>
  </si>
  <si>
    <t xml:space="preserve">Calle Tormenta / El Balcón 2</t>
  </si>
  <si>
    <t xml:space="preserve">-17.877592, -63.223081</t>
  </si>
  <si>
    <t xml:space="preserve">-17.877288, -63.223191</t>
  </si>
  <si>
    <t xml:space="preserve">Km. 9 Doble Vía La Guardia</t>
  </si>
  <si>
    <t xml:space="preserve">-17.848799, -63.246700</t>
  </si>
  <si>
    <t xml:space="preserve">-17.841236, -63.212218</t>
  </si>
  <si>
    <t xml:space="preserve">Av. San Juan / carretera al norte</t>
  </si>
  <si>
    <t xml:space="preserve">-17.697676, -63.162807</t>
  </si>
  <si>
    <t xml:space="preserve">Roberto Coronado</t>
  </si>
  <si>
    <t xml:space="preserve">-17.783412, -63.125567</t>
  </si>
  <si>
    <t xml:space="preserve">-17.687401, -63.146032</t>
  </si>
  <si>
    <t xml:space="preserve">-17.796434, -63.126955</t>
  </si>
  <si>
    <t xml:space="preserve">6to Anillo y El Trillo</t>
  </si>
  <si>
    <t xml:space="preserve">-17.827425, -63.159159</t>
  </si>
  <si>
    <t xml:space="preserve">Calle 4 / Guapurú 1 </t>
  </si>
  <si>
    <t xml:space="preserve">-17.848763, -63.101196</t>
  </si>
  <si>
    <t xml:space="preserve">Urbanización El Paraíso</t>
  </si>
  <si>
    <t xml:space="preserve">-17.843707, -63.105610</t>
  </si>
  <si>
    <t xml:space="preserve">-17.794039, -63.068755</t>
  </si>
  <si>
    <t xml:space="preserve">-17.851498, -63.101933</t>
  </si>
  <si>
    <t xml:space="preserve">-17.786075, -63.117834</t>
  </si>
  <si>
    <t xml:space="preserve">Edwin Flores / Casa roja / Plan 3000</t>
  </si>
  <si>
    <t xml:space="preserve">63409412/78595311</t>
  </si>
  <si>
    <t xml:space="preserve">Edwin Flores</t>
  </si>
  <si>
    <t xml:space="preserve">-17.855144, -63.087685</t>
  </si>
  <si>
    <t xml:space="preserve">Av. G 77</t>
  </si>
  <si>
    <t xml:space="preserve">-17.722228, -63.130981</t>
  </si>
  <si>
    <t xml:space="preserve">-17.608468, -63.123241</t>
  </si>
  <si>
    <t xml:space="preserve">-17.855216, -63.095363</t>
  </si>
  <si>
    <t xml:space="preserve">-17.843009, -63.108969</t>
  </si>
  <si>
    <t xml:space="preserve">-17.840013, -63.116706</t>
  </si>
  <si>
    <t xml:space="preserve">Casa 2</t>
  </si>
  <si>
    <t xml:space="preserve">Av. Los Álamos / Barrio Samaria 1</t>
  </si>
  <si>
    <t xml:space="preserve">-17.847526, -63.067927</t>
  </si>
  <si>
    <t xml:space="preserve">-17.849762, -63.213379</t>
  </si>
  <si>
    <t xml:space="preserve">-17.777824, -63.123347</t>
  </si>
  <si>
    <t xml:space="preserve">Final avenida Olímpica</t>
  </si>
  <si>
    <t xml:space="preserve">-17.862632, -63.221715</t>
  </si>
  <si>
    <t xml:space="preserve">Vinos 1750 - Uvairenda Bodega y Viñedos</t>
  </si>
  <si>
    <t xml:space="preserve">69077787/68063926</t>
  </si>
  <si>
    <t xml:space="preserve">Samaipata</t>
  </si>
  <si>
    <t xml:space="preserve">-18.187428, -63.883931</t>
  </si>
  <si>
    <t xml:space="preserve">No accesible</t>
  </si>
  <si>
    <t xml:space="preserve">NN / Av. Norte América / Satélite Norte</t>
  </si>
  <si>
    <t xml:space="preserve">70486409</t>
  </si>
  <si>
    <t xml:space="preserve">-17.597785, -63.136622</t>
  </si>
  <si>
    <t xml:space="preserve">Emilia / Calle Hortensias / Urbanización Cotoca</t>
  </si>
  <si>
    <t xml:space="preserve">67378613</t>
  </si>
  <si>
    <t xml:space="preserve">Emilia</t>
  </si>
  <si>
    <t xml:space="preserve">-17.757501, -63.100672</t>
  </si>
  <si>
    <t xml:space="preserve">Av. Marcelo Quiroga Santa Cruz</t>
  </si>
  <si>
    <t xml:space="preserve">-17.837452, -63.221156</t>
  </si>
  <si>
    <t xml:space="preserve">La Guardia Km. 12</t>
  </si>
  <si>
    <t xml:space="preserve">-17.861095, -63.266556</t>
  </si>
  <si>
    <t xml:space="preserve">Carretera Virgen de Cotoca</t>
  </si>
  <si>
    <t xml:space="preserve">-17.766178, -63.047280</t>
  </si>
  <si>
    <t xml:space="preserve">Donde Savino</t>
  </si>
  <si>
    <t xml:space="preserve">Fernando Caro / El Carmen / </t>
  </si>
  <si>
    <t xml:space="preserve">71014910</t>
  </si>
  <si>
    <t xml:space="preserve">Fernando Caro</t>
  </si>
  <si>
    <t xml:space="preserve">-17.859296, -63.248887</t>
  </si>
  <si>
    <t xml:space="preserve">-17.755560, -63.099569</t>
  </si>
  <si>
    <t xml:space="preserve">Calle 23 / Guapurú 1</t>
  </si>
  <si>
    <t xml:space="preserve">-17.846476, -63.091552</t>
  </si>
  <si>
    <t xml:space="preserve">-17.821820, -63.091845</t>
  </si>
  <si>
    <t xml:space="preserve">Parque Autonómico Guapurú 1</t>
  </si>
  <si>
    <t xml:space="preserve">-17.847690, -63.092671</t>
  </si>
  <si>
    <t xml:space="preserve">-17.852200, -63.101042</t>
  </si>
  <si>
    <t xml:space="preserve">Repetido?</t>
  </si>
  <si>
    <t xml:space="preserve">Sí</t>
  </si>
  <si>
    <t xml:space="preserve">Mie</t>
  </si>
  <si>
    <t xml:space="preserve">202004001</t>
  </si>
  <si>
    <t xml:space="preserve">Lun</t>
  </si>
  <si>
    <t xml:space="preserve">202004002</t>
  </si>
  <si>
    <t xml:space="preserve">202004003</t>
  </si>
  <si>
    <t xml:space="preserve">202004004</t>
  </si>
  <si>
    <t xml:space="preserve">Mar</t>
  </si>
  <si>
    <t xml:space="preserve">202004005</t>
  </si>
  <si>
    <t xml:space="preserve">Jue</t>
  </si>
  <si>
    <t xml:space="preserve">202005001</t>
  </si>
  <si>
    <t xml:space="preserve">202005002</t>
  </si>
  <si>
    <t xml:space="preserve">202005003</t>
  </si>
  <si>
    <t xml:space="preserve">202005004</t>
  </si>
  <si>
    <t xml:space="preserve">202005005</t>
  </si>
  <si>
    <t xml:space="preserve">202005006</t>
  </si>
  <si>
    <t xml:space="preserve">202005007</t>
  </si>
  <si>
    <t xml:space="preserve">202005008</t>
  </si>
  <si>
    <t xml:space="preserve">Sab</t>
  </si>
  <si>
    <t xml:space="preserve">202005009</t>
  </si>
  <si>
    <t xml:space="preserve">202005010</t>
  </si>
  <si>
    <t xml:space="preserve">202005011</t>
  </si>
  <si>
    <t xml:space="preserve">Dom</t>
  </si>
  <si>
    <t xml:space="preserve">202005012</t>
  </si>
  <si>
    <t xml:space="preserve">202005013</t>
  </si>
  <si>
    <t xml:space="preserve">202005014</t>
  </si>
  <si>
    <t xml:space="preserve">202005015</t>
  </si>
  <si>
    <t xml:space="preserve">202005016</t>
  </si>
  <si>
    <t xml:space="preserve">202005017</t>
  </si>
  <si>
    <t xml:space="preserve">202005018</t>
  </si>
  <si>
    <t xml:space="preserve">202005019</t>
  </si>
  <si>
    <t xml:space="preserve">202005020</t>
  </si>
  <si>
    <t xml:space="preserve">202005021</t>
  </si>
  <si>
    <t xml:space="preserve">202005022</t>
  </si>
  <si>
    <t xml:space="preserve">202005023</t>
  </si>
  <si>
    <t xml:space="preserve">202005024</t>
  </si>
  <si>
    <t xml:space="preserve">202005025</t>
  </si>
  <si>
    <t xml:space="preserve">202005026</t>
  </si>
  <si>
    <t xml:space="preserve">202005027</t>
  </si>
  <si>
    <t xml:space="preserve">202005028</t>
  </si>
  <si>
    <t xml:space="preserve">202005029</t>
  </si>
  <si>
    <t xml:space="preserve">202005030</t>
  </si>
  <si>
    <t xml:space="preserve">202005031</t>
  </si>
  <si>
    <t xml:space="preserve">202005032</t>
  </si>
  <si>
    <t xml:space="preserve">202005033</t>
  </si>
  <si>
    <t xml:space="preserve">202005034</t>
  </si>
  <si>
    <t xml:space="preserve">202005035</t>
  </si>
  <si>
    <t xml:space="preserve">202005036</t>
  </si>
  <si>
    <t xml:space="preserve">202005037</t>
  </si>
  <si>
    <t xml:space="preserve">202005038</t>
  </si>
  <si>
    <t xml:space="preserve">202005039</t>
  </si>
  <si>
    <t xml:space="preserve">202005042</t>
  </si>
  <si>
    <t xml:space="preserve">202005043</t>
  </si>
  <si>
    <t xml:space="preserve">202005044</t>
  </si>
  <si>
    <t xml:space="preserve">202005045</t>
  </si>
  <si>
    <t xml:space="preserve">202005046</t>
  </si>
  <si>
    <t xml:space="preserve">202005047</t>
  </si>
  <si>
    <t xml:space="preserve">202005048</t>
  </si>
  <si>
    <t xml:space="preserve">202005050</t>
  </si>
  <si>
    <t xml:space="preserve">202005051</t>
  </si>
  <si>
    <t xml:space="preserve">202005052</t>
  </si>
  <si>
    <t xml:space="preserve">202005053</t>
  </si>
  <si>
    <t xml:space="preserve">202005054</t>
  </si>
  <si>
    <t xml:space="preserve">202005055</t>
  </si>
  <si>
    <t xml:space="preserve">202005057</t>
  </si>
  <si>
    <t xml:space="preserve">202005058</t>
  </si>
  <si>
    <t xml:space="preserve">202005059</t>
  </si>
  <si>
    <t xml:space="preserve">202005061</t>
  </si>
  <si>
    <t xml:space="preserve">202005062</t>
  </si>
  <si>
    <t xml:space="preserve">202005063</t>
  </si>
  <si>
    <t xml:space="preserve">202005064</t>
  </si>
  <si>
    <t xml:space="preserve">202005065</t>
  </si>
  <si>
    <t xml:space="preserve">202005066</t>
  </si>
  <si>
    <t xml:space="preserve">202005067</t>
  </si>
  <si>
    <t xml:space="preserve">202005068</t>
  </si>
  <si>
    <t xml:space="preserve">202005069</t>
  </si>
  <si>
    <t xml:space="preserve">202005070</t>
  </si>
  <si>
    <t xml:space="preserve">202005072</t>
  </si>
  <si>
    <t xml:space="preserve">202005073</t>
  </si>
  <si>
    <t xml:space="preserve">202005074</t>
  </si>
  <si>
    <t xml:space="preserve">202006001</t>
  </si>
  <si>
    <t xml:space="preserve">202006002</t>
  </si>
  <si>
    <t xml:space="preserve">202006004</t>
  </si>
  <si>
    <t xml:space="preserve">202006005</t>
  </si>
  <si>
    <t xml:space="preserve">202006006</t>
  </si>
  <si>
    <t xml:space="preserve">202006007</t>
  </si>
  <si>
    <t xml:space="preserve">202006008</t>
  </si>
  <si>
    <t xml:space="preserve">202006009</t>
  </si>
  <si>
    <t xml:space="preserve">202006010</t>
  </si>
  <si>
    <t xml:space="preserve">202006011</t>
  </si>
  <si>
    <t xml:space="preserve">202006013</t>
  </si>
  <si>
    <t xml:space="preserve">202006014</t>
  </si>
  <si>
    <t xml:space="preserve">202006015</t>
  </si>
  <si>
    <t xml:space="preserve">202006016</t>
  </si>
  <si>
    <t xml:space="preserve">202006017</t>
  </si>
  <si>
    <t xml:space="preserve">202006018</t>
  </si>
  <si>
    <t xml:space="preserve">202006021</t>
  </si>
  <si>
    <t xml:space="preserve">202006022</t>
  </si>
  <si>
    <t xml:space="preserve">202006023</t>
  </si>
  <si>
    <t xml:space="preserve">202006024</t>
  </si>
  <si>
    <t xml:space="preserve">202006025</t>
  </si>
  <si>
    <t xml:space="preserve">202006026</t>
  </si>
  <si>
    <t xml:space="preserve">202006027</t>
  </si>
  <si>
    <t xml:space="preserve">202006028</t>
  </si>
  <si>
    <t xml:space="preserve">202006030</t>
  </si>
  <si>
    <t xml:space="preserve">202006032</t>
  </si>
  <si>
    <t xml:space="preserve">202006033</t>
  </si>
  <si>
    <t xml:space="preserve">202006034</t>
  </si>
  <si>
    <t xml:space="preserve">202006035</t>
  </si>
  <si>
    <t xml:space="preserve">202006037</t>
  </si>
  <si>
    <t xml:space="preserve">202006040</t>
  </si>
  <si>
    <t xml:space="preserve">202006041</t>
  </si>
  <si>
    <t xml:space="preserve">202006042</t>
  </si>
  <si>
    <t xml:space="preserve">202006043</t>
  </si>
  <si>
    <t xml:space="preserve">202006044</t>
  </si>
  <si>
    <t xml:space="preserve">202006045</t>
  </si>
  <si>
    <t xml:space="preserve">202006047</t>
  </si>
  <si>
    <t xml:space="preserve">202006048</t>
  </si>
  <si>
    <t xml:space="preserve">202006049</t>
  </si>
  <si>
    <t xml:space="preserve">202006050</t>
  </si>
  <si>
    <t xml:space="preserve">202006051</t>
  </si>
  <si>
    <t xml:space="preserve">202006057</t>
  </si>
  <si>
    <t xml:space="preserve">202006058</t>
  </si>
  <si>
    <t xml:space="preserve">202006059</t>
  </si>
  <si>
    <t xml:space="preserve">202006060</t>
  </si>
  <si>
    <t xml:space="preserve">202006061</t>
  </si>
  <si>
    <t xml:space="preserve">202006062</t>
  </si>
  <si>
    <t xml:space="preserve">202006063</t>
  </si>
  <si>
    <t xml:space="preserve">202006064</t>
  </si>
  <si>
    <t xml:space="preserve">202006065</t>
  </si>
  <si>
    <t xml:space="preserve">202006066</t>
  </si>
  <si>
    <t xml:space="preserve">202006067</t>
  </si>
  <si>
    <t xml:space="preserve">202006068</t>
  </si>
  <si>
    <t xml:space="preserve">202006069</t>
  </si>
  <si>
    <t xml:space="preserve">202006070</t>
  </si>
  <si>
    <t xml:space="preserve">202006071</t>
  </si>
  <si>
    <t xml:space="preserve">202006072</t>
  </si>
  <si>
    <t xml:space="preserve">202006073</t>
  </si>
  <si>
    <t xml:space="preserve">202006074</t>
  </si>
  <si>
    <t xml:space="preserve">202006075</t>
  </si>
  <si>
    <t xml:space="preserve">202006076</t>
  </si>
  <si>
    <t xml:space="preserve">202006077</t>
  </si>
  <si>
    <t xml:space="preserve">202006079</t>
  </si>
  <si>
    <t xml:space="preserve">202006080</t>
  </si>
  <si>
    <t xml:space="preserve">202006081</t>
  </si>
  <si>
    <t xml:space="preserve">202006082</t>
  </si>
  <si>
    <t xml:space="preserve">202006083</t>
  </si>
  <si>
    <t xml:space="preserve">202006084</t>
  </si>
  <si>
    <t xml:space="preserve">202006085</t>
  </si>
  <si>
    <t xml:space="preserve">202006086</t>
  </si>
  <si>
    <t xml:space="preserve">202006087</t>
  </si>
  <si>
    <t xml:space="preserve">202006088</t>
  </si>
  <si>
    <t xml:space="preserve">202006089</t>
  </si>
  <si>
    <t xml:space="preserve">202006090</t>
  </si>
  <si>
    <t xml:space="preserve">202006091</t>
  </si>
  <si>
    <t xml:space="preserve">202006092</t>
  </si>
  <si>
    <t xml:space="preserve">202006093</t>
  </si>
  <si>
    <t xml:space="preserve">202006094</t>
  </si>
  <si>
    <t xml:space="preserve">202006098</t>
  </si>
  <si>
    <t xml:space="preserve">202006099</t>
  </si>
  <si>
    <t xml:space="preserve">202006100</t>
  </si>
  <si>
    <t xml:space="preserve">202006101</t>
  </si>
  <si>
    <t xml:space="preserve">202006102</t>
  </si>
  <si>
    <t xml:space="preserve">202006103</t>
  </si>
  <si>
    <t xml:space="preserve">202006104</t>
  </si>
  <si>
    <t xml:space="preserve">202006106</t>
  </si>
  <si>
    <t xml:space="preserve">202006108</t>
  </si>
  <si>
    <t xml:space="preserve">202006110</t>
  </si>
  <si>
    <t xml:space="preserve">202006112</t>
  </si>
  <si>
    <t xml:space="preserve">202007001</t>
  </si>
  <si>
    <t xml:space="preserve">202007002</t>
  </si>
  <si>
    <t xml:space="preserve">202007003</t>
  </si>
  <si>
    <t xml:space="preserve">202007004</t>
  </si>
  <si>
    <t xml:space="preserve">202007005</t>
  </si>
  <si>
    <t xml:space="preserve">202007006</t>
  </si>
  <si>
    <t xml:space="preserve">202007007</t>
  </si>
  <si>
    <t xml:space="preserve">202007008</t>
  </si>
  <si>
    <t xml:space="preserve">202007009</t>
  </si>
  <si>
    <t xml:space="preserve">202007010</t>
  </si>
  <si>
    <t xml:space="preserve">202007013</t>
  </si>
  <si>
    <t xml:space="preserve">202007014</t>
  </si>
  <si>
    <t xml:space="preserve">202007015</t>
  </si>
  <si>
    <t xml:space="preserve">202007016</t>
  </si>
  <si>
    <t xml:space="preserve">202007018</t>
  </si>
  <si>
    <t xml:space="preserve">202007019</t>
  </si>
  <si>
    <t xml:space="preserve">202007020</t>
  </si>
  <si>
    <t xml:space="preserve">202007021</t>
  </si>
  <si>
    <t xml:space="preserve">202007022</t>
  </si>
  <si>
    <t xml:space="preserve">202007023</t>
  </si>
  <si>
    <t xml:space="preserve">202007024</t>
  </si>
  <si>
    <t xml:space="preserve">202007025</t>
  </si>
  <si>
    <t xml:space="preserve">202007026</t>
  </si>
  <si>
    <t xml:space="preserve">202007027</t>
  </si>
  <si>
    <t xml:space="preserve">202007028</t>
  </si>
  <si>
    <t xml:space="preserve">202007029</t>
  </si>
  <si>
    <t xml:space="preserve">202007031</t>
  </si>
  <si>
    <t xml:space="preserve">202007033</t>
  </si>
  <si>
    <t xml:space="preserve">202007035</t>
  </si>
  <si>
    <t xml:space="preserve">202007036</t>
  </si>
  <si>
    <t xml:space="preserve">202007037</t>
  </si>
  <si>
    <t xml:space="preserve">202007038</t>
  </si>
  <si>
    <t xml:space="preserve">202007039</t>
  </si>
  <si>
    <t xml:space="preserve">202007040</t>
  </si>
  <si>
    <t xml:space="preserve">202007043</t>
  </si>
  <si>
    <t xml:space="preserve">202007044</t>
  </si>
  <si>
    <t xml:space="preserve">202007045</t>
  </si>
  <si>
    <t xml:space="preserve">202007046</t>
  </si>
  <si>
    <t xml:space="preserve">202007047</t>
  </si>
  <si>
    <t xml:space="preserve">202007048</t>
  </si>
  <si>
    <t xml:space="preserve">202007049</t>
  </si>
  <si>
    <t xml:space="preserve">202007051</t>
  </si>
  <si>
    <t xml:space="preserve">202007052</t>
  </si>
  <si>
    <t xml:space="preserve">202007053</t>
  </si>
  <si>
    <t xml:space="preserve">202007054</t>
  </si>
  <si>
    <t xml:space="preserve">202007055</t>
  </si>
  <si>
    <t xml:space="preserve">202007056</t>
  </si>
  <si>
    <t xml:space="preserve">202007057</t>
  </si>
  <si>
    <t xml:space="preserve">202007058</t>
  </si>
  <si>
    <t xml:space="preserve">202007059</t>
  </si>
  <si>
    <t xml:space="preserve">202007060</t>
  </si>
  <si>
    <t xml:space="preserve">202007061</t>
  </si>
  <si>
    <t xml:space="preserve">202007063</t>
  </si>
  <si>
    <t xml:space="preserve">202007064</t>
  </si>
  <si>
    <t xml:space="preserve">202007065</t>
  </si>
  <si>
    <t xml:space="preserve">202007066</t>
  </si>
  <si>
    <t xml:space="preserve">202007067</t>
  </si>
  <si>
    <t xml:space="preserve">202007068</t>
  </si>
  <si>
    <t xml:space="preserve">202007069</t>
  </si>
  <si>
    <t xml:space="preserve">202007070</t>
  </si>
  <si>
    <t xml:space="preserve">202007073</t>
  </si>
  <si>
    <t xml:space="preserve">202007074</t>
  </si>
  <si>
    <t xml:space="preserve">202007076</t>
  </si>
  <si>
    <t xml:space="preserve">202007077</t>
  </si>
  <si>
    <t xml:space="preserve">202007078</t>
  </si>
  <si>
    <t xml:space="preserve">202007079</t>
  </si>
  <si>
    <t xml:space="preserve">202007080</t>
  </si>
  <si>
    <t xml:space="preserve">202007081</t>
  </si>
  <si>
    <t xml:space="preserve">202007082</t>
  </si>
  <si>
    <t xml:space="preserve">202007084</t>
  </si>
  <si>
    <t xml:space="preserve">202007085</t>
  </si>
  <si>
    <t xml:space="preserve">202007087</t>
  </si>
  <si>
    <t xml:space="preserve">202007088</t>
  </si>
  <si>
    <t xml:space="preserve">202007089</t>
  </si>
  <si>
    <t xml:space="preserve">202007090</t>
  </si>
  <si>
    <t xml:space="preserve">202007091</t>
  </si>
  <si>
    <t xml:space="preserve">202007092</t>
  </si>
  <si>
    <t xml:space="preserve">202007094</t>
  </si>
  <si>
    <t xml:space="preserve">202007095</t>
  </si>
  <si>
    <t xml:space="preserve">202007097</t>
  </si>
  <si>
    <t xml:space="preserve">202007098</t>
  </si>
  <si>
    <t xml:space="preserve">202007099</t>
  </si>
  <si>
    <t xml:space="preserve">202007100</t>
  </si>
  <si>
    <t xml:space="preserve">202007101</t>
  </si>
  <si>
    <t xml:space="preserve">202007102</t>
  </si>
  <si>
    <t xml:space="preserve">202007103</t>
  </si>
  <si>
    <t xml:space="preserve">202007104</t>
  </si>
  <si>
    <t xml:space="preserve">202007105</t>
  </si>
  <si>
    <t xml:space="preserve">202007106</t>
  </si>
  <si>
    <t xml:space="preserve">202007109</t>
  </si>
  <si>
    <t xml:space="preserve">202007110</t>
  </si>
  <si>
    <t xml:space="preserve">202007111</t>
  </si>
  <si>
    <t xml:space="preserve">202007112</t>
  </si>
  <si>
    <t xml:space="preserve">202007113</t>
  </si>
  <si>
    <t xml:space="preserve">202007114</t>
  </si>
  <si>
    <t xml:space="preserve">202007115</t>
  </si>
  <si>
    <t xml:space="preserve">202007116</t>
  </si>
  <si>
    <t xml:space="preserve">202007117</t>
  </si>
  <si>
    <t xml:space="preserve">202007118</t>
  </si>
  <si>
    <t xml:space="preserve">202007119</t>
  </si>
  <si>
    <t xml:space="preserve">202007120</t>
  </si>
  <si>
    <t xml:space="preserve">202007123</t>
  </si>
  <si>
    <t xml:space="preserve">202007124</t>
  </si>
  <si>
    <t xml:space="preserve">202007126</t>
  </si>
  <si>
    <t xml:space="preserve">202007127</t>
  </si>
  <si>
    <t xml:space="preserve">202007128</t>
  </si>
  <si>
    <t xml:space="preserve">202007129</t>
  </si>
  <si>
    <t xml:space="preserve">202007130</t>
  </si>
  <si>
    <t xml:space="preserve">202007131</t>
  </si>
  <si>
    <t xml:space="preserve">202007132</t>
  </si>
  <si>
    <t xml:space="preserve">202007137</t>
  </si>
  <si>
    <t xml:space="preserve">202008001</t>
  </si>
  <si>
    <t xml:space="preserve">202008002</t>
  </si>
  <si>
    <t xml:space="preserve">202008003</t>
  </si>
  <si>
    <t xml:space="preserve">202008004</t>
  </si>
  <si>
    <t xml:space="preserve">202008006</t>
  </si>
  <si>
    <t xml:space="preserve">202008007</t>
  </si>
  <si>
    <t xml:space="preserve">202008008</t>
  </si>
  <si>
    <t xml:space="preserve">202008009</t>
  </si>
  <si>
    <t xml:space="preserve">202008010</t>
  </si>
  <si>
    <t xml:space="preserve">202008011</t>
  </si>
  <si>
    <t xml:space="preserve">202008012</t>
  </si>
  <si>
    <t xml:space="preserve">202008014</t>
  </si>
  <si>
    <t xml:space="preserve">202008015</t>
  </si>
  <si>
    <t xml:space="preserve">202008016</t>
  </si>
  <si>
    <t xml:space="preserve">202008017</t>
  </si>
  <si>
    <t xml:space="preserve">202008019</t>
  </si>
  <si>
    <t xml:space="preserve">202008020</t>
  </si>
  <si>
    <t xml:space="preserve">202008022</t>
  </si>
  <si>
    <t xml:space="preserve">202008023</t>
  </si>
  <si>
    <t xml:space="preserve">202008025</t>
  </si>
  <si>
    <t xml:space="preserve">202008026</t>
  </si>
  <si>
    <t xml:space="preserve">202008027</t>
  </si>
  <si>
    <t xml:space="preserve">202008028</t>
  </si>
  <si>
    <t xml:space="preserve">202008029</t>
  </si>
  <si>
    <t xml:space="preserve">202008030</t>
  </si>
  <si>
    <t xml:space="preserve">202008032</t>
  </si>
  <si>
    <t xml:space="preserve">202008033</t>
  </si>
  <si>
    <t xml:space="preserve">202008034</t>
  </si>
  <si>
    <t xml:space="preserve">202008035</t>
  </si>
  <si>
    <t xml:space="preserve">202008036</t>
  </si>
  <si>
    <t xml:space="preserve">202008038</t>
  </si>
  <si>
    <t xml:space="preserve">202008040</t>
  </si>
  <si>
    <t xml:space="preserve">202008042</t>
  </si>
  <si>
    <t xml:space="preserve">202008043</t>
  </si>
  <si>
    <t xml:space="preserve">202008045</t>
  </si>
  <si>
    <t xml:space="preserve">202008047</t>
  </si>
  <si>
    <t xml:space="preserve">202008049</t>
  </si>
  <si>
    <t xml:space="preserve">202008050</t>
  </si>
  <si>
    <t xml:space="preserve">202008051</t>
  </si>
  <si>
    <t xml:space="preserve">202008054</t>
  </si>
  <si>
    <t xml:space="preserve">202008055</t>
  </si>
  <si>
    <t xml:space="preserve">202008056</t>
  </si>
  <si>
    <t xml:space="preserve">202008057</t>
  </si>
  <si>
    <t xml:space="preserve">202008058</t>
  </si>
  <si>
    <t xml:space="preserve">202008059</t>
  </si>
  <si>
    <t xml:space="preserve">202008060</t>
  </si>
  <si>
    <t xml:space="preserve">202008061</t>
  </si>
  <si>
    <t xml:space="preserve">202008062</t>
  </si>
  <si>
    <t xml:space="preserve">202008063</t>
  </si>
  <si>
    <t xml:space="preserve">202008066</t>
  </si>
  <si>
    <t xml:space="preserve">202008067</t>
  </si>
  <si>
    <t xml:space="preserve">202008068</t>
  </si>
  <si>
    <t xml:space="preserve">202008069</t>
  </si>
  <si>
    <t xml:space="preserve">202008070</t>
  </si>
  <si>
    <t xml:space="preserve">202008071</t>
  </si>
  <si>
    <t xml:space="preserve">202008072</t>
  </si>
  <si>
    <t xml:space="preserve">202008073</t>
  </si>
  <si>
    <t xml:space="preserve">202008074</t>
  </si>
  <si>
    <t xml:space="preserve">202008075</t>
  </si>
  <si>
    <t xml:space="preserve">202008076</t>
  </si>
  <si>
    <t xml:space="preserve">202008077</t>
  </si>
  <si>
    <t xml:space="preserve">202008078</t>
  </si>
  <si>
    <t xml:space="preserve">202008079</t>
  </si>
  <si>
    <t xml:space="preserve">202008080</t>
  </si>
  <si>
    <t xml:space="preserve">202008082</t>
  </si>
  <si>
    <t xml:space="preserve">202008083</t>
  </si>
  <si>
    <t xml:space="preserve">202008084</t>
  </si>
  <si>
    <t xml:space="preserve">202008085</t>
  </si>
  <si>
    <t xml:space="preserve">202008086</t>
  </si>
  <si>
    <t xml:space="preserve">202008088</t>
  </si>
  <si>
    <t xml:space="preserve">202008089</t>
  </si>
  <si>
    <t xml:space="preserve">202008091</t>
  </si>
  <si>
    <t xml:space="preserve">202008092</t>
  </si>
  <si>
    <t xml:space="preserve">202008093</t>
  </si>
  <si>
    <t xml:space="preserve">202008094</t>
  </si>
  <si>
    <t xml:space="preserve">202008095</t>
  </si>
  <si>
    <t xml:space="preserve">202009001</t>
  </si>
  <si>
    <t xml:space="preserve">202009002</t>
  </si>
  <si>
    <t xml:space="preserve">202009004</t>
  </si>
  <si>
    <t xml:space="preserve">202009007</t>
  </si>
  <si>
    <t xml:space="preserve">202009008</t>
  </si>
  <si>
    <t xml:space="preserve">202009009</t>
  </si>
  <si>
    <t xml:space="preserve">202009010</t>
  </si>
  <si>
    <t xml:space="preserve">202009011</t>
  </si>
  <si>
    <t xml:space="preserve">202009012</t>
  </si>
  <si>
    <t xml:space="preserve">202009013</t>
  </si>
  <si>
    <t xml:space="preserve">202009014</t>
  </si>
  <si>
    <t xml:space="preserve">202009016</t>
  </si>
  <si>
    <t xml:space="preserve">202009017</t>
  </si>
  <si>
    <t xml:space="preserve">202009018</t>
  </si>
  <si>
    <t xml:space="preserve">202009019</t>
  </si>
  <si>
    <t xml:space="preserve">202009020</t>
  </si>
  <si>
    <t xml:space="preserve">202009021</t>
  </si>
  <si>
    <t xml:space="preserve">202009022</t>
  </si>
  <si>
    <t xml:space="preserve">202009023</t>
  </si>
  <si>
    <t xml:space="preserve">202009024</t>
  </si>
  <si>
    <t xml:space="preserve">202009027</t>
  </si>
  <si>
    <t xml:space="preserve">202009028</t>
  </si>
  <si>
    <t xml:space="preserve">202009029</t>
  </si>
  <si>
    <t xml:space="preserve">202009030</t>
  </si>
  <si>
    <t xml:space="preserve">202009031</t>
  </si>
  <si>
    <t xml:space="preserve">202009032</t>
  </si>
  <si>
    <t xml:space="preserve">202009033</t>
  </si>
  <si>
    <t xml:space="preserve">202009034</t>
  </si>
  <si>
    <t xml:space="preserve">202009035</t>
  </si>
  <si>
    <t xml:space="preserve">202009036</t>
  </si>
  <si>
    <t xml:space="preserve">202009037</t>
  </si>
  <si>
    <t xml:space="preserve">202009038</t>
  </si>
  <si>
    <t xml:space="preserve">202009039</t>
  </si>
  <si>
    <t xml:space="preserve">202009041</t>
  </si>
  <si>
    <t xml:space="preserve">202009042</t>
  </si>
  <si>
    <t xml:space="preserve">202009043</t>
  </si>
  <si>
    <t xml:space="preserve">202009045</t>
  </si>
  <si>
    <t xml:space="preserve">202009046</t>
  </si>
  <si>
    <t xml:space="preserve">202009048</t>
  </si>
  <si>
    <t xml:space="preserve">202009049</t>
  </si>
  <si>
    <t xml:space="preserve">202009050</t>
  </si>
  <si>
    <t xml:space="preserve">202009051</t>
  </si>
  <si>
    <t xml:space="preserve">202009052</t>
  </si>
  <si>
    <t xml:space="preserve">202009053</t>
  </si>
  <si>
    <t xml:space="preserve">202009054</t>
  </si>
  <si>
    <t xml:space="preserve">202009055</t>
  </si>
  <si>
    <t xml:space="preserve">202009056</t>
  </si>
  <si>
    <t xml:space="preserve">202009057</t>
  </si>
  <si>
    <t xml:space="preserve">202009058</t>
  </si>
  <si>
    <t xml:space="preserve">202009059</t>
  </si>
  <si>
    <t xml:space="preserve">202009061</t>
  </si>
  <si>
    <t xml:space="preserve">202009062</t>
  </si>
  <si>
    <t xml:space="preserve">202009063</t>
  </si>
  <si>
    <t xml:space="preserve">202009065</t>
  </si>
  <si>
    <t xml:space="preserve">202009068</t>
  </si>
  <si>
    <t xml:space="preserve">202009069</t>
  </si>
  <si>
    <t xml:space="preserve">202009071</t>
  </si>
  <si>
    <t xml:space="preserve">202009072</t>
  </si>
  <si>
    <t xml:space="preserve">202009073</t>
  </si>
  <si>
    <t xml:space="preserve">202009074</t>
  </si>
  <si>
    <t xml:space="preserve">202009075</t>
  </si>
  <si>
    <t xml:space="preserve">202009076</t>
  </si>
  <si>
    <t xml:space="preserve">202009077</t>
  </si>
  <si>
    <t xml:space="preserve">202009078</t>
  </si>
  <si>
    <t xml:space="preserve">202009079</t>
  </si>
  <si>
    <t xml:space="preserve">202009080</t>
  </si>
  <si>
    <t xml:space="preserve">202009081</t>
  </si>
  <si>
    <t xml:space="preserve">202009082</t>
  </si>
  <si>
    <t xml:space="preserve">202009083</t>
  </si>
  <si>
    <t xml:space="preserve">202009084</t>
  </si>
  <si>
    <t xml:space="preserve">202009086</t>
  </si>
  <si>
    <t xml:space="preserve">202009087</t>
  </si>
  <si>
    <t xml:space="preserve">202009088</t>
  </si>
  <si>
    <t xml:space="preserve">202009089</t>
  </si>
  <si>
    <t xml:space="preserve">202009090</t>
  </si>
  <si>
    <t xml:space="preserve">202009092</t>
  </si>
  <si>
    <t xml:space="preserve">202009093</t>
  </si>
  <si>
    <t xml:space="preserve">202009094</t>
  </si>
  <si>
    <t xml:space="preserve">202009095</t>
  </si>
  <si>
    <t xml:space="preserve">202009096</t>
  </si>
  <si>
    <t xml:space="preserve">202009097</t>
  </si>
  <si>
    <t xml:space="preserve">202009098</t>
  </si>
  <si>
    <t xml:space="preserve">202009099</t>
  </si>
  <si>
    <t xml:space="preserve">202009100</t>
  </si>
  <si>
    <t xml:space="preserve">202009102</t>
  </si>
  <si>
    <t xml:space="preserve">202009103</t>
  </si>
  <si>
    <t xml:space="preserve">202009104</t>
  </si>
  <si>
    <t xml:space="preserve">202009105</t>
  </si>
  <si>
    <t xml:space="preserve">202009106</t>
  </si>
  <si>
    <t xml:space="preserve">202010001</t>
  </si>
  <si>
    <t xml:space="preserve">202010002</t>
  </si>
  <si>
    <t xml:space="preserve">202010003</t>
  </si>
  <si>
    <t xml:space="preserve">202010005</t>
  </si>
  <si>
    <t xml:space="preserve">202010006</t>
  </si>
  <si>
    <t xml:space="preserve">202010007</t>
  </si>
  <si>
    <t xml:space="preserve">202010008</t>
  </si>
  <si>
    <t xml:space="preserve">202010009</t>
  </si>
  <si>
    <t xml:space="preserve">202010011</t>
  </si>
  <si>
    <t xml:space="preserve">202010012</t>
  </si>
  <si>
    <t xml:space="preserve">202010013</t>
  </si>
  <si>
    <t xml:space="preserve">202010015</t>
  </si>
  <si>
    <t xml:space="preserve">202010016</t>
  </si>
  <si>
    <t xml:space="preserve">202010018</t>
  </si>
  <si>
    <t xml:space="preserve">202010019</t>
  </si>
  <si>
    <t xml:space="preserve">202010020</t>
  </si>
  <si>
    <t xml:space="preserve">202010021</t>
  </si>
  <si>
    <t xml:space="preserve">202010022</t>
  </si>
  <si>
    <t xml:space="preserve">202010025</t>
  </si>
  <si>
    <t xml:space="preserve">202010027</t>
  </si>
  <si>
    <t xml:space="preserve">202010028</t>
  </si>
  <si>
    <t xml:space="preserve">202010029</t>
  </si>
  <si>
    <t xml:space="preserve">202010030</t>
  </si>
  <si>
    <t xml:space="preserve">202010031</t>
  </si>
  <si>
    <t xml:space="preserve">202010032</t>
  </si>
  <si>
    <t xml:space="preserve">202010033</t>
  </si>
  <si>
    <t xml:space="preserve">202010034</t>
  </si>
  <si>
    <t xml:space="preserve">202010035</t>
  </si>
  <si>
    <t xml:space="preserve">202010036</t>
  </si>
  <si>
    <t xml:space="preserve">202010037</t>
  </si>
  <si>
    <t xml:space="preserve">202010038</t>
  </si>
  <si>
    <t xml:space="preserve">202010039</t>
  </si>
  <si>
    <t xml:space="preserve">202010040</t>
  </si>
  <si>
    <t xml:space="preserve">202010041</t>
  </si>
  <si>
    <t xml:space="preserve">202010042</t>
  </si>
  <si>
    <t xml:space="preserve">202010044</t>
  </si>
  <si>
    <t xml:space="preserve">202010046</t>
  </si>
  <si>
    <t xml:space="preserve">202010047</t>
  </si>
  <si>
    <t xml:space="preserve">202010048</t>
  </si>
  <si>
    <t xml:space="preserve">202010049</t>
  </si>
  <si>
    <t xml:space="preserve">202010050</t>
  </si>
  <si>
    <t xml:space="preserve">202010051</t>
  </si>
  <si>
    <t xml:space="preserve">202010052</t>
  </si>
  <si>
    <t xml:space="preserve">202010053</t>
  </si>
  <si>
    <t xml:space="preserve">202010054</t>
  </si>
  <si>
    <t xml:space="preserve">202010055</t>
  </si>
  <si>
    <t xml:space="preserve">202010056</t>
  </si>
  <si>
    <t xml:space="preserve">202010058</t>
  </si>
  <si>
    <t xml:space="preserve">202010059</t>
  </si>
  <si>
    <t xml:space="preserve">202010061</t>
  </si>
  <si>
    <t xml:space="preserve">202010063</t>
  </si>
  <si>
    <t xml:space="preserve">202010065</t>
  </si>
  <si>
    <t xml:space="preserve">202010066</t>
  </si>
  <si>
    <t xml:space="preserve">202011001</t>
  </si>
  <si>
    <t xml:space="preserve">202011003</t>
  </si>
  <si>
    <t xml:space="preserve">202011004</t>
  </si>
  <si>
    <t xml:space="preserve">202011005</t>
  </si>
  <si>
    <t xml:space="preserve">202011006</t>
  </si>
  <si>
    <t xml:space="preserve">202011007</t>
  </si>
  <si>
    <t xml:space="preserve">202011008</t>
  </si>
  <si>
    <t xml:space="preserve">202011009</t>
  </si>
  <si>
    <t xml:space="preserve">202011011</t>
  </si>
  <si>
    <t xml:space="preserve">202011013</t>
  </si>
  <si>
    <t xml:space="preserve">202011014</t>
  </si>
  <si>
    <t xml:space="preserve">202011015</t>
  </si>
  <si>
    <t xml:space="preserve">202011016</t>
  </si>
  <si>
    <t xml:space="preserve">202011017</t>
  </si>
  <si>
    <t xml:space="preserve">202011018</t>
  </si>
  <si>
    <t xml:space="preserve">202011020</t>
  </si>
  <si>
    <t xml:space="preserve">202011021</t>
  </si>
  <si>
    <t xml:space="preserve">202011023</t>
  </si>
  <si>
    <t xml:space="preserve">202011025</t>
  </si>
  <si>
    <t xml:space="preserve">202011026</t>
  </si>
  <si>
    <t xml:space="preserve">202011028</t>
  </si>
  <si>
    <t xml:space="preserve">202011030</t>
  </si>
  <si>
    <t xml:space="preserve">202011031</t>
  </si>
  <si>
    <t xml:space="preserve">202011032</t>
  </si>
  <si>
    <t xml:space="preserve">202011033</t>
  </si>
  <si>
    <t xml:space="preserve">202011034</t>
  </si>
  <si>
    <t xml:space="preserve">202011035</t>
  </si>
  <si>
    <t xml:space="preserve">202011036</t>
  </si>
  <si>
    <t xml:space="preserve">202011037</t>
  </si>
  <si>
    <t xml:space="preserve">202011038</t>
  </si>
  <si>
    <t xml:space="preserve">202011039</t>
  </si>
  <si>
    <t xml:space="preserve">202011040</t>
  </si>
  <si>
    <t xml:space="preserve">202011042</t>
  </si>
  <si>
    <t xml:space="preserve">202011044</t>
  </si>
  <si>
    <t xml:space="preserve">202011045</t>
  </si>
  <si>
    <t xml:space="preserve">202011046</t>
  </si>
  <si>
    <t xml:space="preserve">202011047</t>
  </si>
  <si>
    <t xml:space="preserve">202012001</t>
  </si>
  <si>
    <t xml:space="preserve">202012002</t>
  </si>
  <si>
    <t xml:space="preserve">202012004</t>
  </si>
  <si>
    <t xml:space="preserve">202012005</t>
  </si>
  <si>
    <t xml:space="preserve">202012007</t>
  </si>
  <si>
    <t xml:space="preserve">202012008</t>
  </si>
  <si>
    <t xml:space="preserve">202012009</t>
  </si>
  <si>
    <t xml:space="preserve">202012010</t>
  </si>
  <si>
    <t xml:space="preserve">202012012</t>
  </si>
  <si>
    <t xml:space="preserve">202012013</t>
  </si>
  <si>
    <t xml:space="preserve">202012014</t>
  </si>
  <si>
    <t xml:space="preserve">202012015</t>
  </si>
  <si>
    <t xml:space="preserve">202012016</t>
  </si>
  <si>
    <t xml:space="preserve">202012017</t>
  </si>
  <si>
    <t xml:space="preserve">202012018</t>
  </si>
  <si>
    <t xml:space="preserve">202012019</t>
  </si>
  <si>
    <t xml:space="preserve">202012020</t>
  </si>
  <si>
    <t xml:space="preserve">202012021</t>
  </si>
  <si>
    <t xml:space="preserve">202012022</t>
  </si>
  <si>
    <t xml:space="preserve">202012023</t>
  </si>
  <si>
    <t xml:space="preserve">202012024</t>
  </si>
  <si>
    <t xml:space="preserve">202012025</t>
  </si>
  <si>
    <t xml:space="preserve">202012026</t>
  </si>
  <si>
    <t xml:space="preserve">202012027</t>
  </si>
  <si>
    <t xml:space="preserve">202012028</t>
  </si>
  <si>
    <t xml:space="preserve">202012029</t>
  </si>
  <si>
    <t xml:space="preserve">202012030</t>
  </si>
  <si>
    <t xml:space="preserve">202012031</t>
  </si>
  <si>
    <t xml:space="preserve">202012032</t>
  </si>
  <si>
    <t xml:space="preserve">202012033</t>
  </si>
  <si>
    <t xml:space="preserve">202012034</t>
  </si>
  <si>
    <t xml:space="preserve">202012037</t>
  </si>
  <si>
    <t xml:space="preserve">202012038</t>
  </si>
  <si>
    <t xml:space="preserve">202012040</t>
  </si>
  <si>
    <t xml:space="preserve">202012041</t>
  </si>
  <si>
    <t xml:space="preserve">202012042</t>
  </si>
  <si>
    <t xml:space="preserve">202012044</t>
  </si>
  <si>
    <t xml:space="preserve">202012045</t>
  </si>
  <si>
    <t xml:space="preserve">202012046</t>
  </si>
  <si>
    <t xml:space="preserve">202012047</t>
  </si>
  <si>
    <t xml:space="preserve">202012048</t>
  </si>
  <si>
    <t xml:space="preserve">202012049</t>
  </si>
  <si>
    <t xml:space="preserve">202012050</t>
  </si>
  <si>
    <t xml:space="preserve">202012053</t>
  </si>
  <si>
    <t xml:space="preserve">202012054</t>
  </si>
  <si>
    <t xml:space="preserve">202012055</t>
  </si>
  <si>
    <t xml:space="preserve">202012056</t>
  </si>
  <si>
    <t xml:space="preserve">202012058</t>
  </si>
  <si>
    <t xml:space="preserve">202012059</t>
  </si>
  <si>
    <t xml:space="preserve">202012060</t>
  </si>
  <si>
    <t xml:space="preserve">202012061</t>
  </si>
  <si>
    <t xml:space="preserve">202012063</t>
  </si>
  <si>
    <t xml:space="preserve">202012064</t>
  </si>
  <si>
    <t xml:space="preserve">202012065</t>
  </si>
  <si>
    <t xml:space="preserve">202012066</t>
  </si>
  <si>
    <t xml:space="preserve">202012067</t>
  </si>
  <si>
    <t xml:space="preserve">202012068</t>
  </si>
  <si>
    <t xml:space="preserve">202012069</t>
  </si>
  <si>
    <t xml:space="preserve">202012070</t>
  </si>
  <si>
    <t xml:space="preserve">202012072</t>
  </si>
  <si>
    <t xml:space="preserve">202012074</t>
  </si>
  <si>
    <t xml:space="preserve">202012076</t>
  </si>
  <si>
    <t xml:space="preserve">202012078</t>
  </si>
  <si>
    <t xml:space="preserve">202101001</t>
  </si>
  <si>
    <t xml:space="preserve">202101002</t>
  </si>
  <si>
    <t xml:space="preserve">202101003</t>
  </si>
  <si>
    <t xml:space="preserve">202101008</t>
  </si>
  <si>
    <t xml:space="preserve">202101011</t>
  </si>
  <si>
    <t xml:space="preserve">202101012</t>
  </si>
  <si>
    <t xml:space="preserve">202101013</t>
  </si>
  <si>
    <t xml:space="preserve">202101014</t>
  </si>
  <si>
    <t xml:space="preserve">202101015</t>
  </si>
  <si>
    <t xml:space="preserve">202101017</t>
  </si>
  <si>
    <t xml:space="preserve">202101018</t>
  </si>
  <si>
    <t xml:space="preserve">202101020</t>
  </si>
  <si>
    <t xml:space="preserve">202101022</t>
  </si>
  <si>
    <t xml:space="preserve">202101023</t>
  </si>
  <si>
    <t xml:space="preserve">202101024</t>
  </si>
  <si>
    <t xml:space="preserve">202101025</t>
  </si>
  <si>
    <t xml:space="preserve">202101028</t>
  </si>
  <si>
    <t xml:space="preserve">202101029</t>
  </si>
  <si>
    <t xml:space="preserve">202101030</t>
  </si>
  <si>
    <t xml:space="preserve">202101031</t>
  </si>
  <si>
    <t xml:space="preserve">202101032</t>
  </si>
  <si>
    <t xml:space="preserve">202101033</t>
  </si>
  <si>
    <t xml:space="preserve">202101035</t>
  </si>
  <si>
    <t xml:space="preserve">202101037</t>
  </si>
  <si>
    <t xml:space="preserve">202101038</t>
  </si>
  <si>
    <t xml:space="preserve">202101040</t>
  </si>
  <si>
    <t xml:space="preserve">202101041</t>
  </si>
  <si>
    <t xml:space="preserve">202101042</t>
  </si>
  <si>
    <t xml:space="preserve">202101043</t>
  </si>
  <si>
    <t xml:space="preserve">202101044</t>
  </si>
  <si>
    <t xml:space="preserve">202101046</t>
  </si>
  <si>
    <t xml:space="preserve">202101047</t>
  </si>
  <si>
    <t xml:space="preserve">202101049</t>
  </si>
  <si>
    <t xml:space="preserve">202101055</t>
  </si>
  <si>
    <t xml:space="preserve">202101056</t>
  </si>
  <si>
    <t xml:space="preserve">202101057</t>
  </si>
  <si>
    <t xml:space="preserve">202101058</t>
  </si>
  <si>
    <t xml:space="preserve">202101059</t>
  </si>
  <si>
    <t xml:space="preserve">202101060</t>
  </si>
  <si>
    <t xml:space="preserve">202101061</t>
  </si>
  <si>
    <t xml:space="preserve">202101062</t>
  </si>
  <si>
    <t xml:space="preserve">202101064</t>
  </si>
  <si>
    <t xml:space="preserve">202101066</t>
  </si>
  <si>
    <t xml:space="preserve">202101067</t>
  </si>
  <si>
    <t xml:space="preserve">202101068</t>
  </si>
  <si>
    <t xml:space="preserve">202101069</t>
  </si>
  <si>
    <t xml:space="preserve">202101070</t>
  </si>
  <si>
    <t xml:space="preserve">202101071</t>
  </si>
  <si>
    <t xml:space="preserve">202102001</t>
  </si>
  <si>
    <t xml:space="preserve">202102002</t>
  </si>
  <si>
    <t xml:space="preserve">202102003</t>
  </si>
  <si>
    <t xml:space="preserve">202102004</t>
  </si>
  <si>
    <t xml:space="preserve">202102005</t>
  </si>
  <si>
    <t xml:space="preserve">202102006</t>
  </si>
  <si>
    <t xml:space="preserve">202102007</t>
  </si>
  <si>
    <t xml:space="preserve">202102011</t>
  </si>
  <si>
    <t xml:space="preserve">202102012</t>
  </si>
  <si>
    <t xml:space="preserve">202102013</t>
  </si>
  <si>
    <t xml:space="preserve">202102014</t>
  </si>
  <si>
    <t xml:space="preserve">202102015</t>
  </si>
  <si>
    <t xml:space="preserve">202102016</t>
  </si>
  <si>
    <t xml:space="preserve">202102017</t>
  </si>
  <si>
    <t xml:space="preserve">202102018</t>
  </si>
  <si>
    <t xml:space="preserve">202102019</t>
  </si>
  <si>
    <t xml:space="preserve">202102021</t>
  </si>
  <si>
    <t xml:space="preserve">202102026</t>
  </si>
  <si>
    <t xml:space="preserve">202102027</t>
  </si>
  <si>
    <t xml:space="preserve">202102030</t>
  </si>
  <si>
    <t xml:space="preserve">202102031</t>
  </si>
  <si>
    <t xml:space="preserve">202102032</t>
  </si>
  <si>
    <t xml:space="preserve">202102033</t>
  </si>
  <si>
    <t xml:space="preserve">202102034</t>
  </si>
  <si>
    <t xml:space="preserve">202102035</t>
  </si>
  <si>
    <t xml:space="preserve">202102036</t>
  </si>
  <si>
    <t xml:space="preserve">202102037</t>
  </si>
  <si>
    <t xml:space="preserve">202102038</t>
  </si>
  <si>
    <t xml:space="preserve">202102039</t>
  </si>
  <si>
    <t xml:space="preserve">202102040</t>
  </si>
  <si>
    <t xml:space="preserve">202102041</t>
  </si>
  <si>
    <t xml:space="preserve">202102042</t>
  </si>
  <si>
    <t xml:space="preserve">202102043</t>
  </si>
  <si>
    <t xml:space="preserve">202102044</t>
  </si>
  <si>
    <t xml:space="preserve">202102045</t>
  </si>
  <si>
    <t xml:space="preserve">202102046</t>
  </si>
  <si>
    <t xml:space="preserve">202102047</t>
  </si>
  <si>
    <t xml:space="preserve">202102048</t>
  </si>
  <si>
    <t xml:space="preserve">202102049</t>
  </si>
  <si>
    <t xml:space="preserve">202102050</t>
  </si>
  <si>
    <t xml:space="preserve">202102051</t>
  </si>
  <si>
    <t xml:space="preserve">202102052</t>
  </si>
  <si>
    <t xml:space="preserve">202102053</t>
  </si>
  <si>
    <t xml:space="preserve">202102054</t>
  </si>
  <si>
    <t xml:space="preserve">202102055</t>
  </si>
  <si>
    <t xml:space="preserve">202102056</t>
  </si>
  <si>
    <t xml:space="preserve">202102057</t>
  </si>
  <si>
    <t xml:space="preserve">202102058</t>
  </si>
  <si>
    <t xml:space="preserve">202102060</t>
  </si>
  <si>
    <t xml:space="preserve">202102061</t>
  </si>
  <si>
    <t xml:space="preserve">202102064</t>
  </si>
  <si>
    <t xml:space="preserve">202102065</t>
  </si>
  <si>
    <t xml:space="preserve">202102066</t>
  </si>
  <si>
    <t xml:space="preserve">202102068</t>
  </si>
  <si>
    <t xml:space="preserve">202102069</t>
  </si>
  <si>
    <t xml:space="preserve">202102072</t>
  </si>
  <si>
    <t xml:space="preserve">202102073</t>
  </si>
  <si>
    <t xml:space="preserve">202102074</t>
  </si>
  <si>
    <t xml:space="preserve">202102077</t>
  </si>
  <si>
    <t xml:space="preserve">202102078</t>
  </si>
  <si>
    <t xml:space="preserve">202102079</t>
  </si>
  <si>
    <t xml:space="preserve">202102081</t>
  </si>
  <si>
    <t xml:space="preserve">202102082</t>
  </si>
  <si>
    <t xml:space="preserve">202102083</t>
  </si>
  <si>
    <t xml:space="preserve">202102084</t>
  </si>
  <si>
    <t xml:space="preserve">202102085</t>
  </si>
  <si>
    <t xml:space="preserve">202102086</t>
  </si>
  <si>
    <t xml:space="preserve">202102087</t>
  </si>
  <si>
    <t xml:space="preserve">202102088</t>
  </si>
  <si>
    <t xml:space="preserve">202102089</t>
  </si>
  <si>
    <t xml:space="preserve">202102091</t>
  </si>
  <si>
    <t xml:space="preserve">202102092</t>
  </si>
  <si>
    <t xml:space="preserve">202102095</t>
  </si>
  <si>
    <t xml:space="preserve">202103002</t>
  </si>
  <si>
    <t xml:space="preserve">202103003</t>
  </si>
  <si>
    <t xml:space="preserve">202103004</t>
  </si>
  <si>
    <t xml:space="preserve">202103005</t>
  </si>
  <si>
    <t xml:space="preserve">202103008</t>
  </si>
  <si>
    <t xml:space="preserve">202103009</t>
  </si>
  <si>
    <t xml:space="preserve">202103010</t>
  </si>
  <si>
    <t xml:space="preserve">202103012</t>
  </si>
  <si>
    <t xml:space="preserve">202103013</t>
  </si>
  <si>
    <t xml:space="preserve">202103014</t>
  </si>
  <si>
    <t xml:space="preserve">202103015</t>
  </si>
  <si>
    <t xml:space="preserve">202103016</t>
  </si>
  <si>
    <t xml:space="preserve">202103017</t>
  </si>
  <si>
    <t xml:space="preserve">202103018</t>
  </si>
  <si>
    <t xml:space="preserve">202103019</t>
  </si>
  <si>
    <t xml:space="preserve">202103020</t>
  </si>
  <si>
    <t xml:space="preserve">202103021</t>
  </si>
  <si>
    <t xml:space="preserve">202103023</t>
  </si>
  <si>
    <t xml:space="preserve">202103024</t>
  </si>
  <si>
    <t xml:space="preserve">202103025</t>
  </si>
  <si>
    <t xml:space="preserve">202103027</t>
  </si>
  <si>
    <t xml:space="preserve">202103029</t>
  </si>
  <si>
    <t xml:space="preserve">202103031</t>
  </si>
  <si>
    <t xml:space="preserve">202103032</t>
  </si>
  <si>
    <t xml:space="preserve">202103033</t>
  </si>
  <si>
    <t xml:space="preserve">202103034</t>
  </si>
  <si>
    <t xml:space="preserve">202103036</t>
  </si>
  <si>
    <t xml:space="preserve">202103037</t>
  </si>
  <si>
    <t xml:space="preserve">202103039</t>
  </si>
  <si>
    <t xml:space="preserve">202103042</t>
  </si>
  <si>
    <t xml:space="preserve">202103044</t>
  </si>
  <si>
    <t xml:space="preserve">202103045</t>
  </si>
  <si>
    <t xml:space="preserve">202103047</t>
  </si>
  <si>
    <t xml:space="preserve">202103050</t>
  </si>
  <si>
    <t xml:space="preserve">202103051</t>
  </si>
  <si>
    <t xml:space="preserve">202103052</t>
  </si>
  <si>
    <t xml:space="preserve">202103053</t>
  </si>
  <si>
    <t xml:space="preserve">202103054</t>
  </si>
  <si>
    <t xml:space="preserve">202103055</t>
  </si>
  <si>
    <t xml:space="preserve">202103056</t>
  </si>
  <si>
    <t xml:space="preserve">202103058</t>
  </si>
  <si>
    <t xml:space="preserve">202103060</t>
  </si>
  <si>
    <t xml:space="preserve">202103062</t>
  </si>
  <si>
    <t xml:space="preserve">202103063</t>
  </si>
  <si>
    <t xml:space="preserve">202103064</t>
  </si>
  <si>
    <t xml:space="preserve">202103065</t>
  </si>
  <si>
    <t xml:space="preserve">202103066</t>
  </si>
  <si>
    <t xml:space="preserve">202103067</t>
  </si>
  <si>
    <t xml:space="preserve">202103069</t>
  </si>
  <si>
    <t xml:space="preserve">202103070</t>
  </si>
  <si>
    <t xml:space="preserve">202103071</t>
  </si>
  <si>
    <t xml:space="preserve">202103073</t>
  </si>
  <si>
    <t xml:space="preserve">202103074</t>
  </si>
  <si>
    <t xml:space="preserve">202103075</t>
  </si>
  <si>
    <t xml:space="preserve">202103076</t>
  </si>
  <si>
    <t xml:space="preserve">202103077</t>
  </si>
  <si>
    <t xml:space="preserve">202103078</t>
  </si>
  <si>
    <t xml:space="preserve">202103079</t>
  </si>
  <si>
    <t xml:space="preserve">202103080</t>
  </si>
  <si>
    <t xml:space="preserve">202103082</t>
  </si>
  <si>
    <t xml:space="preserve">202103085</t>
  </si>
  <si>
    <t xml:space="preserve">202103086</t>
  </si>
  <si>
    <t xml:space="preserve">202103088</t>
  </si>
  <si>
    <t xml:space="preserve">202103090</t>
  </si>
  <si>
    <t xml:space="preserve">202104001</t>
  </si>
  <si>
    <t xml:space="preserve">202104002</t>
  </si>
  <si>
    <t xml:space="preserve">202104003</t>
  </si>
  <si>
    <t xml:space="preserve">202104006</t>
  </si>
  <si>
    <t xml:space="preserve">202104008</t>
  </si>
  <si>
    <t xml:space="preserve">202104009</t>
  </si>
  <si>
    <t xml:space="preserve">202104010</t>
  </si>
  <si>
    <t xml:space="preserve">202104011</t>
  </si>
  <si>
    <t xml:space="preserve">202104012</t>
  </si>
  <si>
    <t xml:space="preserve">202104016</t>
  </si>
  <si>
    <t xml:space="preserve">202104017</t>
  </si>
  <si>
    <t xml:space="preserve">202104018</t>
  </si>
  <si>
    <t xml:space="preserve">202104020</t>
  </si>
  <si>
    <t xml:space="preserve">202104022</t>
  </si>
  <si>
    <t xml:space="preserve">202104023</t>
  </si>
  <si>
    <t xml:space="preserve">202104024</t>
  </si>
  <si>
    <t xml:space="preserve">202104026</t>
  </si>
  <si>
    <t xml:space="preserve">202104027</t>
  </si>
  <si>
    <t xml:space="preserve">202104028</t>
  </si>
  <si>
    <t xml:space="preserve">202104029</t>
  </si>
  <si>
    <t xml:space="preserve">202104032</t>
  </si>
  <si>
    <t xml:space="preserve">202104033</t>
  </si>
  <si>
    <t xml:space="preserve">202104035</t>
  </si>
  <si>
    <t xml:space="preserve">202104036</t>
  </si>
  <si>
    <t xml:space="preserve">202104037</t>
  </si>
  <si>
    <t xml:space="preserve">202104038</t>
  </si>
  <si>
    <t xml:space="preserve">202104044</t>
  </si>
  <si>
    <t xml:space="preserve">202104045</t>
  </si>
  <si>
    <t xml:space="preserve">202104046</t>
  </si>
  <si>
    <t xml:space="preserve">202104047</t>
  </si>
  <si>
    <t xml:space="preserve">202104050</t>
  </si>
  <si>
    <t xml:space="preserve">202104051</t>
  </si>
  <si>
    <t xml:space="preserve">202104052</t>
  </si>
  <si>
    <t xml:space="preserve">202104053</t>
  </si>
  <si>
    <t xml:space="preserve">202104054</t>
  </si>
  <si>
    <t xml:space="preserve">202104055</t>
  </si>
  <si>
    <t xml:space="preserve">202104056</t>
  </si>
  <si>
    <t xml:space="preserve">202104058</t>
  </si>
  <si>
    <t xml:space="preserve">202104059</t>
  </si>
  <si>
    <t xml:space="preserve">202104061</t>
  </si>
  <si>
    <t xml:space="preserve">202104062</t>
  </si>
  <si>
    <t xml:space="preserve">202104064</t>
  </si>
  <si>
    <t xml:space="preserve">202104066</t>
  </si>
  <si>
    <t xml:space="preserve">202104067</t>
  </si>
  <si>
    <t xml:space="preserve">202104068</t>
  </si>
  <si>
    <t xml:space="preserve">202104069</t>
  </si>
  <si>
    <t xml:space="preserve">202104070</t>
  </si>
  <si>
    <t xml:space="preserve">202104071</t>
  </si>
  <si>
    <t xml:space="preserve">202104072</t>
  </si>
  <si>
    <t xml:space="preserve">202104073</t>
  </si>
  <si>
    <t xml:space="preserve">202104074</t>
  </si>
  <si>
    <t xml:space="preserve">202104075</t>
  </si>
  <si>
    <t xml:space="preserve">202104076</t>
  </si>
  <si>
    <t xml:space="preserve">202104077</t>
  </si>
  <si>
    <t xml:space="preserve">202104078</t>
  </si>
  <si>
    <t xml:space="preserve">202104079</t>
  </si>
  <si>
    <t xml:space="preserve">202104080</t>
  </si>
  <si>
    <t xml:space="preserve">202104081</t>
  </si>
  <si>
    <t xml:space="preserve">202104082</t>
  </si>
  <si>
    <t xml:space="preserve">202104085</t>
  </si>
  <si>
    <t xml:space="preserve">202104086</t>
  </si>
  <si>
    <t xml:space="preserve">202104087</t>
  </si>
  <si>
    <t xml:space="preserve">202104088</t>
  </si>
  <si>
    <t xml:space="preserve">202104089</t>
  </si>
  <si>
    <t xml:space="preserve">202104091</t>
  </si>
  <si>
    <t xml:space="preserve">202104092</t>
  </si>
  <si>
    <t xml:space="preserve">202104093</t>
  </si>
  <si>
    <t xml:space="preserve">202104094</t>
  </si>
  <si>
    <t xml:space="preserve">202104098</t>
  </si>
  <si>
    <t xml:space="preserve">202104101</t>
  </si>
  <si>
    <t xml:space="preserve">202104103</t>
  </si>
  <si>
    <t xml:space="preserve">202104104</t>
  </si>
  <si>
    <t xml:space="preserve">202104105</t>
  </si>
  <si>
    <t xml:space="preserve">202104107</t>
  </si>
  <si>
    <t xml:space="preserve">202104108</t>
  </si>
  <si>
    <t xml:space="preserve">202104109</t>
  </si>
  <si>
    <t xml:space="preserve">202104111</t>
  </si>
  <si>
    <t xml:space="preserve">202104112</t>
  </si>
  <si>
    <t xml:space="preserve">202104113</t>
  </si>
  <si>
    <t xml:space="preserve">202104114</t>
  </si>
  <si>
    <t xml:space="preserve">202104115</t>
  </si>
  <si>
    <t xml:space="preserve">202105001</t>
  </si>
  <si>
    <t xml:space="preserve">202105002</t>
  </si>
  <si>
    <t xml:space="preserve">202105003</t>
  </si>
  <si>
    <t xml:space="preserve">202105004</t>
  </si>
  <si>
    <t xml:space="preserve">202105005</t>
  </si>
  <si>
    <t xml:space="preserve">202105006</t>
  </si>
  <si>
    <t xml:space="preserve">202105008</t>
  </si>
  <si>
    <t xml:space="preserve">202105009</t>
  </si>
  <si>
    <t xml:space="preserve">202105010</t>
  </si>
  <si>
    <t xml:space="preserve">202105011</t>
  </si>
  <si>
    <t xml:space="preserve">202105013</t>
  </si>
  <si>
    <t xml:space="preserve">202105015</t>
  </si>
  <si>
    <t xml:space="preserve">202105016</t>
  </si>
  <si>
    <t xml:space="preserve">202105019</t>
  </si>
  <si>
    <t xml:space="preserve">202105021</t>
  </si>
  <si>
    <t xml:space="preserve">202105022</t>
  </si>
  <si>
    <t xml:space="preserve">202105023</t>
  </si>
  <si>
    <t xml:space="preserve">202105024</t>
  </si>
  <si>
    <t xml:space="preserve">202105025</t>
  </si>
  <si>
    <t xml:space="preserve">202105026</t>
  </si>
  <si>
    <t xml:space="preserve">202105027</t>
  </si>
  <si>
    <t xml:space="preserve">202105028</t>
  </si>
  <si>
    <t xml:space="preserve">202105029</t>
  </si>
  <si>
    <t xml:space="preserve">202105030</t>
  </si>
  <si>
    <t xml:space="preserve">202105031</t>
  </si>
  <si>
    <t xml:space="preserve">202105032</t>
  </si>
  <si>
    <t xml:space="preserve">202105033</t>
  </si>
  <si>
    <t xml:space="preserve">202105034</t>
  </si>
  <si>
    <t xml:space="preserve">202105040</t>
  </si>
  <si>
    <t xml:space="preserve">202105041</t>
  </si>
  <si>
    <t xml:space="preserve">202105042</t>
  </si>
  <si>
    <t xml:space="preserve">202105043</t>
  </si>
  <si>
    <t xml:space="preserve">202105044</t>
  </si>
  <si>
    <t xml:space="preserve">202105048</t>
  </si>
  <si>
    <t xml:space="preserve">202105049</t>
  </si>
  <si>
    <t xml:space="preserve">202105050</t>
  </si>
  <si>
    <t xml:space="preserve">202105052</t>
  </si>
  <si>
    <t xml:space="preserve">202105053</t>
  </si>
  <si>
    <t xml:space="preserve">202105054</t>
  </si>
  <si>
    <t xml:space="preserve">202105055</t>
  </si>
  <si>
    <t xml:space="preserve">202105057</t>
  </si>
  <si>
    <t xml:space="preserve">202105058</t>
  </si>
  <si>
    <t xml:space="preserve">202105059</t>
  </si>
  <si>
    <t xml:space="preserve">202105060</t>
  </si>
  <si>
    <t xml:space="preserve">202105061</t>
  </si>
  <si>
    <t xml:space="preserve">202105064</t>
  </si>
  <si>
    <t xml:space="preserve">202105065</t>
  </si>
  <si>
    <t xml:space="preserve">202105067</t>
  </si>
  <si>
    <t xml:space="preserve">202105068</t>
  </si>
  <si>
    <t xml:space="preserve">202105071</t>
  </si>
  <si>
    <t xml:space="preserve">202105072</t>
  </si>
  <si>
    <t xml:space="preserve">202105073</t>
  </si>
  <si>
    <t xml:space="preserve">202105074</t>
  </si>
  <si>
    <t xml:space="preserve">202105075</t>
  </si>
  <si>
    <t xml:space="preserve">202105078</t>
  </si>
  <si>
    <t xml:space="preserve">202105081</t>
  </si>
  <si>
    <t xml:space="preserve">202105082</t>
  </si>
  <si>
    <t xml:space="preserve">202105083</t>
  </si>
  <si>
    <t xml:space="preserve">202105087</t>
  </si>
  <si>
    <t xml:space="preserve">202105089</t>
  </si>
  <si>
    <t xml:space="preserve">202105090</t>
  </si>
  <si>
    <t xml:space="preserve">202105091</t>
  </si>
  <si>
    <t xml:space="preserve">202105092</t>
  </si>
  <si>
    <t xml:space="preserve">202105093</t>
  </si>
  <si>
    <t xml:space="preserve">202105094</t>
  </si>
  <si>
    <t xml:space="preserve">202105095</t>
  </si>
  <si>
    <t xml:space="preserve">202105096</t>
  </si>
  <si>
    <t xml:space="preserve">202105097</t>
  </si>
  <si>
    <t xml:space="preserve">202105099</t>
  </si>
  <si>
    <t xml:space="preserve">202105100</t>
  </si>
  <si>
    <t xml:space="preserve">202106001</t>
  </si>
  <si>
    <t xml:space="preserve">202106004</t>
  </si>
  <si>
    <t xml:space="preserve">202106005</t>
  </si>
  <si>
    <t xml:space="preserve">202106006</t>
  </si>
  <si>
    <t xml:space="preserve">202106007</t>
  </si>
  <si>
    <t xml:space="preserve">202106008</t>
  </si>
  <si>
    <t xml:space="preserve">202106009</t>
  </si>
  <si>
    <t xml:space="preserve">202106011</t>
  </si>
  <si>
    <t xml:space="preserve">202106012</t>
  </si>
  <si>
    <t xml:space="preserve">202106013</t>
  </si>
  <si>
    <t xml:space="preserve">202106015</t>
  </si>
  <si>
    <t xml:space="preserve">202106018</t>
  </si>
  <si>
    <t xml:space="preserve">202106019</t>
  </si>
  <si>
    <t xml:space="preserve">202106020</t>
  </si>
  <si>
    <t xml:space="preserve">202106024</t>
  </si>
  <si>
    <t xml:space="preserve">202106025</t>
  </si>
  <si>
    <t xml:space="preserve">202106028</t>
  </si>
  <si>
    <t xml:space="preserve">202106034</t>
  </si>
  <si>
    <t xml:space="preserve">202106035</t>
  </si>
  <si>
    <t xml:space="preserve">202106036</t>
  </si>
  <si>
    <t xml:space="preserve">202106038</t>
  </si>
  <si>
    <t xml:space="preserve">202106039</t>
  </si>
  <si>
    <t xml:space="preserve">202106040</t>
  </si>
  <si>
    <t xml:space="preserve">202106041</t>
  </si>
  <si>
    <t xml:space="preserve">202106042</t>
  </si>
  <si>
    <t xml:space="preserve">202106043</t>
  </si>
  <si>
    <t xml:space="preserve">202106045</t>
  </si>
  <si>
    <t xml:space="preserve">202106046</t>
  </si>
  <si>
    <t xml:space="preserve">202106049</t>
  </si>
  <si>
    <t xml:space="preserve">202106050</t>
  </si>
  <si>
    <t xml:space="preserve">202106051</t>
  </si>
  <si>
    <t xml:space="preserve">202106053</t>
  </si>
  <si>
    <t xml:space="preserve">202106056</t>
  </si>
  <si>
    <t xml:space="preserve">202106057</t>
  </si>
  <si>
    <t xml:space="preserve">202106058</t>
  </si>
  <si>
    <t xml:space="preserve">202106059</t>
  </si>
  <si>
    <t xml:space="preserve">202106060</t>
  </si>
  <si>
    <t xml:space="preserve">202106061</t>
  </si>
  <si>
    <t xml:space="preserve">202106062</t>
  </si>
  <si>
    <t xml:space="preserve">202106063</t>
  </si>
  <si>
    <t xml:space="preserve">202106064</t>
  </si>
  <si>
    <t xml:space="preserve">202106066</t>
  </si>
  <si>
    <t xml:space="preserve">202106067</t>
  </si>
  <si>
    <t xml:space="preserve">202106068</t>
  </si>
  <si>
    <t xml:space="preserve">202106069</t>
  </si>
  <si>
    <t xml:space="preserve">202106071</t>
  </si>
  <si>
    <t xml:space="preserve">202106074</t>
  </si>
  <si>
    <t xml:space="preserve">202106075</t>
  </si>
  <si>
    <t xml:space="preserve">202106078</t>
  </si>
  <si>
    <t xml:space="preserve">202106079</t>
  </si>
  <si>
    <t xml:space="preserve">202106084</t>
  </si>
  <si>
    <t xml:space="preserve">202106085</t>
  </si>
  <si>
    <t xml:space="preserve">202106086</t>
  </si>
  <si>
    <t xml:space="preserve">202107004</t>
  </si>
  <si>
    <t xml:space="preserve">202107008</t>
  </si>
  <si>
    <t xml:space="preserve">202107009</t>
  </si>
  <si>
    <t xml:space="preserve">202107010</t>
  </si>
  <si>
    <t xml:space="preserve">202107011</t>
  </si>
  <si>
    <t xml:space="preserve">202107013</t>
  </si>
  <si>
    <t xml:space="preserve">202107015</t>
  </si>
  <si>
    <t xml:space="preserve">202107017</t>
  </si>
  <si>
    <t xml:space="preserve">202107018</t>
  </si>
  <si>
    <t xml:space="preserve">202107019</t>
  </si>
  <si>
    <t xml:space="preserve">202107020</t>
  </si>
  <si>
    <t xml:space="preserve">202107022</t>
  </si>
  <si>
    <t xml:space="preserve">202107023</t>
  </si>
  <si>
    <t xml:space="preserve">202107024</t>
  </si>
  <si>
    <t xml:space="preserve">202107025</t>
  </si>
  <si>
    <t xml:space="preserve">202107026</t>
  </si>
  <si>
    <t xml:space="preserve">202107027</t>
  </si>
  <si>
    <t xml:space="preserve">202107033</t>
  </si>
  <si>
    <t xml:space="preserve">202107034</t>
  </si>
  <si>
    <t xml:space="preserve">202107035</t>
  </si>
  <si>
    <t xml:space="preserve">202107036</t>
  </si>
  <si>
    <t xml:space="preserve">202107039</t>
  </si>
  <si>
    <t xml:space="preserve">202107040</t>
  </si>
  <si>
    <t xml:space="preserve">202107042</t>
  </si>
  <si>
    <t xml:space="preserve">202107043</t>
  </si>
  <si>
    <t xml:space="preserve">202107045</t>
  </si>
  <si>
    <t xml:space="preserve">202107046</t>
  </si>
  <si>
    <t xml:space="preserve">202107048</t>
  </si>
  <si>
    <t xml:space="preserve">202107049</t>
  </si>
  <si>
    <t xml:space="preserve">202107050</t>
  </si>
  <si>
    <t xml:space="preserve">202107051</t>
  </si>
  <si>
    <t xml:space="preserve">202108001</t>
  </si>
  <si>
    <t xml:space="preserve">202108003</t>
  </si>
  <si>
    <t xml:space="preserve">202108004</t>
  </si>
  <si>
    <t xml:space="preserve">202108007</t>
  </si>
  <si>
    <t xml:space="preserve">202108008</t>
  </si>
  <si>
    <t xml:space="preserve">202108009</t>
  </si>
  <si>
    <t xml:space="preserve">202108010</t>
  </si>
  <si>
    <t xml:space="preserve">202108011</t>
  </si>
  <si>
    <t xml:space="preserve">202108012</t>
  </si>
  <si>
    <t xml:space="preserve">202108013</t>
  </si>
  <si>
    <t xml:space="preserve">202108014</t>
  </si>
  <si>
    <t xml:space="preserve">202108015</t>
  </si>
  <si>
    <t xml:space="preserve">202108016</t>
  </si>
  <si>
    <t xml:space="preserve">202108018</t>
  </si>
  <si>
    <t xml:space="preserve">202108019</t>
  </si>
  <si>
    <t xml:space="preserve">202108020</t>
  </si>
  <si>
    <t xml:space="preserve">202108021</t>
  </si>
  <si>
    <t xml:space="preserve">202108022</t>
  </si>
  <si>
    <t xml:space="preserve">202109002</t>
  </si>
  <si>
    <t xml:space="preserve">202109003</t>
  </si>
  <si>
    <t xml:space="preserve">202109004</t>
  </si>
  <si>
    <t xml:space="preserve">202109005</t>
  </si>
  <si>
    <t xml:space="preserve">202109006</t>
  </si>
  <si>
    <t xml:space="preserve">202109007</t>
  </si>
  <si>
    <t xml:space="preserve">202109009</t>
  </si>
  <si>
    <t xml:space="preserve">202109010</t>
  </si>
  <si>
    <t xml:space="preserve">202109011</t>
  </si>
  <si>
    <t xml:space="preserve">202109013</t>
  </si>
  <si>
    <t xml:space="preserve">202109017</t>
  </si>
  <si>
    <t xml:space="preserve">202109018</t>
  </si>
  <si>
    <t xml:space="preserve">202109019</t>
  </si>
  <si>
    <t xml:space="preserve">202109020</t>
  </si>
  <si>
    <t xml:space="preserve">202109021</t>
  </si>
  <si>
    <t xml:space="preserve">202109022</t>
  </si>
  <si>
    <t xml:space="preserve">202109023</t>
  </si>
  <si>
    <t xml:space="preserve">202109024</t>
  </si>
  <si>
    <t xml:space="preserve">202109025</t>
  </si>
  <si>
    <t xml:space="preserve">202109028</t>
  </si>
  <si>
    <t xml:space="preserve">202109031</t>
  </si>
  <si>
    <t xml:space="preserve">202109032</t>
  </si>
  <si>
    <t xml:space="preserve">202109036</t>
  </si>
  <si>
    <t xml:space="preserve">202109037</t>
  </si>
  <si>
    <t xml:space="preserve">202110001</t>
  </si>
  <si>
    <t xml:space="preserve">202110003</t>
  </si>
  <si>
    <t xml:space="preserve">202110004</t>
  </si>
  <si>
    <t xml:space="preserve">202110006</t>
  </si>
  <si>
    <t xml:space="preserve">202110007</t>
  </si>
  <si>
    <t xml:space="preserve">202110009</t>
  </si>
  <si>
    <t xml:space="preserve">202110010</t>
  </si>
  <si>
    <t xml:space="preserve">202110011</t>
  </si>
  <si>
    <t xml:space="preserve">202110015</t>
  </si>
  <si>
    <t xml:space="preserve">202110016</t>
  </si>
  <si>
    <t xml:space="preserve">202110018</t>
  </si>
  <si>
    <t xml:space="preserve">202110020</t>
  </si>
  <si>
    <t xml:space="preserve">202110022</t>
  </si>
  <si>
    <t xml:space="preserve">202110024</t>
  </si>
  <si>
    <t xml:space="preserve">202110025</t>
  </si>
  <si>
    <t xml:space="preserve">202110027</t>
  </si>
  <si>
    <t xml:space="preserve">202110028</t>
  </si>
  <si>
    <t xml:space="preserve">202110030</t>
  </si>
  <si>
    <t xml:space="preserve">202110031</t>
  </si>
  <si>
    <t xml:space="preserve">202110032</t>
  </si>
  <si>
    <t xml:space="preserve">202110033</t>
  </si>
  <si>
    <t xml:space="preserve">202110034</t>
  </si>
  <si>
    <t xml:space="preserve">202110035</t>
  </si>
  <si>
    <t xml:space="preserve">202110036</t>
  </si>
  <si>
    <t xml:space="preserve">202110037</t>
  </si>
  <si>
    <t xml:space="preserve">202110038</t>
  </si>
  <si>
    <t xml:space="preserve">202111003</t>
  </si>
  <si>
    <t xml:space="preserve">202111004</t>
  </si>
  <si>
    <t xml:space="preserve">202111005</t>
  </si>
  <si>
    <t xml:space="preserve">202111008</t>
  </si>
  <si>
    <t xml:space="preserve">202111009</t>
  </si>
  <si>
    <t xml:space="preserve">202111010</t>
  </si>
  <si>
    <t xml:space="preserve">202111011</t>
  </si>
  <si>
    <t xml:space="preserve">202111012</t>
  </si>
  <si>
    <t xml:space="preserve">202111020</t>
  </si>
  <si>
    <t xml:space="preserve">202111021</t>
  </si>
  <si>
    <t xml:space="preserve">202111023</t>
  </si>
  <si>
    <t xml:space="preserve">202111025</t>
  </si>
  <si>
    <t xml:space="preserve">202111026</t>
  </si>
  <si>
    <t xml:space="preserve">202111029</t>
  </si>
  <si>
    <t xml:space="preserve">202111031</t>
  </si>
  <si>
    <t xml:space="preserve">202111032</t>
  </si>
  <si>
    <t xml:space="preserve">202111034</t>
  </si>
  <si>
    <t xml:space="preserve">202111035</t>
  </si>
  <si>
    <t xml:space="preserve">202111038</t>
  </si>
  <si>
    <t xml:space="preserve">202111039</t>
  </si>
  <si>
    <t xml:space="preserve">202111040</t>
  </si>
  <si>
    <t xml:space="preserve">202111042</t>
  </si>
  <si>
    <t xml:space="preserve">202111043</t>
  </si>
  <si>
    <t xml:space="preserve">202111045</t>
  </si>
  <si>
    <t xml:space="preserve">202111046</t>
  </si>
  <si>
    <t xml:space="preserve">202112001</t>
  </si>
  <si>
    <t xml:space="preserve">202112004</t>
  </si>
  <si>
    <t xml:space="preserve">202112005</t>
  </si>
  <si>
    <t xml:space="preserve">202112006</t>
  </si>
  <si>
    <t xml:space="preserve">202112008</t>
  </si>
  <si>
    <t xml:space="preserve">202112009</t>
  </si>
  <si>
    <t xml:space="preserve">202112010</t>
  </si>
  <si>
    <t xml:space="preserve">202112012</t>
  </si>
  <si>
    <t xml:space="preserve">202112013</t>
  </si>
  <si>
    <t xml:space="preserve">202112015</t>
  </si>
  <si>
    <t xml:space="preserve">202112016</t>
  </si>
  <si>
    <t xml:space="preserve">202112018</t>
  </si>
  <si>
    <t xml:space="preserve">202112019</t>
  </si>
  <si>
    <t xml:space="preserve">202112021</t>
  </si>
  <si>
    <t xml:space="preserve">202112022</t>
  </si>
  <si>
    <t xml:space="preserve">202112024</t>
  </si>
  <si>
    <t xml:space="preserve">202112026</t>
  </si>
  <si>
    <t xml:space="preserve">202112027</t>
  </si>
  <si>
    <t xml:space="preserve">202112029</t>
  </si>
  <si>
    <t xml:space="preserve">202112030</t>
  </si>
  <si>
    <t xml:space="preserve">202112031</t>
  </si>
  <si>
    <t xml:space="preserve">-17.873746, -63.167726</t>
  </si>
  <si>
    <t xml:space="preserve">202112032</t>
  </si>
  <si>
    <t xml:space="preserve">202112035</t>
  </si>
  <si>
    <t xml:space="preserve">202112036</t>
  </si>
  <si>
    <t xml:space="preserve">202112038</t>
  </si>
  <si>
    <t xml:space="preserve">202112039</t>
  </si>
  <si>
    <t xml:space="preserve">202112040</t>
  </si>
  <si>
    <t xml:space="preserve">202112041</t>
  </si>
  <si>
    <t xml:space="preserve">202112042</t>
  </si>
  <si>
    <t xml:space="preserve">202112043</t>
  </si>
  <si>
    <t xml:space="preserve">202112044</t>
  </si>
  <si>
    <t xml:space="preserve">202112045</t>
  </si>
  <si>
    <t xml:space="preserve">202112048</t>
  </si>
  <si>
    <t xml:space="preserve">202112050</t>
  </si>
  <si>
    <t xml:space="preserve">202112051</t>
  </si>
  <si>
    <t xml:space="preserve">202112052</t>
  </si>
  <si>
    <t xml:space="preserve">202112053</t>
  </si>
  <si>
    <t xml:space="preserve">202112054</t>
  </si>
  <si>
    <t xml:space="preserve">202112055</t>
  </si>
  <si>
    <t xml:space="preserve">202112056</t>
  </si>
  <si>
    <t xml:space="preserve">202112057</t>
  </si>
  <si>
    <t xml:space="preserve">202112058</t>
  </si>
  <si>
    <t xml:space="preserve">202112061</t>
  </si>
  <si>
    <t xml:space="preserve">202112063</t>
  </si>
  <si>
    <t xml:space="preserve">202112064</t>
  </si>
  <si>
    <t xml:space="preserve">202112065</t>
  </si>
  <si>
    <t xml:space="preserve">202112067</t>
  </si>
  <si>
    <t xml:space="preserve">202112068</t>
  </si>
  <si>
    <t xml:space="preserve">202112069</t>
  </si>
  <si>
    <t xml:space="preserve">202112071</t>
  </si>
  <si>
    <t xml:space="preserve">202112073</t>
  </si>
  <si>
    <t xml:space="preserve">202112074</t>
  </si>
  <si>
    <t xml:space="preserve">202112075</t>
  </si>
  <si>
    <t xml:space="preserve">202112076</t>
  </si>
  <si>
    <t xml:space="preserve">202112078</t>
  </si>
  <si>
    <t xml:space="preserve">202112079</t>
  </si>
  <si>
    <t xml:space="preserve">202112080</t>
  </si>
  <si>
    <t xml:space="preserve">202112081</t>
  </si>
  <si>
    <t xml:space="preserve">202112082</t>
  </si>
  <si>
    <t xml:space="preserve">202112085</t>
  </si>
  <si>
    <t xml:space="preserve">202112086</t>
  </si>
  <si>
    <t xml:space="preserve">202112087</t>
  </si>
  <si>
    <t xml:space="preserve">202112088</t>
  </si>
  <si>
    <t xml:space="preserve">202112089</t>
  </si>
  <si>
    <t xml:space="preserve">202112090</t>
  </si>
  <si>
    <t xml:space="preserve">202112091</t>
  </si>
  <si>
    <t xml:space="preserve">202112092</t>
  </si>
  <si>
    <t xml:space="preserve">202112094</t>
  </si>
  <si>
    <t xml:space="preserve">202112095</t>
  </si>
  <si>
    <t xml:space="preserve">202112098</t>
  </si>
  <si>
    <t xml:space="preserve">202112102</t>
  </si>
  <si>
    <t xml:space="preserve">202112103</t>
  </si>
  <si>
    <t xml:space="preserve">202112104</t>
  </si>
  <si>
    <t xml:space="preserve">202112105</t>
  </si>
  <si>
    <t xml:space="preserve">202112106</t>
  </si>
  <si>
    <t xml:space="preserve">202112107</t>
  </si>
  <si>
    <t xml:space="preserve">202112109</t>
  </si>
  <si>
    <t xml:space="preserve">202112110</t>
  </si>
  <si>
    <t xml:space="preserve">202112111</t>
  </si>
  <si>
    <t xml:space="preserve">202112112</t>
  </si>
  <si>
    <t xml:space="preserve">202112113</t>
  </si>
  <si>
    <t xml:space="preserve">202112115</t>
  </si>
  <si>
    <t xml:space="preserve">202112116</t>
  </si>
  <si>
    <t xml:space="preserve">202112118</t>
  </si>
  <si>
    <t xml:space="preserve">202112119</t>
  </si>
  <si>
    <t xml:space="preserve">202112120</t>
  </si>
  <si>
    <t xml:space="preserve">202112121</t>
  </si>
  <si>
    <t xml:space="preserve">202112124</t>
  </si>
  <si>
    <t xml:space="preserve">202112126</t>
  </si>
  <si>
    <t xml:space="preserve">202112127</t>
  </si>
  <si>
    <t xml:space="preserve">202112128</t>
  </si>
  <si>
    <t xml:space="preserve">202112129</t>
  </si>
  <si>
    <t xml:space="preserve">202112130</t>
  </si>
  <si>
    <t xml:space="preserve">202112131</t>
  </si>
  <si>
    <t xml:space="preserve">202112132</t>
  </si>
  <si>
    <t xml:space="preserve">202112135</t>
  </si>
  <si>
    <t xml:space="preserve">202112136</t>
  </si>
  <si>
    <t xml:space="preserve">202112137</t>
  </si>
  <si>
    <t xml:space="preserve">202112138</t>
  </si>
  <si>
    <t xml:space="preserve">202112139</t>
  </si>
  <si>
    <t xml:space="preserve">202112141</t>
  </si>
  <si>
    <t xml:space="preserve">202112142</t>
  </si>
  <si>
    <t xml:space="preserve">202201004</t>
  </si>
  <si>
    <t xml:space="preserve">202201005</t>
  </si>
  <si>
    <t xml:space="preserve">202201007</t>
  </si>
  <si>
    <t xml:space="preserve">202201008</t>
  </si>
  <si>
    <t xml:space="preserve">202201009</t>
  </si>
  <si>
    <t xml:space="preserve">202201010</t>
  </si>
  <si>
    <t xml:space="preserve">202201011</t>
  </si>
  <si>
    <t xml:space="preserve">202201012</t>
  </si>
  <si>
    <t xml:space="preserve">202201013</t>
  </si>
  <si>
    <t xml:space="preserve">202201014</t>
  </si>
  <si>
    <t xml:space="preserve">202201015</t>
  </si>
  <si>
    <t xml:space="preserve">202201016</t>
  </si>
  <si>
    <t xml:space="preserve">202201017</t>
  </si>
  <si>
    <t xml:space="preserve">202201018</t>
  </si>
  <si>
    <t xml:space="preserve">202201019</t>
  </si>
  <si>
    <t xml:space="preserve">202201020</t>
  </si>
  <si>
    <t xml:space="preserve">202201021</t>
  </si>
  <si>
    <t xml:space="preserve">202201023</t>
  </si>
  <si>
    <t xml:space="preserve">202201024</t>
  </si>
  <si>
    <t xml:space="preserve">202201025</t>
  </si>
  <si>
    <t xml:space="preserve">202201026</t>
  </si>
  <si>
    <t xml:space="preserve">202201027</t>
  </si>
  <si>
    <t xml:space="preserve">202201028</t>
  </si>
  <si>
    <t xml:space="preserve">202201029</t>
  </si>
  <si>
    <t xml:space="preserve">202201030</t>
  </si>
  <si>
    <t xml:space="preserve">202201031</t>
  </si>
  <si>
    <t xml:space="preserve">202201032</t>
  </si>
  <si>
    <t xml:space="preserve">202201033</t>
  </si>
  <si>
    <t xml:space="preserve">202201034</t>
  </si>
  <si>
    <t xml:space="preserve">202201036</t>
  </si>
  <si>
    <t xml:space="preserve">202201037</t>
  </si>
  <si>
    <t xml:space="preserve">202201038</t>
  </si>
  <si>
    <t xml:space="preserve">202201041</t>
  </si>
  <si>
    <t xml:space="preserve">202201043</t>
  </si>
  <si>
    <t xml:space="preserve">202201044</t>
  </si>
  <si>
    <t xml:space="preserve">202201046</t>
  </si>
  <si>
    <t xml:space="preserve">202201047</t>
  </si>
  <si>
    <t xml:space="preserve">202201048</t>
  </si>
  <si>
    <t xml:space="preserve">202201049</t>
  </si>
  <si>
    <t xml:space="preserve">202201050</t>
  </si>
  <si>
    <t xml:space="preserve">202201051</t>
  </si>
  <si>
    <t xml:space="preserve">202201054</t>
  </si>
  <si>
    <t xml:space="preserve">202201055</t>
  </si>
  <si>
    <t xml:space="preserve">202201056</t>
  </si>
  <si>
    <t xml:space="preserve">202201057</t>
  </si>
  <si>
    <t xml:space="preserve">202201058</t>
  </si>
  <si>
    <t xml:space="preserve">202201059</t>
  </si>
  <si>
    <t xml:space="preserve">202201061</t>
  </si>
  <si>
    <t xml:space="preserve">202201062</t>
  </si>
  <si>
    <t xml:space="preserve">202201063</t>
  </si>
  <si>
    <t xml:space="preserve">202201064</t>
  </si>
  <si>
    <t xml:space="preserve">202201065</t>
  </si>
  <si>
    <t xml:space="preserve">202202001</t>
  </si>
  <si>
    <t xml:space="preserve">202202003</t>
  </si>
  <si>
    <t xml:space="preserve">202202004</t>
  </si>
  <si>
    <t xml:space="preserve">202202005</t>
  </si>
  <si>
    <t xml:space="preserve">202202007</t>
  </si>
  <si>
    <t xml:space="preserve">202202008</t>
  </si>
  <si>
    <t xml:space="preserve">202202010</t>
  </si>
  <si>
    <t xml:space="preserve">202202011</t>
  </si>
  <si>
    <t xml:space="preserve">202202013</t>
  </si>
  <si>
    <t xml:space="preserve">202202016</t>
  </si>
  <si>
    <t xml:space="preserve">202202017</t>
  </si>
  <si>
    <t xml:space="preserve">202202022</t>
  </si>
  <si>
    <t xml:space="preserve">202202025</t>
  </si>
  <si>
    <t xml:space="preserve">202202026</t>
  </si>
  <si>
    <t xml:space="preserve">202202027</t>
  </si>
  <si>
    <t xml:space="preserve">202202028</t>
  </si>
  <si>
    <t xml:space="preserve">202202030</t>
  </si>
  <si>
    <t xml:space="preserve">202202031</t>
  </si>
  <si>
    <t xml:space="preserve">202202032</t>
  </si>
  <si>
    <t xml:space="preserve">202202033</t>
  </si>
  <si>
    <t xml:space="preserve">202202034</t>
  </si>
  <si>
    <t xml:space="preserve">202202035</t>
  </si>
  <si>
    <t xml:space="preserve">202202036</t>
  </si>
  <si>
    <t xml:space="preserve">202202039</t>
  </si>
  <si>
    <t xml:space="preserve">202202040</t>
  </si>
  <si>
    <t xml:space="preserve">202202043</t>
  </si>
  <si>
    <t xml:space="preserve">202202044</t>
  </si>
  <si>
    <t xml:space="preserve">202202045</t>
  </si>
  <si>
    <t xml:space="preserve">202202047</t>
  </si>
  <si>
    <t xml:space="preserve">202203001</t>
  </si>
  <si>
    <t xml:space="preserve">202203002</t>
  </si>
  <si>
    <t xml:space="preserve">202203005</t>
  </si>
  <si>
    <t xml:space="preserve">202203006</t>
  </si>
  <si>
    <t xml:space="preserve">202203007</t>
  </si>
  <si>
    <t xml:space="preserve">202203008</t>
  </si>
  <si>
    <t xml:space="preserve">202203009</t>
  </si>
  <si>
    <t xml:space="preserve">202203010</t>
  </si>
  <si>
    <t xml:space="preserve">202203011</t>
  </si>
  <si>
    <t xml:space="preserve">202203012</t>
  </si>
  <si>
    <t xml:space="preserve">202203013</t>
  </si>
  <si>
    <t xml:space="preserve">202203014</t>
  </si>
  <si>
    <t xml:space="preserve">202203015</t>
  </si>
  <si>
    <t xml:space="preserve">202203016</t>
  </si>
  <si>
    <t xml:space="preserve">202203017</t>
  </si>
  <si>
    <t xml:space="preserve">202203019</t>
  </si>
  <si>
    <t xml:space="preserve">202203023</t>
  </si>
  <si>
    <t xml:space="preserve">202203024</t>
  </si>
  <si>
    <t xml:space="preserve">202203026</t>
  </si>
  <si>
    <t xml:space="preserve">202203027</t>
  </si>
  <si>
    <t xml:space="preserve">202203028</t>
  </si>
  <si>
    <t xml:space="preserve">202203029</t>
  </si>
  <si>
    <t xml:space="preserve">202203031</t>
  </si>
  <si>
    <t xml:space="preserve">202203032</t>
  </si>
  <si>
    <t xml:space="preserve">202203033</t>
  </si>
  <si>
    <t xml:space="preserve">202203034</t>
  </si>
  <si>
    <t xml:space="preserve">202203035</t>
  </si>
  <si>
    <t xml:space="preserve">202203036</t>
  </si>
  <si>
    <t xml:space="preserve">202203037</t>
  </si>
  <si>
    <t xml:space="preserve">202203038</t>
  </si>
  <si>
    <t xml:space="preserve">202203039</t>
  </si>
  <si>
    <t xml:space="preserve">202203041</t>
  </si>
  <si>
    <t xml:space="preserve">202203042</t>
  </si>
  <si>
    <t xml:space="preserve">202203043</t>
  </si>
  <si>
    <t xml:space="preserve">id</t>
  </si>
  <si>
    <t xml:space="preserve">tel1</t>
  </si>
  <si>
    <t xml:space="preserve">tel2</t>
  </si>
  <si>
    <t xml:space="preserve">name</t>
  </si>
  <si>
    <t xml:space="preserve">address</t>
  </si>
  <si>
    <t xml:space="preserve">cod</t>
  </si>
  <si>
    <t xml:space="preserve">cost</t>
  </si>
  <si>
    <t xml:space="preserve">service</t>
  </si>
  <si>
    <t xml:space="preserve">lat</t>
  </si>
  <si>
    <t xml:space="preserve">lon</t>
  </si>
  <si>
    <t xml:space="preserve">status</t>
  </si>
  <si>
    <t xml:space="preserve">created_at</t>
  </si>
  <si>
    <t xml:space="preserve">EJE</t>
  </si>
</sst>
</file>

<file path=xl/styles.xml><?xml version="1.0" encoding="utf-8"?>
<styleSheet xmlns="http://schemas.openxmlformats.org/spreadsheetml/2006/main">
  <numFmts count="14">
    <numFmt numFmtId="164" formatCode="General"/>
    <numFmt numFmtId="165" formatCode="[$-F800]dddd&quot;, &quot;mmmm\ dd&quot;, &quot;yyyy"/>
    <numFmt numFmtId="166" formatCode="hh:mm"/>
    <numFmt numFmtId="167" formatCode="[$S/-280A]\ #,##0.00"/>
    <numFmt numFmtId="168" formatCode="General"/>
    <numFmt numFmtId="169" formatCode="[$S/-280A]\ #,##0"/>
    <numFmt numFmtId="170" formatCode="0\ %"/>
    <numFmt numFmtId="171" formatCode="_(* #,##0.00_);_(* \(#,##0.00\);_(* \-??_);_(@_)"/>
    <numFmt numFmtId="172" formatCode="#,##0_);\(#,##0\)"/>
    <numFmt numFmtId="173" formatCode="[$S/-280A]\ #,##0;\-[$S/-280A]\ #,##0"/>
    <numFmt numFmtId="174" formatCode="#,##0"/>
    <numFmt numFmtId="175" formatCode="dd\/mm\/yyyy"/>
    <numFmt numFmtId="176" formatCode="_(* #,##0_);_(* \(#,##0\);_(* \-??_);_(@_)"/>
    <numFmt numFmtId="177" formatCode="yyyy\-mm\-dd\ hh:mm:ss"/>
  </numFmts>
  <fonts count="20">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b val="true"/>
      <sz val="14"/>
      <color rgb="FF000000"/>
      <name val="Calibri"/>
      <family val="2"/>
      <charset val="1"/>
    </font>
    <font>
      <u val="single"/>
      <sz val="11"/>
      <color rgb="FF0563C1"/>
      <name val="Calibri"/>
      <family val="2"/>
      <charset val="1"/>
    </font>
    <font>
      <sz val="11"/>
      <color rgb="FFFF0000"/>
      <name val="Calibri"/>
      <family val="2"/>
      <charset val="1"/>
    </font>
    <font>
      <sz val="10"/>
      <color rgb="FF3C4043"/>
      <name val="Roboto"/>
      <family val="0"/>
      <charset val="1"/>
    </font>
    <font>
      <sz val="10"/>
      <color rgb="FF000000"/>
      <name val="Calibri"/>
      <family val="2"/>
      <charset val="1"/>
    </font>
    <font>
      <sz val="8"/>
      <color rgb="FF000000"/>
      <name val="Calibri"/>
      <family val="2"/>
      <charset val="1"/>
    </font>
    <font>
      <sz val="11"/>
      <name val="Calibri"/>
      <family val="2"/>
      <charset val="1"/>
    </font>
    <font>
      <sz val="8"/>
      <color rgb="FFFF0000"/>
      <name val="Calibri"/>
      <family val="2"/>
      <charset val="1"/>
    </font>
    <font>
      <sz val="8"/>
      <name val="Calibri"/>
      <family val="2"/>
      <charset val="1"/>
    </font>
    <font>
      <sz val="11"/>
      <color rgb="FF000000"/>
      <name val="Roboto"/>
      <family val="0"/>
      <charset val="1"/>
    </font>
    <font>
      <sz val="11"/>
      <color rgb="FF3DE402"/>
      <name val="Calibri"/>
      <family val="2"/>
      <charset val="1"/>
    </font>
    <font>
      <sz val="8"/>
      <color rgb="FF000000"/>
      <name val="Roboto"/>
      <family val="0"/>
      <charset val="1"/>
    </font>
    <font>
      <sz val="8"/>
      <color rgb="FF050505"/>
      <name val="Calibri"/>
      <family val="2"/>
      <charset val="1"/>
    </font>
    <font>
      <sz val="9"/>
      <color rgb="FF000000"/>
      <name val="Tahoma"/>
      <family val="2"/>
      <charset val="1"/>
    </font>
    <font>
      <b val="true"/>
      <i val="true"/>
      <sz val="11"/>
      <color rgb="FF000000"/>
      <name val="Calibri"/>
      <family val="2"/>
      <charset val="1"/>
    </font>
  </fonts>
  <fills count="8">
    <fill>
      <patternFill patternType="none"/>
    </fill>
    <fill>
      <patternFill patternType="gray125"/>
    </fill>
    <fill>
      <patternFill patternType="solid">
        <fgColor rgb="FFBDD7EE"/>
        <bgColor rgb="FFC0C0C0"/>
      </patternFill>
    </fill>
    <fill>
      <patternFill patternType="solid">
        <fgColor rgb="FFFFFF00"/>
        <bgColor rgb="FFFFFF00"/>
      </patternFill>
    </fill>
    <fill>
      <patternFill patternType="solid">
        <fgColor rgb="FFFFFFFF"/>
        <bgColor rgb="FFFFFFCC"/>
      </patternFill>
    </fill>
    <fill>
      <patternFill patternType="solid">
        <fgColor rgb="FF66FFFF"/>
        <bgColor rgb="FF9DC3E6"/>
      </patternFill>
    </fill>
    <fill>
      <patternFill patternType="solid">
        <fgColor rgb="FFFF0000"/>
        <bgColor rgb="FF9C0006"/>
      </patternFill>
    </fill>
    <fill>
      <patternFill patternType="solid">
        <fgColor rgb="FFFFC000"/>
        <bgColor rgb="FFFF9900"/>
      </patternFill>
    </fill>
  </fills>
  <borders count="22">
    <border diagonalUp="false" diagonalDown="false">
      <left/>
      <right/>
      <top/>
      <botto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style="medium"/>
      <top/>
      <bottom style="mediu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style="medium"/>
      <right/>
      <top/>
      <bottom style="medium"/>
      <diagonal/>
    </border>
    <border diagonalUp="false" diagonalDown="false">
      <left/>
      <right style="medium"/>
      <top/>
      <bottom style="medium"/>
      <diagonal/>
    </border>
    <border diagonalUp="false" diagonalDown="false">
      <left style="dashed"/>
      <right style="dashed"/>
      <top/>
      <bottom/>
      <diagonal/>
    </border>
    <border diagonalUp="false" diagonalDown="false">
      <left/>
      <right/>
      <top/>
      <bottom style="thin"/>
      <diagonal/>
    </border>
    <border diagonalUp="false" diagonalDown="false">
      <left style="medium"/>
      <right style="medium"/>
      <top style="thin"/>
      <bottom style="thin"/>
      <diagonal/>
    </border>
    <border diagonalUp="false" diagonalDown="false">
      <left style="dashed"/>
      <right style="dashed"/>
      <top style="thin"/>
      <bottom style="thin"/>
      <diagonal/>
    </border>
    <border diagonalUp="false" diagonalDown="false">
      <left/>
      <right/>
      <top style="thin"/>
      <bottom style="thin"/>
      <diagonal/>
    </border>
    <border diagonalUp="false" diagonalDown="false">
      <left style="medium"/>
      <right style="medium"/>
      <top style="thin"/>
      <bottom/>
      <diagonal/>
    </border>
    <border diagonalUp="false" diagonalDown="false">
      <left/>
      <right/>
      <top style="thin"/>
      <bottom/>
      <diagonal/>
    </border>
    <border diagonalUp="false" diagonalDown="false">
      <left style="dashed"/>
      <right style="dashed"/>
      <top style="thin"/>
      <bottom/>
      <diagonal/>
    </border>
    <border diagonalUp="false" diagonalDown="false">
      <left style="medium"/>
      <right style="medium"/>
      <top/>
      <bottom style="thin"/>
      <diagonal/>
    </border>
    <border diagonalUp="false" diagonalDown="false">
      <left style="dashed"/>
      <right style="dashed"/>
      <top/>
      <bottom style="thin"/>
      <diagonal/>
    </border>
    <border diagonalUp="false" diagonalDown="false">
      <left/>
      <right style="medium"/>
      <top/>
      <bottom style="thin"/>
      <diagonal/>
    </border>
  </borders>
  <cellStyleXfs count="3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71"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cellStyleXfs>
  <cellXfs count="176">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65" fontId="5" fillId="0" borderId="0" xfId="0" applyFont="true" applyBorder="false" applyAlignment="false" applyProtection="false">
      <alignment horizontal="general" vertical="bottom" textRotation="0" wrapText="false" indent="0" shrinkToFit="false"/>
      <protection locked="true" hidden="false"/>
    </xf>
    <xf numFmtId="165" fontId="0" fillId="0" borderId="0" xfId="0" applyFont="false" applyBorder="false" applyAlignment="true" applyProtection="false">
      <alignment horizontal="left" vertical="bottom" textRotation="0" wrapText="false" indent="0" shrinkToFit="false"/>
      <protection locked="true" hidden="false"/>
    </xf>
    <xf numFmtId="164" fontId="0" fillId="2" borderId="1" xfId="0" applyFont="true" applyBorder="true" applyAlignment="true" applyProtection="false">
      <alignment horizontal="left" vertical="bottom" textRotation="0" wrapText="false" indent="0" shrinkToFit="false"/>
      <protection locked="true" hidden="false"/>
    </xf>
    <xf numFmtId="164" fontId="0" fillId="2" borderId="1"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6" fontId="0" fillId="0" borderId="2" xfId="0" applyFont="false" applyBorder="true" applyAlignment="true" applyProtection="false">
      <alignment horizontal="left" vertical="bottom" textRotation="0" wrapText="false" indent="0" shrinkToFit="false"/>
      <protection locked="true" hidden="false"/>
    </xf>
    <xf numFmtId="164" fontId="0" fillId="3" borderId="2" xfId="0" applyFont="true" applyBorder="true" applyAlignment="false" applyProtection="false">
      <alignment horizontal="general" vertical="bottom" textRotation="0" wrapText="false" indent="0" shrinkToFit="false"/>
      <protection locked="true" hidden="false"/>
    </xf>
    <xf numFmtId="164" fontId="0" fillId="0" borderId="2" xfId="0" applyFont="true" applyBorder="true" applyAlignment="false" applyProtection="false">
      <alignment horizontal="general" vertical="bottom" textRotation="0" wrapText="false" indent="0" shrinkToFit="false"/>
      <protection locked="true" hidden="false"/>
    </xf>
    <xf numFmtId="166" fontId="0" fillId="0" borderId="2" xfId="0" applyFont="false" applyBorder="true" applyAlignment="false" applyProtection="false">
      <alignment horizontal="general" vertical="bottom" textRotation="0" wrapText="false" indent="0" shrinkToFit="false"/>
      <protection locked="true" hidden="false"/>
    </xf>
    <xf numFmtId="166" fontId="0" fillId="0" borderId="3" xfId="0" applyFont="false" applyBorder="true" applyAlignment="false" applyProtection="false">
      <alignment horizontal="general" vertical="bottom"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4" fontId="6" fillId="0" borderId="0" xfId="20" applyFont="false" applyBorder="true" applyAlignment="true" applyProtection="true">
      <alignment horizontal="general" vertical="bottom" textRotation="0" wrapText="false" indent="0" shrinkToFit="false"/>
      <protection locked="true" hidden="false"/>
    </xf>
    <xf numFmtId="164" fontId="0" fillId="4" borderId="4" xfId="0" applyFont="true" applyBorder="true" applyAlignment="false" applyProtection="false">
      <alignment horizontal="general" vertical="bottom" textRotation="0" wrapText="false" indent="0" shrinkToFit="false"/>
      <protection locked="true" hidden="false"/>
    </xf>
    <xf numFmtId="164" fontId="0" fillId="3" borderId="5" xfId="0" applyFont="false" applyBorder="true" applyAlignment="false" applyProtection="false">
      <alignment horizontal="general" vertical="bottom" textRotation="0" wrapText="false" indent="0" shrinkToFit="false"/>
      <protection locked="true" hidden="false"/>
    </xf>
    <xf numFmtId="164" fontId="0" fillId="4" borderId="5" xfId="0" applyFont="false" applyBorder="true" applyAlignment="false" applyProtection="false">
      <alignment horizontal="general" vertical="bottom" textRotation="0" wrapText="false" indent="0" shrinkToFit="false"/>
      <protection locked="true" hidden="false"/>
    </xf>
    <xf numFmtId="164" fontId="0" fillId="4" borderId="6" xfId="0" applyFont="false" applyBorder="true" applyAlignment="false" applyProtection="false">
      <alignment horizontal="general" vertical="bottom" textRotation="0" wrapText="false" indent="0" shrinkToFit="false"/>
      <protection locked="true" hidden="false"/>
    </xf>
    <xf numFmtId="164" fontId="0" fillId="4" borderId="7" xfId="0" applyFont="true" applyBorder="true" applyAlignment="false" applyProtection="false">
      <alignment horizontal="general" vertical="bottom" textRotation="0" wrapText="false" indent="0" shrinkToFit="false"/>
      <protection locked="true" hidden="false"/>
    </xf>
    <xf numFmtId="167" fontId="0" fillId="3" borderId="0" xfId="0" applyFont="false" applyBorder="true" applyAlignment="false" applyProtection="false">
      <alignment horizontal="general" vertical="bottom" textRotation="0" wrapText="false" indent="0" shrinkToFit="false"/>
      <protection locked="true" hidden="false"/>
    </xf>
    <xf numFmtId="168" fontId="7" fillId="4" borderId="0" xfId="0" applyFont="true" applyBorder="true" applyAlignment="false" applyProtection="false">
      <alignment horizontal="general" vertical="bottom" textRotation="0" wrapText="false" indent="0" shrinkToFit="false"/>
      <protection locked="true" hidden="false"/>
    </xf>
    <xf numFmtId="164" fontId="0" fillId="4" borderId="8" xfId="0" applyFont="false" applyBorder="true" applyAlignment="false" applyProtection="false">
      <alignment horizontal="general" vertical="bottom" textRotation="0" wrapText="false" indent="0" shrinkToFit="false"/>
      <protection locked="true" hidden="false"/>
    </xf>
    <xf numFmtId="169" fontId="0" fillId="3" borderId="0" xfId="0" applyFont="false" applyBorder="true" applyAlignment="false" applyProtection="false">
      <alignment horizontal="general" vertical="bottom" textRotation="0" wrapText="false" indent="0" shrinkToFit="false"/>
      <protection locked="true" hidden="false"/>
    </xf>
    <xf numFmtId="164" fontId="0" fillId="4" borderId="0" xfId="0" applyFont="false" applyBorder="true" applyAlignment="false" applyProtection="false">
      <alignment horizontal="general" vertical="bottom" textRotation="0" wrapText="false" indent="0" shrinkToFit="false"/>
      <protection locked="true" hidden="false"/>
    </xf>
    <xf numFmtId="170" fontId="0" fillId="4" borderId="0" xfId="0" applyFont="false" applyBorder="true" applyAlignment="false" applyProtection="false">
      <alignment horizontal="general" vertical="bottom" textRotation="0" wrapText="false" indent="0" shrinkToFit="false"/>
      <protection locked="true" hidden="false"/>
    </xf>
    <xf numFmtId="169" fontId="0" fillId="4" borderId="0" xfId="15" applyFont="true" applyBorder="true" applyAlignment="true" applyProtection="true">
      <alignment horizontal="general" vertical="bottom" textRotation="0" wrapText="false" indent="0" shrinkToFit="false"/>
      <protection locked="true" hidden="false"/>
    </xf>
    <xf numFmtId="167" fontId="0" fillId="4" borderId="0" xfId="0" applyFont="false" applyBorder="true" applyAlignment="false" applyProtection="false">
      <alignment horizontal="general" vertical="bottom" textRotation="0" wrapText="false" indent="0" shrinkToFit="false"/>
      <protection locked="true" hidden="false"/>
    </xf>
    <xf numFmtId="172" fontId="0" fillId="4" borderId="0" xfId="15" applyFont="true" applyBorder="true" applyAlignment="true" applyProtection="true">
      <alignment horizontal="general" vertical="bottom" textRotation="0" wrapText="false" indent="0" shrinkToFit="false"/>
      <protection locked="true" hidden="false"/>
    </xf>
    <xf numFmtId="164" fontId="0" fillId="4" borderId="9" xfId="0" applyFont="true" applyBorder="true" applyAlignment="false" applyProtection="false">
      <alignment horizontal="general" vertical="bottom" textRotation="0" wrapText="false" indent="0" shrinkToFit="false"/>
      <protection locked="true" hidden="false"/>
    </xf>
    <xf numFmtId="173" fontId="0" fillId="4" borderId="10" xfId="15" applyFont="true" applyBorder="true" applyAlignment="true" applyProtection="true">
      <alignment horizontal="left" vertical="bottom" textRotation="0" wrapText="false" indent="0" shrinkToFit="false"/>
      <protection locked="true" hidden="false"/>
    </xf>
    <xf numFmtId="173" fontId="0" fillId="5" borderId="10" xfId="15" applyFont="true" applyBorder="true" applyAlignment="true" applyProtection="true">
      <alignment horizontal="left" vertical="bottom" textRotation="0" wrapText="false" indent="0" shrinkToFit="false"/>
      <protection locked="true" hidden="false"/>
    </xf>
    <xf numFmtId="164" fontId="8" fillId="0" borderId="0" xfId="0" applyFont="true" applyBorder="false" applyAlignment="true" applyProtection="false">
      <alignment horizontal="general" vertical="top" textRotation="0" wrapText="false" indent="0" shrinkToFit="false"/>
      <protection locked="true" hidden="false"/>
    </xf>
    <xf numFmtId="165" fontId="9" fillId="0" borderId="0" xfId="0" applyFont="true" applyBorder="false" applyAlignment="true" applyProtection="false">
      <alignment horizontal="left" vertical="bottom"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10" fillId="0" borderId="0" xfId="0" applyFont="true" applyBorder="false" applyAlignment="true" applyProtection="false">
      <alignment horizontal="left" vertical="bottom" textRotation="0" wrapText="false" indent="0" shrinkToFit="false"/>
      <protection locked="true" hidden="false"/>
    </xf>
    <xf numFmtId="174" fontId="10" fillId="0" borderId="0" xfId="0" applyFont="true" applyBorder="false" applyAlignment="true" applyProtection="false">
      <alignment horizontal="left" vertical="bottom" textRotation="0" wrapText="fals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4" fontId="10" fillId="2" borderId="4" xfId="0" applyFont="true" applyBorder="true" applyAlignment="true" applyProtection="false">
      <alignment horizontal="left" vertical="bottom" textRotation="0" wrapText="false" indent="0" shrinkToFit="false"/>
      <protection locked="true" hidden="false"/>
    </xf>
    <xf numFmtId="164" fontId="10" fillId="2" borderId="2" xfId="0" applyFont="true" applyBorder="true" applyAlignment="true" applyProtection="false">
      <alignment horizontal="left" vertical="bottom" textRotation="0" wrapText="false" indent="0" shrinkToFit="false"/>
      <protection locked="true" hidden="false"/>
    </xf>
    <xf numFmtId="164" fontId="10" fillId="2" borderId="2" xfId="0" applyFont="true" applyBorder="true" applyAlignment="true" applyProtection="false">
      <alignment horizontal="right" vertical="bottom" textRotation="0" wrapText="false" indent="0" shrinkToFit="false"/>
      <protection locked="true" hidden="false"/>
    </xf>
    <xf numFmtId="164" fontId="10" fillId="2" borderId="11" xfId="0" applyFont="true" applyBorder="true" applyAlignment="true" applyProtection="false">
      <alignment horizontal="left" vertical="bottom" textRotation="0" wrapText="false" indent="0" shrinkToFit="false"/>
      <protection locked="true" hidden="false"/>
    </xf>
    <xf numFmtId="174" fontId="10" fillId="2" borderId="11" xfId="0" applyFont="true" applyBorder="true" applyAlignment="true" applyProtection="false">
      <alignment horizontal="left" vertical="bottom" textRotation="0" wrapText="false" indent="0" shrinkToFit="false"/>
      <protection locked="true" hidden="false"/>
    </xf>
    <xf numFmtId="164" fontId="10" fillId="2" borderId="6" xfId="0" applyFont="true" applyBorder="true" applyAlignment="true" applyProtection="false">
      <alignment horizontal="left" vertical="bottom" textRotation="0" wrapText="false" indent="0" shrinkToFit="false"/>
      <protection locked="true" hidden="false"/>
    </xf>
    <xf numFmtId="164" fontId="10" fillId="2" borderId="1" xfId="0" applyFont="true" applyBorder="true" applyAlignment="true" applyProtection="false">
      <alignment horizontal="left" vertical="bottom" textRotation="0" wrapText="false" indent="0" shrinkToFit="false"/>
      <protection locked="true" hidden="false"/>
    </xf>
    <xf numFmtId="164" fontId="10" fillId="2" borderId="6" xfId="0" applyFont="true" applyBorder="true" applyAlignment="false" applyProtection="false">
      <alignment horizontal="general" vertical="bottom" textRotation="0" wrapText="false" indent="0" shrinkToFit="false"/>
      <protection locked="true" hidden="false"/>
    </xf>
    <xf numFmtId="164" fontId="10" fillId="2" borderId="7" xfId="0" applyFont="true" applyBorder="true" applyAlignment="true" applyProtection="false">
      <alignment horizontal="left" vertical="bottom" textRotation="0" wrapText="false" indent="0" shrinkToFit="false"/>
      <protection locked="true" hidden="false"/>
    </xf>
    <xf numFmtId="165" fontId="9" fillId="0" borderId="12" xfId="0" applyFont="true" applyBorder="true" applyAlignment="true" applyProtection="false">
      <alignment horizontal="left" vertical="bottom" textRotation="0" wrapText="false" indent="0" shrinkToFit="false"/>
      <protection locked="true" hidden="false"/>
    </xf>
    <xf numFmtId="164" fontId="0" fillId="0" borderId="13" xfId="0" applyFont="true" applyBorder="true" applyAlignment="false" applyProtection="false">
      <alignment horizontal="general" vertical="bottom" textRotation="0" wrapText="false" indent="0" shrinkToFit="false"/>
      <protection locked="true" hidden="false"/>
    </xf>
    <xf numFmtId="164" fontId="0" fillId="0" borderId="12" xfId="0" applyFont="false" applyBorder="true" applyAlignment="true" applyProtection="false">
      <alignment horizontal="right" vertical="bottom" textRotation="0" wrapText="false" indent="0" shrinkToFit="false"/>
      <protection locked="true" hidden="false"/>
    </xf>
    <xf numFmtId="164" fontId="0" fillId="0" borderId="14" xfId="0" applyFont="true" applyBorder="true" applyAlignment="false" applyProtection="false">
      <alignment horizontal="general" vertical="bottom" textRotation="0" wrapText="false" indent="0" shrinkToFit="false"/>
      <protection locked="true" hidden="false"/>
    </xf>
    <xf numFmtId="164" fontId="10" fillId="0" borderId="14" xfId="0" applyFont="true" applyBorder="true" applyAlignment="true" applyProtection="false">
      <alignment horizontal="left" vertical="bottom" textRotation="0" wrapText="false" indent="0" shrinkToFit="false"/>
      <protection locked="true" hidden="false"/>
    </xf>
    <xf numFmtId="174" fontId="10" fillId="0" borderId="14" xfId="0" applyFont="true" applyBorder="true" applyAlignment="true" applyProtection="false">
      <alignment horizontal="left" vertical="bottom" textRotation="0" wrapText="false" indent="0" shrinkToFit="false"/>
      <protection locked="true" hidden="false"/>
    </xf>
    <xf numFmtId="165" fontId="10" fillId="0" borderId="14" xfId="0" applyFont="true" applyBorder="true" applyAlignment="true" applyProtection="false">
      <alignment horizontal="left" vertical="bottom" textRotation="0" wrapText="false" indent="0" shrinkToFit="false"/>
      <protection locked="true" hidden="false"/>
    </xf>
    <xf numFmtId="164" fontId="0" fillId="0" borderId="14" xfId="0" applyFont="true" applyBorder="true" applyAlignment="true" applyProtection="false">
      <alignment horizontal="left" vertical="bottom" textRotation="0" wrapText="false" indent="0" shrinkToFit="false"/>
      <protection locked="true" hidden="false"/>
    </xf>
    <xf numFmtId="165" fontId="10" fillId="0" borderId="15" xfId="0" applyFont="true" applyBorder="true" applyAlignment="true" applyProtection="false">
      <alignment horizontal="left" vertical="bottom" textRotation="0" wrapText="false" indent="0" shrinkToFit="false"/>
      <protection locked="true" hidden="false"/>
    </xf>
    <xf numFmtId="164" fontId="0" fillId="0" borderId="13" xfId="0" applyFont="false" applyBorder="true" applyAlignment="true" applyProtection="false">
      <alignment horizontal="left" vertical="bottom" textRotation="0" wrapText="false" indent="0" shrinkToFit="false"/>
      <protection locked="true" hidden="false"/>
    </xf>
    <xf numFmtId="166" fontId="0" fillId="0" borderId="13" xfId="0" applyFont="false" applyBorder="true" applyAlignment="true" applyProtection="false">
      <alignment horizontal="left" vertical="bottom" textRotation="0" wrapText="false" indent="0" shrinkToFit="false"/>
      <protection locked="true" hidden="false"/>
    </xf>
    <xf numFmtId="164" fontId="0" fillId="0" borderId="13" xfId="0" applyFont="true" applyBorder="true" applyAlignment="true" applyProtection="false">
      <alignment horizontal="right" vertical="bottom" textRotation="0" wrapText="false" indent="0" shrinkToFit="false"/>
      <protection locked="true" hidden="false"/>
    </xf>
    <xf numFmtId="164" fontId="10" fillId="0" borderId="12" xfId="0" applyFont="true" applyBorder="true" applyAlignment="false" applyProtection="false">
      <alignment horizontal="general" vertical="bottom" textRotation="0" wrapText="false" indent="0" shrinkToFit="false"/>
      <protection locked="true" hidden="false"/>
    </xf>
    <xf numFmtId="164" fontId="0" fillId="0" borderId="16" xfId="0" applyFont="true" applyBorder="true" applyAlignment="false" applyProtection="false">
      <alignment horizontal="general" vertical="bottom" textRotation="0" wrapText="false" indent="0" shrinkToFit="false"/>
      <protection locked="true" hidden="false"/>
    </xf>
    <xf numFmtId="164" fontId="0" fillId="0" borderId="17" xfId="0" applyFont="false" applyBorder="true" applyAlignment="true" applyProtection="false">
      <alignment horizontal="right" vertical="bottom" textRotation="0" wrapText="false" indent="0" shrinkToFit="false"/>
      <protection locked="true" hidden="false"/>
    </xf>
    <xf numFmtId="164" fontId="0" fillId="0" borderId="18" xfId="0" applyFont="true" applyBorder="true" applyAlignment="false" applyProtection="false">
      <alignment horizontal="general" vertical="bottom" textRotation="0" wrapText="false" indent="0" shrinkToFit="false"/>
      <protection locked="true" hidden="false"/>
    </xf>
    <xf numFmtId="164" fontId="10" fillId="0" borderId="18" xfId="0" applyFont="true" applyBorder="true" applyAlignment="true" applyProtection="false">
      <alignment horizontal="left" vertical="bottom" textRotation="0" wrapText="false" indent="0" shrinkToFit="false"/>
      <protection locked="true" hidden="false"/>
    </xf>
    <xf numFmtId="174" fontId="10" fillId="0" borderId="18" xfId="0" applyFont="true" applyBorder="true" applyAlignment="true" applyProtection="false">
      <alignment horizontal="left" vertical="bottom" textRotation="0" wrapText="false" indent="0" shrinkToFit="false"/>
      <protection locked="true" hidden="false"/>
    </xf>
    <xf numFmtId="164" fontId="0" fillId="0" borderId="18" xfId="0" applyFont="true" applyBorder="true" applyAlignment="true" applyProtection="false">
      <alignment horizontal="left" vertical="bottom" textRotation="0" wrapText="false" indent="0" shrinkToFit="false"/>
      <protection locked="true" hidden="false"/>
    </xf>
    <xf numFmtId="165" fontId="10" fillId="0" borderId="17" xfId="0" applyFont="true" applyBorder="true" applyAlignment="true" applyProtection="false">
      <alignment horizontal="left" vertical="bottom" textRotation="0" wrapText="false" indent="0" shrinkToFit="false"/>
      <protection locked="true" hidden="false"/>
    </xf>
    <xf numFmtId="166" fontId="0" fillId="0" borderId="16" xfId="0" applyFont="false" applyBorder="true" applyAlignment="true" applyProtection="false">
      <alignment horizontal="left" vertical="bottom" textRotation="0" wrapText="false" indent="0" shrinkToFit="false"/>
      <protection locked="true" hidden="false"/>
    </xf>
    <xf numFmtId="164" fontId="0" fillId="0" borderId="16" xfId="0" applyFont="true" applyBorder="true" applyAlignment="true" applyProtection="false">
      <alignment horizontal="right" vertical="bottom" textRotation="0" wrapText="false" indent="0" shrinkToFit="false"/>
      <protection locked="true" hidden="false"/>
    </xf>
    <xf numFmtId="164" fontId="10" fillId="0" borderId="17" xfId="0" applyFont="true" applyBorder="true" applyAlignment="false" applyProtection="false">
      <alignment horizontal="general" vertical="bottom" textRotation="0" wrapText="false" indent="0" shrinkToFit="false"/>
      <protection locked="true" hidden="false"/>
    </xf>
    <xf numFmtId="165" fontId="9" fillId="0" borderId="0" xfId="0" applyFont="true" applyBorder="true" applyAlignment="true" applyProtection="false">
      <alignment horizontal="left" vertical="bottom" textRotation="0" wrapText="false" indent="0" shrinkToFit="false"/>
      <protection locked="true" hidden="false"/>
    </xf>
    <xf numFmtId="164" fontId="0" fillId="0" borderId="0" xfId="0" applyFont="false" applyBorder="true" applyAlignment="true" applyProtection="false">
      <alignment horizontal="right" vertical="bottom" textRotation="0" wrapText="false" indent="0" shrinkToFit="false"/>
      <protection locked="true" hidden="false"/>
    </xf>
    <xf numFmtId="164" fontId="0" fillId="0" borderId="11" xfId="0" applyFont="true" applyBorder="true" applyAlignment="false" applyProtection="false">
      <alignment horizontal="general" vertical="bottom" textRotation="0" wrapText="false" indent="0" shrinkToFit="false"/>
      <protection locked="true" hidden="false"/>
    </xf>
    <xf numFmtId="164" fontId="10" fillId="0" borderId="11" xfId="0" applyFont="true" applyBorder="true" applyAlignment="true" applyProtection="false">
      <alignment horizontal="left" vertical="bottom" textRotation="0" wrapText="false" indent="0" shrinkToFit="false"/>
      <protection locked="true" hidden="false"/>
    </xf>
    <xf numFmtId="174" fontId="10" fillId="0" borderId="11" xfId="0" applyFont="true" applyBorder="true" applyAlignment="true" applyProtection="false">
      <alignment horizontal="left" vertical="bottom" textRotation="0" wrapText="false" indent="0" shrinkToFit="false"/>
      <protection locked="true" hidden="false"/>
    </xf>
    <xf numFmtId="164" fontId="0" fillId="0" borderId="11" xfId="0" applyFont="true" applyBorder="true" applyAlignment="true" applyProtection="false">
      <alignment horizontal="left" vertical="bottom" textRotation="0" wrapText="false" indent="0" shrinkToFit="false"/>
      <protection locked="true" hidden="false"/>
    </xf>
    <xf numFmtId="165" fontId="10" fillId="0" borderId="0" xfId="0" applyFont="true" applyBorder="true" applyAlignment="true" applyProtection="false">
      <alignment horizontal="left" vertical="bottom" textRotation="0" wrapText="false" indent="0" shrinkToFit="false"/>
      <protection locked="true" hidden="false"/>
    </xf>
    <xf numFmtId="164" fontId="0" fillId="0" borderId="2" xfId="0" applyFont="true" applyBorder="true" applyAlignment="true" applyProtection="false">
      <alignment horizontal="right" vertical="bottom" textRotation="0" wrapText="false" indent="0" shrinkToFit="false"/>
      <protection locked="true" hidden="false"/>
    </xf>
    <xf numFmtId="164" fontId="10" fillId="0" borderId="0" xfId="0" applyFont="true" applyBorder="true" applyAlignment="false" applyProtection="false">
      <alignment horizontal="general" vertical="bottom" textRotation="0" wrapText="false" indent="0" shrinkToFit="false"/>
      <protection locked="true" hidden="false"/>
    </xf>
    <xf numFmtId="164" fontId="0" fillId="0" borderId="19" xfId="0" applyFont="true" applyBorder="true" applyAlignment="false" applyProtection="false">
      <alignment horizontal="general" vertical="bottom" textRotation="0" wrapText="false" indent="0" shrinkToFit="false"/>
      <protection locked="true" hidden="false"/>
    </xf>
    <xf numFmtId="164" fontId="0" fillId="0" borderId="20" xfId="0" applyFont="true" applyBorder="true" applyAlignment="false" applyProtection="false">
      <alignment horizontal="general" vertical="bottom" textRotation="0" wrapText="false" indent="0" shrinkToFit="false"/>
      <protection locked="true" hidden="false"/>
    </xf>
    <xf numFmtId="164" fontId="10" fillId="0" borderId="20" xfId="0" applyFont="true" applyBorder="true" applyAlignment="true" applyProtection="false">
      <alignment horizontal="left" vertical="bottom" textRotation="0" wrapText="false" indent="0" shrinkToFit="false"/>
      <protection locked="true" hidden="false"/>
    </xf>
    <xf numFmtId="174" fontId="10" fillId="0" borderId="20" xfId="0" applyFont="true" applyBorder="true" applyAlignment="true" applyProtection="false">
      <alignment horizontal="left" vertical="bottom" textRotation="0" wrapText="false" indent="0" shrinkToFit="false"/>
      <protection locked="true" hidden="false"/>
    </xf>
    <xf numFmtId="164" fontId="0" fillId="0" borderId="20" xfId="0" applyFont="true" applyBorder="true" applyAlignment="true" applyProtection="false">
      <alignment horizontal="left" vertical="bottom" textRotation="0" wrapText="false" indent="0" shrinkToFit="false"/>
      <protection locked="true" hidden="false"/>
    </xf>
    <xf numFmtId="165" fontId="10" fillId="0" borderId="12" xfId="0" applyFont="true" applyBorder="true" applyAlignment="true" applyProtection="false">
      <alignment horizontal="left" vertical="bottom" textRotation="0" wrapText="false" indent="0" shrinkToFit="false"/>
      <protection locked="true" hidden="false"/>
    </xf>
    <xf numFmtId="166" fontId="0" fillId="0" borderId="19" xfId="0" applyFont="false" applyBorder="true" applyAlignment="true" applyProtection="false">
      <alignment horizontal="left" vertical="bottom" textRotation="0" wrapText="false" indent="0" shrinkToFit="false"/>
      <protection locked="true" hidden="false"/>
    </xf>
    <xf numFmtId="164" fontId="0" fillId="0" borderId="19" xfId="0" applyFont="true" applyBorder="true" applyAlignment="true" applyProtection="false">
      <alignment horizontal="right" vertical="bottom" textRotation="0" wrapText="false" indent="0" shrinkToFit="false"/>
      <protection locked="true" hidden="false"/>
    </xf>
    <xf numFmtId="165" fontId="9" fillId="0" borderId="15" xfId="0" applyFont="true" applyBorder="true" applyAlignment="true" applyProtection="false">
      <alignment horizontal="left" vertical="bottom" textRotation="0" wrapText="false" indent="0" shrinkToFit="false"/>
      <protection locked="true" hidden="false"/>
    </xf>
    <xf numFmtId="165" fontId="0" fillId="0" borderId="16" xfId="0" applyFont="true" applyBorder="true" applyAlignment="false" applyProtection="false">
      <alignment horizontal="general" vertical="bottom" textRotation="0" wrapText="false" indent="0" shrinkToFit="false"/>
      <protection locked="true" hidden="false"/>
    </xf>
    <xf numFmtId="165" fontId="0" fillId="0" borderId="16" xfId="0" applyFont="true" applyBorder="true" applyAlignment="true" applyProtection="false">
      <alignment horizontal="right" vertical="bottom" textRotation="0" wrapText="false" indent="0" shrinkToFit="false"/>
      <protection locked="true" hidden="false"/>
    </xf>
    <xf numFmtId="165" fontId="0" fillId="0" borderId="2" xfId="0" applyFont="true" applyBorder="true" applyAlignment="false" applyProtection="false">
      <alignment horizontal="general" vertical="bottom" textRotation="0" wrapText="false" indent="0" shrinkToFit="false"/>
      <protection locked="true" hidden="false"/>
    </xf>
    <xf numFmtId="165" fontId="0" fillId="0" borderId="2" xfId="0" applyFont="true" applyBorder="true" applyAlignment="true" applyProtection="false">
      <alignment horizontal="right" vertical="bottom" textRotation="0" wrapText="false" indent="0" shrinkToFit="false"/>
      <protection locked="true" hidden="false"/>
    </xf>
    <xf numFmtId="165" fontId="0" fillId="0" borderId="19" xfId="0" applyFont="true" applyBorder="true" applyAlignment="false" applyProtection="false">
      <alignment horizontal="general" vertical="bottom" textRotation="0" wrapText="false" indent="0" shrinkToFit="false"/>
      <protection locked="true" hidden="false"/>
    </xf>
    <xf numFmtId="165" fontId="0" fillId="0" borderId="19" xfId="0" applyFont="true" applyBorder="true" applyAlignment="true" applyProtection="false">
      <alignment horizontal="right" vertical="bottom" textRotation="0" wrapText="false" indent="0" shrinkToFit="false"/>
      <protection locked="true" hidden="false"/>
    </xf>
    <xf numFmtId="165" fontId="10" fillId="0" borderId="0" xfId="0" applyFont="true" applyBorder="false" applyAlignment="true" applyProtection="false">
      <alignment horizontal="left" vertical="bottom" textRotation="0" wrapText="false" indent="0" shrinkToFit="false"/>
      <protection locked="true" hidden="false"/>
    </xf>
    <xf numFmtId="166" fontId="0" fillId="0" borderId="2" xfId="0" applyFont="true" applyBorder="true" applyAlignment="true" applyProtection="false">
      <alignment horizontal="right" vertical="bottom" textRotation="0" wrapText="false" indent="0" shrinkToFit="false"/>
      <protection locked="true" hidden="false"/>
    </xf>
    <xf numFmtId="164" fontId="0" fillId="0" borderId="2" xfId="0" applyFont="false" applyBorder="true" applyAlignment="true" applyProtection="false">
      <alignment horizontal="left" vertical="bottom" textRotation="0" wrapText="false" indent="0" shrinkToFit="false"/>
      <protection locked="true" hidden="false"/>
    </xf>
    <xf numFmtId="164" fontId="0" fillId="0" borderId="15" xfId="0" applyFont="false" applyBorder="true" applyAlignment="true" applyProtection="false">
      <alignment horizontal="right" vertical="bottom" textRotation="0" wrapText="false" indent="0" shrinkToFit="false"/>
      <protection locked="true" hidden="false"/>
    </xf>
    <xf numFmtId="164" fontId="10" fillId="0" borderId="15" xfId="0" applyFont="true" applyBorder="true" applyAlignment="false" applyProtection="false">
      <alignment horizontal="general" vertical="bottom" textRotation="0" wrapText="false" indent="0" shrinkToFit="false"/>
      <protection locked="true" hidden="false"/>
    </xf>
    <xf numFmtId="166" fontId="0" fillId="0" borderId="19" xfId="0" applyFont="true" applyBorder="true" applyAlignment="true" applyProtection="false">
      <alignment horizontal="right" vertical="bottom" textRotation="0" wrapText="false" indent="0" shrinkToFit="false"/>
      <protection locked="true" hidden="false"/>
    </xf>
    <xf numFmtId="165" fontId="9" fillId="0" borderId="21" xfId="0" applyFont="true" applyBorder="true" applyAlignment="true" applyProtection="false">
      <alignment horizontal="left" vertical="bottom" textRotation="0" wrapText="false" indent="0" shrinkToFit="false"/>
      <protection locked="true" hidden="false"/>
    </xf>
    <xf numFmtId="164" fontId="11" fillId="0" borderId="11" xfId="0" applyFont="true" applyBorder="true" applyAlignment="true" applyProtection="false">
      <alignment horizontal="left" vertical="bottom" textRotation="0" wrapText="fals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64" fontId="10" fillId="0" borderId="12" xfId="0" applyFont="true" applyBorder="true" applyAlignment="true" applyProtection="false">
      <alignment horizontal="left" vertical="bottom" textRotation="0" wrapText="false" indent="0" shrinkToFit="false"/>
      <protection locked="true" hidden="false"/>
    </xf>
    <xf numFmtId="164" fontId="10" fillId="0" borderId="0" xfId="0" applyFont="true" applyBorder="true" applyAlignment="true" applyProtection="false">
      <alignment horizontal="left" vertical="bottom" textRotation="0" wrapText="false" indent="0" shrinkToFit="false"/>
      <protection locked="true" hidden="false"/>
    </xf>
    <xf numFmtId="164" fontId="12" fillId="0" borderId="11" xfId="0" applyFont="true" applyBorder="true" applyAlignment="true" applyProtection="false">
      <alignment horizontal="left" vertical="bottom" textRotation="0" wrapText="false" indent="0" shrinkToFit="false"/>
      <protection locked="true" hidden="false"/>
    </xf>
    <xf numFmtId="174" fontId="12" fillId="0" borderId="11" xfId="0" applyFont="true" applyBorder="true" applyAlignment="true" applyProtection="false">
      <alignment horizontal="left" vertical="bottom" textRotation="0" wrapText="false" indent="0" shrinkToFit="false"/>
      <protection locked="true" hidden="false"/>
    </xf>
    <xf numFmtId="164" fontId="10" fillId="6" borderId="0" xfId="0" applyFont="true" applyBorder="true" applyAlignment="false" applyProtection="false">
      <alignment horizontal="general" vertical="bottom" textRotation="0" wrapText="false" indent="0" shrinkToFit="false"/>
      <protection locked="true" hidden="false"/>
    </xf>
    <xf numFmtId="164" fontId="0" fillId="0" borderId="19" xfId="0" applyFont="false" applyBorder="true" applyAlignment="true" applyProtection="false">
      <alignment horizontal="left" vertical="bottom" textRotation="0" wrapText="false" indent="0" shrinkToFit="false"/>
      <protection locked="true" hidden="false"/>
    </xf>
    <xf numFmtId="164" fontId="7" fillId="0" borderId="11" xfId="0" applyFont="true" applyBorder="true" applyAlignment="true" applyProtection="false">
      <alignment horizontal="left" vertical="bottom" textRotation="0" wrapText="false" indent="0" shrinkToFit="false"/>
      <protection locked="true" hidden="false"/>
    </xf>
    <xf numFmtId="164" fontId="10" fillId="6" borderId="11" xfId="0" applyFont="true" applyBorder="true" applyAlignment="true" applyProtection="false">
      <alignment horizontal="left" vertical="bottom" textRotation="0" wrapText="false" indent="0" shrinkToFit="false"/>
      <protection locked="true" hidden="false"/>
    </xf>
    <xf numFmtId="174" fontId="10" fillId="6" borderId="11" xfId="0" applyFont="true" applyBorder="true" applyAlignment="true" applyProtection="false">
      <alignment horizontal="left" vertical="bottom" textRotation="0" wrapText="false" indent="0" shrinkToFit="false"/>
      <protection locked="true" hidden="false"/>
    </xf>
    <xf numFmtId="166" fontId="11" fillId="0" borderId="19" xfId="0" applyFont="true" applyBorder="true" applyAlignment="true" applyProtection="false">
      <alignment horizontal="left" vertical="bottom" textRotation="0" wrapText="false" indent="0" shrinkToFit="false"/>
      <protection locked="true" hidden="false"/>
    </xf>
    <xf numFmtId="166" fontId="11" fillId="0" borderId="2" xfId="0" applyFont="true" applyBorder="true" applyAlignment="true" applyProtection="false">
      <alignment horizontal="left" vertical="bottom" textRotation="0" wrapText="false" indent="0" shrinkToFit="false"/>
      <protection locked="true" hidden="false"/>
    </xf>
    <xf numFmtId="171" fontId="0" fillId="0" borderId="11" xfId="15" applyFont="true" applyBorder="true" applyAlignment="true" applyProtection="true">
      <alignment horizontal="general" vertical="bottom" textRotation="0" wrapText="false" indent="0" shrinkToFit="false"/>
      <protection locked="true" hidden="false"/>
    </xf>
    <xf numFmtId="171" fontId="0" fillId="0" borderId="0" xfId="15" applyFont="true" applyBorder="true" applyAlignment="true" applyProtection="true">
      <alignment horizontal="right" vertical="bottom" textRotation="0" wrapText="false" indent="0" shrinkToFit="false"/>
      <protection locked="true" hidden="false"/>
    </xf>
    <xf numFmtId="171" fontId="10" fillId="0" borderId="0" xfId="15" applyFont="true" applyBorder="true" applyAlignment="true" applyProtection="true">
      <alignment horizontal="general" vertical="bottom" textRotation="0" wrapText="false" indent="0" shrinkToFit="false"/>
      <protection locked="true" hidden="false"/>
    </xf>
    <xf numFmtId="164" fontId="10" fillId="3" borderId="0" xfId="0" applyFont="true" applyBorder="true" applyAlignment="false" applyProtection="false">
      <alignment horizontal="general" vertical="bottom" textRotation="0" wrapText="false" indent="0" shrinkToFit="false"/>
      <protection locked="true" hidden="false"/>
    </xf>
    <xf numFmtId="164" fontId="11" fillId="0" borderId="12" xfId="0" applyFont="true" applyBorder="true" applyAlignment="true" applyProtection="false">
      <alignment horizontal="right" vertical="bottom" textRotation="0" wrapText="false" indent="0" shrinkToFit="false"/>
      <protection locked="true" hidden="false"/>
    </xf>
    <xf numFmtId="164" fontId="10" fillId="3" borderId="12" xfId="0" applyFont="true" applyBorder="true" applyAlignment="false" applyProtection="false">
      <alignment horizontal="general" vertical="bottom" textRotation="0" wrapText="false" indent="0" shrinkToFit="false"/>
      <protection locked="true" hidden="false"/>
    </xf>
    <xf numFmtId="164" fontId="11" fillId="0" borderId="0" xfId="0" applyFont="true" applyBorder="true" applyAlignment="true" applyProtection="false">
      <alignment horizontal="right" vertical="bottom" textRotation="0" wrapText="false" indent="0" shrinkToFit="false"/>
      <protection locked="true" hidden="false"/>
    </xf>
    <xf numFmtId="166" fontId="0" fillId="0" borderId="11" xfId="0" applyFont="fals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6" fontId="7" fillId="0" borderId="2" xfId="0" applyFont="true" applyBorder="true" applyAlignment="true" applyProtection="false">
      <alignment horizontal="left" vertical="bottom" textRotation="0" wrapText="false" indent="0" shrinkToFit="false"/>
      <protection locked="true" hidden="false"/>
    </xf>
    <xf numFmtId="164" fontId="7" fillId="0" borderId="0" xfId="0" applyFont="true" applyBorder="true" applyAlignment="true" applyProtection="false">
      <alignment horizontal="right" vertical="bottom" textRotation="0" wrapText="false" indent="0" shrinkToFit="false"/>
      <protection locked="true" hidden="false"/>
    </xf>
    <xf numFmtId="164" fontId="0" fillId="7" borderId="0" xfId="0" applyFont="false" applyBorder="true" applyAlignment="true" applyProtection="false">
      <alignment horizontal="right" vertical="bottom" textRotation="0" wrapText="false" indent="0" shrinkToFit="false"/>
      <protection locked="true" hidden="false"/>
    </xf>
    <xf numFmtId="166" fontId="10" fillId="0" borderId="0" xfId="0" applyFont="true" applyBorder="true" applyAlignment="true" applyProtection="false">
      <alignment horizontal="left" vertical="bottom" textRotation="0" wrapText="false" indent="0" shrinkToFit="false"/>
      <protection locked="true" hidden="false"/>
    </xf>
    <xf numFmtId="164" fontId="12" fillId="0" borderId="20" xfId="0" applyFont="true" applyBorder="true" applyAlignment="true" applyProtection="false">
      <alignment horizontal="left" vertical="bottom" textRotation="0" wrapText="false" indent="0" shrinkToFit="false"/>
      <protection locked="true" hidden="false"/>
    </xf>
    <xf numFmtId="174" fontId="12" fillId="0" borderId="20" xfId="0" applyFont="true" applyBorder="true" applyAlignment="true" applyProtection="false">
      <alignment horizontal="left" vertical="bottom" textRotation="0" wrapText="false" indent="0" shrinkToFit="false"/>
      <protection locked="true" hidden="false"/>
    </xf>
    <xf numFmtId="164" fontId="7" fillId="0" borderId="20" xfId="0" applyFont="true" applyBorder="true" applyAlignment="true" applyProtection="false">
      <alignment horizontal="left" vertical="bottom" textRotation="0" wrapText="false" indent="0" shrinkToFit="false"/>
      <protection locked="true" hidden="false"/>
    </xf>
    <xf numFmtId="164" fontId="7" fillId="0" borderId="2" xfId="0" applyFont="true" applyBorder="true" applyAlignment="false" applyProtection="false">
      <alignment horizontal="general" vertical="bottom" textRotation="0" wrapText="false" indent="0" shrinkToFit="false"/>
      <protection locked="true" hidden="false"/>
    </xf>
    <xf numFmtId="164" fontId="13" fillId="0" borderId="11" xfId="0" applyFont="true" applyBorder="true" applyAlignment="true" applyProtection="false">
      <alignment horizontal="left" vertical="bottom" textRotation="0" wrapText="false" indent="0" shrinkToFit="false"/>
      <protection locked="true" hidden="false"/>
    </xf>
    <xf numFmtId="174" fontId="13" fillId="0" borderId="11" xfId="0" applyFont="true" applyBorder="true" applyAlignment="true" applyProtection="false">
      <alignment horizontal="left" vertical="bottom" textRotation="0" wrapText="false" indent="0" shrinkToFit="false"/>
      <protection locked="true" hidden="false"/>
    </xf>
    <xf numFmtId="164" fontId="12" fillId="0" borderId="0" xfId="0" applyFont="true" applyBorder="true" applyAlignment="false" applyProtection="false">
      <alignment horizontal="general" vertical="bottom" textRotation="0" wrapText="false" indent="0" shrinkToFit="false"/>
      <protection locked="true" hidden="false"/>
    </xf>
    <xf numFmtId="164" fontId="7" fillId="0" borderId="12" xfId="0" applyFont="true" applyBorder="true" applyAlignment="true" applyProtection="false">
      <alignment horizontal="right" vertical="bottom" textRotation="0" wrapText="false" indent="0" shrinkToFit="false"/>
      <protection locked="true" hidden="false"/>
    </xf>
    <xf numFmtId="164" fontId="14" fillId="0" borderId="11" xfId="0" applyFont="true" applyBorder="true" applyAlignment="false" applyProtection="false">
      <alignment horizontal="general" vertical="bottom" textRotation="0" wrapText="false" indent="0" shrinkToFit="false"/>
      <protection locked="true" hidden="false"/>
    </xf>
    <xf numFmtId="164" fontId="0" fillId="0" borderId="2" xfId="0" applyFont="true" applyBorder="true" applyAlignment="true" applyProtection="false">
      <alignment horizontal="left" vertical="bottom" textRotation="0" wrapText="false" indent="0" shrinkToFit="false"/>
      <protection locked="true" hidden="false"/>
    </xf>
    <xf numFmtId="164" fontId="11" fillId="0" borderId="11" xfId="0" applyFont="true" applyBorder="true" applyAlignment="false" applyProtection="false">
      <alignment horizontal="general" vertical="bottom" textRotation="0" wrapText="false" indent="0" shrinkToFit="false"/>
      <protection locked="true" hidden="false"/>
    </xf>
    <xf numFmtId="164" fontId="10" fillId="0" borderId="11" xfId="0" applyFont="true" applyBorder="true" applyAlignment="false" applyProtection="false">
      <alignment horizontal="general" vertical="bottom" textRotation="0" wrapText="false" indent="0" shrinkToFit="false"/>
      <protection locked="true" hidden="false"/>
    </xf>
    <xf numFmtId="174" fontId="10" fillId="0" borderId="11" xfId="0" applyFont="true" applyBorder="true" applyAlignment="false" applyProtection="false">
      <alignment horizontal="general" vertical="bottom" textRotation="0" wrapText="false" indent="0" shrinkToFit="false"/>
      <protection locked="true" hidden="false"/>
    </xf>
    <xf numFmtId="164" fontId="0" fillId="0" borderId="19" xfId="0" applyFont="true" applyBorder="true" applyAlignment="true" applyProtection="false">
      <alignment horizontal="left" vertical="bottom" textRotation="0" wrapText="false" indent="0" shrinkToFit="false"/>
      <protection locked="true" hidden="false"/>
    </xf>
    <xf numFmtId="165" fontId="9" fillId="0" borderId="17" xfId="0" applyFont="true" applyBorder="true" applyAlignment="true" applyProtection="false">
      <alignment horizontal="left" vertical="bottom" textRotation="0" wrapText="false" indent="0" shrinkToFit="false"/>
      <protection locked="true" hidden="false"/>
    </xf>
    <xf numFmtId="166" fontId="0" fillId="0" borderId="16" xfId="0" applyFont="true" applyBorder="true" applyAlignment="true" applyProtection="false">
      <alignment horizontal="right"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7" fillId="0" borderId="11" xfId="0" applyFont="true" applyBorder="true" applyAlignment="false" applyProtection="false">
      <alignment horizontal="general" vertical="bottom" textRotation="0" wrapText="false" indent="0" shrinkToFit="false"/>
      <protection locked="true" hidden="false"/>
    </xf>
    <xf numFmtId="166" fontId="0" fillId="0" borderId="13" xfId="0" applyFont="false" applyBorder="true" applyAlignment="true" applyProtection="false">
      <alignment horizontal="right" vertical="bottom" textRotation="0" wrapText="false" indent="0" shrinkToFit="false"/>
      <protection locked="true" hidden="false"/>
    </xf>
    <xf numFmtId="164" fontId="12" fillId="0" borderId="12" xfId="0" applyFont="true" applyBorder="true" applyAlignment="false" applyProtection="false">
      <alignment horizontal="general" vertical="bottom" textRotation="0" wrapText="false" indent="0" shrinkToFit="false"/>
      <protection locked="tru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4" fontId="10" fillId="0" borderId="7" xfId="0" applyFont="true" applyBorder="true" applyAlignment="false" applyProtection="false">
      <alignment horizontal="general" vertical="bottom" textRotation="0" wrapText="false" indent="0" shrinkToFit="false"/>
      <protection locked="true" hidden="false"/>
    </xf>
    <xf numFmtId="164" fontId="7" fillId="0" borderId="20" xfId="0" applyFont="true" applyBorder="true" applyAlignment="false" applyProtection="false">
      <alignment horizontal="general" vertical="bottom" textRotation="0" wrapText="false" indent="0" shrinkToFit="false"/>
      <protection locked="true" hidden="false"/>
    </xf>
    <xf numFmtId="164" fontId="11" fillId="0" borderId="20" xfId="0" applyFont="true" applyBorder="true" applyAlignment="false" applyProtection="false">
      <alignment horizontal="general" vertical="bottom" textRotation="0" wrapText="false" indent="0" shrinkToFit="false"/>
      <protection locked="true" hidden="false"/>
    </xf>
    <xf numFmtId="164" fontId="10" fillId="0" borderId="15" xfId="0" applyFont="true" applyBorder="true" applyAlignment="true" applyProtection="false">
      <alignment horizontal="left" vertical="bottom" textRotation="0" wrapText="false" indent="0" shrinkToFit="false"/>
      <protection locked="true" hidden="false"/>
    </xf>
    <xf numFmtId="164" fontId="15" fillId="0" borderId="0" xfId="0" applyFont="true" applyBorder="true" applyAlignment="true" applyProtection="false">
      <alignment horizontal="right" vertical="bottom" textRotation="0" wrapText="false" indent="0" shrinkToFit="false"/>
      <protection locked="true" hidden="false"/>
    </xf>
    <xf numFmtId="164" fontId="15" fillId="0" borderId="11" xfId="0" applyFont="true" applyBorder="true" applyAlignment="false" applyProtection="false">
      <alignment horizontal="general" vertical="bottom" textRotation="0" wrapText="false" indent="0" shrinkToFit="false"/>
      <protection locked="true" hidden="false"/>
    </xf>
    <xf numFmtId="164" fontId="15" fillId="0" borderId="12" xfId="0" applyFont="true" applyBorder="true" applyAlignment="true" applyProtection="false">
      <alignment horizontal="right" vertical="bottom" textRotation="0" wrapText="false" indent="0" shrinkToFit="false"/>
      <protection locked="true" hidden="false"/>
    </xf>
    <xf numFmtId="164" fontId="15" fillId="0" borderId="20" xfId="0" applyFont="true" applyBorder="true" applyAlignment="false" applyProtection="false">
      <alignment horizontal="general" vertical="bottom" textRotation="0" wrapText="false" indent="0" shrinkToFit="false"/>
      <protection locked="true" hidden="false"/>
    </xf>
    <xf numFmtId="164" fontId="11" fillId="0" borderId="0" xfId="0" applyFont="true" applyBorder="false" applyAlignment="true" applyProtection="false">
      <alignment horizontal="right" vertical="bottom" textRotation="0" wrapText="false" indent="0" shrinkToFit="false"/>
      <protection locked="true" hidden="false"/>
    </xf>
    <xf numFmtId="164" fontId="15" fillId="0" borderId="0" xfId="0" applyFont="true" applyBorder="false" applyAlignment="true" applyProtection="false">
      <alignment horizontal="right" vertical="bottom" textRotation="0" wrapText="false" indent="0" shrinkToFit="false"/>
      <protection locked="true" hidden="false"/>
    </xf>
    <xf numFmtId="166" fontId="10" fillId="0" borderId="12" xfId="0" applyFont="true" applyBorder="true" applyAlignment="true" applyProtection="false">
      <alignment horizontal="left"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5" fontId="9" fillId="0" borderId="8" xfId="0" applyFont="true" applyBorder="true" applyAlignment="true" applyProtection="false">
      <alignment horizontal="left" vertical="bottom" textRotation="0" wrapText="false" indent="0" shrinkToFit="false"/>
      <protection locked="true" hidden="false"/>
    </xf>
    <xf numFmtId="164" fontId="11" fillId="0" borderId="15" xfId="0" applyFont="true" applyBorder="true" applyAlignment="true" applyProtection="false">
      <alignment horizontal="right" vertical="bottom" textRotation="0" wrapText="false" indent="0" shrinkToFit="false"/>
      <protection locked="true" hidden="false"/>
    </xf>
    <xf numFmtId="164" fontId="11" fillId="0" borderId="14" xfId="0" applyFont="true" applyBorder="true" applyAlignment="false" applyProtection="false">
      <alignment horizontal="general" vertical="bottom" textRotation="0" wrapText="false" indent="0" shrinkToFit="false"/>
      <protection locked="true" hidden="false"/>
    </xf>
    <xf numFmtId="164" fontId="16" fillId="0" borderId="0" xfId="0" applyFont="true" applyBorder="false" applyAlignment="true" applyProtection="false">
      <alignment horizontal="left" vertical="center" textRotation="0" wrapText="false" indent="0" shrinkToFit="false"/>
      <protection locked="true" hidden="false"/>
    </xf>
    <xf numFmtId="164" fontId="7" fillId="0" borderId="0" xfId="0" applyFont="true" applyBorder="false" applyAlignment="true" applyProtection="false">
      <alignment horizontal="right" vertical="bottom" textRotation="0" wrapText="false" indent="0" shrinkToFit="false"/>
      <protection locked="true" hidden="false"/>
    </xf>
    <xf numFmtId="164" fontId="0" fillId="0" borderId="0" xfId="0" applyFont="true" applyBorder="true" applyAlignment="false" applyProtection="false">
      <alignment horizontal="general" vertical="bottom" textRotation="0" wrapText="false" indent="0" shrinkToFit="false"/>
      <protection locked="true" hidden="false"/>
    </xf>
    <xf numFmtId="164" fontId="10" fillId="0" borderId="17" xfId="0" applyFont="true" applyBorder="true" applyAlignment="true" applyProtection="false">
      <alignment horizontal="left"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74" fontId="17" fillId="0" borderId="0" xfId="0" applyFont="true" applyBorder="false" applyAlignment="false" applyProtection="false">
      <alignment horizontal="general" vertical="bottom" textRotation="0" wrapText="false" indent="0" shrinkToFit="false"/>
      <protection locked="true" hidden="false"/>
    </xf>
    <xf numFmtId="175" fontId="0" fillId="0" borderId="0" xfId="0" applyFont="false" applyBorder="false" applyAlignment="true" applyProtection="false">
      <alignment horizontal="left" vertical="bottom" textRotation="0" wrapText="false" indent="0" shrinkToFit="false"/>
      <protection locked="true" hidden="false"/>
    </xf>
    <xf numFmtId="175" fontId="19" fillId="0" borderId="0" xfId="0" applyFont="true" applyBorder="false" applyAlignment="true" applyProtection="false">
      <alignment horizontal="left"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76" fontId="0" fillId="0" borderId="0" xfId="15" applyFont="false" applyBorder="true" applyAlignment="false" applyProtection="true">
      <alignment horizontal="general" vertical="bottom" textRotation="0" wrapText="false" indent="0" shrinkToFit="false"/>
      <protection locked="true" hidden="false"/>
    </xf>
    <xf numFmtId="177" fontId="0" fillId="0" borderId="0" xfId="0" applyFont="false" applyBorder="false" applyAlignment="false" applyProtection="false">
      <alignment horizontal="general" vertical="bottom" textRotation="0" wrapText="false" indent="0" shrinkToFit="false"/>
      <protection locked="true" hidden="false"/>
    </xf>
  </cellXfs>
  <cellStyles count="19">
    <cellStyle name="Normal" xfId="0" builtinId="0"/>
    <cellStyle name="Comma" xfId="15" builtinId="3"/>
    <cellStyle name="Comma [0]" xfId="16" builtinId="6"/>
    <cellStyle name="Currency" xfId="17" builtinId="4"/>
    <cellStyle name="Currency [0]" xfId="18" builtinId="7"/>
    <cellStyle name="Percent" xfId="19" builtinId="5"/>
    <cellStyle name="Campo de la tabla dinámica" xfId="21"/>
    <cellStyle name="Categoría de la tabla dinámica" xfId="22"/>
    <cellStyle name="Esquina de la tabla dinámica" xfId="23"/>
    <cellStyle name="Pivot Table Category" xfId="24"/>
    <cellStyle name="Pivot Table Corner" xfId="25"/>
    <cellStyle name="Pivot Table Field" xfId="26"/>
    <cellStyle name="Pivot Table Result" xfId="27"/>
    <cellStyle name="Pivot Table Title" xfId="28"/>
    <cellStyle name="Pivot Table Value" xfId="29"/>
    <cellStyle name="Resultado de la tabla dinámica" xfId="30"/>
    <cellStyle name="Título de la tabla dinámica" xfId="31"/>
    <cellStyle name="Valor de la tabla dinámica" xfId="32"/>
    <cellStyle name="*unknown*" xfId="20" builtinId="8"/>
  </cellStyles>
  <dxfs count="55">
    <dxf>
      <fill>
        <patternFill>
          <bgColor rgb="FFFFFF66"/>
        </patternFill>
      </fill>
    </dxf>
    <dxf>
      <fill>
        <patternFill>
          <bgColor rgb="FFFFC000"/>
        </patternFill>
      </fill>
    </dxf>
    <dxf>
      <fill>
        <patternFill>
          <bgColor rgb="FF9DC3E6"/>
        </patternFill>
      </fill>
    </dxf>
    <dxf>
      <fill>
        <patternFill>
          <bgColor rgb="FFFFFF66"/>
        </patternFill>
      </fill>
    </dxf>
    <dxf>
      <fill>
        <patternFill>
          <bgColor rgb="FFFFC000"/>
        </patternFill>
      </fill>
    </dxf>
    <dxf>
      <fill>
        <patternFill>
          <bgColor rgb="FF9DC3E6"/>
        </patternFill>
      </fill>
    </dxf>
    <dxf>
      <fill>
        <patternFill>
          <bgColor rgb="FFFFFF66"/>
        </patternFill>
      </fill>
    </dxf>
    <dxf>
      <fill>
        <patternFill>
          <bgColor rgb="FFFFC000"/>
        </patternFill>
      </fill>
    </dxf>
    <dxf>
      <fill>
        <patternFill>
          <bgColor rgb="FF9DC3E6"/>
        </patternFill>
      </fill>
    </dxf>
    <dxf>
      <fill>
        <patternFill>
          <bgColor rgb="FFFFFF66"/>
        </patternFill>
      </fill>
    </dxf>
    <dxf>
      <fill>
        <patternFill>
          <bgColor rgb="FFFFFF66"/>
        </patternFill>
      </fill>
    </dxf>
    <dxf>
      <fill>
        <patternFill>
          <bgColor rgb="FFFFC000"/>
        </patternFill>
      </fill>
    </dxf>
    <dxf>
      <fill>
        <patternFill>
          <bgColor rgb="FF9DC3E6"/>
        </patternFill>
      </fill>
    </dxf>
    <dxf>
      <fill>
        <patternFill>
          <bgColor rgb="FFFFFF66"/>
        </patternFill>
      </fill>
    </dxf>
    <dxf>
      <fill>
        <patternFill>
          <bgColor rgb="FFFFFF66"/>
        </patternFill>
      </fill>
    </dxf>
    <dxf>
      <fill>
        <patternFill>
          <bgColor rgb="FFFFC000"/>
        </patternFill>
      </fill>
    </dxf>
    <dxf>
      <fill>
        <patternFill>
          <bgColor rgb="FF9DC3E6"/>
        </patternFill>
      </fill>
    </dxf>
    <dxf>
      <fill>
        <patternFill>
          <bgColor rgb="FFFFFF66"/>
        </patternFill>
      </fill>
    </dxf>
    <dxf>
      <fill>
        <patternFill>
          <bgColor rgb="FFFFFF66"/>
        </patternFill>
      </fill>
    </dxf>
    <dxf>
      <fill>
        <patternFill>
          <bgColor rgb="FFFFC000"/>
        </patternFill>
      </fill>
    </dxf>
    <dxf>
      <fill>
        <patternFill>
          <bgColor rgb="FF9DC3E6"/>
        </patternFill>
      </fill>
    </dxf>
    <dxf>
      <fill>
        <patternFill>
          <bgColor rgb="FFFFFF66"/>
        </patternFill>
      </fill>
    </dxf>
    <dxf>
      <fill>
        <patternFill>
          <bgColor rgb="FFFFFF66"/>
        </patternFill>
      </fill>
    </dxf>
    <dxf>
      <fill>
        <patternFill>
          <bgColor rgb="FFFFC000"/>
        </patternFill>
      </fill>
    </dxf>
    <dxf>
      <fill>
        <patternFill>
          <bgColor rgb="FF9DC3E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66"/>
        </patternFill>
      </fill>
    </dxf>
    <dxf>
      <fill>
        <patternFill>
          <bgColor rgb="FFFFFF66"/>
        </patternFill>
      </fill>
    </dxf>
    <dxf>
      <fill>
        <patternFill>
          <bgColor rgb="FFFFC000"/>
        </patternFill>
      </fill>
    </dxf>
    <dxf>
      <fill>
        <patternFill>
          <bgColor rgb="FF9DC3E6"/>
        </patternFill>
      </fill>
    </dxf>
    <dxf>
      <font>
        <color rgb="FF9C0006"/>
      </font>
      <fill>
        <patternFill>
          <bgColor rgb="FFFFC7CE"/>
        </patternFill>
      </fill>
    </dxf>
    <dxf>
      <fill>
        <patternFill>
          <bgColor rgb="FFFFFF66"/>
        </patternFill>
      </fill>
    </dxf>
    <dxf>
      <fill>
        <patternFill>
          <bgColor rgb="FFFFC000"/>
        </patternFill>
      </fill>
    </dxf>
    <dxf>
      <fill>
        <patternFill>
          <bgColor rgb="FF9DC3E6"/>
        </patternFill>
      </fill>
    </dxf>
    <dxf>
      <fill>
        <patternFill>
          <bgColor rgb="FFFFFF66"/>
        </patternFill>
      </fill>
    </dxf>
    <dxf>
      <fill>
        <patternFill>
          <bgColor rgb="FFFFC000"/>
        </patternFill>
      </fill>
    </dxf>
    <dxf>
      <fill>
        <patternFill>
          <bgColor rgb="FF9DC3E6"/>
        </patternFill>
      </fill>
    </dxf>
    <dxf>
      <fill>
        <patternFill>
          <bgColor rgb="FFFFFF66"/>
        </patternFill>
      </fill>
    </dxf>
    <dxf>
      <fill>
        <patternFill>
          <bgColor rgb="FFFFC000"/>
        </patternFill>
      </fill>
    </dxf>
    <dxf>
      <fill>
        <patternFill>
          <bgColor rgb="FF9DC3E6"/>
        </patternFill>
      </fill>
    </dxf>
    <dxf>
      <fill>
        <patternFill>
          <bgColor rgb="FFFFFF66"/>
        </patternFill>
      </fill>
    </dxf>
    <dxf>
      <fill>
        <patternFill>
          <bgColor rgb="FFFFFF66"/>
        </patternFill>
      </fill>
    </dxf>
    <dxf>
      <fill>
        <patternFill>
          <bgColor rgb="FFFFC000"/>
        </patternFill>
      </fill>
    </dxf>
    <dxf>
      <fill>
        <patternFill>
          <bgColor rgb="FF9DC3E6"/>
        </patternFill>
      </fill>
    </dxf>
    <dxf>
      <fill>
        <patternFill>
          <bgColor rgb="FFFFFF66"/>
        </patternFill>
      </fill>
    </dxf>
    <dxf>
      <fill>
        <patternFill>
          <bgColor rgb="FFFFFF66"/>
        </patternFill>
      </fill>
    </dxf>
    <dxf>
      <fill>
        <patternFill>
          <bgColor rgb="FFFFC000"/>
        </patternFill>
      </fill>
    </dxf>
    <dxf>
      <fill>
        <patternFill>
          <bgColor rgb="FF9DC3E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colors>
    <indexedColors>
      <rgbColor rgb="FF000000"/>
      <rgbColor rgb="FFFFFFFF"/>
      <rgbColor rgb="FFFF0000"/>
      <rgbColor rgb="FF3DE402"/>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BDD7EE"/>
      <rgbColor rgb="FF000080"/>
      <rgbColor rgb="FFFF00FF"/>
      <rgbColor rgb="FFFFFF00"/>
      <rgbColor rgb="FF00FFFF"/>
      <rgbColor rgb="FF800080"/>
      <rgbColor rgb="FF800000"/>
      <rgbColor rgb="FF008080"/>
      <rgbColor rgb="FF0000FF"/>
      <rgbColor rgb="FF00CCFF"/>
      <rgbColor rgb="FFCCFFFF"/>
      <rgbColor rgb="FFCCFFCC"/>
      <rgbColor rgb="FFFFFF66"/>
      <rgbColor rgb="FF9DC3E6"/>
      <rgbColor rgb="FFFF99CC"/>
      <rgbColor rgb="FFCC99FF"/>
      <rgbColor rgb="FFFFC7CE"/>
      <rgbColor rgb="FF3366FF"/>
      <rgbColor rgb="FF66FFFF"/>
      <rgbColor rgb="FF99CC00"/>
      <rgbColor rgb="FFFFC000"/>
      <rgbColor rgb="FFFF9900"/>
      <rgbColor rgb="FFFF6600"/>
      <rgbColor rgb="FF666699"/>
      <rgbColor rgb="FF969696"/>
      <rgbColor rgb="FF003366"/>
      <rgbColor rgb="FF339966"/>
      <rgbColor rgb="FF050505"/>
      <rgbColor rgb="FF333300"/>
      <rgbColor rgb="FF993300"/>
      <rgbColor rgb="FF993366"/>
      <rgbColor rgb="FF333399"/>
      <rgbColor rgb="FF3C404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1.xml"/><Relationship Id="rId3"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drawing" Target="../drawings/drawing2.x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R102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0.57421875" defaultRowHeight="15" zeroHeight="false" outlineLevelRow="0" outlineLevelCol="0"/>
  <cols>
    <col collapsed="false" customWidth="true" hidden="false" outlineLevel="0" max="1" min="1" style="0" width="26.72"/>
    <col collapsed="false" customWidth="true" hidden="false" outlineLevel="0" max="2" min="2" style="0" width="11.85"/>
    <col collapsed="false" customWidth="true" hidden="false" outlineLevel="0" max="3" min="3" style="0" width="11.57"/>
    <col collapsed="false" customWidth="true" hidden="false" outlineLevel="0" max="4" min="4" style="0" width="38.57"/>
    <col collapsed="false" customWidth="true" hidden="false" outlineLevel="0" max="10" min="9" style="0" width="12"/>
    <col collapsed="false" customWidth="true" hidden="false" outlineLevel="0" max="11" min="11" style="0" width="17.57"/>
    <col collapsed="false" customWidth="true" hidden="false" outlineLevel="0" max="12" min="12" style="0" width="20.43"/>
    <col collapsed="false" customWidth="true" hidden="false" outlineLevel="0" max="13" min="13" style="0" width="17"/>
    <col collapsed="false" customWidth="true" hidden="false" outlineLevel="0" max="14" min="14" style="0" width="3"/>
    <col collapsed="false" customWidth="true" hidden="false" outlineLevel="0" max="16" min="15" style="0" width="4"/>
    <col collapsed="false" customWidth="true" hidden="false" outlineLevel="0" max="17" min="17" style="1" width="4"/>
    <col collapsed="false" customWidth="true" hidden="false" outlineLevel="0" max="20" min="18" style="0" width="4"/>
    <col collapsed="false" customWidth="true" hidden="false" outlineLevel="0" max="21" min="21" style="0" width="12"/>
    <col collapsed="false" customWidth="true" hidden="false" outlineLevel="0" max="56" min="22" style="0" width="4"/>
    <col collapsed="false" customWidth="true" hidden="false" outlineLevel="0" max="66" min="57" style="0" width="5"/>
    <col collapsed="false" customWidth="true" hidden="false" outlineLevel="0" max="67" min="67" style="0" width="11"/>
    <col collapsed="false" customWidth="true" hidden="false" outlineLevel="0" max="68" min="68" style="0" width="12.57"/>
  </cols>
  <sheetData>
    <row r="1" customFormat="false" ht="18.75" hidden="false" customHeight="false" outlineLevel="0" collapsed="false">
      <c r="A1" s="1"/>
      <c r="B1" s="1"/>
      <c r="C1" s="1"/>
      <c r="D1" s="2" t="n">
        <f aca="false">A3</f>
        <v>43909</v>
      </c>
    </row>
    <row r="2" customFormat="false" ht="15" hidden="false" customHeight="false" outlineLevel="0" collapsed="false">
      <c r="A2" s="3"/>
      <c r="B2" s="4" t="s">
        <v>0</v>
      </c>
      <c r="C2" s="4" t="s">
        <v>1</v>
      </c>
      <c r="D2" s="5" t="s">
        <v>2</v>
      </c>
      <c r="N2" s="6"/>
      <c r="O2" s="6"/>
      <c r="R2" s="1"/>
    </row>
    <row r="3" customFormat="false" ht="15" hidden="false" customHeight="false" outlineLevel="0" collapsed="false">
      <c r="A3" s="3" t="n">
        <v>43909</v>
      </c>
      <c r="B3" s="7" t="n">
        <v>0.347222222222222</v>
      </c>
      <c r="C3" s="7" t="n">
        <v>0.395833333333333</v>
      </c>
      <c r="D3" s="8" t="s">
        <v>3</v>
      </c>
    </row>
    <row r="4" customFormat="false" ht="15" hidden="false" customHeight="false" outlineLevel="0" collapsed="false">
      <c r="A4" s="3" t="n">
        <v>43909</v>
      </c>
      <c r="B4" s="7" t="n">
        <v>0.396527777777778</v>
      </c>
      <c r="C4" s="7" t="n">
        <v>0.6375</v>
      </c>
      <c r="D4" s="9" t="s">
        <v>4</v>
      </c>
      <c r="J4" s="1"/>
      <c r="K4" s="1"/>
      <c r="L4" s="1"/>
    </row>
    <row r="5" customFormat="false" ht="15" hidden="false" customHeight="false" outlineLevel="0" collapsed="false">
      <c r="A5" s="3" t="n">
        <v>43910</v>
      </c>
      <c r="B5" s="7" t="n">
        <v>0.445833333333333</v>
      </c>
      <c r="C5" s="7" t="n">
        <v>0.461111111111111</v>
      </c>
      <c r="D5" s="8" t="s">
        <v>5</v>
      </c>
      <c r="J5" s="1"/>
      <c r="K5" s="1"/>
      <c r="L5" s="1"/>
    </row>
    <row r="6" customFormat="false" ht="15" hidden="false" customHeight="false" outlineLevel="0" collapsed="false">
      <c r="A6" s="3" t="n">
        <v>43910</v>
      </c>
      <c r="B6" s="7" t="n">
        <v>0.461805555555556</v>
      </c>
      <c r="C6" s="7" t="n">
        <v>0.566666666666667</v>
      </c>
      <c r="D6" s="8" t="s">
        <v>6</v>
      </c>
      <c r="J6" s="1"/>
      <c r="K6" s="1"/>
      <c r="L6" s="1"/>
    </row>
    <row r="7" customFormat="false" ht="15" hidden="false" customHeight="false" outlineLevel="0" collapsed="false">
      <c r="A7" s="3" t="n">
        <v>43910</v>
      </c>
      <c r="B7" s="7" t="n">
        <v>0.5875</v>
      </c>
      <c r="C7" s="7" t="n">
        <v>0.608333333333333</v>
      </c>
      <c r="D7" s="9" t="s">
        <v>7</v>
      </c>
      <c r="J7" s="1"/>
      <c r="K7" s="1"/>
      <c r="L7" s="1"/>
    </row>
    <row r="8" customFormat="false" ht="15" hidden="false" customHeight="false" outlineLevel="0" collapsed="false">
      <c r="A8" s="3" t="n">
        <v>43910</v>
      </c>
      <c r="B8" s="7" t="n">
        <v>0.705555555555556</v>
      </c>
      <c r="C8" s="7" t="n">
        <v>0.739583333333333</v>
      </c>
      <c r="D8" s="9" t="s">
        <v>8</v>
      </c>
      <c r="J8" s="1"/>
      <c r="K8" s="1"/>
      <c r="L8" s="1"/>
    </row>
    <row r="9" customFormat="false" ht="15" hidden="false" customHeight="false" outlineLevel="0" collapsed="false">
      <c r="A9" s="3" t="n">
        <v>43911</v>
      </c>
      <c r="B9" s="7" t="n">
        <v>0.2875</v>
      </c>
      <c r="C9" s="7" t="n">
        <v>0.297222222222222</v>
      </c>
      <c r="D9" s="8" t="s">
        <v>9</v>
      </c>
      <c r="J9" s="1"/>
      <c r="K9" s="1"/>
      <c r="L9" s="1"/>
    </row>
    <row r="10" customFormat="false" ht="15" hidden="false" customHeight="false" outlineLevel="0" collapsed="false">
      <c r="A10" s="3" t="n">
        <v>43909</v>
      </c>
      <c r="B10" s="7" t="n">
        <v>0.302777777777778</v>
      </c>
      <c r="C10" s="7" t="n">
        <v>0.327777777777778</v>
      </c>
      <c r="D10" s="8" t="s">
        <v>10</v>
      </c>
      <c r="J10" s="1"/>
      <c r="K10" s="1"/>
      <c r="L10" s="1"/>
    </row>
    <row r="11" customFormat="false" ht="15" hidden="false" customHeight="false" outlineLevel="0" collapsed="false">
      <c r="A11" s="3" t="n">
        <v>43909</v>
      </c>
      <c r="B11" s="7" t="n">
        <v>0.333333333333333</v>
      </c>
      <c r="C11" s="7" t="n">
        <v>0.336805555555556</v>
      </c>
      <c r="D11" s="8" t="s">
        <v>11</v>
      </c>
      <c r="J11" s="1"/>
      <c r="K11" s="1"/>
      <c r="L11" s="1"/>
    </row>
    <row r="12" customFormat="false" ht="15" hidden="false" customHeight="false" outlineLevel="0" collapsed="false">
      <c r="A12" s="3" t="n">
        <v>43909</v>
      </c>
      <c r="B12" s="7" t="n">
        <v>0.405555555555555</v>
      </c>
      <c r="C12" s="7" t="n">
        <v>0.4375</v>
      </c>
      <c r="D12" s="9" t="s">
        <v>12</v>
      </c>
      <c r="J12" s="1"/>
      <c r="K12" s="1"/>
      <c r="L12" s="1"/>
    </row>
    <row r="13" customFormat="false" ht="15" hidden="false" customHeight="false" outlineLevel="0" collapsed="false">
      <c r="A13" s="3" t="n">
        <v>43909</v>
      </c>
      <c r="B13" s="7" t="n">
        <v>0.449305555555556</v>
      </c>
      <c r="C13" s="7" t="n">
        <v>0.452777777777778</v>
      </c>
      <c r="D13" s="9" t="s">
        <v>13</v>
      </c>
      <c r="J13" s="1"/>
      <c r="K13" s="1"/>
    </row>
    <row r="14" customFormat="false" ht="15" hidden="false" customHeight="false" outlineLevel="0" collapsed="false">
      <c r="A14" s="3" t="n">
        <v>43909</v>
      </c>
      <c r="B14" s="7" t="n">
        <v>0.5</v>
      </c>
      <c r="C14" s="7" t="n">
        <v>0.515972222222222</v>
      </c>
      <c r="D14" s="8" t="s">
        <v>14</v>
      </c>
      <c r="J14" s="1"/>
    </row>
    <row r="15" customFormat="false" ht="15" hidden="false" customHeight="false" outlineLevel="0" collapsed="false">
      <c r="A15" s="3" t="n">
        <v>43909</v>
      </c>
      <c r="B15" s="7" t="n">
        <v>0.540277777777778</v>
      </c>
      <c r="C15" s="7" t="n">
        <v>0.566666666666667</v>
      </c>
      <c r="D15" s="8" t="s">
        <v>15</v>
      </c>
      <c r="J15" s="1"/>
    </row>
    <row r="16" customFormat="false" ht="15" hidden="false" customHeight="false" outlineLevel="0" collapsed="false">
      <c r="A16" s="3" t="n">
        <v>43909</v>
      </c>
      <c r="B16" s="10" t="n">
        <v>0.591666666666667</v>
      </c>
      <c r="C16" s="10" t="n">
        <v>0.594444444444444</v>
      </c>
      <c r="D16" s="8" t="s">
        <v>16</v>
      </c>
      <c r="J16" s="1"/>
    </row>
    <row r="17" customFormat="false" ht="15" hidden="false" customHeight="false" outlineLevel="0" collapsed="false">
      <c r="A17" s="3" t="n">
        <v>43909</v>
      </c>
      <c r="B17" s="11" t="n">
        <v>0.615972222222222</v>
      </c>
      <c r="C17" s="11" t="n">
        <v>0.656944444444444</v>
      </c>
      <c r="D17" s="12" t="s">
        <v>8</v>
      </c>
      <c r="J17" s="1"/>
    </row>
    <row r="18" customFormat="false" ht="15" hidden="false" customHeight="false" outlineLevel="0" collapsed="false">
      <c r="J18" s="1"/>
    </row>
    <row r="19" customFormat="false" ht="15" hidden="false" customHeight="false" outlineLevel="0" collapsed="false">
      <c r="J19" s="1"/>
    </row>
    <row r="20" customFormat="false" ht="15" hidden="false" customHeight="false" outlineLevel="0" collapsed="false">
      <c r="J20" s="1"/>
    </row>
    <row r="21" customFormat="false" ht="15" hidden="false" customHeight="false" outlineLevel="0" collapsed="false">
      <c r="J21" s="1"/>
    </row>
    <row r="22" customFormat="false" ht="15" hidden="false" customHeight="false" outlineLevel="0" collapsed="false">
      <c r="J22" s="1"/>
    </row>
    <row r="23" customFormat="false" ht="15" hidden="false" customHeight="false" outlineLevel="0" collapsed="false">
      <c r="J23" s="1"/>
    </row>
    <row r="24" customFormat="false" ht="15" hidden="false" customHeight="false" outlineLevel="0" collapsed="false">
      <c r="J24" s="1"/>
    </row>
    <row r="25" customFormat="false" ht="15" hidden="false" customHeight="false" outlineLevel="0" collapsed="false">
      <c r="J25" s="1"/>
    </row>
    <row r="26" customFormat="false" ht="15" hidden="false" customHeight="false" outlineLevel="0" collapsed="false">
      <c r="A26" s="6" t="s">
        <v>17</v>
      </c>
      <c r="J26" s="1"/>
    </row>
    <row r="27" customFormat="false" ht="15" hidden="false" customHeight="false" outlineLevel="0" collapsed="false">
      <c r="D27" s="13"/>
      <c r="J27" s="1"/>
    </row>
    <row r="28" customFormat="false" ht="15" hidden="false" customHeight="false" outlineLevel="0" collapsed="false">
      <c r="A28" s="6" t="s">
        <v>18</v>
      </c>
      <c r="J28" s="1"/>
    </row>
    <row r="29" customFormat="false" ht="15" hidden="false" customHeight="false" outlineLevel="0" collapsed="false">
      <c r="A29" s="14" t="s">
        <v>19</v>
      </c>
      <c r="B29" s="15" t="n">
        <v>270</v>
      </c>
      <c r="C29" s="16"/>
      <c r="D29" s="17"/>
      <c r="J29" s="1"/>
    </row>
    <row r="30" customFormat="false" ht="15" hidden="false" customHeight="false" outlineLevel="0" collapsed="false">
      <c r="A30" s="18" t="s">
        <v>20</v>
      </c>
      <c r="B30" s="19" t="n">
        <v>7.5</v>
      </c>
      <c r="C30" s="20" t="n">
        <f aca="false">B37/B38</f>
        <v>1.24</v>
      </c>
      <c r="D30" s="21"/>
      <c r="J30" s="1"/>
    </row>
    <row r="31" customFormat="false" ht="15" hidden="false" customHeight="false" outlineLevel="0" collapsed="false">
      <c r="A31" s="18" t="s">
        <v>21</v>
      </c>
      <c r="B31" s="22" t="n">
        <v>500</v>
      </c>
      <c r="C31" s="23"/>
      <c r="D31" s="21"/>
      <c r="J31" s="1"/>
    </row>
    <row r="32" customFormat="false" ht="15" hidden="false" customHeight="false" outlineLevel="0" collapsed="false">
      <c r="A32" s="18"/>
      <c r="B32" s="23"/>
      <c r="C32" s="23"/>
      <c r="D32" s="21"/>
      <c r="J32" s="1"/>
    </row>
    <row r="33" customFormat="false" ht="15" hidden="false" customHeight="false" outlineLevel="0" collapsed="false">
      <c r="A33" s="18" t="s">
        <v>22</v>
      </c>
      <c r="B33" s="24" t="n">
        <v>0.1</v>
      </c>
      <c r="C33" s="25" t="n">
        <f aca="false">B41*B33</f>
        <v>455</v>
      </c>
      <c r="D33" s="21"/>
      <c r="J33" s="1"/>
    </row>
    <row r="34" customFormat="false" ht="15" hidden="false" customHeight="false" outlineLevel="0" collapsed="false">
      <c r="A34" s="18" t="s">
        <v>23</v>
      </c>
      <c r="B34" s="24" t="n">
        <v>0.05</v>
      </c>
      <c r="C34" s="25" t="n">
        <f aca="false">B41*B34</f>
        <v>227.5</v>
      </c>
      <c r="D34" s="21"/>
      <c r="J34" s="1"/>
    </row>
    <row r="35" customFormat="false" ht="15" hidden="false" customHeight="false" outlineLevel="0" collapsed="false">
      <c r="A35" s="18" t="s">
        <v>24</v>
      </c>
      <c r="B35" s="22" t="n">
        <f aca="false">25*4</f>
        <v>100</v>
      </c>
      <c r="C35" s="25" t="n">
        <f aca="false">B35</f>
        <v>100</v>
      </c>
      <c r="D35" s="21"/>
      <c r="J35" s="1"/>
    </row>
    <row r="36" customFormat="false" ht="15" hidden="false" customHeight="false" outlineLevel="0" collapsed="false">
      <c r="A36" s="18" t="s">
        <v>25</v>
      </c>
      <c r="B36" s="22" t="n">
        <f aca="false">13+19</f>
        <v>32</v>
      </c>
      <c r="C36" s="25" t="n">
        <f aca="false">B36</f>
        <v>32</v>
      </c>
      <c r="D36" s="21"/>
      <c r="J36" s="1"/>
    </row>
    <row r="37" customFormat="false" ht="15" hidden="false" customHeight="false" outlineLevel="0" collapsed="false">
      <c r="A37" s="18" t="s">
        <v>26</v>
      </c>
      <c r="B37" s="26" t="n">
        <v>3.72</v>
      </c>
      <c r="C37" s="27"/>
      <c r="D37" s="21"/>
      <c r="J37" s="1"/>
    </row>
    <row r="38" customFormat="false" ht="15" hidden="false" customHeight="false" outlineLevel="0" collapsed="false">
      <c r="A38" s="18" t="s">
        <v>27</v>
      </c>
      <c r="B38" s="23" t="n">
        <v>3</v>
      </c>
      <c r="C38" s="25" t="n">
        <f aca="false">B29*2/B38*B37</f>
        <v>669.6</v>
      </c>
      <c r="D38" s="21"/>
      <c r="J38" s="1"/>
    </row>
    <row r="39" customFormat="false" ht="15" hidden="false" customHeight="false" outlineLevel="0" collapsed="false">
      <c r="A39" s="18"/>
      <c r="B39" s="23"/>
      <c r="C39" s="23"/>
      <c r="D39" s="21"/>
      <c r="J39" s="1"/>
    </row>
    <row r="40" customFormat="false" ht="15" hidden="false" customHeight="false" outlineLevel="0" collapsed="false">
      <c r="A40" s="18"/>
      <c r="B40" s="23" t="s">
        <v>28</v>
      </c>
      <c r="C40" s="23" t="s">
        <v>29</v>
      </c>
      <c r="D40" s="21" t="s">
        <v>30</v>
      </c>
      <c r="J40" s="1"/>
    </row>
    <row r="41" customFormat="false" ht="15" hidden="false" customHeight="false" outlineLevel="0" collapsed="false">
      <c r="A41" s="28" t="s">
        <v>31</v>
      </c>
      <c r="B41" s="29" t="n">
        <f aca="false">B29*2*B30+B31</f>
        <v>4550</v>
      </c>
      <c r="C41" s="29" t="n">
        <f aca="false">B41*(B33+B34)+B36+B35+B29*2/B38*B37</f>
        <v>1484.1</v>
      </c>
      <c r="D41" s="30" t="n">
        <f aca="false">B41-C41</f>
        <v>3065.9</v>
      </c>
      <c r="J41" s="1"/>
    </row>
    <row r="42" customFormat="false" ht="15" hidden="false" customHeight="false" outlineLevel="0" collapsed="false">
      <c r="J42" s="1"/>
    </row>
    <row r="43" customFormat="false" ht="15" hidden="false" customHeight="false" outlineLevel="0" collapsed="false">
      <c r="J43" s="1"/>
    </row>
    <row r="44" customFormat="false" ht="15" hidden="false" customHeight="false" outlineLevel="0" collapsed="false">
      <c r="J44" s="1"/>
    </row>
    <row r="45" customFormat="false" ht="15" hidden="false" customHeight="false" outlineLevel="0" collapsed="false">
      <c r="J45" s="1"/>
    </row>
    <row r="46" customFormat="false" ht="15" hidden="false" customHeight="false" outlineLevel="0" collapsed="false">
      <c r="J46" s="1"/>
    </row>
    <row r="47" customFormat="false" ht="15" hidden="false" customHeight="false" outlineLevel="0" collapsed="false">
      <c r="J47" s="1"/>
    </row>
    <row r="48" customFormat="false" ht="15" hidden="false" customHeight="false" outlineLevel="0" collapsed="false">
      <c r="A48" s="6" t="s">
        <v>32</v>
      </c>
      <c r="J48" s="1"/>
    </row>
    <row r="49" customFormat="false" ht="15" hidden="false" customHeight="false" outlineLevel="0" collapsed="false">
      <c r="A49" s="0" t="s">
        <v>33</v>
      </c>
      <c r="J49" s="1"/>
    </row>
    <row r="50" customFormat="false" ht="15" hidden="false" customHeight="false" outlineLevel="0" collapsed="false">
      <c r="A50" s="0" t="s">
        <v>34</v>
      </c>
      <c r="B50" s="0" t="s">
        <v>35</v>
      </c>
      <c r="J50" s="1"/>
    </row>
    <row r="51" customFormat="false" ht="15" hidden="false" customHeight="false" outlineLevel="0" collapsed="false">
      <c r="A51" s="0" t="s">
        <v>36</v>
      </c>
      <c r="J51" s="1"/>
    </row>
    <row r="52" customFormat="false" ht="15" hidden="false" customHeight="false" outlineLevel="0" collapsed="false">
      <c r="J52" s="1"/>
    </row>
    <row r="53" customFormat="false" ht="15" hidden="false" customHeight="false" outlineLevel="0" collapsed="false">
      <c r="J53" s="1"/>
    </row>
    <row r="54" customFormat="false" ht="15" hidden="false" customHeight="false" outlineLevel="0" collapsed="false">
      <c r="A54" s="0" t="s">
        <v>37</v>
      </c>
      <c r="C54" s="31" t="s">
        <v>38</v>
      </c>
      <c r="J54" s="1"/>
    </row>
    <row r="55" customFormat="false" ht="15" hidden="false" customHeight="false" outlineLevel="0" collapsed="false">
      <c r="A55" s="0" t="s">
        <v>39</v>
      </c>
      <c r="C55" s="0" t="n">
        <v>170265033</v>
      </c>
      <c r="J55" s="1"/>
    </row>
    <row r="56" customFormat="false" ht="15" hidden="false" customHeight="false" outlineLevel="0" collapsed="false">
      <c r="A56" s="0" t="s">
        <v>40</v>
      </c>
      <c r="C56" s="0" t="s">
        <v>41</v>
      </c>
      <c r="J56" s="1"/>
    </row>
    <row r="57" customFormat="false" ht="15" hidden="false" customHeight="false" outlineLevel="0" collapsed="false">
      <c r="A57" s="0" t="s">
        <v>42</v>
      </c>
      <c r="C57" s="0" t="n">
        <v>280152687</v>
      </c>
      <c r="J57" s="1"/>
    </row>
    <row r="58" customFormat="false" ht="15" hidden="false" customHeight="false" outlineLevel="0" collapsed="false">
      <c r="J58" s="1"/>
    </row>
    <row r="59" customFormat="false" ht="15" hidden="false" customHeight="false" outlineLevel="0" collapsed="false">
      <c r="J59" s="1"/>
    </row>
    <row r="60" customFormat="false" ht="15" hidden="false" customHeight="false" outlineLevel="0" collapsed="false">
      <c r="A60" s="0" t="s">
        <v>43</v>
      </c>
      <c r="B60" s="1" t="n">
        <v>74279248</v>
      </c>
      <c r="J60" s="1"/>
    </row>
    <row r="61" customFormat="false" ht="15" hidden="false" customHeight="false" outlineLevel="0" collapsed="false">
      <c r="A61" s="0" t="s">
        <v>44</v>
      </c>
      <c r="B61" s="0" t="n">
        <v>28042148393</v>
      </c>
      <c r="C61" s="0" t="n">
        <v>123456</v>
      </c>
      <c r="J61" s="1"/>
    </row>
    <row r="62" customFormat="false" ht="15" hidden="false" customHeight="false" outlineLevel="0" collapsed="false">
      <c r="J62" s="1"/>
    </row>
    <row r="63" customFormat="false" ht="15" hidden="false" customHeight="false" outlineLevel="0" collapsed="false">
      <c r="J63" s="1"/>
    </row>
    <row r="64" customFormat="false" ht="15" hidden="false" customHeight="false" outlineLevel="0" collapsed="false">
      <c r="J64" s="1"/>
    </row>
    <row r="65" customFormat="false" ht="15" hidden="false" customHeight="false" outlineLevel="0" collapsed="false">
      <c r="A65" s="0" t="s">
        <v>45</v>
      </c>
      <c r="B65" s="0" t="s">
        <v>46</v>
      </c>
      <c r="J65" s="1"/>
    </row>
    <row r="66" customFormat="false" ht="15" hidden="false" customHeight="false" outlineLevel="0" collapsed="false">
      <c r="A66" s="0" t="s">
        <v>47</v>
      </c>
      <c r="B66" s="0" t="s">
        <v>48</v>
      </c>
      <c r="J66" s="1"/>
    </row>
    <row r="67" customFormat="false" ht="15" hidden="false" customHeight="false" outlineLevel="0" collapsed="false">
      <c r="A67" s="0" t="s">
        <v>49</v>
      </c>
      <c r="B67" s="0" t="n">
        <v>73146923</v>
      </c>
      <c r="C67" s="0" t="n">
        <v>7856273019</v>
      </c>
      <c r="J67" s="1"/>
    </row>
    <row r="68" customFormat="false" ht="15" hidden="false" customHeight="false" outlineLevel="0" collapsed="false">
      <c r="J68" s="1"/>
    </row>
    <row r="69" customFormat="false" ht="15" hidden="false" customHeight="false" outlineLevel="0" collapsed="false">
      <c r="J69" s="1"/>
    </row>
    <row r="70" customFormat="false" ht="15" hidden="false" customHeight="false" outlineLevel="0" collapsed="false">
      <c r="J70" s="1"/>
    </row>
    <row r="71" customFormat="false" ht="15" hidden="false" customHeight="false" outlineLevel="0" collapsed="false">
      <c r="J71" s="1"/>
    </row>
    <row r="72" customFormat="false" ht="15" hidden="false" customHeight="false" outlineLevel="0" collapsed="false">
      <c r="J72" s="1"/>
    </row>
    <row r="73" customFormat="false" ht="15" hidden="false" customHeight="false" outlineLevel="0" collapsed="false">
      <c r="J73" s="1"/>
    </row>
    <row r="74" customFormat="false" ht="15" hidden="false" customHeight="false" outlineLevel="0" collapsed="false">
      <c r="J74" s="1"/>
    </row>
    <row r="75" customFormat="false" ht="15" hidden="false" customHeight="false" outlineLevel="0" collapsed="false">
      <c r="J75" s="1"/>
    </row>
    <row r="76" customFormat="false" ht="15" hidden="false" customHeight="false" outlineLevel="0" collapsed="false">
      <c r="J76" s="1"/>
    </row>
    <row r="77" customFormat="false" ht="15" hidden="false" customHeight="false" outlineLevel="0" collapsed="false">
      <c r="J77" s="1"/>
    </row>
    <row r="78" customFormat="false" ht="15" hidden="false" customHeight="false" outlineLevel="0" collapsed="false">
      <c r="J78" s="1"/>
    </row>
    <row r="79" customFormat="false" ht="15" hidden="false" customHeight="false" outlineLevel="0" collapsed="false">
      <c r="J79" s="1"/>
    </row>
    <row r="80" customFormat="false" ht="15" hidden="false" customHeight="false" outlineLevel="0" collapsed="false">
      <c r="J80" s="1"/>
    </row>
    <row r="81" customFormat="false" ht="15" hidden="false" customHeight="false" outlineLevel="0" collapsed="false">
      <c r="J81" s="1"/>
    </row>
    <row r="82" customFormat="false" ht="15" hidden="false" customHeight="false" outlineLevel="0" collapsed="false">
      <c r="J82" s="1"/>
    </row>
    <row r="83" customFormat="false" ht="15" hidden="false" customHeight="false" outlineLevel="0" collapsed="false">
      <c r="J83" s="1"/>
    </row>
    <row r="84" customFormat="false" ht="15" hidden="false" customHeight="false" outlineLevel="0" collapsed="false">
      <c r="J84" s="1"/>
    </row>
    <row r="85" customFormat="false" ht="15" hidden="false" customHeight="false" outlineLevel="0" collapsed="false">
      <c r="J85" s="1"/>
    </row>
    <row r="86" customFormat="false" ht="15" hidden="false" customHeight="false" outlineLevel="0" collapsed="false">
      <c r="J86" s="1"/>
    </row>
    <row r="87" customFormat="false" ht="15" hidden="false" customHeight="false" outlineLevel="0" collapsed="false">
      <c r="J87" s="1"/>
    </row>
    <row r="88" customFormat="false" ht="15" hidden="false" customHeight="false" outlineLevel="0" collapsed="false">
      <c r="J88" s="1"/>
    </row>
    <row r="89" customFormat="false" ht="15" hidden="false" customHeight="false" outlineLevel="0" collapsed="false">
      <c r="J89" s="1"/>
    </row>
    <row r="90" customFormat="false" ht="15" hidden="false" customHeight="false" outlineLevel="0" collapsed="false">
      <c r="J90" s="1"/>
    </row>
    <row r="91" customFormat="false" ht="15" hidden="false" customHeight="false" outlineLevel="0" collapsed="false">
      <c r="J91" s="1"/>
    </row>
    <row r="92" customFormat="false" ht="15" hidden="false" customHeight="false" outlineLevel="0" collapsed="false">
      <c r="J92" s="1"/>
    </row>
    <row r="93" customFormat="false" ht="15" hidden="false" customHeight="false" outlineLevel="0" collapsed="false">
      <c r="J93" s="1"/>
    </row>
    <row r="94" customFormat="false" ht="15" hidden="false" customHeight="false" outlineLevel="0" collapsed="false">
      <c r="J94" s="1"/>
    </row>
    <row r="95" customFormat="false" ht="15" hidden="false" customHeight="false" outlineLevel="0" collapsed="false">
      <c r="J95" s="1"/>
    </row>
    <row r="96" customFormat="false" ht="15" hidden="false" customHeight="false" outlineLevel="0" collapsed="false">
      <c r="J96" s="1"/>
    </row>
    <row r="97" customFormat="false" ht="15" hidden="false" customHeight="false" outlineLevel="0" collapsed="false">
      <c r="J97" s="1"/>
    </row>
    <row r="98" customFormat="false" ht="15" hidden="false" customHeight="false" outlineLevel="0" collapsed="false">
      <c r="J98" s="1"/>
    </row>
    <row r="99" customFormat="false" ht="15" hidden="false" customHeight="false" outlineLevel="0" collapsed="false">
      <c r="J99" s="1"/>
    </row>
    <row r="100" customFormat="false" ht="15" hidden="false" customHeight="false" outlineLevel="0" collapsed="false">
      <c r="J100" s="1"/>
    </row>
    <row r="101" customFormat="false" ht="15" hidden="false" customHeight="false" outlineLevel="0" collapsed="false">
      <c r="J101" s="1"/>
    </row>
    <row r="102" customFormat="false" ht="15" hidden="false" customHeight="false" outlineLevel="0" collapsed="false">
      <c r="J102" s="1"/>
    </row>
    <row r="103" customFormat="false" ht="15" hidden="false" customHeight="false" outlineLevel="0" collapsed="false">
      <c r="J103" s="1"/>
    </row>
    <row r="104" customFormat="false" ht="15" hidden="false" customHeight="false" outlineLevel="0" collapsed="false">
      <c r="J104" s="1"/>
    </row>
    <row r="105" customFormat="false" ht="15" hidden="false" customHeight="false" outlineLevel="0" collapsed="false">
      <c r="J105" s="1"/>
    </row>
    <row r="106" customFormat="false" ht="15" hidden="false" customHeight="false" outlineLevel="0" collapsed="false">
      <c r="J106" s="1"/>
    </row>
    <row r="107" customFormat="false" ht="15" hidden="false" customHeight="false" outlineLevel="0" collapsed="false">
      <c r="J107" s="1"/>
    </row>
    <row r="108" customFormat="false" ht="15" hidden="false" customHeight="false" outlineLevel="0" collapsed="false">
      <c r="J108" s="1"/>
    </row>
    <row r="109" customFormat="false" ht="15" hidden="false" customHeight="false" outlineLevel="0" collapsed="false">
      <c r="J109" s="1"/>
    </row>
    <row r="110" customFormat="false" ht="15" hidden="false" customHeight="false" outlineLevel="0" collapsed="false">
      <c r="J110" s="1"/>
    </row>
    <row r="111" customFormat="false" ht="15" hidden="false" customHeight="false" outlineLevel="0" collapsed="false">
      <c r="J111" s="1"/>
    </row>
    <row r="112" customFormat="false" ht="15" hidden="false" customHeight="false" outlineLevel="0" collapsed="false">
      <c r="J112" s="1"/>
    </row>
    <row r="113" customFormat="false" ht="15" hidden="false" customHeight="false" outlineLevel="0" collapsed="false">
      <c r="J113" s="1"/>
    </row>
    <row r="114" customFormat="false" ht="15" hidden="false" customHeight="false" outlineLevel="0" collapsed="false">
      <c r="J114" s="1"/>
    </row>
    <row r="115" customFormat="false" ht="15" hidden="false" customHeight="false" outlineLevel="0" collapsed="false">
      <c r="J115" s="1"/>
    </row>
    <row r="116" customFormat="false" ht="15" hidden="false" customHeight="false" outlineLevel="0" collapsed="false">
      <c r="J116" s="1"/>
    </row>
    <row r="117" customFormat="false" ht="15" hidden="false" customHeight="false" outlineLevel="0" collapsed="false">
      <c r="J117" s="1"/>
    </row>
    <row r="118" customFormat="false" ht="15" hidden="false" customHeight="false" outlineLevel="0" collapsed="false">
      <c r="J118" s="1"/>
    </row>
    <row r="119" customFormat="false" ht="15" hidden="false" customHeight="false" outlineLevel="0" collapsed="false">
      <c r="J119" s="1"/>
    </row>
    <row r="120" customFormat="false" ht="15" hidden="false" customHeight="false" outlineLevel="0" collapsed="false">
      <c r="J120" s="1"/>
    </row>
    <row r="121" customFormat="false" ht="15" hidden="false" customHeight="false" outlineLevel="0" collapsed="false">
      <c r="J121" s="1"/>
    </row>
    <row r="122" customFormat="false" ht="15" hidden="false" customHeight="false" outlineLevel="0" collapsed="false">
      <c r="J122" s="1"/>
    </row>
    <row r="123" customFormat="false" ht="15" hidden="false" customHeight="false" outlineLevel="0" collapsed="false">
      <c r="J123" s="1"/>
    </row>
    <row r="124" customFormat="false" ht="15" hidden="false" customHeight="false" outlineLevel="0" collapsed="false">
      <c r="J124" s="1"/>
    </row>
    <row r="125" customFormat="false" ht="15" hidden="false" customHeight="false" outlineLevel="0" collapsed="false">
      <c r="J125" s="1"/>
    </row>
    <row r="126" customFormat="false" ht="15" hidden="false" customHeight="false" outlineLevel="0" collapsed="false">
      <c r="J126" s="1"/>
    </row>
    <row r="127" customFormat="false" ht="15" hidden="false" customHeight="false" outlineLevel="0" collapsed="false">
      <c r="J127" s="1"/>
    </row>
    <row r="128" customFormat="false" ht="15" hidden="false" customHeight="false" outlineLevel="0" collapsed="false">
      <c r="J128" s="1"/>
    </row>
    <row r="129" customFormat="false" ht="15" hidden="false" customHeight="false" outlineLevel="0" collapsed="false">
      <c r="J129" s="1"/>
    </row>
    <row r="130" customFormat="false" ht="15" hidden="false" customHeight="false" outlineLevel="0" collapsed="false">
      <c r="J130" s="1"/>
    </row>
    <row r="131" customFormat="false" ht="15" hidden="false" customHeight="false" outlineLevel="0" collapsed="false">
      <c r="J131" s="1"/>
    </row>
    <row r="132" customFormat="false" ht="15" hidden="false" customHeight="false" outlineLevel="0" collapsed="false">
      <c r="J132" s="1"/>
    </row>
    <row r="133" customFormat="false" ht="15" hidden="false" customHeight="false" outlineLevel="0" collapsed="false">
      <c r="J133" s="1"/>
    </row>
    <row r="134" customFormat="false" ht="15" hidden="false" customHeight="false" outlineLevel="0" collapsed="false">
      <c r="J134" s="1"/>
    </row>
    <row r="135" customFormat="false" ht="15" hidden="false" customHeight="false" outlineLevel="0" collapsed="false">
      <c r="J135" s="1"/>
    </row>
    <row r="136" customFormat="false" ht="15" hidden="false" customHeight="false" outlineLevel="0" collapsed="false">
      <c r="J136" s="1"/>
    </row>
    <row r="137" customFormat="false" ht="15" hidden="false" customHeight="false" outlineLevel="0" collapsed="false">
      <c r="J137" s="1"/>
    </row>
    <row r="138" customFormat="false" ht="15" hidden="false" customHeight="false" outlineLevel="0" collapsed="false">
      <c r="J138" s="1"/>
    </row>
    <row r="139" customFormat="false" ht="15" hidden="false" customHeight="false" outlineLevel="0" collapsed="false">
      <c r="J139" s="1"/>
    </row>
    <row r="140" customFormat="false" ht="15" hidden="false" customHeight="false" outlineLevel="0" collapsed="false">
      <c r="J140" s="1"/>
    </row>
    <row r="141" customFormat="false" ht="15" hidden="false" customHeight="false" outlineLevel="0" collapsed="false">
      <c r="J141" s="1"/>
    </row>
    <row r="142" customFormat="false" ht="15" hidden="false" customHeight="false" outlineLevel="0" collapsed="false">
      <c r="J142" s="1"/>
    </row>
    <row r="143" customFormat="false" ht="15" hidden="false" customHeight="false" outlineLevel="0" collapsed="false">
      <c r="J143" s="1"/>
    </row>
    <row r="144" customFormat="false" ht="15" hidden="false" customHeight="false" outlineLevel="0" collapsed="false">
      <c r="J144" s="1"/>
    </row>
    <row r="145" customFormat="false" ht="15" hidden="false" customHeight="false" outlineLevel="0" collapsed="false">
      <c r="J145" s="1"/>
    </row>
    <row r="146" customFormat="false" ht="15" hidden="false" customHeight="false" outlineLevel="0" collapsed="false">
      <c r="J146" s="1"/>
    </row>
    <row r="147" customFormat="false" ht="15" hidden="false" customHeight="false" outlineLevel="0" collapsed="false">
      <c r="J147" s="1"/>
    </row>
    <row r="148" customFormat="false" ht="15" hidden="false" customHeight="false" outlineLevel="0" collapsed="false">
      <c r="J148" s="1"/>
    </row>
    <row r="149" customFormat="false" ht="15" hidden="false" customHeight="false" outlineLevel="0" collapsed="false">
      <c r="J149" s="1"/>
    </row>
    <row r="150" customFormat="false" ht="15" hidden="false" customHeight="false" outlineLevel="0" collapsed="false">
      <c r="J150" s="1"/>
    </row>
    <row r="151" customFormat="false" ht="15" hidden="false" customHeight="false" outlineLevel="0" collapsed="false">
      <c r="J151" s="1"/>
    </row>
    <row r="152" customFormat="false" ht="15" hidden="false" customHeight="false" outlineLevel="0" collapsed="false">
      <c r="J152" s="1"/>
    </row>
    <row r="153" customFormat="false" ht="15" hidden="false" customHeight="false" outlineLevel="0" collapsed="false">
      <c r="J153" s="1"/>
    </row>
    <row r="154" customFormat="false" ht="15" hidden="false" customHeight="false" outlineLevel="0" collapsed="false">
      <c r="J154" s="1"/>
    </row>
    <row r="155" customFormat="false" ht="15" hidden="false" customHeight="false" outlineLevel="0" collapsed="false">
      <c r="J155" s="1"/>
    </row>
    <row r="156" customFormat="false" ht="15" hidden="false" customHeight="false" outlineLevel="0" collapsed="false">
      <c r="J156" s="1"/>
    </row>
    <row r="157" customFormat="false" ht="15" hidden="false" customHeight="false" outlineLevel="0" collapsed="false">
      <c r="J157" s="1"/>
    </row>
    <row r="158" customFormat="false" ht="15" hidden="false" customHeight="false" outlineLevel="0" collapsed="false">
      <c r="J158" s="1"/>
    </row>
    <row r="159" customFormat="false" ht="15" hidden="false" customHeight="false" outlineLevel="0" collapsed="false">
      <c r="J159" s="1"/>
    </row>
    <row r="160" customFormat="false" ht="15" hidden="false" customHeight="false" outlineLevel="0" collapsed="false">
      <c r="J160" s="1"/>
    </row>
    <row r="161" customFormat="false" ht="15" hidden="false" customHeight="false" outlineLevel="0" collapsed="false">
      <c r="J161" s="1"/>
    </row>
    <row r="162" customFormat="false" ht="15" hidden="false" customHeight="false" outlineLevel="0" collapsed="false">
      <c r="J162" s="1"/>
    </row>
    <row r="163" customFormat="false" ht="15" hidden="false" customHeight="false" outlineLevel="0" collapsed="false">
      <c r="J163" s="1"/>
    </row>
    <row r="164" customFormat="false" ht="15" hidden="false" customHeight="false" outlineLevel="0" collapsed="false">
      <c r="J164" s="1"/>
    </row>
    <row r="165" customFormat="false" ht="15" hidden="false" customHeight="false" outlineLevel="0" collapsed="false">
      <c r="J165" s="1"/>
    </row>
    <row r="166" customFormat="false" ht="15" hidden="false" customHeight="false" outlineLevel="0" collapsed="false">
      <c r="J166" s="1"/>
    </row>
    <row r="167" customFormat="false" ht="15" hidden="false" customHeight="false" outlineLevel="0" collapsed="false">
      <c r="J167" s="1"/>
    </row>
    <row r="168" customFormat="false" ht="15" hidden="false" customHeight="false" outlineLevel="0" collapsed="false">
      <c r="J168" s="1"/>
    </row>
    <row r="169" customFormat="false" ht="15" hidden="false" customHeight="false" outlineLevel="0" collapsed="false">
      <c r="J169" s="1"/>
    </row>
    <row r="170" customFormat="false" ht="15" hidden="false" customHeight="false" outlineLevel="0" collapsed="false">
      <c r="J170" s="1"/>
    </row>
    <row r="171" customFormat="false" ht="15" hidden="false" customHeight="false" outlineLevel="0" collapsed="false">
      <c r="J171" s="1"/>
    </row>
    <row r="172" customFormat="false" ht="15" hidden="false" customHeight="false" outlineLevel="0" collapsed="false">
      <c r="J172" s="1"/>
    </row>
    <row r="173" customFormat="false" ht="15" hidden="false" customHeight="false" outlineLevel="0" collapsed="false">
      <c r="J173" s="1"/>
    </row>
    <row r="174" customFormat="false" ht="15" hidden="false" customHeight="false" outlineLevel="0" collapsed="false">
      <c r="J174" s="1"/>
    </row>
    <row r="175" customFormat="false" ht="15" hidden="false" customHeight="false" outlineLevel="0" collapsed="false">
      <c r="J175" s="1"/>
    </row>
    <row r="176" customFormat="false" ht="15" hidden="false" customHeight="false" outlineLevel="0" collapsed="false">
      <c r="J176" s="1"/>
    </row>
    <row r="177" customFormat="false" ht="15" hidden="false" customHeight="false" outlineLevel="0" collapsed="false">
      <c r="J177" s="1"/>
    </row>
    <row r="178" customFormat="false" ht="15" hidden="false" customHeight="false" outlineLevel="0" collapsed="false">
      <c r="J178" s="1"/>
    </row>
    <row r="179" customFormat="false" ht="15" hidden="false" customHeight="false" outlineLevel="0" collapsed="false">
      <c r="J179" s="1"/>
    </row>
    <row r="180" customFormat="false" ht="15" hidden="false" customHeight="false" outlineLevel="0" collapsed="false">
      <c r="J180" s="1"/>
    </row>
    <row r="181" customFormat="false" ht="15" hidden="false" customHeight="false" outlineLevel="0" collapsed="false">
      <c r="J181" s="1"/>
    </row>
    <row r="182" customFormat="false" ht="15" hidden="false" customHeight="false" outlineLevel="0" collapsed="false">
      <c r="J182" s="1"/>
    </row>
    <row r="183" customFormat="false" ht="15" hidden="false" customHeight="false" outlineLevel="0" collapsed="false">
      <c r="J183" s="1"/>
    </row>
    <row r="184" customFormat="false" ht="15" hidden="false" customHeight="false" outlineLevel="0" collapsed="false">
      <c r="J184" s="1"/>
    </row>
    <row r="185" customFormat="false" ht="15" hidden="false" customHeight="false" outlineLevel="0" collapsed="false">
      <c r="J185" s="1"/>
    </row>
    <row r="186" customFormat="false" ht="15" hidden="false" customHeight="false" outlineLevel="0" collapsed="false">
      <c r="J186" s="1"/>
    </row>
    <row r="187" customFormat="false" ht="15" hidden="false" customHeight="false" outlineLevel="0" collapsed="false">
      <c r="J187" s="1"/>
    </row>
    <row r="188" customFormat="false" ht="15" hidden="false" customHeight="false" outlineLevel="0" collapsed="false">
      <c r="J188" s="1"/>
    </row>
    <row r="189" customFormat="false" ht="15" hidden="false" customHeight="false" outlineLevel="0" collapsed="false">
      <c r="J189" s="1"/>
    </row>
    <row r="190" customFormat="false" ht="15" hidden="false" customHeight="false" outlineLevel="0" collapsed="false">
      <c r="J190" s="1"/>
    </row>
    <row r="191" customFormat="false" ht="15" hidden="false" customHeight="false" outlineLevel="0" collapsed="false">
      <c r="J191" s="1"/>
    </row>
    <row r="192" customFormat="false" ht="15" hidden="false" customHeight="false" outlineLevel="0" collapsed="false">
      <c r="J192" s="1"/>
    </row>
    <row r="193" customFormat="false" ht="15" hidden="false" customHeight="false" outlineLevel="0" collapsed="false">
      <c r="J193" s="1"/>
    </row>
    <row r="194" customFormat="false" ht="15" hidden="false" customHeight="false" outlineLevel="0" collapsed="false">
      <c r="J194" s="1"/>
    </row>
    <row r="195" customFormat="false" ht="15" hidden="false" customHeight="false" outlineLevel="0" collapsed="false">
      <c r="J195" s="1"/>
    </row>
    <row r="196" customFormat="false" ht="15" hidden="false" customHeight="false" outlineLevel="0" collapsed="false">
      <c r="J196" s="1"/>
    </row>
    <row r="197" customFormat="false" ht="15" hidden="false" customHeight="false" outlineLevel="0" collapsed="false">
      <c r="J197" s="1"/>
    </row>
    <row r="198" customFormat="false" ht="15" hidden="false" customHeight="false" outlineLevel="0" collapsed="false">
      <c r="J198" s="1"/>
    </row>
    <row r="199" customFormat="false" ht="15" hidden="false" customHeight="false" outlineLevel="0" collapsed="false">
      <c r="J199" s="1"/>
    </row>
    <row r="200" customFormat="false" ht="15" hidden="false" customHeight="false" outlineLevel="0" collapsed="false">
      <c r="J200" s="1"/>
    </row>
    <row r="201" customFormat="false" ht="15" hidden="false" customHeight="false" outlineLevel="0" collapsed="false">
      <c r="J201" s="1"/>
    </row>
    <row r="202" customFormat="false" ht="15" hidden="false" customHeight="false" outlineLevel="0" collapsed="false">
      <c r="J202" s="1"/>
    </row>
    <row r="203" customFormat="false" ht="15" hidden="false" customHeight="false" outlineLevel="0" collapsed="false">
      <c r="J203" s="1"/>
    </row>
    <row r="204" customFormat="false" ht="15" hidden="false" customHeight="false" outlineLevel="0" collapsed="false">
      <c r="J204" s="1"/>
    </row>
    <row r="205" customFormat="false" ht="15" hidden="false" customHeight="false" outlineLevel="0" collapsed="false">
      <c r="J205" s="1"/>
    </row>
    <row r="206" customFormat="false" ht="15" hidden="false" customHeight="false" outlineLevel="0" collapsed="false">
      <c r="J206" s="1"/>
    </row>
    <row r="207" customFormat="false" ht="15" hidden="false" customHeight="false" outlineLevel="0" collapsed="false">
      <c r="J207" s="1"/>
    </row>
    <row r="208" customFormat="false" ht="15" hidden="false" customHeight="false" outlineLevel="0" collapsed="false">
      <c r="J208" s="1"/>
    </row>
    <row r="209" customFormat="false" ht="15" hidden="false" customHeight="false" outlineLevel="0" collapsed="false">
      <c r="J209" s="1"/>
    </row>
    <row r="210" customFormat="false" ht="15" hidden="false" customHeight="false" outlineLevel="0" collapsed="false">
      <c r="J210" s="1"/>
    </row>
    <row r="211" customFormat="false" ht="15" hidden="false" customHeight="false" outlineLevel="0" collapsed="false">
      <c r="J211" s="1"/>
    </row>
    <row r="212" customFormat="false" ht="15" hidden="false" customHeight="false" outlineLevel="0" collapsed="false">
      <c r="J212" s="1"/>
    </row>
    <row r="213" customFormat="false" ht="15" hidden="false" customHeight="false" outlineLevel="0" collapsed="false">
      <c r="J213" s="1"/>
    </row>
    <row r="214" customFormat="false" ht="15" hidden="false" customHeight="false" outlineLevel="0" collapsed="false">
      <c r="J214" s="1"/>
    </row>
    <row r="215" customFormat="false" ht="15" hidden="false" customHeight="false" outlineLevel="0" collapsed="false">
      <c r="J215" s="1"/>
    </row>
    <row r="216" customFormat="false" ht="15" hidden="false" customHeight="false" outlineLevel="0" collapsed="false">
      <c r="J216" s="1"/>
    </row>
    <row r="217" customFormat="false" ht="15" hidden="false" customHeight="false" outlineLevel="0" collapsed="false">
      <c r="J217" s="1"/>
    </row>
    <row r="218" customFormat="false" ht="15" hidden="false" customHeight="false" outlineLevel="0" collapsed="false">
      <c r="J218" s="1"/>
    </row>
    <row r="219" customFormat="false" ht="15" hidden="false" customHeight="false" outlineLevel="0" collapsed="false">
      <c r="J219" s="1"/>
    </row>
    <row r="220" customFormat="false" ht="15" hidden="false" customHeight="false" outlineLevel="0" collapsed="false">
      <c r="J220" s="1"/>
    </row>
    <row r="221" customFormat="false" ht="15" hidden="false" customHeight="false" outlineLevel="0" collapsed="false">
      <c r="J221" s="1"/>
    </row>
    <row r="222" customFormat="false" ht="15" hidden="false" customHeight="false" outlineLevel="0" collapsed="false">
      <c r="J222" s="1"/>
    </row>
    <row r="223" customFormat="false" ht="15" hidden="false" customHeight="false" outlineLevel="0" collapsed="false">
      <c r="J223" s="1"/>
    </row>
    <row r="224" customFormat="false" ht="15" hidden="false" customHeight="false" outlineLevel="0" collapsed="false">
      <c r="J224" s="1"/>
    </row>
    <row r="225" customFormat="false" ht="15" hidden="false" customHeight="false" outlineLevel="0" collapsed="false">
      <c r="J225" s="1"/>
    </row>
    <row r="226" customFormat="false" ht="15" hidden="false" customHeight="false" outlineLevel="0" collapsed="false">
      <c r="J226" s="1"/>
    </row>
    <row r="227" customFormat="false" ht="15" hidden="false" customHeight="false" outlineLevel="0" collapsed="false">
      <c r="J227" s="1"/>
    </row>
    <row r="228" customFormat="false" ht="15" hidden="false" customHeight="false" outlineLevel="0" collapsed="false">
      <c r="J228" s="1"/>
    </row>
    <row r="229" customFormat="false" ht="15" hidden="false" customHeight="false" outlineLevel="0" collapsed="false">
      <c r="J229" s="1"/>
    </row>
    <row r="230" customFormat="false" ht="15" hidden="false" customHeight="false" outlineLevel="0" collapsed="false">
      <c r="J230" s="1"/>
    </row>
    <row r="231" customFormat="false" ht="15" hidden="false" customHeight="false" outlineLevel="0" collapsed="false">
      <c r="J231" s="1"/>
    </row>
    <row r="232" customFormat="false" ht="15" hidden="false" customHeight="false" outlineLevel="0" collapsed="false">
      <c r="J232" s="1"/>
    </row>
    <row r="233" customFormat="false" ht="15" hidden="false" customHeight="false" outlineLevel="0" collapsed="false">
      <c r="J233" s="1"/>
    </row>
    <row r="234" customFormat="false" ht="15" hidden="false" customHeight="false" outlineLevel="0" collapsed="false">
      <c r="J234" s="1"/>
    </row>
    <row r="235" customFormat="false" ht="15" hidden="false" customHeight="false" outlineLevel="0" collapsed="false">
      <c r="J235" s="1"/>
    </row>
    <row r="236" customFormat="false" ht="15" hidden="false" customHeight="false" outlineLevel="0" collapsed="false">
      <c r="J236" s="1"/>
    </row>
    <row r="237" customFormat="false" ht="15" hidden="false" customHeight="false" outlineLevel="0" collapsed="false">
      <c r="J237" s="1"/>
    </row>
    <row r="238" customFormat="false" ht="15" hidden="false" customHeight="false" outlineLevel="0" collapsed="false">
      <c r="J238" s="1"/>
    </row>
    <row r="239" customFormat="false" ht="15" hidden="false" customHeight="false" outlineLevel="0" collapsed="false">
      <c r="J239" s="1"/>
    </row>
    <row r="240" customFormat="false" ht="15" hidden="false" customHeight="false" outlineLevel="0" collapsed="false">
      <c r="J240" s="1"/>
    </row>
    <row r="241" customFormat="false" ht="15" hidden="false" customHeight="false" outlineLevel="0" collapsed="false">
      <c r="J241" s="1"/>
    </row>
    <row r="242" customFormat="false" ht="15" hidden="false" customHeight="false" outlineLevel="0" collapsed="false">
      <c r="J242" s="1"/>
    </row>
    <row r="243" customFormat="false" ht="15" hidden="false" customHeight="false" outlineLevel="0" collapsed="false">
      <c r="J243" s="1"/>
    </row>
    <row r="244" customFormat="false" ht="15" hidden="false" customHeight="false" outlineLevel="0" collapsed="false">
      <c r="J244" s="1"/>
    </row>
    <row r="245" customFormat="false" ht="15" hidden="false" customHeight="false" outlineLevel="0" collapsed="false">
      <c r="J245" s="1"/>
    </row>
    <row r="246" customFormat="false" ht="15" hidden="false" customHeight="false" outlineLevel="0" collapsed="false">
      <c r="J246" s="1"/>
    </row>
    <row r="247" customFormat="false" ht="15" hidden="false" customHeight="false" outlineLevel="0" collapsed="false">
      <c r="J247" s="1"/>
    </row>
    <row r="248" customFormat="false" ht="15" hidden="false" customHeight="false" outlineLevel="0" collapsed="false">
      <c r="J248" s="1"/>
    </row>
    <row r="249" customFormat="false" ht="15" hidden="false" customHeight="false" outlineLevel="0" collapsed="false">
      <c r="J249" s="1"/>
    </row>
    <row r="250" customFormat="false" ht="15" hidden="false" customHeight="false" outlineLevel="0" collapsed="false">
      <c r="J250" s="1"/>
    </row>
    <row r="251" customFormat="false" ht="15" hidden="false" customHeight="false" outlineLevel="0" collapsed="false">
      <c r="J251" s="1"/>
    </row>
    <row r="252" customFormat="false" ht="15" hidden="false" customHeight="false" outlineLevel="0" collapsed="false">
      <c r="J252" s="1"/>
    </row>
    <row r="253" customFormat="false" ht="15" hidden="false" customHeight="false" outlineLevel="0" collapsed="false">
      <c r="J253" s="1"/>
    </row>
    <row r="254" customFormat="false" ht="15" hidden="false" customHeight="false" outlineLevel="0" collapsed="false">
      <c r="J254" s="1"/>
    </row>
    <row r="255" customFormat="false" ht="15" hidden="false" customHeight="false" outlineLevel="0" collapsed="false">
      <c r="J255" s="1"/>
    </row>
    <row r="256" customFormat="false" ht="15" hidden="false" customHeight="false" outlineLevel="0" collapsed="false">
      <c r="J256" s="1"/>
    </row>
    <row r="257" customFormat="false" ht="15" hidden="false" customHeight="false" outlineLevel="0" collapsed="false">
      <c r="J257" s="1"/>
    </row>
    <row r="258" customFormat="false" ht="15" hidden="false" customHeight="false" outlineLevel="0" collapsed="false">
      <c r="J258" s="1"/>
    </row>
    <row r="259" customFormat="false" ht="15" hidden="false" customHeight="false" outlineLevel="0" collapsed="false">
      <c r="J259" s="1"/>
    </row>
    <row r="260" customFormat="false" ht="15" hidden="false" customHeight="false" outlineLevel="0" collapsed="false">
      <c r="J260" s="1"/>
    </row>
    <row r="261" customFormat="false" ht="15" hidden="false" customHeight="false" outlineLevel="0" collapsed="false">
      <c r="J261" s="1"/>
    </row>
    <row r="262" customFormat="false" ht="15" hidden="false" customHeight="false" outlineLevel="0" collapsed="false">
      <c r="J262" s="1"/>
    </row>
    <row r="263" customFormat="false" ht="15" hidden="false" customHeight="false" outlineLevel="0" collapsed="false">
      <c r="J263" s="1"/>
    </row>
    <row r="264" customFormat="false" ht="15" hidden="false" customHeight="false" outlineLevel="0" collapsed="false">
      <c r="J264" s="1"/>
    </row>
    <row r="265" customFormat="false" ht="15" hidden="false" customHeight="false" outlineLevel="0" collapsed="false">
      <c r="J265" s="1"/>
    </row>
    <row r="266" customFormat="false" ht="15" hidden="false" customHeight="false" outlineLevel="0" collapsed="false">
      <c r="J266" s="1"/>
    </row>
    <row r="267" customFormat="false" ht="15" hidden="false" customHeight="false" outlineLevel="0" collapsed="false">
      <c r="J267" s="1"/>
    </row>
    <row r="268" customFormat="false" ht="15" hidden="false" customHeight="false" outlineLevel="0" collapsed="false">
      <c r="J268" s="1"/>
    </row>
    <row r="269" customFormat="false" ht="15" hidden="false" customHeight="false" outlineLevel="0" collapsed="false">
      <c r="J269" s="1"/>
    </row>
    <row r="270" customFormat="false" ht="15" hidden="false" customHeight="false" outlineLevel="0" collapsed="false">
      <c r="J270" s="1"/>
    </row>
    <row r="271" customFormat="false" ht="15" hidden="false" customHeight="false" outlineLevel="0" collapsed="false">
      <c r="J271" s="1"/>
    </row>
    <row r="272" customFormat="false" ht="15" hidden="false" customHeight="false" outlineLevel="0" collapsed="false">
      <c r="J272" s="1"/>
    </row>
    <row r="273" customFormat="false" ht="15" hidden="false" customHeight="false" outlineLevel="0" collapsed="false">
      <c r="J273" s="1"/>
    </row>
    <row r="274" customFormat="false" ht="15" hidden="false" customHeight="false" outlineLevel="0" collapsed="false">
      <c r="J274" s="1"/>
    </row>
    <row r="275" customFormat="false" ht="15" hidden="false" customHeight="false" outlineLevel="0" collapsed="false">
      <c r="J275" s="1"/>
    </row>
    <row r="276" customFormat="false" ht="15" hidden="false" customHeight="false" outlineLevel="0" collapsed="false">
      <c r="J276" s="1"/>
    </row>
    <row r="277" customFormat="false" ht="15" hidden="false" customHeight="false" outlineLevel="0" collapsed="false">
      <c r="J277" s="1"/>
    </row>
    <row r="278" customFormat="false" ht="15" hidden="false" customHeight="false" outlineLevel="0" collapsed="false">
      <c r="J278" s="1"/>
    </row>
    <row r="279" customFormat="false" ht="15" hidden="false" customHeight="false" outlineLevel="0" collapsed="false">
      <c r="J279" s="1"/>
    </row>
    <row r="280" customFormat="false" ht="15" hidden="false" customHeight="false" outlineLevel="0" collapsed="false">
      <c r="J280" s="1"/>
    </row>
    <row r="281" customFormat="false" ht="15" hidden="false" customHeight="false" outlineLevel="0" collapsed="false">
      <c r="J281" s="1"/>
    </row>
    <row r="282" customFormat="false" ht="15" hidden="false" customHeight="false" outlineLevel="0" collapsed="false">
      <c r="J282" s="1"/>
    </row>
    <row r="283" customFormat="false" ht="15" hidden="false" customHeight="false" outlineLevel="0" collapsed="false">
      <c r="J283" s="1"/>
    </row>
    <row r="284" customFormat="false" ht="15" hidden="false" customHeight="false" outlineLevel="0" collapsed="false">
      <c r="J284" s="1"/>
    </row>
    <row r="285" customFormat="false" ht="15" hidden="false" customHeight="false" outlineLevel="0" collapsed="false">
      <c r="J285" s="1"/>
    </row>
    <row r="286" customFormat="false" ht="15" hidden="false" customHeight="false" outlineLevel="0" collapsed="false">
      <c r="J286" s="1"/>
    </row>
    <row r="287" customFormat="false" ht="15" hidden="false" customHeight="false" outlineLevel="0" collapsed="false">
      <c r="J287" s="1"/>
    </row>
    <row r="288" customFormat="false" ht="15" hidden="false" customHeight="false" outlineLevel="0" collapsed="false">
      <c r="J288" s="1"/>
    </row>
    <row r="289" customFormat="false" ht="15" hidden="false" customHeight="false" outlineLevel="0" collapsed="false">
      <c r="J289" s="1"/>
    </row>
    <row r="290" customFormat="false" ht="15" hidden="false" customHeight="false" outlineLevel="0" collapsed="false">
      <c r="J290" s="1"/>
    </row>
    <row r="291" customFormat="false" ht="15" hidden="false" customHeight="false" outlineLevel="0" collapsed="false">
      <c r="J291" s="1"/>
    </row>
    <row r="292" customFormat="false" ht="15" hidden="false" customHeight="false" outlineLevel="0" collapsed="false">
      <c r="J292" s="1"/>
    </row>
    <row r="293" customFormat="false" ht="15" hidden="false" customHeight="false" outlineLevel="0" collapsed="false">
      <c r="J293" s="1"/>
    </row>
    <row r="294" customFormat="false" ht="15" hidden="false" customHeight="false" outlineLevel="0" collapsed="false">
      <c r="J294" s="1"/>
    </row>
    <row r="295" customFormat="false" ht="15" hidden="false" customHeight="false" outlineLevel="0" collapsed="false">
      <c r="J295" s="1"/>
    </row>
    <row r="296" customFormat="false" ht="15" hidden="false" customHeight="false" outlineLevel="0" collapsed="false">
      <c r="J296" s="1"/>
    </row>
    <row r="297" customFormat="false" ht="15" hidden="false" customHeight="false" outlineLevel="0" collapsed="false">
      <c r="J297" s="1"/>
    </row>
    <row r="298" customFormat="false" ht="15" hidden="false" customHeight="false" outlineLevel="0" collapsed="false">
      <c r="J298" s="1"/>
    </row>
    <row r="299" customFormat="false" ht="15" hidden="false" customHeight="false" outlineLevel="0" collapsed="false">
      <c r="J299" s="1"/>
    </row>
    <row r="300" customFormat="false" ht="15" hidden="false" customHeight="false" outlineLevel="0" collapsed="false">
      <c r="J300" s="1"/>
    </row>
    <row r="301" customFormat="false" ht="15" hidden="false" customHeight="false" outlineLevel="0" collapsed="false">
      <c r="J301" s="1"/>
    </row>
    <row r="302" customFormat="false" ht="15" hidden="false" customHeight="false" outlineLevel="0" collapsed="false">
      <c r="J302" s="1"/>
    </row>
    <row r="303" customFormat="false" ht="15" hidden="false" customHeight="false" outlineLevel="0" collapsed="false">
      <c r="J303" s="1"/>
    </row>
    <row r="304" customFormat="false" ht="15" hidden="false" customHeight="false" outlineLevel="0" collapsed="false">
      <c r="J304" s="1"/>
    </row>
    <row r="305" customFormat="false" ht="15" hidden="false" customHeight="false" outlineLevel="0" collapsed="false">
      <c r="J305" s="1"/>
    </row>
    <row r="306" customFormat="false" ht="15" hidden="false" customHeight="false" outlineLevel="0" collapsed="false">
      <c r="J306" s="1"/>
    </row>
    <row r="307" customFormat="false" ht="15" hidden="false" customHeight="false" outlineLevel="0" collapsed="false">
      <c r="J307" s="1"/>
    </row>
    <row r="308" customFormat="false" ht="15" hidden="false" customHeight="false" outlineLevel="0" collapsed="false">
      <c r="J308" s="1"/>
    </row>
    <row r="309" customFormat="false" ht="15" hidden="false" customHeight="false" outlineLevel="0" collapsed="false">
      <c r="J309" s="1"/>
    </row>
    <row r="310" customFormat="false" ht="15" hidden="false" customHeight="false" outlineLevel="0" collapsed="false">
      <c r="J310" s="1"/>
    </row>
    <row r="311" customFormat="false" ht="15" hidden="false" customHeight="false" outlineLevel="0" collapsed="false">
      <c r="J311" s="1"/>
    </row>
    <row r="312" customFormat="false" ht="15" hidden="false" customHeight="false" outlineLevel="0" collapsed="false">
      <c r="J312" s="1"/>
    </row>
    <row r="313" customFormat="false" ht="15" hidden="false" customHeight="false" outlineLevel="0" collapsed="false">
      <c r="J313" s="1"/>
    </row>
    <row r="314" customFormat="false" ht="15" hidden="false" customHeight="false" outlineLevel="0" collapsed="false">
      <c r="J314" s="1"/>
    </row>
    <row r="315" customFormat="false" ht="15" hidden="false" customHeight="false" outlineLevel="0" collapsed="false">
      <c r="J315" s="1"/>
    </row>
    <row r="316" customFormat="false" ht="15" hidden="false" customHeight="false" outlineLevel="0" collapsed="false">
      <c r="J316" s="1"/>
    </row>
    <row r="317" customFormat="false" ht="15" hidden="false" customHeight="false" outlineLevel="0" collapsed="false">
      <c r="J317" s="1"/>
    </row>
    <row r="318" customFormat="false" ht="15" hidden="false" customHeight="false" outlineLevel="0" collapsed="false">
      <c r="J318" s="1"/>
    </row>
    <row r="319" customFormat="false" ht="15" hidden="false" customHeight="false" outlineLevel="0" collapsed="false">
      <c r="J319" s="1"/>
    </row>
    <row r="320" customFormat="false" ht="15" hidden="false" customHeight="false" outlineLevel="0" collapsed="false">
      <c r="J320" s="1"/>
    </row>
    <row r="321" customFormat="false" ht="15" hidden="false" customHeight="false" outlineLevel="0" collapsed="false">
      <c r="J321" s="1"/>
    </row>
    <row r="322" customFormat="false" ht="15" hidden="false" customHeight="false" outlineLevel="0" collapsed="false">
      <c r="J322" s="1"/>
    </row>
    <row r="323" customFormat="false" ht="15" hidden="false" customHeight="false" outlineLevel="0" collapsed="false">
      <c r="J323" s="1"/>
    </row>
    <row r="324" customFormat="false" ht="15" hidden="false" customHeight="false" outlineLevel="0" collapsed="false">
      <c r="J324" s="1"/>
    </row>
    <row r="325" customFormat="false" ht="15" hidden="false" customHeight="false" outlineLevel="0" collapsed="false">
      <c r="J325" s="1"/>
    </row>
    <row r="326" customFormat="false" ht="15" hidden="false" customHeight="false" outlineLevel="0" collapsed="false">
      <c r="J326" s="1"/>
    </row>
    <row r="327" customFormat="false" ht="15" hidden="false" customHeight="false" outlineLevel="0" collapsed="false">
      <c r="J327" s="1"/>
    </row>
    <row r="328" customFormat="false" ht="15" hidden="false" customHeight="false" outlineLevel="0" collapsed="false">
      <c r="J328" s="1"/>
    </row>
    <row r="329" customFormat="false" ht="15" hidden="false" customHeight="false" outlineLevel="0" collapsed="false">
      <c r="J329" s="1"/>
    </row>
    <row r="330" customFormat="false" ht="15" hidden="false" customHeight="false" outlineLevel="0" collapsed="false">
      <c r="J330" s="1"/>
    </row>
    <row r="331" customFormat="false" ht="15" hidden="false" customHeight="false" outlineLevel="0" collapsed="false">
      <c r="J331" s="1"/>
    </row>
    <row r="332" customFormat="false" ht="15" hidden="false" customHeight="false" outlineLevel="0" collapsed="false">
      <c r="J332" s="1"/>
    </row>
    <row r="333" customFormat="false" ht="15" hidden="false" customHeight="false" outlineLevel="0" collapsed="false">
      <c r="J333" s="1"/>
    </row>
    <row r="334" customFormat="false" ht="15" hidden="false" customHeight="false" outlineLevel="0" collapsed="false">
      <c r="J334" s="1"/>
    </row>
    <row r="335" customFormat="false" ht="15" hidden="false" customHeight="false" outlineLevel="0" collapsed="false">
      <c r="J335" s="1"/>
    </row>
    <row r="336" customFormat="false" ht="15" hidden="false" customHeight="false" outlineLevel="0" collapsed="false">
      <c r="J336" s="1"/>
    </row>
    <row r="337" customFormat="false" ht="15" hidden="false" customHeight="false" outlineLevel="0" collapsed="false">
      <c r="J337" s="1"/>
    </row>
    <row r="338" customFormat="false" ht="15" hidden="false" customHeight="false" outlineLevel="0" collapsed="false">
      <c r="J338" s="1"/>
    </row>
    <row r="339" customFormat="false" ht="15" hidden="false" customHeight="false" outlineLevel="0" collapsed="false">
      <c r="J339" s="1"/>
    </row>
    <row r="340" customFormat="false" ht="15" hidden="false" customHeight="false" outlineLevel="0" collapsed="false">
      <c r="J340" s="1"/>
    </row>
    <row r="341" customFormat="false" ht="15" hidden="false" customHeight="false" outlineLevel="0" collapsed="false">
      <c r="J341" s="1"/>
    </row>
    <row r="342" customFormat="false" ht="15" hidden="false" customHeight="false" outlineLevel="0" collapsed="false">
      <c r="J342" s="1"/>
    </row>
    <row r="343" customFormat="false" ht="15" hidden="false" customHeight="false" outlineLevel="0" collapsed="false">
      <c r="J343" s="1"/>
    </row>
    <row r="344" customFormat="false" ht="15" hidden="false" customHeight="false" outlineLevel="0" collapsed="false">
      <c r="J344" s="1"/>
    </row>
    <row r="345" customFormat="false" ht="15" hidden="false" customHeight="false" outlineLevel="0" collapsed="false">
      <c r="J345" s="1"/>
    </row>
    <row r="346" customFormat="false" ht="15" hidden="false" customHeight="false" outlineLevel="0" collapsed="false">
      <c r="J346" s="1"/>
    </row>
    <row r="347" customFormat="false" ht="15" hidden="false" customHeight="false" outlineLevel="0" collapsed="false">
      <c r="J347" s="1"/>
    </row>
    <row r="348" customFormat="false" ht="15" hidden="false" customHeight="false" outlineLevel="0" collapsed="false">
      <c r="J348" s="1"/>
    </row>
    <row r="349" customFormat="false" ht="15" hidden="false" customHeight="false" outlineLevel="0" collapsed="false">
      <c r="J349" s="1"/>
    </row>
    <row r="350" customFormat="false" ht="15" hidden="false" customHeight="false" outlineLevel="0" collapsed="false">
      <c r="J350" s="1"/>
    </row>
    <row r="351" customFormat="false" ht="15" hidden="false" customHeight="false" outlineLevel="0" collapsed="false">
      <c r="J351" s="1"/>
    </row>
    <row r="352" customFormat="false" ht="15" hidden="false" customHeight="false" outlineLevel="0" collapsed="false">
      <c r="J352" s="1"/>
    </row>
    <row r="353" customFormat="false" ht="15" hidden="false" customHeight="false" outlineLevel="0" collapsed="false">
      <c r="J353" s="1"/>
    </row>
    <row r="354" customFormat="false" ht="15" hidden="false" customHeight="false" outlineLevel="0" collapsed="false">
      <c r="J354" s="1"/>
    </row>
    <row r="355" customFormat="false" ht="15" hidden="false" customHeight="false" outlineLevel="0" collapsed="false">
      <c r="J355" s="1"/>
    </row>
    <row r="356" customFormat="false" ht="15" hidden="false" customHeight="false" outlineLevel="0" collapsed="false">
      <c r="J356" s="1"/>
    </row>
    <row r="357" customFormat="false" ht="15" hidden="false" customHeight="false" outlineLevel="0" collapsed="false">
      <c r="J357" s="1"/>
    </row>
    <row r="358" customFormat="false" ht="15" hidden="false" customHeight="false" outlineLevel="0" collapsed="false">
      <c r="J358" s="1"/>
    </row>
    <row r="359" customFormat="false" ht="15" hidden="false" customHeight="false" outlineLevel="0" collapsed="false">
      <c r="J359" s="1"/>
    </row>
    <row r="360" customFormat="false" ht="15" hidden="false" customHeight="false" outlineLevel="0" collapsed="false">
      <c r="J360" s="1"/>
    </row>
    <row r="361" customFormat="false" ht="15" hidden="false" customHeight="false" outlineLevel="0" collapsed="false">
      <c r="J361" s="1"/>
    </row>
    <row r="362" customFormat="false" ht="15" hidden="false" customHeight="false" outlineLevel="0" collapsed="false">
      <c r="J362" s="1"/>
    </row>
    <row r="363" customFormat="false" ht="15" hidden="false" customHeight="false" outlineLevel="0" collapsed="false">
      <c r="J363" s="1"/>
    </row>
    <row r="364" customFormat="false" ht="15" hidden="false" customHeight="false" outlineLevel="0" collapsed="false">
      <c r="J364" s="1"/>
    </row>
    <row r="365" customFormat="false" ht="15" hidden="false" customHeight="false" outlineLevel="0" collapsed="false">
      <c r="J365" s="1"/>
    </row>
    <row r="366" customFormat="false" ht="15" hidden="false" customHeight="false" outlineLevel="0" collapsed="false">
      <c r="J366" s="1"/>
    </row>
    <row r="367" customFormat="false" ht="15" hidden="false" customHeight="false" outlineLevel="0" collapsed="false">
      <c r="J367" s="1"/>
    </row>
    <row r="368" customFormat="false" ht="15" hidden="false" customHeight="false" outlineLevel="0" collapsed="false">
      <c r="J368" s="1"/>
    </row>
    <row r="369" customFormat="false" ht="15" hidden="false" customHeight="false" outlineLevel="0" collapsed="false">
      <c r="J369" s="1"/>
    </row>
    <row r="370" customFormat="false" ht="15" hidden="false" customHeight="false" outlineLevel="0" collapsed="false">
      <c r="J370" s="1"/>
    </row>
    <row r="371" customFormat="false" ht="15" hidden="false" customHeight="false" outlineLevel="0" collapsed="false">
      <c r="J371" s="1"/>
    </row>
    <row r="372" customFormat="false" ht="15" hidden="false" customHeight="false" outlineLevel="0" collapsed="false">
      <c r="J372" s="1"/>
    </row>
    <row r="373" customFormat="false" ht="15" hidden="false" customHeight="false" outlineLevel="0" collapsed="false">
      <c r="J373" s="1"/>
    </row>
    <row r="374" customFormat="false" ht="15" hidden="false" customHeight="false" outlineLevel="0" collapsed="false">
      <c r="J374" s="1"/>
    </row>
    <row r="375" customFormat="false" ht="15" hidden="false" customHeight="false" outlineLevel="0" collapsed="false">
      <c r="J375" s="1"/>
    </row>
    <row r="376" customFormat="false" ht="15" hidden="false" customHeight="false" outlineLevel="0" collapsed="false">
      <c r="J376" s="1"/>
    </row>
    <row r="377" customFormat="false" ht="15" hidden="false" customHeight="false" outlineLevel="0" collapsed="false">
      <c r="J377" s="1"/>
    </row>
    <row r="378" customFormat="false" ht="15" hidden="false" customHeight="false" outlineLevel="0" collapsed="false">
      <c r="J378" s="1"/>
    </row>
    <row r="379" customFormat="false" ht="15" hidden="false" customHeight="false" outlineLevel="0" collapsed="false">
      <c r="J379" s="1"/>
    </row>
    <row r="380" customFormat="false" ht="15" hidden="false" customHeight="false" outlineLevel="0" collapsed="false">
      <c r="J380" s="1"/>
    </row>
    <row r="381" customFormat="false" ht="15" hidden="false" customHeight="false" outlineLevel="0" collapsed="false">
      <c r="J381" s="1"/>
    </row>
    <row r="382" customFormat="false" ht="15" hidden="false" customHeight="false" outlineLevel="0" collapsed="false">
      <c r="J382" s="1"/>
    </row>
    <row r="383" customFormat="false" ht="15" hidden="false" customHeight="false" outlineLevel="0" collapsed="false">
      <c r="J383" s="1"/>
    </row>
    <row r="384" customFormat="false" ht="15" hidden="false" customHeight="false" outlineLevel="0" collapsed="false">
      <c r="J384" s="1"/>
    </row>
    <row r="385" customFormat="false" ht="15" hidden="false" customHeight="false" outlineLevel="0" collapsed="false">
      <c r="J385" s="1"/>
    </row>
    <row r="386" customFormat="false" ht="15" hidden="false" customHeight="false" outlineLevel="0" collapsed="false">
      <c r="J386" s="1"/>
    </row>
    <row r="387" customFormat="false" ht="15" hidden="false" customHeight="false" outlineLevel="0" collapsed="false">
      <c r="J387" s="1"/>
    </row>
    <row r="388" customFormat="false" ht="15" hidden="false" customHeight="false" outlineLevel="0" collapsed="false">
      <c r="J388" s="1"/>
    </row>
    <row r="389" customFormat="false" ht="15" hidden="false" customHeight="false" outlineLevel="0" collapsed="false">
      <c r="J389" s="1"/>
    </row>
    <row r="390" customFormat="false" ht="15" hidden="false" customHeight="false" outlineLevel="0" collapsed="false">
      <c r="J390" s="1"/>
    </row>
    <row r="391" customFormat="false" ht="15" hidden="false" customHeight="false" outlineLevel="0" collapsed="false">
      <c r="J391" s="1"/>
    </row>
    <row r="392" customFormat="false" ht="15" hidden="false" customHeight="false" outlineLevel="0" collapsed="false">
      <c r="J392" s="1"/>
    </row>
    <row r="393" customFormat="false" ht="15" hidden="false" customHeight="false" outlineLevel="0" collapsed="false">
      <c r="J393" s="1"/>
    </row>
    <row r="394" customFormat="false" ht="15" hidden="false" customHeight="false" outlineLevel="0" collapsed="false">
      <c r="J394" s="1"/>
    </row>
    <row r="395" customFormat="false" ht="15" hidden="false" customHeight="false" outlineLevel="0" collapsed="false">
      <c r="J395" s="1"/>
    </row>
    <row r="396" customFormat="false" ht="15" hidden="false" customHeight="false" outlineLevel="0" collapsed="false">
      <c r="J396" s="1"/>
    </row>
    <row r="397" customFormat="false" ht="15" hidden="false" customHeight="false" outlineLevel="0" collapsed="false">
      <c r="J397" s="1"/>
    </row>
    <row r="398" customFormat="false" ht="15" hidden="false" customHeight="false" outlineLevel="0" collapsed="false">
      <c r="J398" s="1"/>
    </row>
    <row r="399" customFormat="false" ht="15" hidden="false" customHeight="false" outlineLevel="0" collapsed="false">
      <c r="J399" s="1"/>
    </row>
    <row r="400" customFormat="false" ht="15" hidden="false" customHeight="false" outlineLevel="0" collapsed="false">
      <c r="J400" s="1"/>
    </row>
    <row r="401" customFormat="false" ht="15" hidden="false" customHeight="false" outlineLevel="0" collapsed="false">
      <c r="J401" s="1"/>
    </row>
    <row r="402" customFormat="false" ht="15" hidden="false" customHeight="false" outlineLevel="0" collapsed="false">
      <c r="J402" s="1"/>
    </row>
    <row r="403" customFormat="false" ht="15" hidden="false" customHeight="false" outlineLevel="0" collapsed="false">
      <c r="J403" s="1"/>
    </row>
    <row r="404" customFormat="false" ht="15" hidden="false" customHeight="false" outlineLevel="0" collapsed="false">
      <c r="J404" s="1"/>
    </row>
    <row r="405" customFormat="false" ht="15" hidden="false" customHeight="false" outlineLevel="0" collapsed="false">
      <c r="J405" s="1"/>
    </row>
    <row r="406" customFormat="false" ht="15" hidden="false" customHeight="false" outlineLevel="0" collapsed="false">
      <c r="J406" s="1"/>
    </row>
    <row r="407" customFormat="false" ht="15" hidden="false" customHeight="false" outlineLevel="0" collapsed="false">
      <c r="J407" s="1"/>
    </row>
    <row r="408" customFormat="false" ht="15" hidden="false" customHeight="false" outlineLevel="0" collapsed="false">
      <c r="J408" s="1"/>
    </row>
    <row r="409" customFormat="false" ht="15" hidden="false" customHeight="false" outlineLevel="0" collapsed="false">
      <c r="J409" s="1"/>
    </row>
    <row r="410" customFormat="false" ht="15" hidden="false" customHeight="false" outlineLevel="0" collapsed="false">
      <c r="J410" s="1"/>
    </row>
    <row r="411" customFormat="false" ht="15" hidden="false" customHeight="false" outlineLevel="0" collapsed="false">
      <c r="J411" s="1"/>
    </row>
    <row r="412" customFormat="false" ht="15" hidden="false" customHeight="false" outlineLevel="0" collapsed="false">
      <c r="J412" s="1"/>
    </row>
    <row r="413" customFormat="false" ht="15" hidden="false" customHeight="false" outlineLevel="0" collapsed="false">
      <c r="J413" s="1"/>
    </row>
    <row r="414" customFormat="false" ht="15" hidden="false" customHeight="false" outlineLevel="0" collapsed="false">
      <c r="J414" s="1"/>
    </row>
    <row r="415" customFormat="false" ht="15" hidden="false" customHeight="false" outlineLevel="0" collapsed="false">
      <c r="J415" s="1"/>
    </row>
    <row r="416" customFormat="false" ht="15" hidden="false" customHeight="false" outlineLevel="0" collapsed="false">
      <c r="J416" s="1"/>
    </row>
    <row r="417" customFormat="false" ht="15" hidden="false" customHeight="false" outlineLevel="0" collapsed="false">
      <c r="J417" s="1"/>
    </row>
    <row r="418" customFormat="false" ht="15" hidden="false" customHeight="false" outlineLevel="0" collapsed="false">
      <c r="J418" s="1"/>
    </row>
    <row r="419" customFormat="false" ht="15" hidden="false" customHeight="false" outlineLevel="0" collapsed="false">
      <c r="J419" s="1"/>
    </row>
    <row r="420" customFormat="false" ht="15" hidden="false" customHeight="false" outlineLevel="0" collapsed="false">
      <c r="J420" s="1"/>
    </row>
    <row r="421" customFormat="false" ht="15" hidden="false" customHeight="false" outlineLevel="0" collapsed="false">
      <c r="J421" s="1"/>
    </row>
    <row r="422" customFormat="false" ht="15" hidden="false" customHeight="false" outlineLevel="0" collapsed="false">
      <c r="J422" s="1"/>
    </row>
    <row r="423" customFormat="false" ht="15" hidden="false" customHeight="false" outlineLevel="0" collapsed="false">
      <c r="J423" s="1"/>
    </row>
    <row r="424" customFormat="false" ht="15" hidden="false" customHeight="false" outlineLevel="0" collapsed="false">
      <c r="J424" s="1"/>
    </row>
    <row r="425" customFormat="false" ht="15" hidden="false" customHeight="false" outlineLevel="0" collapsed="false">
      <c r="J425" s="1"/>
    </row>
    <row r="426" customFormat="false" ht="15" hidden="false" customHeight="false" outlineLevel="0" collapsed="false">
      <c r="J426" s="1"/>
    </row>
    <row r="427" customFormat="false" ht="15" hidden="false" customHeight="false" outlineLevel="0" collapsed="false">
      <c r="J427" s="1"/>
    </row>
    <row r="428" customFormat="false" ht="15" hidden="false" customHeight="false" outlineLevel="0" collapsed="false">
      <c r="J428" s="1"/>
    </row>
    <row r="429" customFormat="false" ht="15" hidden="false" customHeight="false" outlineLevel="0" collapsed="false">
      <c r="J429" s="1"/>
    </row>
    <row r="430" customFormat="false" ht="15" hidden="false" customHeight="false" outlineLevel="0" collapsed="false">
      <c r="J430" s="1"/>
    </row>
    <row r="431" customFormat="false" ht="15" hidden="false" customHeight="false" outlineLevel="0" collapsed="false">
      <c r="J431" s="1"/>
    </row>
    <row r="432" customFormat="false" ht="15" hidden="false" customHeight="false" outlineLevel="0" collapsed="false">
      <c r="J432" s="1"/>
    </row>
    <row r="433" customFormat="false" ht="15" hidden="false" customHeight="false" outlineLevel="0" collapsed="false">
      <c r="J433" s="1"/>
    </row>
    <row r="434" customFormat="false" ht="15" hidden="false" customHeight="false" outlineLevel="0" collapsed="false">
      <c r="J434" s="1"/>
    </row>
    <row r="435" customFormat="false" ht="15" hidden="false" customHeight="false" outlineLevel="0" collapsed="false">
      <c r="J435" s="1"/>
    </row>
    <row r="436" customFormat="false" ht="15" hidden="false" customHeight="false" outlineLevel="0" collapsed="false">
      <c r="J436" s="1"/>
    </row>
    <row r="437" customFormat="false" ht="15" hidden="false" customHeight="false" outlineLevel="0" collapsed="false">
      <c r="J437" s="1"/>
    </row>
    <row r="438" customFormat="false" ht="15" hidden="false" customHeight="false" outlineLevel="0" collapsed="false">
      <c r="J438" s="1"/>
    </row>
    <row r="439" customFormat="false" ht="15" hidden="false" customHeight="false" outlineLevel="0" collapsed="false">
      <c r="J439" s="1"/>
    </row>
    <row r="440" customFormat="false" ht="15" hidden="false" customHeight="false" outlineLevel="0" collapsed="false">
      <c r="J440" s="1"/>
    </row>
    <row r="441" customFormat="false" ht="15" hidden="false" customHeight="false" outlineLevel="0" collapsed="false">
      <c r="J441" s="1"/>
    </row>
    <row r="442" customFormat="false" ht="15" hidden="false" customHeight="false" outlineLevel="0" collapsed="false">
      <c r="J442" s="1"/>
    </row>
    <row r="443" customFormat="false" ht="15" hidden="false" customHeight="false" outlineLevel="0" collapsed="false">
      <c r="J443" s="1"/>
    </row>
    <row r="444" customFormat="false" ht="15" hidden="false" customHeight="false" outlineLevel="0" collapsed="false">
      <c r="J444" s="1"/>
    </row>
    <row r="445" customFormat="false" ht="15" hidden="false" customHeight="false" outlineLevel="0" collapsed="false">
      <c r="J445" s="1"/>
    </row>
    <row r="446" customFormat="false" ht="15" hidden="false" customHeight="false" outlineLevel="0" collapsed="false">
      <c r="J446" s="1"/>
    </row>
    <row r="447" customFormat="false" ht="15" hidden="false" customHeight="false" outlineLevel="0" collapsed="false">
      <c r="J447" s="1"/>
    </row>
    <row r="448" customFormat="false" ht="15" hidden="false" customHeight="false" outlineLevel="0" collapsed="false">
      <c r="J448" s="1"/>
    </row>
    <row r="449" customFormat="false" ht="15" hidden="false" customHeight="false" outlineLevel="0" collapsed="false">
      <c r="J449" s="1"/>
    </row>
    <row r="450" customFormat="false" ht="15" hidden="false" customHeight="false" outlineLevel="0" collapsed="false">
      <c r="J450" s="1"/>
    </row>
    <row r="451" customFormat="false" ht="15" hidden="false" customHeight="false" outlineLevel="0" collapsed="false">
      <c r="J451" s="1"/>
    </row>
    <row r="452" customFormat="false" ht="15" hidden="false" customHeight="false" outlineLevel="0" collapsed="false">
      <c r="J452" s="1"/>
    </row>
    <row r="453" customFormat="false" ht="15" hidden="false" customHeight="false" outlineLevel="0" collapsed="false">
      <c r="J453" s="1"/>
    </row>
    <row r="454" customFormat="false" ht="15" hidden="false" customHeight="false" outlineLevel="0" collapsed="false">
      <c r="J454" s="1"/>
    </row>
    <row r="455" customFormat="false" ht="15" hidden="false" customHeight="false" outlineLevel="0" collapsed="false">
      <c r="J455" s="1"/>
    </row>
    <row r="456" customFormat="false" ht="15" hidden="false" customHeight="false" outlineLevel="0" collapsed="false">
      <c r="J456" s="1"/>
    </row>
    <row r="457" customFormat="false" ht="15" hidden="false" customHeight="false" outlineLevel="0" collapsed="false">
      <c r="J457" s="1"/>
    </row>
    <row r="458" customFormat="false" ht="15" hidden="false" customHeight="false" outlineLevel="0" collapsed="false">
      <c r="J458" s="1"/>
    </row>
    <row r="459" customFormat="false" ht="15" hidden="false" customHeight="false" outlineLevel="0" collapsed="false">
      <c r="J459" s="1"/>
    </row>
    <row r="460" customFormat="false" ht="15" hidden="false" customHeight="false" outlineLevel="0" collapsed="false">
      <c r="J460" s="1"/>
    </row>
    <row r="461" customFormat="false" ht="15" hidden="false" customHeight="false" outlineLevel="0" collapsed="false">
      <c r="J461" s="1"/>
    </row>
    <row r="462" customFormat="false" ht="15" hidden="false" customHeight="false" outlineLevel="0" collapsed="false">
      <c r="J462" s="1"/>
    </row>
    <row r="463" customFormat="false" ht="15" hidden="false" customHeight="false" outlineLevel="0" collapsed="false">
      <c r="J463" s="1"/>
    </row>
    <row r="464" customFormat="false" ht="15" hidden="false" customHeight="false" outlineLevel="0" collapsed="false">
      <c r="J464" s="1"/>
    </row>
    <row r="465" customFormat="false" ht="15" hidden="false" customHeight="false" outlineLevel="0" collapsed="false">
      <c r="J465" s="1"/>
    </row>
    <row r="466" customFormat="false" ht="15" hidden="false" customHeight="false" outlineLevel="0" collapsed="false">
      <c r="J466" s="1"/>
    </row>
    <row r="467" customFormat="false" ht="15" hidden="false" customHeight="false" outlineLevel="0" collapsed="false">
      <c r="J467" s="1"/>
    </row>
    <row r="468" customFormat="false" ht="15" hidden="false" customHeight="false" outlineLevel="0" collapsed="false">
      <c r="J468" s="1"/>
    </row>
    <row r="469" customFormat="false" ht="15" hidden="false" customHeight="false" outlineLevel="0" collapsed="false">
      <c r="J469" s="1"/>
    </row>
    <row r="470" customFormat="false" ht="15" hidden="false" customHeight="false" outlineLevel="0" collapsed="false">
      <c r="J470" s="1"/>
    </row>
    <row r="471" customFormat="false" ht="15" hidden="false" customHeight="false" outlineLevel="0" collapsed="false">
      <c r="J471" s="1"/>
    </row>
    <row r="472" customFormat="false" ht="15" hidden="false" customHeight="false" outlineLevel="0" collapsed="false">
      <c r="J472" s="1"/>
    </row>
    <row r="473" customFormat="false" ht="15" hidden="false" customHeight="false" outlineLevel="0" collapsed="false">
      <c r="J473" s="1"/>
    </row>
    <row r="474" customFormat="false" ht="15" hidden="false" customHeight="false" outlineLevel="0" collapsed="false">
      <c r="J474" s="1"/>
    </row>
    <row r="475" customFormat="false" ht="15" hidden="false" customHeight="false" outlineLevel="0" collapsed="false">
      <c r="J475" s="1"/>
    </row>
    <row r="476" customFormat="false" ht="15" hidden="false" customHeight="false" outlineLevel="0" collapsed="false">
      <c r="J476" s="1"/>
    </row>
    <row r="477" customFormat="false" ht="15" hidden="false" customHeight="false" outlineLevel="0" collapsed="false">
      <c r="J477" s="1"/>
    </row>
    <row r="478" customFormat="false" ht="15" hidden="false" customHeight="false" outlineLevel="0" collapsed="false">
      <c r="J478" s="1"/>
    </row>
    <row r="479" customFormat="false" ht="15" hidden="false" customHeight="false" outlineLevel="0" collapsed="false">
      <c r="J479" s="1"/>
    </row>
    <row r="480" customFormat="false" ht="15" hidden="false" customHeight="false" outlineLevel="0" collapsed="false">
      <c r="J480" s="1"/>
    </row>
    <row r="481" customFormat="false" ht="15" hidden="false" customHeight="false" outlineLevel="0" collapsed="false">
      <c r="J481" s="1"/>
    </row>
    <row r="482" customFormat="false" ht="15" hidden="false" customHeight="false" outlineLevel="0" collapsed="false">
      <c r="J482" s="1"/>
    </row>
    <row r="483" customFormat="false" ht="15" hidden="false" customHeight="false" outlineLevel="0" collapsed="false">
      <c r="J483" s="1"/>
    </row>
    <row r="484" customFormat="false" ht="15" hidden="false" customHeight="false" outlineLevel="0" collapsed="false">
      <c r="J484" s="1"/>
    </row>
    <row r="485" customFormat="false" ht="15" hidden="false" customHeight="false" outlineLevel="0" collapsed="false">
      <c r="J485" s="1"/>
    </row>
    <row r="486" customFormat="false" ht="15" hidden="false" customHeight="false" outlineLevel="0" collapsed="false">
      <c r="J486" s="1"/>
    </row>
    <row r="487" customFormat="false" ht="15" hidden="false" customHeight="false" outlineLevel="0" collapsed="false">
      <c r="J487" s="1"/>
    </row>
    <row r="488" customFormat="false" ht="15" hidden="false" customHeight="false" outlineLevel="0" collapsed="false">
      <c r="J488" s="1"/>
    </row>
    <row r="489" customFormat="false" ht="15" hidden="false" customHeight="false" outlineLevel="0" collapsed="false">
      <c r="J489" s="1"/>
    </row>
    <row r="490" customFormat="false" ht="15" hidden="false" customHeight="false" outlineLevel="0" collapsed="false">
      <c r="J490" s="1"/>
    </row>
    <row r="491" customFormat="false" ht="15" hidden="false" customHeight="false" outlineLevel="0" collapsed="false">
      <c r="J491" s="1"/>
    </row>
    <row r="492" customFormat="false" ht="15" hidden="false" customHeight="false" outlineLevel="0" collapsed="false">
      <c r="J492" s="1"/>
    </row>
    <row r="493" customFormat="false" ht="15" hidden="false" customHeight="false" outlineLevel="0" collapsed="false">
      <c r="J493" s="1"/>
    </row>
    <row r="494" customFormat="false" ht="15" hidden="false" customHeight="false" outlineLevel="0" collapsed="false">
      <c r="J494" s="1"/>
    </row>
    <row r="495" customFormat="false" ht="15" hidden="false" customHeight="false" outlineLevel="0" collapsed="false">
      <c r="J495" s="1"/>
    </row>
    <row r="496" customFormat="false" ht="15" hidden="false" customHeight="false" outlineLevel="0" collapsed="false">
      <c r="J496" s="1"/>
    </row>
    <row r="497" customFormat="false" ht="15" hidden="false" customHeight="false" outlineLevel="0" collapsed="false">
      <c r="J497" s="1"/>
    </row>
    <row r="498" customFormat="false" ht="15" hidden="false" customHeight="false" outlineLevel="0" collapsed="false">
      <c r="J498" s="1"/>
    </row>
    <row r="499" customFormat="false" ht="15" hidden="false" customHeight="false" outlineLevel="0" collapsed="false">
      <c r="J499" s="1"/>
    </row>
    <row r="500" customFormat="false" ht="15" hidden="false" customHeight="false" outlineLevel="0" collapsed="false">
      <c r="J500" s="1"/>
    </row>
    <row r="501" customFormat="false" ht="15" hidden="false" customHeight="false" outlineLevel="0" collapsed="false">
      <c r="J501" s="1"/>
    </row>
    <row r="502" customFormat="false" ht="15" hidden="false" customHeight="false" outlineLevel="0" collapsed="false">
      <c r="J502" s="1"/>
    </row>
    <row r="503" customFormat="false" ht="15" hidden="false" customHeight="false" outlineLevel="0" collapsed="false">
      <c r="J503" s="1"/>
    </row>
    <row r="504" customFormat="false" ht="15" hidden="false" customHeight="false" outlineLevel="0" collapsed="false">
      <c r="J504" s="1"/>
    </row>
    <row r="505" customFormat="false" ht="15" hidden="false" customHeight="false" outlineLevel="0" collapsed="false">
      <c r="J505" s="1"/>
    </row>
    <row r="506" customFormat="false" ht="15" hidden="false" customHeight="false" outlineLevel="0" collapsed="false">
      <c r="J506" s="1"/>
    </row>
    <row r="507" customFormat="false" ht="15" hidden="false" customHeight="false" outlineLevel="0" collapsed="false">
      <c r="J507" s="1"/>
    </row>
    <row r="508" customFormat="false" ht="15" hidden="false" customHeight="false" outlineLevel="0" collapsed="false">
      <c r="J508" s="1"/>
    </row>
    <row r="509" customFormat="false" ht="15" hidden="false" customHeight="false" outlineLevel="0" collapsed="false">
      <c r="J509" s="1"/>
    </row>
    <row r="510" customFormat="false" ht="15" hidden="false" customHeight="false" outlineLevel="0" collapsed="false">
      <c r="J510" s="1"/>
    </row>
    <row r="511" customFormat="false" ht="15" hidden="false" customHeight="false" outlineLevel="0" collapsed="false">
      <c r="J511" s="1"/>
    </row>
    <row r="512" customFormat="false" ht="15" hidden="false" customHeight="false" outlineLevel="0" collapsed="false">
      <c r="J512" s="1"/>
    </row>
    <row r="513" customFormat="false" ht="15" hidden="false" customHeight="false" outlineLevel="0" collapsed="false">
      <c r="J513" s="1"/>
    </row>
    <row r="514" customFormat="false" ht="15" hidden="false" customHeight="false" outlineLevel="0" collapsed="false">
      <c r="J514" s="1"/>
    </row>
    <row r="515" customFormat="false" ht="15" hidden="false" customHeight="false" outlineLevel="0" collapsed="false">
      <c r="J515" s="1"/>
    </row>
    <row r="516" customFormat="false" ht="15" hidden="false" customHeight="false" outlineLevel="0" collapsed="false">
      <c r="J516" s="1"/>
    </row>
    <row r="517" customFormat="false" ht="15" hidden="false" customHeight="false" outlineLevel="0" collapsed="false">
      <c r="J517" s="1"/>
    </row>
    <row r="518" customFormat="false" ht="15" hidden="false" customHeight="false" outlineLevel="0" collapsed="false">
      <c r="J518" s="1"/>
    </row>
    <row r="519" customFormat="false" ht="15" hidden="false" customHeight="false" outlineLevel="0" collapsed="false">
      <c r="J519" s="1"/>
    </row>
    <row r="520" customFormat="false" ht="15" hidden="false" customHeight="false" outlineLevel="0" collapsed="false">
      <c r="J520" s="1"/>
    </row>
    <row r="521" customFormat="false" ht="15" hidden="false" customHeight="false" outlineLevel="0" collapsed="false">
      <c r="J521" s="1"/>
    </row>
    <row r="522" customFormat="false" ht="15" hidden="false" customHeight="false" outlineLevel="0" collapsed="false">
      <c r="J522" s="1"/>
    </row>
    <row r="523" customFormat="false" ht="15" hidden="false" customHeight="false" outlineLevel="0" collapsed="false">
      <c r="J523" s="1"/>
    </row>
    <row r="524" customFormat="false" ht="15" hidden="false" customHeight="false" outlineLevel="0" collapsed="false">
      <c r="J524" s="1"/>
    </row>
    <row r="525" customFormat="false" ht="15" hidden="false" customHeight="false" outlineLevel="0" collapsed="false">
      <c r="J525" s="1"/>
    </row>
    <row r="526" customFormat="false" ht="15" hidden="false" customHeight="false" outlineLevel="0" collapsed="false">
      <c r="J526" s="1"/>
    </row>
    <row r="527" customFormat="false" ht="15" hidden="false" customHeight="false" outlineLevel="0" collapsed="false">
      <c r="J527" s="1"/>
    </row>
    <row r="528" customFormat="false" ht="15" hidden="false" customHeight="false" outlineLevel="0" collapsed="false">
      <c r="J528" s="1"/>
    </row>
    <row r="529" customFormat="false" ht="15" hidden="false" customHeight="false" outlineLevel="0" collapsed="false">
      <c r="J529" s="1"/>
    </row>
    <row r="530" customFormat="false" ht="15" hidden="false" customHeight="false" outlineLevel="0" collapsed="false">
      <c r="J530" s="1"/>
    </row>
    <row r="531" customFormat="false" ht="15" hidden="false" customHeight="false" outlineLevel="0" collapsed="false">
      <c r="J531" s="1"/>
    </row>
    <row r="532" customFormat="false" ht="15" hidden="false" customHeight="false" outlineLevel="0" collapsed="false">
      <c r="J532" s="1"/>
    </row>
    <row r="533" customFormat="false" ht="15" hidden="false" customHeight="false" outlineLevel="0" collapsed="false">
      <c r="J533" s="1"/>
    </row>
    <row r="534" customFormat="false" ht="15" hidden="false" customHeight="false" outlineLevel="0" collapsed="false">
      <c r="J534" s="1"/>
    </row>
    <row r="535" customFormat="false" ht="15" hidden="false" customHeight="false" outlineLevel="0" collapsed="false">
      <c r="J535" s="1"/>
    </row>
    <row r="536" customFormat="false" ht="15" hidden="false" customHeight="false" outlineLevel="0" collapsed="false">
      <c r="J536" s="1"/>
    </row>
    <row r="537" customFormat="false" ht="15" hidden="false" customHeight="false" outlineLevel="0" collapsed="false">
      <c r="J537" s="1"/>
    </row>
    <row r="538" customFormat="false" ht="15" hidden="false" customHeight="false" outlineLevel="0" collapsed="false">
      <c r="J538" s="1"/>
    </row>
    <row r="539" customFormat="false" ht="15" hidden="false" customHeight="false" outlineLevel="0" collapsed="false">
      <c r="J539" s="1"/>
    </row>
    <row r="540" customFormat="false" ht="15" hidden="false" customHeight="false" outlineLevel="0" collapsed="false">
      <c r="J540" s="1"/>
    </row>
    <row r="541" customFormat="false" ht="15" hidden="false" customHeight="false" outlineLevel="0" collapsed="false">
      <c r="J541" s="1"/>
    </row>
    <row r="542" customFormat="false" ht="15" hidden="false" customHeight="false" outlineLevel="0" collapsed="false">
      <c r="J542" s="1"/>
    </row>
    <row r="543" customFormat="false" ht="15" hidden="false" customHeight="false" outlineLevel="0" collapsed="false">
      <c r="J543" s="1"/>
    </row>
    <row r="544" customFormat="false" ht="15" hidden="false" customHeight="false" outlineLevel="0" collapsed="false">
      <c r="J544" s="1"/>
    </row>
    <row r="545" customFormat="false" ht="15" hidden="false" customHeight="false" outlineLevel="0" collapsed="false">
      <c r="J545" s="1"/>
    </row>
    <row r="546" customFormat="false" ht="15" hidden="false" customHeight="false" outlineLevel="0" collapsed="false">
      <c r="J546" s="1"/>
    </row>
    <row r="547" customFormat="false" ht="15" hidden="false" customHeight="false" outlineLevel="0" collapsed="false">
      <c r="J547" s="1"/>
    </row>
    <row r="548" customFormat="false" ht="15" hidden="false" customHeight="false" outlineLevel="0" collapsed="false">
      <c r="J548" s="1"/>
    </row>
    <row r="549" customFormat="false" ht="15" hidden="false" customHeight="false" outlineLevel="0" collapsed="false">
      <c r="J549" s="1"/>
    </row>
    <row r="550" customFormat="false" ht="15" hidden="false" customHeight="false" outlineLevel="0" collapsed="false">
      <c r="J550" s="1"/>
    </row>
    <row r="551" customFormat="false" ht="15" hidden="false" customHeight="false" outlineLevel="0" collapsed="false">
      <c r="J551" s="1"/>
    </row>
    <row r="552" customFormat="false" ht="15" hidden="false" customHeight="false" outlineLevel="0" collapsed="false">
      <c r="J552" s="1"/>
    </row>
    <row r="553" customFormat="false" ht="15" hidden="false" customHeight="false" outlineLevel="0" collapsed="false">
      <c r="J553" s="1"/>
    </row>
    <row r="554" customFormat="false" ht="15" hidden="false" customHeight="false" outlineLevel="0" collapsed="false">
      <c r="J554" s="1"/>
    </row>
    <row r="555" customFormat="false" ht="15" hidden="false" customHeight="false" outlineLevel="0" collapsed="false">
      <c r="J555" s="1"/>
    </row>
    <row r="556" customFormat="false" ht="15" hidden="false" customHeight="false" outlineLevel="0" collapsed="false">
      <c r="J556" s="1"/>
    </row>
    <row r="557" customFormat="false" ht="15" hidden="false" customHeight="false" outlineLevel="0" collapsed="false">
      <c r="J557" s="1"/>
    </row>
    <row r="558" customFormat="false" ht="15" hidden="false" customHeight="false" outlineLevel="0" collapsed="false">
      <c r="J558" s="1"/>
    </row>
    <row r="559" customFormat="false" ht="15" hidden="false" customHeight="false" outlineLevel="0" collapsed="false">
      <c r="J559" s="1"/>
    </row>
    <row r="560" customFormat="false" ht="15" hidden="false" customHeight="false" outlineLevel="0" collapsed="false">
      <c r="J560" s="1"/>
    </row>
    <row r="561" customFormat="false" ht="15" hidden="false" customHeight="false" outlineLevel="0" collapsed="false">
      <c r="J561" s="1"/>
    </row>
    <row r="562" customFormat="false" ht="15" hidden="false" customHeight="false" outlineLevel="0" collapsed="false">
      <c r="J562" s="1"/>
    </row>
    <row r="563" customFormat="false" ht="15" hidden="false" customHeight="false" outlineLevel="0" collapsed="false">
      <c r="J563" s="1"/>
    </row>
    <row r="564" customFormat="false" ht="15" hidden="false" customHeight="false" outlineLevel="0" collapsed="false">
      <c r="J564" s="1"/>
    </row>
    <row r="565" customFormat="false" ht="15" hidden="false" customHeight="false" outlineLevel="0" collapsed="false">
      <c r="J565" s="1"/>
    </row>
    <row r="566" customFormat="false" ht="15" hidden="false" customHeight="false" outlineLevel="0" collapsed="false">
      <c r="J566" s="1"/>
    </row>
    <row r="567" customFormat="false" ht="15" hidden="false" customHeight="false" outlineLevel="0" collapsed="false">
      <c r="J567" s="1"/>
    </row>
    <row r="568" customFormat="false" ht="15" hidden="false" customHeight="false" outlineLevel="0" collapsed="false">
      <c r="J568" s="1"/>
    </row>
    <row r="569" customFormat="false" ht="15" hidden="false" customHeight="false" outlineLevel="0" collapsed="false">
      <c r="J569" s="1"/>
    </row>
    <row r="570" customFormat="false" ht="15" hidden="false" customHeight="false" outlineLevel="0" collapsed="false">
      <c r="J570" s="1"/>
    </row>
    <row r="571" customFormat="false" ht="15" hidden="false" customHeight="false" outlineLevel="0" collapsed="false">
      <c r="J571" s="1"/>
    </row>
    <row r="572" customFormat="false" ht="15" hidden="false" customHeight="false" outlineLevel="0" collapsed="false">
      <c r="J572" s="1"/>
    </row>
    <row r="573" customFormat="false" ht="15" hidden="false" customHeight="false" outlineLevel="0" collapsed="false">
      <c r="J573" s="1"/>
    </row>
    <row r="574" customFormat="false" ht="15" hidden="false" customHeight="false" outlineLevel="0" collapsed="false">
      <c r="J574" s="1"/>
    </row>
    <row r="575" customFormat="false" ht="15" hidden="false" customHeight="false" outlineLevel="0" collapsed="false">
      <c r="J575" s="1"/>
    </row>
    <row r="576" customFormat="false" ht="15" hidden="false" customHeight="false" outlineLevel="0" collapsed="false">
      <c r="J576" s="1"/>
    </row>
    <row r="577" customFormat="false" ht="15" hidden="false" customHeight="false" outlineLevel="0" collapsed="false">
      <c r="J577" s="1"/>
    </row>
    <row r="578" customFormat="false" ht="15" hidden="false" customHeight="false" outlineLevel="0" collapsed="false">
      <c r="J578" s="1"/>
    </row>
    <row r="579" customFormat="false" ht="15" hidden="false" customHeight="false" outlineLevel="0" collapsed="false">
      <c r="J579" s="1"/>
    </row>
    <row r="580" customFormat="false" ht="15" hidden="false" customHeight="false" outlineLevel="0" collapsed="false">
      <c r="J580" s="1"/>
    </row>
    <row r="581" customFormat="false" ht="15" hidden="false" customHeight="false" outlineLevel="0" collapsed="false">
      <c r="J581" s="1"/>
    </row>
    <row r="582" customFormat="false" ht="15" hidden="false" customHeight="false" outlineLevel="0" collapsed="false">
      <c r="J582" s="1"/>
    </row>
    <row r="583" customFormat="false" ht="15" hidden="false" customHeight="false" outlineLevel="0" collapsed="false">
      <c r="J583" s="1"/>
    </row>
    <row r="584" customFormat="false" ht="15" hidden="false" customHeight="false" outlineLevel="0" collapsed="false">
      <c r="J584" s="1"/>
    </row>
    <row r="585" customFormat="false" ht="15" hidden="false" customHeight="false" outlineLevel="0" collapsed="false">
      <c r="J585" s="1"/>
    </row>
    <row r="586" customFormat="false" ht="15" hidden="false" customHeight="false" outlineLevel="0" collapsed="false">
      <c r="J586" s="1"/>
    </row>
    <row r="587" customFormat="false" ht="15" hidden="false" customHeight="false" outlineLevel="0" collapsed="false">
      <c r="J587" s="1"/>
    </row>
    <row r="588" customFormat="false" ht="15" hidden="false" customHeight="false" outlineLevel="0" collapsed="false">
      <c r="J588" s="1"/>
    </row>
    <row r="589" customFormat="false" ht="15" hidden="false" customHeight="false" outlineLevel="0" collapsed="false">
      <c r="J589" s="1"/>
    </row>
    <row r="590" customFormat="false" ht="15" hidden="false" customHeight="false" outlineLevel="0" collapsed="false">
      <c r="J590" s="1"/>
    </row>
    <row r="591" customFormat="false" ht="15" hidden="false" customHeight="false" outlineLevel="0" collapsed="false">
      <c r="J591" s="1"/>
    </row>
    <row r="592" customFormat="false" ht="15" hidden="false" customHeight="false" outlineLevel="0" collapsed="false">
      <c r="J592" s="1"/>
    </row>
    <row r="593" customFormat="false" ht="15" hidden="false" customHeight="false" outlineLevel="0" collapsed="false">
      <c r="J593" s="1"/>
    </row>
    <row r="594" customFormat="false" ht="15" hidden="false" customHeight="false" outlineLevel="0" collapsed="false">
      <c r="J594" s="1"/>
    </row>
    <row r="595" customFormat="false" ht="15" hidden="false" customHeight="false" outlineLevel="0" collapsed="false">
      <c r="J595" s="1"/>
    </row>
    <row r="596" customFormat="false" ht="15" hidden="false" customHeight="false" outlineLevel="0" collapsed="false">
      <c r="J596" s="1"/>
    </row>
    <row r="597" customFormat="false" ht="15" hidden="false" customHeight="false" outlineLevel="0" collapsed="false">
      <c r="J597" s="1"/>
    </row>
    <row r="598" customFormat="false" ht="15" hidden="false" customHeight="false" outlineLevel="0" collapsed="false">
      <c r="J598" s="1"/>
    </row>
    <row r="599" customFormat="false" ht="15" hidden="false" customHeight="false" outlineLevel="0" collapsed="false">
      <c r="J599" s="1"/>
    </row>
    <row r="600" customFormat="false" ht="15" hidden="false" customHeight="false" outlineLevel="0" collapsed="false">
      <c r="J600" s="1"/>
    </row>
    <row r="601" customFormat="false" ht="15" hidden="false" customHeight="false" outlineLevel="0" collapsed="false">
      <c r="J601" s="1"/>
    </row>
    <row r="602" customFormat="false" ht="15" hidden="false" customHeight="false" outlineLevel="0" collapsed="false">
      <c r="J602" s="1"/>
    </row>
    <row r="603" customFormat="false" ht="15" hidden="false" customHeight="false" outlineLevel="0" collapsed="false">
      <c r="J603" s="1"/>
    </row>
    <row r="604" customFormat="false" ht="15" hidden="false" customHeight="false" outlineLevel="0" collapsed="false">
      <c r="J604" s="1"/>
    </row>
    <row r="605" customFormat="false" ht="15" hidden="false" customHeight="false" outlineLevel="0" collapsed="false">
      <c r="J605" s="1"/>
    </row>
    <row r="606" customFormat="false" ht="15" hidden="false" customHeight="false" outlineLevel="0" collapsed="false">
      <c r="J606" s="1"/>
    </row>
    <row r="607" customFormat="false" ht="15" hidden="false" customHeight="false" outlineLevel="0" collapsed="false">
      <c r="J607" s="1"/>
    </row>
    <row r="608" customFormat="false" ht="15" hidden="false" customHeight="false" outlineLevel="0" collapsed="false">
      <c r="J608" s="1"/>
    </row>
    <row r="609" customFormat="false" ht="15" hidden="false" customHeight="false" outlineLevel="0" collapsed="false">
      <c r="J609" s="1"/>
    </row>
    <row r="610" customFormat="false" ht="15" hidden="false" customHeight="false" outlineLevel="0" collapsed="false">
      <c r="J610" s="1"/>
    </row>
    <row r="611" customFormat="false" ht="15" hidden="false" customHeight="false" outlineLevel="0" collapsed="false">
      <c r="J611" s="1"/>
    </row>
    <row r="612" customFormat="false" ht="15" hidden="false" customHeight="false" outlineLevel="0" collapsed="false">
      <c r="J612" s="1"/>
    </row>
    <row r="613" customFormat="false" ht="15" hidden="false" customHeight="false" outlineLevel="0" collapsed="false">
      <c r="J613" s="1"/>
    </row>
    <row r="614" customFormat="false" ht="15" hidden="false" customHeight="false" outlineLevel="0" collapsed="false">
      <c r="J614" s="1"/>
    </row>
    <row r="615" customFormat="false" ht="15" hidden="false" customHeight="false" outlineLevel="0" collapsed="false">
      <c r="J615" s="1"/>
    </row>
    <row r="616" customFormat="false" ht="15" hidden="false" customHeight="false" outlineLevel="0" collapsed="false">
      <c r="J616" s="1"/>
    </row>
    <row r="617" customFormat="false" ht="15" hidden="false" customHeight="false" outlineLevel="0" collapsed="false">
      <c r="J617" s="1"/>
    </row>
    <row r="618" customFormat="false" ht="15" hidden="false" customHeight="false" outlineLevel="0" collapsed="false">
      <c r="J618" s="1"/>
    </row>
    <row r="619" customFormat="false" ht="15" hidden="false" customHeight="false" outlineLevel="0" collapsed="false">
      <c r="J619" s="1"/>
    </row>
    <row r="620" customFormat="false" ht="15" hidden="false" customHeight="false" outlineLevel="0" collapsed="false">
      <c r="J620" s="1"/>
    </row>
    <row r="621" customFormat="false" ht="15" hidden="false" customHeight="false" outlineLevel="0" collapsed="false">
      <c r="J621" s="1"/>
    </row>
    <row r="622" customFormat="false" ht="15" hidden="false" customHeight="false" outlineLevel="0" collapsed="false">
      <c r="J622" s="1"/>
    </row>
    <row r="623" customFormat="false" ht="15" hidden="false" customHeight="false" outlineLevel="0" collapsed="false">
      <c r="J623" s="1"/>
    </row>
    <row r="624" customFormat="false" ht="15" hidden="false" customHeight="false" outlineLevel="0" collapsed="false">
      <c r="J624" s="1"/>
    </row>
    <row r="625" customFormat="false" ht="15" hidden="false" customHeight="false" outlineLevel="0" collapsed="false">
      <c r="J625" s="1"/>
    </row>
    <row r="626" customFormat="false" ht="15" hidden="false" customHeight="false" outlineLevel="0" collapsed="false">
      <c r="J626" s="1"/>
    </row>
    <row r="627" customFormat="false" ht="15" hidden="false" customHeight="false" outlineLevel="0" collapsed="false">
      <c r="J627" s="1"/>
    </row>
    <row r="628" customFormat="false" ht="15" hidden="false" customHeight="false" outlineLevel="0" collapsed="false">
      <c r="J628" s="1"/>
    </row>
    <row r="629" customFormat="false" ht="15" hidden="false" customHeight="false" outlineLevel="0" collapsed="false">
      <c r="J629" s="1"/>
    </row>
    <row r="630" customFormat="false" ht="15" hidden="false" customHeight="false" outlineLevel="0" collapsed="false">
      <c r="J630" s="1"/>
    </row>
    <row r="631" customFormat="false" ht="15" hidden="false" customHeight="false" outlineLevel="0" collapsed="false">
      <c r="J631" s="1"/>
    </row>
    <row r="632" customFormat="false" ht="15" hidden="false" customHeight="false" outlineLevel="0" collapsed="false">
      <c r="J632" s="1"/>
    </row>
    <row r="633" customFormat="false" ht="15" hidden="false" customHeight="false" outlineLevel="0" collapsed="false">
      <c r="J633" s="1"/>
    </row>
    <row r="634" customFormat="false" ht="15" hidden="false" customHeight="false" outlineLevel="0" collapsed="false">
      <c r="J634" s="1"/>
    </row>
    <row r="635" customFormat="false" ht="15" hidden="false" customHeight="false" outlineLevel="0" collapsed="false">
      <c r="J635" s="1"/>
    </row>
    <row r="636" customFormat="false" ht="15" hidden="false" customHeight="false" outlineLevel="0" collapsed="false">
      <c r="J636" s="1"/>
    </row>
    <row r="637" customFormat="false" ht="15" hidden="false" customHeight="false" outlineLevel="0" collapsed="false">
      <c r="J637" s="1"/>
    </row>
    <row r="638" customFormat="false" ht="15" hidden="false" customHeight="false" outlineLevel="0" collapsed="false">
      <c r="J638" s="1"/>
    </row>
    <row r="639" customFormat="false" ht="15" hidden="false" customHeight="false" outlineLevel="0" collapsed="false">
      <c r="J639" s="1"/>
    </row>
    <row r="640" customFormat="false" ht="15" hidden="false" customHeight="false" outlineLevel="0" collapsed="false">
      <c r="J640" s="1"/>
    </row>
    <row r="641" customFormat="false" ht="15" hidden="false" customHeight="false" outlineLevel="0" collapsed="false">
      <c r="J641" s="1"/>
    </row>
    <row r="642" customFormat="false" ht="15" hidden="false" customHeight="false" outlineLevel="0" collapsed="false">
      <c r="J642" s="1"/>
    </row>
    <row r="643" customFormat="false" ht="15" hidden="false" customHeight="false" outlineLevel="0" collapsed="false">
      <c r="J643" s="1"/>
    </row>
    <row r="644" customFormat="false" ht="15" hidden="false" customHeight="false" outlineLevel="0" collapsed="false">
      <c r="J644" s="1"/>
    </row>
    <row r="645" customFormat="false" ht="15" hidden="false" customHeight="false" outlineLevel="0" collapsed="false">
      <c r="J645" s="1"/>
    </row>
    <row r="646" customFormat="false" ht="15" hidden="false" customHeight="false" outlineLevel="0" collapsed="false">
      <c r="J646" s="1"/>
    </row>
    <row r="647" customFormat="false" ht="15" hidden="false" customHeight="false" outlineLevel="0" collapsed="false">
      <c r="J647" s="1"/>
    </row>
    <row r="648" customFormat="false" ht="15" hidden="false" customHeight="false" outlineLevel="0" collapsed="false">
      <c r="J648" s="1"/>
    </row>
    <row r="649" customFormat="false" ht="15" hidden="false" customHeight="false" outlineLevel="0" collapsed="false">
      <c r="J649" s="1"/>
    </row>
    <row r="650" customFormat="false" ht="15" hidden="false" customHeight="false" outlineLevel="0" collapsed="false">
      <c r="J650" s="1"/>
    </row>
    <row r="651" customFormat="false" ht="15" hidden="false" customHeight="false" outlineLevel="0" collapsed="false">
      <c r="J651" s="1"/>
    </row>
    <row r="652" customFormat="false" ht="15" hidden="false" customHeight="false" outlineLevel="0" collapsed="false">
      <c r="J652" s="1"/>
    </row>
    <row r="653" customFormat="false" ht="15" hidden="false" customHeight="false" outlineLevel="0" collapsed="false">
      <c r="J653" s="1"/>
    </row>
    <row r="654" customFormat="false" ht="15" hidden="false" customHeight="false" outlineLevel="0" collapsed="false">
      <c r="J654" s="1"/>
    </row>
    <row r="655" customFormat="false" ht="15" hidden="false" customHeight="false" outlineLevel="0" collapsed="false">
      <c r="J655" s="1"/>
    </row>
    <row r="656" customFormat="false" ht="15" hidden="false" customHeight="false" outlineLevel="0" collapsed="false">
      <c r="J656" s="1"/>
    </row>
    <row r="657" customFormat="false" ht="15" hidden="false" customHeight="false" outlineLevel="0" collapsed="false">
      <c r="J657" s="1"/>
    </row>
    <row r="658" customFormat="false" ht="15" hidden="false" customHeight="false" outlineLevel="0" collapsed="false">
      <c r="J658" s="1"/>
    </row>
    <row r="659" customFormat="false" ht="15" hidden="false" customHeight="false" outlineLevel="0" collapsed="false">
      <c r="J659" s="1"/>
    </row>
    <row r="660" customFormat="false" ht="15" hidden="false" customHeight="false" outlineLevel="0" collapsed="false">
      <c r="J660" s="1"/>
    </row>
    <row r="661" customFormat="false" ht="15" hidden="false" customHeight="false" outlineLevel="0" collapsed="false">
      <c r="J661" s="1"/>
    </row>
    <row r="662" customFormat="false" ht="15" hidden="false" customHeight="false" outlineLevel="0" collapsed="false">
      <c r="J662" s="1"/>
    </row>
    <row r="663" customFormat="false" ht="15" hidden="false" customHeight="false" outlineLevel="0" collapsed="false">
      <c r="J663" s="1"/>
    </row>
    <row r="664" customFormat="false" ht="15" hidden="false" customHeight="false" outlineLevel="0" collapsed="false">
      <c r="J664" s="1"/>
    </row>
    <row r="665" customFormat="false" ht="15" hidden="false" customHeight="false" outlineLevel="0" collapsed="false">
      <c r="J665" s="1"/>
    </row>
    <row r="666" customFormat="false" ht="15" hidden="false" customHeight="false" outlineLevel="0" collapsed="false">
      <c r="J666" s="1"/>
    </row>
    <row r="667" customFormat="false" ht="15" hidden="false" customHeight="false" outlineLevel="0" collapsed="false">
      <c r="J667" s="1"/>
    </row>
    <row r="668" customFormat="false" ht="15" hidden="false" customHeight="false" outlineLevel="0" collapsed="false">
      <c r="J668" s="1"/>
    </row>
    <row r="669" customFormat="false" ht="15" hidden="false" customHeight="false" outlineLevel="0" collapsed="false">
      <c r="J669" s="1"/>
    </row>
    <row r="670" customFormat="false" ht="15" hidden="false" customHeight="false" outlineLevel="0" collapsed="false">
      <c r="J670" s="1"/>
    </row>
    <row r="671" customFormat="false" ht="15" hidden="false" customHeight="false" outlineLevel="0" collapsed="false">
      <c r="J671" s="1"/>
    </row>
    <row r="672" customFormat="false" ht="15" hidden="false" customHeight="false" outlineLevel="0" collapsed="false">
      <c r="J672" s="1"/>
    </row>
    <row r="673" customFormat="false" ht="15" hidden="false" customHeight="false" outlineLevel="0" collapsed="false">
      <c r="J673" s="1"/>
    </row>
    <row r="674" customFormat="false" ht="15" hidden="false" customHeight="false" outlineLevel="0" collapsed="false">
      <c r="J674" s="1"/>
    </row>
    <row r="675" customFormat="false" ht="15" hidden="false" customHeight="false" outlineLevel="0" collapsed="false">
      <c r="J675" s="1"/>
    </row>
    <row r="676" customFormat="false" ht="15" hidden="false" customHeight="false" outlineLevel="0" collapsed="false">
      <c r="J676" s="1"/>
    </row>
    <row r="677" customFormat="false" ht="15" hidden="false" customHeight="false" outlineLevel="0" collapsed="false">
      <c r="J677" s="1"/>
    </row>
    <row r="678" customFormat="false" ht="15" hidden="false" customHeight="false" outlineLevel="0" collapsed="false">
      <c r="J678" s="1"/>
    </row>
    <row r="679" customFormat="false" ht="15" hidden="false" customHeight="false" outlineLevel="0" collapsed="false">
      <c r="J679" s="1"/>
    </row>
    <row r="680" customFormat="false" ht="15" hidden="false" customHeight="false" outlineLevel="0" collapsed="false">
      <c r="J680" s="1"/>
    </row>
    <row r="681" customFormat="false" ht="15" hidden="false" customHeight="false" outlineLevel="0" collapsed="false">
      <c r="J681" s="1"/>
    </row>
    <row r="682" customFormat="false" ht="15" hidden="false" customHeight="false" outlineLevel="0" collapsed="false">
      <c r="J682" s="1"/>
    </row>
    <row r="683" customFormat="false" ht="15" hidden="false" customHeight="false" outlineLevel="0" collapsed="false">
      <c r="J683" s="1"/>
    </row>
    <row r="684" customFormat="false" ht="15" hidden="false" customHeight="false" outlineLevel="0" collapsed="false">
      <c r="J684" s="1"/>
    </row>
    <row r="685" customFormat="false" ht="15" hidden="false" customHeight="false" outlineLevel="0" collapsed="false">
      <c r="J685" s="1"/>
    </row>
    <row r="686" customFormat="false" ht="15" hidden="false" customHeight="false" outlineLevel="0" collapsed="false">
      <c r="J686" s="1"/>
    </row>
    <row r="687" customFormat="false" ht="15" hidden="false" customHeight="false" outlineLevel="0" collapsed="false">
      <c r="J687" s="1"/>
    </row>
    <row r="688" customFormat="false" ht="15" hidden="false" customHeight="false" outlineLevel="0" collapsed="false">
      <c r="J688" s="1"/>
    </row>
    <row r="689" customFormat="false" ht="15" hidden="false" customHeight="false" outlineLevel="0" collapsed="false">
      <c r="J689" s="1"/>
    </row>
    <row r="690" customFormat="false" ht="15" hidden="false" customHeight="false" outlineLevel="0" collapsed="false">
      <c r="J690" s="1"/>
    </row>
    <row r="691" customFormat="false" ht="15" hidden="false" customHeight="false" outlineLevel="0" collapsed="false">
      <c r="J691" s="1"/>
    </row>
    <row r="692" customFormat="false" ht="15" hidden="false" customHeight="false" outlineLevel="0" collapsed="false">
      <c r="J692" s="1"/>
    </row>
    <row r="693" customFormat="false" ht="15" hidden="false" customHeight="false" outlineLevel="0" collapsed="false">
      <c r="J693" s="1"/>
    </row>
    <row r="694" customFormat="false" ht="15" hidden="false" customHeight="false" outlineLevel="0" collapsed="false">
      <c r="J694" s="1"/>
    </row>
    <row r="695" customFormat="false" ht="15" hidden="false" customHeight="false" outlineLevel="0" collapsed="false">
      <c r="J695" s="1"/>
    </row>
    <row r="696" customFormat="false" ht="15" hidden="false" customHeight="false" outlineLevel="0" collapsed="false">
      <c r="J696" s="1"/>
    </row>
    <row r="697" customFormat="false" ht="15" hidden="false" customHeight="false" outlineLevel="0" collapsed="false">
      <c r="J697" s="1"/>
    </row>
    <row r="698" customFormat="false" ht="15" hidden="false" customHeight="false" outlineLevel="0" collapsed="false">
      <c r="J698" s="1"/>
    </row>
    <row r="699" customFormat="false" ht="15" hidden="false" customHeight="false" outlineLevel="0" collapsed="false">
      <c r="J699" s="1"/>
    </row>
    <row r="700" customFormat="false" ht="15" hidden="false" customHeight="false" outlineLevel="0" collapsed="false">
      <c r="J700" s="1"/>
    </row>
    <row r="701" customFormat="false" ht="15" hidden="false" customHeight="false" outlineLevel="0" collapsed="false">
      <c r="J701" s="1"/>
    </row>
    <row r="702" customFormat="false" ht="15" hidden="false" customHeight="false" outlineLevel="0" collapsed="false">
      <c r="J702" s="1"/>
    </row>
    <row r="703" customFormat="false" ht="15" hidden="false" customHeight="false" outlineLevel="0" collapsed="false">
      <c r="J703" s="1"/>
    </row>
    <row r="704" customFormat="false" ht="15" hidden="false" customHeight="false" outlineLevel="0" collapsed="false">
      <c r="J704" s="1"/>
    </row>
    <row r="705" customFormat="false" ht="15" hidden="false" customHeight="false" outlineLevel="0" collapsed="false">
      <c r="J705" s="1"/>
    </row>
    <row r="706" customFormat="false" ht="15" hidden="false" customHeight="false" outlineLevel="0" collapsed="false">
      <c r="J706" s="1"/>
    </row>
    <row r="707" customFormat="false" ht="15" hidden="false" customHeight="false" outlineLevel="0" collapsed="false">
      <c r="J707" s="1"/>
    </row>
    <row r="708" customFormat="false" ht="15" hidden="false" customHeight="false" outlineLevel="0" collapsed="false">
      <c r="J708" s="1"/>
    </row>
    <row r="709" customFormat="false" ht="15" hidden="false" customHeight="false" outlineLevel="0" collapsed="false">
      <c r="J709" s="1"/>
    </row>
    <row r="710" customFormat="false" ht="15" hidden="false" customHeight="false" outlineLevel="0" collapsed="false">
      <c r="J710" s="1"/>
    </row>
    <row r="711" customFormat="false" ht="15" hidden="false" customHeight="false" outlineLevel="0" collapsed="false">
      <c r="J711" s="1"/>
    </row>
    <row r="712" customFormat="false" ht="15" hidden="false" customHeight="false" outlineLevel="0" collapsed="false">
      <c r="J712" s="1"/>
    </row>
    <row r="713" customFormat="false" ht="15" hidden="false" customHeight="false" outlineLevel="0" collapsed="false">
      <c r="J713" s="1"/>
    </row>
    <row r="714" customFormat="false" ht="15" hidden="false" customHeight="false" outlineLevel="0" collapsed="false">
      <c r="J714" s="1"/>
    </row>
    <row r="715" customFormat="false" ht="15" hidden="false" customHeight="false" outlineLevel="0" collapsed="false">
      <c r="J715" s="1"/>
    </row>
    <row r="716" customFormat="false" ht="15" hidden="false" customHeight="false" outlineLevel="0" collapsed="false">
      <c r="J716" s="1"/>
    </row>
    <row r="717" customFormat="false" ht="15" hidden="false" customHeight="false" outlineLevel="0" collapsed="false">
      <c r="J717" s="1"/>
    </row>
    <row r="718" customFormat="false" ht="15" hidden="false" customHeight="false" outlineLevel="0" collapsed="false">
      <c r="J718" s="1"/>
    </row>
    <row r="719" customFormat="false" ht="15" hidden="false" customHeight="false" outlineLevel="0" collapsed="false">
      <c r="J719" s="1"/>
    </row>
    <row r="720" customFormat="false" ht="15" hidden="false" customHeight="false" outlineLevel="0" collapsed="false">
      <c r="J720" s="1"/>
    </row>
    <row r="721" customFormat="false" ht="15" hidden="false" customHeight="false" outlineLevel="0" collapsed="false">
      <c r="J721" s="1"/>
    </row>
    <row r="722" customFormat="false" ht="15" hidden="false" customHeight="false" outlineLevel="0" collapsed="false">
      <c r="J722" s="1"/>
    </row>
    <row r="723" customFormat="false" ht="15" hidden="false" customHeight="false" outlineLevel="0" collapsed="false">
      <c r="J723" s="1"/>
    </row>
    <row r="724" customFormat="false" ht="15" hidden="false" customHeight="false" outlineLevel="0" collapsed="false">
      <c r="J724" s="1"/>
    </row>
    <row r="725" customFormat="false" ht="15" hidden="false" customHeight="false" outlineLevel="0" collapsed="false">
      <c r="J725" s="1"/>
    </row>
    <row r="726" customFormat="false" ht="15" hidden="false" customHeight="false" outlineLevel="0" collapsed="false">
      <c r="J726" s="1"/>
    </row>
    <row r="727" customFormat="false" ht="15" hidden="false" customHeight="false" outlineLevel="0" collapsed="false">
      <c r="J727" s="1"/>
    </row>
    <row r="728" customFormat="false" ht="15" hidden="false" customHeight="false" outlineLevel="0" collapsed="false">
      <c r="J728" s="1"/>
    </row>
    <row r="729" customFormat="false" ht="15" hidden="false" customHeight="false" outlineLevel="0" collapsed="false">
      <c r="J729" s="1"/>
    </row>
    <row r="730" customFormat="false" ht="15" hidden="false" customHeight="false" outlineLevel="0" collapsed="false">
      <c r="J730" s="1"/>
    </row>
    <row r="731" customFormat="false" ht="15" hidden="false" customHeight="false" outlineLevel="0" collapsed="false">
      <c r="J731" s="1"/>
    </row>
    <row r="732" customFormat="false" ht="15" hidden="false" customHeight="false" outlineLevel="0" collapsed="false">
      <c r="J732" s="1"/>
    </row>
    <row r="733" customFormat="false" ht="15" hidden="false" customHeight="false" outlineLevel="0" collapsed="false">
      <c r="J733" s="1"/>
    </row>
    <row r="734" customFormat="false" ht="15" hidden="false" customHeight="false" outlineLevel="0" collapsed="false">
      <c r="J734" s="1"/>
    </row>
    <row r="735" customFormat="false" ht="15" hidden="false" customHeight="false" outlineLevel="0" collapsed="false">
      <c r="J735" s="1"/>
    </row>
    <row r="736" customFormat="false" ht="15" hidden="false" customHeight="false" outlineLevel="0" collapsed="false">
      <c r="J736" s="1"/>
    </row>
    <row r="737" customFormat="false" ht="15" hidden="false" customHeight="false" outlineLevel="0" collapsed="false">
      <c r="J737" s="1"/>
    </row>
    <row r="738" customFormat="false" ht="15" hidden="false" customHeight="false" outlineLevel="0" collapsed="false">
      <c r="J738" s="1"/>
    </row>
    <row r="739" customFormat="false" ht="15" hidden="false" customHeight="false" outlineLevel="0" collapsed="false">
      <c r="J739" s="1"/>
    </row>
    <row r="740" customFormat="false" ht="15" hidden="false" customHeight="false" outlineLevel="0" collapsed="false">
      <c r="J740" s="1"/>
    </row>
    <row r="741" customFormat="false" ht="15" hidden="false" customHeight="false" outlineLevel="0" collapsed="false">
      <c r="J741" s="1"/>
    </row>
    <row r="742" customFormat="false" ht="15" hidden="false" customHeight="false" outlineLevel="0" collapsed="false">
      <c r="J742" s="1"/>
    </row>
    <row r="743" customFormat="false" ht="15" hidden="false" customHeight="false" outlineLevel="0" collapsed="false">
      <c r="J743" s="1"/>
    </row>
    <row r="744" customFormat="false" ht="15" hidden="false" customHeight="false" outlineLevel="0" collapsed="false">
      <c r="J744" s="1"/>
    </row>
    <row r="745" customFormat="false" ht="15" hidden="false" customHeight="false" outlineLevel="0" collapsed="false">
      <c r="J745" s="1"/>
    </row>
    <row r="746" customFormat="false" ht="15" hidden="false" customHeight="false" outlineLevel="0" collapsed="false">
      <c r="J746" s="1"/>
    </row>
    <row r="747" customFormat="false" ht="15" hidden="false" customHeight="false" outlineLevel="0" collapsed="false">
      <c r="J747" s="1"/>
    </row>
    <row r="748" customFormat="false" ht="15" hidden="false" customHeight="false" outlineLevel="0" collapsed="false">
      <c r="J748" s="1"/>
    </row>
    <row r="749" customFormat="false" ht="15" hidden="false" customHeight="false" outlineLevel="0" collapsed="false">
      <c r="J749" s="1"/>
    </row>
    <row r="750" customFormat="false" ht="15" hidden="false" customHeight="false" outlineLevel="0" collapsed="false">
      <c r="J750" s="1"/>
    </row>
    <row r="751" customFormat="false" ht="15" hidden="false" customHeight="false" outlineLevel="0" collapsed="false">
      <c r="J751" s="1"/>
    </row>
    <row r="752" customFormat="false" ht="15" hidden="false" customHeight="false" outlineLevel="0" collapsed="false">
      <c r="J752" s="1"/>
    </row>
    <row r="753" customFormat="false" ht="15" hidden="false" customHeight="false" outlineLevel="0" collapsed="false">
      <c r="J753" s="1"/>
    </row>
    <row r="754" customFormat="false" ht="15" hidden="false" customHeight="false" outlineLevel="0" collapsed="false">
      <c r="J754" s="1"/>
    </row>
    <row r="755" customFormat="false" ht="15" hidden="false" customHeight="false" outlineLevel="0" collapsed="false">
      <c r="J755" s="1"/>
    </row>
    <row r="756" customFormat="false" ht="15" hidden="false" customHeight="false" outlineLevel="0" collapsed="false">
      <c r="J756" s="1"/>
    </row>
    <row r="757" customFormat="false" ht="15" hidden="false" customHeight="false" outlineLevel="0" collapsed="false">
      <c r="J757" s="1"/>
    </row>
    <row r="758" customFormat="false" ht="15" hidden="false" customHeight="false" outlineLevel="0" collapsed="false">
      <c r="J758" s="1"/>
    </row>
    <row r="759" customFormat="false" ht="15" hidden="false" customHeight="false" outlineLevel="0" collapsed="false">
      <c r="J759" s="1"/>
    </row>
    <row r="760" customFormat="false" ht="15" hidden="false" customHeight="false" outlineLevel="0" collapsed="false">
      <c r="J760" s="1"/>
    </row>
    <row r="761" customFormat="false" ht="15" hidden="false" customHeight="false" outlineLevel="0" collapsed="false">
      <c r="J761" s="1"/>
    </row>
    <row r="762" customFormat="false" ht="15" hidden="false" customHeight="false" outlineLevel="0" collapsed="false">
      <c r="J762" s="1"/>
    </row>
    <row r="763" customFormat="false" ht="15" hidden="false" customHeight="false" outlineLevel="0" collapsed="false">
      <c r="J763" s="1"/>
    </row>
    <row r="764" customFormat="false" ht="15" hidden="false" customHeight="false" outlineLevel="0" collapsed="false">
      <c r="J764" s="1"/>
    </row>
    <row r="765" customFormat="false" ht="15" hidden="false" customHeight="false" outlineLevel="0" collapsed="false">
      <c r="J765" s="1"/>
    </row>
    <row r="766" customFormat="false" ht="15" hidden="false" customHeight="false" outlineLevel="0" collapsed="false">
      <c r="J766" s="1"/>
    </row>
    <row r="767" customFormat="false" ht="15" hidden="false" customHeight="false" outlineLevel="0" collapsed="false">
      <c r="J767" s="1"/>
    </row>
    <row r="768" customFormat="false" ht="15" hidden="false" customHeight="false" outlineLevel="0" collapsed="false">
      <c r="J768" s="1"/>
    </row>
    <row r="769" customFormat="false" ht="15" hidden="false" customHeight="false" outlineLevel="0" collapsed="false">
      <c r="J769" s="1"/>
    </row>
    <row r="770" customFormat="false" ht="15" hidden="false" customHeight="false" outlineLevel="0" collapsed="false">
      <c r="J770" s="1"/>
    </row>
    <row r="771" customFormat="false" ht="15" hidden="false" customHeight="false" outlineLevel="0" collapsed="false">
      <c r="J771" s="1"/>
    </row>
    <row r="772" customFormat="false" ht="15" hidden="false" customHeight="false" outlineLevel="0" collapsed="false">
      <c r="J772" s="1"/>
    </row>
    <row r="773" customFormat="false" ht="15" hidden="false" customHeight="false" outlineLevel="0" collapsed="false">
      <c r="J773" s="1"/>
    </row>
    <row r="774" customFormat="false" ht="15" hidden="false" customHeight="false" outlineLevel="0" collapsed="false">
      <c r="J774" s="1"/>
    </row>
    <row r="775" customFormat="false" ht="15" hidden="false" customHeight="false" outlineLevel="0" collapsed="false">
      <c r="J775" s="1"/>
    </row>
    <row r="776" customFormat="false" ht="15" hidden="false" customHeight="false" outlineLevel="0" collapsed="false">
      <c r="J776" s="1"/>
    </row>
    <row r="777" customFormat="false" ht="15" hidden="false" customHeight="false" outlineLevel="0" collapsed="false">
      <c r="J777" s="1"/>
    </row>
    <row r="778" customFormat="false" ht="15" hidden="false" customHeight="false" outlineLevel="0" collapsed="false">
      <c r="J778" s="1"/>
    </row>
    <row r="779" customFormat="false" ht="15" hidden="false" customHeight="false" outlineLevel="0" collapsed="false">
      <c r="J779" s="1"/>
    </row>
    <row r="780" customFormat="false" ht="15" hidden="false" customHeight="false" outlineLevel="0" collapsed="false">
      <c r="J780" s="1"/>
    </row>
    <row r="781" customFormat="false" ht="15" hidden="false" customHeight="false" outlineLevel="0" collapsed="false">
      <c r="J781" s="1"/>
    </row>
    <row r="782" customFormat="false" ht="15" hidden="false" customHeight="false" outlineLevel="0" collapsed="false">
      <c r="J782" s="1"/>
    </row>
    <row r="783" customFormat="false" ht="15" hidden="false" customHeight="false" outlineLevel="0" collapsed="false">
      <c r="J783" s="1"/>
    </row>
    <row r="784" customFormat="false" ht="15" hidden="false" customHeight="false" outlineLevel="0" collapsed="false">
      <c r="J784" s="1"/>
    </row>
    <row r="785" customFormat="false" ht="15" hidden="false" customHeight="false" outlineLevel="0" collapsed="false">
      <c r="J785" s="1"/>
    </row>
    <row r="786" customFormat="false" ht="15" hidden="false" customHeight="false" outlineLevel="0" collapsed="false">
      <c r="J786" s="1"/>
    </row>
    <row r="787" customFormat="false" ht="15" hidden="false" customHeight="false" outlineLevel="0" collapsed="false">
      <c r="J787" s="1"/>
    </row>
    <row r="788" customFormat="false" ht="15" hidden="false" customHeight="false" outlineLevel="0" collapsed="false">
      <c r="J788" s="1"/>
    </row>
    <row r="789" customFormat="false" ht="15" hidden="false" customHeight="false" outlineLevel="0" collapsed="false">
      <c r="J789" s="1"/>
    </row>
    <row r="790" customFormat="false" ht="15" hidden="false" customHeight="false" outlineLevel="0" collapsed="false">
      <c r="J790" s="1"/>
    </row>
    <row r="791" customFormat="false" ht="15" hidden="false" customHeight="false" outlineLevel="0" collapsed="false">
      <c r="J791" s="1"/>
    </row>
    <row r="792" customFormat="false" ht="15" hidden="false" customHeight="false" outlineLevel="0" collapsed="false">
      <c r="J792" s="1"/>
    </row>
    <row r="793" customFormat="false" ht="15" hidden="false" customHeight="false" outlineLevel="0" collapsed="false">
      <c r="J793" s="1"/>
    </row>
    <row r="794" customFormat="false" ht="15" hidden="false" customHeight="false" outlineLevel="0" collapsed="false">
      <c r="J794" s="1"/>
    </row>
    <row r="795" customFormat="false" ht="15" hidden="false" customHeight="false" outlineLevel="0" collapsed="false">
      <c r="J795" s="1"/>
    </row>
    <row r="796" customFormat="false" ht="15" hidden="false" customHeight="false" outlineLevel="0" collapsed="false">
      <c r="J796" s="1"/>
    </row>
    <row r="797" customFormat="false" ht="15" hidden="false" customHeight="false" outlineLevel="0" collapsed="false">
      <c r="J797" s="1"/>
    </row>
    <row r="798" customFormat="false" ht="15" hidden="false" customHeight="false" outlineLevel="0" collapsed="false">
      <c r="J798" s="1"/>
    </row>
    <row r="799" customFormat="false" ht="15" hidden="false" customHeight="false" outlineLevel="0" collapsed="false">
      <c r="J799" s="1"/>
    </row>
    <row r="800" customFormat="false" ht="15" hidden="false" customHeight="false" outlineLevel="0" collapsed="false">
      <c r="J800" s="1"/>
    </row>
    <row r="801" customFormat="false" ht="15" hidden="false" customHeight="false" outlineLevel="0" collapsed="false">
      <c r="J801" s="1"/>
    </row>
    <row r="802" customFormat="false" ht="15" hidden="false" customHeight="false" outlineLevel="0" collapsed="false">
      <c r="J802" s="1"/>
    </row>
    <row r="803" customFormat="false" ht="15" hidden="false" customHeight="false" outlineLevel="0" collapsed="false">
      <c r="J803" s="1"/>
    </row>
    <row r="804" customFormat="false" ht="15" hidden="false" customHeight="false" outlineLevel="0" collapsed="false">
      <c r="J804" s="1"/>
    </row>
    <row r="805" customFormat="false" ht="15" hidden="false" customHeight="false" outlineLevel="0" collapsed="false">
      <c r="J805" s="1"/>
    </row>
    <row r="806" customFormat="false" ht="15" hidden="false" customHeight="false" outlineLevel="0" collapsed="false">
      <c r="J806" s="1"/>
    </row>
    <row r="807" customFormat="false" ht="15" hidden="false" customHeight="false" outlineLevel="0" collapsed="false">
      <c r="J807" s="1"/>
    </row>
    <row r="808" customFormat="false" ht="15" hidden="false" customHeight="false" outlineLevel="0" collapsed="false">
      <c r="J808" s="1"/>
    </row>
    <row r="809" customFormat="false" ht="15" hidden="false" customHeight="false" outlineLevel="0" collapsed="false">
      <c r="J809" s="1"/>
    </row>
    <row r="810" customFormat="false" ht="15" hidden="false" customHeight="false" outlineLevel="0" collapsed="false">
      <c r="J810" s="1"/>
    </row>
    <row r="811" customFormat="false" ht="15" hidden="false" customHeight="false" outlineLevel="0" collapsed="false">
      <c r="J811" s="1"/>
    </row>
    <row r="812" customFormat="false" ht="15" hidden="false" customHeight="false" outlineLevel="0" collapsed="false">
      <c r="J812" s="1"/>
    </row>
    <row r="813" customFormat="false" ht="15" hidden="false" customHeight="false" outlineLevel="0" collapsed="false">
      <c r="J813" s="1"/>
    </row>
    <row r="814" customFormat="false" ht="15" hidden="false" customHeight="false" outlineLevel="0" collapsed="false">
      <c r="J814" s="1"/>
    </row>
    <row r="815" customFormat="false" ht="15" hidden="false" customHeight="false" outlineLevel="0" collapsed="false">
      <c r="J815" s="1"/>
    </row>
    <row r="816" customFormat="false" ht="15" hidden="false" customHeight="false" outlineLevel="0" collapsed="false">
      <c r="J816" s="1"/>
    </row>
    <row r="817" customFormat="false" ht="15" hidden="false" customHeight="false" outlineLevel="0" collapsed="false">
      <c r="J817" s="1"/>
    </row>
    <row r="818" customFormat="false" ht="15" hidden="false" customHeight="false" outlineLevel="0" collapsed="false">
      <c r="J818" s="1"/>
    </row>
    <row r="819" customFormat="false" ht="15" hidden="false" customHeight="false" outlineLevel="0" collapsed="false">
      <c r="J819" s="1"/>
    </row>
    <row r="820" customFormat="false" ht="15" hidden="false" customHeight="false" outlineLevel="0" collapsed="false">
      <c r="J820" s="1"/>
    </row>
    <row r="821" customFormat="false" ht="15" hidden="false" customHeight="false" outlineLevel="0" collapsed="false">
      <c r="J821" s="1"/>
    </row>
    <row r="822" customFormat="false" ht="15" hidden="false" customHeight="false" outlineLevel="0" collapsed="false">
      <c r="J822" s="1"/>
    </row>
    <row r="823" customFormat="false" ht="15" hidden="false" customHeight="false" outlineLevel="0" collapsed="false">
      <c r="J823" s="1"/>
    </row>
    <row r="824" customFormat="false" ht="15" hidden="false" customHeight="false" outlineLevel="0" collapsed="false">
      <c r="J824" s="1"/>
    </row>
    <row r="825" customFormat="false" ht="15" hidden="false" customHeight="false" outlineLevel="0" collapsed="false">
      <c r="J825" s="1"/>
    </row>
    <row r="826" customFormat="false" ht="15" hidden="false" customHeight="false" outlineLevel="0" collapsed="false">
      <c r="J826" s="1"/>
    </row>
    <row r="827" customFormat="false" ht="15" hidden="false" customHeight="false" outlineLevel="0" collapsed="false">
      <c r="J827" s="1"/>
    </row>
    <row r="828" customFormat="false" ht="15" hidden="false" customHeight="false" outlineLevel="0" collapsed="false">
      <c r="J828" s="1"/>
    </row>
    <row r="829" customFormat="false" ht="15" hidden="false" customHeight="false" outlineLevel="0" collapsed="false">
      <c r="J829" s="1"/>
    </row>
    <row r="830" customFormat="false" ht="15" hidden="false" customHeight="false" outlineLevel="0" collapsed="false">
      <c r="J830" s="1"/>
    </row>
    <row r="831" customFormat="false" ht="15" hidden="false" customHeight="false" outlineLevel="0" collapsed="false">
      <c r="J831" s="1"/>
    </row>
    <row r="832" customFormat="false" ht="15" hidden="false" customHeight="false" outlineLevel="0" collapsed="false">
      <c r="J832" s="1"/>
    </row>
    <row r="833" customFormat="false" ht="15" hidden="false" customHeight="false" outlineLevel="0" collapsed="false">
      <c r="J833" s="1"/>
    </row>
    <row r="834" customFormat="false" ht="15" hidden="false" customHeight="false" outlineLevel="0" collapsed="false">
      <c r="J834" s="1"/>
    </row>
    <row r="835" customFormat="false" ht="15" hidden="false" customHeight="false" outlineLevel="0" collapsed="false">
      <c r="J835" s="1"/>
    </row>
    <row r="836" customFormat="false" ht="15" hidden="false" customHeight="false" outlineLevel="0" collapsed="false">
      <c r="J836" s="1"/>
    </row>
    <row r="837" customFormat="false" ht="15" hidden="false" customHeight="false" outlineLevel="0" collapsed="false">
      <c r="J837" s="1"/>
    </row>
    <row r="838" customFormat="false" ht="15" hidden="false" customHeight="false" outlineLevel="0" collapsed="false">
      <c r="J838" s="1"/>
    </row>
    <row r="839" customFormat="false" ht="15" hidden="false" customHeight="false" outlineLevel="0" collapsed="false">
      <c r="J839" s="1"/>
    </row>
    <row r="840" customFormat="false" ht="15" hidden="false" customHeight="false" outlineLevel="0" collapsed="false">
      <c r="J840" s="1"/>
    </row>
    <row r="841" customFormat="false" ht="15" hidden="false" customHeight="false" outlineLevel="0" collapsed="false">
      <c r="J841" s="1"/>
    </row>
    <row r="842" customFormat="false" ht="15" hidden="false" customHeight="false" outlineLevel="0" collapsed="false">
      <c r="J842" s="1"/>
    </row>
    <row r="843" customFormat="false" ht="15" hidden="false" customHeight="false" outlineLevel="0" collapsed="false">
      <c r="J843" s="1"/>
    </row>
    <row r="844" customFormat="false" ht="15" hidden="false" customHeight="false" outlineLevel="0" collapsed="false">
      <c r="J844" s="1"/>
    </row>
    <row r="845" customFormat="false" ht="15" hidden="false" customHeight="false" outlineLevel="0" collapsed="false">
      <c r="J845" s="1"/>
    </row>
    <row r="846" customFormat="false" ht="15" hidden="false" customHeight="false" outlineLevel="0" collapsed="false">
      <c r="J846" s="1"/>
    </row>
    <row r="847" customFormat="false" ht="15" hidden="false" customHeight="false" outlineLevel="0" collapsed="false">
      <c r="J847" s="1"/>
    </row>
    <row r="848" customFormat="false" ht="15" hidden="false" customHeight="false" outlineLevel="0" collapsed="false">
      <c r="J848" s="1"/>
    </row>
    <row r="849" customFormat="false" ht="15" hidden="false" customHeight="false" outlineLevel="0" collapsed="false">
      <c r="J849" s="1"/>
    </row>
    <row r="850" customFormat="false" ht="15" hidden="false" customHeight="false" outlineLevel="0" collapsed="false">
      <c r="J850" s="1"/>
    </row>
    <row r="851" customFormat="false" ht="15" hidden="false" customHeight="false" outlineLevel="0" collapsed="false">
      <c r="J851" s="1"/>
    </row>
    <row r="852" customFormat="false" ht="15" hidden="false" customHeight="false" outlineLevel="0" collapsed="false">
      <c r="J852" s="1"/>
    </row>
    <row r="853" customFormat="false" ht="15" hidden="false" customHeight="false" outlineLevel="0" collapsed="false">
      <c r="J853" s="1"/>
    </row>
    <row r="854" customFormat="false" ht="15" hidden="false" customHeight="false" outlineLevel="0" collapsed="false">
      <c r="J854" s="1"/>
    </row>
    <row r="855" customFormat="false" ht="15" hidden="false" customHeight="false" outlineLevel="0" collapsed="false">
      <c r="J855" s="1"/>
    </row>
    <row r="856" customFormat="false" ht="15" hidden="false" customHeight="false" outlineLevel="0" collapsed="false">
      <c r="J856" s="1"/>
    </row>
    <row r="857" customFormat="false" ht="15" hidden="false" customHeight="false" outlineLevel="0" collapsed="false">
      <c r="J857" s="1"/>
    </row>
    <row r="858" customFormat="false" ht="15" hidden="false" customHeight="false" outlineLevel="0" collapsed="false">
      <c r="J858" s="1"/>
    </row>
    <row r="859" customFormat="false" ht="15" hidden="false" customHeight="false" outlineLevel="0" collapsed="false">
      <c r="J859" s="1"/>
    </row>
    <row r="860" customFormat="false" ht="15" hidden="false" customHeight="false" outlineLevel="0" collapsed="false">
      <c r="J860" s="1"/>
    </row>
    <row r="861" customFormat="false" ht="15" hidden="false" customHeight="false" outlineLevel="0" collapsed="false">
      <c r="J861" s="1"/>
    </row>
    <row r="862" customFormat="false" ht="15" hidden="false" customHeight="false" outlineLevel="0" collapsed="false">
      <c r="J862" s="1"/>
    </row>
    <row r="863" customFormat="false" ht="15" hidden="false" customHeight="false" outlineLevel="0" collapsed="false">
      <c r="J863" s="1"/>
    </row>
    <row r="864" customFormat="false" ht="15" hidden="false" customHeight="false" outlineLevel="0" collapsed="false">
      <c r="J864" s="1"/>
    </row>
    <row r="865" customFormat="false" ht="15" hidden="false" customHeight="false" outlineLevel="0" collapsed="false">
      <c r="J865" s="1"/>
    </row>
    <row r="866" customFormat="false" ht="15" hidden="false" customHeight="false" outlineLevel="0" collapsed="false">
      <c r="J866" s="1"/>
    </row>
    <row r="867" customFormat="false" ht="15" hidden="false" customHeight="false" outlineLevel="0" collapsed="false">
      <c r="J867" s="1"/>
    </row>
    <row r="868" customFormat="false" ht="15" hidden="false" customHeight="false" outlineLevel="0" collapsed="false">
      <c r="J868" s="1"/>
    </row>
    <row r="869" customFormat="false" ht="15" hidden="false" customHeight="false" outlineLevel="0" collapsed="false">
      <c r="J869" s="1"/>
    </row>
    <row r="870" customFormat="false" ht="15" hidden="false" customHeight="false" outlineLevel="0" collapsed="false">
      <c r="J870" s="1"/>
    </row>
    <row r="871" customFormat="false" ht="15" hidden="false" customHeight="false" outlineLevel="0" collapsed="false">
      <c r="J871" s="1"/>
    </row>
    <row r="872" customFormat="false" ht="15" hidden="false" customHeight="false" outlineLevel="0" collapsed="false">
      <c r="J872" s="1"/>
    </row>
    <row r="873" customFormat="false" ht="15" hidden="false" customHeight="false" outlineLevel="0" collapsed="false">
      <c r="J873" s="1"/>
    </row>
    <row r="874" customFormat="false" ht="15" hidden="false" customHeight="false" outlineLevel="0" collapsed="false">
      <c r="J874" s="1"/>
    </row>
    <row r="875" customFormat="false" ht="15" hidden="false" customHeight="false" outlineLevel="0" collapsed="false">
      <c r="J875" s="1"/>
    </row>
    <row r="876" customFormat="false" ht="15" hidden="false" customHeight="false" outlineLevel="0" collapsed="false">
      <c r="J876" s="1"/>
    </row>
    <row r="877" customFormat="false" ht="15" hidden="false" customHeight="false" outlineLevel="0" collapsed="false">
      <c r="J877" s="1"/>
    </row>
    <row r="878" customFormat="false" ht="15" hidden="false" customHeight="false" outlineLevel="0" collapsed="false">
      <c r="J878" s="1"/>
    </row>
    <row r="879" customFormat="false" ht="15" hidden="false" customHeight="false" outlineLevel="0" collapsed="false">
      <c r="J879" s="1"/>
    </row>
    <row r="880" customFormat="false" ht="15" hidden="false" customHeight="false" outlineLevel="0" collapsed="false">
      <c r="J880" s="1"/>
    </row>
    <row r="881" customFormat="false" ht="15" hidden="false" customHeight="false" outlineLevel="0" collapsed="false">
      <c r="J881" s="1"/>
    </row>
    <row r="882" customFormat="false" ht="15" hidden="false" customHeight="false" outlineLevel="0" collapsed="false">
      <c r="J882" s="1"/>
    </row>
    <row r="883" customFormat="false" ht="15" hidden="false" customHeight="false" outlineLevel="0" collapsed="false">
      <c r="J883" s="1"/>
    </row>
    <row r="884" customFormat="false" ht="15" hidden="false" customHeight="false" outlineLevel="0" collapsed="false">
      <c r="J884" s="1"/>
    </row>
    <row r="885" customFormat="false" ht="15" hidden="false" customHeight="false" outlineLevel="0" collapsed="false">
      <c r="J885" s="1"/>
    </row>
    <row r="886" customFormat="false" ht="15" hidden="false" customHeight="false" outlineLevel="0" collapsed="false">
      <c r="J886" s="1"/>
    </row>
    <row r="887" customFormat="false" ht="15" hidden="false" customHeight="false" outlineLevel="0" collapsed="false">
      <c r="J887" s="1"/>
    </row>
    <row r="888" customFormat="false" ht="15" hidden="false" customHeight="false" outlineLevel="0" collapsed="false">
      <c r="J888" s="1"/>
    </row>
    <row r="889" customFormat="false" ht="15" hidden="false" customHeight="false" outlineLevel="0" collapsed="false">
      <c r="J889" s="1"/>
    </row>
    <row r="890" customFormat="false" ht="15" hidden="false" customHeight="false" outlineLevel="0" collapsed="false">
      <c r="J890" s="1"/>
    </row>
    <row r="891" customFormat="false" ht="15" hidden="false" customHeight="false" outlineLevel="0" collapsed="false">
      <c r="J891" s="1"/>
    </row>
    <row r="892" customFormat="false" ht="15" hidden="false" customHeight="false" outlineLevel="0" collapsed="false">
      <c r="J892" s="1"/>
    </row>
    <row r="893" customFormat="false" ht="15" hidden="false" customHeight="false" outlineLevel="0" collapsed="false">
      <c r="J893" s="1"/>
    </row>
    <row r="894" customFormat="false" ht="15" hidden="false" customHeight="false" outlineLevel="0" collapsed="false">
      <c r="J894" s="1"/>
    </row>
    <row r="895" customFormat="false" ht="15" hidden="false" customHeight="false" outlineLevel="0" collapsed="false">
      <c r="J895" s="1"/>
    </row>
    <row r="896" customFormat="false" ht="15" hidden="false" customHeight="false" outlineLevel="0" collapsed="false">
      <c r="J896" s="1"/>
    </row>
    <row r="897" customFormat="false" ht="15" hidden="false" customHeight="false" outlineLevel="0" collapsed="false">
      <c r="J897" s="1"/>
    </row>
    <row r="898" customFormat="false" ht="15" hidden="false" customHeight="false" outlineLevel="0" collapsed="false">
      <c r="J898" s="1"/>
    </row>
    <row r="899" customFormat="false" ht="15" hidden="false" customHeight="false" outlineLevel="0" collapsed="false">
      <c r="J899" s="1"/>
    </row>
    <row r="900" customFormat="false" ht="15" hidden="false" customHeight="false" outlineLevel="0" collapsed="false">
      <c r="J900" s="1"/>
    </row>
    <row r="901" customFormat="false" ht="15" hidden="false" customHeight="false" outlineLevel="0" collapsed="false">
      <c r="J901" s="1"/>
    </row>
    <row r="902" customFormat="false" ht="15" hidden="false" customHeight="false" outlineLevel="0" collapsed="false">
      <c r="J902" s="1"/>
    </row>
    <row r="903" customFormat="false" ht="15" hidden="false" customHeight="false" outlineLevel="0" collapsed="false">
      <c r="J903" s="1"/>
    </row>
    <row r="904" customFormat="false" ht="15" hidden="false" customHeight="false" outlineLevel="0" collapsed="false">
      <c r="J904" s="1"/>
    </row>
    <row r="905" customFormat="false" ht="15" hidden="false" customHeight="false" outlineLevel="0" collapsed="false">
      <c r="J905" s="1"/>
    </row>
    <row r="906" customFormat="false" ht="15" hidden="false" customHeight="false" outlineLevel="0" collapsed="false">
      <c r="J906" s="1"/>
    </row>
    <row r="907" customFormat="false" ht="15" hidden="false" customHeight="false" outlineLevel="0" collapsed="false">
      <c r="J907" s="1"/>
    </row>
    <row r="908" customFormat="false" ht="15" hidden="false" customHeight="false" outlineLevel="0" collapsed="false">
      <c r="J908" s="1"/>
    </row>
    <row r="909" customFormat="false" ht="15" hidden="false" customHeight="false" outlineLevel="0" collapsed="false">
      <c r="J909" s="1"/>
    </row>
    <row r="910" customFormat="false" ht="15" hidden="false" customHeight="false" outlineLevel="0" collapsed="false">
      <c r="J910" s="1"/>
    </row>
    <row r="911" customFormat="false" ht="15" hidden="false" customHeight="false" outlineLevel="0" collapsed="false">
      <c r="J911" s="1"/>
    </row>
    <row r="912" customFormat="false" ht="15" hidden="false" customHeight="false" outlineLevel="0" collapsed="false">
      <c r="J912" s="1"/>
    </row>
    <row r="913" customFormat="false" ht="15" hidden="false" customHeight="false" outlineLevel="0" collapsed="false">
      <c r="J913" s="1"/>
    </row>
    <row r="914" customFormat="false" ht="15" hidden="false" customHeight="false" outlineLevel="0" collapsed="false">
      <c r="J914" s="1"/>
    </row>
    <row r="915" customFormat="false" ht="15" hidden="false" customHeight="false" outlineLevel="0" collapsed="false">
      <c r="J915" s="1"/>
    </row>
    <row r="916" customFormat="false" ht="15" hidden="false" customHeight="false" outlineLevel="0" collapsed="false">
      <c r="J916" s="1"/>
    </row>
    <row r="917" customFormat="false" ht="15" hidden="false" customHeight="false" outlineLevel="0" collapsed="false">
      <c r="J917" s="1"/>
    </row>
    <row r="918" customFormat="false" ht="15" hidden="false" customHeight="false" outlineLevel="0" collapsed="false">
      <c r="J918" s="1"/>
    </row>
    <row r="919" customFormat="false" ht="15" hidden="false" customHeight="false" outlineLevel="0" collapsed="false">
      <c r="J919" s="1"/>
    </row>
    <row r="920" customFormat="false" ht="15" hidden="false" customHeight="false" outlineLevel="0" collapsed="false">
      <c r="J920" s="1"/>
    </row>
    <row r="921" customFormat="false" ht="15" hidden="false" customHeight="false" outlineLevel="0" collapsed="false">
      <c r="J921" s="1"/>
    </row>
    <row r="922" customFormat="false" ht="15" hidden="false" customHeight="false" outlineLevel="0" collapsed="false">
      <c r="J922" s="1"/>
    </row>
    <row r="923" customFormat="false" ht="15" hidden="false" customHeight="false" outlineLevel="0" collapsed="false">
      <c r="J923" s="1"/>
    </row>
    <row r="924" customFormat="false" ht="15" hidden="false" customHeight="false" outlineLevel="0" collapsed="false">
      <c r="J924" s="1"/>
    </row>
    <row r="925" customFormat="false" ht="15" hidden="false" customHeight="false" outlineLevel="0" collapsed="false">
      <c r="J925" s="1"/>
    </row>
    <row r="926" customFormat="false" ht="15" hidden="false" customHeight="false" outlineLevel="0" collapsed="false">
      <c r="J926" s="1"/>
    </row>
    <row r="927" customFormat="false" ht="15" hidden="false" customHeight="false" outlineLevel="0" collapsed="false">
      <c r="J927" s="1"/>
    </row>
    <row r="928" customFormat="false" ht="15" hidden="false" customHeight="false" outlineLevel="0" collapsed="false">
      <c r="J928" s="1"/>
    </row>
    <row r="929" customFormat="false" ht="15" hidden="false" customHeight="false" outlineLevel="0" collapsed="false">
      <c r="J929" s="1"/>
    </row>
    <row r="930" customFormat="false" ht="15" hidden="false" customHeight="false" outlineLevel="0" collapsed="false">
      <c r="J930" s="1"/>
    </row>
    <row r="931" customFormat="false" ht="15" hidden="false" customHeight="false" outlineLevel="0" collapsed="false">
      <c r="J931" s="1"/>
    </row>
    <row r="932" customFormat="false" ht="15" hidden="false" customHeight="false" outlineLevel="0" collapsed="false">
      <c r="J932" s="1"/>
    </row>
    <row r="933" customFormat="false" ht="15" hidden="false" customHeight="false" outlineLevel="0" collapsed="false">
      <c r="J933" s="1"/>
    </row>
    <row r="934" customFormat="false" ht="15" hidden="false" customHeight="false" outlineLevel="0" collapsed="false">
      <c r="J934" s="1"/>
    </row>
    <row r="935" customFormat="false" ht="15" hidden="false" customHeight="false" outlineLevel="0" collapsed="false">
      <c r="J935" s="1"/>
    </row>
    <row r="936" customFormat="false" ht="15" hidden="false" customHeight="false" outlineLevel="0" collapsed="false">
      <c r="J936" s="1"/>
    </row>
    <row r="937" customFormat="false" ht="15" hidden="false" customHeight="false" outlineLevel="0" collapsed="false">
      <c r="J937" s="1"/>
    </row>
    <row r="938" customFormat="false" ht="15" hidden="false" customHeight="false" outlineLevel="0" collapsed="false">
      <c r="J938" s="1"/>
    </row>
    <row r="939" customFormat="false" ht="15" hidden="false" customHeight="false" outlineLevel="0" collapsed="false">
      <c r="J939" s="1"/>
    </row>
    <row r="940" customFormat="false" ht="15" hidden="false" customHeight="false" outlineLevel="0" collapsed="false">
      <c r="J940" s="1"/>
    </row>
    <row r="941" customFormat="false" ht="15" hidden="false" customHeight="false" outlineLevel="0" collapsed="false">
      <c r="J941" s="1"/>
    </row>
    <row r="942" customFormat="false" ht="15" hidden="false" customHeight="false" outlineLevel="0" collapsed="false">
      <c r="J942" s="1"/>
    </row>
    <row r="943" customFormat="false" ht="15" hidden="false" customHeight="false" outlineLevel="0" collapsed="false">
      <c r="J943" s="1"/>
    </row>
    <row r="944" customFormat="false" ht="15" hidden="false" customHeight="false" outlineLevel="0" collapsed="false">
      <c r="J944" s="1"/>
    </row>
    <row r="945" customFormat="false" ht="15" hidden="false" customHeight="false" outlineLevel="0" collapsed="false">
      <c r="J945" s="1"/>
    </row>
    <row r="946" customFormat="false" ht="15" hidden="false" customHeight="false" outlineLevel="0" collapsed="false">
      <c r="J946" s="1"/>
    </row>
    <row r="947" customFormat="false" ht="15" hidden="false" customHeight="false" outlineLevel="0" collapsed="false">
      <c r="J947" s="1"/>
    </row>
    <row r="948" customFormat="false" ht="15" hidden="false" customHeight="false" outlineLevel="0" collapsed="false">
      <c r="J948" s="1"/>
    </row>
    <row r="949" customFormat="false" ht="15" hidden="false" customHeight="false" outlineLevel="0" collapsed="false">
      <c r="J949" s="1"/>
    </row>
    <row r="950" customFormat="false" ht="15" hidden="false" customHeight="false" outlineLevel="0" collapsed="false">
      <c r="J950" s="1"/>
    </row>
    <row r="951" customFormat="false" ht="15" hidden="false" customHeight="false" outlineLevel="0" collapsed="false">
      <c r="J951" s="1"/>
    </row>
    <row r="952" customFormat="false" ht="15" hidden="false" customHeight="false" outlineLevel="0" collapsed="false">
      <c r="J952" s="1"/>
    </row>
    <row r="953" customFormat="false" ht="15" hidden="false" customHeight="false" outlineLevel="0" collapsed="false">
      <c r="J953" s="1"/>
    </row>
    <row r="954" customFormat="false" ht="15" hidden="false" customHeight="false" outlineLevel="0" collapsed="false">
      <c r="J954" s="1"/>
    </row>
    <row r="955" customFormat="false" ht="15" hidden="false" customHeight="false" outlineLevel="0" collapsed="false">
      <c r="J955" s="1"/>
    </row>
    <row r="956" customFormat="false" ht="15" hidden="false" customHeight="false" outlineLevel="0" collapsed="false">
      <c r="J956" s="1"/>
    </row>
    <row r="957" customFormat="false" ht="15" hidden="false" customHeight="false" outlineLevel="0" collapsed="false">
      <c r="J957" s="1"/>
    </row>
    <row r="958" customFormat="false" ht="15" hidden="false" customHeight="false" outlineLevel="0" collapsed="false">
      <c r="J958" s="1"/>
    </row>
    <row r="959" customFormat="false" ht="15" hidden="false" customHeight="false" outlineLevel="0" collapsed="false">
      <c r="J959" s="1"/>
    </row>
    <row r="960" customFormat="false" ht="15" hidden="false" customHeight="false" outlineLevel="0" collapsed="false">
      <c r="J960" s="1"/>
    </row>
    <row r="961" customFormat="false" ht="15" hidden="false" customHeight="false" outlineLevel="0" collapsed="false">
      <c r="J961" s="1"/>
    </row>
    <row r="962" customFormat="false" ht="15" hidden="false" customHeight="false" outlineLevel="0" collapsed="false">
      <c r="J962" s="1"/>
    </row>
    <row r="963" customFormat="false" ht="15" hidden="false" customHeight="false" outlineLevel="0" collapsed="false">
      <c r="J963" s="1"/>
    </row>
    <row r="964" customFormat="false" ht="15" hidden="false" customHeight="false" outlineLevel="0" collapsed="false">
      <c r="J964" s="1"/>
    </row>
    <row r="965" customFormat="false" ht="15" hidden="false" customHeight="false" outlineLevel="0" collapsed="false">
      <c r="J965" s="1"/>
    </row>
    <row r="966" customFormat="false" ht="15" hidden="false" customHeight="false" outlineLevel="0" collapsed="false">
      <c r="J966" s="1"/>
    </row>
    <row r="967" customFormat="false" ht="15" hidden="false" customHeight="false" outlineLevel="0" collapsed="false">
      <c r="J967" s="1"/>
    </row>
    <row r="968" customFormat="false" ht="15" hidden="false" customHeight="false" outlineLevel="0" collapsed="false">
      <c r="J968" s="1"/>
    </row>
    <row r="969" customFormat="false" ht="15" hidden="false" customHeight="false" outlineLevel="0" collapsed="false">
      <c r="J969" s="1"/>
    </row>
    <row r="970" customFormat="false" ht="15" hidden="false" customHeight="false" outlineLevel="0" collapsed="false">
      <c r="J970" s="1"/>
    </row>
    <row r="971" customFormat="false" ht="15" hidden="false" customHeight="false" outlineLevel="0" collapsed="false">
      <c r="J971" s="1"/>
    </row>
    <row r="972" customFormat="false" ht="15" hidden="false" customHeight="false" outlineLevel="0" collapsed="false">
      <c r="J972" s="1"/>
    </row>
    <row r="973" customFormat="false" ht="15" hidden="false" customHeight="false" outlineLevel="0" collapsed="false">
      <c r="J973" s="1"/>
    </row>
    <row r="974" customFormat="false" ht="15" hidden="false" customHeight="false" outlineLevel="0" collapsed="false">
      <c r="J974" s="1"/>
    </row>
    <row r="975" customFormat="false" ht="15" hidden="false" customHeight="false" outlineLevel="0" collapsed="false">
      <c r="J975" s="1"/>
    </row>
    <row r="976" customFormat="false" ht="15" hidden="false" customHeight="false" outlineLevel="0" collapsed="false">
      <c r="J976" s="1"/>
    </row>
    <row r="977" customFormat="false" ht="15" hidden="false" customHeight="false" outlineLevel="0" collapsed="false">
      <c r="J977" s="1"/>
    </row>
    <row r="978" customFormat="false" ht="15" hidden="false" customHeight="false" outlineLevel="0" collapsed="false">
      <c r="J978" s="1"/>
    </row>
    <row r="979" customFormat="false" ht="15" hidden="false" customHeight="false" outlineLevel="0" collapsed="false">
      <c r="J979" s="1"/>
    </row>
    <row r="980" customFormat="false" ht="15" hidden="false" customHeight="false" outlineLevel="0" collapsed="false">
      <c r="J980" s="1"/>
    </row>
    <row r="981" customFormat="false" ht="15" hidden="false" customHeight="false" outlineLevel="0" collapsed="false">
      <c r="J981" s="1"/>
    </row>
    <row r="982" customFormat="false" ht="15" hidden="false" customHeight="false" outlineLevel="0" collapsed="false">
      <c r="J982" s="1"/>
    </row>
    <row r="983" customFormat="false" ht="15" hidden="false" customHeight="false" outlineLevel="0" collapsed="false">
      <c r="J983" s="1"/>
    </row>
    <row r="984" customFormat="false" ht="15" hidden="false" customHeight="false" outlineLevel="0" collapsed="false">
      <c r="J984" s="1"/>
    </row>
    <row r="985" customFormat="false" ht="15" hidden="false" customHeight="false" outlineLevel="0" collapsed="false">
      <c r="J985" s="1"/>
    </row>
    <row r="986" customFormat="false" ht="15" hidden="false" customHeight="false" outlineLevel="0" collapsed="false">
      <c r="J986" s="1"/>
    </row>
    <row r="987" customFormat="false" ht="15" hidden="false" customHeight="false" outlineLevel="0" collapsed="false">
      <c r="J987" s="1"/>
    </row>
    <row r="988" customFormat="false" ht="15" hidden="false" customHeight="false" outlineLevel="0" collapsed="false">
      <c r="J988" s="1"/>
    </row>
    <row r="989" customFormat="false" ht="15" hidden="false" customHeight="false" outlineLevel="0" collapsed="false">
      <c r="J989" s="1"/>
    </row>
    <row r="990" customFormat="false" ht="15" hidden="false" customHeight="false" outlineLevel="0" collapsed="false">
      <c r="J990" s="1"/>
    </row>
    <row r="991" customFormat="false" ht="15" hidden="false" customHeight="false" outlineLevel="0" collapsed="false">
      <c r="J991" s="1"/>
    </row>
    <row r="992" customFormat="false" ht="15" hidden="false" customHeight="false" outlineLevel="0" collapsed="false">
      <c r="J992" s="1"/>
    </row>
    <row r="993" customFormat="false" ht="15" hidden="false" customHeight="false" outlineLevel="0" collapsed="false">
      <c r="J993" s="1"/>
    </row>
    <row r="994" customFormat="false" ht="15" hidden="false" customHeight="false" outlineLevel="0" collapsed="false">
      <c r="J994" s="1"/>
    </row>
    <row r="995" customFormat="false" ht="15" hidden="false" customHeight="false" outlineLevel="0" collapsed="false">
      <c r="J995" s="1"/>
    </row>
    <row r="996" customFormat="false" ht="15" hidden="false" customHeight="false" outlineLevel="0" collapsed="false">
      <c r="J996" s="1"/>
    </row>
    <row r="997" customFormat="false" ht="15" hidden="false" customHeight="false" outlineLevel="0" collapsed="false">
      <c r="J997" s="1"/>
    </row>
    <row r="998" customFormat="false" ht="15" hidden="false" customHeight="false" outlineLevel="0" collapsed="false">
      <c r="J998" s="1"/>
    </row>
    <row r="999" customFormat="false" ht="15" hidden="false" customHeight="false" outlineLevel="0" collapsed="false">
      <c r="J999" s="1"/>
    </row>
    <row r="1000" customFormat="false" ht="15" hidden="false" customHeight="false" outlineLevel="0" collapsed="false">
      <c r="J1000" s="1"/>
    </row>
    <row r="1001" customFormat="false" ht="15" hidden="false" customHeight="false" outlineLevel="0" collapsed="false">
      <c r="J1001" s="1"/>
    </row>
    <row r="1002" customFormat="false" ht="15" hidden="false" customHeight="false" outlineLevel="0" collapsed="false">
      <c r="J1002" s="1"/>
    </row>
    <row r="1003" customFormat="false" ht="15" hidden="false" customHeight="false" outlineLevel="0" collapsed="false">
      <c r="J1003" s="1"/>
    </row>
    <row r="1004" customFormat="false" ht="15" hidden="false" customHeight="false" outlineLevel="0" collapsed="false">
      <c r="J1004" s="1"/>
    </row>
    <row r="1005" customFormat="false" ht="15" hidden="false" customHeight="false" outlineLevel="0" collapsed="false">
      <c r="J1005" s="1"/>
    </row>
    <row r="1006" customFormat="false" ht="15" hidden="false" customHeight="false" outlineLevel="0" collapsed="false">
      <c r="J1006" s="1"/>
    </row>
    <row r="1007" customFormat="false" ht="15" hidden="false" customHeight="false" outlineLevel="0" collapsed="false">
      <c r="J1007" s="1"/>
    </row>
    <row r="1008" customFormat="false" ht="15" hidden="false" customHeight="false" outlineLevel="0" collapsed="false">
      <c r="J1008" s="1"/>
    </row>
    <row r="1009" customFormat="false" ht="15" hidden="false" customHeight="false" outlineLevel="0" collapsed="false">
      <c r="J1009" s="1"/>
    </row>
    <row r="1010" customFormat="false" ht="15" hidden="false" customHeight="false" outlineLevel="0" collapsed="false">
      <c r="J1010" s="1"/>
    </row>
    <row r="1011" customFormat="false" ht="15" hidden="false" customHeight="false" outlineLevel="0" collapsed="false">
      <c r="J1011" s="1"/>
    </row>
    <row r="1012" customFormat="false" ht="15" hidden="false" customHeight="false" outlineLevel="0" collapsed="false">
      <c r="J1012" s="1"/>
    </row>
    <row r="1013" customFormat="false" ht="15" hidden="false" customHeight="false" outlineLevel="0" collapsed="false">
      <c r="J1013" s="1"/>
    </row>
    <row r="1014" customFormat="false" ht="15" hidden="false" customHeight="false" outlineLevel="0" collapsed="false">
      <c r="J1014" s="1"/>
    </row>
    <row r="1015" customFormat="false" ht="15" hidden="false" customHeight="false" outlineLevel="0" collapsed="false">
      <c r="J1015" s="1"/>
    </row>
    <row r="1016" customFormat="false" ht="15" hidden="false" customHeight="false" outlineLevel="0" collapsed="false">
      <c r="J1016" s="1"/>
    </row>
    <row r="1017" customFormat="false" ht="15" hidden="false" customHeight="false" outlineLevel="0" collapsed="false">
      <c r="J1017" s="1"/>
    </row>
    <row r="1018" customFormat="false" ht="15" hidden="false" customHeight="false" outlineLevel="0" collapsed="false">
      <c r="J1018" s="1"/>
    </row>
    <row r="1019" customFormat="false" ht="15" hidden="false" customHeight="false" outlineLevel="0" collapsed="false">
      <c r="J1019" s="1"/>
    </row>
    <row r="1020" customFormat="false" ht="15" hidden="false" customHeight="false" outlineLevel="0" collapsed="false">
      <c r="J1020" s="1"/>
    </row>
    <row r="1021" customFormat="false" ht="15" hidden="false" customHeight="false" outlineLevel="0" collapsed="false">
      <c r="J1021" s="1"/>
    </row>
    <row r="1022" customFormat="false" ht="15" hidden="false" customHeight="false" outlineLevel="0" collapsed="false">
      <c r="J1022" s="1"/>
    </row>
    <row r="1023" customFormat="false" ht="15" hidden="false" customHeight="false" outlineLevel="0" collapsed="false">
      <c r="J1023" s="1"/>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true">
    <pageSetUpPr fitToPage="true"/>
  </sheetPr>
  <dimension ref="A1:S4658"/>
  <sheetViews>
    <sheetView showFormulas="false" showGridLines="true" showRowColHeaders="true" showZeros="true" rightToLeft="false" tabSelected="false" showOutlineSymbols="true" defaultGridColor="true" view="normal" topLeftCell="D1" colorId="64" zoomScale="100" zoomScaleNormal="100" zoomScalePageLayoutView="100" workbookViewId="0">
      <selection pane="topLeft" activeCell="O54" activeCellId="0" sqref="O54"/>
    </sheetView>
  </sheetViews>
  <sheetFormatPr defaultColWidth="10.57421875" defaultRowHeight="15" zeroHeight="false" outlineLevelRow="0" outlineLevelCol="0"/>
  <cols>
    <col collapsed="false" customWidth="true" hidden="false" outlineLevel="0" max="1" min="1" style="32" width="30.14"/>
    <col collapsed="false" customWidth="true" hidden="false" outlineLevel="0" max="2" min="2" style="0" width="36"/>
    <col collapsed="false" customWidth="true" hidden="false" outlineLevel="0" max="3" min="3" style="33" width="6.28"/>
    <col collapsed="false" customWidth="true" hidden="false" outlineLevel="0" max="4" min="4" style="0" width="11.14"/>
    <col collapsed="false" customWidth="true" hidden="false" outlineLevel="0" max="5" min="5" style="34" width="17.57"/>
    <col collapsed="false" customWidth="true" hidden="false" outlineLevel="0" max="6" min="6" style="35" width="9.71"/>
    <col collapsed="false" customWidth="true" hidden="false" outlineLevel="0" max="7" min="7" style="34" width="7.43"/>
    <col collapsed="false" customWidth="true" hidden="false" outlineLevel="0" max="8" min="8" style="36" width="17.85"/>
    <col collapsed="false" customWidth="true" hidden="false" outlineLevel="0" max="9" min="9" style="36" width="22.43"/>
    <col collapsed="false" customWidth="true" hidden="false" outlineLevel="0" max="10" min="10" style="36" width="9"/>
    <col collapsed="false" customWidth="true" hidden="false" outlineLevel="0" max="11" min="11" style="34" width="10.43"/>
    <col collapsed="false" customWidth="true" hidden="false" outlineLevel="0" max="12" min="12" style="1" width="11"/>
    <col collapsed="false" customWidth="true" hidden="false" outlineLevel="0" max="13" min="13" style="1" width="10.14"/>
    <col collapsed="false" customWidth="true" hidden="false" outlineLevel="0" max="14" min="14" style="33" width="6.57"/>
    <col collapsed="false" customWidth="true" hidden="false" outlineLevel="0" max="15" min="15" style="37" width="17"/>
    <col collapsed="false" customWidth="true" hidden="false" outlineLevel="0" max="16" min="16" style="0" width="13.14"/>
    <col collapsed="false" customWidth="true" hidden="false" outlineLevel="0" max="17" min="17" style="0" width="7.71"/>
    <col collapsed="false" customWidth="true" hidden="false" outlineLevel="0" max="18" min="18" style="0" width="7.57"/>
    <col collapsed="false" customWidth="true" hidden="false" outlineLevel="0" max="19" min="19" style="0" width="11.14"/>
  </cols>
  <sheetData>
    <row r="1" customFormat="false" ht="15" hidden="false" customHeight="false" outlineLevel="0" collapsed="false">
      <c r="A1" s="38" t="s">
        <v>50</v>
      </c>
      <c r="B1" s="39" t="s">
        <v>51</v>
      </c>
      <c r="C1" s="40" t="s">
        <v>52</v>
      </c>
      <c r="D1" s="39" t="s">
        <v>53</v>
      </c>
      <c r="E1" s="41" t="s">
        <v>54</v>
      </c>
      <c r="F1" s="42" t="s">
        <v>55</v>
      </c>
      <c r="G1" s="41" t="s">
        <v>56</v>
      </c>
      <c r="H1" s="41" t="s">
        <v>57</v>
      </c>
      <c r="I1" s="39" t="s">
        <v>58</v>
      </c>
      <c r="J1" s="39" t="s">
        <v>59</v>
      </c>
      <c r="K1" s="43" t="s">
        <v>60</v>
      </c>
      <c r="L1" s="44" t="s">
        <v>61</v>
      </c>
      <c r="M1" s="44" t="s">
        <v>62</v>
      </c>
      <c r="N1" s="44" t="s">
        <v>63</v>
      </c>
      <c r="O1" s="45" t="s">
        <v>64</v>
      </c>
      <c r="P1" s="39" t="s">
        <v>65</v>
      </c>
      <c r="Q1" s="46" t="s">
        <v>66</v>
      </c>
      <c r="R1" s="46" t="s">
        <v>67</v>
      </c>
      <c r="S1" s="46"/>
    </row>
    <row r="2" customFormat="false" ht="15" hidden="false" customHeight="true" outlineLevel="0" collapsed="false">
      <c r="A2" s="47" t="n">
        <v>43894</v>
      </c>
      <c r="B2" s="48" t="s">
        <v>68</v>
      </c>
      <c r="C2" s="49" t="n">
        <v>500</v>
      </c>
      <c r="D2" s="50" t="s">
        <v>69</v>
      </c>
      <c r="E2" s="51" t="s">
        <v>70</v>
      </c>
      <c r="F2" s="52" t="n">
        <v>1</v>
      </c>
      <c r="G2" s="53" t="str">
        <f aca="false">YEAR(A2)&amp;MONTH(A2)</f>
        <v>20203</v>
      </c>
      <c r="H2" s="54" t="s">
        <v>71</v>
      </c>
      <c r="I2" s="54"/>
      <c r="J2" s="54"/>
      <c r="K2" s="55" t="s">
        <v>72</v>
      </c>
      <c r="L2" s="56"/>
      <c r="M2" s="57"/>
      <c r="N2" s="58" t="s">
        <v>73</v>
      </c>
      <c r="O2" s="59" t="s">
        <v>74</v>
      </c>
      <c r="Q2" s="0" t="s">
        <v>75</v>
      </c>
      <c r="R2" s="0" t="str">
        <f aca="false">CHOOSE(WEEKDAY(A2),"Dom","Lun","Mar","Mie","Jue","Vie","Sab")</f>
        <v>Mie</v>
      </c>
    </row>
    <row r="3" customFormat="false" ht="15" hidden="false" customHeight="true" outlineLevel="0" collapsed="false">
      <c r="A3" s="32" t="n">
        <v>43927</v>
      </c>
      <c r="B3" s="60" t="s">
        <v>76</v>
      </c>
      <c r="C3" s="61" t="n">
        <v>300</v>
      </c>
      <c r="D3" s="62" t="s">
        <v>77</v>
      </c>
      <c r="E3" s="63" t="s">
        <v>78</v>
      </c>
      <c r="F3" s="64" t="n">
        <f aca="false">IF(MONTH(A3)=MONTH(A2),F2+1,1)</f>
        <v>1</v>
      </c>
      <c r="G3" s="63"/>
      <c r="H3" s="65"/>
      <c r="I3" s="65" t="s">
        <v>79</v>
      </c>
      <c r="J3" s="65"/>
      <c r="K3" s="66" t="s">
        <v>80</v>
      </c>
      <c r="L3" s="67" t="n">
        <v>0.40625</v>
      </c>
      <c r="M3" s="67" t="n">
        <v>0.495138888888889</v>
      </c>
      <c r="N3" s="68" t="s">
        <v>81</v>
      </c>
      <c r="O3" s="69" t="s">
        <v>82</v>
      </c>
      <c r="Q3" s="0" t="s">
        <v>75</v>
      </c>
      <c r="R3" s="0" t="str">
        <f aca="false">CHOOSE(WEEKDAY(A3),"Dom","Lun","Mar","Mie","Jue","Vie","Sab")</f>
        <v>Lun</v>
      </c>
    </row>
    <row r="4" customFormat="false" ht="15" hidden="false" customHeight="true" outlineLevel="0" collapsed="false">
      <c r="A4" s="70" t="n">
        <v>43927</v>
      </c>
      <c r="B4" s="9" t="s">
        <v>83</v>
      </c>
      <c r="C4" s="71" t="n">
        <v>300</v>
      </c>
      <c r="D4" s="72" t="s">
        <v>77</v>
      </c>
      <c r="E4" s="73" t="s">
        <v>84</v>
      </c>
      <c r="F4" s="74" t="n">
        <f aca="false">IF(MONTH(A4)=MONTH(A3),F3+1,1)</f>
        <v>2</v>
      </c>
      <c r="G4" s="73"/>
      <c r="H4" s="75"/>
      <c r="I4" s="75" t="s">
        <v>85</v>
      </c>
      <c r="J4" s="75"/>
      <c r="K4" s="76" t="s">
        <v>80</v>
      </c>
      <c r="L4" s="7" t="n">
        <v>0.586805555555556</v>
      </c>
      <c r="M4" s="7" t="n">
        <v>0.609722222222222</v>
      </c>
      <c r="N4" s="77" t="s">
        <v>86</v>
      </c>
      <c r="O4" s="78" t="s">
        <v>87</v>
      </c>
      <c r="Q4" s="0" t="s">
        <v>75</v>
      </c>
      <c r="R4" s="0" t="str">
        <f aca="false">CHOOSE(WEEKDAY(A4),"Dom","Lun","Mar","Mie","Jue","Vie","Sab")</f>
        <v>Lun</v>
      </c>
    </row>
    <row r="5" customFormat="false" ht="15" hidden="false" customHeight="true" outlineLevel="0" collapsed="false">
      <c r="A5" s="47" t="n">
        <v>43927</v>
      </c>
      <c r="B5" s="79" t="s">
        <v>83</v>
      </c>
      <c r="C5" s="49" t="n">
        <v>300</v>
      </c>
      <c r="D5" s="80" t="s">
        <v>77</v>
      </c>
      <c r="E5" s="81" t="s">
        <v>88</v>
      </c>
      <c r="F5" s="82" t="n">
        <f aca="false">IF(MONTH(A5)=MONTH(A4),F4+1,1)</f>
        <v>3</v>
      </c>
      <c r="G5" s="81"/>
      <c r="H5" s="83"/>
      <c r="I5" s="83" t="s">
        <v>85</v>
      </c>
      <c r="J5" s="83"/>
      <c r="K5" s="84" t="s">
        <v>80</v>
      </c>
      <c r="L5" s="85" t="n">
        <v>0.633333333333333</v>
      </c>
      <c r="M5" s="85" t="n">
        <v>0.636805555555555</v>
      </c>
      <c r="N5" s="86" t="s">
        <v>89</v>
      </c>
      <c r="O5" s="59" t="s">
        <v>90</v>
      </c>
      <c r="Q5" s="0" t="s">
        <v>75</v>
      </c>
      <c r="R5" s="0" t="str">
        <f aca="false">CHOOSE(WEEKDAY(A5),"Dom","Lun","Mar","Mie","Jue","Vie","Sab")</f>
        <v>Lun</v>
      </c>
    </row>
    <row r="6" customFormat="false" ht="15" hidden="true" customHeight="true" outlineLevel="0" collapsed="false">
      <c r="A6" s="32" t="n">
        <v>43927</v>
      </c>
      <c r="B6" s="9" t="s">
        <v>91</v>
      </c>
      <c r="C6" s="71"/>
      <c r="D6" s="72"/>
      <c r="E6" s="73"/>
      <c r="F6" s="74"/>
      <c r="G6" s="73"/>
      <c r="H6" s="75"/>
      <c r="I6" s="75"/>
      <c r="J6" s="75"/>
      <c r="K6" s="76" t="s">
        <v>92</v>
      </c>
      <c r="L6" s="7" t="n">
        <v>0.519444444444444</v>
      </c>
      <c r="M6" s="7" t="n">
        <v>0.549305555555556</v>
      </c>
      <c r="N6" s="77" t="s">
        <v>93</v>
      </c>
      <c r="O6" s="78" t="s">
        <v>94</v>
      </c>
      <c r="Q6" s="0" t="s">
        <v>75</v>
      </c>
      <c r="R6" s="0" t="str">
        <f aca="false">CHOOSE(WEEKDAY(A6),"Dom","Lun","Mar","Mie","Jue","Vie","Sab")</f>
        <v>Lun</v>
      </c>
    </row>
    <row r="7" customFormat="false" ht="15" hidden="true" customHeight="true" outlineLevel="0" collapsed="false">
      <c r="A7" s="47" t="n">
        <v>43927</v>
      </c>
      <c r="B7" s="79" t="s">
        <v>95</v>
      </c>
      <c r="C7" s="49"/>
      <c r="D7" s="80"/>
      <c r="E7" s="81"/>
      <c r="F7" s="82"/>
      <c r="G7" s="81"/>
      <c r="H7" s="83"/>
      <c r="I7" s="83"/>
      <c r="J7" s="83"/>
      <c r="K7" s="84" t="s">
        <v>96</v>
      </c>
      <c r="L7" s="85" t="n">
        <v>0.664583333333333</v>
      </c>
      <c r="M7" s="85" t="n">
        <v>0.682638888888889</v>
      </c>
      <c r="N7" s="86" t="s">
        <v>97</v>
      </c>
      <c r="O7" s="59"/>
      <c r="Q7" s="0" t="s">
        <v>75</v>
      </c>
      <c r="R7" s="0" t="str">
        <f aca="false">CHOOSE(WEEKDAY(A7),"Dom","Lun","Mar","Mie","Jue","Vie","Sab")</f>
        <v>Lun</v>
      </c>
    </row>
    <row r="8" customFormat="false" ht="15" hidden="false" customHeight="true" outlineLevel="0" collapsed="false">
      <c r="A8" s="32" t="n">
        <v>43928</v>
      </c>
      <c r="B8" s="9" t="s">
        <v>98</v>
      </c>
      <c r="C8" s="71" t="n">
        <v>300</v>
      </c>
      <c r="D8" s="72" t="s">
        <v>77</v>
      </c>
      <c r="E8" s="73" t="s">
        <v>99</v>
      </c>
      <c r="F8" s="74" t="n">
        <f aca="false">IF(MONTH(A8)=MONTH(A7),F7+1,1)</f>
        <v>1</v>
      </c>
      <c r="G8" s="73"/>
      <c r="H8" s="75"/>
      <c r="I8" s="75" t="s">
        <v>100</v>
      </c>
      <c r="J8" s="75"/>
      <c r="K8" s="76" t="s">
        <v>80</v>
      </c>
      <c r="L8" s="7" t="n">
        <v>0.410416666666667</v>
      </c>
      <c r="M8" s="7" t="n">
        <v>0.414583333333333</v>
      </c>
      <c r="N8" s="77" t="s">
        <v>101</v>
      </c>
      <c r="O8" s="78" t="s">
        <v>102</v>
      </c>
      <c r="Q8" s="0" t="s">
        <v>75</v>
      </c>
      <c r="R8" s="0" t="str">
        <f aca="false">CHOOSE(WEEKDAY(A8),"Dom","Lun","Mar","Mie","Jue","Vie","Sab")</f>
        <v>Mar</v>
      </c>
    </row>
    <row r="9" customFormat="false" ht="15" hidden="false" customHeight="true" outlineLevel="0" collapsed="false">
      <c r="A9" s="47" t="n">
        <v>43928</v>
      </c>
      <c r="B9" s="79" t="s">
        <v>103</v>
      </c>
      <c r="C9" s="71" t="n">
        <v>200</v>
      </c>
      <c r="D9" s="72" t="s">
        <v>104</v>
      </c>
      <c r="E9" s="73" t="s">
        <v>105</v>
      </c>
      <c r="F9" s="74" t="n">
        <f aca="false">IF(MONTH(A9)=MONTH(A8),F8+1,1)</f>
        <v>2</v>
      </c>
      <c r="G9" s="73"/>
      <c r="H9" s="75"/>
      <c r="I9" s="75" t="s">
        <v>100</v>
      </c>
      <c r="J9" s="75"/>
      <c r="K9" s="76" t="s">
        <v>80</v>
      </c>
      <c r="L9" s="7" t="n">
        <v>0.350694444444444</v>
      </c>
      <c r="M9" s="7" t="n">
        <v>0.368055555555556</v>
      </c>
      <c r="N9" s="77" t="s">
        <v>106</v>
      </c>
      <c r="O9" s="78" t="s">
        <v>107</v>
      </c>
      <c r="Q9" s="0" t="s">
        <v>75</v>
      </c>
      <c r="R9" s="0" t="str">
        <f aca="false">CHOOSE(WEEKDAY(A9),"Dom","Lun","Mar","Mie","Jue","Vie","Sab")</f>
        <v>Mar</v>
      </c>
    </row>
    <row r="10" customFormat="false" ht="15" hidden="true" customHeight="true" outlineLevel="0" collapsed="false">
      <c r="A10" s="32" t="n">
        <v>43928</v>
      </c>
      <c r="B10" s="9" t="s">
        <v>98</v>
      </c>
      <c r="C10" s="71"/>
      <c r="D10" s="72"/>
      <c r="E10" s="73"/>
      <c r="F10" s="74"/>
      <c r="G10" s="73"/>
      <c r="H10" s="75"/>
      <c r="I10" s="75"/>
      <c r="J10" s="75"/>
      <c r="K10" s="76" t="s">
        <v>108</v>
      </c>
      <c r="L10" s="7" t="n">
        <v>0.383333333333333</v>
      </c>
      <c r="M10" s="7" t="n">
        <v>0.397916666666667</v>
      </c>
      <c r="N10" s="77" t="s">
        <v>109</v>
      </c>
      <c r="O10" s="78" t="s">
        <v>110</v>
      </c>
      <c r="Q10" s="0" t="s">
        <v>75</v>
      </c>
      <c r="R10" s="0" t="str">
        <f aca="false">CHOOSE(WEEKDAY(A10),"Dom","Lun","Mar","Mie","Jue","Vie","Sab")</f>
        <v>Mar</v>
      </c>
    </row>
    <row r="11" customFormat="false" ht="15" hidden="true" customHeight="true" outlineLevel="0" collapsed="false">
      <c r="A11" s="47" t="n">
        <v>43928</v>
      </c>
      <c r="B11" s="79" t="s">
        <v>95</v>
      </c>
      <c r="C11" s="49"/>
      <c r="D11" s="80"/>
      <c r="E11" s="81"/>
      <c r="F11" s="82"/>
      <c r="G11" s="81"/>
      <c r="H11" s="83"/>
      <c r="I11" s="83"/>
      <c r="J11" s="83"/>
      <c r="K11" s="84" t="s">
        <v>96</v>
      </c>
      <c r="L11" s="85" t="n">
        <v>0.444444444444444</v>
      </c>
      <c r="M11" s="85" t="n">
        <v>0.513194444444444</v>
      </c>
      <c r="N11" s="86" t="s">
        <v>111</v>
      </c>
      <c r="O11" s="59" t="s">
        <v>112</v>
      </c>
      <c r="Q11" s="0" t="s">
        <v>75</v>
      </c>
      <c r="R11" s="0" t="str">
        <f aca="false">CHOOSE(WEEKDAY(A11),"Dom","Lun","Mar","Mie","Jue","Vie","Sab")</f>
        <v>Mar</v>
      </c>
    </row>
    <row r="12" customFormat="false" ht="15" hidden="false" customHeight="true" outlineLevel="0" collapsed="false">
      <c r="A12" s="32" t="n">
        <v>43930</v>
      </c>
      <c r="B12" s="60" t="s">
        <v>68</v>
      </c>
      <c r="C12" s="61" t="n">
        <v>450</v>
      </c>
      <c r="D12" s="62" t="s">
        <v>69</v>
      </c>
      <c r="E12" s="63" t="s">
        <v>70</v>
      </c>
      <c r="F12" s="64" t="n">
        <f aca="false">IF(MONTH(A12)=MONTH(A11),F11+1,1)</f>
        <v>1</v>
      </c>
      <c r="G12" s="63"/>
      <c r="H12" s="65" t="s">
        <v>71</v>
      </c>
      <c r="I12" s="65" t="s">
        <v>113</v>
      </c>
      <c r="J12" s="65"/>
      <c r="K12" s="66" t="s">
        <v>80</v>
      </c>
      <c r="L12" s="67" t="n">
        <v>0.136805555555556</v>
      </c>
      <c r="M12" s="67" t="n">
        <v>0.159722222222222</v>
      </c>
      <c r="N12" s="68" t="s">
        <v>114</v>
      </c>
      <c r="O12" s="69" t="s">
        <v>74</v>
      </c>
      <c r="Q12" s="0" t="s">
        <v>115</v>
      </c>
      <c r="R12" s="0" t="str">
        <f aca="false">CHOOSE(WEEKDAY(A12),"Dom","Lun","Mar","Mie","Jue","Vie","Sab")</f>
        <v>Jue</v>
      </c>
    </row>
    <row r="13" customFormat="false" ht="15" hidden="true" customHeight="true" outlineLevel="0" collapsed="false">
      <c r="A13" s="47" t="n">
        <v>43930</v>
      </c>
      <c r="B13" s="79" t="s">
        <v>95</v>
      </c>
      <c r="C13" s="49"/>
      <c r="D13" s="80"/>
      <c r="E13" s="81"/>
      <c r="F13" s="82"/>
      <c r="G13" s="81"/>
      <c r="H13" s="83"/>
      <c r="I13" s="83"/>
      <c r="J13" s="83"/>
      <c r="K13" s="84" t="s">
        <v>96</v>
      </c>
      <c r="L13" s="85" t="n">
        <v>0.200694444444444</v>
      </c>
      <c r="M13" s="85" t="n">
        <v>0.25</v>
      </c>
      <c r="N13" s="86" t="s">
        <v>116</v>
      </c>
      <c r="O13" s="59"/>
      <c r="Q13" s="0" t="s">
        <v>115</v>
      </c>
      <c r="R13" s="0" t="str">
        <f aca="false">CHOOSE(WEEKDAY(A13),"Dom","Lun","Mar","Mie","Jue","Vie","Sab")</f>
        <v>Jue</v>
      </c>
    </row>
    <row r="14" customFormat="false" ht="15" hidden="true" customHeight="true" outlineLevel="0" collapsed="false">
      <c r="A14" s="87" t="n">
        <v>43949</v>
      </c>
      <c r="B14" s="9" t="s">
        <v>117</v>
      </c>
      <c r="C14" s="71"/>
      <c r="D14" s="72"/>
      <c r="E14" s="73"/>
      <c r="F14" s="74"/>
      <c r="G14" s="73"/>
      <c r="H14" s="75"/>
      <c r="I14" s="75"/>
      <c r="J14" s="75"/>
      <c r="K14" s="76" t="s">
        <v>108</v>
      </c>
      <c r="L14" s="7" t="n">
        <v>0.549305555555556</v>
      </c>
      <c r="M14" s="7" t="n">
        <v>0.554166666666667</v>
      </c>
      <c r="N14" s="77" t="s">
        <v>118</v>
      </c>
      <c r="O14" s="78" t="s">
        <v>119</v>
      </c>
      <c r="Q14" s="0" t="s">
        <v>120</v>
      </c>
      <c r="R14" s="0" t="str">
        <f aca="false">CHOOSE(WEEKDAY(A14),"Dom","Lun","Mar","Mie","Jue","Vie","Sab")</f>
        <v>Mar</v>
      </c>
    </row>
    <row r="15" customFormat="false" ht="15" hidden="true" customHeight="true" outlineLevel="0" collapsed="false">
      <c r="A15" s="32" t="n">
        <v>43953</v>
      </c>
      <c r="B15" s="88" t="s">
        <v>121</v>
      </c>
      <c r="C15" s="61"/>
      <c r="D15" s="62"/>
      <c r="E15" s="63"/>
      <c r="F15" s="64"/>
      <c r="G15" s="63"/>
      <c r="H15" s="65"/>
      <c r="I15" s="65"/>
      <c r="J15" s="65"/>
      <c r="K15" s="66" t="s">
        <v>96</v>
      </c>
      <c r="L15" s="67" t="n">
        <v>0.00208333333333333</v>
      </c>
      <c r="M15" s="67" t="n">
        <v>0.0701388888888889</v>
      </c>
      <c r="N15" s="89" t="s">
        <v>122</v>
      </c>
      <c r="O15" s="69"/>
      <c r="Q15" s="0" t="s">
        <v>75</v>
      </c>
      <c r="R15" s="0" t="str">
        <f aca="false">CHOOSE(WEEKDAY(A15),"Dom","Lun","Mar","Mie","Jue","Vie","Sab")</f>
        <v>Sab</v>
      </c>
    </row>
    <row r="16" customFormat="false" ht="15" hidden="true" customHeight="true" outlineLevel="0" collapsed="false">
      <c r="A16" s="32" t="n">
        <v>43953</v>
      </c>
      <c r="B16" s="90" t="s">
        <v>121</v>
      </c>
      <c r="C16" s="71"/>
      <c r="D16" s="72"/>
      <c r="E16" s="73"/>
      <c r="F16" s="74"/>
      <c r="G16" s="73"/>
      <c r="H16" s="75"/>
      <c r="I16" s="75"/>
      <c r="J16" s="75"/>
      <c r="K16" s="76" t="s">
        <v>96</v>
      </c>
      <c r="L16" s="7" t="n">
        <v>0.0847222222222222</v>
      </c>
      <c r="M16" s="7" t="n">
        <v>0.109027777777778</v>
      </c>
      <c r="N16" s="91" t="s">
        <v>123</v>
      </c>
      <c r="O16" s="78"/>
      <c r="Q16" s="0" t="s">
        <v>75</v>
      </c>
      <c r="R16" s="0" t="str">
        <f aca="false">CHOOSE(WEEKDAY(A16),"Dom","Lun","Mar","Mie","Jue","Vie","Sab")</f>
        <v>Sab</v>
      </c>
    </row>
    <row r="17" customFormat="false" ht="15" hidden="true" customHeight="true" outlineLevel="0" collapsed="false">
      <c r="A17" s="32" t="n">
        <v>43953</v>
      </c>
      <c r="B17" s="90" t="s">
        <v>121</v>
      </c>
      <c r="C17" s="71"/>
      <c r="D17" s="72"/>
      <c r="E17" s="73"/>
      <c r="F17" s="74"/>
      <c r="G17" s="73"/>
      <c r="H17" s="75"/>
      <c r="I17" s="75"/>
      <c r="J17" s="75"/>
      <c r="K17" s="76" t="s">
        <v>96</v>
      </c>
      <c r="L17" s="7" t="n">
        <v>0.113194444444444</v>
      </c>
      <c r="M17" s="7" t="n">
        <v>0.117361111111111</v>
      </c>
      <c r="N17" s="91" t="s">
        <v>124</v>
      </c>
      <c r="O17" s="78"/>
      <c r="Q17" s="0" t="s">
        <v>75</v>
      </c>
      <c r="R17" s="0" t="str">
        <f aca="false">CHOOSE(WEEKDAY(A17),"Dom","Lun","Mar","Mie","Jue","Vie","Sab")</f>
        <v>Sab</v>
      </c>
    </row>
    <row r="18" customFormat="false" ht="15" hidden="true" customHeight="true" outlineLevel="0" collapsed="false">
      <c r="A18" s="32" t="n">
        <v>43953</v>
      </c>
      <c r="B18" s="90" t="s">
        <v>121</v>
      </c>
      <c r="C18" s="71"/>
      <c r="D18" s="72"/>
      <c r="E18" s="73"/>
      <c r="F18" s="74"/>
      <c r="G18" s="73"/>
      <c r="H18" s="75"/>
      <c r="I18" s="75"/>
      <c r="J18" s="75"/>
      <c r="K18" s="76" t="s">
        <v>96</v>
      </c>
      <c r="L18" s="7" t="n">
        <v>0.153472222222222</v>
      </c>
      <c r="M18" s="7" t="n">
        <v>0.524305555555556</v>
      </c>
      <c r="N18" s="91" t="s">
        <v>125</v>
      </c>
      <c r="O18" s="78"/>
      <c r="Q18" s="0" t="s">
        <v>75</v>
      </c>
      <c r="R18" s="0" t="str">
        <f aca="false">CHOOSE(WEEKDAY(A18),"Dom","Lun","Mar","Mie","Jue","Vie","Sab")</f>
        <v>Sab</v>
      </c>
    </row>
    <row r="19" customFormat="false" ht="15" hidden="true" customHeight="true" outlineLevel="0" collapsed="false">
      <c r="A19" s="47" t="n">
        <v>43953</v>
      </c>
      <c r="B19" s="92" t="s">
        <v>121</v>
      </c>
      <c r="C19" s="49"/>
      <c r="D19" s="80"/>
      <c r="E19" s="81"/>
      <c r="F19" s="82"/>
      <c r="G19" s="81"/>
      <c r="H19" s="83"/>
      <c r="I19" s="83"/>
      <c r="J19" s="83"/>
      <c r="K19" s="84" t="s">
        <v>96</v>
      </c>
      <c r="L19" s="85" t="n">
        <v>0.524305555555556</v>
      </c>
      <c r="M19" s="85" t="n">
        <v>0.992361111111111</v>
      </c>
      <c r="N19" s="93" t="s">
        <v>126</v>
      </c>
      <c r="O19" s="59"/>
      <c r="Q19" s="0" t="s">
        <v>75</v>
      </c>
      <c r="R19" s="0" t="str">
        <f aca="false">CHOOSE(WEEKDAY(A19),"Dom","Lun","Mar","Mie","Jue","Vie","Sab")</f>
        <v>Sab</v>
      </c>
    </row>
    <row r="20" customFormat="false" ht="15" hidden="true" customHeight="true" outlineLevel="0" collapsed="false">
      <c r="A20" s="32" t="n">
        <v>43954</v>
      </c>
      <c r="B20" s="88" t="s">
        <v>121</v>
      </c>
      <c r="C20" s="61"/>
      <c r="D20" s="62"/>
      <c r="E20" s="63"/>
      <c r="F20" s="64"/>
      <c r="G20" s="63"/>
      <c r="H20" s="65"/>
      <c r="I20" s="65"/>
      <c r="J20" s="65"/>
      <c r="K20" s="66" t="s">
        <v>96</v>
      </c>
      <c r="L20" s="67" t="n">
        <v>0.136111111111111</v>
      </c>
      <c r="M20" s="67" t="n">
        <v>0.138888888888889</v>
      </c>
      <c r="N20" s="89" t="s">
        <v>127</v>
      </c>
      <c r="O20" s="69"/>
      <c r="Q20" s="0" t="s">
        <v>75</v>
      </c>
      <c r="R20" s="0" t="str">
        <f aca="false">CHOOSE(WEEKDAY(A20),"Dom","Lun","Mar","Mie","Jue","Vie","Sab")</f>
        <v>Dom</v>
      </c>
    </row>
    <row r="21" customFormat="false" ht="15" hidden="true" customHeight="true" outlineLevel="0" collapsed="false">
      <c r="A21" s="47" t="n">
        <v>43954</v>
      </c>
      <c r="B21" s="92" t="s">
        <v>121</v>
      </c>
      <c r="C21" s="49"/>
      <c r="D21" s="80"/>
      <c r="E21" s="81"/>
      <c r="F21" s="82"/>
      <c r="G21" s="81"/>
      <c r="H21" s="83"/>
      <c r="I21" s="83"/>
      <c r="J21" s="83"/>
      <c r="K21" s="84" t="s">
        <v>96</v>
      </c>
      <c r="L21" s="85" t="n">
        <v>0.703472222222222</v>
      </c>
      <c r="M21" s="85" t="n">
        <v>0.866666666666667</v>
      </c>
      <c r="N21" s="93" t="s">
        <v>128</v>
      </c>
      <c r="O21" s="59"/>
      <c r="Q21" s="0" t="s">
        <v>75</v>
      </c>
      <c r="R21" s="0" t="str">
        <f aca="false">CHOOSE(WEEKDAY(A21),"Dom","Lun","Mar","Mie","Jue","Vie","Sab")</f>
        <v>Dom</v>
      </c>
    </row>
    <row r="22" customFormat="false" ht="15" hidden="false" customHeight="true" outlineLevel="0" collapsed="false">
      <c r="A22" s="32" t="n">
        <v>43955</v>
      </c>
      <c r="B22" s="90" t="s">
        <v>129</v>
      </c>
      <c r="C22" s="33" t="n">
        <v>380</v>
      </c>
      <c r="D22" s="72" t="s">
        <v>77</v>
      </c>
      <c r="E22" s="73" t="s">
        <v>130</v>
      </c>
      <c r="F22" s="74" t="n">
        <f aca="false">IF(MONTH(A22)=MONTH(A21),F21+1,1)</f>
        <v>1</v>
      </c>
      <c r="G22" s="73"/>
      <c r="H22" s="75"/>
      <c r="I22" s="75" t="s">
        <v>131</v>
      </c>
      <c r="J22" s="75"/>
      <c r="K22" s="94" t="s">
        <v>80</v>
      </c>
      <c r="L22" s="7" t="n">
        <v>0.720833333333333</v>
      </c>
      <c r="M22" s="7" t="n">
        <v>0.730555555555556</v>
      </c>
      <c r="N22" s="95" t="s">
        <v>132</v>
      </c>
      <c r="O22" s="37" t="s">
        <v>133</v>
      </c>
      <c r="Q22" s="0" t="s">
        <v>75</v>
      </c>
      <c r="R22" s="0" t="str">
        <f aca="false">CHOOSE(WEEKDAY(A22),"Dom","Lun","Mar","Mie","Jue","Vie","Sab")</f>
        <v>Lun</v>
      </c>
    </row>
    <row r="23" customFormat="false" ht="15" hidden="false" customHeight="true" outlineLevel="0" collapsed="false">
      <c r="A23" s="32" t="n">
        <v>43955</v>
      </c>
      <c r="B23" s="90" t="s">
        <v>134</v>
      </c>
      <c r="C23" s="33" t="n">
        <v>300</v>
      </c>
      <c r="D23" s="72" t="s">
        <v>104</v>
      </c>
      <c r="E23" s="73" t="s">
        <v>135</v>
      </c>
      <c r="F23" s="74" t="n">
        <f aca="false">IF(MONTH(A23)=MONTH(A22),F22+1,1)</f>
        <v>2</v>
      </c>
      <c r="G23" s="73"/>
      <c r="H23" s="75" t="s">
        <v>134</v>
      </c>
      <c r="I23" s="75" t="s">
        <v>131</v>
      </c>
      <c r="J23" s="75"/>
      <c r="K23" s="94" t="s">
        <v>80</v>
      </c>
      <c r="L23" s="7" t="n">
        <v>0.752083333333333</v>
      </c>
      <c r="M23" s="7" t="n">
        <v>0.766666666666667</v>
      </c>
      <c r="N23" s="95" t="s">
        <v>122</v>
      </c>
      <c r="O23" s="37" t="s">
        <v>136</v>
      </c>
      <c r="Q23" s="0" t="s">
        <v>75</v>
      </c>
      <c r="R23" s="0" t="str">
        <f aca="false">CHOOSE(WEEKDAY(A23),"Dom","Lun","Mar","Mie","Jue","Vie","Sab")</f>
        <v>Lun</v>
      </c>
    </row>
    <row r="24" customFormat="false" ht="15" hidden="true" customHeight="true" outlineLevel="0" collapsed="false">
      <c r="A24" s="32" t="n">
        <v>43955</v>
      </c>
      <c r="B24" s="90" t="s">
        <v>95</v>
      </c>
      <c r="D24" s="72"/>
      <c r="E24" s="73"/>
      <c r="F24" s="74"/>
      <c r="G24" s="73"/>
      <c r="H24" s="75"/>
      <c r="I24" s="75"/>
      <c r="J24" s="75"/>
      <c r="K24" s="94" t="s">
        <v>96</v>
      </c>
      <c r="L24" s="7" t="n">
        <v>0.615972222222222</v>
      </c>
      <c r="M24" s="7" t="n">
        <v>0.620833333333333</v>
      </c>
      <c r="N24" s="95" t="s">
        <v>137</v>
      </c>
      <c r="O24" s="37" t="s">
        <v>112</v>
      </c>
      <c r="Q24" s="0" t="s">
        <v>75</v>
      </c>
      <c r="R24" s="0" t="str">
        <f aca="false">CHOOSE(WEEKDAY(A24),"Dom","Lun","Mar","Mie","Jue","Vie","Sab")</f>
        <v>Lun</v>
      </c>
    </row>
    <row r="25" customFormat="false" ht="15" hidden="true" customHeight="true" outlineLevel="0" collapsed="false">
      <c r="A25" s="32" t="n">
        <v>43955</v>
      </c>
      <c r="B25" s="90" t="s">
        <v>138</v>
      </c>
      <c r="D25" s="72"/>
      <c r="E25" s="73"/>
      <c r="F25" s="74"/>
      <c r="G25" s="73"/>
      <c r="H25" s="75"/>
      <c r="I25" s="75"/>
      <c r="J25" s="75"/>
      <c r="K25" s="94" t="s">
        <v>108</v>
      </c>
      <c r="L25" s="7" t="n">
        <v>0.629166666666667</v>
      </c>
      <c r="M25" s="7" t="n">
        <v>0.676388888888889</v>
      </c>
      <c r="N25" s="95" t="s">
        <v>137</v>
      </c>
      <c r="O25" s="37" t="s">
        <v>139</v>
      </c>
      <c r="Q25" s="0" t="s">
        <v>75</v>
      </c>
      <c r="R25" s="0" t="str">
        <f aca="false">CHOOSE(WEEKDAY(A25),"Dom","Lun","Mar","Mie","Jue","Vie","Sab")</f>
        <v>Lun</v>
      </c>
    </row>
    <row r="26" customFormat="false" ht="15" hidden="true" customHeight="true" outlineLevel="0" collapsed="false">
      <c r="A26" s="32" t="n">
        <v>43955</v>
      </c>
      <c r="B26" s="90" t="s">
        <v>140</v>
      </c>
      <c r="D26" s="72"/>
      <c r="E26" s="73"/>
      <c r="F26" s="74"/>
      <c r="G26" s="73"/>
      <c r="H26" s="75"/>
      <c r="I26" s="75"/>
      <c r="J26" s="75"/>
      <c r="K26" s="94" t="s">
        <v>141</v>
      </c>
      <c r="L26" s="7" t="n">
        <v>0.684722222222222</v>
      </c>
      <c r="M26" s="7" t="n">
        <v>0.720138888888889</v>
      </c>
      <c r="N26" s="95" t="s">
        <v>142</v>
      </c>
      <c r="Q26" s="0" t="s">
        <v>75</v>
      </c>
      <c r="R26" s="0" t="str">
        <f aca="false">CHOOSE(WEEKDAY(A26),"Dom","Lun","Mar","Mie","Jue","Vie","Sab")</f>
        <v>Lun</v>
      </c>
    </row>
    <row r="27" customFormat="false" ht="15" hidden="true" customHeight="true" outlineLevel="0" collapsed="false">
      <c r="A27" s="32" t="n">
        <v>43955</v>
      </c>
      <c r="B27" s="90" t="s">
        <v>143</v>
      </c>
      <c r="D27" s="72"/>
      <c r="E27" s="73"/>
      <c r="F27" s="74"/>
      <c r="G27" s="73"/>
      <c r="H27" s="75"/>
      <c r="I27" s="75"/>
      <c r="J27" s="75"/>
      <c r="K27" s="94" t="s">
        <v>144</v>
      </c>
      <c r="L27" s="7" t="n">
        <v>0.78125</v>
      </c>
      <c r="M27" s="7" t="n">
        <v>0.813194444444444</v>
      </c>
      <c r="N27" s="95" t="s">
        <v>145</v>
      </c>
      <c r="O27" s="37" t="s">
        <v>146</v>
      </c>
      <c r="Q27" s="0" t="s">
        <v>75</v>
      </c>
      <c r="R27" s="0" t="str">
        <f aca="false">CHOOSE(WEEKDAY(A27),"Dom","Lun","Mar","Mie","Jue","Vie","Sab")</f>
        <v>Lun</v>
      </c>
    </row>
    <row r="28" customFormat="false" ht="15" hidden="true" customHeight="true" outlineLevel="0" collapsed="false">
      <c r="A28" s="47" t="n">
        <v>43955</v>
      </c>
      <c r="B28" s="92" t="s">
        <v>147</v>
      </c>
      <c r="C28" s="49"/>
      <c r="D28" s="80"/>
      <c r="E28" s="81"/>
      <c r="F28" s="82"/>
      <c r="G28" s="81"/>
      <c r="H28" s="83"/>
      <c r="I28" s="83"/>
      <c r="J28" s="83"/>
      <c r="K28" s="84" t="s">
        <v>96</v>
      </c>
      <c r="L28" s="85" t="n">
        <v>0.827083333333333</v>
      </c>
      <c r="M28" s="85" t="n">
        <v>0.879166666666667</v>
      </c>
      <c r="N28" s="93" t="s">
        <v>148</v>
      </c>
      <c r="O28" s="59" t="s">
        <v>149</v>
      </c>
      <c r="Q28" s="0" t="s">
        <v>75</v>
      </c>
      <c r="R28" s="0" t="str">
        <f aca="false">CHOOSE(WEEKDAY(A28),"Dom","Lun","Mar","Mie","Jue","Vie","Sab")</f>
        <v>Lun</v>
      </c>
    </row>
    <row r="29" customFormat="false" ht="15" hidden="false" customHeight="true" outlineLevel="0" collapsed="false">
      <c r="A29" s="32" t="n">
        <v>43956</v>
      </c>
      <c r="B29" s="9" t="s">
        <v>150</v>
      </c>
      <c r="C29" s="33" t="n">
        <v>400</v>
      </c>
      <c r="D29" s="72" t="s">
        <v>104</v>
      </c>
      <c r="E29" s="73" t="s">
        <v>151</v>
      </c>
      <c r="F29" s="74" t="n">
        <f aca="false">IF(MONTH(A29)=MONTH(A28),F28+1,1)</f>
        <v>1</v>
      </c>
      <c r="G29" s="73"/>
      <c r="H29" s="75"/>
      <c r="I29" s="75" t="s">
        <v>85</v>
      </c>
      <c r="J29" s="75"/>
      <c r="K29" s="94" t="s">
        <v>80</v>
      </c>
      <c r="L29" s="7" t="n">
        <v>0.418055555555556</v>
      </c>
      <c r="M29" s="7" t="n">
        <v>0.430555555555556</v>
      </c>
      <c r="N29" s="95" t="s">
        <v>122</v>
      </c>
      <c r="O29" s="37" t="s">
        <v>152</v>
      </c>
      <c r="Q29" s="0" t="s">
        <v>75</v>
      </c>
      <c r="R29" s="0" t="str">
        <f aca="false">CHOOSE(WEEKDAY(A29),"Dom","Lun","Mar","Mie","Jue","Vie","Sab")</f>
        <v>Mar</v>
      </c>
    </row>
    <row r="30" customFormat="false" ht="15" hidden="false" customHeight="true" outlineLevel="0" collapsed="false">
      <c r="A30" s="32" t="n">
        <v>43956</v>
      </c>
      <c r="B30" s="9" t="s">
        <v>153</v>
      </c>
      <c r="C30" s="33" t="n">
        <v>150</v>
      </c>
      <c r="D30" s="72" t="s">
        <v>104</v>
      </c>
      <c r="E30" s="73" t="s">
        <v>154</v>
      </c>
      <c r="F30" s="74" t="n">
        <f aca="false">IF(MONTH(A30)=MONTH(A29),F29+1,1)</f>
        <v>2</v>
      </c>
      <c r="G30" s="73"/>
      <c r="H30" s="75"/>
      <c r="I30" s="75" t="s">
        <v>85</v>
      </c>
      <c r="J30" s="75"/>
      <c r="K30" s="94" t="s">
        <v>80</v>
      </c>
      <c r="L30" s="7" t="n">
        <v>0.486805555555556</v>
      </c>
      <c r="M30" s="7" t="n">
        <v>0.497222222222222</v>
      </c>
      <c r="N30" s="95" t="s">
        <v>155</v>
      </c>
      <c r="O30" s="37" t="s">
        <v>156</v>
      </c>
      <c r="Q30" s="0" t="s">
        <v>75</v>
      </c>
      <c r="R30" s="0" t="str">
        <f aca="false">CHOOSE(WEEKDAY(A30),"Dom","Lun","Mar","Mie","Jue","Vie","Sab")</f>
        <v>Mar</v>
      </c>
    </row>
    <row r="31" customFormat="false" ht="15" hidden="false" customHeight="true" outlineLevel="0" collapsed="false">
      <c r="A31" s="32" t="n">
        <v>43956</v>
      </c>
      <c r="B31" s="9" t="s">
        <v>157</v>
      </c>
      <c r="C31" s="33" t="n">
        <v>300</v>
      </c>
      <c r="D31" s="72" t="s">
        <v>104</v>
      </c>
      <c r="E31" s="73" t="s">
        <v>158</v>
      </c>
      <c r="F31" s="74" t="n">
        <f aca="false">IF(MONTH(A31)=MONTH(A30),F30+1,1)</f>
        <v>3</v>
      </c>
      <c r="G31" s="73"/>
      <c r="H31" s="75"/>
      <c r="I31" s="75" t="s">
        <v>159</v>
      </c>
      <c r="J31" s="75"/>
      <c r="K31" s="94" t="s">
        <v>80</v>
      </c>
      <c r="L31" s="7" t="n">
        <v>0.584027777777778</v>
      </c>
      <c r="M31" s="7" t="n">
        <v>0.605555555555555</v>
      </c>
      <c r="N31" s="95" t="s">
        <v>106</v>
      </c>
      <c r="O31" s="37" t="s">
        <v>160</v>
      </c>
      <c r="Q31" s="0" t="s">
        <v>75</v>
      </c>
      <c r="R31" s="0" t="str">
        <f aca="false">CHOOSE(WEEKDAY(A31),"Dom","Lun","Mar","Mie","Jue","Vie","Sab")</f>
        <v>Mar</v>
      </c>
    </row>
    <row r="32" customFormat="false" ht="15" hidden="true" customHeight="true" outlineLevel="0" collapsed="false">
      <c r="A32" s="32" t="n">
        <v>43956</v>
      </c>
      <c r="B32" s="9" t="s">
        <v>161</v>
      </c>
      <c r="D32" s="72"/>
      <c r="E32" s="73"/>
      <c r="F32" s="74"/>
      <c r="G32" s="73"/>
      <c r="H32" s="75"/>
      <c r="I32" s="75"/>
      <c r="J32" s="75"/>
      <c r="K32" s="94" t="s">
        <v>96</v>
      </c>
      <c r="L32" s="7" t="n">
        <v>0.311805555555556</v>
      </c>
      <c r="M32" s="7" t="n">
        <v>0.315972222222222</v>
      </c>
      <c r="N32" s="95" t="s">
        <v>162</v>
      </c>
      <c r="O32" s="37" t="s">
        <v>149</v>
      </c>
      <c r="Q32" s="0" t="s">
        <v>75</v>
      </c>
      <c r="R32" s="0" t="str">
        <f aca="false">CHOOSE(WEEKDAY(A32),"Dom","Lun","Mar","Mie","Jue","Vie","Sab")</f>
        <v>Mar</v>
      </c>
    </row>
    <row r="33" customFormat="false" ht="15" hidden="true" customHeight="true" outlineLevel="0" collapsed="false">
      <c r="A33" s="32" t="n">
        <v>43956</v>
      </c>
      <c r="B33" s="9" t="s">
        <v>163</v>
      </c>
      <c r="D33" s="72"/>
      <c r="E33" s="73"/>
      <c r="F33" s="74"/>
      <c r="G33" s="73"/>
      <c r="H33" s="75"/>
      <c r="I33" s="75"/>
      <c r="J33" s="75"/>
      <c r="K33" s="94" t="s">
        <v>96</v>
      </c>
      <c r="L33" s="7" t="n">
        <v>0.445138888888889</v>
      </c>
      <c r="M33" s="7" t="n">
        <v>0.4625</v>
      </c>
      <c r="N33" s="95" t="s">
        <v>164</v>
      </c>
      <c r="O33" s="37" t="s">
        <v>149</v>
      </c>
      <c r="Q33" s="0" t="s">
        <v>75</v>
      </c>
      <c r="R33" s="0" t="str">
        <f aca="false">CHOOSE(WEEKDAY(A33),"Dom","Lun","Mar","Mie","Jue","Vie","Sab")</f>
        <v>Mar</v>
      </c>
    </row>
    <row r="34" customFormat="false" ht="15" hidden="true" customHeight="true" outlineLevel="0" collapsed="false">
      <c r="A34" s="32" t="n">
        <v>43956</v>
      </c>
      <c r="B34" s="9" t="s">
        <v>165</v>
      </c>
      <c r="D34" s="72"/>
      <c r="E34" s="73"/>
      <c r="F34" s="74"/>
      <c r="G34" s="73"/>
      <c r="H34" s="75"/>
      <c r="I34" s="75"/>
      <c r="J34" s="75"/>
      <c r="K34" s="94" t="s">
        <v>96</v>
      </c>
      <c r="L34" s="7" t="n">
        <v>0.472222222222222</v>
      </c>
      <c r="M34" s="7" t="n">
        <v>0.472222222222222</v>
      </c>
      <c r="N34" s="95" t="s">
        <v>122</v>
      </c>
      <c r="O34" s="37" t="s">
        <v>149</v>
      </c>
      <c r="Q34" s="0" t="s">
        <v>75</v>
      </c>
      <c r="R34" s="0" t="str">
        <f aca="false">CHOOSE(WEEKDAY(A34),"Dom","Lun","Mar","Mie","Jue","Vie","Sab")</f>
        <v>Mar</v>
      </c>
    </row>
    <row r="35" customFormat="false" ht="15" hidden="true" customHeight="true" outlineLevel="0" collapsed="false">
      <c r="A35" s="32" t="n">
        <v>43956</v>
      </c>
      <c r="B35" s="9" t="s">
        <v>163</v>
      </c>
      <c r="D35" s="72"/>
      <c r="E35" s="73"/>
      <c r="F35" s="74"/>
      <c r="G35" s="73"/>
      <c r="H35" s="75"/>
      <c r="I35" s="75"/>
      <c r="J35" s="75"/>
      <c r="K35" s="94" t="s">
        <v>96</v>
      </c>
      <c r="L35" s="7" t="n">
        <v>0.513194444444444</v>
      </c>
      <c r="M35" s="7" t="n">
        <v>0.520138888888889</v>
      </c>
      <c r="N35" s="95" t="s">
        <v>166</v>
      </c>
      <c r="O35" s="37" t="s">
        <v>149</v>
      </c>
      <c r="Q35" s="0" t="s">
        <v>75</v>
      </c>
      <c r="R35" s="0" t="str">
        <f aca="false">CHOOSE(WEEKDAY(A35),"Dom","Lun","Mar","Mie","Jue","Vie","Sab")</f>
        <v>Mar</v>
      </c>
    </row>
    <row r="36" customFormat="false" ht="15" hidden="true" customHeight="true" outlineLevel="0" collapsed="false">
      <c r="A36" s="32" t="n">
        <v>43956</v>
      </c>
      <c r="B36" s="9" t="s">
        <v>167</v>
      </c>
      <c r="D36" s="72"/>
      <c r="E36" s="73"/>
      <c r="F36" s="74"/>
      <c r="G36" s="73"/>
      <c r="H36" s="75"/>
      <c r="I36" s="75"/>
      <c r="J36" s="75"/>
      <c r="K36" s="94" t="s">
        <v>108</v>
      </c>
      <c r="L36" s="7" t="n">
        <v>0.56875</v>
      </c>
      <c r="M36" s="7" t="n">
        <v>0.58125</v>
      </c>
      <c r="N36" s="95" t="s">
        <v>168</v>
      </c>
      <c r="Q36" s="0" t="s">
        <v>75</v>
      </c>
      <c r="R36" s="0" t="str">
        <f aca="false">CHOOSE(WEEKDAY(A36),"Dom","Lun","Mar","Mie","Jue","Vie","Sab")</f>
        <v>Mar</v>
      </c>
    </row>
    <row r="37" customFormat="false" ht="15" hidden="true" customHeight="true" outlineLevel="0" collapsed="false">
      <c r="A37" s="32" t="n">
        <v>43956</v>
      </c>
      <c r="B37" s="90" t="s">
        <v>143</v>
      </c>
      <c r="D37" s="72"/>
      <c r="E37" s="73"/>
      <c r="F37" s="74"/>
      <c r="G37" s="73"/>
      <c r="H37" s="75"/>
      <c r="I37" s="75"/>
      <c r="J37" s="75"/>
      <c r="K37" s="94" t="s">
        <v>144</v>
      </c>
      <c r="L37" s="7" t="n">
        <v>0.620833333333333</v>
      </c>
      <c r="M37" s="7" t="n">
        <v>0.635416666666667</v>
      </c>
      <c r="N37" s="95" t="s">
        <v>106</v>
      </c>
      <c r="O37" s="37" t="s">
        <v>146</v>
      </c>
      <c r="Q37" s="0" t="s">
        <v>75</v>
      </c>
      <c r="R37" s="0" t="str">
        <f aca="false">CHOOSE(WEEKDAY(A37),"Dom","Lun","Mar","Mie","Jue","Vie","Sab")</f>
        <v>Mar</v>
      </c>
    </row>
    <row r="38" customFormat="false" ht="15" hidden="true" customHeight="true" outlineLevel="0" collapsed="false">
      <c r="A38" s="32" t="n">
        <v>43956</v>
      </c>
      <c r="B38" s="9" t="s">
        <v>169</v>
      </c>
      <c r="D38" s="72"/>
      <c r="E38" s="73"/>
      <c r="F38" s="74"/>
      <c r="G38" s="73"/>
      <c r="H38" s="75"/>
      <c r="I38" s="75"/>
      <c r="J38" s="75"/>
      <c r="K38" s="94" t="s">
        <v>108</v>
      </c>
      <c r="L38" s="7" t="n">
        <v>0.650694444444444</v>
      </c>
      <c r="M38" s="7" t="n">
        <v>0.654861111111111</v>
      </c>
      <c r="N38" s="95" t="s">
        <v>170</v>
      </c>
      <c r="Q38" s="0" t="s">
        <v>75</v>
      </c>
      <c r="R38" s="0" t="str">
        <f aca="false">CHOOSE(WEEKDAY(A38),"Dom","Lun","Mar","Mie","Jue","Vie","Sab")</f>
        <v>Mar</v>
      </c>
    </row>
    <row r="39" customFormat="false" ht="15" hidden="true" customHeight="true" outlineLevel="0" collapsed="false">
      <c r="A39" s="32" t="n">
        <v>43956</v>
      </c>
      <c r="B39" s="9" t="s">
        <v>171</v>
      </c>
      <c r="D39" s="72"/>
      <c r="E39" s="73"/>
      <c r="F39" s="74"/>
      <c r="G39" s="73"/>
      <c r="H39" s="75"/>
      <c r="I39" s="75"/>
      <c r="J39" s="75"/>
      <c r="K39" s="94" t="s">
        <v>108</v>
      </c>
      <c r="L39" s="7" t="n">
        <v>0.6625</v>
      </c>
      <c r="M39" s="96"/>
      <c r="N39" s="95" t="s">
        <v>172</v>
      </c>
      <c r="O39" s="37" t="s">
        <v>173</v>
      </c>
      <c r="Q39" s="0" t="s">
        <v>75</v>
      </c>
      <c r="R39" s="0" t="str">
        <f aca="false">CHOOSE(WEEKDAY(A39),"Dom","Lun","Mar","Mie","Jue","Vie","Sab")</f>
        <v>Mar</v>
      </c>
    </row>
    <row r="40" customFormat="false" ht="15" hidden="true" customHeight="true" outlineLevel="0" collapsed="false">
      <c r="A40" s="32" t="n">
        <v>43956</v>
      </c>
      <c r="B40" s="9" t="s">
        <v>174</v>
      </c>
      <c r="D40" s="72"/>
      <c r="E40" s="73"/>
      <c r="F40" s="74"/>
      <c r="G40" s="73"/>
      <c r="H40" s="75"/>
      <c r="I40" s="75"/>
      <c r="J40" s="75"/>
      <c r="K40" s="94" t="s">
        <v>108</v>
      </c>
      <c r="L40" s="7" t="n">
        <v>0.685416666666667</v>
      </c>
      <c r="M40" s="96"/>
      <c r="N40" s="95" t="s">
        <v>175</v>
      </c>
      <c r="Q40" s="0" t="s">
        <v>75</v>
      </c>
      <c r="R40" s="0" t="str">
        <f aca="false">CHOOSE(WEEKDAY(A40),"Dom","Lun","Mar","Mie","Jue","Vie","Sab")</f>
        <v>Mar</v>
      </c>
    </row>
    <row r="41" customFormat="false" ht="15" hidden="true" customHeight="true" outlineLevel="0" collapsed="false">
      <c r="A41" s="47" t="n">
        <v>43956</v>
      </c>
      <c r="B41" s="79" t="s">
        <v>163</v>
      </c>
      <c r="C41" s="49"/>
      <c r="D41" s="80"/>
      <c r="E41" s="81"/>
      <c r="F41" s="82"/>
      <c r="G41" s="81"/>
      <c r="H41" s="83"/>
      <c r="I41" s="83"/>
      <c r="J41" s="83"/>
      <c r="K41" s="84" t="s">
        <v>96</v>
      </c>
      <c r="L41" s="85" t="n">
        <v>0.729166666666667</v>
      </c>
      <c r="M41" s="85" t="n">
        <v>0.756944444444444</v>
      </c>
      <c r="N41" s="86" t="s">
        <v>176</v>
      </c>
      <c r="O41" s="59" t="s">
        <v>149</v>
      </c>
      <c r="Q41" s="0" t="s">
        <v>75</v>
      </c>
      <c r="R41" s="0" t="str">
        <f aca="false">CHOOSE(WEEKDAY(A41),"Dom","Lun","Mar","Mie","Jue","Vie","Sab")</f>
        <v>Mar</v>
      </c>
    </row>
    <row r="42" customFormat="false" ht="15" hidden="true" customHeight="true" outlineLevel="0" collapsed="false">
      <c r="A42" s="47" t="n">
        <v>43957</v>
      </c>
      <c r="B42" s="48" t="s">
        <v>177</v>
      </c>
      <c r="C42" s="97"/>
      <c r="D42" s="50"/>
      <c r="E42" s="51"/>
      <c r="F42" s="52"/>
      <c r="G42" s="51"/>
      <c r="H42" s="54"/>
      <c r="I42" s="54"/>
      <c r="J42" s="54"/>
      <c r="K42" s="55" t="s">
        <v>178</v>
      </c>
      <c r="L42" s="56"/>
      <c r="M42" s="56"/>
      <c r="N42" s="58" t="s">
        <v>179</v>
      </c>
      <c r="O42" s="98"/>
      <c r="Q42" s="0" t="s">
        <v>75</v>
      </c>
      <c r="R42" s="0" t="str">
        <f aca="false">CHOOSE(WEEKDAY(A42),"Dom","Lun","Mar","Mie","Jue","Vie","Sab")</f>
        <v>Mie</v>
      </c>
    </row>
    <row r="43" customFormat="false" ht="15" hidden="false" customHeight="true" outlineLevel="0" collapsed="false">
      <c r="A43" s="32" t="n">
        <v>43958</v>
      </c>
      <c r="B43" s="9" t="s">
        <v>180</v>
      </c>
      <c r="C43" s="33" t="n">
        <v>350</v>
      </c>
      <c r="D43" s="72" t="s">
        <v>181</v>
      </c>
      <c r="E43" s="73" t="s">
        <v>182</v>
      </c>
      <c r="F43" s="74" t="n">
        <f aca="false">IF(MONTH(A43)=MONTH(A42),F42+1,1)</f>
        <v>1</v>
      </c>
      <c r="G43" s="73"/>
      <c r="H43" s="75"/>
      <c r="I43" s="75" t="s">
        <v>183</v>
      </c>
      <c r="J43" s="75"/>
      <c r="K43" s="94" t="s">
        <v>80</v>
      </c>
      <c r="L43" s="7" t="n">
        <v>0.375</v>
      </c>
      <c r="M43" s="7" t="n">
        <v>0.407638888888889</v>
      </c>
      <c r="N43" s="95" t="s">
        <v>106</v>
      </c>
      <c r="O43" s="37" t="s">
        <v>184</v>
      </c>
      <c r="Q43" s="0" t="s">
        <v>75</v>
      </c>
      <c r="R43" s="0" t="str">
        <f aca="false">CHOOSE(WEEKDAY(A43),"Dom","Lun","Mar","Mie","Jue","Vie","Sab")</f>
        <v>Jue</v>
      </c>
    </row>
    <row r="44" customFormat="false" ht="15" hidden="false" customHeight="true" outlineLevel="0" collapsed="false">
      <c r="A44" s="32" t="n">
        <v>43958</v>
      </c>
      <c r="B44" s="9" t="s">
        <v>185</v>
      </c>
      <c r="C44" s="33" t="n">
        <v>300</v>
      </c>
      <c r="D44" s="72" t="s">
        <v>104</v>
      </c>
      <c r="E44" s="73" t="s">
        <v>186</v>
      </c>
      <c r="F44" s="74" t="n">
        <f aca="false">IF(MONTH(A44)=MONTH(A43),F43+1,1)</f>
        <v>2</v>
      </c>
      <c r="G44" s="73"/>
      <c r="H44" s="75"/>
      <c r="I44" s="75" t="s">
        <v>187</v>
      </c>
      <c r="J44" s="75"/>
      <c r="K44" s="94" t="s">
        <v>80</v>
      </c>
      <c r="L44" s="7" t="n">
        <v>0.51875</v>
      </c>
      <c r="M44" s="7" t="n">
        <v>0.528472222222222</v>
      </c>
      <c r="N44" s="95" t="s">
        <v>132</v>
      </c>
      <c r="O44" s="37" t="s">
        <v>188</v>
      </c>
      <c r="Q44" s="0" t="s">
        <v>75</v>
      </c>
      <c r="R44" s="0" t="str">
        <f aca="false">CHOOSE(WEEKDAY(A44),"Dom","Lun","Mar","Mie","Jue","Vie","Sab")</f>
        <v>Jue</v>
      </c>
    </row>
    <row r="45" customFormat="false" ht="15" hidden="true" customHeight="true" outlineLevel="0" collapsed="false">
      <c r="A45" s="32" t="n">
        <v>43958</v>
      </c>
      <c r="B45" s="9" t="s">
        <v>189</v>
      </c>
      <c r="D45" s="72"/>
      <c r="E45" s="73"/>
      <c r="F45" s="74"/>
      <c r="G45" s="73"/>
      <c r="H45" s="75"/>
      <c r="I45" s="75"/>
      <c r="J45" s="75"/>
      <c r="K45" s="94" t="s">
        <v>96</v>
      </c>
      <c r="L45" s="7" t="n">
        <v>0.370833333333333</v>
      </c>
      <c r="M45" s="7" t="n">
        <v>0.372916666666667</v>
      </c>
      <c r="N45" s="95" t="s">
        <v>190</v>
      </c>
      <c r="O45" s="37" t="s">
        <v>149</v>
      </c>
      <c r="Q45" s="0" t="s">
        <v>75</v>
      </c>
      <c r="R45" s="0" t="str">
        <f aca="false">CHOOSE(WEEKDAY(A45),"Dom","Lun","Mar","Mie","Jue","Vie","Sab")</f>
        <v>Jue</v>
      </c>
    </row>
    <row r="46" customFormat="false" ht="15" hidden="true" customHeight="true" outlineLevel="0" collapsed="false">
      <c r="A46" s="32" t="n">
        <v>43958</v>
      </c>
      <c r="B46" s="9" t="s">
        <v>191</v>
      </c>
      <c r="D46" s="72"/>
      <c r="E46" s="73"/>
      <c r="F46" s="74"/>
      <c r="G46" s="73"/>
      <c r="H46" s="75"/>
      <c r="I46" s="75"/>
      <c r="J46" s="75"/>
      <c r="K46" s="94" t="s">
        <v>108</v>
      </c>
      <c r="L46" s="7" t="n">
        <v>0.422916666666667</v>
      </c>
      <c r="M46" s="7" t="n">
        <v>0.423611111111111</v>
      </c>
      <c r="N46" s="95" t="s">
        <v>190</v>
      </c>
      <c r="Q46" s="0" t="s">
        <v>75</v>
      </c>
      <c r="R46" s="0" t="str">
        <f aca="false">CHOOSE(WEEKDAY(A46),"Dom","Lun","Mar","Mie","Jue","Vie","Sab")</f>
        <v>Jue</v>
      </c>
    </row>
    <row r="47" customFormat="false" ht="15" hidden="true" customHeight="true" outlineLevel="0" collapsed="false">
      <c r="A47" s="32" t="n">
        <v>43958</v>
      </c>
      <c r="B47" s="9" t="s">
        <v>192</v>
      </c>
      <c r="D47" s="72"/>
      <c r="E47" s="73"/>
      <c r="F47" s="74"/>
      <c r="G47" s="73"/>
      <c r="H47" s="75"/>
      <c r="I47" s="75"/>
      <c r="J47" s="75"/>
      <c r="K47" s="94" t="s">
        <v>108</v>
      </c>
      <c r="L47" s="7" t="n">
        <v>0.425694444444444</v>
      </c>
      <c r="M47" s="7" t="n">
        <v>0.434027777777778</v>
      </c>
      <c r="N47" s="95" t="s">
        <v>193</v>
      </c>
      <c r="O47" s="37" t="s">
        <v>173</v>
      </c>
      <c r="Q47" s="0" t="s">
        <v>75</v>
      </c>
      <c r="R47" s="0" t="str">
        <f aca="false">CHOOSE(WEEKDAY(A47),"Dom","Lun","Mar","Mie","Jue","Vie","Sab")</f>
        <v>Jue</v>
      </c>
    </row>
    <row r="48" customFormat="false" ht="15" hidden="true" customHeight="true" outlineLevel="0" collapsed="false">
      <c r="A48" s="32" t="n">
        <v>43958</v>
      </c>
      <c r="B48" s="9" t="s">
        <v>194</v>
      </c>
      <c r="D48" s="72"/>
      <c r="E48" s="73"/>
      <c r="F48" s="74"/>
      <c r="G48" s="73"/>
      <c r="H48" s="75"/>
      <c r="I48" s="75"/>
      <c r="J48" s="75"/>
      <c r="K48" s="94" t="s">
        <v>108</v>
      </c>
      <c r="L48" s="7" t="n">
        <v>0.5</v>
      </c>
      <c r="M48" s="7" t="n">
        <v>0.514583333333333</v>
      </c>
      <c r="N48" s="95" t="s">
        <v>123</v>
      </c>
      <c r="Q48" s="0" t="s">
        <v>75</v>
      </c>
      <c r="R48" s="0" t="str">
        <f aca="false">CHOOSE(WEEKDAY(A48),"Dom","Lun","Mar","Mie","Jue","Vie","Sab")</f>
        <v>Jue</v>
      </c>
    </row>
    <row r="49" customFormat="false" ht="15" hidden="true" customHeight="true" outlineLevel="0" collapsed="false">
      <c r="A49" s="32" t="n">
        <v>43958</v>
      </c>
      <c r="B49" s="9" t="s">
        <v>195</v>
      </c>
      <c r="D49" s="72"/>
      <c r="E49" s="73"/>
      <c r="F49" s="74"/>
      <c r="G49" s="73"/>
      <c r="H49" s="75"/>
      <c r="I49" s="75"/>
      <c r="J49" s="75"/>
      <c r="K49" s="94" t="s">
        <v>108</v>
      </c>
      <c r="L49" s="7" t="n">
        <v>0.55</v>
      </c>
      <c r="M49" s="7" t="n">
        <v>0.556944444444444</v>
      </c>
      <c r="N49" s="95" t="s">
        <v>196</v>
      </c>
      <c r="O49" s="37" t="s">
        <v>197</v>
      </c>
      <c r="Q49" s="0" t="s">
        <v>75</v>
      </c>
      <c r="R49" s="0" t="str">
        <f aca="false">CHOOSE(WEEKDAY(A49),"Dom","Lun","Mar","Mie","Jue","Vie","Sab")</f>
        <v>Jue</v>
      </c>
    </row>
    <row r="50" customFormat="false" ht="15" hidden="true" customHeight="true" outlineLevel="0" collapsed="false">
      <c r="A50" s="32" t="n">
        <v>43958</v>
      </c>
      <c r="B50" s="90" t="s">
        <v>143</v>
      </c>
      <c r="D50" s="72"/>
      <c r="E50" s="73"/>
      <c r="F50" s="74"/>
      <c r="G50" s="73"/>
      <c r="H50" s="75"/>
      <c r="I50" s="75"/>
      <c r="J50" s="75"/>
      <c r="K50" s="94" t="s">
        <v>144</v>
      </c>
      <c r="L50" s="7" t="n">
        <v>0.657638888888889</v>
      </c>
      <c r="M50" s="7" t="n">
        <v>0.669444444444444</v>
      </c>
      <c r="N50" s="95" t="s">
        <v>198</v>
      </c>
      <c r="O50" s="37" t="s">
        <v>146</v>
      </c>
      <c r="Q50" s="0" t="s">
        <v>75</v>
      </c>
      <c r="R50" s="0" t="str">
        <f aca="false">CHOOSE(WEEKDAY(A50),"Dom","Lun","Mar","Mie","Jue","Vie","Sab")</f>
        <v>Jue</v>
      </c>
    </row>
    <row r="51" customFormat="false" ht="15" hidden="true" customHeight="true" outlineLevel="0" collapsed="false">
      <c r="A51" s="70" t="n">
        <v>43958</v>
      </c>
      <c r="B51" s="79" t="s">
        <v>163</v>
      </c>
      <c r="C51" s="49"/>
      <c r="D51" s="80"/>
      <c r="E51" s="81"/>
      <c r="F51" s="82"/>
      <c r="G51" s="81"/>
      <c r="H51" s="83"/>
      <c r="I51" s="83"/>
      <c r="J51" s="83"/>
      <c r="K51" s="84" t="s">
        <v>96</v>
      </c>
      <c r="L51" s="85" t="n">
        <v>0.679861111111111</v>
      </c>
      <c r="M51" s="85" t="n">
        <v>0.710416666666667</v>
      </c>
      <c r="N51" s="99" t="s">
        <v>199</v>
      </c>
      <c r="O51" s="59" t="s">
        <v>149</v>
      </c>
      <c r="Q51" s="0" t="s">
        <v>75</v>
      </c>
      <c r="R51" s="0" t="str">
        <f aca="false">CHOOSE(WEEKDAY(A51),"Dom","Lun","Mar","Mie","Jue","Vie","Sab")</f>
        <v>Jue</v>
      </c>
    </row>
    <row r="52" customFormat="false" ht="15" hidden="true" customHeight="true" outlineLevel="0" collapsed="false">
      <c r="A52" s="47" t="n">
        <v>43959</v>
      </c>
      <c r="B52" s="48" t="s">
        <v>177</v>
      </c>
      <c r="C52" s="97"/>
      <c r="D52" s="50"/>
      <c r="E52" s="51"/>
      <c r="F52" s="52"/>
      <c r="G52" s="51"/>
      <c r="H52" s="54"/>
      <c r="I52" s="54"/>
      <c r="J52" s="54"/>
      <c r="K52" s="55" t="s">
        <v>178</v>
      </c>
      <c r="L52" s="56"/>
      <c r="M52" s="56"/>
      <c r="N52" s="58" t="s">
        <v>200</v>
      </c>
      <c r="O52" s="98"/>
      <c r="Q52" s="0" t="s">
        <v>115</v>
      </c>
      <c r="R52" s="0" t="str">
        <f aca="false">CHOOSE(WEEKDAY(A52),"Dom","Lun","Mar","Mie","Jue","Vie","Sab")</f>
        <v>Vie</v>
      </c>
    </row>
    <row r="53" customFormat="false" ht="15" hidden="false" customHeight="true" outlineLevel="0" collapsed="false">
      <c r="A53" s="32" t="n">
        <v>43960</v>
      </c>
      <c r="B53" s="9" t="s">
        <v>201</v>
      </c>
      <c r="C53" s="33" t="n">
        <v>300</v>
      </c>
      <c r="D53" s="72" t="s">
        <v>104</v>
      </c>
      <c r="E53" s="73" t="s">
        <v>202</v>
      </c>
      <c r="F53" s="74" t="n">
        <f aca="false">IF(MONTH(A53)=MONTH(A52),F52+1,1)</f>
        <v>1</v>
      </c>
      <c r="G53" s="73"/>
      <c r="H53" s="75"/>
      <c r="I53" s="75" t="s">
        <v>183</v>
      </c>
      <c r="J53" s="75"/>
      <c r="K53" s="94" t="s">
        <v>80</v>
      </c>
      <c r="L53" s="7" t="n">
        <v>0.420833333333333</v>
      </c>
      <c r="M53" s="7" t="n">
        <v>0.426388888888889</v>
      </c>
      <c r="N53" s="95" t="s">
        <v>89</v>
      </c>
      <c r="O53" s="37" t="s">
        <v>203</v>
      </c>
      <c r="Q53" s="0" t="s">
        <v>115</v>
      </c>
      <c r="R53" s="0" t="str">
        <f aca="false">CHOOSE(WEEKDAY(A53),"Dom","Lun","Mar","Mie","Jue","Vie","Sab")</f>
        <v>Sab</v>
      </c>
    </row>
    <row r="54" customFormat="false" ht="15" hidden="false" customHeight="true" outlineLevel="0" collapsed="false">
      <c r="A54" s="32" t="n">
        <v>43960</v>
      </c>
      <c r="B54" s="9" t="s">
        <v>204</v>
      </c>
      <c r="C54" s="33" t="n">
        <v>400</v>
      </c>
      <c r="D54" s="72" t="s">
        <v>104</v>
      </c>
      <c r="E54" s="73" t="s">
        <v>205</v>
      </c>
      <c r="F54" s="74" t="n">
        <f aca="false">IF(MONTH(A54)=MONTH(A53),F53+1,1)</f>
        <v>2</v>
      </c>
      <c r="G54" s="73"/>
      <c r="H54" s="75" t="s">
        <v>204</v>
      </c>
      <c r="I54" s="75" t="s">
        <v>79</v>
      </c>
      <c r="J54" s="75"/>
      <c r="K54" s="94" t="s">
        <v>80</v>
      </c>
      <c r="L54" s="7" t="n">
        <v>0.550694444444444</v>
      </c>
      <c r="M54" s="7" t="n">
        <v>0.575694444444444</v>
      </c>
      <c r="N54" s="95" t="s">
        <v>206</v>
      </c>
      <c r="O54" s="37" t="s">
        <v>207</v>
      </c>
      <c r="Q54" s="0" t="s">
        <v>115</v>
      </c>
      <c r="R54" s="0" t="str">
        <f aca="false">CHOOSE(WEEKDAY(A54),"Dom","Lun","Mar","Mie","Jue","Vie","Sab")</f>
        <v>Sab</v>
      </c>
    </row>
    <row r="55" customFormat="false" ht="15" hidden="false" customHeight="true" outlineLevel="0" collapsed="false">
      <c r="A55" s="32" t="n">
        <v>43960</v>
      </c>
      <c r="B55" s="9" t="s">
        <v>208</v>
      </c>
      <c r="C55" s="71" t="n">
        <v>300</v>
      </c>
      <c r="D55" s="72" t="s">
        <v>104</v>
      </c>
      <c r="E55" s="73" t="s">
        <v>209</v>
      </c>
      <c r="F55" s="74" t="n">
        <f aca="false">IF(MONTH(A55)=MONTH(A54),F54+1,1)</f>
        <v>3</v>
      </c>
      <c r="G55" s="73"/>
      <c r="H55" s="75"/>
      <c r="I55" s="75" t="s">
        <v>100</v>
      </c>
      <c r="J55" s="75"/>
      <c r="K55" s="76" t="s">
        <v>80</v>
      </c>
      <c r="L55" s="7" t="n">
        <v>0.667361111111111</v>
      </c>
      <c r="M55" s="7" t="n">
        <v>0.705555555555556</v>
      </c>
      <c r="N55" s="95" t="s">
        <v>210</v>
      </c>
      <c r="O55" s="78" t="s">
        <v>211</v>
      </c>
      <c r="Q55" s="0" t="s">
        <v>115</v>
      </c>
      <c r="R55" s="0" t="str">
        <f aca="false">CHOOSE(WEEKDAY(A55),"Dom","Lun","Mar","Mie","Jue","Vie","Sab")</f>
        <v>Sab</v>
      </c>
    </row>
    <row r="56" customFormat="false" ht="15" hidden="true" customHeight="true" outlineLevel="0" collapsed="false">
      <c r="A56" s="32" t="n">
        <v>43960</v>
      </c>
      <c r="B56" s="9" t="s">
        <v>212</v>
      </c>
      <c r="D56" s="72"/>
      <c r="E56" s="73"/>
      <c r="F56" s="74"/>
      <c r="G56" s="73"/>
      <c r="H56" s="75"/>
      <c r="I56" s="75"/>
      <c r="J56" s="75"/>
      <c r="K56" s="94" t="s">
        <v>108</v>
      </c>
      <c r="L56" s="7" t="n">
        <v>0.327777777777778</v>
      </c>
      <c r="M56" s="7" t="n">
        <v>0.338888888888889</v>
      </c>
      <c r="N56" s="95" t="s">
        <v>213</v>
      </c>
      <c r="O56" s="37" t="s">
        <v>214</v>
      </c>
      <c r="Q56" s="0" t="s">
        <v>115</v>
      </c>
      <c r="R56" s="0" t="str">
        <f aca="false">CHOOSE(WEEKDAY(A56),"Dom","Lun","Mar","Mie","Jue","Vie","Sab")</f>
        <v>Sab</v>
      </c>
    </row>
    <row r="57" customFormat="false" ht="15" hidden="true" customHeight="true" outlineLevel="0" collapsed="false">
      <c r="A57" s="32" t="n">
        <v>43960</v>
      </c>
      <c r="B57" s="9" t="s">
        <v>215</v>
      </c>
      <c r="D57" s="72"/>
      <c r="E57" s="73"/>
      <c r="F57" s="74"/>
      <c r="G57" s="73"/>
      <c r="H57" s="75"/>
      <c r="I57" s="75"/>
      <c r="J57" s="75"/>
      <c r="K57" s="94" t="s">
        <v>108</v>
      </c>
      <c r="L57" s="7" t="n">
        <v>0.35625</v>
      </c>
      <c r="M57" s="7" t="n">
        <v>0.368055555555556</v>
      </c>
      <c r="N57" s="95" t="s">
        <v>125</v>
      </c>
      <c r="Q57" s="0" t="s">
        <v>115</v>
      </c>
      <c r="R57" s="0" t="str">
        <f aca="false">CHOOSE(WEEKDAY(A57),"Dom","Lun","Mar","Mie","Jue","Vie","Sab")</f>
        <v>Sab</v>
      </c>
    </row>
    <row r="58" customFormat="false" ht="15" hidden="true" customHeight="true" outlineLevel="0" collapsed="false">
      <c r="A58" s="32" t="n">
        <v>43960</v>
      </c>
      <c r="B58" s="9" t="s">
        <v>216</v>
      </c>
      <c r="D58" s="72"/>
      <c r="E58" s="73"/>
      <c r="F58" s="74"/>
      <c r="G58" s="73"/>
      <c r="H58" s="75"/>
      <c r="I58" s="75"/>
      <c r="J58" s="75"/>
      <c r="K58" s="94" t="s">
        <v>108</v>
      </c>
      <c r="L58" s="7" t="n">
        <v>0.368055555555556</v>
      </c>
      <c r="M58" s="7" t="n">
        <v>0.373611111111111</v>
      </c>
      <c r="N58" s="95" t="s">
        <v>125</v>
      </c>
      <c r="Q58" s="0" t="s">
        <v>115</v>
      </c>
      <c r="R58" s="0" t="str">
        <f aca="false">CHOOSE(WEEKDAY(A58),"Dom","Lun","Mar","Mie","Jue","Vie","Sab")</f>
        <v>Sab</v>
      </c>
    </row>
    <row r="59" customFormat="false" ht="15" hidden="true" customHeight="true" outlineLevel="0" collapsed="false">
      <c r="A59" s="32" t="n">
        <v>43960</v>
      </c>
      <c r="B59" s="9" t="s">
        <v>217</v>
      </c>
      <c r="D59" s="72"/>
      <c r="E59" s="73"/>
      <c r="F59" s="74"/>
      <c r="G59" s="73"/>
      <c r="H59" s="75"/>
      <c r="I59" s="75"/>
      <c r="J59" s="75"/>
      <c r="K59" s="94" t="s">
        <v>108</v>
      </c>
      <c r="L59" s="7" t="n">
        <v>0.373611111111111</v>
      </c>
      <c r="M59" s="7" t="n">
        <v>0.386111111111111</v>
      </c>
      <c r="N59" s="95" t="s">
        <v>218</v>
      </c>
      <c r="O59" s="37" t="s">
        <v>219</v>
      </c>
      <c r="Q59" s="0" t="s">
        <v>115</v>
      </c>
      <c r="R59" s="0" t="str">
        <f aca="false">CHOOSE(WEEKDAY(A59),"Dom","Lun","Mar","Mie","Jue","Vie","Sab")</f>
        <v>Sab</v>
      </c>
    </row>
    <row r="60" customFormat="false" ht="15" hidden="true" customHeight="true" outlineLevel="0" collapsed="false">
      <c r="A60" s="32" t="n">
        <v>43960</v>
      </c>
      <c r="B60" s="9" t="s">
        <v>143</v>
      </c>
      <c r="D60" s="72"/>
      <c r="E60" s="73"/>
      <c r="F60" s="74"/>
      <c r="G60" s="73"/>
      <c r="H60" s="75"/>
      <c r="I60" s="75"/>
      <c r="J60" s="75"/>
      <c r="K60" s="94" t="s">
        <v>144</v>
      </c>
      <c r="L60" s="7" t="n">
        <v>0.454166666666667</v>
      </c>
      <c r="M60" s="7" t="n">
        <v>0.468055555555555</v>
      </c>
      <c r="N60" s="95" t="s">
        <v>220</v>
      </c>
      <c r="O60" s="37" t="s">
        <v>146</v>
      </c>
      <c r="Q60" s="0" t="s">
        <v>115</v>
      </c>
      <c r="R60" s="0" t="str">
        <f aca="false">CHOOSE(WEEKDAY(A60),"Dom","Lun","Mar","Mie","Jue","Vie","Sab")</f>
        <v>Sab</v>
      </c>
    </row>
    <row r="61" customFormat="false" ht="15" hidden="true" customHeight="true" outlineLevel="0" collapsed="false">
      <c r="A61" s="32" t="n">
        <v>43960</v>
      </c>
      <c r="B61" s="9" t="s">
        <v>221</v>
      </c>
      <c r="D61" s="72"/>
      <c r="E61" s="73"/>
      <c r="F61" s="74"/>
      <c r="G61" s="73"/>
      <c r="H61" s="75"/>
      <c r="I61" s="75"/>
      <c r="J61" s="75"/>
      <c r="K61" s="94" t="s">
        <v>108</v>
      </c>
      <c r="L61" s="7" t="n">
        <v>0.479166666666667</v>
      </c>
      <c r="M61" s="7" t="n">
        <v>0.518055555555556</v>
      </c>
      <c r="N61" s="95" t="s">
        <v>222</v>
      </c>
      <c r="O61" s="37" t="s">
        <v>214</v>
      </c>
      <c r="Q61" s="0" t="s">
        <v>115</v>
      </c>
      <c r="R61" s="0" t="str">
        <f aca="false">CHOOSE(WEEKDAY(A61),"Dom","Lun","Mar","Mie","Jue","Vie","Sab")</f>
        <v>Sab</v>
      </c>
    </row>
    <row r="62" customFormat="false" ht="15" hidden="true" customHeight="true" outlineLevel="0" collapsed="false">
      <c r="A62" s="32" t="n">
        <v>43960</v>
      </c>
      <c r="B62" s="9" t="s">
        <v>143</v>
      </c>
      <c r="D62" s="72"/>
      <c r="E62" s="73"/>
      <c r="F62" s="74"/>
      <c r="G62" s="73"/>
      <c r="H62" s="75"/>
      <c r="I62" s="75"/>
      <c r="J62" s="75"/>
      <c r="K62" s="94" t="s">
        <v>144</v>
      </c>
      <c r="L62" s="7" t="n">
        <v>0.602083333333333</v>
      </c>
      <c r="M62" s="7" t="n">
        <v>0.6375</v>
      </c>
      <c r="N62" s="95" t="s">
        <v>220</v>
      </c>
      <c r="O62" s="37" t="s">
        <v>146</v>
      </c>
      <c r="Q62" s="0" t="s">
        <v>115</v>
      </c>
      <c r="R62" s="0" t="str">
        <f aca="false">CHOOSE(WEEKDAY(A62),"Dom","Lun","Mar","Mie","Jue","Vie","Sab")</f>
        <v>Sab</v>
      </c>
    </row>
    <row r="63" customFormat="false" ht="15" hidden="true" customHeight="true" outlineLevel="0" collapsed="false">
      <c r="A63" s="32" t="n">
        <v>43960</v>
      </c>
      <c r="B63" s="9" t="s">
        <v>223</v>
      </c>
      <c r="D63" s="72"/>
      <c r="E63" s="73"/>
      <c r="F63" s="74"/>
      <c r="G63" s="73"/>
      <c r="H63" s="75"/>
      <c r="I63" s="75"/>
      <c r="J63" s="75"/>
      <c r="K63" s="94" t="s">
        <v>108</v>
      </c>
      <c r="L63" s="7" t="n">
        <v>0.648611111111111</v>
      </c>
      <c r="M63" s="7" t="n">
        <v>0.666666666666667</v>
      </c>
      <c r="N63" s="95" t="s">
        <v>142</v>
      </c>
      <c r="O63" s="37" t="s">
        <v>173</v>
      </c>
      <c r="Q63" s="0" t="s">
        <v>115</v>
      </c>
      <c r="R63" s="0" t="str">
        <f aca="false">CHOOSE(WEEKDAY(A63),"Dom","Lun","Mar","Mie","Jue","Vie","Sab")</f>
        <v>Sab</v>
      </c>
    </row>
    <row r="64" customFormat="false" ht="15" hidden="true" customHeight="true" outlineLevel="0" collapsed="false">
      <c r="A64" s="100" t="n">
        <v>43960</v>
      </c>
      <c r="B64" s="79" t="s">
        <v>163</v>
      </c>
      <c r="C64" s="49"/>
      <c r="D64" s="80"/>
      <c r="E64" s="81"/>
      <c r="F64" s="82"/>
      <c r="G64" s="81"/>
      <c r="H64" s="83"/>
      <c r="I64" s="83"/>
      <c r="J64" s="83"/>
      <c r="K64" s="84" t="s">
        <v>96</v>
      </c>
      <c r="L64" s="85" t="n">
        <v>0.725694444444444</v>
      </c>
      <c r="M64" s="85" t="n">
        <v>0.755555555555556</v>
      </c>
      <c r="N64" s="99" t="s">
        <v>224</v>
      </c>
      <c r="O64" s="59" t="s">
        <v>149</v>
      </c>
      <c r="Q64" s="0" t="s">
        <v>115</v>
      </c>
      <c r="R64" s="0" t="str">
        <f aca="false">CHOOSE(WEEKDAY(A64),"Dom","Lun","Mar","Mie","Jue","Vie","Sab")</f>
        <v>Sab</v>
      </c>
    </row>
    <row r="65" customFormat="false" ht="15" hidden="false" customHeight="true" outlineLevel="0" collapsed="false">
      <c r="A65" s="47" t="n">
        <v>43961</v>
      </c>
      <c r="B65" s="48" t="s">
        <v>225</v>
      </c>
      <c r="C65" s="97" t="n">
        <v>300</v>
      </c>
      <c r="D65" s="50" t="s">
        <v>181</v>
      </c>
      <c r="E65" s="51" t="s">
        <v>226</v>
      </c>
      <c r="F65" s="52" t="n">
        <f aca="false">IF(MONTH(A65)=MONTH(A64),F64+1,1)</f>
        <v>1</v>
      </c>
      <c r="G65" s="51"/>
      <c r="H65" s="54" t="s">
        <v>227</v>
      </c>
      <c r="I65" s="54" t="s">
        <v>228</v>
      </c>
      <c r="J65" s="54"/>
      <c r="K65" s="55" t="s">
        <v>72</v>
      </c>
      <c r="L65" s="57" t="n">
        <v>0.722222222222222</v>
      </c>
      <c r="M65" s="57" t="n">
        <v>0.722222222222222</v>
      </c>
      <c r="N65" s="58" t="s">
        <v>229</v>
      </c>
      <c r="O65" s="98" t="s">
        <v>230</v>
      </c>
      <c r="Q65" s="0" t="s">
        <v>115</v>
      </c>
      <c r="R65" s="0" t="str">
        <f aca="false">CHOOSE(WEEKDAY(A65),"Dom","Lun","Mar","Mie","Jue","Vie","Sab")</f>
        <v>Dom</v>
      </c>
    </row>
    <row r="66" customFormat="false" ht="15" hidden="false" customHeight="true" outlineLevel="0" collapsed="false">
      <c r="A66" s="32" t="n">
        <v>43962</v>
      </c>
      <c r="B66" s="9" t="s">
        <v>231</v>
      </c>
      <c r="C66" s="33" t="n">
        <v>450</v>
      </c>
      <c r="D66" s="72" t="s">
        <v>181</v>
      </c>
      <c r="E66" s="73" t="s">
        <v>232</v>
      </c>
      <c r="F66" s="74" t="n">
        <f aca="false">IF(MONTH(A66)=MONTH(A65),F65+1,1)</f>
        <v>2</v>
      </c>
      <c r="G66" s="73"/>
      <c r="H66" s="75" t="s">
        <v>233</v>
      </c>
      <c r="I66" s="75" t="s">
        <v>234</v>
      </c>
      <c r="J66" s="75"/>
      <c r="K66" s="94" t="s">
        <v>80</v>
      </c>
      <c r="L66" s="7" t="n">
        <v>0.422916666666667</v>
      </c>
      <c r="M66" s="7" t="n">
        <v>0.454861111111111</v>
      </c>
      <c r="N66" s="95" t="s">
        <v>86</v>
      </c>
      <c r="O66" s="37" t="s">
        <v>235</v>
      </c>
      <c r="Q66" s="0" t="s">
        <v>115</v>
      </c>
      <c r="R66" s="0" t="str">
        <f aca="false">CHOOSE(WEEKDAY(A66),"Dom","Lun","Mar","Mie","Jue","Vie","Sab")</f>
        <v>Lun</v>
      </c>
    </row>
    <row r="67" customFormat="false" ht="15" hidden="true" customHeight="true" outlineLevel="0" collapsed="false">
      <c r="A67" s="32" t="n">
        <v>43962</v>
      </c>
      <c r="B67" s="9" t="s">
        <v>236</v>
      </c>
      <c r="D67" s="72" t="s">
        <v>181</v>
      </c>
      <c r="E67" s="73" t="s">
        <v>237</v>
      </c>
      <c r="F67" s="74"/>
      <c r="G67" s="73"/>
      <c r="H67" s="75" t="s">
        <v>238</v>
      </c>
      <c r="I67" s="75"/>
      <c r="J67" s="75"/>
      <c r="K67" s="94" t="s">
        <v>141</v>
      </c>
      <c r="L67" s="7" t="n">
        <v>0.511111111111111</v>
      </c>
      <c r="M67" s="7" t="n">
        <v>0.527083333333333</v>
      </c>
      <c r="N67" s="95" t="s">
        <v>239</v>
      </c>
      <c r="O67" s="37" t="s">
        <v>240</v>
      </c>
      <c r="Q67" s="0" t="s">
        <v>115</v>
      </c>
      <c r="R67" s="0" t="str">
        <f aca="false">CHOOSE(WEEKDAY(A67),"Dom","Lun","Mar","Mie","Jue","Vie","Sab")</f>
        <v>Lun</v>
      </c>
    </row>
    <row r="68" customFormat="false" ht="15" hidden="false" customHeight="true" outlineLevel="0" collapsed="false">
      <c r="A68" s="32" t="n">
        <v>43962</v>
      </c>
      <c r="B68" s="9" t="s">
        <v>241</v>
      </c>
      <c r="C68" s="33" t="n">
        <v>350</v>
      </c>
      <c r="D68" s="72" t="s">
        <v>181</v>
      </c>
      <c r="E68" s="73" t="s">
        <v>242</v>
      </c>
      <c r="F68" s="74" t="n">
        <f aca="false">IF(MONTH(A68)=MONTH(A67),F67+1,1)</f>
        <v>1</v>
      </c>
      <c r="G68" s="73"/>
      <c r="H68" s="75" t="s">
        <v>233</v>
      </c>
      <c r="I68" s="75" t="s">
        <v>100</v>
      </c>
      <c r="J68" s="75"/>
      <c r="K68" s="94" t="s">
        <v>80</v>
      </c>
      <c r="L68" s="7" t="n">
        <v>0.631944444444444</v>
      </c>
      <c r="M68" s="7" t="n">
        <v>0.65625</v>
      </c>
      <c r="N68" s="95" t="s">
        <v>210</v>
      </c>
      <c r="O68" s="37" t="s">
        <v>243</v>
      </c>
      <c r="Q68" s="0" t="s">
        <v>115</v>
      </c>
      <c r="R68" s="0" t="str">
        <f aca="false">CHOOSE(WEEKDAY(A68),"Dom","Lun","Mar","Mie","Jue","Vie","Sab")</f>
        <v>Lun</v>
      </c>
    </row>
    <row r="69" customFormat="false" ht="15" hidden="false" customHeight="true" outlineLevel="0" collapsed="false">
      <c r="A69" s="32" t="n">
        <v>43962</v>
      </c>
      <c r="B69" s="9" t="s">
        <v>236</v>
      </c>
      <c r="C69" s="33" t="n">
        <v>350</v>
      </c>
      <c r="D69" s="72" t="s">
        <v>181</v>
      </c>
      <c r="E69" s="73" t="s">
        <v>237</v>
      </c>
      <c r="F69" s="74" t="n">
        <f aca="false">IF(MONTH(A69)=MONTH(A68),F68+1,1)</f>
        <v>2</v>
      </c>
      <c r="G69" s="73"/>
      <c r="H69" s="75" t="s">
        <v>238</v>
      </c>
      <c r="I69" s="75" t="s">
        <v>113</v>
      </c>
      <c r="J69" s="75"/>
      <c r="K69" s="94" t="s">
        <v>80</v>
      </c>
      <c r="L69" s="7" t="n">
        <v>0.715277777777778</v>
      </c>
      <c r="M69" s="7" t="n">
        <v>0.751388888888889</v>
      </c>
      <c r="N69" s="95" t="s">
        <v>244</v>
      </c>
      <c r="O69" s="37" t="s">
        <v>245</v>
      </c>
      <c r="Q69" s="0" t="s">
        <v>115</v>
      </c>
      <c r="R69" s="0" t="str">
        <f aca="false">CHOOSE(WEEKDAY(A69),"Dom","Lun","Mar","Mie","Jue","Vie","Sab")</f>
        <v>Lun</v>
      </c>
    </row>
    <row r="70" customFormat="false" ht="15" hidden="false" customHeight="true" outlineLevel="0" collapsed="false">
      <c r="A70" s="32" t="n">
        <v>43962</v>
      </c>
      <c r="B70" s="9" t="s">
        <v>246</v>
      </c>
      <c r="C70" s="33" t="n">
        <v>300</v>
      </c>
      <c r="D70" s="72" t="s">
        <v>77</v>
      </c>
      <c r="E70" s="73" t="s">
        <v>247</v>
      </c>
      <c r="F70" s="74" t="n">
        <f aca="false">IF(MONTH(A70)=MONTH(A69),F69+1,1)</f>
        <v>3</v>
      </c>
      <c r="G70" s="73"/>
      <c r="H70" s="75"/>
      <c r="I70" s="75" t="s">
        <v>100</v>
      </c>
      <c r="J70" s="75"/>
      <c r="K70" s="94" t="s">
        <v>80</v>
      </c>
      <c r="L70" s="7" t="n">
        <v>0.532638888888889</v>
      </c>
      <c r="M70" s="7" t="n">
        <v>0.547222222222222</v>
      </c>
      <c r="N70" s="95" t="s">
        <v>106</v>
      </c>
      <c r="O70" s="37" t="s">
        <v>248</v>
      </c>
      <c r="Q70" s="0" t="s">
        <v>115</v>
      </c>
      <c r="R70" s="0" t="str">
        <f aca="false">CHOOSE(WEEKDAY(A70),"Dom","Lun","Mar","Mie","Jue","Vie","Sab")</f>
        <v>Lun</v>
      </c>
    </row>
    <row r="71" customFormat="false" ht="15" hidden="false" customHeight="true" outlineLevel="0" collapsed="false">
      <c r="A71" s="32" t="n">
        <v>43962</v>
      </c>
      <c r="B71" s="9" t="s">
        <v>249</v>
      </c>
      <c r="C71" s="33" t="n">
        <v>300</v>
      </c>
      <c r="D71" s="72" t="s">
        <v>104</v>
      </c>
      <c r="E71" s="73" t="s">
        <v>250</v>
      </c>
      <c r="F71" s="74" t="n">
        <f aca="false">IF(MONTH(A71)=MONTH(A70),F70+1,1)</f>
        <v>4</v>
      </c>
      <c r="G71" s="73"/>
      <c r="H71" s="75"/>
      <c r="I71" s="75" t="s">
        <v>187</v>
      </c>
      <c r="J71" s="75"/>
      <c r="K71" s="94" t="s">
        <v>80</v>
      </c>
      <c r="L71" s="7" t="n">
        <v>0.596527777777778</v>
      </c>
      <c r="M71" s="7" t="n">
        <v>0.614583333333333</v>
      </c>
      <c r="N71" s="95" t="s">
        <v>213</v>
      </c>
      <c r="O71" s="37" t="s">
        <v>251</v>
      </c>
      <c r="Q71" s="0" t="s">
        <v>115</v>
      </c>
      <c r="R71" s="0" t="str">
        <f aca="false">CHOOSE(WEEKDAY(A71),"Dom","Lun","Mar","Mie","Jue","Vie","Sab")</f>
        <v>Lun</v>
      </c>
    </row>
    <row r="72" customFormat="false" ht="15" hidden="true" customHeight="true" outlineLevel="0" collapsed="false">
      <c r="A72" s="32" t="n">
        <v>43962</v>
      </c>
      <c r="B72" s="9" t="s">
        <v>252</v>
      </c>
      <c r="D72" s="72"/>
      <c r="E72" s="73"/>
      <c r="F72" s="74"/>
      <c r="G72" s="73"/>
      <c r="H72" s="75"/>
      <c r="I72" s="75"/>
      <c r="J72" s="75"/>
      <c r="K72" s="94" t="s">
        <v>92</v>
      </c>
      <c r="L72" s="7" t="n">
        <v>0.347916666666667</v>
      </c>
      <c r="M72" s="7" t="n">
        <v>0.367361111111111</v>
      </c>
      <c r="N72" s="95" t="s">
        <v>253</v>
      </c>
      <c r="O72" s="37" t="s">
        <v>254</v>
      </c>
      <c r="Q72" s="0" t="s">
        <v>115</v>
      </c>
      <c r="R72" s="0" t="str">
        <f aca="false">CHOOSE(WEEKDAY(A72),"Dom","Lun","Mar","Mie","Jue","Vie","Sab")</f>
        <v>Lun</v>
      </c>
    </row>
    <row r="73" customFormat="false" ht="15" hidden="true" customHeight="true" outlineLevel="0" collapsed="false">
      <c r="A73" s="32" t="n">
        <v>43962</v>
      </c>
      <c r="B73" s="9" t="s">
        <v>255</v>
      </c>
      <c r="D73" s="72"/>
      <c r="E73" s="73"/>
      <c r="F73" s="74"/>
      <c r="G73" s="73"/>
      <c r="H73" s="75"/>
      <c r="I73" s="75"/>
      <c r="J73" s="75"/>
      <c r="K73" s="94" t="s">
        <v>141</v>
      </c>
      <c r="L73" s="7" t="n">
        <v>0.478472222222222</v>
      </c>
      <c r="M73" s="7" t="n">
        <v>0.49375</v>
      </c>
      <c r="N73" s="95" t="s">
        <v>125</v>
      </c>
      <c r="Q73" s="0" t="s">
        <v>115</v>
      </c>
      <c r="R73" s="0" t="str">
        <f aca="false">CHOOSE(WEEKDAY(A73),"Dom","Lun","Mar","Mie","Jue","Vie","Sab")</f>
        <v>Lun</v>
      </c>
    </row>
    <row r="74" customFormat="false" ht="15" hidden="true" customHeight="true" outlineLevel="0" collapsed="false">
      <c r="A74" s="32" t="n">
        <v>43962</v>
      </c>
      <c r="B74" s="9" t="s">
        <v>256</v>
      </c>
      <c r="D74" s="72"/>
      <c r="E74" s="73"/>
      <c r="F74" s="74"/>
      <c r="G74" s="73"/>
      <c r="H74" s="75"/>
      <c r="I74" s="75"/>
      <c r="J74" s="75"/>
      <c r="K74" s="94" t="s">
        <v>257</v>
      </c>
      <c r="L74" s="7" t="n">
        <v>0.49375</v>
      </c>
      <c r="M74" s="7" t="n">
        <v>0.495833333333333</v>
      </c>
      <c r="N74" s="95" t="s">
        <v>123</v>
      </c>
      <c r="Q74" s="0" t="s">
        <v>115</v>
      </c>
      <c r="R74" s="0" t="str">
        <f aca="false">CHOOSE(WEEKDAY(A74),"Dom","Lun","Mar","Mie","Jue","Vie","Sab")</f>
        <v>Lun</v>
      </c>
    </row>
    <row r="75" customFormat="false" ht="15" hidden="true" customHeight="true" outlineLevel="0" collapsed="false">
      <c r="A75" s="32" t="n">
        <v>43962</v>
      </c>
      <c r="B75" s="9" t="s">
        <v>258</v>
      </c>
      <c r="D75" s="72"/>
      <c r="E75" s="73"/>
      <c r="F75" s="74"/>
      <c r="G75" s="73"/>
      <c r="H75" s="75"/>
      <c r="I75" s="75"/>
      <c r="J75" s="75"/>
      <c r="K75" s="94" t="s">
        <v>141</v>
      </c>
      <c r="L75" s="7" t="n">
        <v>0.5</v>
      </c>
      <c r="M75" s="7" t="n">
        <v>0.510416666666667</v>
      </c>
      <c r="N75" s="95" t="s">
        <v>142</v>
      </c>
      <c r="Q75" s="0" t="s">
        <v>115</v>
      </c>
      <c r="R75" s="0" t="str">
        <f aca="false">CHOOSE(WEEKDAY(A75),"Dom","Lun","Mar","Mie","Jue","Vie","Sab")</f>
        <v>Lun</v>
      </c>
    </row>
    <row r="76" customFormat="false" ht="15" hidden="true" customHeight="true" outlineLevel="0" collapsed="false">
      <c r="A76" s="32" t="n">
        <v>43962</v>
      </c>
      <c r="B76" s="9" t="s">
        <v>143</v>
      </c>
      <c r="D76" s="72"/>
      <c r="E76" s="73"/>
      <c r="F76" s="74"/>
      <c r="G76" s="73"/>
      <c r="H76" s="75"/>
      <c r="I76" s="75"/>
      <c r="J76" s="75"/>
      <c r="K76" s="94" t="s">
        <v>144</v>
      </c>
      <c r="L76" s="7" t="n">
        <v>0.5625</v>
      </c>
      <c r="M76" s="7" t="n">
        <v>0.584027777777778</v>
      </c>
      <c r="N76" s="95" t="s">
        <v>109</v>
      </c>
      <c r="O76" s="37" t="s">
        <v>146</v>
      </c>
      <c r="Q76" s="0" t="s">
        <v>115</v>
      </c>
      <c r="R76" s="0" t="str">
        <f aca="false">CHOOSE(WEEKDAY(A76),"Dom","Lun","Mar","Mie","Jue","Vie","Sab")</f>
        <v>Lun</v>
      </c>
    </row>
    <row r="77" customFormat="false" ht="15" hidden="true" customHeight="true" outlineLevel="0" collapsed="false">
      <c r="A77" s="32" t="n">
        <v>43962</v>
      </c>
      <c r="B77" s="9" t="s">
        <v>143</v>
      </c>
      <c r="D77" s="72"/>
      <c r="E77" s="73"/>
      <c r="F77" s="74"/>
      <c r="G77" s="73"/>
      <c r="H77" s="75"/>
      <c r="I77" s="75"/>
      <c r="J77" s="75"/>
      <c r="K77" s="94" t="s">
        <v>144</v>
      </c>
      <c r="L77" s="7" t="n">
        <v>0.676388888888889</v>
      </c>
      <c r="M77" s="7" t="n">
        <v>0.703472222222222</v>
      </c>
      <c r="N77" s="95" t="s">
        <v>259</v>
      </c>
      <c r="O77" s="37" t="s">
        <v>146</v>
      </c>
      <c r="Q77" s="0" t="s">
        <v>115</v>
      </c>
      <c r="R77" s="0" t="str">
        <f aca="false">CHOOSE(WEEKDAY(A77),"Dom","Lun","Mar","Mie","Jue","Vie","Sab")</f>
        <v>Lun</v>
      </c>
    </row>
    <row r="78" customFormat="false" ht="15" hidden="true" customHeight="true" outlineLevel="0" collapsed="false">
      <c r="A78" s="32" t="n">
        <v>43962</v>
      </c>
      <c r="B78" s="9" t="s">
        <v>260</v>
      </c>
      <c r="D78" s="72"/>
      <c r="E78" s="73"/>
      <c r="F78" s="74"/>
      <c r="G78" s="73"/>
      <c r="H78" s="75"/>
      <c r="I78" s="75"/>
      <c r="J78" s="75"/>
      <c r="K78" s="94" t="s">
        <v>108</v>
      </c>
      <c r="L78" s="7" t="n">
        <v>0.799305555555556</v>
      </c>
      <c r="M78" s="7" t="n">
        <v>0.822916666666667</v>
      </c>
      <c r="N78" s="95" t="s">
        <v>261</v>
      </c>
      <c r="O78" s="37" t="s">
        <v>262</v>
      </c>
      <c r="Q78" s="0" t="s">
        <v>115</v>
      </c>
      <c r="R78" s="0" t="str">
        <f aca="false">CHOOSE(WEEKDAY(A78),"Dom","Lun","Mar","Mie","Jue","Vie","Sab")</f>
        <v>Lun</v>
      </c>
    </row>
    <row r="79" customFormat="false" ht="15" hidden="true" customHeight="true" outlineLevel="0" collapsed="false">
      <c r="A79" s="47" t="n">
        <v>43962</v>
      </c>
      <c r="B79" s="79" t="s">
        <v>147</v>
      </c>
      <c r="C79" s="49"/>
      <c r="D79" s="80"/>
      <c r="E79" s="81"/>
      <c r="F79" s="82"/>
      <c r="G79" s="81"/>
      <c r="H79" s="83"/>
      <c r="I79" s="83"/>
      <c r="J79" s="83"/>
      <c r="K79" s="84" t="s">
        <v>96</v>
      </c>
      <c r="L79" s="85" t="n">
        <v>0.836111111111111</v>
      </c>
      <c r="M79" s="85" t="n">
        <v>0.853472222222222</v>
      </c>
      <c r="N79" s="99" t="s">
        <v>263</v>
      </c>
      <c r="O79" s="59" t="s">
        <v>149</v>
      </c>
      <c r="Q79" s="0" t="s">
        <v>115</v>
      </c>
      <c r="R79" s="0" t="str">
        <f aca="false">CHOOSE(WEEKDAY(A79),"Dom","Lun","Mar","Mie","Jue","Vie","Sab")</f>
        <v>Lun</v>
      </c>
    </row>
    <row r="80" customFormat="false" ht="15" hidden="false" customHeight="true" outlineLevel="0" collapsed="false">
      <c r="A80" s="32" t="n">
        <v>43963</v>
      </c>
      <c r="B80" s="9" t="s">
        <v>264</v>
      </c>
      <c r="C80" s="33" t="n">
        <v>400</v>
      </c>
      <c r="D80" s="72" t="s">
        <v>181</v>
      </c>
      <c r="E80" s="73" t="s">
        <v>265</v>
      </c>
      <c r="F80" s="74" t="n">
        <f aca="false">IF(MONTH(A80)=MONTH(A79),F79+1,1)</f>
        <v>1</v>
      </c>
      <c r="G80" s="73"/>
      <c r="H80" s="101" t="s">
        <v>266</v>
      </c>
      <c r="I80" s="75" t="s">
        <v>183</v>
      </c>
      <c r="J80" s="75"/>
      <c r="K80" s="94" t="s">
        <v>80</v>
      </c>
      <c r="L80" s="7" t="n">
        <v>0.645833333333333</v>
      </c>
      <c r="M80" s="7" t="n">
        <v>0.663888888888889</v>
      </c>
      <c r="N80" s="95" t="s">
        <v>267</v>
      </c>
      <c r="O80" s="37" t="s">
        <v>268</v>
      </c>
      <c r="Q80" s="0" t="s">
        <v>115</v>
      </c>
      <c r="R80" s="0" t="str">
        <f aca="false">CHOOSE(WEEKDAY(A80),"Dom","Lun","Mar","Mie","Jue","Vie","Sab")</f>
        <v>Mar</v>
      </c>
    </row>
    <row r="81" customFormat="false" ht="15" hidden="false" customHeight="true" outlineLevel="0" collapsed="false">
      <c r="A81" s="32" t="n">
        <v>43963</v>
      </c>
      <c r="B81" s="9" t="s">
        <v>269</v>
      </c>
      <c r="C81" s="33" t="n">
        <v>300</v>
      </c>
      <c r="D81" s="72" t="s">
        <v>77</v>
      </c>
      <c r="E81" s="73" t="s">
        <v>270</v>
      </c>
      <c r="F81" s="74" t="n">
        <f aca="false">IF(MONTH(A81)=MONTH(A80),F80+1,1)</f>
        <v>2</v>
      </c>
      <c r="G81" s="73"/>
      <c r="H81" s="75"/>
      <c r="I81" s="75" t="s">
        <v>113</v>
      </c>
      <c r="J81" s="75"/>
      <c r="K81" s="94" t="s">
        <v>80</v>
      </c>
      <c r="L81" s="7" t="n">
        <v>0.522916666666667</v>
      </c>
      <c r="M81" s="67" t="n">
        <v>0.54375</v>
      </c>
      <c r="N81" s="95" t="s">
        <v>101</v>
      </c>
      <c r="O81" s="37" t="s">
        <v>271</v>
      </c>
      <c r="Q81" s="0" t="s">
        <v>115</v>
      </c>
      <c r="R81" s="0" t="str">
        <f aca="false">CHOOSE(WEEKDAY(A81),"Dom","Lun","Mar","Mie","Jue","Vie","Sab")</f>
        <v>Mar</v>
      </c>
    </row>
    <row r="82" customFormat="false" ht="15" hidden="false" customHeight="true" outlineLevel="0" collapsed="false">
      <c r="A82" s="32" t="n">
        <v>43963</v>
      </c>
      <c r="B82" s="9" t="s">
        <v>272</v>
      </c>
      <c r="C82" s="33" t="n">
        <v>300</v>
      </c>
      <c r="D82" s="72" t="s">
        <v>77</v>
      </c>
      <c r="E82" s="73" t="s">
        <v>273</v>
      </c>
      <c r="F82" s="74" t="n">
        <f aca="false">IF(MONTH(A82)=MONTH(A81),F81+1,1)</f>
        <v>3</v>
      </c>
      <c r="G82" s="73"/>
      <c r="H82" s="75"/>
      <c r="I82" s="75" t="s">
        <v>187</v>
      </c>
      <c r="J82" s="75"/>
      <c r="K82" s="94" t="s">
        <v>80</v>
      </c>
      <c r="L82" s="7" t="n">
        <v>0.740972222222222</v>
      </c>
      <c r="M82" s="7" t="n">
        <v>0.757638888888889</v>
      </c>
      <c r="N82" s="95" t="s">
        <v>101</v>
      </c>
      <c r="O82" s="37" t="s">
        <v>274</v>
      </c>
      <c r="Q82" s="0" t="s">
        <v>115</v>
      </c>
      <c r="R82" s="0" t="str">
        <f aca="false">CHOOSE(WEEKDAY(A82),"Dom","Lun","Mar","Mie","Jue","Vie","Sab")</f>
        <v>Mar</v>
      </c>
    </row>
    <row r="83" customFormat="false" ht="15" hidden="false" customHeight="true" outlineLevel="0" collapsed="false">
      <c r="A83" s="32" t="n">
        <v>43963</v>
      </c>
      <c r="B83" s="9" t="s">
        <v>260</v>
      </c>
      <c r="C83" s="33" t="n">
        <v>300</v>
      </c>
      <c r="D83" s="72" t="s">
        <v>77</v>
      </c>
      <c r="E83" s="73" t="s">
        <v>275</v>
      </c>
      <c r="F83" s="74" t="n">
        <f aca="false">IF(MONTH(A83)=MONTH(A82),F82+1,1)</f>
        <v>4</v>
      </c>
      <c r="G83" s="73"/>
      <c r="H83" s="75"/>
      <c r="I83" s="75" t="s">
        <v>85</v>
      </c>
      <c r="J83" s="75"/>
      <c r="K83" s="94" t="s">
        <v>80</v>
      </c>
      <c r="L83" s="7" t="n">
        <v>0.823611111111111</v>
      </c>
      <c r="M83" s="7" t="n">
        <v>0.847916666666667</v>
      </c>
      <c r="N83" s="95" t="s">
        <v>276</v>
      </c>
      <c r="O83" s="37" t="s">
        <v>277</v>
      </c>
      <c r="Q83" s="0" t="s">
        <v>115</v>
      </c>
      <c r="R83" s="0" t="str">
        <f aca="false">CHOOSE(WEEKDAY(A83),"Dom","Lun","Mar","Mie","Jue","Vie","Sab")</f>
        <v>Mar</v>
      </c>
    </row>
    <row r="84" customFormat="false" ht="15" hidden="false" customHeight="true" outlineLevel="0" collapsed="false">
      <c r="A84" s="32" t="n">
        <v>43963</v>
      </c>
      <c r="B84" s="9" t="s">
        <v>264</v>
      </c>
      <c r="C84" s="33" t="n">
        <v>300</v>
      </c>
      <c r="D84" s="72" t="s">
        <v>104</v>
      </c>
      <c r="E84" s="73" t="s">
        <v>278</v>
      </c>
      <c r="F84" s="74" t="n">
        <f aca="false">IF(MONTH(A84)=MONTH(A83),F83+1,1)</f>
        <v>5</v>
      </c>
      <c r="G84" s="73"/>
      <c r="H84" s="75"/>
      <c r="I84" s="75" t="s">
        <v>183</v>
      </c>
      <c r="J84" s="75"/>
      <c r="K84" s="94" t="s">
        <v>80</v>
      </c>
      <c r="L84" s="7" t="n">
        <v>0.681944444444444</v>
      </c>
      <c r="M84" s="7" t="n">
        <v>0.681944444444444</v>
      </c>
      <c r="N84" s="95" t="s">
        <v>210</v>
      </c>
      <c r="O84" s="102" t="s">
        <v>279</v>
      </c>
      <c r="Q84" s="0" t="s">
        <v>115</v>
      </c>
      <c r="R84" s="0" t="str">
        <f aca="false">CHOOSE(WEEKDAY(A84),"Dom","Lun","Mar","Mie","Jue","Vie","Sab")</f>
        <v>Mar</v>
      </c>
    </row>
    <row r="85" customFormat="false" ht="15" hidden="true" customHeight="true" outlineLevel="0" collapsed="false">
      <c r="A85" s="32" t="n">
        <v>43963</v>
      </c>
      <c r="B85" s="9" t="s">
        <v>143</v>
      </c>
      <c r="D85" s="72"/>
      <c r="E85" s="73"/>
      <c r="F85" s="74"/>
      <c r="G85" s="73"/>
      <c r="H85" s="75"/>
      <c r="I85" s="75"/>
      <c r="J85" s="75"/>
      <c r="K85" s="94" t="s">
        <v>144</v>
      </c>
      <c r="L85" s="7" t="n">
        <v>0.573611111111111</v>
      </c>
      <c r="M85" s="7" t="n">
        <v>0.611111111111111</v>
      </c>
      <c r="N85" s="95" t="s">
        <v>145</v>
      </c>
      <c r="O85" s="37" t="s">
        <v>146</v>
      </c>
      <c r="Q85" s="0" t="s">
        <v>115</v>
      </c>
      <c r="R85" s="0" t="str">
        <f aca="false">CHOOSE(WEEKDAY(A85),"Dom","Lun","Mar","Mie","Jue","Vie","Sab")</f>
        <v>Mar</v>
      </c>
    </row>
    <row r="86" customFormat="false" ht="15" hidden="true" customHeight="true" outlineLevel="0" collapsed="false">
      <c r="A86" s="32" t="n">
        <v>43963</v>
      </c>
      <c r="B86" s="9" t="s">
        <v>280</v>
      </c>
      <c r="D86" s="72"/>
      <c r="E86" s="73"/>
      <c r="F86" s="74"/>
      <c r="G86" s="73"/>
      <c r="H86" s="75"/>
      <c r="I86" s="75"/>
      <c r="J86" s="75"/>
      <c r="K86" s="94" t="s">
        <v>257</v>
      </c>
      <c r="L86" s="7" t="n">
        <v>0.625</v>
      </c>
      <c r="M86" s="7" t="n">
        <v>0.635416666666667</v>
      </c>
      <c r="N86" s="95" t="s">
        <v>198</v>
      </c>
      <c r="O86" s="37" t="s">
        <v>281</v>
      </c>
      <c r="Q86" s="0" t="s">
        <v>115</v>
      </c>
      <c r="R86" s="0" t="str">
        <f aca="false">CHOOSE(WEEKDAY(A86),"Dom","Lun","Mar","Mie","Jue","Vie","Sab")</f>
        <v>Mar</v>
      </c>
    </row>
    <row r="87" customFormat="false" ht="15" hidden="true" customHeight="true" outlineLevel="0" collapsed="false">
      <c r="A87" s="32" t="n">
        <v>43963</v>
      </c>
      <c r="B87" s="9" t="s">
        <v>282</v>
      </c>
      <c r="D87" s="72"/>
      <c r="E87" s="73"/>
      <c r="F87" s="74"/>
      <c r="G87" s="73"/>
      <c r="H87" s="75"/>
      <c r="I87" s="75"/>
      <c r="J87" s="75"/>
      <c r="K87" s="94" t="s">
        <v>108</v>
      </c>
      <c r="L87" s="7" t="n">
        <v>0.702083333333333</v>
      </c>
      <c r="M87" s="7" t="n">
        <v>0.718055555555556</v>
      </c>
      <c r="N87" s="95" t="s">
        <v>259</v>
      </c>
      <c r="O87" s="37" t="s">
        <v>173</v>
      </c>
      <c r="Q87" s="0" t="s">
        <v>115</v>
      </c>
      <c r="R87" s="0" t="str">
        <f aca="false">CHOOSE(WEEKDAY(A87),"Dom","Lun","Mar","Mie","Jue","Vie","Sab")</f>
        <v>Mar</v>
      </c>
    </row>
    <row r="88" customFormat="false" ht="15" hidden="true" customHeight="true" outlineLevel="0" collapsed="false">
      <c r="A88" s="32" t="n">
        <v>43963</v>
      </c>
      <c r="B88" s="9" t="s">
        <v>283</v>
      </c>
      <c r="D88" s="72"/>
      <c r="E88" s="73"/>
      <c r="F88" s="74"/>
      <c r="G88" s="73"/>
      <c r="H88" s="75"/>
      <c r="I88" s="75"/>
      <c r="J88" s="75"/>
      <c r="K88" s="94" t="s">
        <v>108</v>
      </c>
      <c r="L88" s="7" t="n">
        <v>0.729861111111111</v>
      </c>
      <c r="M88" s="7" t="n">
        <v>0.734722222222222</v>
      </c>
      <c r="N88" s="95" t="s">
        <v>284</v>
      </c>
      <c r="O88" s="37" t="s">
        <v>285</v>
      </c>
      <c r="Q88" s="0" t="s">
        <v>115</v>
      </c>
      <c r="R88" s="0" t="str">
        <f aca="false">CHOOSE(WEEKDAY(A88),"Dom","Lun","Mar","Mie","Jue","Vie","Sab")</f>
        <v>Mar</v>
      </c>
    </row>
    <row r="89" customFormat="false" ht="15" hidden="true" customHeight="true" outlineLevel="0" collapsed="false">
      <c r="A89" s="32" t="n">
        <v>43963</v>
      </c>
      <c r="B89" s="9" t="s">
        <v>95</v>
      </c>
      <c r="D89" s="72"/>
      <c r="E89" s="73"/>
      <c r="F89" s="74"/>
      <c r="G89" s="73"/>
      <c r="H89" s="75"/>
      <c r="I89" s="75"/>
      <c r="J89" s="75"/>
      <c r="K89" s="94" t="s">
        <v>96</v>
      </c>
      <c r="L89" s="7" t="n">
        <v>0.7875</v>
      </c>
      <c r="M89" s="7" t="n">
        <v>0.801388888888889</v>
      </c>
      <c r="N89" s="95" t="s">
        <v>276</v>
      </c>
      <c r="O89" s="37" t="s">
        <v>112</v>
      </c>
      <c r="Q89" s="0" t="s">
        <v>115</v>
      </c>
      <c r="R89" s="0" t="str">
        <f aca="false">CHOOSE(WEEKDAY(A89),"Dom","Lun","Mar","Mie","Jue","Vie","Sab")</f>
        <v>Mar</v>
      </c>
    </row>
    <row r="90" customFormat="false" ht="15" hidden="true" customHeight="true" outlineLevel="0" collapsed="false">
      <c r="A90" s="47" t="n">
        <v>43963</v>
      </c>
      <c r="B90" s="79" t="s">
        <v>163</v>
      </c>
      <c r="C90" s="49"/>
      <c r="D90" s="80"/>
      <c r="E90" s="81"/>
      <c r="F90" s="82"/>
      <c r="G90" s="81"/>
      <c r="H90" s="83"/>
      <c r="I90" s="83"/>
      <c r="J90" s="83"/>
      <c r="K90" s="84" t="s">
        <v>96</v>
      </c>
      <c r="L90" s="85" t="n">
        <v>0.870138888888889</v>
      </c>
      <c r="M90" s="85"/>
      <c r="N90" s="99" t="s">
        <v>286</v>
      </c>
      <c r="O90" s="59" t="s">
        <v>149</v>
      </c>
      <c r="Q90" s="0" t="s">
        <v>115</v>
      </c>
      <c r="R90" s="0" t="str">
        <f aca="false">CHOOSE(WEEKDAY(A90),"Dom","Lun","Mar","Mie","Jue","Vie","Sab")</f>
        <v>Mar</v>
      </c>
    </row>
    <row r="91" customFormat="false" ht="15" hidden="false" customHeight="true" outlineLevel="0" collapsed="false">
      <c r="A91" s="32" t="n">
        <v>43964</v>
      </c>
      <c r="B91" s="9" t="s">
        <v>287</v>
      </c>
      <c r="C91" s="33" t="n">
        <v>250</v>
      </c>
      <c r="D91" s="72" t="s">
        <v>181</v>
      </c>
      <c r="E91" s="73" t="s">
        <v>288</v>
      </c>
      <c r="F91" s="74" t="n">
        <f aca="false">IF(MONTH(A91)=MONTH(A90),F90+1,1)</f>
        <v>1</v>
      </c>
      <c r="G91" s="73"/>
      <c r="H91" s="75"/>
      <c r="I91" s="75" t="s">
        <v>183</v>
      </c>
      <c r="J91" s="75"/>
      <c r="K91" s="94" t="s">
        <v>80</v>
      </c>
      <c r="L91" s="7" t="n">
        <v>0.688888888888889</v>
      </c>
      <c r="M91" s="7" t="n">
        <v>0.702777777777778</v>
      </c>
      <c r="N91" s="95" t="s">
        <v>145</v>
      </c>
      <c r="O91" s="37" t="s">
        <v>289</v>
      </c>
      <c r="Q91" s="0" t="s">
        <v>115</v>
      </c>
      <c r="R91" s="0" t="str">
        <f aca="false">CHOOSE(WEEKDAY(A91),"Dom","Lun","Mar","Mie","Jue","Vie","Sab")</f>
        <v>Mie</v>
      </c>
    </row>
    <row r="92" customFormat="false" ht="15" hidden="false" customHeight="true" outlineLevel="0" collapsed="false">
      <c r="A92" s="32" t="n">
        <v>43964</v>
      </c>
      <c r="B92" s="9" t="s">
        <v>290</v>
      </c>
      <c r="C92" s="33" t="n">
        <v>300</v>
      </c>
      <c r="D92" s="72" t="s">
        <v>77</v>
      </c>
      <c r="E92" s="73" t="s">
        <v>291</v>
      </c>
      <c r="F92" s="74" t="n">
        <f aca="false">IF(MONTH(A92)=MONTH(A91),F91+1,1)</f>
        <v>2</v>
      </c>
      <c r="G92" s="73"/>
      <c r="H92" s="75"/>
      <c r="I92" s="75" t="s">
        <v>187</v>
      </c>
      <c r="J92" s="75"/>
      <c r="K92" s="94" t="s">
        <v>80</v>
      </c>
      <c r="L92" s="7" t="n">
        <v>0.433333333333333</v>
      </c>
      <c r="M92" s="7" t="n">
        <v>0.463194444444444</v>
      </c>
      <c r="N92" s="95" t="s">
        <v>81</v>
      </c>
      <c r="O92" s="37" t="s">
        <v>292</v>
      </c>
      <c r="Q92" s="0" t="s">
        <v>115</v>
      </c>
      <c r="R92" s="0" t="str">
        <f aca="false">CHOOSE(WEEKDAY(A92),"Dom","Lun","Mar","Mie","Jue","Vie","Sab")</f>
        <v>Mie</v>
      </c>
    </row>
    <row r="93" customFormat="false" ht="15" hidden="false" customHeight="true" outlineLevel="0" collapsed="false">
      <c r="A93" s="32" t="n">
        <v>43964</v>
      </c>
      <c r="B93" s="9" t="s">
        <v>293</v>
      </c>
      <c r="C93" s="33" t="n">
        <v>300</v>
      </c>
      <c r="D93" s="72" t="s">
        <v>77</v>
      </c>
      <c r="E93" s="73" t="s">
        <v>294</v>
      </c>
      <c r="F93" s="74" t="n">
        <f aca="false">IF(MONTH(A93)=MONTH(A92),F92+1,1)</f>
        <v>3</v>
      </c>
      <c r="G93" s="73"/>
      <c r="H93" s="75"/>
      <c r="I93" s="75" t="s">
        <v>159</v>
      </c>
      <c r="J93" s="75"/>
      <c r="K93" s="94" t="s">
        <v>80</v>
      </c>
      <c r="L93" s="7" t="n">
        <v>0.518055555555556</v>
      </c>
      <c r="M93" s="7" t="n">
        <v>0.51875</v>
      </c>
      <c r="N93" s="95" t="s">
        <v>106</v>
      </c>
      <c r="O93" s="37" t="s">
        <v>295</v>
      </c>
      <c r="Q93" s="0" t="s">
        <v>115</v>
      </c>
      <c r="R93" s="0" t="str">
        <f aca="false">CHOOSE(WEEKDAY(A93),"Dom","Lun","Mar","Mie","Jue","Vie","Sab")</f>
        <v>Mie</v>
      </c>
    </row>
    <row r="94" customFormat="false" ht="15" hidden="false" customHeight="true" outlineLevel="0" collapsed="false">
      <c r="A94" s="32" t="n">
        <v>43964</v>
      </c>
      <c r="B94" s="9" t="s">
        <v>296</v>
      </c>
      <c r="C94" s="33" t="n">
        <v>400</v>
      </c>
      <c r="D94" s="72" t="s">
        <v>104</v>
      </c>
      <c r="E94" s="73" t="s">
        <v>297</v>
      </c>
      <c r="F94" s="74" t="n">
        <f aca="false">IF(MONTH(A94)=MONTH(A93),F93+1,1)</f>
        <v>4</v>
      </c>
      <c r="G94" s="73"/>
      <c r="H94" s="75"/>
      <c r="I94" s="75" t="s">
        <v>100</v>
      </c>
      <c r="J94" s="75"/>
      <c r="K94" s="94" t="s">
        <v>80</v>
      </c>
      <c r="L94" s="7" t="n">
        <v>0.594444444444444</v>
      </c>
      <c r="M94" s="7" t="n">
        <v>0.616666666666667</v>
      </c>
      <c r="N94" s="95" t="s">
        <v>298</v>
      </c>
      <c r="O94" s="37" t="s">
        <v>299</v>
      </c>
      <c r="Q94" s="0" t="s">
        <v>115</v>
      </c>
      <c r="R94" s="0" t="str">
        <f aca="false">CHOOSE(WEEKDAY(A94),"Dom","Lun","Mar","Mie","Jue","Vie","Sab")</f>
        <v>Mie</v>
      </c>
    </row>
    <row r="95" customFormat="false" ht="15" hidden="true" customHeight="true" outlineLevel="0" collapsed="false">
      <c r="A95" s="32" t="n">
        <v>43964</v>
      </c>
      <c r="B95" s="9" t="s">
        <v>300</v>
      </c>
      <c r="D95" s="72"/>
      <c r="E95" s="73"/>
      <c r="F95" s="74"/>
      <c r="G95" s="73"/>
      <c r="H95" s="75"/>
      <c r="I95" s="75"/>
      <c r="J95" s="75"/>
      <c r="K95" s="94" t="s">
        <v>108</v>
      </c>
      <c r="L95" s="7" t="n">
        <v>0.40625</v>
      </c>
      <c r="M95" s="7" t="n">
        <v>0.417361111111111</v>
      </c>
      <c r="N95" s="99" t="s">
        <v>155</v>
      </c>
      <c r="O95" s="37" t="s">
        <v>301</v>
      </c>
      <c r="Q95" s="0" t="s">
        <v>115</v>
      </c>
      <c r="R95" s="0" t="str">
        <f aca="false">CHOOSE(WEEKDAY(A95),"Dom","Lun","Mar","Mie","Jue","Vie","Sab")</f>
        <v>Mie</v>
      </c>
    </row>
    <row r="96" customFormat="false" ht="15" hidden="true" customHeight="true" outlineLevel="0" collapsed="false">
      <c r="A96" s="32" t="n">
        <v>43964</v>
      </c>
      <c r="B96" s="9" t="s">
        <v>302</v>
      </c>
      <c r="D96" s="72"/>
      <c r="E96" s="73"/>
      <c r="F96" s="74"/>
      <c r="G96" s="73"/>
      <c r="H96" s="75"/>
      <c r="I96" s="75"/>
      <c r="J96" s="75"/>
      <c r="K96" s="94" t="s">
        <v>257</v>
      </c>
      <c r="L96" s="7" t="n">
        <v>0.4875</v>
      </c>
      <c r="M96" s="7" t="n">
        <v>0.494444444444444</v>
      </c>
      <c r="N96" s="95" t="s">
        <v>170</v>
      </c>
      <c r="O96" s="37" t="s">
        <v>303</v>
      </c>
      <c r="Q96" s="0" t="s">
        <v>115</v>
      </c>
      <c r="R96" s="0" t="str">
        <f aca="false">CHOOSE(WEEKDAY(A96),"Dom","Lun","Mar","Mie","Jue","Vie","Sab")</f>
        <v>Mie</v>
      </c>
    </row>
    <row r="97" customFormat="false" ht="15" hidden="true" customHeight="true" outlineLevel="0" collapsed="false">
      <c r="A97" s="32" t="n">
        <v>43964</v>
      </c>
      <c r="B97" s="9" t="s">
        <v>304</v>
      </c>
      <c r="D97" s="72"/>
      <c r="E97" s="73"/>
      <c r="F97" s="74"/>
      <c r="G97" s="73"/>
      <c r="H97" s="75"/>
      <c r="I97" s="75"/>
      <c r="J97" s="75"/>
      <c r="K97" s="94" t="s">
        <v>141</v>
      </c>
      <c r="L97" s="7" t="n">
        <v>0.502083333333333</v>
      </c>
      <c r="M97" s="7" t="n">
        <v>0.514583333333333</v>
      </c>
      <c r="N97" s="95" t="s">
        <v>305</v>
      </c>
      <c r="O97" s="37" t="s">
        <v>306</v>
      </c>
      <c r="Q97" s="0" t="s">
        <v>115</v>
      </c>
      <c r="R97" s="0" t="str">
        <f aca="false">CHOOSE(WEEKDAY(A97),"Dom","Lun","Mar","Mie","Jue","Vie","Sab")</f>
        <v>Mie</v>
      </c>
    </row>
    <row r="98" customFormat="false" ht="15" hidden="true" customHeight="true" outlineLevel="0" collapsed="false">
      <c r="A98" s="32" t="n">
        <v>43964</v>
      </c>
      <c r="B98" s="9" t="s">
        <v>307</v>
      </c>
      <c r="D98" s="72"/>
      <c r="E98" s="73"/>
      <c r="F98" s="74"/>
      <c r="G98" s="73"/>
      <c r="H98" s="75"/>
      <c r="I98" s="75"/>
      <c r="J98" s="75"/>
      <c r="K98" s="94" t="s">
        <v>141</v>
      </c>
      <c r="L98" s="7" t="n">
        <v>0.534027777777778</v>
      </c>
      <c r="M98" s="7" t="n">
        <v>0.547222222222222</v>
      </c>
      <c r="N98" s="95" t="s">
        <v>142</v>
      </c>
      <c r="O98" s="37" t="s">
        <v>308</v>
      </c>
      <c r="Q98" s="0" t="s">
        <v>115</v>
      </c>
      <c r="R98" s="0" t="str">
        <f aca="false">CHOOSE(WEEKDAY(A98),"Dom","Lun","Mar","Mie","Jue","Vie","Sab")</f>
        <v>Mie</v>
      </c>
    </row>
    <row r="99" customFormat="false" ht="15" hidden="true" customHeight="true" outlineLevel="0" collapsed="false">
      <c r="A99" s="32" t="n">
        <v>43964</v>
      </c>
      <c r="B99" s="9" t="s">
        <v>309</v>
      </c>
      <c r="D99" s="72"/>
      <c r="E99" s="73"/>
      <c r="F99" s="74"/>
      <c r="G99" s="73"/>
      <c r="H99" s="75"/>
      <c r="I99" s="75"/>
      <c r="J99" s="75"/>
      <c r="K99" s="94" t="s">
        <v>141</v>
      </c>
      <c r="L99" s="7" t="n">
        <v>0.547916666666667</v>
      </c>
      <c r="M99" s="7" t="n">
        <v>0.559722222222222</v>
      </c>
      <c r="N99" s="95" t="s">
        <v>284</v>
      </c>
      <c r="O99" s="37" t="s">
        <v>308</v>
      </c>
      <c r="Q99" s="0" t="s">
        <v>115</v>
      </c>
      <c r="R99" s="0" t="str">
        <f aca="false">CHOOSE(WEEKDAY(A99),"Dom","Lun","Mar","Mie","Jue","Vie","Sab")</f>
        <v>Mie</v>
      </c>
    </row>
    <row r="100" customFormat="false" ht="15" hidden="true" customHeight="true" outlineLevel="0" collapsed="false">
      <c r="A100" s="32" t="n">
        <v>43964</v>
      </c>
      <c r="B100" s="9" t="s">
        <v>143</v>
      </c>
      <c r="D100" s="72"/>
      <c r="E100" s="73"/>
      <c r="F100" s="74"/>
      <c r="G100" s="73"/>
      <c r="H100" s="75"/>
      <c r="I100" s="75"/>
      <c r="J100" s="75"/>
      <c r="K100" s="94" t="s">
        <v>144</v>
      </c>
      <c r="L100" s="7" t="n">
        <v>0.565972222222222</v>
      </c>
      <c r="M100" s="7" t="n">
        <v>0.585416666666667</v>
      </c>
      <c r="N100" s="95" t="s">
        <v>310</v>
      </c>
      <c r="O100" s="37" t="s">
        <v>146</v>
      </c>
      <c r="Q100" s="0" t="s">
        <v>115</v>
      </c>
      <c r="R100" s="0" t="str">
        <f aca="false">CHOOSE(WEEKDAY(A100),"Dom","Lun","Mar","Mie","Jue","Vie","Sab")</f>
        <v>Mie</v>
      </c>
    </row>
    <row r="101" customFormat="false" ht="15" hidden="true" customHeight="true" outlineLevel="0" collapsed="false">
      <c r="A101" s="32" t="n">
        <v>43964</v>
      </c>
      <c r="B101" s="9" t="s">
        <v>143</v>
      </c>
      <c r="D101" s="72"/>
      <c r="E101" s="73"/>
      <c r="F101" s="74"/>
      <c r="G101" s="73"/>
      <c r="H101" s="75"/>
      <c r="I101" s="75"/>
      <c r="J101" s="75"/>
      <c r="K101" s="94" t="s">
        <v>144</v>
      </c>
      <c r="L101" s="7" t="n">
        <v>0.660416666666667</v>
      </c>
      <c r="M101" s="7" t="n">
        <v>0.682638888888889</v>
      </c>
      <c r="N101" s="95" t="s">
        <v>284</v>
      </c>
      <c r="O101" s="37" t="s">
        <v>146</v>
      </c>
      <c r="Q101" s="0" t="s">
        <v>115</v>
      </c>
      <c r="R101" s="0" t="str">
        <f aca="false">CHOOSE(WEEKDAY(A101),"Dom","Lun","Mar","Mie","Jue","Vie","Sab")</f>
        <v>Mie</v>
      </c>
    </row>
    <row r="102" customFormat="false" ht="15" hidden="true" customHeight="true" outlineLevel="0" collapsed="false">
      <c r="A102" s="32" t="n">
        <v>43964</v>
      </c>
      <c r="B102" s="9" t="s">
        <v>280</v>
      </c>
      <c r="D102" s="72"/>
      <c r="E102" s="73"/>
      <c r="F102" s="74"/>
      <c r="G102" s="73"/>
      <c r="H102" s="75"/>
      <c r="I102" s="75"/>
      <c r="J102" s="75"/>
      <c r="K102" s="94" t="s">
        <v>257</v>
      </c>
      <c r="L102" s="7" t="n">
        <v>0.716666666666667</v>
      </c>
      <c r="M102" s="7" t="n">
        <v>0.729861111111111</v>
      </c>
      <c r="N102" s="95" t="s">
        <v>190</v>
      </c>
      <c r="O102" s="37" t="s">
        <v>281</v>
      </c>
      <c r="Q102" s="0" t="s">
        <v>115</v>
      </c>
      <c r="R102" s="0" t="str">
        <f aca="false">CHOOSE(WEEKDAY(A102),"Dom","Lun","Mar","Mie","Jue","Vie","Sab")</f>
        <v>Mie</v>
      </c>
    </row>
    <row r="103" customFormat="false" ht="15" hidden="true" customHeight="true" outlineLevel="0" collapsed="false">
      <c r="A103" s="47" t="n">
        <v>43964</v>
      </c>
      <c r="B103" s="79" t="s">
        <v>163</v>
      </c>
      <c r="C103" s="49"/>
      <c r="D103" s="80"/>
      <c r="E103" s="81"/>
      <c r="F103" s="82"/>
      <c r="G103" s="81"/>
      <c r="H103" s="83"/>
      <c r="I103" s="83"/>
      <c r="J103" s="83"/>
      <c r="K103" s="84" t="s">
        <v>96</v>
      </c>
      <c r="L103" s="85" t="n">
        <v>0.731944444444444</v>
      </c>
      <c r="M103" s="85" t="n">
        <v>0.759027777777778</v>
      </c>
      <c r="N103" s="86" t="s">
        <v>311</v>
      </c>
      <c r="O103" s="59" t="s">
        <v>149</v>
      </c>
      <c r="Q103" s="0" t="s">
        <v>115</v>
      </c>
      <c r="R103" s="0" t="str">
        <f aca="false">CHOOSE(WEEKDAY(A103),"Dom","Lun","Mar","Mie","Jue","Vie","Sab")</f>
        <v>Mie</v>
      </c>
    </row>
    <row r="104" customFormat="false" ht="15" hidden="false" customHeight="true" outlineLevel="0" collapsed="false">
      <c r="A104" s="32" t="n">
        <v>43965</v>
      </c>
      <c r="B104" s="9" t="s">
        <v>312</v>
      </c>
      <c r="C104" s="33" t="n">
        <v>300</v>
      </c>
      <c r="D104" s="72" t="s">
        <v>77</v>
      </c>
      <c r="E104" s="73" t="s">
        <v>313</v>
      </c>
      <c r="F104" s="74" t="n">
        <f aca="false">IF(MONTH(A104)=MONTH(A103),F103+1,1)</f>
        <v>1</v>
      </c>
      <c r="G104" s="73"/>
      <c r="H104" s="75"/>
      <c r="I104" s="75" t="s">
        <v>314</v>
      </c>
      <c r="J104" s="75"/>
      <c r="K104" s="94" t="s">
        <v>80</v>
      </c>
      <c r="L104" s="7" t="n">
        <v>0.640277777777778</v>
      </c>
      <c r="M104" s="7" t="n">
        <v>0.675694444444444</v>
      </c>
      <c r="N104" s="95" t="s">
        <v>213</v>
      </c>
      <c r="O104" s="37" t="s">
        <v>315</v>
      </c>
      <c r="Q104" s="0" t="s">
        <v>115</v>
      </c>
      <c r="R104" s="0" t="str">
        <f aca="false">CHOOSE(WEEKDAY(A104),"Dom","Lun","Mar","Mie","Jue","Vie","Sab")</f>
        <v>Jue</v>
      </c>
    </row>
    <row r="105" customFormat="false" ht="15" hidden="false" customHeight="true" outlineLevel="0" collapsed="false">
      <c r="A105" s="32" t="n">
        <v>43965</v>
      </c>
      <c r="B105" s="9" t="s">
        <v>316</v>
      </c>
      <c r="C105" s="33" t="n">
        <v>300</v>
      </c>
      <c r="D105" s="72" t="s">
        <v>104</v>
      </c>
      <c r="E105" s="73" t="s">
        <v>317</v>
      </c>
      <c r="F105" s="74" t="n">
        <f aca="false">IF(MONTH(A105)=MONTH(A104),F104+1,1)</f>
        <v>2</v>
      </c>
      <c r="G105" s="73"/>
      <c r="H105" s="75"/>
      <c r="I105" s="75" t="s">
        <v>100</v>
      </c>
      <c r="J105" s="75"/>
      <c r="K105" s="94" t="s">
        <v>80</v>
      </c>
      <c r="L105" s="7" t="n">
        <v>0.548611111111111</v>
      </c>
      <c r="M105" s="7" t="n">
        <v>0.564583333333333</v>
      </c>
      <c r="N105" s="95" t="s">
        <v>318</v>
      </c>
      <c r="O105" s="37" t="s">
        <v>319</v>
      </c>
      <c r="Q105" s="0" t="s">
        <v>115</v>
      </c>
      <c r="R105" s="0" t="str">
        <f aca="false">CHOOSE(WEEKDAY(A105),"Dom","Lun","Mar","Mie","Jue","Vie","Sab")</f>
        <v>Jue</v>
      </c>
    </row>
    <row r="106" customFormat="false" ht="15" hidden="false" customHeight="true" outlineLevel="0" collapsed="false">
      <c r="A106" s="32" t="n">
        <v>43965</v>
      </c>
      <c r="B106" s="9" t="s">
        <v>320</v>
      </c>
      <c r="C106" s="33" t="n">
        <v>350</v>
      </c>
      <c r="D106" s="72" t="s">
        <v>104</v>
      </c>
      <c r="E106" s="73" t="s">
        <v>321</v>
      </c>
      <c r="F106" s="74" t="n">
        <f aca="false">IF(MONTH(A106)=MONTH(A105),F105+1,1)</f>
        <v>3</v>
      </c>
      <c r="G106" s="73"/>
      <c r="H106" s="75"/>
      <c r="I106" s="75" t="s">
        <v>314</v>
      </c>
      <c r="J106" s="75"/>
      <c r="K106" s="94" t="s">
        <v>80</v>
      </c>
      <c r="L106" s="7" t="n">
        <v>0.715972222222222</v>
      </c>
      <c r="M106" s="7" t="n">
        <v>0.717361111111111</v>
      </c>
      <c r="N106" s="95" t="s">
        <v>261</v>
      </c>
      <c r="O106" s="37" t="s">
        <v>322</v>
      </c>
      <c r="Q106" s="0" t="s">
        <v>115</v>
      </c>
      <c r="R106" s="0" t="str">
        <f aca="false">CHOOSE(WEEKDAY(A106),"Dom","Lun","Mar","Mie","Jue","Vie","Sab")</f>
        <v>Jue</v>
      </c>
    </row>
    <row r="107" customFormat="false" ht="15" hidden="true" customHeight="true" outlineLevel="0" collapsed="false">
      <c r="A107" s="32" t="n">
        <v>43965</v>
      </c>
      <c r="B107" s="9" t="s">
        <v>143</v>
      </c>
      <c r="D107" s="72"/>
      <c r="E107" s="73"/>
      <c r="F107" s="74"/>
      <c r="G107" s="73"/>
      <c r="H107" s="75"/>
      <c r="I107" s="75"/>
      <c r="J107" s="75"/>
      <c r="K107" s="94" t="s">
        <v>144</v>
      </c>
      <c r="L107" s="7" t="n">
        <v>0.591666666666667</v>
      </c>
      <c r="M107" s="7" t="n">
        <v>0.629861111111111</v>
      </c>
      <c r="N107" s="95" t="s">
        <v>198</v>
      </c>
      <c r="O107" s="37" t="s">
        <v>146</v>
      </c>
      <c r="Q107" s="0" t="s">
        <v>115</v>
      </c>
      <c r="R107" s="0" t="str">
        <f aca="false">CHOOSE(WEEKDAY(A107),"Dom","Lun","Mar","Mie","Jue","Vie","Sab")</f>
        <v>Jue</v>
      </c>
    </row>
    <row r="108" customFormat="false" ht="15" hidden="true" customHeight="true" outlineLevel="0" collapsed="false">
      <c r="A108" s="32" t="n">
        <v>43965</v>
      </c>
      <c r="B108" s="9" t="s">
        <v>323</v>
      </c>
      <c r="D108" s="72"/>
      <c r="E108" s="73"/>
      <c r="F108" s="74"/>
      <c r="G108" s="73"/>
      <c r="H108" s="75"/>
      <c r="I108" s="75"/>
      <c r="J108" s="75"/>
      <c r="K108" s="94" t="s">
        <v>108</v>
      </c>
      <c r="L108" s="7" t="n">
        <v>0.693055555555556</v>
      </c>
      <c r="M108" s="7" t="n">
        <v>0.709027777777778</v>
      </c>
      <c r="N108" s="95" t="s">
        <v>324</v>
      </c>
      <c r="O108" s="37" t="s">
        <v>325</v>
      </c>
      <c r="Q108" s="0" t="s">
        <v>115</v>
      </c>
      <c r="R108" s="0" t="str">
        <f aca="false">CHOOSE(WEEKDAY(A108),"Dom","Lun","Mar","Mie","Jue","Vie","Sab")</f>
        <v>Jue</v>
      </c>
    </row>
    <row r="109" customFormat="false" ht="15" hidden="true" customHeight="true" outlineLevel="0" collapsed="false">
      <c r="A109" s="32" t="n">
        <v>43965</v>
      </c>
      <c r="B109" s="9" t="s">
        <v>302</v>
      </c>
      <c r="D109" s="72"/>
      <c r="E109" s="73"/>
      <c r="F109" s="74"/>
      <c r="G109" s="73"/>
      <c r="H109" s="75"/>
      <c r="I109" s="75"/>
      <c r="J109" s="75"/>
      <c r="K109" s="94" t="s">
        <v>257</v>
      </c>
      <c r="L109" s="7" t="n">
        <v>0.730555555555556</v>
      </c>
      <c r="M109" s="7" t="n">
        <v>0.747222222222222</v>
      </c>
      <c r="N109" s="95" t="s">
        <v>305</v>
      </c>
      <c r="O109" s="37" t="s">
        <v>303</v>
      </c>
      <c r="Q109" s="0" t="s">
        <v>115</v>
      </c>
      <c r="R109" s="0" t="str">
        <f aca="false">CHOOSE(WEEKDAY(A109),"Dom","Lun","Mar","Mie","Jue","Vie","Sab")</f>
        <v>Jue</v>
      </c>
    </row>
    <row r="110" customFormat="false" ht="15" hidden="true" customHeight="true" outlineLevel="0" collapsed="false">
      <c r="A110" s="32" t="n">
        <v>43965</v>
      </c>
      <c r="B110" s="9" t="s">
        <v>143</v>
      </c>
      <c r="D110" s="72"/>
      <c r="E110" s="73"/>
      <c r="F110" s="74"/>
      <c r="G110" s="73"/>
      <c r="H110" s="75"/>
      <c r="I110" s="75"/>
      <c r="J110" s="75"/>
      <c r="K110" s="94" t="s">
        <v>144</v>
      </c>
      <c r="L110" s="7" t="n">
        <v>0.750694444444444</v>
      </c>
      <c r="M110" s="7" t="n">
        <v>0.772222222222222</v>
      </c>
      <c r="N110" s="95" t="s">
        <v>164</v>
      </c>
      <c r="O110" s="37" t="s">
        <v>146</v>
      </c>
      <c r="Q110" s="0" t="s">
        <v>115</v>
      </c>
      <c r="R110" s="0" t="str">
        <f aca="false">CHOOSE(WEEKDAY(A110),"Dom","Lun","Mar","Mie","Jue","Vie","Sab")</f>
        <v>Jue</v>
      </c>
    </row>
    <row r="111" customFormat="false" ht="15" hidden="true" customHeight="true" outlineLevel="0" collapsed="false">
      <c r="A111" s="32" t="n">
        <v>43965</v>
      </c>
      <c r="B111" s="9" t="s">
        <v>326</v>
      </c>
      <c r="D111" s="72"/>
      <c r="E111" s="73"/>
      <c r="F111" s="74"/>
      <c r="G111" s="73"/>
      <c r="H111" s="75"/>
      <c r="I111" s="75"/>
      <c r="J111" s="75"/>
      <c r="K111" s="94" t="s">
        <v>108</v>
      </c>
      <c r="L111" s="7" t="n">
        <v>0.781944444444444</v>
      </c>
      <c r="M111" s="7" t="n">
        <v>0.804861111111111</v>
      </c>
      <c r="N111" s="95" t="s">
        <v>123</v>
      </c>
      <c r="O111" s="37" t="s">
        <v>214</v>
      </c>
      <c r="Q111" s="0" t="s">
        <v>115</v>
      </c>
      <c r="R111" s="0" t="str">
        <f aca="false">CHOOSE(WEEKDAY(A111),"Dom","Lun","Mar","Mie","Jue","Vie","Sab")</f>
        <v>Jue</v>
      </c>
    </row>
    <row r="112" customFormat="false" ht="15" hidden="true" customHeight="true" outlineLevel="0" collapsed="false">
      <c r="A112" s="32" t="n">
        <v>43965</v>
      </c>
      <c r="B112" s="9" t="s">
        <v>327</v>
      </c>
      <c r="D112" s="72"/>
      <c r="E112" s="73"/>
      <c r="F112" s="74"/>
      <c r="G112" s="73"/>
      <c r="H112" s="75"/>
      <c r="I112" s="75"/>
      <c r="J112" s="75"/>
      <c r="K112" s="94" t="s">
        <v>108</v>
      </c>
      <c r="L112" s="7" t="n">
        <v>0.809027777777778</v>
      </c>
      <c r="M112" s="7" t="n">
        <v>0.809027777777778</v>
      </c>
      <c r="N112" s="95" t="s">
        <v>137</v>
      </c>
      <c r="Q112" s="0" t="s">
        <v>115</v>
      </c>
      <c r="R112" s="0" t="str">
        <f aca="false">CHOOSE(WEEKDAY(A112),"Dom","Lun","Mar","Mie","Jue","Vie","Sab")</f>
        <v>Jue</v>
      </c>
    </row>
    <row r="113" customFormat="false" ht="15" hidden="true" customHeight="true" outlineLevel="0" collapsed="false">
      <c r="A113" s="47" t="n">
        <v>43965</v>
      </c>
      <c r="B113" s="79" t="s">
        <v>163</v>
      </c>
      <c r="C113" s="49"/>
      <c r="D113" s="80"/>
      <c r="E113" s="81"/>
      <c r="F113" s="82"/>
      <c r="G113" s="81"/>
      <c r="H113" s="83"/>
      <c r="I113" s="83"/>
      <c r="J113" s="83"/>
      <c r="K113" s="84" t="s">
        <v>96</v>
      </c>
      <c r="L113" s="85" t="n">
        <v>0.817361111111111</v>
      </c>
      <c r="M113" s="85" t="n">
        <v>0.825</v>
      </c>
      <c r="N113" s="86" t="s">
        <v>328</v>
      </c>
      <c r="O113" s="59" t="s">
        <v>149</v>
      </c>
      <c r="Q113" s="0" t="s">
        <v>115</v>
      </c>
      <c r="R113" s="0" t="str">
        <f aca="false">CHOOSE(WEEKDAY(A113),"Dom","Lun","Mar","Mie","Jue","Vie","Sab")</f>
        <v>Jue</v>
      </c>
    </row>
    <row r="114" customFormat="false" ht="15" hidden="false" customHeight="true" outlineLevel="0" collapsed="false">
      <c r="A114" s="32" t="n">
        <v>43966</v>
      </c>
      <c r="B114" s="9" t="s">
        <v>329</v>
      </c>
      <c r="C114" s="33" t="n">
        <v>300</v>
      </c>
      <c r="D114" s="72" t="s">
        <v>77</v>
      </c>
      <c r="E114" s="73" t="s">
        <v>330</v>
      </c>
      <c r="F114" s="74" t="n">
        <f aca="false">IF(MONTH(A114)=MONTH(A113),F113+1,1)</f>
        <v>1</v>
      </c>
      <c r="G114" s="73"/>
      <c r="H114" s="75"/>
      <c r="I114" s="75" t="s">
        <v>187</v>
      </c>
      <c r="J114" s="75"/>
      <c r="K114" s="94" t="s">
        <v>80</v>
      </c>
      <c r="L114" s="7" t="n">
        <v>0.39375</v>
      </c>
      <c r="M114" s="7" t="n">
        <v>0.416666666666667</v>
      </c>
      <c r="N114" s="95" t="s">
        <v>122</v>
      </c>
      <c r="O114" s="37" t="s">
        <v>331</v>
      </c>
      <c r="Q114" s="0" t="s">
        <v>332</v>
      </c>
      <c r="R114" s="0" t="str">
        <f aca="false">CHOOSE(WEEKDAY(A114),"Dom","Lun","Mar","Mie","Jue","Vie","Sab")</f>
        <v>Vie</v>
      </c>
    </row>
    <row r="115" customFormat="false" ht="15" hidden="false" customHeight="true" outlineLevel="0" collapsed="false">
      <c r="A115" s="32" t="n">
        <v>43966</v>
      </c>
      <c r="B115" s="9" t="s">
        <v>333</v>
      </c>
      <c r="C115" s="33" t="n">
        <v>300</v>
      </c>
      <c r="D115" s="72" t="s">
        <v>77</v>
      </c>
      <c r="E115" s="73" t="s">
        <v>334</v>
      </c>
      <c r="F115" s="74" t="n">
        <f aca="false">IF(MONTH(A115)=MONTH(A114),F114+1,1)</f>
        <v>2</v>
      </c>
      <c r="G115" s="73"/>
      <c r="H115" s="75"/>
      <c r="I115" s="75" t="s">
        <v>159</v>
      </c>
      <c r="J115" s="75"/>
      <c r="K115" s="94" t="s">
        <v>80</v>
      </c>
      <c r="L115" s="7" t="n">
        <v>0.504861111111111</v>
      </c>
      <c r="M115" s="7" t="n">
        <v>0.5125</v>
      </c>
      <c r="N115" s="95" t="s">
        <v>206</v>
      </c>
      <c r="O115" s="37" t="s">
        <v>335</v>
      </c>
      <c r="Q115" s="0" t="s">
        <v>332</v>
      </c>
      <c r="R115" s="0" t="str">
        <f aca="false">CHOOSE(WEEKDAY(A115),"Dom","Lun","Mar","Mie","Jue","Vie","Sab")</f>
        <v>Vie</v>
      </c>
    </row>
    <row r="116" customFormat="false" ht="15" hidden="false" customHeight="true" outlineLevel="0" collapsed="false">
      <c r="A116" s="32" t="n">
        <v>43966</v>
      </c>
      <c r="B116" s="9" t="s">
        <v>336</v>
      </c>
      <c r="C116" s="33" t="n">
        <v>300</v>
      </c>
      <c r="D116" s="72" t="s">
        <v>77</v>
      </c>
      <c r="E116" s="73" t="s">
        <v>337</v>
      </c>
      <c r="F116" s="74" t="n">
        <f aca="false">IF(MONTH(A116)=MONTH(A115),F115+1,1)</f>
        <v>3</v>
      </c>
      <c r="G116" s="73"/>
      <c r="H116" s="75"/>
      <c r="I116" s="75" t="s">
        <v>113</v>
      </c>
      <c r="J116" s="75"/>
      <c r="K116" s="94" t="s">
        <v>80</v>
      </c>
      <c r="L116" s="7" t="n">
        <v>0.602083333333333</v>
      </c>
      <c r="M116" s="7" t="n">
        <v>0.602777777777778</v>
      </c>
      <c r="N116" s="95" t="s">
        <v>81</v>
      </c>
      <c r="O116" s="37" t="s">
        <v>338</v>
      </c>
      <c r="Q116" s="0" t="s">
        <v>332</v>
      </c>
      <c r="R116" s="0" t="str">
        <f aca="false">CHOOSE(WEEKDAY(A116),"Dom","Lun","Mar","Mie","Jue","Vie","Sab")</f>
        <v>Vie</v>
      </c>
    </row>
    <row r="117" customFormat="false" ht="15" hidden="true" customHeight="true" outlineLevel="0" collapsed="false">
      <c r="A117" s="32" t="n">
        <v>43966</v>
      </c>
      <c r="B117" s="9" t="s">
        <v>339</v>
      </c>
      <c r="D117" s="72"/>
      <c r="E117" s="73"/>
      <c r="F117" s="74"/>
      <c r="G117" s="73"/>
      <c r="H117" s="75"/>
      <c r="I117" s="75"/>
      <c r="J117" s="75"/>
      <c r="K117" s="94" t="s">
        <v>108</v>
      </c>
      <c r="L117" s="7" t="n">
        <v>0.43125</v>
      </c>
      <c r="M117" s="7" t="n">
        <v>0.436805555555555</v>
      </c>
      <c r="N117" s="95" t="s">
        <v>123</v>
      </c>
      <c r="O117" s="37" t="s">
        <v>340</v>
      </c>
      <c r="Q117" s="0" t="s">
        <v>332</v>
      </c>
      <c r="R117" s="0" t="str">
        <f aca="false">CHOOSE(WEEKDAY(A117),"Dom","Lun","Mar","Mie","Jue","Vie","Sab")</f>
        <v>Vie</v>
      </c>
    </row>
    <row r="118" customFormat="false" ht="15" hidden="true" customHeight="true" outlineLevel="0" collapsed="false">
      <c r="A118" s="32" t="n">
        <v>43966</v>
      </c>
      <c r="B118" s="9" t="s">
        <v>339</v>
      </c>
      <c r="D118" s="72"/>
      <c r="E118" s="73"/>
      <c r="F118" s="74"/>
      <c r="G118" s="73"/>
      <c r="H118" s="75"/>
      <c r="I118" s="75"/>
      <c r="J118" s="75"/>
      <c r="K118" s="94" t="s">
        <v>108</v>
      </c>
      <c r="L118" s="7" t="n">
        <v>0.440972222222222</v>
      </c>
      <c r="M118" s="7" t="n">
        <v>0.445833333333333</v>
      </c>
      <c r="N118" s="95" t="s">
        <v>341</v>
      </c>
      <c r="O118" s="37" t="s">
        <v>340</v>
      </c>
      <c r="Q118" s="0" t="s">
        <v>332</v>
      </c>
      <c r="R118" s="0" t="str">
        <f aca="false">CHOOSE(WEEKDAY(A118),"Dom","Lun","Mar","Mie","Jue","Vie","Sab")</f>
        <v>Vie</v>
      </c>
    </row>
    <row r="119" customFormat="false" ht="15" hidden="true" customHeight="true" outlineLevel="0" collapsed="false">
      <c r="A119" s="32" t="n">
        <v>43966</v>
      </c>
      <c r="B119" s="9" t="s">
        <v>339</v>
      </c>
      <c r="D119" s="72"/>
      <c r="E119" s="73"/>
      <c r="F119" s="74"/>
      <c r="G119" s="73"/>
      <c r="H119" s="75"/>
      <c r="I119" s="75"/>
      <c r="J119" s="75"/>
      <c r="K119" s="94" t="s">
        <v>108</v>
      </c>
      <c r="L119" s="96" t="n">
        <v>0.46875</v>
      </c>
      <c r="M119" s="7" t="n">
        <v>0.46875</v>
      </c>
      <c r="N119" s="95" t="s">
        <v>324</v>
      </c>
      <c r="O119" s="37" t="s">
        <v>340</v>
      </c>
      <c r="Q119" s="0" t="s">
        <v>332</v>
      </c>
      <c r="R119" s="0" t="str">
        <f aca="false">CHOOSE(WEEKDAY(A119),"Dom","Lun","Mar","Mie","Jue","Vie","Sab")</f>
        <v>Vie</v>
      </c>
    </row>
    <row r="120" customFormat="false" ht="15" hidden="true" customHeight="true" outlineLevel="0" collapsed="false">
      <c r="A120" s="32" t="n">
        <v>43966</v>
      </c>
      <c r="B120" s="9" t="s">
        <v>339</v>
      </c>
      <c r="D120" s="72"/>
      <c r="E120" s="73"/>
      <c r="F120" s="74"/>
      <c r="G120" s="73"/>
      <c r="H120" s="75"/>
      <c r="I120" s="75"/>
      <c r="J120" s="75"/>
      <c r="K120" s="94" t="s">
        <v>108</v>
      </c>
      <c r="L120" s="96" t="n">
        <v>0.475694444444444</v>
      </c>
      <c r="M120" s="7" t="n">
        <v>0.475694444444444</v>
      </c>
      <c r="N120" s="95" t="s">
        <v>123</v>
      </c>
      <c r="O120" s="37" t="s">
        <v>340</v>
      </c>
      <c r="Q120" s="0" t="s">
        <v>332</v>
      </c>
      <c r="R120" s="0" t="str">
        <f aca="false">CHOOSE(WEEKDAY(A120),"Dom","Lun","Mar","Mie","Jue","Vie","Sab")</f>
        <v>Vie</v>
      </c>
    </row>
    <row r="121" customFormat="false" ht="15" hidden="true" customHeight="true" outlineLevel="0" collapsed="false">
      <c r="A121" s="32" t="n">
        <v>43966</v>
      </c>
      <c r="B121" s="9" t="s">
        <v>342</v>
      </c>
      <c r="D121" s="72"/>
      <c r="E121" s="73"/>
      <c r="F121" s="74"/>
      <c r="G121" s="73"/>
      <c r="H121" s="75"/>
      <c r="I121" s="75"/>
      <c r="J121" s="75"/>
      <c r="K121" s="94" t="s">
        <v>108</v>
      </c>
      <c r="L121" s="7" t="n">
        <v>0.479861111111111</v>
      </c>
      <c r="M121" s="7" t="n">
        <v>0.501388888888889</v>
      </c>
      <c r="N121" s="95" t="s">
        <v>343</v>
      </c>
      <c r="O121" s="37" t="s">
        <v>344</v>
      </c>
      <c r="Q121" s="0" t="s">
        <v>332</v>
      </c>
      <c r="R121" s="0" t="str">
        <f aca="false">CHOOSE(WEEKDAY(A121),"Dom","Lun","Mar","Mie","Jue","Vie","Sab")</f>
        <v>Vie</v>
      </c>
    </row>
    <row r="122" customFormat="false" ht="15" hidden="true" customHeight="true" outlineLevel="0" collapsed="false">
      <c r="A122" s="32" t="n">
        <v>43966</v>
      </c>
      <c r="B122" s="9" t="s">
        <v>345</v>
      </c>
      <c r="D122" s="72"/>
      <c r="E122" s="73"/>
      <c r="F122" s="74"/>
      <c r="G122" s="73"/>
      <c r="H122" s="75"/>
      <c r="I122" s="75"/>
      <c r="J122" s="75"/>
      <c r="K122" s="94" t="s">
        <v>108</v>
      </c>
      <c r="L122" s="96" t="n">
        <v>0.502777777777778</v>
      </c>
      <c r="M122" s="7" t="n">
        <v>0.502777777777778</v>
      </c>
      <c r="N122" s="95" t="s">
        <v>190</v>
      </c>
      <c r="O122" s="37" t="s">
        <v>344</v>
      </c>
      <c r="Q122" s="0" t="s">
        <v>332</v>
      </c>
      <c r="R122" s="0" t="str">
        <f aca="false">CHOOSE(WEEKDAY(A122),"Dom","Lun","Mar","Mie","Jue","Vie","Sab")</f>
        <v>Vie</v>
      </c>
    </row>
    <row r="123" customFormat="false" ht="15" hidden="true" customHeight="true" outlineLevel="0" collapsed="false">
      <c r="A123" s="32" t="n">
        <v>43966</v>
      </c>
      <c r="B123" s="9" t="s">
        <v>143</v>
      </c>
      <c r="D123" s="72"/>
      <c r="E123" s="73"/>
      <c r="F123" s="74"/>
      <c r="G123" s="73"/>
      <c r="H123" s="75"/>
      <c r="I123" s="75"/>
      <c r="J123" s="75"/>
      <c r="K123" s="94" t="s">
        <v>144</v>
      </c>
      <c r="L123" s="7" t="n">
        <v>0.538888888888889</v>
      </c>
      <c r="M123" s="7" t="n">
        <v>0.554861111111111</v>
      </c>
      <c r="N123" s="95" t="s">
        <v>170</v>
      </c>
      <c r="O123" s="37" t="s">
        <v>146</v>
      </c>
      <c r="Q123" s="0" t="s">
        <v>332</v>
      </c>
      <c r="R123" s="0" t="str">
        <f aca="false">CHOOSE(WEEKDAY(A123),"Dom","Lun","Mar","Mie","Jue","Vie","Sab")</f>
        <v>Vie</v>
      </c>
    </row>
    <row r="124" customFormat="false" ht="15" hidden="true" customHeight="true" outlineLevel="0" collapsed="false">
      <c r="A124" s="32" t="n">
        <v>43966</v>
      </c>
      <c r="B124" s="9" t="s">
        <v>346</v>
      </c>
      <c r="D124" s="72"/>
      <c r="E124" s="73"/>
      <c r="F124" s="74"/>
      <c r="G124" s="73"/>
      <c r="H124" s="75"/>
      <c r="I124" s="75"/>
      <c r="J124" s="75"/>
      <c r="K124" s="94" t="s">
        <v>108</v>
      </c>
      <c r="L124" s="7" t="n">
        <v>0.5625</v>
      </c>
      <c r="M124" s="7" t="n">
        <v>0.597916666666667</v>
      </c>
      <c r="N124" s="95" t="s">
        <v>123</v>
      </c>
      <c r="O124" s="37" t="s">
        <v>338</v>
      </c>
      <c r="Q124" s="0" t="s">
        <v>332</v>
      </c>
      <c r="R124" s="0" t="str">
        <f aca="false">CHOOSE(WEEKDAY(A124),"Dom","Lun","Mar","Mie","Jue","Vie","Sab")</f>
        <v>Vie</v>
      </c>
    </row>
    <row r="125" customFormat="false" ht="15" hidden="true" customHeight="true" outlineLevel="0" collapsed="false">
      <c r="A125" s="32" t="n">
        <v>43966</v>
      </c>
      <c r="B125" s="9" t="s">
        <v>163</v>
      </c>
      <c r="D125" s="72"/>
      <c r="E125" s="73"/>
      <c r="F125" s="74"/>
      <c r="G125" s="73"/>
      <c r="H125" s="75"/>
      <c r="I125" s="75"/>
      <c r="J125" s="75"/>
      <c r="K125" s="94" t="s">
        <v>96</v>
      </c>
      <c r="L125" s="7" t="n">
        <v>0.627083333333333</v>
      </c>
      <c r="M125" s="7" t="n">
        <v>0.657638888888889</v>
      </c>
      <c r="N125" s="95" t="s">
        <v>137</v>
      </c>
      <c r="O125" s="37" t="s">
        <v>149</v>
      </c>
      <c r="Q125" s="0" t="s">
        <v>332</v>
      </c>
      <c r="R125" s="0" t="str">
        <f aca="false">CHOOSE(WEEKDAY(A125),"Dom","Lun","Mar","Mie","Jue","Vie","Sab")</f>
        <v>Vie</v>
      </c>
    </row>
    <row r="126" customFormat="false" ht="15" hidden="true" customHeight="true" outlineLevel="0" collapsed="false">
      <c r="A126" s="32" t="n">
        <v>43966</v>
      </c>
      <c r="B126" s="9" t="s">
        <v>347</v>
      </c>
      <c r="D126" s="72"/>
      <c r="E126" s="73"/>
      <c r="F126" s="74"/>
      <c r="G126" s="73"/>
      <c r="H126" s="75"/>
      <c r="I126" s="75"/>
      <c r="J126" s="75"/>
      <c r="K126" s="94" t="s">
        <v>96</v>
      </c>
      <c r="L126" s="7" t="n">
        <v>0.665972222222222</v>
      </c>
      <c r="M126" s="7" t="n">
        <v>0.665972222222222</v>
      </c>
      <c r="N126" s="95" t="s">
        <v>348</v>
      </c>
      <c r="O126" s="37" t="s">
        <v>149</v>
      </c>
      <c r="Q126" s="0" t="s">
        <v>332</v>
      </c>
      <c r="R126" s="0" t="str">
        <f aca="false">CHOOSE(WEEKDAY(A126),"Dom","Lun","Mar","Mie","Jue","Vie","Sab")</f>
        <v>Vie</v>
      </c>
    </row>
    <row r="127" customFormat="false" ht="15" hidden="true" customHeight="true" outlineLevel="0" collapsed="false">
      <c r="A127" s="32" t="n">
        <v>43966</v>
      </c>
      <c r="B127" s="9" t="s">
        <v>347</v>
      </c>
      <c r="D127" s="72"/>
      <c r="E127" s="73"/>
      <c r="F127" s="74"/>
      <c r="G127" s="73"/>
      <c r="H127" s="75"/>
      <c r="I127" s="75"/>
      <c r="J127" s="75"/>
      <c r="K127" s="94" t="s">
        <v>96</v>
      </c>
      <c r="L127" s="7" t="n">
        <v>0.684722222222222</v>
      </c>
      <c r="M127" s="7" t="n">
        <v>0.684722222222222</v>
      </c>
      <c r="N127" s="95" t="s">
        <v>349</v>
      </c>
      <c r="O127" s="37" t="s">
        <v>149</v>
      </c>
      <c r="Q127" s="0" t="s">
        <v>332</v>
      </c>
      <c r="R127" s="0" t="str">
        <f aca="false">CHOOSE(WEEKDAY(A127),"Dom","Lun","Mar","Mie","Jue","Vie","Sab")</f>
        <v>Vie</v>
      </c>
    </row>
    <row r="128" customFormat="false" ht="15" hidden="true" customHeight="true" outlineLevel="0" collapsed="false">
      <c r="A128" s="47" t="n">
        <v>43966</v>
      </c>
      <c r="B128" s="79" t="s">
        <v>350</v>
      </c>
      <c r="C128" s="49"/>
      <c r="D128" s="80"/>
      <c r="E128" s="81"/>
      <c r="F128" s="82"/>
      <c r="G128" s="81"/>
      <c r="H128" s="83"/>
      <c r="I128" s="83"/>
      <c r="J128" s="83"/>
      <c r="K128" s="84" t="s">
        <v>96</v>
      </c>
      <c r="L128" s="85" t="n">
        <v>0.748611111111111</v>
      </c>
      <c r="M128" s="85" t="n">
        <v>0.749305555555556</v>
      </c>
      <c r="N128" s="86" t="s">
        <v>351</v>
      </c>
      <c r="O128" s="59" t="s">
        <v>149</v>
      </c>
      <c r="Q128" s="0" t="s">
        <v>332</v>
      </c>
      <c r="R128" s="0" t="str">
        <f aca="false">CHOOSE(WEEKDAY(A128),"Dom","Lun","Mar","Mie","Jue","Vie","Sab")</f>
        <v>Vie</v>
      </c>
    </row>
    <row r="129" customFormat="false" ht="15" hidden="false" customHeight="true" outlineLevel="0" collapsed="false">
      <c r="A129" s="32" t="n">
        <v>43969</v>
      </c>
      <c r="B129" s="9" t="s">
        <v>352</v>
      </c>
      <c r="C129" s="33" t="n">
        <v>400</v>
      </c>
      <c r="D129" s="72" t="s">
        <v>181</v>
      </c>
      <c r="E129" s="73" t="s">
        <v>353</v>
      </c>
      <c r="F129" s="74" t="n">
        <f aca="false">IF(MONTH(A129)=MONTH(A128),F128+1,1)</f>
        <v>1</v>
      </c>
      <c r="G129" s="73"/>
      <c r="H129" s="75" t="s">
        <v>233</v>
      </c>
      <c r="I129" s="75" t="s">
        <v>234</v>
      </c>
      <c r="J129" s="75"/>
      <c r="K129" s="94" t="s">
        <v>80</v>
      </c>
      <c r="L129" s="7" t="n">
        <v>0.325694444444444</v>
      </c>
      <c r="M129" s="7" t="n">
        <v>0.340972222222222</v>
      </c>
      <c r="N129" s="95" t="s">
        <v>267</v>
      </c>
      <c r="O129" s="37" t="s">
        <v>354</v>
      </c>
      <c r="Q129" s="0" t="s">
        <v>332</v>
      </c>
      <c r="R129" s="0" t="str">
        <f aca="false">CHOOSE(WEEKDAY(A129),"Dom","Lun","Mar","Mie","Jue","Vie","Sab")</f>
        <v>Lun</v>
      </c>
    </row>
    <row r="130" customFormat="false" ht="15" hidden="false" customHeight="true" outlineLevel="0" collapsed="false">
      <c r="A130" s="32" t="n">
        <v>43969</v>
      </c>
      <c r="B130" s="9" t="s">
        <v>355</v>
      </c>
      <c r="C130" s="33" t="n">
        <v>450</v>
      </c>
      <c r="D130" s="72" t="s">
        <v>181</v>
      </c>
      <c r="E130" s="73" t="s">
        <v>356</v>
      </c>
      <c r="F130" s="74" t="n">
        <f aca="false">IF(MONTH(A130)=MONTH(A129),F129+1,1)</f>
        <v>2</v>
      </c>
      <c r="G130" s="73"/>
      <c r="H130" s="75" t="s">
        <v>233</v>
      </c>
      <c r="I130" s="75" t="s">
        <v>131</v>
      </c>
      <c r="J130" s="75"/>
      <c r="K130" s="94" t="s">
        <v>80</v>
      </c>
      <c r="L130" s="7" t="n">
        <v>0.475694444444444</v>
      </c>
      <c r="M130" s="7" t="n">
        <v>0.475694444444444</v>
      </c>
      <c r="N130" s="95" t="s">
        <v>89</v>
      </c>
      <c r="O130" s="37" t="s">
        <v>357</v>
      </c>
      <c r="Q130" s="0" t="s">
        <v>332</v>
      </c>
      <c r="R130" s="0" t="str">
        <f aca="false">CHOOSE(WEEKDAY(A130),"Dom","Lun","Mar","Mie","Jue","Vie","Sab")</f>
        <v>Lun</v>
      </c>
    </row>
    <row r="131" customFormat="false" ht="15" hidden="false" customHeight="true" outlineLevel="0" collapsed="false">
      <c r="A131" s="32" t="n">
        <v>43969</v>
      </c>
      <c r="B131" s="9" t="s">
        <v>358</v>
      </c>
      <c r="C131" s="33" t="n">
        <v>300</v>
      </c>
      <c r="D131" s="72" t="s">
        <v>77</v>
      </c>
      <c r="E131" s="73" t="s">
        <v>359</v>
      </c>
      <c r="F131" s="74" t="n">
        <f aca="false">IF(MONTH(A131)=MONTH(A130),F130+1,1)</f>
        <v>3</v>
      </c>
      <c r="G131" s="73"/>
      <c r="H131" s="75"/>
      <c r="I131" s="75" t="s">
        <v>113</v>
      </c>
      <c r="J131" s="75"/>
      <c r="K131" s="94" t="s">
        <v>80</v>
      </c>
      <c r="L131" s="7" t="n">
        <v>0.620833333333333</v>
      </c>
      <c r="M131" s="7" t="n">
        <v>0.657638888888889</v>
      </c>
      <c r="N131" s="95" t="s">
        <v>261</v>
      </c>
      <c r="O131" s="37" t="s">
        <v>360</v>
      </c>
      <c r="Q131" s="0" t="s">
        <v>332</v>
      </c>
      <c r="R131" s="0" t="str">
        <f aca="false">CHOOSE(WEEKDAY(A131),"Dom","Lun","Mar","Mie","Jue","Vie","Sab")</f>
        <v>Lun</v>
      </c>
    </row>
    <row r="132" customFormat="false" ht="15" hidden="false" customHeight="true" outlineLevel="0" collapsed="false">
      <c r="A132" s="32" t="n">
        <v>43969</v>
      </c>
      <c r="B132" s="9" t="s">
        <v>361</v>
      </c>
      <c r="C132" s="33" t="n">
        <v>300</v>
      </c>
      <c r="D132" s="72" t="s">
        <v>77</v>
      </c>
      <c r="E132" s="73" t="s">
        <v>362</v>
      </c>
      <c r="F132" s="74" t="n">
        <f aca="false">IF(MONTH(A132)=MONTH(A131),F131+1,1)</f>
        <v>4</v>
      </c>
      <c r="G132" s="73"/>
      <c r="H132" s="75"/>
      <c r="I132" s="75" t="s">
        <v>234</v>
      </c>
      <c r="J132" s="75"/>
      <c r="K132" s="94" t="s">
        <v>80</v>
      </c>
      <c r="L132" s="7" t="n">
        <v>0.670833333333333</v>
      </c>
      <c r="M132" s="7" t="n">
        <v>0.69375</v>
      </c>
      <c r="N132" s="95" t="s">
        <v>218</v>
      </c>
      <c r="O132" s="37" t="s">
        <v>363</v>
      </c>
      <c r="Q132" s="0" t="s">
        <v>332</v>
      </c>
      <c r="R132" s="0" t="str">
        <f aca="false">CHOOSE(WEEKDAY(A132),"Dom","Lun","Mar","Mie","Jue","Vie","Sab")</f>
        <v>Lun</v>
      </c>
    </row>
    <row r="133" customFormat="false" ht="15" hidden="false" customHeight="true" outlineLevel="0" collapsed="false">
      <c r="A133" s="32" t="n">
        <v>43969</v>
      </c>
      <c r="B133" s="9" t="s">
        <v>364</v>
      </c>
      <c r="C133" s="33" t="n">
        <v>420</v>
      </c>
      <c r="D133" s="72" t="s">
        <v>104</v>
      </c>
      <c r="E133" s="73" t="s">
        <v>365</v>
      </c>
      <c r="F133" s="74" t="n">
        <f aca="false">IF(MONTH(A133)=MONTH(A132),F132+1,1)</f>
        <v>5</v>
      </c>
      <c r="G133" s="73"/>
      <c r="H133" s="75"/>
      <c r="I133" s="75" t="s">
        <v>187</v>
      </c>
      <c r="J133" s="75"/>
      <c r="K133" s="94" t="s">
        <v>80</v>
      </c>
      <c r="L133" s="7" t="n">
        <v>0.51875</v>
      </c>
      <c r="M133" s="7" t="n">
        <v>0.561111111111111</v>
      </c>
      <c r="N133" s="95" t="s">
        <v>366</v>
      </c>
      <c r="O133" s="37" t="s">
        <v>367</v>
      </c>
      <c r="Q133" s="0" t="s">
        <v>332</v>
      </c>
      <c r="R133" s="0" t="str">
        <f aca="false">CHOOSE(WEEKDAY(A133),"Dom","Lun","Mar","Mie","Jue","Vie","Sab")</f>
        <v>Lun</v>
      </c>
    </row>
    <row r="134" customFormat="false" ht="15" hidden="false" customHeight="true" outlineLevel="0" collapsed="false">
      <c r="A134" s="32" t="n">
        <v>43969</v>
      </c>
      <c r="B134" s="9" t="s">
        <v>368</v>
      </c>
      <c r="C134" s="33" t="n">
        <v>350</v>
      </c>
      <c r="D134" s="72" t="s">
        <v>104</v>
      </c>
      <c r="E134" s="73" t="s">
        <v>369</v>
      </c>
      <c r="F134" s="74" t="n">
        <f aca="false">IF(MONTH(A134)=MONTH(A133),F133+1,1)</f>
        <v>6</v>
      </c>
      <c r="G134" s="73"/>
      <c r="H134" s="75"/>
      <c r="I134" s="75" t="s">
        <v>234</v>
      </c>
      <c r="J134" s="75"/>
      <c r="K134" s="94" t="s">
        <v>80</v>
      </c>
      <c r="L134" s="7" t="n">
        <v>0.728472222222222</v>
      </c>
      <c r="M134" s="7" t="n">
        <v>0.729861111111111</v>
      </c>
      <c r="N134" s="95" t="s">
        <v>122</v>
      </c>
      <c r="O134" s="37" t="s">
        <v>360</v>
      </c>
      <c r="Q134" s="0" t="s">
        <v>332</v>
      </c>
      <c r="R134" s="0" t="str">
        <f aca="false">CHOOSE(WEEKDAY(A134),"Dom","Lun","Mar","Mie","Jue","Vie","Sab")</f>
        <v>Lun</v>
      </c>
    </row>
    <row r="135" customFormat="false" ht="15" hidden="true" customHeight="true" outlineLevel="0" collapsed="false">
      <c r="A135" s="32" t="n">
        <v>43969</v>
      </c>
      <c r="B135" s="9" t="s">
        <v>370</v>
      </c>
      <c r="D135" s="72"/>
      <c r="E135" s="73"/>
      <c r="F135" s="74"/>
      <c r="G135" s="73"/>
      <c r="H135" s="75"/>
      <c r="I135" s="75"/>
      <c r="J135" s="75"/>
      <c r="K135" s="94" t="s">
        <v>257</v>
      </c>
      <c r="L135" s="7" t="n">
        <v>0.285416666666667</v>
      </c>
      <c r="M135" s="7" t="n">
        <v>0.322916666666667</v>
      </c>
      <c r="N135" s="95" t="s">
        <v>168</v>
      </c>
      <c r="O135" s="37" t="s">
        <v>371</v>
      </c>
      <c r="Q135" s="0" t="s">
        <v>332</v>
      </c>
      <c r="R135" s="0" t="str">
        <f aca="false">CHOOSE(WEEKDAY(A135),"Dom","Lun","Mar","Mie","Jue","Vie","Sab")</f>
        <v>Lun</v>
      </c>
    </row>
    <row r="136" customFormat="false" ht="15" hidden="true" customHeight="true" outlineLevel="0" collapsed="false">
      <c r="A136" s="32" t="n">
        <v>43969</v>
      </c>
      <c r="B136" s="9" t="s">
        <v>143</v>
      </c>
      <c r="D136" s="72"/>
      <c r="E136" s="73"/>
      <c r="F136" s="74"/>
      <c r="G136" s="73"/>
      <c r="H136" s="75"/>
      <c r="I136" s="75"/>
      <c r="J136" s="75"/>
      <c r="K136" s="94" t="s">
        <v>144</v>
      </c>
      <c r="L136" s="7" t="n">
        <v>0.359027777777778</v>
      </c>
      <c r="M136" s="7" t="n">
        <v>0.410416666666667</v>
      </c>
      <c r="N136" s="95" t="s">
        <v>164</v>
      </c>
      <c r="O136" s="37" t="s">
        <v>146</v>
      </c>
      <c r="Q136" s="0" t="s">
        <v>332</v>
      </c>
      <c r="R136" s="0" t="str">
        <f aca="false">CHOOSE(WEEKDAY(A136),"Dom","Lun","Mar","Mie","Jue","Vie","Sab")</f>
        <v>Lun</v>
      </c>
    </row>
    <row r="137" customFormat="false" ht="15" hidden="true" customHeight="true" outlineLevel="0" collapsed="false">
      <c r="A137" s="32" t="n">
        <v>43969</v>
      </c>
      <c r="B137" s="9" t="s">
        <v>372</v>
      </c>
      <c r="D137" s="72"/>
      <c r="E137" s="73"/>
      <c r="F137" s="74"/>
      <c r="G137" s="73"/>
      <c r="H137" s="75"/>
      <c r="I137" s="75"/>
      <c r="J137" s="75"/>
      <c r="K137" s="94" t="s">
        <v>108</v>
      </c>
      <c r="L137" s="7" t="n">
        <v>0.420138888888889</v>
      </c>
      <c r="M137" s="7" t="n">
        <v>0.468055555555555</v>
      </c>
      <c r="N137" s="95" t="s">
        <v>170</v>
      </c>
      <c r="O137" s="37" t="s">
        <v>357</v>
      </c>
      <c r="Q137" s="0" t="s">
        <v>332</v>
      </c>
      <c r="R137" s="0" t="str">
        <f aca="false">CHOOSE(WEEKDAY(A137),"Dom","Lun","Mar","Mie","Jue","Vie","Sab")</f>
        <v>Lun</v>
      </c>
    </row>
    <row r="138" customFormat="false" ht="15" hidden="true" customHeight="true" outlineLevel="0" collapsed="false">
      <c r="A138" s="32" t="n">
        <v>43969</v>
      </c>
      <c r="B138" s="9" t="s">
        <v>373</v>
      </c>
      <c r="D138" s="72"/>
      <c r="E138" s="73"/>
      <c r="F138" s="74"/>
      <c r="G138" s="73"/>
      <c r="H138" s="75"/>
      <c r="I138" s="75"/>
      <c r="J138" s="75"/>
      <c r="K138" s="94" t="s">
        <v>108</v>
      </c>
      <c r="L138" s="7" t="n">
        <v>0.503472222222222</v>
      </c>
      <c r="M138" s="7" t="n">
        <v>0.514583333333333</v>
      </c>
      <c r="N138" s="95" t="s">
        <v>123</v>
      </c>
      <c r="O138" s="37" t="s">
        <v>374</v>
      </c>
      <c r="Q138" s="0" t="s">
        <v>332</v>
      </c>
      <c r="R138" s="0" t="str">
        <f aca="false">CHOOSE(WEEKDAY(A138),"Dom","Lun","Mar","Mie","Jue","Vie","Sab")</f>
        <v>Lun</v>
      </c>
    </row>
    <row r="139" customFormat="false" ht="15" hidden="true" customHeight="true" outlineLevel="0" collapsed="false">
      <c r="A139" s="32" t="n">
        <v>43969</v>
      </c>
      <c r="B139" s="9" t="s">
        <v>95</v>
      </c>
      <c r="D139" s="72"/>
      <c r="E139" s="73"/>
      <c r="F139" s="74"/>
      <c r="G139" s="73"/>
      <c r="H139" s="75"/>
      <c r="I139" s="75"/>
      <c r="J139" s="75"/>
      <c r="K139" s="94" t="s">
        <v>96</v>
      </c>
      <c r="L139" s="7" t="n">
        <v>0.589583333333333</v>
      </c>
      <c r="M139" s="7" t="n">
        <v>0.604166666666667</v>
      </c>
      <c r="N139" s="95" t="s">
        <v>284</v>
      </c>
      <c r="O139" s="37" t="s">
        <v>112</v>
      </c>
      <c r="Q139" s="0" t="s">
        <v>332</v>
      </c>
      <c r="R139" s="0" t="str">
        <f aca="false">CHOOSE(WEEKDAY(A139),"Dom","Lun","Mar","Mie","Jue","Vie","Sab")</f>
        <v>Lun</v>
      </c>
    </row>
    <row r="140" customFormat="false" ht="15" hidden="true" customHeight="true" outlineLevel="0" collapsed="false">
      <c r="A140" s="32" t="n">
        <v>43969</v>
      </c>
      <c r="B140" s="9" t="s">
        <v>347</v>
      </c>
      <c r="D140" s="72"/>
      <c r="E140" s="73"/>
      <c r="F140" s="74"/>
      <c r="G140" s="73"/>
      <c r="H140" s="75"/>
      <c r="I140" s="75"/>
      <c r="J140" s="75"/>
      <c r="K140" s="94" t="s">
        <v>96</v>
      </c>
      <c r="L140" s="7" t="n">
        <v>0.610416666666667</v>
      </c>
      <c r="M140" s="7" t="n">
        <v>0.610416666666667</v>
      </c>
      <c r="N140" s="95" t="s">
        <v>198</v>
      </c>
      <c r="O140" s="37" t="s">
        <v>149</v>
      </c>
      <c r="Q140" s="0" t="s">
        <v>332</v>
      </c>
      <c r="R140" s="0" t="str">
        <f aca="false">CHOOSE(WEEKDAY(A140),"Dom","Lun","Mar","Mie","Jue","Vie","Sab")</f>
        <v>Lun</v>
      </c>
    </row>
    <row r="141" customFormat="false" ht="15" hidden="true" customHeight="true" outlineLevel="0" collapsed="false">
      <c r="A141" s="32" t="n">
        <v>43969</v>
      </c>
      <c r="B141" s="9" t="s">
        <v>143</v>
      </c>
      <c r="D141" s="72"/>
      <c r="E141" s="73"/>
      <c r="F141" s="74"/>
      <c r="G141" s="73"/>
      <c r="H141" s="75"/>
      <c r="I141" s="75"/>
      <c r="J141" s="75"/>
      <c r="K141" s="94" t="s">
        <v>144</v>
      </c>
      <c r="L141" s="7" t="n">
        <v>0.744444444444444</v>
      </c>
      <c r="M141" s="7" t="n">
        <v>0.8125</v>
      </c>
      <c r="N141" s="95" t="s">
        <v>375</v>
      </c>
      <c r="O141" s="37" t="s">
        <v>146</v>
      </c>
      <c r="Q141" s="0" t="s">
        <v>332</v>
      </c>
      <c r="R141" s="0" t="str">
        <f aca="false">CHOOSE(WEEKDAY(A141),"Dom","Lun","Mar","Mie","Jue","Vie","Sab")</f>
        <v>Lun</v>
      </c>
    </row>
    <row r="142" customFormat="false" ht="15" hidden="true" customHeight="true" outlineLevel="0" collapsed="false">
      <c r="A142" s="32" t="n">
        <v>43969</v>
      </c>
      <c r="B142" s="9" t="s">
        <v>376</v>
      </c>
      <c r="D142" s="72"/>
      <c r="E142" s="73"/>
      <c r="F142" s="74"/>
      <c r="G142" s="73"/>
      <c r="H142" s="75"/>
      <c r="I142" s="75"/>
      <c r="J142" s="75"/>
      <c r="K142" s="94" t="s">
        <v>108</v>
      </c>
      <c r="L142" s="7" t="n">
        <v>0.895138888888889</v>
      </c>
      <c r="M142" s="7" t="n">
        <v>0.897916666666667</v>
      </c>
      <c r="N142" s="95" t="s">
        <v>341</v>
      </c>
      <c r="O142" s="37" t="s">
        <v>173</v>
      </c>
      <c r="Q142" s="0" t="s">
        <v>332</v>
      </c>
      <c r="R142" s="0" t="str">
        <f aca="false">CHOOSE(WEEKDAY(A142),"Dom","Lun","Mar","Mie","Jue","Vie","Sab")</f>
        <v>Lun</v>
      </c>
    </row>
    <row r="143" customFormat="false" ht="15" hidden="true" customHeight="true" outlineLevel="0" collapsed="false">
      <c r="A143" s="32" t="n">
        <v>43969</v>
      </c>
      <c r="B143" s="9" t="s">
        <v>377</v>
      </c>
      <c r="D143" s="72"/>
      <c r="E143" s="73"/>
      <c r="F143" s="74"/>
      <c r="G143" s="73"/>
      <c r="H143" s="75"/>
      <c r="I143" s="75"/>
      <c r="J143" s="75"/>
      <c r="K143" s="94" t="s">
        <v>92</v>
      </c>
      <c r="L143" s="7" t="n">
        <v>0.920833333333333</v>
      </c>
      <c r="M143" s="7" t="n">
        <v>0.941666666666667</v>
      </c>
      <c r="N143" s="95" t="s">
        <v>89</v>
      </c>
      <c r="Q143" s="0" t="s">
        <v>332</v>
      </c>
      <c r="R143" s="0" t="str">
        <f aca="false">CHOOSE(WEEKDAY(A143),"Dom","Lun","Mar","Mie","Jue","Vie","Sab")</f>
        <v>Lun</v>
      </c>
    </row>
    <row r="144" customFormat="false" ht="15" hidden="true" customHeight="true" outlineLevel="0" collapsed="false">
      <c r="A144" s="47" t="n">
        <v>43969</v>
      </c>
      <c r="B144" s="79" t="s">
        <v>147</v>
      </c>
      <c r="C144" s="49"/>
      <c r="D144" s="80"/>
      <c r="E144" s="81"/>
      <c r="F144" s="82"/>
      <c r="G144" s="81"/>
      <c r="H144" s="83"/>
      <c r="I144" s="83"/>
      <c r="J144" s="83"/>
      <c r="K144" s="84" t="s">
        <v>96</v>
      </c>
      <c r="L144" s="85" t="n">
        <v>0.969444444444444</v>
      </c>
      <c r="M144" s="85" t="n">
        <v>0.977083333333333</v>
      </c>
      <c r="N144" s="86" t="s">
        <v>341</v>
      </c>
      <c r="O144" s="59" t="s">
        <v>149</v>
      </c>
      <c r="Q144" s="0" t="s">
        <v>332</v>
      </c>
      <c r="R144" s="0" t="str">
        <f aca="false">CHOOSE(WEEKDAY(A144),"Dom","Lun","Mar","Mie","Jue","Vie","Sab")</f>
        <v>Lun</v>
      </c>
    </row>
    <row r="145" customFormat="false" ht="15" hidden="false" customHeight="true" outlineLevel="0" collapsed="false">
      <c r="A145" s="32" t="n">
        <v>43970</v>
      </c>
      <c r="B145" s="9" t="s">
        <v>378</v>
      </c>
      <c r="C145" s="33" t="n">
        <v>350</v>
      </c>
      <c r="D145" s="72" t="s">
        <v>104</v>
      </c>
      <c r="E145" s="73" t="s">
        <v>379</v>
      </c>
      <c r="F145" s="74" t="n">
        <f aca="false">IF(MONTH(A145)=MONTH(A144),F144+1,1)</f>
        <v>1</v>
      </c>
      <c r="G145" s="73"/>
      <c r="H145" s="75"/>
      <c r="I145" s="75" t="s">
        <v>159</v>
      </c>
      <c r="J145" s="75"/>
      <c r="K145" s="94" t="s">
        <v>80</v>
      </c>
      <c r="L145" s="7" t="n">
        <v>0.424305555555556</v>
      </c>
      <c r="M145" s="7" t="n">
        <v>0.440277777777778</v>
      </c>
      <c r="N145" s="95" t="s">
        <v>81</v>
      </c>
      <c r="O145" s="37" t="s">
        <v>380</v>
      </c>
      <c r="Q145" s="0" t="s">
        <v>332</v>
      </c>
      <c r="R145" s="0" t="str">
        <f aca="false">CHOOSE(WEEKDAY(A145),"Dom","Lun","Mar","Mie","Jue","Vie","Sab")</f>
        <v>Mar</v>
      </c>
    </row>
    <row r="146" customFormat="false" ht="15" hidden="false" customHeight="true" outlineLevel="0" collapsed="false">
      <c r="A146" s="32" t="n">
        <v>43970</v>
      </c>
      <c r="B146" s="9" t="s">
        <v>381</v>
      </c>
      <c r="C146" s="33" t="n">
        <v>300</v>
      </c>
      <c r="D146" s="72" t="s">
        <v>104</v>
      </c>
      <c r="E146" s="73" t="s">
        <v>382</v>
      </c>
      <c r="F146" s="74" t="n">
        <f aca="false">IF(MONTH(A146)=MONTH(A145),F145+1,1)</f>
        <v>2</v>
      </c>
      <c r="G146" s="73"/>
      <c r="H146" s="72" t="s">
        <v>381</v>
      </c>
      <c r="I146" s="72" t="s">
        <v>183</v>
      </c>
      <c r="J146" s="72"/>
      <c r="K146" s="94" t="s">
        <v>80</v>
      </c>
      <c r="L146" s="7" t="n">
        <v>0.482638888888889</v>
      </c>
      <c r="M146" s="7" t="n">
        <v>0.488194444444444</v>
      </c>
      <c r="N146" s="95" t="s">
        <v>213</v>
      </c>
      <c r="O146" s="37" t="s">
        <v>383</v>
      </c>
      <c r="Q146" s="0" t="s">
        <v>332</v>
      </c>
      <c r="R146" s="0" t="str">
        <f aca="false">CHOOSE(WEEKDAY(A146),"Dom","Lun","Mar","Mie","Jue","Vie","Sab")</f>
        <v>Mar</v>
      </c>
    </row>
    <row r="147" customFormat="false" ht="15" hidden="false" customHeight="true" outlineLevel="0" collapsed="false">
      <c r="A147" s="32" t="n">
        <v>43970</v>
      </c>
      <c r="B147" s="9" t="s">
        <v>384</v>
      </c>
      <c r="C147" s="33" t="n">
        <v>300</v>
      </c>
      <c r="D147" s="72" t="s">
        <v>104</v>
      </c>
      <c r="E147" s="73" t="s">
        <v>382</v>
      </c>
      <c r="F147" s="74" t="n">
        <f aca="false">IF(MONTH(A147)=MONTH(A146),F146+1,1)</f>
        <v>3</v>
      </c>
      <c r="G147" s="73"/>
      <c r="H147" s="72" t="s">
        <v>381</v>
      </c>
      <c r="I147" s="72" t="s">
        <v>183</v>
      </c>
      <c r="J147" s="72"/>
      <c r="K147" s="94" t="s">
        <v>80</v>
      </c>
      <c r="L147" s="7" t="n">
        <v>0.532638888888889</v>
      </c>
      <c r="M147" s="7" t="n">
        <v>0.545138888888889</v>
      </c>
      <c r="N147" s="95" t="s">
        <v>385</v>
      </c>
      <c r="O147" s="37" t="s">
        <v>386</v>
      </c>
      <c r="Q147" s="0" t="s">
        <v>332</v>
      </c>
      <c r="R147" s="0" t="str">
        <f aca="false">CHOOSE(WEEKDAY(A147),"Dom","Lun","Mar","Mie","Jue","Vie","Sab")</f>
        <v>Mar</v>
      </c>
    </row>
    <row r="148" customFormat="false" ht="15" hidden="false" customHeight="true" outlineLevel="0" collapsed="false">
      <c r="A148" s="32" t="n">
        <v>43970</v>
      </c>
      <c r="B148" s="9" t="s">
        <v>384</v>
      </c>
      <c r="C148" s="33" t="n">
        <v>300</v>
      </c>
      <c r="D148" s="72" t="s">
        <v>104</v>
      </c>
      <c r="E148" s="73" t="s">
        <v>382</v>
      </c>
      <c r="F148" s="74" t="n">
        <f aca="false">IF(MONTH(A148)=MONTH(A147),F147+1,1)</f>
        <v>4</v>
      </c>
      <c r="G148" s="73"/>
      <c r="H148" s="72" t="s">
        <v>381</v>
      </c>
      <c r="I148" s="72" t="s">
        <v>183</v>
      </c>
      <c r="J148" s="72"/>
      <c r="K148" s="94" t="s">
        <v>80</v>
      </c>
      <c r="L148" s="7" t="n">
        <v>0.631944444444444</v>
      </c>
      <c r="M148" s="7" t="n">
        <v>0.634722222222222</v>
      </c>
      <c r="N148" s="95" t="s">
        <v>210</v>
      </c>
      <c r="O148" s="37" t="s">
        <v>386</v>
      </c>
      <c r="Q148" s="0" t="s">
        <v>332</v>
      </c>
      <c r="R148" s="0" t="str">
        <f aca="false">CHOOSE(WEEKDAY(A148),"Dom","Lun","Mar","Mie","Jue","Vie","Sab")</f>
        <v>Mar</v>
      </c>
    </row>
    <row r="149" customFormat="false" ht="15" hidden="false" customHeight="true" outlineLevel="0" collapsed="false">
      <c r="A149" s="32" t="n">
        <v>43970</v>
      </c>
      <c r="B149" s="9" t="s">
        <v>387</v>
      </c>
      <c r="C149" s="33" t="n">
        <v>450</v>
      </c>
      <c r="D149" s="72" t="s">
        <v>104</v>
      </c>
      <c r="E149" s="73" t="s">
        <v>388</v>
      </c>
      <c r="F149" s="74" t="n">
        <f aca="false">IF(MONTH(A149)=MONTH(A148),F148+1,1)</f>
        <v>5</v>
      </c>
      <c r="G149" s="73"/>
      <c r="H149" s="75"/>
      <c r="I149" s="75" t="s">
        <v>314</v>
      </c>
      <c r="J149" s="75"/>
      <c r="K149" s="94" t="s">
        <v>80</v>
      </c>
      <c r="L149" s="7" t="n">
        <v>0.68125</v>
      </c>
      <c r="M149" s="7" t="n">
        <v>0.7125</v>
      </c>
      <c r="N149" s="95" t="s">
        <v>389</v>
      </c>
      <c r="O149" s="37" t="s">
        <v>390</v>
      </c>
      <c r="Q149" s="0" t="s">
        <v>332</v>
      </c>
      <c r="R149" s="0" t="str">
        <f aca="false">CHOOSE(WEEKDAY(A149),"Dom","Lun","Mar","Mie","Jue","Vie","Sab")</f>
        <v>Mar</v>
      </c>
    </row>
    <row r="150" customFormat="false" ht="15" hidden="false" customHeight="true" outlineLevel="0" collapsed="false">
      <c r="A150" s="32" t="n">
        <v>43970</v>
      </c>
      <c r="B150" s="9" t="s">
        <v>391</v>
      </c>
      <c r="C150" s="33" t="n">
        <v>400</v>
      </c>
      <c r="D150" s="72" t="s">
        <v>104</v>
      </c>
      <c r="E150" s="73" t="s">
        <v>392</v>
      </c>
      <c r="F150" s="74" t="n">
        <f aca="false">IF(MONTH(A150)=MONTH(A149),F149+1,1)</f>
        <v>6</v>
      </c>
      <c r="G150" s="73"/>
      <c r="H150" s="75" t="s">
        <v>393</v>
      </c>
      <c r="I150" s="75" t="s">
        <v>394</v>
      </c>
      <c r="J150" s="75"/>
      <c r="K150" s="94" t="s">
        <v>80</v>
      </c>
      <c r="L150" s="7" t="n">
        <v>0.745833333333333</v>
      </c>
      <c r="M150" s="7" t="n">
        <v>0.779166666666667</v>
      </c>
      <c r="N150" s="95" t="s">
        <v>395</v>
      </c>
      <c r="O150" s="37" t="s">
        <v>396</v>
      </c>
      <c r="Q150" s="0" t="s">
        <v>332</v>
      </c>
      <c r="R150" s="0" t="str">
        <f aca="false">CHOOSE(WEEKDAY(A150),"Dom","Lun","Mar","Mie","Jue","Vie","Sab")</f>
        <v>Mar</v>
      </c>
    </row>
    <row r="151" customFormat="false" ht="15" hidden="true" customHeight="true" outlineLevel="0" collapsed="false">
      <c r="A151" s="32" t="n">
        <v>43970</v>
      </c>
      <c r="B151" s="9" t="s">
        <v>397</v>
      </c>
      <c r="D151" s="72"/>
      <c r="E151" s="73"/>
      <c r="F151" s="74"/>
      <c r="G151" s="73"/>
      <c r="H151" s="75"/>
      <c r="I151" s="75"/>
      <c r="J151" s="75"/>
      <c r="K151" s="94" t="s">
        <v>96</v>
      </c>
      <c r="L151" s="96"/>
      <c r="M151" s="7" t="n">
        <v>0.0493055555555556</v>
      </c>
      <c r="N151" s="95" t="s">
        <v>398</v>
      </c>
      <c r="O151" s="37" t="s">
        <v>149</v>
      </c>
      <c r="Q151" s="0" t="s">
        <v>332</v>
      </c>
      <c r="R151" s="0" t="str">
        <f aca="false">CHOOSE(WEEKDAY(A151),"Dom","Lun","Mar","Mie","Jue","Vie","Sab")</f>
        <v>Mar</v>
      </c>
    </row>
    <row r="152" customFormat="false" ht="15" hidden="true" customHeight="true" outlineLevel="0" collapsed="false">
      <c r="A152" s="32" t="n">
        <v>43970</v>
      </c>
      <c r="B152" s="9" t="s">
        <v>399</v>
      </c>
      <c r="D152" s="72"/>
      <c r="E152" s="73"/>
      <c r="F152" s="74"/>
      <c r="G152" s="73"/>
      <c r="H152" s="75"/>
      <c r="I152" s="75"/>
      <c r="J152" s="75"/>
      <c r="K152" s="94" t="s">
        <v>96</v>
      </c>
      <c r="L152" s="7" t="n">
        <v>0.111805555555556</v>
      </c>
      <c r="M152" s="7" t="n">
        <v>0.121527777777778</v>
      </c>
      <c r="N152" s="95" t="s">
        <v>400</v>
      </c>
      <c r="O152" s="37" t="s">
        <v>401</v>
      </c>
      <c r="Q152" s="0" t="s">
        <v>332</v>
      </c>
      <c r="R152" s="0" t="str">
        <f aca="false">CHOOSE(WEEKDAY(A152),"Dom","Lun","Mar","Mie","Jue","Vie","Sab")</f>
        <v>Mar</v>
      </c>
    </row>
    <row r="153" customFormat="false" ht="15" hidden="true" customHeight="true" outlineLevel="0" collapsed="false">
      <c r="A153" s="32" t="n">
        <v>43970</v>
      </c>
      <c r="B153" s="9" t="s">
        <v>377</v>
      </c>
      <c r="D153" s="72"/>
      <c r="E153" s="73"/>
      <c r="F153" s="74"/>
      <c r="G153" s="73"/>
      <c r="H153" s="75"/>
      <c r="I153" s="75"/>
      <c r="J153" s="75"/>
      <c r="K153" s="94" t="s">
        <v>92</v>
      </c>
      <c r="L153" s="7" t="n">
        <v>0.345833333333333</v>
      </c>
      <c r="M153" s="7" t="n">
        <v>0.359027777777778</v>
      </c>
      <c r="N153" s="95" t="s">
        <v>239</v>
      </c>
      <c r="O153" s="37" t="s">
        <v>402</v>
      </c>
      <c r="Q153" s="0" t="s">
        <v>332</v>
      </c>
      <c r="R153" s="0" t="str">
        <f aca="false">CHOOSE(WEEKDAY(A153),"Dom","Lun","Mar","Mie","Jue","Vie","Sab")</f>
        <v>Mar</v>
      </c>
    </row>
    <row r="154" customFormat="false" ht="15" hidden="true" customHeight="true" outlineLevel="0" collapsed="false">
      <c r="A154" s="32" t="n">
        <v>43970</v>
      </c>
      <c r="B154" s="9" t="s">
        <v>403</v>
      </c>
      <c r="D154" s="72"/>
      <c r="E154" s="73"/>
      <c r="F154" s="74"/>
      <c r="G154" s="73"/>
      <c r="H154" s="75"/>
      <c r="I154" s="75"/>
      <c r="J154" s="75"/>
      <c r="K154" s="94" t="s">
        <v>92</v>
      </c>
      <c r="L154" s="7" t="n">
        <v>0.364583333333333</v>
      </c>
      <c r="M154" s="7" t="n">
        <v>0.364583333333333</v>
      </c>
      <c r="N154" s="95" t="s">
        <v>239</v>
      </c>
      <c r="O154" s="37" t="s">
        <v>402</v>
      </c>
      <c r="Q154" s="0" t="s">
        <v>332</v>
      </c>
      <c r="R154" s="0" t="str">
        <f aca="false">CHOOSE(WEEKDAY(A154),"Dom","Lun","Mar","Mie","Jue","Vie","Sab")</f>
        <v>Mar</v>
      </c>
    </row>
    <row r="155" customFormat="false" ht="15" hidden="true" customHeight="true" outlineLevel="0" collapsed="false">
      <c r="A155" s="32" t="n">
        <v>43970</v>
      </c>
      <c r="B155" s="9" t="s">
        <v>404</v>
      </c>
      <c r="D155" s="72"/>
      <c r="E155" s="73"/>
      <c r="F155" s="74"/>
      <c r="G155" s="73"/>
      <c r="H155" s="75"/>
      <c r="I155" s="75"/>
      <c r="J155" s="75"/>
      <c r="K155" s="94" t="s">
        <v>92</v>
      </c>
      <c r="L155" s="7" t="n">
        <v>0.370138888888889</v>
      </c>
      <c r="M155" s="7" t="n">
        <v>0.370138888888889</v>
      </c>
      <c r="N155" s="95" t="s">
        <v>210</v>
      </c>
      <c r="O155" s="37" t="s">
        <v>402</v>
      </c>
      <c r="Q155" s="0" t="s">
        <v>332</v>
      </c>
      <c r="R155" s="0" t="str">
        <f aca="false">CHOOSE(WEEKDAY(A155),"Dom","Lun","Mar","Mie","Jue","Vie","Sab")</f>
        <v>Mar</v>
      </c>
    </row>
    <row r="156" customFormat="false" ht="15" hidden="true" customHeight="true" outlineLevel="0" collapsed="false">
      <c r="A156" s="32" t="n">
        <v>43970</v>
      </c>
      <c r="B156" s="9" t="s">
        <v>405</v>
      </c>
      <c r="D156" s="72"/>
      <c r="E156" s="73"/>
      <c r="F156" s="74"/>
      <c r="G156" s="73"/>
      <c r="H156" s="75"/>
      <c r="I156" s="75"/>
      <c r="J156" s="75"/>
      <c r="K156" s="94" t="s">
        <v>141</v>
      </c>
      <c r="L156" s="7" t="n">
        <v>0.390277777777778</v>
      </c>
      <c r="M156" s="7" t="n">
        <v>0.403472222222222</v>
      </c>
      <c r="N156" s="95" t="s">
        <v>170</v>
      </c>
      <c r="O156" s="37" t="s">
        <v>402</v>
      </c>
      <c r="Q156" s="0" t="s">
        <v>332</v>
      </c>
      <c r="R156" s="0" t="str">
        <f aca="false">CHOOSE(WEEKDAY(A156),"Dom","Lun","Mar","Mie","Jue","Vie","Sab")</f>
        <v>Mar</v>
      </c>
    </row>
    <row r="157" customFormat="false" ht="15" hidden="true" customHeight="true" outlineLevel="0" collapsed="false">
      <c r="A157" s="32" t="n">
        <v>43970</v>
      </c>
      <c r="B157" s="9" t="s">
        <v>406</v>
      </c>
      <c r="D157" s="72"/>
      <c r="E157" s="73"/>
      <c r="F157" s="74"/>
      <c r="G157" s="73"/>
      <c r="H157" s="75"/>
      <c r="I157" s="75"/>
      <c r="J157" s="75"/>
      <c r="K157" s="94" t="s">
        <v>257</v>
      </c>
      <c r="L157" s="7" t="n">
        <v>0.411111111111111</v>
      </c>
      <c r="M157" s="7" t="n">
        <v>0.421527777777778</v>
      </c>
      <c r="N157" s="95" t="s">
        <v>168</v>
      </c>
      <c r="O157" s="37" t="s">
        <v>407</v>
      </c>
      <c r="Q157" s="0" t="s">
        <v>332</v>
      </c>
      <c r="R157" s="0" t="str">
        <f aca="false">CHOOSE(WEEKDAY(A157),"Dom","Lun","Mar","Mie","Jue","Vie","Sab")</f>
        <v>Mar</v>
      </c>
    </row>
    <row r="158" customFormat="false" ht="15" hidden="true" customHeight="true" outlineLevel="0" collapsed="false">
      <c r="A158" s="32" t="n">
        <v>43970</v>
      </c>
      <c r="B158" s="9" t="s">
        <v>408</v>
      </c>
      <c r="D158" s="72"/>
      <c r="E158" s="73"/>
      <c r="F158" s="74"/>
      <c r="G158" s="73"/>
      <c r="H158" s="75"/>
      <c r="I158" s="75"/>
      <c r="J158" s="75"/>
      <c r="K158" s="94" t="s">
        <v>108</v>
      </c>
      <c r="L158" s="7" t="n">
        <v>0.464583333333333</v>
      </c>
      <c r="M158" s="7" t="n">
        <v>0.476388888888889</v>
      </c>
      <c r="N158" s="95" t="s">
        <v>284</v>
      </c>
      <c r="O158" s="37" t="s">
        <v>409</v>
      </c>
      <c r="Q158" s="0" t="s">
        <v>332</v>
      </c>
      <c r="R158" s="0" t="str">
        <f aca="false">CHOOSE(WEEKDAY(A158),"Dom","Lun","Mar","Mie","Jue","Vie","Sab")</f>
        <v>Mar</v>
      </c>
    </row>
    <row r="159" customFormat="false" ht="15" hidden="true" customHeight="true" outlineLevel="0" collapsed="false">
      <c r="A159" s="32" t="n">
        <v>43970</v>
      </c>
      <c r="B159" s="9" t="s">
        <v>143</v>
      </c>
      <c r="D159" s="72"/>
      <c r="E159" s="73"/>
      <c r="F159" s="74"/>
      <c r="G159" s="73"/>
      <c r="H159" s="75"/>
      <c r="I159" s="75"/>
      <c r="J159" s="75"/>
      <c r="K159" s="94" t="s">
        <v>144</v>
      </c>
      <c r="L159" s="7" t="n">
        <v>0.505555555555556</v>
      </c>
      <c r="M159" s="7" t="n">
        <v>0.522222222222222</v>
      </c>
      <c r="N159" s="95" t="s">
        <v>198</v>
      </c>
      <c r="O159" s="37" t="s">
        <v>146</v>
      </c>
      <c r="Q159" s="0" t="s">
        <v>332</v>
      </c>
      <c r="R159" s="0" t="str">
        <f aca="false">CHOOSE(WEEKDAY(A159),"Dom","Lun","Mar","Mie","Jue","Vie","Sab")</f>
        <v>Mar</v>
      </c>
    </row>
    <row r="160" customFormat="false" ht="15" hidden="true" customHeight="true" outlineLevel="0" collapsed="false">
      <c r="A160" s="32" t="n">
        <v>43970</v>
      </c>
      <c r="B160" s="9" t="s">
        <v>143</v>
      </c>
      <c r="D160" s="72"/>
      <c r="E160" s="73"/>
      <c r="F160" s="74"/>
      <c r="G160" s="73"/>
      <c r="H160" s="75"/>
      <c r="I160" s="75"/>
      <c r="J160" s="75"/>
      <c r="K160" s="94" t="s">
        <v>144</v>
      </c>
      <c r="L160" s="7" t="n">
        <v>0.561805555555556</v>
      </c>
      <c r="M160" s="7" t="n">
        <v>0.577777777777778</v>
      </c>
      <c r="N160" s="95" t="s">
        <v>164</v>
      </c>
      <c r="O160" s="37" t="s">
        <v>146</v>
      </c>
      <c r="Q160" s="0" t="s">
        <v>332</v>
      </c>
      <c r="R160" s="0" t="str">
        <f aca="false">CHOOSE(WEEKDAY(A160),"Dom","Lun","Mar","Mie","Jue","Vie","Sab")</f>
        <v>Mar</v>
      </c>
    </row>
    <row r="161" customFormat="false" ht="15" hidden="true" customHeight="true" outlineLevel="0" collapsed="false">
      <c r="A161" s="32" t="n">
        <v>43970</v>
      </c>
      <c r="B161" s="9" t="s">
        <v>410</v>
      </c>
      <c r="D161" s="72"/>
      <c r="E161" s="73"/>
      <c r="F161" s="74"/>
      <c r="G161" s="73"/>
      <c r="H161" s="75"/>
      <c r="I161" s="75"/>
      <c r="J161" s="75"/>
      <c r="K161" s="94" t="s">
        <v>108</v>
      </c>
      <c r="L161" s="7" t="n">
        <v>0.5875</v>
      </c>
      <c r="M161" s="7" t="n">
        <v>0.590972222222222</v>
      </c>
      <c r="N161" s="95" t="s">
        <v>259</v>
      </c>
      <c r="O161" s="37" t="s">
        <v>173</v>
      </c>
      <c r="Q161" s="0" t="s">
        <v>332</v>
      </c>
      <c r="R161" s="0" t="str">
        <f aca="false">CHOOSE(WEEKDAY(A161),"Dom","Lun","Mar","Mie","Jue","Vie","Sab")</f>
        <v>Mar</v>
      </c>
    </row>
    <row r="162" customFormat="false" ht="15" hidden="true" customHeight="true" outlineLevel="0" collapsed="false">
      <c r="A162" s="32" t="n">
        <v>43970</v>
      </c>
      <c r="B162" s="9" t="s">
        <v>411</v>
      </c>
      <c r="D162" s="72"/>
      <c r="E162" s="73"/>
      <c r="F162" s="74"/>
      <c r="G162" s="73"/>
      <c r="H162" s="75"/>
      <c r="I162" s="75"/>
      <c r="J162" s="75"/>
      <c r="K162" s="94" t="s">
        <v>108</v>
      </c>
      <c r="L162" s="7" t="n">
        <v>0.602777777777778</v>
      </c>
      <c r="M162" s="7" t="n">
        <v>0.615277777777778</v>
      </c>
      <c r="N162" s="95" t="s">
        <v>385</v>
      </c>
      <c r="O162" s="37" t="s">
        <v>412</v>
      </c>
      <c r="Q162" s="0" t="s">
        <v>332</v>
      </c>
      <c r="R162" s="0" t="str">
        <f aca="false">CHOOSE(WEEKDAY(A162),"Dom","Lun","Mar","Mie","Jue","Vie","Sab")</f>
        <v>Mar</v>
      </c>
    </row>
    <row r="163" customFormat="false" ht="15" hidden="true" customHeight="true" outlineLevel="0" collapsed="false">
      <c r="A163" s="32" t="n">
        <v>43970</v>
      </c>
      <c r="B163" s="9" t="s">
        <v>143</v>
      </c>
      <c r="D163" s="72"/>
      <c r="E163" s="73"/>
      <c r="F163" s="74"/>
      <c r="G163" s="73"/>
      <c r="H163" s="75"/>
      <c r="I163" s="75"/>
      <c r="J163" s="75"/>
      <c r="K163" s="94" t="s">
        <v>144</v>
      </c>
      <c r="L163" s="7" t="n">
        <v>0.654861111111111</v>
      </c>
      <c r="M163" s="7" t="n">
        <v>0.672222222222222</v>
      </c>
      <c r="N163" s="95" t="s">
        <v>310</v>
      </c>
      <c r="O163" s="37" t="s">
        <v>146</v>
      </c>
      <c r="Q163" s="0" t="s">
        <v>332</v>
      </c>
      <c r="R163" s="0" t="str">
        <f aca="false">CHOOSE(WEEKDAY(A163),"Dom","Lun","Mar","Mie","Jue","Vie","Sab")</f>
        <v>Mar</v>
      </c>
    </row>
    <row r="164" customFormat="false" ht="15" hidden="true" customHeight="true" outlineLevel="0" collapsed="false">
      <c r="A164" s="32" t="n">
        <v>43970</v>
      </c>
      <c r="B164" s="9" t="s">
        <v>413</v>
      </c>
      <c r="D164" s="72"/>
      <c r="E164" s="73"/>
      <c r="F164" s="74"/>
      <c r="G164" s="73"/>
      <c r="H164" s="75"/>
      <c r="I164" s="75"/>
      <c r="J164" s="75"/>
      <c r="K164" s="94" t="s">
        <v>108</v>
      </c>
      <c r="L164" s="7" t="n">
        <v>0.7375</v>
      </c>
      <c r="M164" s="7" t="n">
        <v>0.739583333333333</v>
      </c>
      <c r="N164" s="95" t="s">
        <v>284</v>
      </c>
      <c r="O164" s="37" t="s">
        <v>414</v>
      </c>
      <c r="Q164" s="0" t="s">
        <v>332</v>
      </c>
      <c r="R164" s="0" t="str">
        <f aca="false">CHOOSE(WEEKDAY(A164),"Dom","Lun","Mar","Mie","Jue","Vie","Sab")</f>
        <v>Mar</v>
      </c>
    </row>
    <row r="165" customFormat="false" ht="15" hidden="true" customHeight="true" outlineLevel="0" collapsed="false">
      <c r="A165" s="32" t="n">
        <v>43970</v>
      </c>
      <c r="B165" s="9" t="s">
        <v>143</v>
      </c>
      <c r="D165" s="72"/>
      <c r="E165" s="73"/>
      <c r="F165" s="74"/>
      <c r="G165" s="73"/>
      <c r="H165" s="75"/>
      <c r="I165" s="75"/>
      <c r="J165" s="75"/>
      <c r="K165" s="94" t="s">
        <v>144</v>
      </c>
      <c r="L165" s="7" t="n">
        <v>0.804861111111111</v>
      </c>
      <c r="M165" s="7" t="n">
        <v>0.821527777777778</v>
      </c>
      <c r="N165" s="95" t="s">
        <v>170</v>
      </c>
      <c r="O165" s="37" t="s">
        <v>146</v>
      </c>
      <c r="Q165" s="0" t="s">
        <v>332</v>
      </c>
      <c r="R165" s="0" t="str">
        <f aca="false">CHOOSE(WEEKDAY(A165),"Dom","Lun","Mar","Mie","Jue","Vie","Sab")</f>
        <v>Mar</v>
      </c>
    </row>
    <row r="166" customFormat="false" ht="15" hidden="true" customHeight="true" outlineLevel="0" collapsed="false">
      <c r="A166" s="32" t="n">
        <v>43970</v>
      </c>
      <c r="B166" s="9" t="s">
        <v>415</v>
      </c>
      <c r="D166" s="72"/>
      <c r="E166" s="73"/>
      <c r="F166" s="74"/>
      <c r="G166" s="73"/>
      <c r="H166" s="75"/>
      <c r="I166" s="75"/>
      <c r="J166" s="75"/>
      <c r="K166" s="94" t="s">
        <v>92</v>
      </c>
      <c r="L166" s="7" t="n">
        <v>0.829166666666667</v>
      </c>
      <c r="M166" s="7" t="n">
        <v>0.854861111111111</v>
      </c>
      <c r="N166" s="95" t="s">
        <v>259</v>
      </c>
      <c r="O166" s="37" t="s">
        <v>402</v>
      </c>
      <c r="Q166" s="0" t="s">
        <v>332</v>
      </c>
      <c r="R166" s="0" t="str">
        <f aca="false">CHOOSE(WEEKDAY(A166),"Dom","Lun","Mar","Mie","Jue","Vie","Sab")</f>
        <v>Mar</v>
      </c>
    </row>
    <row r="167" customFormat="false" ht="15" hidden="true" customHeight="true" outlineLevel="0" collapsed="false">
      <c r="A167" s="47" t="n">
        <v>43970</v>
      </c>
      <c r="B167" s="79" t="s">
        <v>147</v>
      </c>
      <c r="C167" s="49"/>
      <c r="D167" s="80"/>
      <c r="E167" s="81"/>
      <c r="F167" s="82"/>
      <c r="G167" s="81"/>
      <c r="H167" s="83"/>
      <c r="I167" s="83"/>
      <c r="J167" s="83"/>
      <c r="K167" s="84" t="s">
        <v>96</v>
      </c>
      <c r="L167" s="85" t="n">
        <v>0.866666666666667</v>
      </c>
      <c r="M167" s="85" t="n">
        <v>0.878472222222222</v>
      </c>
      <c r="N167" s="86" t="s">
        <v>416</v>
      </c>
      <c r="O167" s="59" t="s">
        <v>149</v>
      </c>
      <c r="Q167" s="0" t="s">
        <v>332</v>
      </c>
      <c r="R167" s="0" t="str">
        <f aca="false">CHOOSE(WEEKDAY(A167),"Dom","Lun","Mar","Mie","Jue","Vie","Sab")</f>
        <v>Mar</v>
      </c>
    </row>
    <row r="168" customFormat="false" ht="15" hidden="false" customHeight="true" outlineLevel="0" collapsed="false">
      <c r="A168" s="32" t="n">
        <v>43971</v>
      </c>
      <c r="B168" s="9" t="s">
        <v>417</v>
      </c>
      <c r="C168" s="33" t="n">
        <v>350</v>
      </c>
      <c r="D168" s="72" t="s">
        <v>181</v>
      </c>
      <c r="E168" s="73" t="s">
        <v>418</v>
      </c>
      <c r="F168" s="74" t="n">
        <f aca="false">IF(MONTH(A168)=MONTH(A167),F167+1,1)</f>
        <v>1</v>
      </c>
      <c r="G168" s="73"/>
      <c r="H168" s="75"/>
      <c r="I168" s="75" t="s">
        <v>113</v>
      </c>
      <c r="J168" s="75"/>
      <c r="K168" s="94" t="s">
        <v>80</v>
      </c>
      <c r="L168" s="7" t="n">
        <v>0.525694444444444</v>
      </c>
      <c r="M168" s="7" t="n">
        <v>0.568055555555556</v>
      </c>
      <c r="N168" s="95" t="s">
        <v>106</v>
      </c>
      <c r="O168" s="37" t="s">
        <v>419</v>
      </c>
      <c r="Q168" s="0" t="s">
        <v>332</v>
      </c>
      <c r="R168" s="0" t="str">
        <f aca="false">CHOOSE(WEEKDAY(A168),"Dom","Lun","Mar","Mie","Jue","Vie","Sab")</f>
        <v>Mie</v>
      </c>
    </row>
    <row r="169" customFormat="false" ht="15" hidden="false" customHeight="true" outlineLevel="0" collapsed="false">
      <c r="A169" s="32" t="n">
        <v>43971</v>
      </c>
      <c r="B169" s="9" t="s">
        <v>420</v>
      </c>
      <c r="C169" s="33" t="n">
        <v>300</v>
      </c>
      <c r="D169" s="72" t="s">
        <v>77</v>
      </c>
      <c r="E169" s="73" t="s">
        <v>421</v>
      </c>
      <c r="F169" s="74" t="n">
        <f aca="false">IF(MONTH(A169)=MONTH(A168),F168+1,1)</f>
        <v>2</v>
      </c>
      <c r="G169" s="73"/>
      <c r="H169" s="75"/>
      <c r="I169" s="75" t="s">
        <v>234</v>
      </c>
      <c r="J169" s="75"/>
      <c r="K169" s="94" t="s">
        <v>80</v>
      </c>
      <c r="L169" s="7" t="n">
        <v>0.390277777777778</v>
      </c>
      <c r="M169" s="7" t="n">
        <v>0.401388888888889</v>
      </c>
      <c r="N169" s="95" t="s">
        <v>145</v>
      </c>
      <c r="O169" s="37" t="s">
        <v>422</v>
      </c>
      <c r="Q169" s="0" t="s">
        <v>332</v>
      </c>
      <c r="R169" s="0" t="str">
        <f aca="false">CHOOSE(WEEKDAY(A169),"Dom","Lun","Mar","Mie","Jue","Vie","Sab")</f>
        <v>Mie</v>
      </c>
    </row>
    <row r="170" customFormat="false" ht="15" hidden="false" customHeight="true" outlineLevel="0" collapsed="false">
      <c r="A170" s="32" t="n">
        <v>43971</v>
      </c>
      <c r="B170" s="9" t="s">
        <v>423</v>
      </c>
      <c r="C170" s="33" t="n">
        <v>300</v>
      </c>
      <c r="D170" s="72" t="s">
        <v>77</v>
      </c>
      <c r="E170" s="73" t="s">
        <v>424</v>
      </c>
      <c r="F170" s="74" t="n">
        <f aca="false">IF(MONTH(A170)=MONTH(A169),F169+1,1)</f>
        <v>3</v>
      </c>
      <c r="G170" s="73"/>
      <c r="H170" s="75"/>
      <c r="I170" s="75" t="s">
        <v>79</v>
      </c>
      <c r="J170" s="75"/>
      <c r="K170" s="94" t="s">
        <v>80</v>
      </c>
      <c r="L170" s="7" t="n">
        <v>0.660416666666667</v>
      </c>
      <c r="M170" s="7" t="n">
        <v>0.660416666666667</v>
      </c>
      <c r="N170" s="95" t="s">
        <v>132</v>
      </c>
      <c r="O170" s="37" t="s">
        <v>425</v>
      </c>
      <c r="Q170" s="0" t="s">
        <v>332</v>
      </c>
      <c r="R170" s="0" t="str">
        <f aca="false">CHOOSE(WEEKDAY(A170),"Dom","Lun","Mar","Mie","Jue","Vie","Sab")</f>
        <v>Mie</v>
      </c>
    </row>
    <row r="171" customFormat="false" ht="15" hidden="false" customHeight="true" outlineLevel="0" collapsed="false">
      <c r="A171" s="32" t="n">
        <v>43971</v>
      </c>
      <c r="B171" s="9" t="s">
        <v>426</v>
      </c>
      <c r="C171" s="33" t="n">
        <v>300</v>
      </c>
      <c r="D171" s="72" t="s">
        <v>104</v>
      </c>
      <c r="E171" s="73" t="s">
        <v>427</v>
      </c>
      <c r="F171" s="74" t="n">
        <f aca="false">IF(MONTH(A171)=MONTH(A170),F170+1,1)</f>
        <v>4</v>
      </c>
      <c r="G171" s="73"/>
      <c r="H171" s="75"/>
      <c r="I171" s="75" t="s">
        <v>113</v>
      </c>
      <c r="J171" s="75"/>
      <c r="K171" s="94" t="s">
        <v>80</v>
      </c>
      <c r="L171" s="7" t="n">
        <v>0.43125</v>
      </c>
      <c r="M171" s="7" t="n">
        <v>0.450694444444444</v>
      </c>
      <c r="N171" s="95" t="s">
        <v>267</v>
      </c>
      <c r="O171" s="37" t="s">
        <v>428</v>
      </c>
      <c r="Q171" s="0" t="s">
        <v>332</v>
      </c>
      <c r="R171" s="0" t="str">
        <f aca="false">CHOOSE(WEEKDAY(A171),"Dom","Lun","Mar","Mie","Jue","Vie","Sab")</f>
        <v>Mie</v>
      </c>
    </row>
    <row r="172" customFormat="false" ht="15" hidden="false" customHeight="true" outlineLevel="0" collapsed="false">
      <c r="A172" s="32" t="n">
        <v>43971</v>
      </c>
      <c r="B172" s="9" t="s">
        <v>429</v>
      </c>
      <c r="C172" s="33" t="n">
        <v>300</v>
      </c>
      <c r="D172" s="72" t="s">
        <v>104</v>
      </c>
      <c r="E172" s="73" t="s">
        <v>430</v>
      </c>
      <c r="F172" s="74" t="n">
        <f aca="false">IF(MONTH(A172)=MONTH(A171),F171+1,1)</f>
        <v>5</v>
      </c>
      <c r="G172" s="73"/>
      <c r="H172" s="75"/>
      <c r="I172" s="75" t="s">
        <v>79</v>
      </c>
      <c r="J172" s="75"/>
      <c r="K172" s="94" t="s">
        <v>80</v>
      </c>
      <c r="L172" s="7" t="n">
        <v>0.626388888888889</v>
      </c>
      <c r="M172" s="7" t="n">
        <v>0.629166666666667</v>
      </c>
      <c r="N172" s="95" t="s">
        <v>155</v>
      </c>
      <c r="O172" s="37" t="s">
        <v>431</v>
      </c>
      <c r="Q172" s="0" t="s">
        <v>332</v>
      </c>
      <c r="R172" s="0" t="str">
        <f aca="false">CHOOSE(WEEKDAY(A172),"Dom","Lun","Mar","Mie","Jue","Vie","Sab")</f>
        <v>Mie</v>
      </c>
    </row>
    <row r="173" customFormat="false" ht="15" hidden="false" customHeight="true" outlineLevel="0" collapsed="false">
      <c r="A173" s="32" t="n">
        <v>43971</v>
      </c>
      <c r="B173" s="9" t="s">
        <v>68</v>
      </c>
      <c r="C173" s="33" t="n">
        <v>500</v>
      </c>
      <c r="D173" s="72" t="s">
        <v>69</v>
      </c>
      <c r="E173" s="73" t="s">
        <v>70</v>
      </c>
      <c r="F173" s="74" t="n">
        <f aca="false">IF(MONTH(A173)=MONTH(A172),F172+1,1)</f>
        <v>6</v>
      </c>
      <c r="G173" s="73"/>
      <c r="H173" s="54" t="s">
        <v>71</v>
      </c>
      <c r="I173" s="75" t="s">
        <v>113</v>
      </c>
      <c r="J173" s="75"/>
      <c r="K173" s="94" t="s">
        <v>80</v>
      </c>
      <c r="L173" s="7" t="n">
        <v>0.800694444444444</v>
      </c>
      <c r="M173" s="7" t="n">
        <v>0.800694444444444</v>
      </c>
      <c r="N173" s="95" t="s">
        <v>432</v>
      </c>
      <c r="O173" s="37" t="s">
        <v>74</v>
      </c>
      <c r="Q173" s="0" t="s">
        <v>332</v>
      </c>
      <c r="R173" s="0" t="str">
        <f aca="false">CHOOSE(WEEKDAY(A173),"Dom","Lun","Mar","Mie","Jue","Vie","Sab")</f>
        <v>Mie</v>
      </c>
    </row>
    <row r="174" customFormat="false" ht="15" hidden="true" customHeight="true" outlineLevel="0" collapsed="false">
      <c r="A174" s="32" t="n">
        <v>43971</v>
      </c>
      <c r="B174" s="9" t="s">
        <v>433</v>
      </c>
      <c r="D174" s="72"/>
      <c r="E174" s="73"/>
      <c r="F174" s="74"/>
      <c r="G174" s="73"/>
      <c r="H174" s="75"/>
      <c r="I174" s="75"/>
      <c r="J174" s="75"/>
      <c r="K174" s="94" t="s">
        <v>257</v>
      </c>
      <c r="L174" s="7" t="n">
        <v>0.364583333333333</v>
      </c>
      <c r="M174" s="7" t="n">
        <v>0.385416666666667</v>
      </c>
      <c r="N174" s="95" t="s">
        <v>434</v>
      </c>
      <c r="O174" s="37" t="s">
        <v>435</v>
      </c>
      <c r="Q174" s="0" t="s">
        <v>332</v>
      </c>
      <c r="R174" s="0" t="str">
        <f aca="false">CHOOSE(WEEKDAY(A174),"Dom","Lun","Mar","Mie","Jue","Vie","Sab")</f>
        <v>Mie</v>
      </c>
    </row>
    <row r="175" customFormat="false" ht="15" hidden="true" customHeight="true" outlineLevel="0" collapsed="false">
      <c r="A175" s="32" t="n">
        <v>43971</v>
      </c>
      <c r="B175" s="9" t="s">
        <v>436</v>
      </c>
      <c r="D175" s="72"/>
      <c r="E175" s="73"/>
      <c r="F175" s="74"/>
      <c r="G175" s="73"/>
      <c r="H175" s="75"/>
      <c r="I175" s="75"/>
      <c r="J175" s="75"/>
      <c r="K175" s="94" t="s">
        <v>108</v>
      </c>
      <c r="L175" s="7" t="n">
        <v>0.415277777777778</v>
      </c>
      <c r="M175" s="7" t="n">
        <v>0.428472222222222</v>
      </c>
      <c r="N175" s="95" t="s">
        <v>168</v>
      </c>
      <c r="O175" s="37" t="s">
        <v>437</v>
      </c>
      <c r="Q175" s="0" t="s">
        <v>332</v>
      </c>
      <c r="R175" s="0" t="str">
        <f aca="false">CHOOSE(WEEKDAY(A175),"Dom","Lun","Mar","Mie","Jue","Vie","Sab")</f>
        <v>Mie</v>
      </c>
    </row>
    <row r="176" customFormat="false" ht="15" hidden="true" customHeight="true" outlineLevel="0" collapsed="false">
      <c r="A176" s="32" t="n">
        <v>43971</v>
      </c>
      <c r="B176" s="9" t="s">
        <v>438</v>
      </c>
      <c r="D176" s="72"/>
      <c r="E176" s="73"/>
      <c r="F176" s="74"/>
      <c r="G176" s="73"/>
      <c r="H176" s="75"/>
      <c r="I176" s="75"/>
      <c r="J176" s="75"/>
      <c r="K176" s="94" t="s">
        <v>108</v>
      </c>
      <c r="L176" s="7" t="n">
        <v>0.46875</v>
      </c>
      <c r="M176" s="7" t="n">
        <v>0.470833333333333</v>
      </c>
      <c r="N176" s="95" t="s">
        <v>168</v>
      </c>
      <c r="O176" s="37" t="s">
        <v>439</v>
      </c>
      <c r="Q176" s="0" t="s">
        <v>332</v>
      </c>
      <c r="R176" s="0" t="str">
        <f aca="false">CHOOSE(WEEKDAY(A176),"Dom","Lun","Mar","Mie","Jue","Vie","Sab")</f>
        <v>Mie</v>
      </c>
    </row>
    <row r="177" customFormat="false" ht="15" hidden="true" customHeight="true" outlineLevel="0" collapsed="false">
      <c r="A177" s="32" t="n">
        <v>43971</v>
      </c>
      <c r="B177" s="9" t="s">
        <v>143</v>
      </c>
      <c r="D177" s="72"/>
      <c r="E177" s="73"/>
      <c r="F177" s="74"/>
      <c r="G177" s="73"/>
      <c r="H177" s="75"/>
      <c r="I177" s="75"/>
      <c r="J177" s="75"/>
      <c r="K177" s="94" t="s">
        <v>144</v>
      </c>
      <c r="L177" s="7" t="n">
        <v>0.473611111111111</v>
      </c>
      <c r="M177" s="7" t="n">
        <v>0.517361111111111</v>
      </c>
      <c r="N177" s="95" t="s">
        <v>137</v>
      </c>
      <c r="O177" s="37" t="s">
        <v>146</v>
      </c>
      <c r="Q177" s="0" t="s">
        <v>332</v>
      </c>
      <c r="R177" s="0" t="str">
        <f aca="false">CHOOSE(WEEKDAY(A177),"Dom","Lun","Mar","Mie","Jue","Vie","Sab")</f>
        <v>Mie</v>
      </c>
    </row>
    <row r="178" customFormat="false" ht="15" hidden="true" customHeight="true" outlineLevel="0" collapsed="false">
      <c r="A178" s="32" t="n">
        <v>43971</v>
      </c>
      <c r="B178" s="9" t="s">
        <v>440</v>
      </c>
      <c r="D178" s="72"/>
      <c r="E178" s="73"/>
      <c r="F178" s="74"/>
      <c r="G178" s="73"/>
      <c r="H178" s="75"/>
      <c r="I178" s="75"/>
      <c r="J178" s="75"/>
      <c r="K178" s="94" t="s">
        <v>108</v>
      </c>
      <c r="L178" s="7" t="n">
        <v>0.583333333333333</v>
      </c>
      <c r="M178" s="7" t="n">
        <v>0.5875</v>
      </c>
      <c r="N178" s="95" t="s">
        <v>220</v>
      </c>
      <c r="O178" s="37" t="s">
        <v>439</v>
      </c>
      <c r="Q178" s="0" t="s">
        <v>332</v>
      </c>
      <c r="R178" s="0" t="str">
        <f aca="false">CHOOSE(WEEKDAY(A178),"Dom","Lun","Mar","Mie","Jue","Vie","Sab")</f>
        <v>Mie</v>
      </c>
    </row>
    <row r="179" customFormat="false" ht="15" hidden="true" customHeight="true" outlineLevel="0" collapsed="false">
      <c r="A179" s="32" t="n">
        <v>43971</v>
      </c>
      <c r="B179" s="9" t="s">
        <v>441</v>
      </c>
      <c r="D179" s="72"/>
      <c r="E179" s="73"/>
      <c r="F179" s="74"/>
      <c r="G179" s="73"/>
      <c r="H179" s="75"/>
      <c r="I179" s="75"/>
      <c r="J179" s="75"/>
      <c r="K179" s="94" t="s">
        <v>108</v>
      </c>
      <c r="L179" s="7" t="n">
        <v>0.598611111111111</v>
      </c>
      <c r="M179" s="7" t="n">
        <v>0.590277777777778</v>
      </c>
      <c r="N179" s="95" t="s">
        <v>137</v>
      </c>
      <c r="O179" s="37" t="s">
        <v>439</v>
      </c>
      <c r="Q179" s="0" t="s">
        <v>332</v>
      </c>
      <c r="R179" s="0" t="str">
        <f aca="false">CHOOSE(WEEKDAY(A179),"Dom","Lun","Mar","Mie","Jue","Vie","Sab")</f>
        <v>Mie</v>
      </c>
    </row>
    <row r="180" customFormat="false" ht="15" hidden="true" customHeight="true" outlineLevel="0" collapsed="false">
      <c r="A180" s="32" t="n">
        <v>43971</v>
      </c>
      <c r="B180" s="9" t="s">
        <v>442</v>
      </c>
      <c r="D180" s="72"/>
      <c r="E180" s="73"/>
      <c r="F180" s="74"/>
      <c r="G180" s="73"/>
      <c r="H180" s="75"/>
      <c r="I180" s="75"/>
      <c r="J180" s="75"/>
      <c r="K180" s="94" t="s">
        <v>108</v>
      </c>
      <c r="L180" s="7" t="n">
        <v>0.598611111111111</v>
      </c>
      <c r="M180" s="7" t="n">
        <v>0.615972222222222</v>
      </c>
      <c r="N180" s="95" t="s">
        <v>198</v>
      </c>
      <c r="O180" s="37" t="s">
        <v>443</v>
      </c>
      <c r="Q180" s="0" t="s">
        <v>332</v>
      </c>
      <c r="R180" s="0" t="str">
        <f aca="false">CHOOSE(WEEKDAY(A180),"Dom","Lun","Mar","Mie","Jue","Vie","Sab")</f>
        <v>Mie</v>
      </c>
    </row>
    <row r="181" customFormat="false" ht="15" hidden="true" customHeight="true" outlineLevel="0" collapsed="false">
      <c r="A181" s="32" t="n">
        <v>43971</v>
      </c>
      <c r="B181" s="9" t="s">
        <v>444</v>
      </c>
      <c r="D181" s="72"/>
      <c r="E181" s="73"/>
      <c r="F181" s="74"/>
      <c r="G181" s="73"/>
      <c r="H181" s="75"/>
      <c r="I181" s="75"/>
      <c r="J181" s="75"/>
      <c r="K181" s="94" t="s">
        <v>108</v>
      </c>
      <c r="L181" s="7" t="n">
        <v>0.645138888888889</v>
      </c>
      <c r="M181" s="7" t="n">
        <v>0.658333333333333</v>
      </c>
      <c r="N181" s="95" t="s">
        <v>190</v>
      </c>
      <c r="O181" s="37" t="s">
        <v>445</v>
      </c>
      <c r="Q181" s="0" t="s">
        <v>332</v>
      </c>
      <c r="R181" s="0" t="str">
        <f aca="false">CHOOSE(WEEKDAY(A181),"Dom","Lun","Mar","Mie","Jue","Vie","Sab")</f>
        <v>Mie</v>
      </c>
    </row>
    <row r="182" customFormat="false" ht="15" hidden="true" customHeight="true" outlineLevel="0" collapsed="false">
      <c r="A182" s="32" t="n">
        <v>43971</v>
      </c>
      <c r="B182" s="9" t="s">
        <v>446</v>
      </c>
      <c r="D182" s="72"/>
      <c r="E182" s="73"/>
      <c r="F182" s="74"/>
      <c r="G182" s="73"/>
      <c r="H182" s="75"/>
      <c r="I182" s="75"/>
      <c r="J182" s="75"/>
      <c r="K182" s="94" t="s">
        <v>108</v>
      </c>
      <c r="L182" s="7" t="n">
        <v>0.681944444444444</v>
      </c>
      <c r="M182" s="7" t="n">
        <v>0.691666666666667</v>
      </c>
      <c r="N182" s="95" t="s">
        <v>259</v>
      </c>
      <c r="O182" s="37" t="s">
        <v>447</v>
      </c>
      <c r="Q182" s="0" t="s">
        <v>332</v>
      </c>
      <c r="R182" s="0" t="str">
        <f aca="false">CHOOSE(WEEKDAY(A182),"Dom","Lun","Mar","Mie","Jue","Vie","Sab")</f>
        <v>Mie</v>
      </c>
    </row>
    <row r="183" customFormat="false" ht="15" hidden="true" customHeight="true" outlineLevel="0" collapsed="false">
      <c r="A183" s="32" t="n">
        <v>43971</v>
      </c>
      <c r="B183" s="9" t="s">
        <v>143</v>
      </c>
      <c r="D183" s="72"/>
      <c r="E183" s="73"/>
      <c r="F183" s="74"/>
      <c r="G183" s="73"/>
      <c r="H183" s="75"/>
      <c r="I183" s="75"/>
      <c r="J183" s="75"/>
      <c r="K183" s="94" t="s">
        <v>144</v>
      </c>
      <c r="L183" s="7" t="n">
        <v>0.703472222222222</v>
      </c>
      <c r="M183" s="7" t="n">
        <v>0.75</v>
      </c>
      <c r="N183" s="95" t="s">
        <v>198</v>
      </c>
      <c r="O183" s="37" t="s">
        <v>146</v>
      </c>
      <c r="Q183" s="0" t="s">
        <v>332</v>
      </c>
      <c r="R183" s="0" t="str">
        <f aca="false">CHOOSE(WEEKDAY(A183),"Dom","Lun","Mar","Mie","Jue","Vie","Sab")</f>
        <v>Mie</v>
      </c>
    </row>
    <row r="184" customFormat="false" ht="15" hidden="true" customHeight="true" outlineLevel="0" collapsed="false">
      <c r="A184" s="32" t="n">
        <v>43971</v>
      </c>
      <c r="B184" s="9" t="s">
        <v>448</v>
      </c>
      <c r="D184" s="72"/>
      <c r="E184" s="73"/>
      <c r="F184" s="74"/>
      <c r="G184" s="73"/>
      <c r="H184" s="75"/>
      <c r="I184" s="75"/>
      <c r="J184" s="75"/>
      <c r="K184" s="94" t="s">
        <v>108</v>
      </c>
      <c r="L184" s="7" t="n">
        <v>0.760416666666667</v>
      </c>
      <c r="M184" s="7" t="n">
        <v>0.795833333333333</v>
      </c>
      <c r="N184" s="95" t="s">
        <v>434</v>
      </c>
      <c r="O184" s="37" t="s">
        <v>449</v>
      </c>
      <c r="Q184" s="0" t="s">
        <v>332</v>
      </c>
      <c r="R184" s="0" t="str">
        <f aca="false">CHOOSE(WEEKDAY(A184),"Dom","Lun","Mar","Mie","Jue","Vie","Sab")</f>
        <v>Mie</v>
      </c>
    </row>
    <row r="185" customFormat="false" ht="15" hidden="true" customHeight="true" outlineLevel="0" collapsed="false">
      <c r="A185" s="32" t="n">
        <v>43971</v>
      </c>
      <c r="B185" s="9" t="s">
        <v>143</v>
      </c>
      <c r="D185" s="72"/>
      <c r="E185" s="73"/>
      <c r="F185" s="74"/>
      <c r="G185" s="73"/>
      <c r="H185" s="75"/>
      <c r="I185" s="75"/>
      <c r="J185" s="75"/>
      <c r="K185" s="94" t="s">
        <v>144</v>
      </c>
      <c r="L185" s="7" t="n">
        <v>0.851388888888889</v>
      </c>
      <c r="M185" s="7" t="n">
        <v>0.891666666666667</v>
      </c>
      <c r="N185" s="95" t="s">
        <v>155</v>
      </c>
      <c r="O185" s="37" t="s">
        <v>146</v>
      </c>
      <c r="Q185" s="0" t="s">
        <v>332</v>
      </c>
      <c r="R185" s="0" t="str">
        <f aca="false">CHOOSE(WEEKDAY(A185),"Dom","Lun","Mar","Mie","Jue","Vie","Sab")</f>
        <v>Mie</v>
      </c>
    </row>
    <row r="186" customFormat="false" ht="15" hidden="true" customHeight="true" outlineLevel="0" collapsed="false">
      <c r="A186" s="47" t="n">
        <v>43971</v>
      </c>
      <c r="B186" s="79" t="s">
        <v>163</v>
      </c>
      <c r="C186" s="49"/>
      <c r="D186" s="80"/>
      <c r="E186" s="81"/>
      <c r="F186" s="82"/>
      <c r="G186" s="81"/>
      <c r="H186" s="83"/>
      <c r="I186" s="83"/>
      <c r="J186" s="83"/>
      <c r="K186" s="103" t="s">
        <v>96</v>
      </c>
      <c r="L186" s="85" t="n">
        <v>0.907638888888889</v>
      </c>
      <c r="M186" s="85" t="n">
        <v>0.936111111111111</v>
      </c>
      <c r="N186" s="86" t="s">
        <v>450</v>
      </c>
      <c r="O186" s="59" t="s">
        <v>149</v>
      </c>
      <c r="Q186" s="0" t="s">
        <v>332</v>
      </c>
      <c r="R186" s="0" t="str">
        <f aca="false">CHOOSE(WEEKDAY(A186),"Dom","Lun","Mar","Mie","Jue","Vie","Sab")</f>
        <v>Mie</v>
      </c>
    </row>
    <row r="187" customFormat="false" ht="15" hidden="false" customHeight="true" outlineLevel="0" collapsed="false">
      <c r="A187" s="32" t="n">
        <v>43972</v>
      </c>
      <c r="B187" s="9" t="s">
        <v>451</v>
      </c>
      <c r="C187" s="33" t="n">
        <v>350</v>
      </c>
      <c r="D187" s="72" t="s">
        <v>181</v>
      </c>
      <c r="E187" s="73" t="s">
        <v>452</v>
      </c>
      <c r="F187" s="74" t="n">
        <f aca="false">IF(MONTH(A187)=MONTH(A186),F186+1,1)</f>
        <v>1</v>
      </c>
      <c r="G187" s="73"/>
      <c r="H187" s="75" t="s">
        <v>233</v>
      </c>
      <c r="I187" s="75" t="s">
        <v>187</v>
      </c>
      <c r="J187" s="75"/>
      <c r="K187" s="34" t="s">
        <v>80</v>
      </c>
      <c r="L187" s="7" t="n">
        <v>0.704861111111111</v>
      </c>
      <c r="M187" s="7" t="n">
        <v>0.715277777777778</v>
      </c>
      <c r="N187" s="95" t="s">
        <v>213</v>
      </c>
      <c r="O187" s="37" t="s">
        <v>453</v>
      </c>
      <c r="Q187" s="0" t="s">
        <v>332</v>
      </c>
      <c r="R187" s="0" t="str">
        <f aca="false">CHOOSE(WEEKDAY(A187),"Dom","Lun","Mar","Mie","Jue","Vie","Sab")</f>
        <v>Jue</v>
      </c>
    </row>
    <row r="188" customFormat="false" ht="15" hidden="false" customHeight="true" outlineLevel="0" collapsed="false">
      <c r="A188" s="32" t="n">
        <v>43972</v>
      </c>
      <c r="B188" s="9" t="s">
        <v>454</v>
      </c>
      <c r="C188" s="33" t="n">
        <v>300</v>
      </c>
      <c r="D188" s="72" t="s">
        <v>104</v>
      </c>
      <c r="E188" s="73" t="s">
        <v>455</v>
      </c>
      <c r="F188" s="74" t="n">
        <f aca="false">IF(MONTH(A188)=MONTH(A187),F187+1,1)</f>
        <v>2</v>
      </c>
      <c r="G188" s="73"/>
      <c r="H188" s="75"/>
      <c r="I188" s="75" t="s">
        <v>100</v>
      </c>
      <c r="J188" s="75"/>
      <c r="K188" s="34" t="s">
        <v>80</v>
      </c>
      <c r="L188" s="7" t="n">
        <v>0.404166666666667</v>
      </c>
      <c r="M188" s="7" t="n">
        <v>0.427777777777778</v>
      </c>
      <c r="N188" s="95" t="s">
        <v>276</v>
      </c>
      <c r="O188" s="37" t="s">
        <v>456</v>
      </c>
      <c r="Q188" s="0" t="s">
        <v>332</v>
      </c>
      <c r="R188" s="0" t="str">
        <f aca="false">CHOOSE(WEEKDAY(A188),"Dom","Lun","Mar","Mie","Jue","Vie","Sab")</f>
        <v>Jue</v>
      </c>
    </row>
    <row r="189" customFormat="false" ht="15" hidden="true" customHeight="true" outlineLevel="0" collapsed="false">
      <c r="A189" s="32" t="n">
        <v>43972</v>
      </c>
      <c r="B189" s="9" t="s">
        <v>457</v>
      </c>
      <c r="D189" s="72"/>
      <c r="E189" s="73"/>
      <c r="F189" s="74"/>
      <c r="G189" s="73"/>
      <c r="H189" s="75"/>
      <c r="I189" s="75"/>
      <c r="J189" s="75"/>
      <c r="K189" s="34" t="s">
        <v>108</v>
      </c>
      <c r="L189" s="7" t="n">
        <v>0.379861111111111</v>
      </c>
      <c r="M189" s="7" t="n">
        <v>0.384722222222222</v>
      </c>
      <c r="N189" s="95" t="s">
        <v>284</v>
      </c>
      <c r="O189" s="37" t="s">
        <v>458</v>
      </c>
      <c r="Q189" s="0" t="s">
        <v>332</v>
      </c>
      <c r="R189" s="0" t="str">
        <f aca="false">CHOOSE(WEEKDAY(A189),"Dom","Lun","Mar","Mie","Jue","Vie","Sab")</f>
        <v>Jue</v>
      </c>
    </row>
    <row r="190" customFormat="false" ht="15" hidden="true" customHeight="true" outlineLevel="0" collapsed="false">
      <c r="A190" s="32" t="n">
        <v>43972</v>
      </c>
      <c r="B190" s="9" t="s">
        <v>459</v>
      </c>
      <c r="D190" s="72"/>
      <c r="E190" s="73"/>
      <c r="F190" s="74"/>
      <c r="G190" s="73"/>
      <c r="H190" s="75"/>
      <c r="I190" s="75"/>
      <c r="J190" s="75"/>
      <c r="K190" s="34" t="s">
        <v>257</v>
      </c>
      <c r="L190" s="7" t="n">
        <v>0.390972222222222</v>
      </c>
      <c r="M190" s="7" t="n">
        <v>0.400694444444444</v>
      </c>
      <c r="N190" s="95" t="s">
        <v>305</v>
      </c>
      <c r="O190" s="37" t="s">
        <v>460</v>
      </c>
      <c r="Q190" s="0" t="s">
        <v>332</v>
      </c>
      <c r="R190" s="0" t="str">
        <f aca="false">CHOOSE(WEEKDAY(A190),"Dom","Lun","Mar","Mie","Jue","Vie","Sab")</f>
        <v>Jue</v>
      </c>
    </row>
    <row r="191" customFormat="false" ht="15" hidden="true" customHeight="true" outlineLevel="0" collapsed="false">
      <c r="A191" s="32" t="n">
        <v>43972</v>
      </c>
      <c r="B191" s="9" t="s">
        <v>347</v>
      </c>
      <c r="D191" s="72"/>
      <c r="E191" s="73"/>
      <c r="F191" s="74"/>
      <c r="G191" s="73"/>
      <c r="H191" s="75"/>
      <c r="I191" s="75"/>
      <c r="J191" s="75"/>
      <c r="K191" s="34" t="s">
        <v>108</v>
      </c>
      <c r="L191" s="7" t="n">
        <v>0.45</v>
      </c>
      <c r="M191" s="7" t="n">
        <v>0.45</v>
      </c>
      <c r="N191" s="95" t="s">
        <v>137</v>
      </c>
      <c r="O191" s="37" t="s">
        <v>456</v>
      </c>
      <c r="Q191" s="0" t="s">
        <v>332</v>
      </c>
      <c r="R191" s="0" t="str">
        <f aca="false">CHOOSE(WEEKDAY(A191),"Dom","Lun","Mar","Mie","Jue","Vie","Sab")</f>
        <v>Jue</v>
      </c>
    </row>
    <row r="192" customFormat="false" ht="15" hidden="true" customHeight="true" outlineLevel="0" collapsed="false">
      <c r="A192" s="32" t="n">
        <v>43972</v>
      </c>
      <c r="B192" s="9" t="s">
        <v>461</v>
      </c>
      <c r="D192" s="72"/>
      <c r="E192" s="73"/>
      <c r="F192" s="74"/>
      <c r="G192" s="73"/>
      <c r="H192" s="75"/>
      <c r="I192" s="75"/>
      <c r="J192" s="75"/>
      <c r="K192" s="34" t="s">
        <v>108</v>
      </c>
      <c r="L192" s="7" t="n">
        <v>0.458333333333333</v>
      </c>
      <c r="M192" s="7" t="n">
        <v>0.472916666666667</v>
      </c>
      <c r="N192" s="95" t="s">
        <v>318</v>
      </c>
      <c r="O192" s="37" t="s">
        <v>456</v>
      </c>
      <c r="Q192" s="0" t="s">
        <v>332</v>
      </c>
      <c r="R192" s="0" t="str">
        <f aca="false">CHOOSE(WEEKDAY(A192),"Dom","Lun","Mar","Mie","Jue","Vie","Sab")</f>
        <v>Jue</v>
      </c>
    </row>
    <row r="193" customFormat="false" ht="15" hidden="true" customHeight="true" outlineLevel="0" collapsed="false">
      <c r="A193" s="32" t="n">
        <v>43972</v>
      </c>
      <c r="B193" s="9" t="s">
        <v>462</v>
      </c>
      <c r="D193" s="72"/>
      <c r="E193" s="73"/>
      <c r="F193" s="74"/>
      <c r="G193" s="73"/>
      <c r="H193" s="75"/>
      <c r="I193" s="75"/>
      <c r="J193" s="75"/>
      <c r="K193" s="34" t="s">
        <v>108</v>
      </c>
      <c r="L193" s="7" t="n">
        <v>0.5</v>
      </c>
      <c r="M193" s="7" t="n">
        <v>0.504861111111111</v>
      </c>
      <c r="N193" s="95" t="s">
        <v>190</v>
      </c>
      <c r="O193" s="37" t="s">
        <v>463</v>
      </c>
      <c r="Q193" s="0" t="s">
        <v>332</v>
      </c>
      <c r="R193" s="0" t="str">
        <f aca="false">CHOOSE(WEEKDAY(A193),"Dom","Lun","Mar","Mie","Jue","Vie","Sab")</f>
        <v>Jue</v>
      </c>
    </row>
    <row r="194" customFormat="false" ht="15" hidden="true" customHeight="true" outlineLevel="0" collapsed="false">
      <c r="A194" s="32" t="n">
        <v>43972</v>
      </c>
      <c r="B194" s="9" t="s">
        <v>464</v>
      </c>
      <c r="D194" s="72"/>
      <c r="E194" s="73"/>
      <c r="F194" s="74"/>
      <c r="G194" s="73"/>
      <c r="H194" s="75"/>
      <c r="I194" s="75"/>
      <c r="J194" s="75"/>
      <c r="K194" s="34" t="s">
        <v>108</v>
      </c>
      <c r="L194" s="7" t="n">
        <v>0.506944444444444</v>
      </c>
      <c r="M194" s="7" t="n">
        <v>0.51875</v>
      </c>
      <c r="N194" s="95" t="s">
        <v>465</v>
      </c>
      <c r="O194" s="37" t="s">
        <v>466</v>
      </c>
      <c r="Q194" s="0" t="s">
        <v>332</v>
      </c>
      <c r="R194" s="0" t="str">
        <f aca="false">CHOOSE(WEEKDAY(A194),"Dom","Lun","Mar","Mie","Jue","Vie","Sab")</f>
        <v>Jue</v>
      </c>
    </row>
    <row r="195" customFormat="false" ht="15" hidden="true" customHeight="true" outlineLevel="0" collapsed="false">
      <c r="A195" s="32" t="n">
        <v>43972</v>
      </c>
      <c r="B195" s="9" t="s">
        <v>347</v>
      </c>
      <c r="D195" s="72"/>
      <c r="E195" s="73"/>
      <c r="F195" s="74"/>
      <c r="G195" s="73"/>
      <c r="H195" s="75"/>
      <c r="I195" s="75"/>
      <c r="J195" s="75"/>
      <c r="K195" s="34" t="s">
        <v>108</v>
      </c>
      <c r="L195" s="7" t="n">
        <v>0.678472222222222</v>
      </c>
      <c r="M195" s="7" t="n">
        <v>0.678472222222222</v>
      </c>
      <c r="N195" s="95" t="s">
        <v>190</v>
      </c>
      <c r="O195" s="37" t="s">
        <v>466</v>
      </c>
      <c r="Q195" s="0" t="s">
        <v>332</v>
      </c>
      <c r="R195" s="0" t="str">
        <f aca="false">CHOOSE(WEEKDAY(A195),"Dom","Lun","Mar","Mie","Jue","Vie","Sab")</f>
        <v>Jue</v>
      </c>
    </row>
    <row r="196" customFormat="false" ht="15" hidden="true" customHeight="true" outlineLevel="0" collapsed="false">
      <c r="A196" s="32" t="n">
        <v>43972</v>
      </c>
      <c r="B196" s="9" t="s">
        <v>467</v>
      </c>
      <c r="D196" s="72"/>
      <c r="E196" s="73"/>
      <c r="F196" s="74"/>
      <c r="G196" s="73"/>
      <c r="H196" s="75"/>
      <c r="I196" s="75"/>
      <c r="J196" s="75"/>
      <c r="K196" s="34" t="s">
        <v>108</v>
      </c>
      <c r="L196" s="7" t="n">
        <v>0.680555555555555</v>
      </c>
      <c r="M196" s="7" t="n">
        <v>0.702777777777778</v>
      </c>
      <c r="N196" s="95" t="s">
        <v>190</v>
      </c>
      <c r="O196" s="37" t="s">
        <v>468</v>
      </c>
      <c r="Q196" s="0" t="s">
        <v>332</v>
      </c>
      <c r="R196" s="0" t="str">
        <f aca="false">CHOOSE(WEEKDAY(A196),"Dom","Lun","Mar","Mie","Jue","Vie","Sab")</f>
        <v>Jue</v>
      </c>
    </row>
    <row r="197" customFormat="false" ht="15" hidden="true" customHeight="true" outlineLevel="0" collapsed="false">
      <c r="A197" s="32" t="n">
        <v>43972</v>
      </c>
      <c r="B197" s="9" t="s">
        <v>143</v>
      </c>
      <c r="D197" s="72"/>
      <c r="E197" s="73"/>
      <c r="F197" s="74"/>
      <c r="G197" s="73"/>
      <c r="H197" s="75"/>
      <c r="I197" s="75"/>
      <c r="J197" s="75"/>
      <c r="K197" s="94" t="s">
        <v>144</v>
      </c>
      <c r="L197" s="7" t="n">
        <v>0.732638888888889</v>
      </c>
      <c r="M197" s="7" t="n">
        <v>0.75</v>
      </c>
      <c r="N197" s="95" t="s">
        <v>324</v>
      </c>
      <c r="O197" s="37" t="s">
        <v>146</v>
      </c>
      <c r="Q197" s="0" t="s">
        <v>332</v>
      </c>
      <c r="R197" s="0" t="str">
        <f aca="false">CHOOSE(WEEKDAY(A197),"Dom","Lun","Mar","Mie","Jue","Vie","Sab")</f>
        <v>Jue</v>
      </c>
    </row>
    <row r="198" customFormat="false" ht="15" hidden="true" customHeight="true" outlineLevel="0" collapsed="false">
      <c r="A198" s="32" t="n">
        <v>43972</v>
      </c>
      <c r="B198" s="9" t="s">
        <v>469</v>
      </c>
      <c r="D198" s="72"/>
      <c r="E198" s="73"/>
      <c r="F198" s="74"/>
      <c r="G198" s="73"/>
      <c r="H198" s="75"/>
      <c r="I198" s="75"/>
      <c r="J198" s="75"/>
      <c r="K198" s="34" t="s">
        <v>108</v>
      </c>
      <c r="L198" s="7" t="n">
        <v>0.756944444444444</v>
      </c>
      <c r="M198" s="7" t="n">
        <v>0.781944444444444</v>
      </c>
      <c r="N198" s="95" t="s">
        <v>261</v>
      </c>
      <c r="O198" s="37" t="s">
        <v>214</v>
      </c>
      <c r="Q198" s="0" t="s">
        <v>332</v>
      </c>
      <c r="R198" s="0" t="str">
        <f aca="false">CHOOSE(WEEKDAY(A198),"Dom","Lun","Mar","Mie","Jue","Vie","Sab")</f>
        <v>Jue</v>
      </c>
    </row>
    <row r="199" customFormat="false" ht="15" hidden="true" customHeight="true" outlineLevel="0" collapsed="false">
      <c r="A199" s="32" t="n">
        <v>43972</v>
      </c>
      <c r="B199" s="9" t="s">
        <v>470</v>
      </c>
      <c r="D199" s="72"/>
      <c r="E199" s="73"/>
      <c r="F199" s="74"/>
      <c r="G199" s="73"/>
      <c r="H199" s="75"/>
      <c r="I199" s="75"/>
      <c r="J199" s="75"/>
      <c r="K199" s="34" t="s">
        <v>108</v>
      </c>
      <c r="L199" s="7" t="n">
        <v>0.795138888888889</v>
      </c>
      <c r="M199" s="7" t="n">
        <v>0.797222222222222</v>
      </c>
      <c r="N199" s="95" t="s">
        <v>164</v>
      </c>
      <c r="O199" s="37" t="s">
        <v>471</v>
      </c>
      <c r="Q199" s="0" t="s">
        <v>332</v>
      </c>
      <c r="R199" s="0" t="str">
        <f aca="false">CHOOSE(WEEKDAY(A199),"Dom","Lun","Mar","Mie","Jue","Vie","Sab")</f>
        <v>Jue</v>
      </c>
    </row>
    <row r="200" customFormat="false" ht="15" hidden="true" customHeight="true" outlineLevel="0" collapsed="false">
      <c r="A200" s="32" t="n">
        <v>43972</v>
      </c>
      <c r="B200" s="9" t="s">
        <v>472</v>
      </c>
      <c r="D200" s="72"/>
      <c r="E200" s="73"/>
      <c r="F200" s="74"/>
      <c r="G200" s="73"/>
      <c r="H200" s="75"/>
      <c r="I200" s="75"/>
      <c r="J200" s="75"/>
      <c r="K200" s="34" t="s">
        <v>108</v>
      </c>
      <c r="L200" s="7" t="n">
        <v>0.806944444444444</v>
      </c>
      <c r="M200" s="7" t="n">
        <v>0.8125</v>
      </c>
      <c r="N200" s="95" t="s">
        <v>93</v>
      </c>
      <c r="O200" s="37" t="s">
        <v>471</v>
      </c>
      <c r="Q200" s="0" t="s">
        <v>332</v>
      </c>
      <c r="R200" s="0" t="str">
        <f aca="false">CHOOSE(WEEKDAY(A200),"Dom","Lun","Mar","Mie","Jue","Vie","Sab")</f>
        <v>Jue</v>
      </c>
    </row>
    <row r="201" customFormat="false" ht="15" hidden="true" customHeight="true" outlineLevel="0" collapsed="false">
      <c r="A201" s="47" t="n">
        <v>43972</v>
      </c>
      <c r="B201" s="79" t="s">
        <v>163</v>
      </c>
      <c r="C201" s="49"/>
      <c r="D201" s="80"/>
      <c r="E201" s="81"/>
      <c r="F201" s="82"/>
      <c r="G201" s="81"/>
      <c r="H201" s="83"/>
      <c r="I201" s="83"/>
      <c r="J201" s="83"/>
      <c r="K201" s="103" t="s">
        <v>96</v>
      </c>
      <c r="L201" s="85" t="n">
        <v>0.85</v>
      </c>
      <c r="M201" s="85" t="n">
        <v>0.859722222222222</v>
      </c>
      <c r="N201" s="86" t="s">
        <v>473</v>
      </c>
      <c r="O201" s="59" t="s">
        <v>149</v>
      </c>
      <c r="Q201" s="0" t="s">
        <v>332</v>
      </c>
      <c r="R201" s="0" t="str">
        <f aca="false">CHOOSE(WEEKDAY(A201),"Dom","Lun","Mar","Mie","Jue","Vie","Sab")</f>
        <v>Jue</v>
      </c>
    </row>
    <row r="202" customFormat="false" ht="15" hidden="false" customHeight="true" outlineLevel="0" collapsed="false">
      <c r="A202" s="32" t="n">
        <v>43973</v>
      </c>
      <c r="B202" s="9" t="s">
        <v>474</v>
      </c>
      <c r="C202" s="33" t="n">
        <v>300</v>
      </c>
      <c r="D202" s="72" t="s">
        <v>77</v>
      </c>
      <c r="E202" s="73" t="s">
        <v>475</v>
      </c>
      <c r="F202" s="74" t="n">
        <f aca="false">IF(MONTH(A202)=MONTH(A201),F201+1,1)</f>
        <v>1</v>
      </c>
      <c r="G202" s="73"/>
      <c r="H202" s="75"/>
      <c r="I202" s="75" t="s">
        <v>113</v>
      </c>
      <c r="J202" s="75"/>
      <c r="K202" s="34" t="s">
        <v>80</v>
      </c>
      <c r="L202" s="7" t="n">
        <v>0.403472222222222</v>
      </c>
      <c r="M202" s="7" t="n">
        <v>0.408333333333333</v>
      </c>
      <c r="N202" s="95" t="s">
        <v>476</v>
      </c>
      <c r="O202" s="37" t="s">
        <v>477</v>
      </c>
      <c r="Q202" s="0" t="s">
        <v>120</v>
      </c>
      <c r="R202" s="0" t="str">
        <f aca="false">CHOOSE(WEEKDAY(A202),"Dom","Lun","Mar","Mie","Jue","Vie","Sab")</f>
        <v>Vie</v>
      </c>
    </row>
    <row r="203" customFormat="false" ht="15" hidden="false" customHeight="true" outlineLevel="0" collapsed="false">
      <c r="A203" s="32" t="n">
        <v>43973</v>
      </c>
      <c r="B203" s="9" t="s">
        <v>478</v>
      </c>
      <c r="C203" s="33" t="n">
        <v>350</v>
      </c>
      <c r="D203" s="72" t="s">
        <v>77</v>
      </c>
      <c r="E203" s="73" t="s">
        <v>479</v>
      </c>
      <c r="F203" s="74" t="n">
        <f aca="false">IF(MONTH(A203)=MONTH(A202),F202+1,1)</f>
        <v>2</v>
      </c>
      <c r="G203" s="73"/>
      <c r="H203" s="75"/>
      <c r="I203" s="75" t="s">
        <v>113</v>
      </c>
      <c r="J203" s="75"/>
      <c r="K203" s="34" t="s">
        <v>80</v>
      </c>
      <c r="L203" s="7" t="n">
        <v>0.436805555555555</v>
      </c>
      <c r="M203" s="7" t="n">
        <v>0.443055555555556</v>
      </c>
      <c r="N203" s="95" t="s">
        <v>122</v>
      </c>
      <c r="O203" s="37" t="s">
        <v>480</v>
      </c>
      <c r="Q203" s="0" t="s">
        <v>120</v>
      </c>
      <c r="R203" s="0" t="str">
        <f aca="false">CHOOSE(WEEKDAY(A203),"Dom","Lun","Mar","Mie","Jue","Vie","Sab")</f>
        <v>Vie</v>
      </c>
    </row>
    <row r="204" customFormat="false" ht="15" hidden="false" customHeight="true" outlineLevel="0" collapsed="false">
      <c r="A204" s="32" t="n">
        <v>43973</v>
      </c>
      <c r="B204" s="9" t="s">
        <v>481</v>
      </c>
      <c r="C204" s="33" t="n">
        <v>300</v>
      </c>
      <c r="D204" s="72" t="s">
        <v>77</v>
      </c>
      <c r="E204" s="73" t="s">
        <v>482</v>
      </c>
      <c r="F204" s="74" t="n">
        <f aca="false">IF(MONTH(A204)=MONTH(A203),F203+1,1)</f>
        <v>3</v>
      </c>
      <c r="G204" s="73"/>
      <c r="H204" s="75"/>
      <c r="I204" s="75" t="s">
        <v>183</v>
      </c>
      <c r="J204" s="75"/>
      <c r="K204" s="34" t="s">
        <v>80</v>
      </c>
      <c r="L204" s="7" t="n">
        <v>0.457638888888889</v>
      </c>
      <c r="M204" s="7" t="n">
        <v>0.477777777777778</v>
      </c>
      <c r="N204" s="95" t="s">
        <v>483</v>
      </c>
      <c r="O204" s="37" t="s">
        <v>484</v>
      </c>
      <c r="Q204" s="0" t="s">
        <v>120</v>
      </c>
      <c r="R204" s="0" t="str">
        <f aca="false">CHOOSE(WEEKDAY(A204),"Dom","Lun","Mar","Mie","Jue","Vie","Sab")</f>
        <v>Vie</v>
      </c>
    </row>
    <row r="205" customFormat="false" ht="15" hidden="false" customHeight="true" outlineLevel="0" collapsed="false">
      <c r="A205" s="32" t="n">
        <v>43973</v>
      </c>
      <c r="B205" s="9" t="s">
        <v>485</v>
      </c>
      <c r="C205" s="33" t="n">
        <v>300</v>
      </c>
      <c r="D205" s="72" t="s">
        <v>104</v>
      </c>
      <c r="E205" s="73" t="s">
        <v>486</v>
      </c>
      <c r="F205" s="74" t="n">
        <f aca="false">IF(MONTH(A205)=MONTH(A204),F204+1,1)</f>
        <v>4</v>
      </c>
      <c r="G205" s="73"/>
      <c r="H205" s="75"/>
      <c r="I205" s="75" t="s">
        <v>85</v>
      </c>
      <c r="J205" s="75"/>
      <c r="K205" s="34" t="s">
        <v>80</v>
      </c>
      <c r="L205" s="96" t="n">
        <v>0.334722222222222</v>
      </c>
      <c r="M205" s="7" t="n">
        <v>0.345138888888889</v>
      </c>
      <c r="N205" s="95" t="s">
        <v>487</v>
      </c>
      <c r="O205" s="37" t="s">
        <v>488</v>
      </c>
      <c r="Q205" s="0" t="s">
        <v>120</v>
      </c>
      <c r="R205" s="0" t="str">
        <f aca="false">CHOOSE(WEEKDAY(A205),"Dom","Lun","Mar","Mie","Jue","Vie","Sab")</f>
        <v>Vie</v>
      </c>
    </row>
    <row r="206" customFormat="false" ht="15" hidden="false" customHeight="true" outlineLevel="0" collapsed="false">
      <c r="A206" s="32" t="n">
        <v>43973</v>
      </c>
      <c r="B206" s="9" t="s">
        <v>489</v>
      </c>
      <c r="C206" s="33" t="n">
        <v>300</v>
      </c>
      <c r="D206" s="72" t="s">
        <v>104</v>
      </c>
      <c r="E206" s="73" t="s">
        <v>382</v>
      </c>
      <c r="F206" s="74" t="n">
        <f aca="false">IF(MONTH(A206)=MONTH(A205),F205+1,1)</f>
        <v>5</v>
      </c>
      <c r="G206" s="73"/>
      <c r="H206" s="75" t="s">
        <v>381</v>
      </c>
      <c r="I206" s="75" t="s">
        <v>183</v>
      </c>
      <c r="J206" s="75"/>
      <c r="K206" s="34" t="s">
        <v>80</v>
      </c>
      <c r="L206" s="7" t="n">
        <v>0.627083333333333</v>
      </c>
      <c r="M206" s="7" t="n">
        <v>0.636805555555555</v>
      </c>
      <c r="N206" s="95" t="s">
        <v>487</v>
      </c>
      <c r="O206" s="37" t="s">
        <v>490</v>
      </c>
      <c r="Q206" s="0" t="s">
        <v>120</v>
      </c>
      <c r="R206" s="0" t="str">
        <f aca="false">CHOOSE(WEEKDAY(A206),"Dom","Lun","Mar","Mie","Jue","Vie","Sab")</f>
        <v>Vie</v>
      </c>
    </row>
    <row r="207" customFormat="false" ht="15" hidden="true" customHeight="true" outlineLevel="0" collapsed="false">
      <c r="A207" s="32" t="n">
        <v>43973</v>
      </c>
      <c r="B207" s="9" t="s">
        <v>491</v>
      </c>
      <c r="D207" s="72"/>
      <c r="E207" s="73"/>
      <c r="F207" s="74"/>
      <c r="G207" s="73"/>
      <c r="H207" s="75"/>
      <c r="I207" s="75"/>
      <c r="J207" s="75"/>
      <c r="K207" s="34" t="s">
        <v>108</v>
      </c>
      <c r="L207" s="7" t="n">
        <v>0.379166666666667</v>
      </c>
      <c r="M207" s="7" t="n">
        <v>0.398611111111111</v>
      </c>
      <c r="N207" s="95" t="s">
        <v>434</v>
      </c>
      <c r="O207" s="37" t="s">
        <v>477</v>
      </c>
      <c r="Q207" s="0" t="s">
        <v>120</v>
      </c>
      <c r="R207" s="0" t="str">
        <f aca="false">CHOOSE(WEEKDAY(A207),"Dom","Lun","Mar","Mie","Jue","Vie","Sab")</f>
        <v>Vie</v>
      </c>
    </row>
    <row r="208" customFormat="false" ht="15" hidden="true" customHeight="true" outlineLevel="0" collapsed="false">
      <c r="A208" s="32" t="n">
        <v>43973</v>
      </c>
      <c r="B208" s="9" t="s">
        <v>492</v>
      </c>
      <c r="D208" s="72"/>
      <c r="E208" s="73"/>
      <c r="F208" s="74"/>
      <c r="G208" s="73"/>
      <c r="H208" s="75"/>
      <c r="I208" s="75"/>
      <c r="J208" s="75"/>
      <c r="K208" s="34" t="s">
        <v>108</v>
      </c>
      <c r="L208" s="7" t="n">
        <v>0.427777777777778</v>
      </c>
      <c r="M208" s="7" t="n">
        <v>0.433333333333333</v>
      </c>
      <c r="N208" s="95" t="s">
        <v>305</v>
      </c>
      <c r="O208" s="37" t="s">
        <v>480</v>
      </c>
      <c r="Q208" s="0" t="s">
        <v>120</v>
      </c>
      <c r="R208" s="0" t="str">
        <f aca="false">CHOOSE(WEEKDAY(A208),"Dom","Lun","Mar","Mie","Jue","Vie","Sab")</f>
        <v>Vie</v>
      </c>
    </row>
    <row r="209" customFormat="false" ht="15" hidden="true" customHeight="true" outlineLevel="0" collapsed="false">
      <c r="A209" s="32" t="n">
        <v>43973</v>
      </c>
      <c r="B209" s="9" t="s">
        <v>143</v>
      </c>
      <c r="D209" s="72"/>
      <c r="E209" s="73"/>
      <c r="F209" s="74"/>
      <c r="G209" s="73"/>
      <c r="H209" s="75"/>
      <c r="I209" s="72"/>
      <c r="J209" s="72"/>
      <c r="K209" s="34" t="s">
        <v>144</v>
      </c>
      <c r="L209" s="7" t="n">
        <v>0.518055555555556</v>
      </c>
      <c r="M209" s="7" t="n">
        <v>0.539583333333333</v>
      </c>
      <c r="N209" s="95" t="s">
        <v>109</v>
      </c>
      <c r="O209" s="37" t="s">
        <v>146</v>
      </c>
      <c r="Q209" s="0" t="s">
        <v>120</v>
      </c>
      <c r="R209" s="0" t="str">
        <f aca="false">CHOOSE(WEEKDAY(A209),"Dom","Lun","Mar","Mie","Jue","Vie","Sab")</f>
        <v>Vie</v>
      </c>
    </row>
    <row r="210" customFormat="false" ht="15" hidden="true" customHeight="true" outlineLevel="0" collapsed="false">
      <c r="A210" s="32" t="n">
        <v>43973</v>
      </c>
      <c r="B210" s="9" t="s">
        <v>493</v>
      </c>
      <c r="D210" s="72"/>
      <c r="E210" s="73"/>
      <c r="F210" s="74"/>
      <c r="G210" s="73"/>
      <c r="H210" s="75"/>
      <c r="I210" s="75"/>
      <c r="J210" s="75"/>
      <c r="K210" s="94" t="s">
        <v>108</v>
      </c>
      <c r="L210" s="7" t="n">
        <v>0.552083333333333</v>
      </c>
      <c r="M210" s="7" t="n">
        <v>0.554861111111111</v>
      </c>
      <c r="N210" s="95" t="s">
        <v>494</v>
      </c>
      <c r="O210" s="37" t="s">
        <v>173</v>
      </c>
      <c r="Q210" s="0" t="s">
        <v>120</v>
      </c>
      <c r="R210" s="0" t="str">
        <f aca="false">CHOOSE(WEEKDAY(A210),"Dom","Lun","Mar","Mie","Jue","Vie","Sab")</f>
        <v>Vie</v>
      </c>
    </row>
    <row r="211" customFormat="false" ht="15" hidden="true" customHeight="true" outlineLevel="0" collapsed="false">
      <c r="A211" s="32" t="n">
        <v>43973</v>
      </c>
      <c r="B211" s="9" t="s">
        <v>495</v>
      </c>
      <c r="D211" s="72"/>
      <c r="E211" s="73"/>
      <c r="F211" s="74"/>
      <c r="G211" s="73"/>
      <c r="H211" s="72"/>
      <c r="I211" s="72"/>
      <c r="J211" s="72"/>
      <c r="K211" s="34" t="s">
        <v>108</v>
      </c>
      <c r="L211" s="7" t="n">
        <v>0.670833333333333</v>
      </c>
      <c r="M211" s="7" t="n">
        <v>0.670833333333333</v>
      </c>
      <c r="N211" s="95" t="s">
        <v>155</v>
      </c>
      <c r="O211" s="37" t="s">
        <v>496</v>
      </c>
      <c r="Q211" s="0" t="s">
        <v>120</v>
      </c>
      <c r="R211" s="0" t="str">
        <f aca="false">CHOOSE(WEEKDAY(A211),"Dom","Lun","Mar","Mie","Jue","Vie","Sab")</f>
        <v>Vie</v>
      </c>
    </row>
    <row r="212" customFormat="false" ht="15" hidden="true" customHeight="true" outlineLevel="0" collapsed="false">
      <c r="A212" s="32" t="n">
        <v>43973</v>
      </c>
      <c r="B212" s="9" t="s">
        <v>143</v>
      </c>
      <c r="D212" s="72"/>
      <c r="E212" s="73"/>
      <c r="F212" s="74"/>
      <c r="G212" s="73"/>
      <c r="H212" s="75"/>
      <c r="I212" s="75"/>
      <c r="J212" s="75"/>
      <c r="K212" s="34" t="s">
        <v>144</v>
      </c>
      <c r="L212" s="7" t="n">
        <v>0.686805555555556</v>
      </c>
      <c r="M212" s="7" t="n">
        <v>0.711111111111111</v>
      </c>
      <c r="N212" s="95" t="s">
        <v>164</v>
      </c>
      <c r="O212" s="37" t="s">
        <v>146</v>
      </c>
      <c r="Q212" s="0" t="s">
        <v>120</v>
      </c>
      <c r="R212" s="0" t="str">
        <f aca="false">CHOOSE(WEEKDAY(A212),"Dom","Lun","Mar","Mie","Jue","Vie","Sab")</f>
        <v>Vie</v>
      </c>
    </row>
    <row r="213" customFormat="false" ht="15" hidden="true" customHeight="true" outlineLevel="0" collapsed="false">
      <c r="A213" s="32" t="n">
        <v>43973</v>
      </c>
      <c r="B213" s="9" t="s">
        <v>497</v>
      </c>
      <c r="D213" s="72"/>
      <c r="E213" s="73"/>
      <c r="F213" s="74"/>
      <c r="G213" s="73"/>
      <c r="H213" s="75"/>
      <c r="I213" s="75"/>
      <c r="J213" s="75"/>
      <c r="K213" s="94" t="s">
        <v>108</v>
      </c>
      <c r="L213" s="7" t="n">
        <v>0.720833333333333</v>
      </c>
      <c r="M213" s="7" t="n">
        <v>0.724305555555556</v>
      </c>
      <c r="N213" s="95" t="s">
        <v>164</v>
      </c>
      <c r="O213" s="37" t="s">
        <v>173</v>
      </c>
      <c r="Q213" s="0" t="s">
        <v>120</v>
      </c>
      <c r="R213" s="0" t="str">
        <f aca="false">CHOOSE(WEEKDAY(A213),"Dom","Lun","Mar","Mie","Jue","Vie","Sab")</f>
        <v>Vie</v>
      </c>
    </row>
    <row r="214" customFormat="false" ht="15" hidden="true" customHeight="true" outlineLevel="0" collapsed="false">
      <c r="A214" s="32" t="n">
        <v>43973</v>
      </c>
      <c r="B214" s="9" t="s">
        <v>406</v>
      </c>
      <c r="D214" s="72"/>
      <c r="E214" s="73"/>
      <c r="F214" s="74"/>
      <c r="G214" s="73"/>
      <c r="H214" s="75"/>
      <c r="I214" s="75"/>
      <c r="J214" s="75"/>
      <c r="K214" s="34" t="s">
        <v>257</v>
      </c>
      <c r="L214" s="7" t="n">
        <v>0.734027777777778</v>
      </c>
      <c r="M214" s="7" t="n">
        <v>0.746527777777778</v>
      </c>
      <c r="N214" s="95" t="s">
        <v>190</v>
      </c>
      <c r="O214" s="37" t="s">
        <v>407</v>
      </c>
      <c r="Q214" s="0" t="s">
        <v>120</v>
      </c>
      <c r="R214" s="0" t="str">
        <f aca="false">CHOOSE(WEEKDAY(A214),"Dom","Lun","Mar","Mie","Jue","Vie","Sab")</f>
        <v>Vie</v>
      </c>
    </row>
    <row r="215" customFormat="false" ht="15" hidden="true" customHeight="true" outlineLevel="0" collapsed="false">
      <c r="A215" s="32" t="n">
        <v>43973</v>
      </c>
      <c r="B215" s="9" t="s">
        <v>498</v>
      </c>
      <c r="D215" s="72"/>
      <c r="E215" s="73"/>
      <c r="F215" s="74"/>
      <c r="G215" s="73"/>
      <c r="H215" s="75"/>
      <c r="I215" s="75"/>
      <c r="J215" s="75"/>
      <c r="K215" s="34" t="s">
        <v>108</v>
      </c>
      <c r="L215" s="7" t="n">
        <v>0.748611111111111</v>
      </c>
      <c r="M215" s="7" t="n">
        <v>0.757638888888889</v>
      </c>
      <c r="N215" s="95" t="s">
        <v>220</v>
      </c>
      <c r="O215" s="37" t="s">
        <v>471</v>
      </c>
      <c r="Q215" s="0" t="s">
        <v>120</v>
      </c>
      <c r="R215" s="0" t="str">
        <f aca="false">CHOOSE(WEEKDAY(A215),"Dom","Lun","Mar","Mie","Jue","Vie","Sab")</f>
        <v>Vie</v>
      </c>
    </row>
    <row r="216" customFormat="false" ht="15" hidden="true" customHeight="true" outlineLevel="0" collapsed="false">
      <c r="A216" s="47" t="n">
        <v>43973</v>
      </c>
      <c r="B216" s="79" t="s">
        <v>499</v>
      </c>
      <c r="C216" s="49"/>
      <c r="D216" s="80"/>
      <c r="E216" s="81"/>
      <c r="F216" s="82"/>
      <c r="G216" s="81"/>
      <c r="H216" s="83"/>
      <c r="I216" s="83"/>
      <c r="J216" s="83"/>
      <c r="K216" s="103" t="s">
        <v>96</v>
      </c>
      <c r="L216" s="85" t="n">
        <v>0.76875</v>
      </c>
      <c r="M216" s="85" t="n">
        <v>0.827777777777778</v>
      </c>
      <c r="N216" s="99" t="s">
        <v>500</v>
      </c>
      <c r="O216" s="59" t="s">
        <v>149</v>
      </c>
      <c r="Q216" s="0" t="s">
        <v>120</v>
      </c>
      <c r="R216" s="0" t="str">
        <f aca="false">CHOOSE(WEEKDAY(A216),"Dom","Lun","Mar","Mie","Jue","Vie","Sab")</f>
        <v>Vie</v>
      </c>
    </row>
    <row r="217" customFormat="false" ht="15" hidden="false" customHeight="true" outlineLevel="0" collapsed="false">
      <c r="A217" s="70" t="n">
        <v>43974</v>
      </c>
      <c r="B217" s="9" t="s">
        <v>501</v>
      </c>
      <c r="C217" s="71" t="n">
        <v>300</v>
      </c>
      <c r="D217" s="72" t="s">
        <v>77</v>
      </c>
      <c r="E217" s="73" t="s">
        <v>502</v>
      </c>
      <c r="F217" s="74" t="n">
        <f aca="false">IF(MONTH(A217)=MONTH(A216),F216+1,1)</f>
        <v>1</v>
      </c>
      <c r="G217" s="73"/>
      <c r="H217" s="75"/>
      <c r="I217" s="75" t="s">
        <v>159</v>
      </c>
      <c r="J217" s="75"/>
      <c r="K217" s="104" t="s">
        <v>80</v>
      </c>
      <c r="L217" s="7" t="n">
        <v>0.454861111111111</v>
      </c>
      <c r="M217" s="7" t="n">
        <v>0.476388888888889</v>
      </c>
      <c r="N217" s="95" t="s">
        <v>348</v>
      </c>
      <c r="O217" s="78" t="s">
        <v>503</v>
      </c>
      <c r="Q217" s="0" t="s">
        <v>120</v>
      </c>
      <c r="R217" s="0" t="str">
        <f aca="false">CHOOSE(WEEKDAY(A217),"Dom","Lun","Mar","Mie","Jue","Vie","Sab")</f>
        <v>Sab</v>
      </c>
    </row>
    <row r="218" customFormat="false" ht="15" hidden="false" customHeight="true" outlineLevel="0" collapsed="false">
      <c r="A218" s="70" t="n">
        <v>43974</v>
      </c>
      <c r="B218" s="9" t="s">
        <v>504</v>
      </c>
      <c r="C218" s="71" t="n">
        <v>450</v>
      </c>
      <c r="D218" s="72" t="s">
        <v>104</v>
      </c>
      <c r="E218" s="73" t="s">
        <v>505</v>
      </c>
      <c r="F218" s="74" t="n">
        <f aca="false">IF(MONTH(A218)=MONTH(A217),F217+1,1)</f>
        <v>2</v>
      </c>
      <c r="G218" s="73"/>
      <c r="H218" s="75"/>
      <c r="I218" s="75" t="s">
        <v>79</v>
      </c>
      <c r="J218" s="75"/>
      <c r="K218" s="104" t="s">
        <v>80</v>
      </c>
      <c r="L218" s="7" t="n">
        <v>0.391666666666667</v>
      </c>
      <c r="M218" s="7" t="n">
        <v>0.402777777777778</v>
      </c>
      <c r="N218" s="95" t="s">
        <v>89</v>
      </c>
      <c r="O218" s="78" t="s">
        <v>506</v>
      </c>
      <c r="Q218" s="0" t="s">
        <v>120</v>
      </c>
      <c r="R218" s="0" t="str">
        <f aca="false">CHOOSE(WEEKDAY(A218),"Dom","Lun","Mar","Mie","Jue","Vie","Sab")</f>
        <v>Sab</v>
      </c>
    </row>
    <row r="219" customFormat="false" ht="15" hidden="true" customHeight="true" outlineLevel="0" collapsed="false">
      <c r="A219" s="70" t="n">
        <v>43974</v>
      </c>
      <c r="B219" s="9" t="s">
        <v>507</v>
      </c>
      <c r="C219" s="71"/>
      <c r="D219" s="72"/>
      <c r="E219" s="73"/>
      <c r="F219" s="74"/>
      <c r="G219" s="73"/>
      <c r="H219" s="75"/>
      <c r="I219" s="75"/>
      <c r="J219" s="75"/>
      <c r="K219" s="104" t="s">
        <v>108</v>
      </c>
      <c r="L219" s="7" t="n">
        <v>0.361111111111111</v>
      </c>
      <c r="M219" s="7" t="n">
        <v>0.363194444444444</v>
      </c>
      <c r="N219" s="95" t="s">
        <v>123</v>
      </c>
      <c r="O219" s="78" t="s">
        <v>508</v>
      </c>
      <c r="Q219" s="0" t="s">
        <v>120</v>
      </c>
      <c r="R219" s="0" t="str">
        <f aca="false">CHOOSE(WEEKDAY(A219),"Dom","Lun","Mar","Mie","Jue","Vie","Sab")</f>
        <v>Sab</v>
      </c>
    </row>
    <row r="220" customFormat="false" ht="15" hidden="true" customHeight="true" outlineLevel="0" collapsed="false">
      <c r="A220" s="70" t="n">
        <v>43974</v>
      </c>
      <c r="B220" s="9" t="s">
        <v>509</v>
      </c>
      <c r="C220" s="71"/>
      <c r="D220" s="72"/>
      <c r="E220" s="73"/>
      <c r="F220" s="74"/>
      <c r="G220" s="73"/>
      <c r="H220" s="75"/>
      <c r="I220" s="75"/>
      <c r="J220" s="75"/>
      <c r="K220" s="104" t="s">
        <v>108</v>
      </c>
      <c r="L220" s="7" t="n">
        <v>0.367361111111111</v>
      </c>
      <c r="M220" s="7" t="n">
        <v>0.388888888888889</v>
      </c>
      <c r="N220" s="95" t="s">
        <v>168</v>
      </c>
      <c r="O220" s="78" t="s">
        <v>510</v>
      </c>
      <c r="Q220" s="0" t="s">
        <v>120</v>
      </c>
      <c r="R220" s="0" t="str">
        <f aca="false">CHOOSE(WEEKDAY(A220),"Dom","Lun","Mar","Mie","Jue","Vie","Sab")</f>
        <v>Sab</v>
      </c>
    </row>
    <row r="221" customFormat="false" ht="15" hidden="true" customHeight="true" outlineLevel="0" collapsed="false">
      <c r="A221" s="70" t="n">
        <v>43974</v>
      </c>
      <c r="B221" s="9" t="s">
        <v>511</v>
      </c>
      <c r="C221" s="71"/>
      <c r="D221" s="72"/>
      <c r="E221" s="73"/>
      <c r="F221" s="74"/>
      <c r="G221" s="73"/>
      <c r="H221" s="75"/>
      <c r="I221" s="75"/>
      <c r="J221" s="75"/>
      <c r="K221" s="104" t="s">
        <v>257</v>
      </c>
      <c r="L221" s="7" t="n">
        <v>0.430555555555556</v>
      </c>
      <c r="M221" s="7" t="n">
        <v>0.452083333333333</v>
      </c>
      <c r="N221" s="95" t="s">
        <v>168</v>
      </c>
      <c r="O221" s="78" t="s">
        <v>512</v>
      </c>
      <c r="Q221" s="0" t="s">
        <v>120</v>
      </c>
      <c r="R221" s="0" t="str">
        <f aca="false">CHOOSE(WEEKDAY(A221),"Dom","Lun","Mar","Mie","Jue","Vie","Sab")</f>
        <v>Sab</v>
      </c>
    </row>
    <row r="222" customFormat="false" ht="15" hidden="true" customHeight="true" outlineLevel="0" collapsed="false">
      <c r="A222" s="70" t="n">
        <v>43974</v>
      </c>
      <c r="B222" s="9" t="s">
        <v>143</v>
      </c>
      <c r="C222" s="71"/>
      <c r="D222" s="72"/>
      <c r="E222" s="73"/>
      <c r="F222" s="74"/>
      <c r="G222" s="73"/>
      <c r="H222" s="75"/>
      <c r="I222" s="75"/>
      <c r="J222" s="75"/>
      <c r="K222" s="104" t="s">
        <v>144</v>
      </c>
      <c r="L222" s="7" t="n">
        <v>0.495138888888889</v>
      </c>
      <c r="M222" s="7" t="n">
        <v>0.504861111111111</v>
      </c>
      <c r="N222" s="95" t="s">
        <v>137</v>
      </c>
      <c r="O222" s="78" t="s">
        <v>146</v>
      </c>
      <c r="Q222" s="0" t="s">
        <v>120</v>
      </c>
      <c r="R222" s="0" t="str">
        <f aca="false">CHOOSE(WEEKDAY(A222),"Dom","Lun","Mar","Mie","Jue","Vie","Sab")</f>
        <v>Sab</v>
      </c>
    </row>
    <row r="223" customFormat="false" ht="15" hidden="true" customHeight="true" outlineLevel="0" collapsed="false">
      <c r="A223" s="70" t="n">
        <v>43974</v>
      </c>
      <c r="B223" s="9" t="s">
        <v>513</v>
      </c>
      <c r="C223" s="71"/>
      <c r="D223" s="72"/>
      <c r="E223" s="73"/>
      <c r="F223" s="74"/>
      <c r="G223" s="73"/>
      <c r="H223" s="75"/>
      <c r="I223" s="75"/>
      <c r="J223" s="75"/>
      <c r="K223" s="76" t="s">
        <v>108</v>
      </c>
      <c r="L223" s="7" t="n">
        <v>0.513194444444444</v>
      </c>
      <c r="M223" s="7" t="n">
        <v>0.517361111111111</v>
      </c>
      <c r="N223" s="95" t="s">
        <v>514</v>
      </c>
      <c r="O223" s="78" t="s">
        <v>173</v>
      </c>
      <c r="Q223" s="0" t="s">
        <v>120</v>
      </c>
      <c r="R223" s="0" t="str">
        <f aca="false">CHOOSE(WEEKDAY(A223),"Dom","Lun","Mar","Mie","Jue","Vie","Sab")</f>
        <v>Sab</v>
      </c>
    </row>
    <row r="224" customFormat="false" ht="15" hidden="true" customHeight="true" outlineLevel="0" collapsed="false">
      <c r="A224" s="70" t="n">
        <v>43974</v>
      </c>
      <c r="B224" s="9" t="s">
        <v>163</v>
      </c>
      <c r="C224" s="71"/>
      <c r="D224" s="72"/>
      <c r="E224" s="73"/>
      <c r="F224" s="74"/>
      <c r="G224" s="73"/>
      <c r="H224" s="75"/>
      <c r="I224" s="75"/>
      <c r="J224" s="75"/>
      <c r="K224" s="104" t="s">
        <v>96</v>
      </c>
      <c r="L224" s="7" t="n">
        <v>0.720833333333333</v>
      </c>
      <c r="M224" s="7" t="n">
        <v>0.747916666666667</v>
      </c>
      <c r="N224" s="95" t="n">
        <v>0</v>
      </c>
      <c r="O224" s="78" t="s">
        <v>149</v>
      </c>
      <c r="Q224" s="0" t="s">
        <v>120</v>
      </c>
      <c r="R224" s="0" t="str">
        <f aca="false">CHOOSE(WEEKDAY(A224),"Dom","Lun","Mar","Mie","Jue","Vie","Sab")</f>
        <v>Sab</v>
      </c>
    </row>
    <row r="225" customFormat="false" ht="15" hidden="true" customHeight="true" outlineLevel="0" collapsed="false">
      <c r="A225" s="47" t="n">
        <v>43974</v>
      </c>
      <c r="B225" s="79" t="s">
        <v>177</v>
      </c>
      <c r="C225" s="49"/>
      <c r="D225" s="80"/>
      <c r="E225" s="81"/>
      <c r="F225" s="82"/>
      <c r="G225" s="81"/>
      <c r="H225" s="83"/>
      <c r="I225" s="83"/>
      <c r="J225" s="83"/>
      <c r="K225" s="103" t="s">
        <v>178</v>
      </c>
      <c r="L225" s="85"/>
      <c r="M225" s="85"/>
      <c r="N225" s="86" t="s">
        <v>515</v>
      </c>
      <c r="O225" s="59"/>
      <c r="Q225" s="0" t="s">
        <v>120</v>
      </c>
      <c r="R225" s="0" t="str">
        <f aca="false">CHOOSE(WEEKDAY(A225),"Dom","Lun","Mar","Mie","Jue","Vie","Sab")</f>
        <v>Sab</v>
      </c>
    </row>
    <row r="226" customFormat="false" ht="15" hidden="false" customHeight="true" outlineLevel="0" collapsed="false">
      <c r="A226" s="70" t="n">
        <v>43976</v>
      </c>
      <c r="B226" s="9" t="s">
        <v>516</v>
      </c>
      <c r="C226" s="71" t="n">
        <v>300</v>
      </c>
      <c r="D226" s="72" t="s">
        <v>77</v>
      </c>
      <c r="E226" s="73" t="s">
        <v>517</v>
      </c>
      <c r="F226" s="74" t="n">
        <f aca="false">IF(MONTH(A226)=MONTH(A225),F225+1,1)</f>
        <v>1</v>
      </c>
      <c r="G226" s="73"/>
      <c r="H226" s="75"/>
      <c r="I226" s="75" t="s">
        <v>85</v>
      </c>
      <c r="J226" s="75"/>
      <c r="K226" s="104" t="s">
        <v>80</v>
      </c>
      <c r="L226" s="7" t="n">
        <v>0.613888888888889</v>
      </c>
      <c r="M226" s="7" t="n">
        <v>0.633333333333333</v>
      </c>
      <c r="N226" s="95" t="s">
        <v>86</v>
      </c>
      <c r="O226" s="78" t="s">
        <v>518</v>
      </c>
      <c r="Q226" s="0" t="s">
        <v>120</v>
      </c>
      <c r="R226" s="0" t="str">
        <f aca="false">CHOOSE(WEEKDAY(A226),"Dom","Lun","Mar","Mie","Jue","Vie","Sab")</f>
        <v>Lun</v>
      </c>
    </row>
    <row r="227" customFormat="false" ht="15" hidden="false" customHeight="true" outlineLevel="0" collapsed="false">
      <c r="A227" s="70" t="n">
        <v>43976</v>
      </c>
      <c r="B227" s="9" t="s">
        <v>519</v>
      </c>
      <c r="C227" s="71" t="n">
        <v>400</v>
      </c>
      <c r="D227" s="72" t="s">
        <v>104</v>
      </c>
      <c r="E227" s="73" t="s">
        <v>270</v>
      </c>
      <c r="F227" s="74" t="n">
        <f aca="false">IF(MONTH(A227)=MONTH(A226),F226+1,1)</f>
        <v>2</v>
      </c>
      <c r="G227" s="73"/>
      <c r="H227" s="75"/>
      <c r="I227" s="75" t="s">
        <v>113</v>
      </c>
      <c r="J227" s="75"/>
      <c r="K227" s="104" t="s">
        <v>80</v>
      </c>
      <c r="L227" s="7" t="n">
        <v>0.448611111111111</v>
      </c>
      <c r="M227" s="7" t="n">
        <v>0.451388888888889</v>
      </c>
      <c r="N227" s="95" t="s">
        <v>206</v>
      </c>
      <c r="O227" s="78" t="s">
        <v>271</v>
      </c>
      <c r="Q227" s="0" t="s">
        <v>120</v>
      </c>
      <c r="R227" s="0" t="str">
        <f aca="false">CHOOSE(WEEKDAY(A227),"Dom","Lun","Mar","Mie","Jue","Vie","Sab")</f>
        <v>Lun</v>
      </c>
    </row>
    <row r="228" customFormat="false" ht="15" hidden="false" customHeight="true" outlineLevel="0" collapsed="false">
      <c r="A228" s="70" t="n">
        <v>43976</v>
      </c>
      <c r="B228" s="9" t="s">
        <v>520</v>
      </c>
      <c r="C228" s="71" t="n">
        <v>350</v>
      </c>
      <c r="D228" s="72" t="s">
        <v>104</v>
      </c>
      <c r="E228" s="105" t="s">
        <v>521</v>
      </c>
      <c r="F228" s="106" t="n">
        <f aca="false">IF(MONTH(A228)=MONTH(A227),F227+1,1)</f>
        <v>3</v>
      </c>
      <c r="G228" s="105"/>
      <c r="H228" s="75"/>
      <c r="I228" s="75" t="s">
        <v>113</v>
      </c>
      <c r="J228" s="75"/>
      <c r="K228" s="104" t="s">
        <v>80</v>
      </c>
      <c r="L228" s="7" t="n">
        <v>0.477777777777778</v>
      </c>
      <c r="M228" s="7" t="n">
        <v>0.481944444444444</v>
      </c>
      <c r="N228" s="95" t="s">
        <v>366</v>
      </c>
      <c r="O228" s="78" t="s">
        <v>522</v>
      </c>
      <c r="Q228" s="0" t="s">
        <v>120</v>
      </c>
      <c r="R228" s="0" t="str">
        <f aca="false">CHOOSE(WEEKDAY(A228),"Dom","Lun","Mar","Mie","Jue","Vie","Sab")</f>
        <v>Lun</v>
      </c>
    </row>
    <row r="229" customFormat="false" ht="15" hidden="true" customHeight="true" outlineLevel="0" collapsed="false">
      <c r="A229" s="70" t="n">
        <v>43976</v>
      </c>
      <c r="B229" s="9" t="s">
        <v>523</v>
      </c>
      <c r="C229" s="71"/>
      <c r="D229" s="72"/>
      <c r="E229" s="73"/>
      <c r="F229" s="74"/>
      <c r="G229" s="73"/>
      <c r="H229" s="75"/>
      <c r="I229" s="75"/>
      <c r="J229" s="75"/>
      <c r="K229" s="104" t="s">
        <v>178</v>
      </c>
      <c r="L229" s="96" t="n">
        <v>0.352083333333333</v>
      </c>
      <c r="M229" s="96" t="n">
        <v>0.35625</v>
      </c>
      <c r="N229" s="77" t="s">
        <v>524</v>
      </c>
      <c r="O229" s="78"/>
      <c r="Q229" s="0" t="s">
        <v>120</v>
      </c>
      <c r="R229" s="0" t="str">
        <f aca="false">CHOOSE(WEEKDAY(A229),"Dom","Lun","Mar","Mie","Jue","Vie","Sab")</f>
        <v>Lun</v>
      </c>
    </row>
    <row r="230" customFormat="false" ht="15" hidden="true" customHeight="true" outlineLevel="0" collapsed="false">
      <c r="A230" s="70" t="n">
        <v>43976</v>
      </c>
      <c r="B230" s="9" t="s">
        <v>525</v>
      </c>
      <c r="C230" s="71"/>
      <c r="D230" s="72"/>
      <c r="E230" s="73"/>
      <c r="F230" s="74"/>
      <c r="G230" s="73"/>
      <c r="H230" s="75"/>
      <c r="I230" s="75"/>
      <c r="J230" s="75"/>
      <c r="K230" s="104" t="s">
        <v>257</v>
      </c>
      <c r="L230" s="7" t="n">
        <v>0.401388888888889</v>
      </c>
      <c r="M230" s="7" t="n">
        <v>0.413194444444444</v>
      </c>
      <c r="N230" s="95" t="s">
        <v>190</v>
      </c>
      <c r="O230" s="78" t="s">
        <v>526</v>
      </c>
      <c r="Q230" s="0" t="s">
        <v>120</v>
      </c>
      <c r="R230" s="0" t="str">
        <f aca="false">CHOOSE(WEEKDAY(A230),"Dom","Lun","Mar","Mie","Jue","Vie","Sab")</f>
        <v>Lun</v>
      </c>
    </row>
    <row r="231" customFormat="false" ht="15" hidden="true" customHeight="true" outlineLevel="0" collapsed="false">
      <c r="A231" s="70" t="n">
        <v>43976</v>
      </c>
      <c r="B231" s="9" t="s">
        <v>527</v>
      </c>
      <c r="C231" s="71"/>
      <c r="D231" s="72"/>
      <c r="E231" s="73"/>
      <c r="F231" s="74"/>
      <c r="G231" s="73"/>
      <c r="H231" s="75"/>
      <c r="I231" s="75"/>
      <c r="J231" s="75"/>
      <c r="K231" s="104" t="s">
        <v>141</v>
      </c>
      <c r="L231" s="7" t="n">
        <v>0.415277777777778</v>
      </c>
      <c r="M231" s="7" t="n">
        <v>0.422222222222222</v>
      </c>
      <c r="N231" s="95" t="s">
        <v>142</v>
      </c>
      <c r="O231" s="78" t="s">
        <v>528</v>
      </c>
      <c r="Q231" s="0" t="s">
        <v>120</v>
      </c>
      <c r="R231" s="0" t="str">
        <f aca="false">CHOOSE(WEEKDAY(A231),"Dom","Lun","Mar","Mie","Jue","Vie","Sab")</f>
        <v>Lun</v>
      </c>
    </row>
    <row r="232" customFormat="false" ht="15" hidden="true" customHeight="true" outlineLevel="0" collapsed="false">
      <c r="A232" s="70" t="n">
        <v>43976</v>
      </c>
      <c r="B232" s="9" t="s">
        <v>529</v>
      </c>
      <c r="C232" s="71"/>
      <c r="D232" s="72"/>
      <c r="E232" s="73"/>
      <c r="F232" s="74"/>
      <c r="G232" s="73"/>
      <c r="H232" s="75"/>
      <c r="I232" s="75"/>
      <c r="J232" s="75"/>
      <c r="K232" s="104" t="s">
        <v>92</v>
      </c>
      <c r="L232" s="7" t="n">
        <v>0.422916666666667</v>
      </c>
      <c r="M232" s="7" t="n">
        <v>0.425694444444444</v>
      </c>
      <c r="N232" s="95" t="s">
        <v>123</v>
      </c>
      <c r="O232" s="78" t="s">
        <v>530</v>
      </c>
      <c r="Q232" s="0" t="s">
        <v>120</v>
      </c>
      <c r="R232" s="0" t="str">
        <f aca="false">CHOOSE(WEEKDAY(A232),"Dom","Lun","Mar","Mie","Jue","Vie","Sab")</f>
        <v>Lun</v>
      </c>
    </row>
    <row r="233" customFormat="false" ht="15" hidden="true" customHeight="true" outlineLevel="0" collapsed="false">
      <c r="A233" s="70" t="n">
        <v>43976</v>
      </c>
      <c r="B233" s="9" t="s">
        <v>531</v>
      </c>
      <c r="C233" s="71"/>
      <c r="D233" s="72"/>
      <c r="E233" s="73"/>
      <c r="F233" s="74"/>
      <c r="G233" s="73"/>
      <c r="H233" s="75"/>
      <c r="I233" s="75"/>
      <c r="J233" s="75"/>
      <c r="K233" s="104" t="s">
        <v>92</v>
      </c>
      <c r="L233" s="7" t="n">
        <v>0.429861111111111</v>
      </c>
      <c r="M233" s="7" t="n">
        <v>0.432638888888889</v>
      </c>
      <c r="N233" s="95" t="s">
        <v>434</v>
      </c>
      <c r="O233" s="78" t="s">
        <v>532</v>
      </c>
      <c r="Q233" s="0" t="s">
        <v>120</v>
      </c>
      <c r="R233" s="0" t="str">
        <f aca="false">CHOOSE(WEEKDAY(A233),"Dom","Lun","Mar","Mie","Jue","Vie","Sab")</f>
        <v>Lun</v>
      </c>
    </row>
    <row r="234" customFormat="false" ht="15" hidden="true" customHeight="true" outlineLevel="0" collapsed="false">
      <c r="A234" s="70" t="n">
        <v>43976</v>
      </c>
      <c r="B234" s="9" t="s">
        <v>533</v>
      </c>
      <c r="C234" s="71"/>
      <c r="D234" s="72"/>
      <c r="E234" s="73"/>
      <c r="F234" s="74"/>
      <c r="G234" s="73"/>
      <c r="H234" s="75"/>
      <c r="I234" s="75"/>
      <c r="J234" s="75"/>
      <c r="K234" s="104" t="s">
        <v>92</v>
      </c>
      <c r="L234" s="7" t="n">
        <v>0.4375</v>
      </c>
      <c r="M234" s="7" t="n">
        <v>0.439583333333333</v>
      </c>
      <c r="N234" s="95" t="s">
        <v>310</v>
      </c>
      <c r="O234" s="78" t="s">
        <v>532</v>
      </c>
      <c r="Q234" s="0" t="s">
        <v>120</v>
      </c>
      <c r="R234" s="0" t="str">
        <f aca="false">CHOOSE(WEEKDAY(A234),"Dom","Lun","Mar","Mie","Jue","Vie","Sab")</f>
        <v>Lun</v>
      </c>
    </row>
    <row r="235" customFormat="false" ht="15" hidden="true" customHeight="true" outlineLevel="0" collapsed="false">
      <c r="A235" s="70" t="n">
        <v>43976</v>
      </c>
      <c r="B235" s="9" t="s">
        <v>534</v>
      </c>
      <c r="C235" s="71"/>
      <c r="D235" s="72"/>
      <c r="E235" s="73"/>
      <c r="F235" s="74"/>
      <c r="G235" s="73"/>
      <c r="H235" s="75"/>
      <c r="I235" s="75"/>
      <c r="J235" s="75"/>
      <c r="K235" s="104" t="s">
        <v>108</v>
      </c>
      <c r="L235" s="7" t="n">
        <v>0.510416666666667</v>
      </c>
      <c r="M235" s="7" t="n">
        <v>0.515972222222222</v>
      </c>
      <c r="N235" s="95" t="s">
        <v>190</v>
      </c>
      <c r="O235" s="78" t="s">
        <v>535</v>
      </c>
      <c r="Q235" s="0" t="s">
        <v>120</v>
      </c>
      <c r="R235" s="0" t="str">
        <f aca="false">CHOOSE(WEEKDAY(A235),"Dom","Lun","Mar","Mie","Jue","Vie","Sab")</f>
        <v>Lun</v>
      </c>
    </row>
    <row r="236" customFormat="false" ht="15" hidden="true" customHeight="true" outlineLevel="0" collapsed="false">
      <c r="A236" s="70" t="n">
        <v>43976</v>
      </c>
      <c r="B236" s="9" t="s">
        <v>163</v>
      </c>
      <c r="C236" s="71"/>
      <c r="D236" s="72"/>
      <c r="E236" s="73"/>
      <c r="F236" s="74"/>
      <c r="G236" s="73"/>
      <c r="H236" s="75"/>
      <c r="I236" s="75"/>
      <c r="J236" s="75"/>
      <c r="K236" s="104" t="s">
        <v>108</v>
      </c>
      <c r="L236" s="7" t="n">
        <v>0.518055555555556</v>
      </c>
      <c r="M236" s="7" t="n">
        <v>0.534722222222222</v>
      </c>
      <c r="N236" s="95" t="s">
        <v>536</v>
      </c>
      <c r="O236" s="78"/>
      <c r="Q236" s="0" t="s">
        <v>120</v>
      </c>
      <c r="R236" s="0" t="str">
        <f aca="false">CHOOSE(WEEKDAY(A236),"Dom","Lun","Mar","Mie","Jue","Vie","Sab")</f>
        <v>Lun</v>
      </c>
    </row>
    <row r="237" customFormat="false" ht="15" hidden="true" customHeight="true" outlineLevel="0" collapsed="false">
      <c r="A237" s="70" t="n">
        <v>43976</v>
      </c>
      <c r="B237" s="9" t="s">
        <v>143</v>
      </c>
      <c r="C237" s="71"/>
      <c r="D237" s="72"/>
      <c r="E237" s="73"/>
      <c r="F237" s="74"/>
      <c r="G237" s="73"/>
      <c r="H237" s="75"/>
      <c r="I237" s="75"/>
      <c r="J237" s="75"/>
      <c r="K237" s="104" t="s">
        <v>144</v>
      </c>
      <c r="L237" s="7" t="n">
        <v>0.656944444444444</v>
      </c>
      <c r="M237" s="7" t="n">
        <v>0.694444444444444</v>
      </c>
      <c r="N237" s="95" t="s">
        <v>137</v>
      </c>
      <c r="O237" s="78" t="s">
        <v>146</v>
      </c>
      <c r="Q237" s="0" t="s">
        <v>120</v>
      </c>
      <c r="R237" s="0" t="str">
        <f aca="false">CHOOSE(WEEKDAY(A237),"Dom","Lun","Mar","Mie","Jue","Vie","Sab")</f>
        <v>Lun</v>
      </c>
    </row>
    <row r="238" customFormat="false" ht="15" hidden="true" customHeight="true" outlineLevel="0" collapsed="false">
      <c r="A238" s="70" t="n">
        <v>43976</v>
      </c>
      <c r="B238" s="9" t="s">
        <v>282</v>
      </c>
      <c r="C238" s="71"/>
      <c r="D238" s="72"/>
      <c r="E238" s="73"/>
      <c r="F238" s="74"/>
      <c r="G238" s="73"/>
      <c r="H238" s="75"/>
      <c r="I238" s="75"/>
      <c r="J238" s="75"/>
      <c r="K238" s="76" t="s">
        <v>108</v>
      </c>
      <c r="L238" s="7" t="n">
        <v>0.702777777777778</v>
      </c>
      <c r="M238" s="7" t="n">
        <v>0.706944444444444</v>
      </c>
      <c r="N238" s="95" t="s">
        <v>124</v>
      </c>
      <c r="O238" s="107" t="s">
        <v>173</v>
      </c>
      <c r="Q238" s="0" t="s">
        <v>120</v>
      </c>
      <c r="R238" s="0" t="str">
        <f aca="false">CHOOSE(WEEKDAY(A238),"Dom","Lun","Mar","Mie","Jue","Vie","Sab")</f>
        <v>Lun</v>
      </c>
    </row>
    <row r="239" customFormat="false" ht="15" hidden="true" customHeight="true" outlineLevel="0" collapsed="false">
      <c r="A239" s="70" t="n">
        <v>43976</v>
      </c>
      <c r="B239" s="9" t="s">
        <v>537</v>
      </c>
      <c r="C239" s="71"/>
      <c r="D239" s="72"/>
      <c r="E239" s="73"/>
      <c r="F239" s="74"/>
      <c r="G239" s="73"/>
      <c r="H239" s="75"/>
      <c r="I239" s="75"/>
      <c r="J239" s="75"/>
      <c r="K239" s="104" t="s">
        <v>108</v>
      </c>
      <c r="L239" s="7" t="n">
        <v>0.743055555555555</v>
      </c>
      <c r="M239" s="7" t="n">
        <v>0.770138888888889</v>
      </c>
      <c r="N239" s="95" t="s">
        <v>434</v>
      </c>
      <c r="O239" s="78" t="s">
        <v>538</v>
      </c>
      <c r="Q239" s="0" t="s">
        <v>120</v>
      </c>
      <c r="R239" s="0" t="str">
        <f aca="false">CHOOSE(WEEKDAY(A239),"Dom","Lun","Mar","Mie","Jue","Vie","Sab")</f>
        <v>Lun</v>
      </c>
    </row>
    <row r="240" customFormat="false" ht="15" hidden="true" customHeight="true" outlineLevel="0" collapsed="false">
      <c r="A240" s="47" t="n">
        <v>43976</v>
      </c>
      <c r="B240" s="79" t="s">
        <v>147</v>
      </c>
      <c r="C240" s="49"/>
      <c r="D240" s="80"/>
      <c r="E240" s="81"/>
      <c r="F240" s="82"/>
      <c r="G240" s="81"/>
      <c r="H240" s="83"/>
      <c r="I240" s="83"/>
      <c r="J240" s="83"/>
      <c r="K240" s="103" t="s">
        <v>96</v>
      </c>
      <c r="L240" s="85" t="n">
        <v>0.775</v>
      </c>
      <c r="M240" s="85" t="n">
        <v>0.776388888888889</v>
      </c>
      <c r="N240" s="99" t="s">
        <v>539</v>
      </c>
      <c r="O240" s="59" t="s">
        <v>540</v>
      </c>
      <c r="Q240" s="0" t="s">
        <v>120</v>
      </c>
      <c r="R240" s="0" t="str">
        <f aca="false">CHOOSE(WEEKDAY(A240),"Dom","Lun","Mar","Mie","Jue","Vie","Sab")</f>
        <v>Lun</v>
      </c>
    </row>
    <row r="241" customFormat="false" ht="15" hidden="false" customHeight="true" outlineLevel="0" collapsed="false">
      <c r="A241" s="70" t="n">
        <v>43977</v>
      </c>
      <c r="B241" s="9" t="s">
        <v>541</v>
      </c>
      <c r="C241" s="71" t="n">
        <v>600</v>
      </c>
      <c r="D241" s="72" t="s">
        <v>104</v>
      </c>
      <c r="E241" s="73" t="s">
        <v>542</v>
      </c>
      <c r="F241" s="74" t="n">
        <f aca="false">IF(MONTH(A241)=MONTH(A240),F240+1,1)</f>
        <v>1</v>
      </c>
      <c r="G241" s="73"/>
      <c r="H241" s="75"/>
      <c r="I241" s="75" t="s">
        <v>79</v>
      </c>
      <c r="J241" s="75"/>
      <c r="K241" s="104" t="s">
        <v>80</v>
      </c>
      <c r="L241" s="7" t="n">
        <v>0.430555555555556</v>
      </c>
      <c r="M241" s="7" t="n">
        <v>0.472222222222222</v>
      </c>
      <c r="N241" s="95" t="s">
        <v>385</v>
      </c>
      <c r="O241" s="78" t="s">
        <v>543</v>
      </c>
      <c r="Q241" s="0" t="s">
        <v>120</v>
      </c>
      <c r="R241" s="0" t="str">
        <f aca="false">CHOOSE(WEEKDAY(A241),"Dom","Lun","Mar","Mie","Jue","Vie","Sab")</f>
        <v>Mar</v>
      </c>
    </row>
    <row r="242" customFormat="false" ht="15" hidden="true" customHeight="true" outlineLevel="0" collapsed="false">
      <c r="A242" s="70" t="n">
        <v>43977</v>
      </c>
      <c r="B242" s="9" t="s">
        <v>544</v>
      </c>
      <c r="C242" s="71"/>
      <c r="D242" s="72"/>
      <c r="E242" s="73"/>
      <c r="F242" s="74"/>
      <c r="G242" s="73"/>
      <c r="H242" s="75"/>
      <c r="I242" s="75"/>
      <c r="J242" s="75"/>
      <c r="K242" s="104" t="s">
        <v>108</v>
      </c>
      <c r="L242" s="7" t="n">
        <v>0.347916666666667</v>
      </c>
      <c r="M242" s="7" t="n">
        <v>0.371527777777778</v>
      </c>
      <c r="N242" s="77" t="s">
        <v>170</v>
      </c>
      <c r="O242" s="78"/>
      <c r="Q242" s="0" t="s">
        <v>120</v>
      </c>
      <c r="R242" s="0" t="str">
        <f aca="false">CHOOSE(WEEKDAY(A242),"Dom","Lun","Mar","Mie","Jue","Vie","Sab")</f>
        <v>Mar</v>
      </c>
    </row>
    <row r="243" customFormat="false" ht="15" hidden="true" customHeight="true" outlineLevel="0" collapsed="false">
      <c r="A243" s="70" t="n">
        <v>43977</v>
      </c>
      <c r="B243" s="9" t="s">
        <v>545</v>
      </c>
      <c r="C243" s="71"/>
      <c r="D243" s="72"/>
      <c r="E243" s="73"/>
      <c r="F243" s="74"/>
      <c r="G243" s="73"/>
      <c r="H243" s="75"/>
      <c r="I243" s="75"/>
      <c r="J243" s="75"/>
      <c r="K243" s="104" t="s">
        <v>108</v>
      </c>
      <c r="L243" s="7" t="n">
        <v>0.379166666666667</v>
      </c>
      <c r="M243" s="7" t="n">
        <v>0.390277777777778</v>
      </c>
      <c r="N243" s="95" t="s">
        <v>164</v>
      </c>
      <c r="O243" s="78" t="s">
        <v>546</v>
      </c>
      <c r="Q243" s="0" t="s">
        <v>120</v>
      </c>
      <c r="R243" s="0" t="str">
        <f aca="false">CHOOSE(WEEKDAY(A243),"Dom","Lun","Mar","Mie","Jue","Vie","Sab")</f>
        <v>Mar</v>
      </c>
    </row>
    <row r="244" customFormat="false" ht="15" hidden="true" customHeight="true" outlineLevel="0" collapsed="false">
      <c r="A244" s="70" t="n">
        <v>43977</v>
      </c>
      <c r="B244" s="9" t="s">
        <v>370</v>
      </c>
      <c r="C244" s="71"/>
      <c r="D244" s="72"/>
      <c r="E244" s="73"/>
      <c r="F244" s="74"/>
      <c r="G244" s="73"/>
      <c r="H244" s="75"/>
      <c r="I244" s="75"/>
      <c r="J244" s="75"/>
      <c r="K244" s="104" t="s">
        <v>257</v>
      </c>
      <c r="L244" s="7" t="n">
        <v>0.4</v>
      </c>
      <c r="M244" s="7" t="n">
        <v>0.428472222222222</v>
      </c>
      <c r="N244" s="95" t="s">
        <v>190</v>
      </c>
      <c r="O244" s="78" t="s">
        <v>371</v>
      </c>
      <c r="Q244" s="0" t="s">
        <v>120</v>
      </c>
      <c r="R244" s="0" t="str">
        <f aca="false">CHOOSE(WEEKDAY(A244),"Dom","Lun","Mar","Mie","Jue","Vie","Sab")</f>
        <v>Mar</v>
      </c>
    </row>
    <row r="245" customFormat="false" ht="15" hidden="true" customHeight="true" outlineLevel="0" collapsed="false">
      <c r="A245" s="70" t="n">
        <v>43977</v>
      </c>
      <c r="B245" s="9" t="s">
        <v>547</v>
      </c>
      <c r="C245" s="71"/>
      <c r="D245" s="72"/>
      <c r="E245" s="73"/>
      <c r="F245" s="74"/>
      <c r="G245" s="73"/>
      <c r="H245" s="75"/>
      <c r="I245" s="75"/>
      <c r="J245" s="75"/>
      <c r="K245" s="104" t="s">
        <v>108</v>
      </c>
      <c r="L245" s="7" t="n">
        <v>0.488888888888889</v>
      </c>
      <c r="M245" s="7" t="n">
        <v>0.490972222222222</v>
      </c>
      <c r="N245" s="95" t="s">
        <v>548</v>
      </c>
      <c r="O245" s="78" t="s">
        <v>549</v>
      </c>
      <c r="Q245" s="0" t="s">
        <v>120</v>
      </c>
      <c r="R245" s="0" t="str">
        <f aca="false">CHOOSE(WEEKDAY(A245),"Dom","Lun","Mar","Mie","Jue","Vie","Sab")</f>
        <v>Mar</v>
      </c>
    </row>
    <row r="246" customFormat="false" ht="15" hidden="true" customHeight="true" outlineLevel="0" collapsed="false">
      <c r="A246" s="70" t="n">
        <v>43977</v>
      </c>
      <c r="B246" s="9" t="s">
        <v>550</v>
      </c>
      <c r="C246" s="71"/>
      <c r="D246" s="72"/>
      <c r="E246" s="73"/>
      <c r="F246" s="74"/>
      <c r="G246" s="73"/>
      <c r="H246" s="75"/>
      <c r="I246" s="75"/>
      <c r="J246" s="75"/>
      <c r="K246" s="104" t="s">
        <v>92</v>
      </c>
      <c r="L246" s="7" t="n">
        <v>0.545833333333333</v>
      </c>
      <c r="M246" s="7" t="n">
        <v>0.560416666666667</v>
      </c>
      <c r="N246" s="95" t="s">
        <v>305</v>
      </c>
      <c r="O246" s="78" t="s">
        <v>551</v>
      </c>
      <c r="Q246" s="0" t="s">
        <v>120</v>
      </c>
      <c r="R246" s="0" t="str">
        <f aca="false">CHOOSE(WEEKDAY(A246),"Dom","Lun","Mar","Mie","Jue","Vie","Sab")</f>
        <v>Mar</v>
      </c>
    </row>
    <row r="247" customFormat="false" ht="15" hidden="true" customHeight="true" outlineLevel="0" collapsed="false">
      <c r="A247" s="70" t="n">
        <v>43977</v>
      </c>
      <c r="B247" s="9" t="s">
        <v>552</v>
      </c>
      <c r="C247" s="71"/>
      <c r="D247" s="72"/>
      <c r="E247" s="73"/>
      <c r="F247" s="74"/>
      <c r="G247" s="73"/>
      <c r="H247" s="75"/>
      <c r="I247" s="75"/>
      <c r="J247" s="75"/>
      <c r="K247" s="104" t="s">
        <v>108</v>
      </c>
      <c r="L247" s="7" t="n">
        <v>0.563888888888889</v>
      </c>
      <c r="M247" s="7" t="n">
        <v>0.611805555555556</v>
      </c>
      <c r="N247" s="95" t="s">
        <v>324</v>
      </c>
      <c r="O247" s="78" t="s">
        <v>214</v>
      </c>
      <c r="Q247" s="0" t="s">
        <v>120</v>
      </c>
      <c r="R247" s="0" t="str">
        <f aca="false">CHOOSE(WEEKDAY(A247),"Dom","Lun","Mar","Mie","Jue","Vie","Sab")</f>
        <v>Mar</v>
      </c>
    </row>
    <row r="248" customFormat="false" ht="15" hidden="true" customHeight="true" outlineLevel="0" collapsed="false">
      <c r="A248" s="70" t="n">
        <v>43977</v>
      </c>
      <c r="B248" s="9" t="s">
        <v>553</v>
      </c>
      <c r="C248" s="71"/>
      <c r="D248" s="72"/>
      <c r="E248" s="73"/>
      <c r="F248" s="74"/>
      <c r="G248" s="73"/>
      <c r="H248" s="75"/>
      <c r="I248" s="75"/>
      <c r="J248" s="75"/>
      <c r="K248" s="104" t="s">
        <v>96</v>
      </c>
      <c r="L248" s="7" t="n">
        <v>0.61875</v>
      </c>
      <c r="M248" s="7" t="s">
        <v>554</v>
      </c>
      <c r="N248" s="95" t="n">
        <v>0</v>
      </c>
      <c r="O248" s="78" t="s">
        <v>546</v>
      </c>
      <c r="Q248" s="0" t="s">
        <v>120</v>
      </c>
      <c r="R248" s="0" t="str">
        <f aca="false">CHOOSE(WEEKDAY(A248),"Dom","Lun","Mar","Mie","Jue","Vie","Sab")</f>
        <v>Mar</v>
      </c>
    </row>
    <row r="249" customFormat="false" ht="15" hidden="true" customHeight="true" outlineLevel="0" collapsed="false">
      <c r="A249" s="47" t="n">
        <v>43977</v>
      </c>
      <c r="B249" s="79" t="s">
        <v>555</v>
      </c>
      <c r="C249" s="49"/>
      <c r="D249" s="80"/>
      <c r="E249" s="81"/>
      <c r="F249" s="82"/>
      <c r="G249" s="81"/>
      <c r="H249" s="83"/>
      <c r="I249" s="83"/>
      <c r="J249" s="83"/>
      <c r="K249" s="103" t="s">
        <v>96</v>
      </c>
      <c r="L249" s="85"/>
      <c r="M249" s="108" t="n">
        <v>0.76875</v>
      </c>
      <c r="N249" s="99" t="s">
        <v>556</v>
      </c>
      <c r="O249" s="59"/>
      <c r="Q249" s="0" t="s">
        <v>120</v>
      </c>
      <c r="R249" s="0" t="str">
        <f aca="false">CHOOSE(WEEKDAY(A249),"Dom","Lun","Mar","Mie","Jue","Vie","Sab")</f>
        <v>Mar</v>
      </c>
    </row>
    <row r="250" customFormat="false" ht="15" hidden="true" customHeight="true" outlineLevel="0" collapsed="false">
      <c r="A250" s="70" t="n">
        <v>43978</v>
      </c>
      <c r="B250" s="9" t="s">
        <v>557</v>
      </c>
      <c r="C250" s="71"/>
      <c r="D250" s="72"/>
      <c r="E250" s="73"/>
      <c r="F250" s="74"/>
      <c r="G250" s="73"/>
      <c r="H250" s="75"/>
      <c r="I250" s="75"/>
      <c r="J250" s="75"/>
      <c r="K250" s="104" t="s">
        <v>178</v>
      </c>
      <c r="L250" s="96" t="n">
        <v>0.372916666666667</v>
      </c>
      <c r="M250" s="7" t="n">
        <v>0.377083333333333</v>
      </c>
      <c r="N250" s="77" t="s">
        <v>385</v>
      </c>
      <c r="O250" s="78"/>
      <c r="Q250" s="0" t="s">
        <v>120</v>
      </c>
      <c r="R250" s="0" t="str">
        <f aca="false">CHOOSE(WEEKDAY(A250),"Dom","Lun","Mar","Mie","Jue","Vie","Sab")</f>
        <v>Mie</v>
      </c>
    </row>
    <row r="251" customFormat="false" ht="15" hidden="true" customHeight="true" outlineLevel="0" collapsed="false">
      <c r="A251" s="70" t="n">
        <v>43978</v>
      </c>
      <c r="B251" s="9" t="s">
        <v>558</v>
      </c>
      <c r="C251" s="71"/>
      <c r="D251" s="72"/>
      <c r="E251" s="73"/>
      <c r="F251" s="74"/>
      <c r="G251" s="73"/>
      <c r="H251" s="75"/>
      <c r="I251" s="75"/>
      <c r="J251" s="75"/>
      <c r="K251" s="104" t="s">
        <v>108</v>
      </c>
      <c r="L251" s="7" t="n">
        <v>0.39375</v>
      </c>
      <c r="M251" s="7" t="n">
        <v>0.403472222222222</v>
      </c>
      <c r="N251" s="77" t="n">
        <v>0</v>
      </c>
      <c r="O251" s="78"/>
      <c r="Q251" s="0" t="s">
        <v>120</v>
      </c>
      <c r="R251" s="0" t="str">
        <f aca="false">CHOOSE(WEEKDAY(A251),"Dom","Lun","Mar","Mie","Jue","Vie","Sab")</f>
        <v>Mie</v>
      </c>
    </row>
    <row r="252" customFormat="false" ht="15" hidden="true" customHeight="true" outlineLevel="0" collapsed="false">
      <c r="A252" s="70" t="n">
        <v>43978</v>
      </c>
      <c r="B252" s="9" t="s">
        <v>347</v>
      </c>
      <c r="C252" s="71"/>
      <c r="D252" s="72"/>
      <c r="E252" s="73"/>
      <c r="F252" s="74"/>
      <c r="G252" s="73"/>
      <c r="H252" s="75"/>
      <c r="I252" s="75"/>
      <c r="J252" s="75"/>
      <c r="K252" s="104" t="s">
        <v>108</v>
      </c>
      <c r="L252" s="7"/>
      <c r="M252" s="7" t="n">
        <v>0.406944444444444</v>
      </c>
      <c r="N252" s="77" t="n">
        <v>0</v>
      </c>
      <c r="O252" s="78"/>
      <c r="Q252" s="0" t="s">
        <v>120</v>
      </c>
      <c r="R252" s="0" t="str">
        <f aca="false">CHOOSE(WEEKDAY(A252),"Dom","Lun","Mar","Mie","Jue","Vie","Sab")</f>
        <v>Mie</v>
      </c>
    </row>
    <row r="253" customFormat="false" ht="15" hidden="true" customHeight="true" outlineLevel="0" collapsed="false">
      <c r="A253" s="70" t="n">
        <v>43978</v>
      </c>
      <c r="B253" s="9" t="s">
        <v>347</v>
      </c>
      <c r="C253" s="71"/>
      <c r="D253" s="72"/>
      <c r="E253" s="73"/>
      <c r="F253" s="74"/>
      <c r="G253" s="73"/>
      <c r="H253" s="75"/>
      <c r="I253" s="75"/>
      <c r="J253" s="75"/>
      <c r="K253" s="104" t="s">
        <v>108</v>
      </c>
      <c r="L253" s="96"/>
      <c r="M253" s="7" t="n">
        <v>0.427083333333333</v>
      </c>
      <c r="N253" s="77" t="n">
        <v>0</v>
      </c>
      <c r="O253" s="78"/>
      <c r="Q253" s="0" t="s">
        <v>120</v>
      </c>
      <c r="R253" s="0" t="str">
        <f aca="false">CHOOSE(WEEKDAY(A253),"Dom","Lun","Mar","Mie","Jue","Vie","Sab")</f>
        <v>Mie</v>
      </c>
    </row>
    <row r="254" customFormat="false" ht="15" hidden="true" customHeight="true" outlineLevel="0" collapsed="false">
      <c r="A254" s="70" t="n">
        <v>43978</v>
      </c>
      <c r="B254" s="9" t="s">
        <v>347</v>
      </c>
      <c r="C254" s="71"/>
      <c r="D254" s="72"/>
      <c r="E254" s="73"/>
      <c r="F254" s="74"/>
      <c r="G254" s="73"/>
      <c r="H254" s="75"/>
      <c r="I254" s="75"/>
      <c r="J254" s="75"/>
      <c r="K254" s="104" t="s">
        <v>108</v>
      </c>
      <c r="L254" s="96"/>
      <c r="M254" s="7" t="n">
        <v>0.475694444444444</v>
      </c>
      <c r="N254" s="77" t="n">
        <v>0</v>
      </c>
      <c r="O254" s="78"/>
      <c r="Q254" s="0" t="s">
        <v>120</v>
      </c>
      <c r="R254" s="0" t="str">
        <f aca="false">CHOOSE(WEEKDAY(A254),"Dom","Lun","Mar","Mie","Jue","Vie","Sab")</f>
        <v>Mie</v>
      </c>
    </row>
    <row r="255" customFormat="false" ht="15" hidden="true" customHeight="true" outlineLevel="0" collapsed="false">
      <c r="A255" s="70" t="n">
        <v>43978</v>
      </c>
      <c r="B255" s="9" t="s">
        <v>347</v>
      </c>
      <c r="C255" s="71"/>
      <c r="D255" s="72"/>
      <c r="E255" s="73"/>
      <c r="F255" s="74"/>
      <c r="G255" s="73"/>
      <c r="H255" s="75"/>
      <c r="I255" s="75"/>
      <c r="J255" s="75"/>
      <c r="K255" s="104" t="s">
        <v>108</v>
      </c>
      <c r="L255" s="96"/>
      <c r="M255" s="7" t="n">
        <v>0.505555555555556</v>
      </c>
      <c r="N255" s="77" t="s">
        <v>559</v>
      </c>
      <c r="O255" s="78"/>
      <c r="Q255" s="0" t="s">
        <v>120</v>
      </c>
      <c r="R255" s="0" t="str">
        <f aca="false">CHOOSE(WEEKDAY(A255),"Dom","Lun","Mar","Mie","Jue","Vie","Sab")</f>
        <v>Mie</v>
      </c>
    </row>
    <row r="256" customFormat="false" ht="15" hidden="true" customHeight="true" outlineLevel="0" collapsed="false">
      <c r="A256" s="70" t="n">
        <v>43978</v>
      </c>
      <c r="B256" s="9" t="s">
        <v>560</v>
      </c>
      <c r="C256" s="71"/>
      <c r="D256" s="72"/>
      <c r="E256" s="73"/>
      <c r="F256" s="74"/>
      <c r="G256" s="73"/>
      <c r="H256" s="75"/>
      <c r="I256" s="75"/>
      <c r="J256" s="75"/>
      <c r="K256" s="104" t="s">
        <v>108</v>
      </c>
      <c r="L256" s="96" t="n">
        <v>0.536111111111111</v>
      </c>
      <c r="M256" s="7" t="n">
        <v>0.552777777777778</v>
      </c>
      <c r="N256" s="77" t="s">
        <v>561</v>
      </c>
      <c r="O256" s="78" t="s">
        <v>214</v>
      </c>
      <c r="Q256" s="0" t="s">
        <v>120</v>
      </c>
      <c r="R256" s="0" t="str">
        <f aca="false">CHOOSE(WEEKDAY(A256),"Dom","Lun","Mar","Mie","Jue","Vie","Sab")</f>
        <v>Mie</v>
      </c>
    </row>
    <row r="257" customFormat="false" ht="15" hidden="true" customHeight="true" outlineLevel="0" collapsed="false">
      <c r="A257" s="47" t="n">
        <v>43978</v>
      </c>
      <c r="B257" s="79" t="s">
        <v>163</v>
      </c>
      <c r="C257" s="49"/>
      <c r="D257" s="80"/>
      <c r="E257" s="81"/>
      <c r="F257" s="82"/>
      <c r="G257" s="81"/>
      <c r="H257" s="83"/>
      <c r="I257" s="83"/>
      <c r="J257" s="83"/>
      <c r="K257" s="103" t="s">
        <v>108</v>
      </c>
      <c r="L257" s="85" t="n">
        <v>0.698611111111111</v>
      </c>
      <c r="M257" s="85" t="n">
        <v>0.714583333333333</v>
      </c>
      <c r="N257" s="86" t="s">
        <v>562</v>
      </c>
      <c r="O257" s="59" t="s">
        <v>540</v>
      </c>
      <c r="Q257" s="0" t="s">
        <v>120</v>
      </c>
      <c r="R257" s="0" t="str">
        <f aca="false">CHOOSE(WEEKDAY(A257),"Dom","Lun","Mar","Mie","Jue","Vie","Sab")</f>
        <v>Mie</v>
      </c>
    </row>
    <row r="258" customFormat="false" ht="15" hidden="false" customHeight="true" outlineLevel="0" collapsed="false">
      <c r="A258" s="70" t="n">
        <v>43979</v>
      </c>
      <c r="B258" s="9" t="s">
        <v>563</v>
      </c>
      <c r="C258" s="71" t="n">
        <v>300</v>
      </c>
      <c r="D258" s="72" t="s">
        <v>77</v>
      </c>
      <c r="E258" s="73" t="s">
        <v>564</v>
      </c>
      <c r="F258" s="74" t="n">
        <f aca="false">IF(MONTH(A258)=MONTH(A257),F257+1,1)</f>
        <v>1</v>
      </c>
      <c r="G258" s="73"/>
      <c r="H258" s="75"/>
      <c r="I258" s="75" t="s">
        <v>187</v>
      </c>
      <c r="J258" s="75"/>
      <c r="K258" s="104" t="s">
        <v>80</v>
      </c>
      <c r="L258" s="96" t="n">
        <v>0.408333333333333</v>
      </c>
      <c r="M258" s="7" t="n">
        <v>0.4125</v>
      </c>
      <c r="N258" s="77" t="s">
        <v>276</v>
      </c>
      <c r="O258" s="78" t="s">
        <v>565</v>
      </c>
      <c r="Q258" s="0" t="s">
        <v>120</v>
      </c>
      <c r="R258" s="0" t="str">
        <f aca="false">CHOOSE(WEEKDAY(A258),"Dom","Lun","Mar","Mie","Jue","Vie","Sab")</f>
        <v>Jue</v>
      </c>
    </row>
    <row r="259" customFormat="false" ht="15" hidden="false" customHeight="true" outlineLevel="0" collapsed="false">
      <c r="A259" s="70" t="n">
        <v>43979</v>
      </c>
      <c r="B259" s="9" t="s">
        <v>566</v>
      </c>
      <c r="C259" s="71" t="n">
        <v>500</v>
      </c>
      <c r="D259" s="72" t="s">
        <v>77</v>
      </c>
      <c r="E259" s="73" t="s">
        <v>567</v>
      </c>
      <c r="F259" s="74" t="n">
        <f aca="false">IF(MONTH(A259)=MONTH(A258),F258+1,1)</f>
        <v>2</v>
      </c>
      <c r="G259" s="73"/>
      <c r="H259" s="75"/>
      <c r="I259" s="75" t="s">
        <v>131</v>
      </c>
      <c r="J259" s="75"/>
      <c r="K259" s="104" t="s">
        <v>80</v>
      </c>
      <c r="L259" s="7" t="n">
        <v>0.713888888888889</v>
      </c>
      <c r="M259" s="7" t="n">
        <v>0.743055555555555</v>
      </c>
      <c r="N259" s="77" t="s">
        <v>568</v>
      </c>
      <c r="O259" s="78" t="s">
        <v>569</v>
      </c>
      <c r="Q259" s="0" t="s">
        <v>120</v>
      </c>
      <c r="R259" s="0" t="str">
        <f aca="false">CHOOSE(WEEKDAY(A259),"Dom","Lun","Mar","Mie","Jue","Vie","Sab")</f>
        <v>Jue</v>
      </c>
    </row>
    <row r="260" customFormat="false" ht="15" hidden="false" customHeight="true" outlineLevel="0" collapsed="false">
      <c r="A260" s="70" t="n">
        <v>43979</v>
      </c>
      <c r="B260" s="9" t="s">
        <v>570</v>
      </c>
      <c r="C260" s="71" t="n">
        <v>300</v>
      </c>
      <c r="D260" s="72" t="s">
        <v>104</v>
      </c>
      <c r="E260" s="73" t="s">
        <v>571</v>
      </c>
      <c r="F260" s="74" t="n">
        <f aca="false">IF(MONTH(A260)=MONTH(A259),F259+1,1)</f>
        <v>3</v>
      </c>
      <c r="G260" s="73"/>
      <c r="H260" s="75"/>
      <c r="I260" s="75" t="s">
        <v>100</v>
      </c>
      <c r="J260" s="75"/>
      <c r="K260" s="104" t="s">
        <v>80</v>
      </c>
      <c r="L260" s="7" t="n">
        <v>0.499305555555555</v>
      </c>
      <c r="M260" s="7" t="n">
        <v>0.504166666666667</v>
      </c>
      <c r="N260" s="77" t="s">
        <v>366</v>
      </c>
      <c r="O260" s="78" t="s">
        <v>572</v>
      </c>
      <c r="Q260" s="0" t="s">
        <v>120</v>
      </c>
      <c r="R260" s="0" t="str">
        <f aca="false">CHOOSE(WEEKDAY(A260),"Dom","Lun","Mar","Mie","Jue","Vie","Sab")</f>
        <v>Jue</v>
      </c>
    </row>
    <row r="261" customFormat="false" ht="15" hidden="false" customHeight="true" outlineLevel="0" collapsed="false">
      <c r="A261" s="70" t="n">
        <v>43979</v>
      </c>
      <c r="B261" s="9" t="s">
        <v>573</v>
      </c>
      <c r="C261" s="71" t="n">
        <v>300</v>
      </c>
      <c r="D261" s="72" t="s">
        <v>104</v>
      </c>
      <c r="E261" s="73" t="s">
        <v>574</v>
      </c>
      <c r="F261" s="74" t="n">
        <f aca="false">IF(MONTH(A261)=MONTH(A260),F260+1,1)</f>
        <v>4</v>
      </c>
      <c r="G261" s="73"/>
      <c r="H261" s="75"/>
      <c r="I261" s="75" t="s">
        <v>159</v>
      </c>
      <c r="J261" s="75"/>
      <c r="K261" s="104" t="s">
        <v>80</v>
      </c>
      <c r="L261" s="7" t="n">
        <v>0.579861111111111</v>
      </c>
      <c r="M261" s="7" t="n">
        <v>0.585416666666667</v>
      </c>
      <c r="N261" s="77" t="s">
        <v>145</v>
      </c>
      <c r="O261" s="78" t="s">
        <v>575</v>
      </c>
      <c r="Q261" s="0" t="s">
        <v>120</v>
      </c>
      <c r="R261" s="0" t="str">
        <f aca="false">CHOOSE(WEEKDAY(A261),"Dom","Lun","Mar","Mie","Jue","Vie","Sab")</f>
        <v>Jue</v>
      </c>
    </row>
    <row r="262" customFormat="false" ht="15" hidden="false" customHeight="true" outlineLevel="0" collapsed="false">
      <c r="A262" s="70" t="n">
        <v>43979</v>
      </c>
      <c r="B262" s="9" t="s">
        <v>576</v>
      </c>
      <c r="C262" s="71" t="n">
        <v>450</v>
      </c>
      <c r="D262" s="72" t="s">
        <v>104</v>
      </c>
      <c r="E262" s="73" t="s">
        <v>577</v>
      </c>
      <c r="F262" s="74" t="n">
        <f aca="false">IF(MONTH(A262)=MONTH(A261),F261+1,1)</f>
        <v>5</v>
      </c>
      <c r="G262" s="73"/>
      <c r="H262" s="75"/>
      <c r="I262" s="75" t="s">
        <v>314</v>
      </c>
      <c r="J262" s="75"/>
      <c r="K262" s="104" t="s">
        <v>80</v>
      </c>
      <c r="L262" s="7" t="n">
        <v>0.638888888888889</v>
      </c>
      <c r="M262" s="7" t="n">
        <v>0.644444444444444</v>
      </c>
      <c r="N262" s="77" t="s">
        <v>568</v>
      </c>
      <c r="O262" s="78" t="s">
        <v>578</v>
      </c>
      <c r="Q262" s="0" t="s">
        <v>120</v>
      </c>
      <c r="R262" s="0" t="str">
        <f aca="false">CHOOSE(WEEKDAY(A262),"Dom","Lun","Mar","Mie","Jue","Vie","Sab")</f>
        <v>Jue</v>
      </c>
    </row>
    <row r="263" customFormat="false" ht="15" hidden="true" customHeight="true" outlineLevel="0" collapsed="false">
      <c r="A263" s="70" t="n">
        <v>43979</v>
      </c>
      <c r="B263" s="9" t="s">
        <v>579</v>
      </c>
      <c r="C263" s="71"/>
      <c r="D263" s="72"/>
      <c r="E263" s="73"/>
      <c r="F263" s="74"/>
      <c r="G263" s="73"/>
      <c r="H263" s="75"/>
      <c r="I263" s="75"/>
      <c r="J263" s="75"/>
      <c r="K263" s="104" t="s">
        <v>108</v>
      </c>
      <c r="L263" s="7" t="n">
        <v>0.388888888888889</v>
      </c>
      <c r="M263" s="7" t="n">
        <v>0.406944444444444</v>
      </c>
      <c r="N263" s="77" t="s">
        <v>343</v>
      </c>
      <c r="O263" s="78" t="s">
        <v>580</v>
      </c>
      <c r="Q263" s="0" t="s">
        <v>120</v>
      </c>
      <c r="R263" s="0" t="str">
        <f aca="false">CHOOSE(WEEKDAY(A263),"Dom","Lun","Mar","Mie","Jue","Vie","Sab")</f>
        <v>Jue</v>
      </c>
    </row>
    <row r="264" customFormat="false" ht="15" hidden="true" customHeight="true" outlineLevel="0" collapsed="false">
      <c r="A264" s="70" t="n">
        <v>43979</v>
      </c>
      <c r="B264" s="9" t="s">
        <v>143</v>
      </c>
      <c r="C264" s="71"/>
      <c r="D264" s="72"/>
      <c r="E264" s="73"/>
      <c r="F264" s="74"/>
      <c r="G264" s="73"/>
      <c r="H264" s="75"/>
      <c r="I264" s="75"/>
      <c r="J264" s="75"/>
      <c r="K264" s="104" t="s">
        <v>144</v>
      </c>
      <c r="L264" s="7" t="n">
        <v>0.434722222222222</v>
      </c>
      <c r="M264" s="7" t="n">
        <v>0.451388888888889</v>
      </c>
      <c r="N264" s="77" t="s">
        <v>109</v>
      </c>
      <c r="O264" s="78" t="s">
        <v>146</v>
      </c>
      <c r="Q264" s="0" t="s">
        <v>120</v>
      </c>
      <c r="R264" s="0" t="str">
        <f aca="false">CHOOSE(WEEKDAY(A264),"Dom","Lun","Mar","Mie","Jue","Vie","Sab")</f>
        <v>Jue</v>
      </c>
    </row>
    <row r="265" customFormat="false" ht="15" hidden="true" customHeight="true" outlineLevel="0" collapsed="false">
      <c r="A265" s="70" t="n">
        <v>43979</v>
      </c>
      <c r="B265" s="9" t="s">
        <v>581</v>
      </c>
      <c r="C265" s="71"/>
      <c r="D265" s="72"/>
      <c r="E265" s="73"/>
      <c r="F265" s="74"/>
      <c r="G265" s="73"/>
      <c r="H265" s="75"/>
      <c r="I265" s="75"/>
      <c r="J265" s="75"/>
      <c r="K265" s="104" t="s">
        <v>108</v>
      </c>
      <c r="L265" s="7" t="n">
        <v>0.463888888888889</v>
      </c>
      <c r="M265" s="7" t="n">
        <v>0.486111111111111</v>
      </c>
      <c r="N265" s="77" t="s">
        <v>261</v>
      </c>
      <c r="O265" s="78" t="s">
        <v>582</v>
      </c>
      <c r="Q265" s="0" t="s">
        <v>120</v>
      </c>
      <c r="R265" s="0" t="str">
        <f aca="false">CHOOSE(WEEKDAY(A265),"Dom","Lun","Mar","Mie","Jue","Vie","Sab")</f>
        <v>Jue</v>
      </c>
    </row>
    <row r="266" customFormat="false" ht="15" hidden="true" customHeight="true" outlineLevel="0" collapsed="false">
      <c r="A266" s="70" t="n">
        <v>43979</v>
      </c>
      <c r="B266" s="9" t="s">
        <v>583</v>
      </c>
      <c r="C266" s="71"/>
      <c r="D266" s="72"/>
      <c r="E266" s="73"/>
      <c r="F266" s="74"/>
      <c r="G266" s="73"/>
      <c r="H266" s="75"/>
      <c r="I266" s="75"/>
      <c r="J266" s="75"/>
      <c r="K266" s="104" t="s">
        <v>108</v>
      </c>
      <c r="L266" s="7" t="n">
        <v>0.532638888888889</v>
      </c>
      <c r="M266" s="7" t="n">
        <v>0.550694444444444</v>
      </c>
      <c r="N266" s="77" t="s">
        <v>305</v>
      </c>
      <c r="O266" s="78" t="s">
        <v>584</v>
      </c>
      <c r="Q266" s="0" t="s">
        <v>120</v>
      </c>
      <c r="R266" s="0" t="str">
        <f aca="false">CHOOSE(WEEKDAY(A266),"Dom","Lun","Mar","Mie","Jue","Vie","Sab")</f>
        <v>Jue</v>
      </c>
    </row>
    <row r="267" customFormat="false" ht="15" hidden="true" customHeight="true" outlineLevel="0" collapsed="false">
      <c r="A267" s="70" t="n">
        <v>43979</v>
      </c>
      <c r="B267" s="9" t="s">
        <v>585</v>
      </c>
      <c r="C267" s="71"/>
      <c r="D267" s="72"/>
      <c r="E267" s="73"/>
      <c r="F267" s="74"/>
      <c r="G267" s="73"/>
      <c r="H267" s="75"/>
      <c r="I267" s="75"/>
      <c r="J267" s="75"/>
      <c r="K267" s="104" t="s">
        <v>108</v>
      </c>
      <c r="L267" s="7" t="n">
        <v>0.554166666666667</v>
      </c>
      <c r="M267" s="7" t="n">
        <v>0.557638888888889</v>
      </c>
      <c r="N267" s="77" t="s">
        <v>259</v>
      </c>
      <c r="O267" s="78" t="s">
        <v>586</v>
      </c>
      <c r="Q267" s="0" t="s">
        <v>120</v>
      </c>
      <c r="R267" s="0" t="str">
        <f aca="false">CHOOSE(WEEKDAY(A267),"Dom","Lun","Mar","Mie","Jue","Vie","Sab")</f>
        <v>Jue</v>
      </c>
    </row>
    <row r="268" customFormat="false" ht="15" hidden="true" customHeight="true" outlineLevel="0" collapsed="false">
      <c r="A268" s="70" t="n">
        <v>43979</v>
      </c>
      <c r="B268" s="9" t="s">
        <v>587</v>
      </c>
      <c r="C268" s="71"/>
      <c r="D268" s="72"/>
      <c r="E268" s="73"/>
      <c r="F268" s="74"/>
      <c r="G268" s="73"/>
      <c r="H268" s="75"/>
      <c r="I268" s="75"/>
      <c r="J268" s="75"/>
      <c r="K268" s="104" t="s">
        <v>92</v>
      </c>
      <c r="L268" s="7" t="n">
        <v>0.569444444444444</v>
      </c>
      <c r="M268" s="7" t="n">
        <v>0.578472222222222</v>
      </c>
      <c r="N268" s="77" t="s">
        <v>343</v>
      </c>
      <c r="O268" s="78" t="s">
        <v>588</v>
      </c>
      <c r="Q268" s="0" t="s">
        <v>120</v>
      </c>
      <c r="R268" s="0" t="str">
        <f aca="false">CHOOSE(WEEKDAY(A268),"Dom","Lun","Mar","Mie","Jue","Vie","Sab")</f>
        <v>Jue</v>
      </c>
    </row>
    <row r="269" customFormat="false" ht="15" hidden="true" customHeight="true" outlineLevel="0" collapsed="false">
      <c r="A269" s="70" t="n">
        <v>43979</v>
      </c>
      <c r="B269" s="9" t="s">
        <v>143</v>
      </c>
      <c r="C269" s="71"/>
      <c r="D269" s="72"/>
      <c r="E269" s="73"/>
      <c r="F269" s="74"/>
      <c r="G269" s="73"/>
      <c r="H269" s="75"/>
      <c r="I269" s="75"/>
      <c r="J269" s="75"/>
      <c r="K269" s="104" t="s">
        <v>144</v>
      </c>
      <c r="L269" s="7" t="n">
        <v>0.599305555555556</v>
      </c>
      <c r="M269" s="7" t="n">
        <v>0.608333333333333</v>
      </c>
      <c r="N269" s="77" t="s">
        <v>137</v>
      </c>
      <c r="O269" s="78" t="s">
        <v>146</v>
      </c>
      <c r="Q269" s="0" t="s">
        <v>120</v>
      </c>
      <c r="R269" s="0" t="str">
        <f aca="false">CHOOSE(WEEKDAY(A269),"Dom","Lun","Mar","Mie","Jue","Vie","Sab")</f>
        <v>Jue</v>
      </c>
    </row>
    <row r="270" customFormat="false" ht="15" hidden="true" customHeight="true" outlineLevel="0" collapsed="false">
      <c r="A270" s="70" t="n">
        <v>43979</v>
      </c>
      <c r="B270" s="9" t="s">
        <v>589</v>
      </c>
      <c r="C270" s="71"/>
      <c r="D270" s="72"/>
      <c r="E270" s="73"/>
      <c r="F270" s="74"/>
      <c r="G270" s="73"/>
      <c r="H270" s="75"/>
      <c r="I270" s="75"/>
      <c r="J270" s="75"/>
      <c r="K270" s="104" t="s">
        <v>257</v>
      </c>
      <c r="L270" s="7" t="n">
        <v>0.616666666666667</v>
      </c>
      <c r="M270" s="7" t="n">
        <v>0.636111111111111</v>
      </c>
      <c r="N270" s="77" t="s">
        <v>168</v>
      </c>
      <c r="O270" s="78" t="s">
        <v>590</v>
      </c>
      <c r="Q270" s="0" t="s">
        <v>120</v>
      </c>
      <c r="R270" s="0" t="str">
        <f aca="false">CHOOSE(WEEKDAY(A270),"Dom","Lun","Mar","Mie","Jue","Vie","Sab")</f>
        <v>Jue</v>
      </c>
    </row>
    <row r="271" customFormat="false" ht="15" hidden="true" customHeight="true" outlineLevel="0" collapsed="false">
      <c r="A271" s="70" t="n">
        <v>43979</v>
      </c>
      <c r="B271" s="9" t="s">
        <v>143</v>
      </c>
      <c r="C271" s="71"/>
      <c r="D271" s="72"/>
      <c r="E271" s="73"/>
      <c r="F271" s="74"/>
      <c r="G271" s="73"/>
      <c r="H271" s="75"/>
      <c r="I271" s="75"/>
      <c r="J271" s="75"/>
      <c r="K271" s="104" t="s">
        <v>144</v>
      </c>
      <c r="L271" s="7" t="n">
        <v>0.673611111111111</v>
      </c>
      <c r="M271" s="7" t="n">
        <v>0.701388888888889</v>
      </c>
      <c r="N271" s="77" t="s">
        <v>109</v>
      </c>
      <c r="O271" s="78" t="s">
        <v>146</v>
      </c>
      <c r="Q271" s="0" t="s">
        <v>120</v>
      </c>
      <c r="R271" s="0" t="str">
        <f aca="false">CHOOSE(WEEKDAY(A271),"Dom","Lun","Mar","Mie","Jue","Vie","Sab")</f>
        <v>Jue</v>
      </c>
    </row>
    <row r="272" customFormat="false" ht="15" hidden="true" customHeight="true" outlineLevel="0" collapsed="false">
      <c r="A272" s="70" t="n">
        <v>43979</v>
      </c>
      <c r="B272" s="9" t="s">
        <v>143</v>
      </c>
      <c r="C272" s="71"/>
      <c r="D272" s="72"/>
      <c r="E272" s="73"/>
      <c r="F272" s="74"/>
      <c r="G272" s="73"/>
      <c r="H272" s="75"/>
      <c r="I272" s="75"/>
      <c r="J272" s="75"/>
      <c r="K272" s="104" t="s">
        <v>144</v>
      </c>
      <c r="L272" s="7" t="n">
        <v>0.772222222222222</v>
      </c>
      <c r="M272" s="7" t="n">
        <v>0.818055555555556</v>
      </c>
      <c r="N272" s="77" t="s">
        <v>145</v>
      </c>
      <c r="O272" s="78" t="s">
        <v>146</v>
      </c>
      <c r="Q272" s="0" t="s">
        <v>120</v>
      </c>
      <c r="R272" s="0" t="str">
        <f aca="false">CHOOSE(WEEKDAY(A272),"Dom","Lun","Mar","Mie","Jue","Vie","Sab")</f>
        <v>Jue</v>
      </c>
    </row>
    <row r="273" customFormat="false" ht="15" hidden="true" customHeight="true" outlineLevel="0" collapsed="false">
      <c r="A273" s="47" t="n">
        <v>43979</v>
      </c>
      <c r="B273" s="79" t="s">
        <v>163</v>
      </c>
      <c r="C273" s="49"/>
      <c r="D273" s="80"/>
      <c r="E273" s="81"/>
      <c r="F273" s="82"/>
      <c r="G273" s="81"/>
      <c r="H273" s="83"/>
      <c r="I273" s="83"/>
      <c r="J273" s="83"/>
      <c r="K273" s="103" t="s">
        <v>96</v>
      </c>
      <c r="L273" s="85" t="n">
        <v>0.831944444444444</v>
      </c>
      <c r="M273" s="85" t="n">
        <v>0.861111111111111</v>
      </c>
      <c r="N273" s="86" t="s">
        <v>591</v>
      </c>
      <c r="O273" s="59" t="s">
        <v>540</v>
      </c>
      <c r="Q273" s="0" t="s">
        <v>120</v>
      </c>
      <c r="R273" s="0" t="str">
        <f aca="false">CHOOSE(WEEKDAY(A273),"Dom","Lun","Mar","Mie","Jue","Vie","Sab")</f>
        <v>Jue</v>
      </c>
    </row>
    <row r="274" customFormat="false" ht="15" hidden="false" customHeight="true" outlineLevel="0" collapsed="false">
      <c r="A274" s="70" t="n">
        <v>43980</v>
      </c>
      <c r="B274" s="9" t="s">
        <v>592</v>
      </c>
      <c r="C274" s="71" t="n">
        <v>300</v>
      </c>
      <c r="D274" s="72" t="s">
        <v>77</v>
      </c>
      <c r="E274" s="73" t="s">
        <v>593</v>
      </c>
      <c r="F274" s="74" t="n">
        <f aca="false">IF(MONTH(A274)=MONTH(A273),F273+1,1)</f>
        <v>1</v>
      </c>
      <c r="G274" s="73"/>
      <c r="H274" s="75"/>
      <c r="I274" s="75" t="s">
        <v>187</v>
      </c>
      <c r="J274" s="75"/>
      <c r="K274" s="104" t="s">
        <v>80</v>
      </c>
      <c r="L274" s="7" t="n">
        <v>0.640972222222222</v>
      </c>
      <c r="M274" s="7" t="n">
        <v>0.661805555555556</v>
      </c>
      <c r="N274" s="77" t="s">
        <v>155</v>
      </c>
      <c r="O274" s="78" t="s">
        <v>594</v>
      </c>
      <c r="Q274" s="0" t="s">
        <v>120</v>
      </c>
      <c r="R274" s="0" t="str">
        <f aca="false">CHOOSE(WEEKDAY(A274),"Dom","Lun","Mar","Mie","Jue","Vie","Sab")</f>
        <v>Vie</v>
      </c>
    </row>
    <row r="275" customFormat="false" ht="15" hidden="false" customHeight="true" outlineLevel="0" collapsed="false">
      <c r="A275" s="70" t="n">
        <v>43980</v>
      </c>
      <c r="B275" s="9" t="s">
        <v>595</v>
      </c>
      <c r="C275" s="71" t="n">
        <v>450</v>
      </c>
      <c r="D275" s="72" t="s">
        <v>104</v>
      </c>
      <c r="E275" s="73" t="s">
        <v>596</v>
      </c>
      <c r="F275" s="74" t="n">
        <f aca="false">IF(MONTH(A275)=MONTH(A274),F274+1,1)</f>
        <v>2</v>
      </c>
      <c r="G275" s="73"/>
      <c r="H275" s="75"/>
      <c r="I275" s="75" t="s">
        <v>314</v>
      </c>
      <c r="J275" s="75"/>
      <c r="K275" s="104" t="s">
        <v>80</v>
      </c>
      <c r="L275" s="7" t="n">
        <v>0.696527777777778</v>
      </c>
      <c r="M275" s="7" t="n">
        <v>0.704166666666667</v>
      </c>
      <c r="N275" s="95" t="s">
        <v>341</v>
      </c>
      <c r="O275" s="78" t="s">
        <v>597</v>
      </c>
      <c r="Q275" s="0" t="s">
        <v>120</v>
      </c>
      <c r="R275" s="0" t="str">
        <f aca="false">CHOOSE(WEEKDAY(A275),"Dom","Lun","Mar","Mie","Jue","Vie","Sab")</f>
        <v>Vie</v>
      </c>
    </row>
    <row r="276" customFormat="false" ht="15" hidden="false" customHeight="true" outlineLevel="0" collapsed="false">
      <c r="A276" s="70" t="n">
        <v>43980</v>
      </c>
      <c r="B276" s="9" t="s">
        <v>598</v>
      </c>
      <c r="C276" s="71" t="n">
        <v>450</v>
      </c>
      <c r="D276" s="72" t="s">
        <v>104</v>
      </c>
      <c r="E276" s="73" t="s">
        <v>599</v>
      </c>
      <c r="F276" s="74" t="n">
        <f aca="false">IF(MONTH(A276)=MONTH(A275),F275+1,1)</f>
        <v>3</v>
      </c>
      <c r="G276" s="73"/>
      <c r="H276" s="75"/>
      <c r="I276" s="75" t="s">
        <v>113</v>
      </c>
      <c r="J276" s="75"/>
      <c r="K276" s="104" t="s">
        <v>80</v>
      </c>
      <c r="L276" s="7" t="n">
        <v>0.782638888888889</v>
      </c>
      <c r="M276" s="7" t="n">
        <v>0.81875</v>
      </c>
      <c r="N276" s="95" t="s">
        <v>81</v>
      </c>
      <c r="O276" s="78" t="s">
        <v>600</v>
      </c>
      <c r="Q276" s="0" t="s">
        <v>120</v>
      </c>
      <c r="R276" s="0" t="str">
        <f aca="false">CHOOSE(WEEKDAY(A276),"Dom","Lun","Mar","Mie","Jue","Vie","Sab")</f>
        <v>Vie</v>
      </c>
    </row>
    <row r="277" customFormat="false" ht="15" hidden="true" customHeight="true" outlineLevel="0" collapsed="false">
      <c r="A277" s="70" t="n">
        <v>43980</v>
      </c>
      <c r="B277" s="9" t="s">
        <v>601</v>
      </c>
      <c r="C277" s="71"/>
      <c r="D277" s="72"/>
      <c r="E277" s="73"/>
      <c r="F277" s="74"/>
      <c r="G277" s="73"/>
      <c r="H277" s="75"/>
      <c r="I277" s="75"/>
      <c r="J277" s="75"/>
      <c r="K277" s="104" t="s">
        <v>178</v>
      </c>
      <c r="L277" s="7" t="n">
        <v>0.446527777777778</v>
      </c>
      <c r="M277" s="7"/>
      <c r="N277" s="77" t="s">
        <v>602</v>
      </c>
      <c r="O277" s="78"/>
      <c r="Q277" s="0" t="s">
        <v>120</v>
      </c>
      <c r="R277" s="0" t="str">
        <f aca="false">CHOOSE(WEEKDAY(A277),"Dom","Lun","Mar","Mie","Jue","Vie","Sab")</f>
        <v>Vie</v>
      </c>
    </row>
    <row r="278" customFormat="false" ht="15" hidden="true" customHeight="true" outlineLevel="0" collapsed="false">
      <c r="A278" s="70" t="n">
        <v>43980</v>
      </c>
      <c r="B278" s="9" t="s">
        <v>589</v>
      </c>
      <c r="C278" s="71"/>
      <c r="D278" s="72"/>
      <c r="E278" s="73"/>
      <c r="F278" s="74"/>
      <c r="G278" s="73"/>
      <c r="H278" s="75"/>
      <c r="I278" s="75"/>
      <c r="J278" s="75"/>
      <c r="K278" s="104" t="s">
        <v>257</v>
      </c>
      <c r="L278" s="7" t="n">
        <v>0.677777777777778</v>
      </c>
      <c r="M278" s="96" t="n">
        <v>0.693055555555556</v>
      </c>
      <c r="N278" s="77" t="s">
        <v>305</v>
      </c>
      <c r="O278" s="78" t="s">
        <v>590</v>
      </c>
      <c r="Q278" s="0" t="s">
        <v>120</v>
      </c>
      <c r="R278" s="0" t="str">
        <f aca="false">CHOOSE(WEEKDAY(A278),"Dom","Lun","Mar","Mie","Jue","Vie","Sab")</f>
        <v>Vie</v>
      </c>
    </row>
    <row r="279" customFormat="false" ht="15" hidden="true" customHeight="true" outlineLevel="0" collapsed="false">
      <c r="A279" s="70" t="n">
        <v>43980</v>
      </c>
      <c r="B279" s="9" t="s">
        <v>143</v>
      </c>
      <c r="C279" s="71"/>
      <c r="D279" s="72"/>
      <c r="E279" s="73"/>
      <c r="F279" s="74"/>
      <c r="G279" s="73"/>
      <c r="H279" s="75"/>
      <c r="I279" s="75"/>
      <c r="J279" s="75"/>
      <c r="K279" s="104" t="s">
        <v>144</v>
      </c>
      <c r="L279" s="7" t="n">
        <v>0.727083333333333</v>
      </c>
      <c r="M279" s="7" t="n">
        <v>0.754861111111111</v>
      </c>
      <c r="N279" s="95" t="s">
        <v>137</v>
      </c>
      <c r="O279" s="78" t="s">
        <v>146</v>
      </c>
      <c r="Q279" s="0" t="s">
        <v>120</v>
      </c>
      <c r="R279" s="0" t="str">
        <f aca="false">CHOOSE(WEEKDAY(A279),"Dom","Lun","Mar","Mie","Jue","Vie","Sab")</f>
        <v>Vie</v>
      </c>
    </row>
    <row r="280" customFormat="false" ht="15" hidden="true" customHeight="true" outlineLevel="0" collapsed="false">
      <c r="A280" s="70" t="n">
        <v>43980</v>
      </c>
      <c r="B280" s="9" t="s">
        <v>603</v>
      </c>
      <c r="C280" s="71"/>
      <c r="D280" s="72"/>
      <c r="E280" s="73"/>
      <c r="F280" s="74"/>
      <c r="G280" s="73"/>
      <c r="H280" s="75"/>
      <c r="I280" s="75"/>
      <c r="J280" s="75"/>
      <c r="K280" s="104" t="s">
        <v>108</v>
      </c>
      <c r="L280" s="7" t="n">
        <v>0.763194444444444</v>
      </c>
      <c r="M280" s="7" t="n">
        <v>0.777777777777778</v>
      </c>
      <c r="N280" s="95" t="s">
        <v>434</v>
      </c>
      <c r="O280" s="78" t="s">
        <v>604</v>
      </c>
      <c r="Q280" s="0" t="s">
        <v>120</v>
      </c>
      <c r="R280" s="0" t="str">
        <f aca="false">CHOOSE(WEEKDAY(A280),"Dom","Lun","Mar","Mie","Jue","Vie","Sab")</f>
        <v>Vie</v>
      </c>
    </row>
    <row r="281" customFormat="false" ht="15" hidden="true" customHeight="true" outlineLevel="0" collapsed="false">
      <c r="A281" s="70" t="n">
        <v>43980</v>
      </c>
      <c r="B281" s="9" t="s">
        <v>143</v>
      </c>
      <c r="C281" s="71"/>
      <c r="D281" s="72"/>
      <c r="E281" s="73"/>
      <c r="F281" s="74"/>
      <c r="G281" s="73"/>
      <c r="H281" s="75"/>
      <c r="I281" s="75"/>
      <c r="J281" s="75"/>
      <c r="K281" s="104" t="s">
        <v>144</v>
      </c>
      <c r="L281" s="7" t="n">
        <v>0.843055555555556</v>
      </c>
      <c r="M281" s="7" t="n">
        <v>0.882638888888889</v>
      </c>
      <c r="N281" s="95" t="s">
        <v>310</v>
      </c>
      <c r="O281" s="78" t="s">
        <v>146</v>
      </c>
      <c r="Q281" s="0" t="s">
        <v>120</v>
      </c>
      <c r="R281" s="0" t="str">
        <f aca="false">CHOOSE(WEEKDAY(A281),"Dom","Lun","Mar","Mie","Jue","Vie","Sab")</f>
        <v>Vie</v>
      </c>
    </row>
    <row r="282" customFormat="false" ht="15" hidden="true" customHeight="true" outlineLevel="0" collapsed="false">
      <c r="A282" s="47" t="n">
        <v>43980</v>
      </c>
      <c r="B282" s="79" t="s">
        <v>163</v>
      </c>
      <c r="C282" s="49"/>
      <c r="D282" s="80"/>
      <c r="E282" s="81"/>
      <c r="F282" s="82"/>
      <c r="G282" s="81"/>
      <c r="H282" s="83"/>
      <c r="I282" s="83"/>
      <c r="J282" s="83"/>
      <c r="K282" s="103" t="s">
        <v>96</v>
      </c>
      <c r="L282" s="85" t="n">
        <v>0.891666666666667</v>
      </c>
      <c r="M282" s="85" t="n">
        <v>0.916666666666667</v>
      </c>
      <c r="N282" s="99" t="s">
        <v>605</v>
      </c>
      <c r="O282" s="59" t="s">
        <v>540</v>
      </c>
      <c r="Q282" s="0" t="s">
        <v>120</v>
      </c>
      <c r="R282" s="0" t="str">
        <f aca="false">CHOOSE(WEEKDAY(A282),"Dom","Lun","Mar","Mie","Jue","Vie","Sab")</f>
        <v>Vie</v>
      </c>
    </row>
    <row r="283" customFormat="false" ht="15" hidden="false" customHeight="true" outlineLevel="0" collapsed="false">
      <c r="A283" s="70" t="n">
        <v>43981</v>
      </c>
      <c r="B283" s="9" t="s">
        <v>381</v>
      </c>
      <c r="C283" s="71" t="n">
        <v>300</v>
      </c>
      <c r="D283" s="72" t="s">
        <v>606</v>
      </c>
      <c r="E283" s="73" t="s">
        <v>382</v>
      </c>
      <c r="F283" s="74" t="n">
        <f aca="false">IF(MONTH(A283)=MONTH(A282),F282+1,1)</f>
        <v>1</v>
      </c>
      <c r="G283" s="73"/>
      <c r="H283" s="75" t="s">
        <v>381</v>
      </c>
      <c r="I283" s="75" t="s">
        <v>183</v>
      </c>
      <c r="J283" s="75"/>
      <c r="K283" s="104" t="s">
        <v>80</v>
      </c>
      <c r="L283" s="7" t="n">
        <v>0.521527777777778</v>
      </c>
      <c r="M283" s="7" t="n">
        <v>0.547916666666667</v>
      </c>
      <c r="N283" s="95" t="s">
        <v>213</v>
      </c>
      <c r="O283" s="78" t="s">
        <v>607</v>
      </c>
      <c r="Q283" s="0" t="s">
        <v>120</v>
      </c>
      <c r="R283" s="0" t="str">
        <f aca="false">CHOOSE(WEEKDAY(A283),"Dom","Lun","Mar","Mie","Jue","Vie","Sab")</f>
        <v>Sab</v>
      </c>
    </row>
    <row r="284" customFormat="false" ht="15" hidden="false" customHeight="true" outlineLevel="0" collapsed="false">
      <c r="A284" s="70" t="n">
        <v>43981</v>
      </c>
      <c r="B284" s="9" t="s">
        <v>608</v>
      </c>
      <c r="C284" s="71" t="n">
        <v>300</v>
      </c>
      <c r="D284" s="72" t="s">
        <v>104</v>
      </c>
      <c r="E284" s="73" t="s">
        <v>609</v>
      </c>
      <c r="F284" s="74" t="n">
        <f aca="false">IF(MONTH(A284)=MONTH(A283),F283+1,1)</f>
        <v>2</v>
      </c>
      <c r="G284" s="73"/>
      <c r="H284" s="75" t="s">
        <v>610</v>
      </c>
      <c r="I284" s="75" t="s">
        <v>183</v>
      </c>
      <c r="J284" s="75"/>
      <c r="K284" s="104" t="s">
        <v>80</v>
      </c>
      <c r="L284" s="7" t="n">
        <v>0.659027777777778</v>
      </c>
      <c r="M284" s="7" t="n">
        <v>0.688888888888889</v>
      </c>
      <c r="N284" s="95" t="s">
        <v>476</v>
      </c>
      <c r="O284" s="78" t="s">
        <v>611</v>
      </c>
      <c r="Q284" s="0" t="s">
        <v>120</v>
      </c>
      <c r="R284" s="0" t="str">
        <f aca="false">CHOOSE(WEEKDAY(A284),"Dom","Lun","Mar","Mie","Jue","Vie","Sab")</f>
        <v>Sab</v>
      </c>
    </row>
    <row r="285" customFormat="false" ht="15" hidden="false" customHeight="true" outlineLevel="0" collapsed="false">
      <c r="A285" s="70" t="n">
        <v>43981</v>
      </c>
      <c r="B285" s="9" t="s">
        <v>608</v>
      </c>
      <c r="C285" s="71" t="n">
        <v>300</v>
      </c>
      <c r="D285" s="72" t="s">
        <v>104</v>
      </c>
      <c r="E285" s="73" t="s">
        <v>612</v>
      </c>
      <c r="F285" s="74" t="n">
        <f aca="false">IF(MONTH(A285)=MONTH(A284),F284+1,1)</f>
        <v>3</v>
      </c>
      <c r="G285" s="73"/>
      <c r="H285" s="75" t="s">
        <v>610</v>
      </c>
      <c r="I285" s="75" t="s">
        <v>183</v>
      </c>
      <c r="J285" s="75"/>
      <c r="K285" s="104" t="s">
        <v>80</v>
      </c>
      <c r="L285" s="7" t="n">
        <v>0.708333333333333</v>
      </c>
      <c r="M285" s="7" t="n">
        <v>0.715972222222222</v>
      </c>
      <c r="N285" s="95" t="s">
        <v>86</v>
      </c>
      <c r="O285" s="78" t="s">
        <v>613</v>
      </c>
      <c r="Q285" s="0" t="s">
        <v>120</v>
      </c>
      <c r="R285" s="0" t="str">
        <f aca="false">CHOOSE(WEEKDAY(A285),"Dom","Lun","Mar","Mie","Jue","Vie","Sab")</f>
        <v>Sab</v>
      </c>
    </row>
    <row r="286" customFormat="false" ht="15" hidden="false" customHeight="true" outlineLevel="0" collapsed="false">
      <c r="A286" s="70" t="n">
        <v>43981</v>
      </c>
      <c r="B286" s="9" t="s">
        <v>608</v>
      </c>
      <c r="C286" s="71" t="n">
        <v>300</v>
      </c>
      <c r="D286" s="72" t="s">
        <v>104</v>
      </c>
      <c r="E286" s="73" t="s">
        <v>614</v>
      </c>
      <c r="F286" s="74" t="n">
        <f aca="false">IF(MONTH(A286)=MONTH(A285),F285+1,1)</f>
        <v>4</v>
      </c>
      <c r="G286" s="73"/>
      <c r="H286" s="75" t="s">
        <v>610</v>
      </c>
      <c r="I286" s="72" t="s">
        <v>183</v>
      </c>
      <c r="J286" s="72"/>
      <c r="K286" s="104" t="s">
        <v>80</v>
      </c>
      <c r="L286" s="7" t="n">
        <v>0.739583333333333</v>
      </c>
      <c r="M286" s="7" t="n">
        <v>0.754861111111111</v>
      </c>
      <c r="N286" s="95" t="s">
        <v>615</v>
      </c>
      <c r="O286" s="78" t="s">
        <v>616</v>
      </c>
      <c r="Q286" s="0" t="s">
        <v>120</v>
      </c>
      <c r="R286" s="0" t="str">
        <f aca="false">CHOOSE(WEEKDAY(A286),"Dom","Lun","Mar","Mie","Jue","Vie","Sab")</f>
        <v>Sab</v>
      </c>
    </row>
    <row r="287" customFormat="false" ht="15" hidden="true" customHeight="true" outlineLevel="0" collapsed="false">
      <c r="A287" s="70" t="n">
        <v>43981</v>
      </c>
      <c r="B287" s="9" t="s">
        <v>617</v>
      </c>
      <c r="C287" s="71"/>
      <c r="D287" s="72"/>
      <c r="E287" s="73"/>
      <c r="F287" s="74"/>
      <c r="G287" s="73"/>
      <c r="H287" s="75"/>
      <c r="I287" s="75"/>
      <c r="J287" s="75"/>
      <c r="K287" s="104" t="s">
        <v>92</v>
      </c>
      <c r="L287" s="7" t="n">
        <v>0.440972222222222</v>
      </c>
      <c r="M287" s="7" t="n">
        <v>0.466666666666667</v>
      </c>
      <c r="N287" s="95" t="s">
        <v>190</v>
      </c>
      <c r="O287" s="78" t="s">
        <v>618</v>
      </c>
      <c r="Q287" s="0" t="s">
        <v>120</v>
      </c>
      <c r="R287" s="0" t="str">
        <f aca="false">CHOOSE(WEEKDAY(A287),"Dom","Lun","Mar","Mie","Jue","Vie","Sab")</f>
        <v>Sab</v>
      </c>
    </row>
    <row r="288" customFormat="false" ht="15" hidden="true" customHeight="true" outlineLevel="0" collapsed="false">
      <c r="A288" s="70" t="n">
        <v>43981</v>
      </c>
      <c r="B288" s="9" t="s">
        <v>619</v>
      </c>
      <c r="C288" s="71"/>
      <c r="D288" s="72"/>
      <c r="E288" s="73"/>
      <c r="F288" s="74"/>
      <c r="G288" s="73"/>
      <c r="H288" s="75"/>
      <c r="I288" s="75"/>
      <c r="J288" s="75"/>
      <c r="K288" s="104" t="s">
        <v>92</v>
      </c>
      <c r="L288" s="7" t="n">
        <v>0.46875</v>
      </c>
      <c r="M288" s="7" t="n">
        <v>0.470138888888889</v>
      </c>
      <c r="N288" s="95" t="s">
        <v>305</v>
      </c>
      <c r="O288" s="78" t="s">
        <v>620</v>
      </c>
      <c r="Q288" s="0" t="s">
        <v>120</v>
      </c>
      <c r="R288" s="0" t="str">
        <f aca="false">CHOOSE(WEEKDAY(A288),"Dom","Lun","Mar","Mie","Jue","Vie","Sab")</f>
        <v>Sab</v>
      </c>
    </row>
    <row r="289" customFormat="false" ht="15" hidden="true" customHeight="true" outlineLevel="0" collapsed="false">
      <c r="A289" s="70" t="n">
        <v>43981</v>
      </c>
      <c r="B289" s="9" t="s">
        <v>621</v>
      </c>
      <c r="C289" s="71"/>
      <c r="D289" s="72"/>
      <c r="E289" s="73"/>
      <c r="F289" s="74"/>
      <c r="G289" s="73"/>
      <c r="H289" s="75"/>
      <c r="I289" s="75"/>
      <c r="J289" s="75"/>
      <c r="K289" s="104" t="s">
        <v>108</v>
      </c>
      <c r="L289" s="7" t="n">
        <v>0.473611111111111</v>
      </c>
      <c r="M289" s="7" t="n">
        <v>0.476388888888889</v>
      </c>
      <c r="N289" s="95" t="s">
        <v>168</v>
      </c>
      <c r="O289" s="78" t="s">
        <v>622</v>
      </c>
      <c r="Q289" s="0" t="s">
        <v>120</v>
      </c>
      <c r="R289" s="0" t="str">
        <f aca="false">CHOOSE(WEEKDAY(A289),"Dom","Lun","Mar","Mie","Jue","Vie","Sab")</f>
        <v>Sab</v>
      </c>
    </row>
    <row r="290" customFormat="false" ht="15" hidden="true" customHeight="true" outlineLevel="0" collapsed="false">
      <c r="A290" s="70" t="n">
        <v>43981</v>
      </c>
      <c r="B290" s="9" t="s">
        <v>623</v>
      </c>
      <c r="C290" s="71"/>
      <c r="D290" s="72"/>
      <c r="E290" s="73"/>
      <c r="F290" s="74"/>
      <c r="G290" s="73"/>
      <c r="H290" s="75"/>
      <c r="I290" s="75"/>
      <c r="J290" s="75"/>
      <c r="K290" s="104" t="s">
        <v>92</v>
      </c>
      <c r="L290" s="7" t="n">
        <v>0.479166666666667</v>
      </c>
      <c r="M290" s="7" t="n">
        <v>0.483333333333333</v>
      </c>
      <c r="N290" s="95" t="s">
        <v>122</v>
      </c>
      <c r="O290" s="78" t="s">
        <v>624</v>
      </c>
      <c r="Q290" s="0" t="s">
        <v>120</v>
      </c>
      <c r="R290" s="0" t="str">
        <f aca="false">CHOOSE(WEEKDAY(A290),"Dom","Lun","Mar","Mie","Jue","Vie","Sab")</f>
        <v>Sab</v>
      </c>
    </row>
    <row r="291" customFormat="false" ht="15" hidden="true" customHeight="true" outlineLevel="0" collapsed="false">
      <c r="A291" s="70" t="n">
        <v>43981</v>
      </c>
      <c r="B291" s="9" t="s">
        <v>625</v>
      </c>
      <c r="C291" s="71"/>
      <c r="D291" s="72"/>
      <c r="E291" s="73"/>
      <c r="F291" s="74"/>
      <c r="G291" s="73"/>
      <c r="H291" s="75"/>
      <c r="I291" s="75"/>
      <c r="J291" s="75"/>
      <c r="K291" s="104" t="s">
        <v>92</v>
      </c>
      <c r="L291" s="7" t="n">
        <v>0.497916666666667</v>
      </c>
      <c r="M291" s="7" t="n">
        <v>0.510416666666667</v>
      </c>
      <c r="N291" s="95" t="s">
        <v>220</v>
      </c>
      <c r="O291" s="78" t="s">
        <v>626</v>
      </c>
      <c r="Q291" s="0" t="s">
        <v>120</v>
      </c>
      <c r="R291" s="0" t="str">
        <f aca="false">CHOOSE(WEEKDAY(A291),"Dom","Lun","Mar","Mie","Jue","Vie","Sab")</f>
        <v>Sab</v>
      </c>
    </row>
    <row r="292" customFormat="false" ht="15" hidden="true" customHeight="true" outlineLevel="0" collapsed="false">
      <c r="A292" s="70" t="n">
        <v>43981</v>
      </c>
      <c r="B292" s="9" t="s">
        <v>143</v>
      </c>
      <c r="C292" s="71"/>
      <c r="D292" s="72"/>
      <c r="E292" s="73"/>
      <c r="F292" s="74"/>
      <c r="G292" s="73"/>
      <c r="H292" s="75"/>
      <c r="I292" s="75"/>
      <c r="J292" s="75"/>
      <c r="K292" s="104" t="s">
        <v>144</v>
      </c>
      <c r="L292" s="7" t="n">
        <v>0.565277777777778</v>
      </c>
      <c r="M292" s="7" t="n">
        <v>0.586805555555556</v>
      </c>
      <c r="N292" s="95" t="s">
        <v>259</v>
      </c>
      <c r="O292" s="78" t="s">
        <v>146</v>
      </c>
      <c r="Q292" s="0" t="s">
        <v>120</v>
      </c>
      <c r="R292" s="0" t="str">
        <f aca="false">CHOOSE(WEEKDAY(A292),"Dom","Lun","Mar","Mie","Jue","Vie","Sab")</f>
        <v>Sab</v>
      </c>
    </row>
    <row r="293" customFormat="false" ht="15" hidden="true" customHeight="true" outlineLevel="0" collapsed="false">
      <c r="A293" s="70" t="n">
        <v>43981</v>
      </c>
      <c r="B293" s="9" t="s">
        <v>627</v>
      </c>
      <c r="C293" s="71"/>
      <c r="D293" s="72"/>
      <c r="E293" s="73"/>
      <c r="F293" s="74"/>
      <c r="G293" s="73"/>
      <c r="H293" s="72"/>
      <c r="I293" s="72"/>
      <c r="J293" s="72"/>
      <c r="K293" s="104" t="s">
        <v>141</v>
      </c>
      <c r="L293" s="7" t="n">
        <v>0.598611111111111</v>
      </c>
      <c r="M293" s="7" t="n">
        <v>0.624305555555556</v>
      </c>
      <c r="N293" s="95" t="s">
        <v>310</v>
      </c>
      <c r="O293" s="78" t="s">
        <v>628</v>
      </c>
      <c r="Q293" s="0" t="s">
        <v>120</v>
      </c>
      <c r="R293" s="0" t="str">
        <f aca="false">CHOOSE(WEEKDAY(A293),"Dom","Lun","Mar","Mie","Jue","Vie","Sab")</f>
        <v>Sab</v>
      </c>
    </row>
    <row r="294" customFormat="false" ht="15" hidden="true" customHeight="true" outlineLevel="0" collapsed="false">
      <c r="A294" s="70" t="n">
        <v>43981</v>
      </c>
      <c r="B294" s="9" t="s">
        <v>95</v>
      </c>
      <c r="C294" s="71"/>
      <c r="D294" s="72"/>
      <c r="E294" s="73"/>
      <c r="F294" s="74"/>
      <c r="G294" s="73"/>
      <c r="H294" s="75"/>
      <c r="I294" s="75"/>
      <c r="J294" s="75"/>
      <c r="K294" s="104" t="s">
        <v>96</v>
      </c>
      <c r="L294" s="7" t="n">
        <v>0.633333333333333</v>
      </c>
      <c r="M294" s="7" t="n">
        <v>0.657638888888889</v>
      </c>
      <c r="N294" s="95" t="s">
        <v>343</v>
      </c>
      <c r="O294" s="78" t="s">
        <v>112</v>
      </c>
      <c r="Q294" s="0" t="s">
        <v>120</v>
      </c>
      <c r="R294" s="0" t="str">
        <f aca="false">CHOOSE(WEEKDAY(A294),"Dom","Lun","Mar","Mie","Jue","Vie","Sab")</f>
        <v>Sab</v>
      </c>
    </row>
    <row r="295" customFormat="false" ht="15" hidden="true" customHeight="true" outlineLevel="0" collapsed="false">
      <c r="A295" s="70" t="n">
        <v>43981</v>
      </c>
      <c r="B295" s="9" t="s">
        <v>629</v>
      </c>
      <c r="C295" s="71"/>
      <c r="D295" s="72"/>
      <c r="E295" s="73"/>
      <c r="F295" s="74"/>
      <c r="G295" s="73"/>
      <c r="H295" s="75"/>
      <c r="I295" s="72"/>
      <c r="J295" s="72"/>
      <c r="K295" s="104" t="s">
        <v>108</v>
      </c>
      <c r="L295" s="7" t="n">
        <v>0.775694444444444</v>
      </c>
      <c r="M295" s="7" t="n">
        <v>0.779166666666667</v>
      </c>
      <c r="N295" s="95" t="s">
        <v>348</v>
      </c>
      <c r="O295" s="78" t="s">
        <v>630</v>
      </c>
      <c r="Q295" s="0" t="s">
        <v>120</v>
      </c>
      <c r="R295" s="0" t="str">
        <f aca="false">CHOOSE(WEEKDAY(A295),"Dom","Lun","Mar","Mie","Jue","Vie","Sab")</f>
        <v>Sab</v>
      </c>
    </row>
    <row r="296" customFormat="false" ht="15" hidden="true" customHeight="true" outlineLevel="0" collapsed="false">
      <c r="A296" s="70" t="n">
        <v>43981</v>
      </c>
      <c r="B296" s="9" t="s">
        <v>631</v>
      </c>
      <c r="C296" s="71"/>
      <c r="D296" s="72"/>
      <c r="E296" s="73"/>
      <c r="F296" s="74"/>
      <c r="G296" s="73"/>
      <c r="H296" s="75"/>
      <c r="I296" s="72"/>
      <c r="J296" s="72"/>
      <c r="K296" s="104" t="s">
        <v>257</v>
      </c>
      <c r="L296" s="7" t="n">
        <v>0.797916666666667</v>
      </c>
      <c r="M296" s="7" t="n">
        <v>0.804166666666667</v>
      </c>
      <c r="N296" s="95" t="s">
        <v>190</v>
      </c>
      <c r="O296" s="78" t="s">
        <v>632</v>
      </c>
      <c r="Q296" s="0" t="s">
        <v>120</v>
      </c>
      <c r="R296" s="0" t="str">
        <f aca="false">CHOOSE(WEEKDAY(A296),"Dom","Lun","Mar","Mie","Jue","Vie","Sab")</f>
        <v>Sab</v>
      </c>
    </row>
    <row r="297" customFormat="false" ht="15" hidden="true" customHeight="true" outlineLevel="0" collapsed="false">
      <c r="A297" s="70" t="n">
        <v>43981</v>
      </c>
      <c r="B297" s="9" t="s">
        <v>143</v>
      </c>
      <c r="C297" s="71"/>
      <c r="D297" s="72"/>
      <c r="E297" s="73"/>
      <c r="F297" s="74"/>
      <c r="G297" s="73"/>
      <c r="H297" s="75"/>
      <c r="I297" s="75"/>
      <c r="J297" s="75"/>
      <c r="K297" s="104" t="s">
        <v>144</v>
      </c>
      <c r="L297" s="7" t="n">
        <v>0.80625</v>
      </c>
      <c r="M297" s="7" t="n">
        <v>0.828472222222222</v>
      </c>
      <c r="N297" s="95" t="s">
        <v>259</v>
      </c>
      <c r="O297" s="78" t="s">
        <v>146</v>
      </c>
      <c r="Q297" s="0" t="s">
        <v>120</v>
      </c>
      <c r="R297" s="0" t="str">
        <f aca="false">CHOOSE(WEEKDAY(A297),"Dom","Lun","Mar","Mie","Jue","Vie","Sab")</f>
        <v>Sab</v>
      </c>
    </row>
    <row r="298" customFormat="false" ht="15" hidden="true" customHeight="true" outlineLevel="0" collapsed="false">
      <c r="A298" s="47" t="n">
        <v>43981</v>
      </c>
      <c r="B298" s="79" t="s">
        <v>147</v>
      </c>
      <c r="C298" s="49"/>
      <c r="D298" s="80"/>
      <c r="E298" s="81"/>
      <c r="F298" s="82"/>
      <c r="G298" s="81"/>
      <c r="H298" s="83"/>
      <c r="I298" s="83"/>
      <c r="J298" s="83"/>
      <c r="K298" s="103" t="s">
        <v>96</v>
      </c>
      <c r="L298" s="85" t="n">
        <v>0.840277777777778</v>
      </c>
      <c r="M298" s="85" t="n">
        <v>0.867361111111111</v>
      </c>
      <c r="N298" s="99" t="s">
        <v>633</v>
      </c>
      <c r="O298" s="59" t="s">
        <v>540</v>
      </c>
      <c r="Q298" s="0" t="s">
        <v>120</v>
      </c>
      <c r="R298" s="0" t="str">
        <f aca="false">CHOOSE(WEEKDAY(A298),"Dom","Lun","Mar","Mie","Jue","Vie","Sab")</f>
        <v>Sab</v>
      </c>
    </row>
    <row r="299" customFormat="false" ht="15" hidden="true" customHeight="true" outlineLevel="0" collapsed="false">
      <c r="A299" s="70" t="n">
        <v>43982</v>
      </c>
      <c r="B299" s="9" t="s">
        <v>634</v>
      </c>
      <c r="C299" s="71"/>
      <c r="D299" s="72"/>
      <c r="E299" s="73"/>
      <c r="F299" s="74"/>
      <c r="G299" s="73"/>
      <c r="H299" s="75"/>
      <c r="I299" s="75"/>
      <c r="J299" s="75"/>
      <c r="K299" s="104" t="s">
        <v>92</v>
      </c>
      <c r="L299" s="7" t="n">
        <v>0.394444444444444</v>
      </c>
      <c r="M299" s="7" t="n">
        <v>0.406944444444444</v>
      </c>
      <c r="N299" s="95" t="s">
        <v>635</v>
      </c>
      <c r="O299" s="78" t="s">
        <v>636</v>
      </c>
      <c r="Q299" s="0" t="s">
        <v>120</v>
      </c>
      <c r="R299" s="0" t="str">
        <f aca="false">CHOOSE(WEEKDAY(A299),"Dom","Lun","Mar","Mie","Jue","Vie","Sab")</f>
        <v>Dom</v>
      </c>
    </row>
    <row r="300" customFormat="false" ht="15" hidden="true" customHeight="true" outlineLevel="0" collapsed="false">
      <c r="A300" s="70" t="n">
        <v>43982</v>
      </c>
      <c r="B300" s="9" t="s">
        <v>637</v>
      </c>
      <c r="C300" s="71"/>
      <c r="D300" s="72"/>
      <c r="E300" s="73"/>
      <c r="F300" s="74"/>
      <c r="G300" s="73"/>
      <c r="H300" s="75"/>
      <c r="I300" s="75"/>
      <c r="J300" s="75"/>
      <c r="K300" s="104" t="s">
        <v>92</v>
      </c>
      <c r="L300" s="7" t="n">
        <v>0.448611111111111</v>
      </c>
      <c r="M300" s="7" t="n">
        <v>0.458333333333333</v>
      </c>
      <c r="N300" s="95" t="s">
        <v>145</v>
      </c>
      <c r="O300" s="78" t="s">
        <v>638</v>
      </c>
      <c r="Q300" s="0" t="s">
        <v>120</v>
      </c>
      <c r="R300" s="0" t="str">
        <f aca="false">CHOOSE(WEEKDAY(A300),"Dom","Lun","Mar","Mie","Jue","Vie","Sab")</f>
        <v>Dom</v>
      </c>
    </row>
    <row r="301" customFormat="false" ht="15" hidden="true" customHeight="true" outlineLevel="0" collapsed="false">
      <c r="A301" s="70" t="n">
        <v>43982</v>
      </c>
      <c r="B301" s="9" t="s">
        <v>639</v>
      </c>
      <c r="C301" s="71"/>
      <c r="D301" s="72"/>
      <c r="E301" s="73"/>
      <c r="F301" s="74"/>
      <c r="G301" s="73"/>
      <c r="H301" s="75"/>
      <c r="I301" s="75"/>
      <c r="J301" s="75"/>
      <c r="K301" s="104" t="s">
        <v>92</v>
      </c>
      <c r="L301" s="7" t="n">
        <v>0.472222222222222</v>
      </c>
      <c r="M301" s="7" t="n">
        <v>0.479166666666667</v>
      </c>
      <c r="N301" s="95" t="s">
        <v>93</v>
      </c>
      <c r="O301" s="78" t="s">
        <v>640</v>
      </c>
      <c r="Q301" s="0" t="s">
        <v>120</v>
      </c>
      <c r="R301" s="0" t="str">
        <f aca="false">CHOOSE(WEEKDAY(A301),"Dom","Lun","Mar","Mie","Jue","Vie","Sab")</f>
        <v>Dom</v>
      </c>
    </row>
    <row r="302" customFormat="false" ht="15" hidden="true" customHeight="true" outlineLevel="0" collapsed="false">
      <c r="A302" s="70" t="n">
        <v>43982</v>
      </c>
      <c r="B302" s="9" t="s">
        <v>641</v>
      </c>
      <c r="C302" s="71"/>
      <c r="D302" s="72"/>
      <c r="E302" s="73"/>
      <c r="F302" s="74"/>
      <c r="G302" s="73"/>
      <c r="H302" s="75"/>
      <c r="I302" s="75"/>
      <c r="J302" s="75"/>
      <c r="K302" s="104" t="s">
        <v>92</v>
      </c>
      <c r="L302" s="7" t="n">
        <v>0.516666666666667</v>
      </c>
      <c r="M302" s="7" t="n">
        <v>0.534722222222222</v>
      </c>
      <c r="N302" s="95" t="s">
        <v>642</v>
      </c>
      <c r="O302" s="78" t="s">
        <v>640</v>
      </c>
      <c r="Q302" s="0" t="s">
        <v>120</v>
      </c>
      <c r="R302" s="0" t="str">
        <f aca="false">CHOOSE(WEEKDAY(A302),"Dom","Lun","Mar","Mie","Jue","Vie","Sab")</f>
        <v>Dom</v>
      </c>
    </row>
    <row r="303" customFormat="false" ht="15" hidden="true" customHeight="true" outlineLevel="0" collapsed="false">
      <c r="A303" s="70" t="n">
        <v>43982</v>
      </c>
      <c r="B303" s="9" t="s">
        <v>643</v>
      </c>
      <c r="C303" s="71"/>
      <c r="D303" s="72"/>
      <c r="E303" s="73"/>
      <c r="F303" s="74"/>
      <c r="G303" s="73"/>
      <c r="H303" s="75"/>
      <c r="I303" s="75"/>
      <c r="J303" s="75"/>
      <c r="K303" s="104" t="s">
        <v>108</v>
      </c>
      <c r="L303" s="7" t="n">
        <v>0.599305555555556</v>
      </c>
      <c r="M303" s="7" t="n">
        <v>0.618055555555556</v>
      </c>
      <c r="N303" s="95" t="s">
        <v>101</v>
      </c>
      <c r="O303" s="78"/>
      <c r="Q303" s="0" t="s">
        <v>120</v>
      </c>
      <c r="R303" s="0" t="str">
        <f aca="false">CHOOSE(WEEKDAY(A303),"Dom","Lun","Mar","Mie","Jue","Vie","Sab")</f>
        <v>Dom</v>
      </c>
    </row>
    <row r="304" customFormat="false" ht="15" hidden="true" customHeight="true" outlineLevel="0" collapsed="false">
      <c r="A304" s="70" t="n">
        <v>43982</v>
      </c>
      <c r="B304" s="9" t="s">
        <v>644</v>
      </c>
      <c r="C304" s="71"/>
      <c r="D304" s="72"/>
      <c r="E304" s="73"/>
      <c r="F304" s="74"/>
      <c r="G304" s="73"/>
      <c r="H304" s="75"/>
      <c r="I304" s="75"/>
      <c r="J304" s="75"/>
      <c r="K304" s="104" t="s">
        <v>92</v>
      </c>
      <c r="L304" s="7" t="n">
        <v>0.647916666666667</v>
      </c>
      <c r="M304" s="7" t="n">
        <v>0.661111111111111</v>
      </c>
      <c r="N304" s="95" t="s">
        <v>190</v>
      </c>
      <c r="O304" s="78" t="s">
        <v>402</v>
      </c>
      <c r="Q304" s="0" t="s">
        <v>120</v>
      </c>
      <c r="R304" s="0" t="str">
        <f aca="false">CHOOSE(WEEKDAY(A304),"Dom","Lun","Mar","Mie","Jue","Vie","Sab")</f>
        <v>Dom</v>
      </c>
    </row>
    <row r="305" customFormat="false" ht="15" hidden="true" customHeight="true" outlineLevel="0" collapsed="false">
      <c r="A305" s="47" t="n">
        <v>43982</v>
      </c>
      <c r="B305" s="79" t="s">
        <v>645</v>
      </c>
      <c r="C305" s="49"/>
      <c r="D305" s="80"/>
      <c r="E305" s="81"/>
      <c r="F305" s="82"/>
      <c r="G305" s="81"/>
      <c r="H305" s="83"/>
      <c r="I305" s="83"/>
      <c r="J305" s="83"/>
      <c r="K305" s="103" t="s">
        <v>96</v>
      </c>
      <c r="L305" s="85" t="n">
        <v>0.663194444444444</v>
      </c>
      <c r="M305" s="85" t="n">
        <v>0.6875</v>
      </c>
      <c r="N305" s="99" t="s">
        <v>646</v>
      </c>
      <c r="O305" s="59" t="s">
        <v>540</v>
      </c>
      <c r="Q305" s="0" t="s">
        <v>120</v>
      </c>
      <c r="R305" s="0" t="str">
        <f aca="false">CHOOSE(WEEKDAY(A305),"Dom","Lun","Mar","Mie","Jue","Vie","Sab")</f>
        <v>Dom</v>
      </c>
    </row>
    <row r="306" customFormat="false" ht="15" hidden="false" customHeight="true" outlineLevel="0" collapsed="false">
      <c r="A306" s="70" t="n">
        <v>43983</v>
      </c>
      <c r="B306" s="9" t="s">
        <v>647</v>
      </c>
      <c r="C306" s="71" t="n">
        <v>350</v>
      </c>
      <c r="D306" s="72" t="s">
        <v>181</v>
      </c>
      <c r="E306" s="73" t="s">
        <v>648</v>
      </c>
      <c r="F306" s="74" t="n">
        <f aca="false">IF(MONTH(A306)=MONTH(A305),F305+1,1)</f>
        <v>1</v>
      </c>
      <c r="G306" s="73"/>
      <c r="H306" s="75" t="s">
        <v>649</v>
      </c>
      <c r="I306" s="75" t="s">
        <v>183</v>
      </c>
      <c r="J306" s="75"/>
      <c r="K306" s="104" t="s">
        <v>80</v>
      </c>
      <c r="L306" s="96" t="n">
        <v>0.453472222222222</v>
      </c>
      <c r="M306" s="7" t="n">
        <v>0.480555555555556</v>
      </c>
      <c r="N306" s="95" t="s">
        <v>206</v>
      </c>
      <c r="O306" s="78" t="s">
        <v>650</v>
      </c>
      <c r="Q306" s="0" t="s">
        <v>75</v>
      </c>
      <c r="R306" s="0" t="str">
        <f aca="false">CHOOSE(WEEKDAY(A306),"Dom","Lun","Mar","Mie","Jue","Vie","Sab")</f>
        <v>Lun</v>
      </c>
    </row>
    <row r="307" customFormat="false" ht="15" hidden="false" customHeight="true" outlineLevel="0" collapsed="false">
      <c r="A307" s="70" t="n">
        <v>43983</v>
      </c>
      <c r="B307" s="9" t="s">
        <v>651</v>
      </c>
      <c r="C307" s="71" t="n">
        <v>300</v>
      </c>
      <c r="D307" s="72" t="s">
        <v>104</v>
      </c>
      <c r="E307" s="73" t="s">
        <v>652</v>
      </c>
      <c r="F307" s="74" t="n">
        <f aca="false">IF(MONTH(A307)=MONTH(A306),F306+1,1)</f>
        <v>2</v>
      </c>
      <c r="G307" s="73"/>
      <c r="H307" s="75"/>
      <c r="I307" s="75" t="s">
        <v>100</v>
      </c>
      <c r="J307" s="75"/>
      <c r="K307" s="104" t="s">
        <v>80</v>
      </c>
      <c r="L307" s="7"/>
      <c r="M307" s="7" t="n">
        <v>0.429166666666667</v>
      </c>
      <c r="N307" s="95" t="s">
        <v>109</v>
      </c>
      <c r="O307" s="78" t="s">
        <v>653</v>
      </c>
      <c r="Q307" s="0" t="s">
        <v>75</v>
      </c>
      <c r="R307" s="0" t="str">
        <f aca="false">CHOOSE(WEEKDAY(A307),"Dom","Lun","Mar","Mie","Jue","Vie","Sab")</f>
        <v>Lun</v>
      </c>
    </row>
    <row r="308" customFormat="false" ht="15" hidden="false" customHeight="true" outlineLevel="0" collapsed="false">
      <c r="A308" s="70" t="n">
        <v>43983</v>
      </c>
      <c r="B308" s="9" t="s">
        <v>204</v>
      </c>
      <c r="C308" s="71" t="n">
        <v>400</v>
      </c>
      <c r="D308" s="72" t="s">
        <v>104</v>
      </c>
      <c r="E308" s="73" t="s">
        <v>205</v>
      </c>
      <c r="F308" s="74" t="n">
        <f aca="false">IF(MONTH(A308)=MONTH(A307),F307+1,1)</f>
        <v>3</v>
      </c>
      <c r="G308" s="73"/>
      <c r="H308" s="75" t="s">
        <v>204</v>
      </c>
      <c r="I308" s="72" t="s">
        <v>79</v>
      </c>
      <c r="J308" s="72"/>
      <c r="K308" s="104" t="s">
        <v>80</v>
      </c>
      <c r="L308" s="7" t="n">
        <v>0.5375</v>
      </c>
      <c r="M308" s="7" t="n">
        <v>0.572916666666667</v>
      </c>
      <c r="N308" s="95" t="s">
        <v>654</v>
      </c>
      <c r="O308" s="78" t="s">
        <v>207</v>
      </c>
      <c r="Q308" s="0" t="s">
        <v>75</v>
      </c>
      <c r="R308" s="0" t="str">
        <f aca="false">CHOOSE(WEEKDAY(A308),"Dom","Lun","Mar","Mie","Jue","Vie","Sab")</f>
        <v>Lun</v>
      </c>
    </row>
    <row r="309" customFormat="false" ht="15" hidden="false" customHeight="true" outlineLevel="0" collapsed="false">
      <c r="A309" s="70" t="n">
        <v>43983</v>
      </c>
      <c r="B309" s="9" t="s">
        <v>655</v>
      </c>
      <c r="C309" s="71" t="n">
        <v>300</v>
      </c>
      <c r="D309" s="72" t="s">
        <v>104</v>
      </c>
      <c r="E309" s="73" t="s">
        <v>656</v>
      </c>
      <c r="F309" s="74" t="n">
        <f aca="false">IF(MONTH(A309)=MONTH(A308),F308+1,1)</f>
        <v>4</v>
      </c>
      <c r="G309" s="73"/>
      <c r="H309" s="75"/>
      <c r="I309" s="75" t="s">
        <v>113</v>
      </c>
      <c r="J309" s="75"/>
      <c r="K309" s="104" t="s">
        <v>80</v>
      </c>
      <c r="L309" s="7" t="n">
        <v>0.639583333333333</v>
      </c>
      <c r="M309" s="7" t="n">
        <v>0.648611111111111</v>
      </c>
      <c r="N309" s="95" t="s">
        <v>267</v>
      </c>
      <c r="O309" s="78" t="s">
        <v>657</v>
      </c>
      <c r="Q309" s="0" t="s">
        <v>75</v>
      </c>
      <c r="R309" s="0" t="str">
        <f aca="false">CHOOSE(WEEKDAY(A309),"Dom","Lun","Mar","Mie","Jue","Vie","Sab")</f>
        <v>Lun</v>
      </c>
    </row>
    <row r="310" customFormat="false" ht="15" hidden="false" customHeight="true" outlineLevel="0" collapsed="false">
      <c r="A310" s="70" t="n">
        <v>43983</v>
      </c>
      <c r="B310" s="9" t="s">
        <v>658</v>
      </c>
      <c r="C310" s="71" t="n">
        <v>300</v>
      </c>
      <c r="D310" s="72" t="s">
        <v>104</v>
      </c>
      <c r="E310" s="73" t="s">
        <v>659</v>
      </c>
      <c r="F310" s="74" t="n">
        <f aca="false">IF(MONTH(A310)=MONTH(A309),F309+1,1)</f>
        <v>5</v>
      </c>
      <c r="G310" s="73"/>
      <c r="H310" s="75"/>
      <c r="I310" s="75" t="s">
        <v>187</v>
      </c>
      <c r="J310" s="75"/>
      <c r="K310" s="104" t="s">
        <v>80</v>
      </c>
      <c r="L310" s="7" t="n">
        <v>0.718055555555556</v>
      </c>
      <c r="M310" s="7" t="n">
        <v>0.731944444444444</v>
      </c>
      <c r="N310" s="95" t="s">
        <v>210</v>
      </c>
      <c r="O310" s="78" t="s">
        <v>660</v>
      </c>
      <c r="Q310" s="0" t="s">
        <v>75</v>
      </c>
      <c r="R310" s="0" t="str">
        <f aca="false">CHOOSE(WEEKDAY(A310),"Dom","Lun","Mar","Mie","Jue","Vie","Sab")</f>
        <v>Lun</v>
      </c>
    </row>
    <row r="311" customFormat="false" ht="15" hidden="true" customHeight="true" outlineLevel="0" collapsed="false">
      <c r="A311" s="70" t="n">
        <v>43983</v>
      </c>
      <c r="B311" s="9" t="s">
        <v>406</v>
      </c>
      <c r="C311" s="71"/>
      <c r="D311" s="72"/>
      <c r="E311" s="73"/>
      <c r="F311" s="74"/>
      <c r="G311" s="73"/>
      <c r="H311" s="75"/>
      <c r="I311" s="75"/>
      <c r="J311" s="75"/>
      <c r="K311" s="104" t="s">
        <v>257</v>
      </c>
      <c r="L311" s="7" t="n">
        <v>0.441666666666667</v>
      </c>
      <c r="M311" s="7" t="n">
        <v>0.45</v>
      </c>
      <c r="N311" s="95" t="s">
        <v>305</v>
      </c>
      <c r="O311" s="78" t="s">
        <v>407</v>
      </c>
      <c r="Q311" s="0" t="s">
        <v>75</v>
      </c>
      <c r="R311" s="0" t="str">
        <f aca="false">CHOOSE(WEEKDAY(A311),"Dom","Lun","Mar","Mie","Jue","Vie","Sab")</f>
        <v>Lun</v>
      </c>
    </row>
    <row r="312" customFormat="false" ht="15" hidden="true" customHeight="true" outlineLevel="0" collapsed="false">
      <c r="A312" s="70" t="n">
        <v>43983</v>
      </c>
      <c r="B312" s="9" t="s">
        <v>143</v>
      </c>
      <c r="C312" s="71"/>
      <c r="D312" s="72"/>
      <c r="E312" s="73"/>
      <c r="F312" s="74"/>
      <c r="G312" s="73"/>
      <c r="H312" s="75"/>
      <c r="I312" s="75"/>
      <c r="J312" s="75"/>
      <c r="K312" s="104" t="s">
        <v>144</v>
      </c>
      <c r="L312" s="7" t="n">
        <v>0.506944444444444</v>
      </c>
      <c r="M312" s="7" t="n">
        <v>0.529861111111111</v>
      </c>
      <c r="N312" s="95" t="s">
        <v>170</v>
      </c>
      <c r="O312" s="78" t="s">
        <v>146</v>
      </c>
      <c r="Q312" s="0" t="s">
        <v>75</v>
      </c>
      <c r="R312" s="0" t="str">
        <f aca="false">CHOOSE(WEEKDAY(A312),"Dom","Lun","Mar","Mie","Jue","Vie","Sab")</f>
        <v>Lun</v>
      </c>
    </row>
    <row r="313" customFormat="false" ht="15" hidden="true" customHeight="true" outlineLevel="0" collapsed="false">
      <c r="A313" s="70" t="n">
        <v>43983</v>
      </c>
      <c r="B313" s="9" t="s">
        <v>143</v>
      </c>
      <c r="C313" s="71"/>
      <c r="D313" s="72"/>
      <c r="E313" s="73"/>
      <c r="F313" s="74"/>
      <c r="G313" s="73"/>
      <c r="H313" s="75"/>
      <c r="I313" s="75"/>
      <c r="J313" s="75"/>
      <c r="K313" s="104" t="s">
        <v>144</v>
      </c>
      <c r="L313" s="7" t="n">
        <v>0.666666666666667</v>
      </c>
      <c r="M313" s="7" t="n">
        <v>0.699305555555556</v>
      </c>
      <c r="N313" s="95" t="s">
        <v>109</v>
      </c>
      <c r="O313" s="78" t="s">
        <v>146</v>
      </c>
      <c r="Q313" s="0" t="s">
        <v>75</v>
      </c>
      <c r="R313" s="0" t="str">
        <f aca="false">CHOOSE(WEEKDAY(A313),"Dom","Lun","Mar","Mie","Jue","Vie","Sab")</f>
        <v>Lun</v>
      </c>
    </row>
    <row r="314" customFormat="false" ht="15" hidden="true" customHeight="true" outlineLevel="0" collapsed="false">
      <c r="A314" s="70" t="n">
        <v>43983</v>
      </c>
      <c r="B314" s="9" t="s">
        <v>661</v>
      </c>
      <c r="C314" s="71"/>
      <c r="D314" s="72"/>
      <c r="E314" s="73"/>
      <c r="F314" s="74"/>
      <c r="G314" s="73"/>
      <c r="H314" s="75"/>
      <c r="I314" s="75"/>
      <c r="J314" s="75"/>
      <c r="K314" s="104" t="s">
        <v>257</v>
      </c>
      <c r="L314" s="7" t="n">
        <v>0.711805555555555</v>
      </c>
      <c r="M314" s="7" t="n">
        <v>0.715277777777778</v>
      </c>
      <c r="N314" s="95" t="s">
        <v>168</v>
      </c>
      <c r="O314" s="78" t="s">
        <v>662</v>
      </c>
      <c r="Q314" s="0" t="s">
        <v>75</v>
      </c>
      <c r="R314" s="0" t="str">
        <f aca="false">CHOOSE(WEEKDAY(A314),"Dom","Lun","Mar","Mie","Jue","Vie","Sab")</f>
        <v>Lun</v>
      </c>
    </row>
    <row r="315" customFormat="false" ht="15" hidden="true" customHeight="true" outlineLevel="0" collapsed="false">
      <c r="A315" s="70" t="n">
        <v>43983</v>
      </c>
      <c r="B315" s="9" t="s">
        <v>663</v>
      </c>
      <c r="C315" s="71"/>
      <c r="D315" s="72"/>
      <c r="E315" s="73"/>
      <c r="F315" s="74"/>
      <c r="G315" s="73"/>
      <c r="H315" s="75"/>
      <c r="I315" s="75"/>
      <c r="J315" s="75"/>
      <c r="K315" s="104" t="s">
        <v>108</v>
      </c>
      <c r="L315" s="7" t="n">
        <v>0.752083333333333</v>
      </c>
      <c r="M315" s="7" t="n">
        <v>0.754166666666667</v>
      </c>
      <c r="N315" s="95" t="s">
        <v>343</v>
      </c>
      <c r="O315" s="78" t="s">
        <v>664</v>
      </c>
      <c r="Q315" s="0" t="s">
        <v>75</v>
      </c>
      <c r="R315" s="0" t="str">
        <f aca="false">CHOOSE(WEEKDAY(A315),"Dom","Lun","Mar","Mie","Jue","Vie","Sab")</f>
        <v>Lun</v>
      </c>
    </row>
    <row r="316" customFormat="false" ht="15" hidden="true" customHeight="true" outlineLevel="0" collapsed="false">
      <c r="A316" s="70" t="n">
        <v>43983</v>
      </c>
      <c r="B316" s="9" t="s">
        <v>665</v>
      </c>
      <c r="C316" s="71"/>
      <c r="D316" s="72"/>
      <c r="E316" s="73"/>
      <c r="F316" s="74"/>
      <c r="G316" s="73"/>
      <c r="H316" s="75"/>
      <c r="I316" s="75"/>
      <c r="J316" s="75"/>
      <c r="K316" s="104" t="s">
        <v>108</v>
      </c>
      <c r="L316" s="7" t="n">
        <v>0.755555555555556</v>
      </c>
      <c r="M316" s="7" t="n">
        <v>0.756944444444444</v>
      </c>
      <c r="N316" s="95" t="s">
        <v>168</v>
      </c>
      <c r="O316" s="78" t="s">
        <v>666</v>
      </c>
      <c r="Q316" s="0" t="s">
        <v>75</v>
      </c>
      <c r="R316" s="0" t="str">
        <f aca="false">CHOOSE(WEEKDAY(A316),"Dom","Lun","Mar","Mie","Jue","Vie","Sab")</f>
        <v>Lun</v>
      </c>
    </row>
    <row r="317" customFormat="false" ht="15" hidden="true" customHeight="true" outlineLevel="0" collapsed="false">
      <c r="A317" s="70" t="n">
        <v>43983</v>
      </c>
      <c r="B317" s="9" t="s">
        <v>143</v>
      </c>
      <c r="C317" s="71"/>
      <c r="D317" s="72"/>
      <c r="E317" s="73"/>
      <c r="F317" s="74"/>
      <c r="G317" s="73"/>
      <c r="H317" s="75"/>
      <c r="I317" s="75"/>
      <c r="J317" s="75"/>
      <c r="K317" s="104" t="s">
        <v>144</v>
      </c>
      <c r="L317" s="7" t="n">
        <v>0.759722222222222</v>
      </c>
      <c r="M317" s="7" t="n">
        <v>0.777777777777778</v>
      </c>
      <c r="N317" s="95" t="s">
        <v>170</v>
      </c>
      <c r="O317" s="78" t="s">
        <v>146</v>
      </c>
      <c r="Q317" s="0" t="s">
        <v>75</v>
      </c>
      <c r="R317" s="0" t="str">
        <f aca="false">CHOOSE(WEEKDAY(A317),"Dom","Lun","Mar","Mie","Jue","Vie","Sab")</f>
        <v>Lun</v>
      </c>
    </row>
    <row r="318" customFormat="false" ht="15" hidden="true" customHeight="true" outlineLevel="0" collapsed="false">
      <c r="A318" s="70" t="n">
        <v>43983</v>
      </c>
      <c r="B318" s="9" t="s">
        <v>406</v>
      </c>
      <c r="C318" s="71"/>
      <c r="D318" s="72"/>
      <c r="E318" s="73"/>
      <c r="F318" s="74"/>
      <c r="G318" s="73"/>
      <c r="H318" s="75"/>
      <c r="I318" s="75"/>
      <c r="J318" s="75"/>
      <c r="K318" s="104" t="s">
        <v>257</v>
      </c>
      <c r="L318" s="7" t="n">
        <v>0.785416666666667</v>
      </c>
      <c r="M318" s="7" t="n">
        <v>0.800694444444444</v>
      </c>
      <c r="N318" s="95" t="s">
        <v>305</v>
      </c>
      <c r="O318" s="78" t="s">
        <v>407</v>
      </c>
      <c r="Q318" s="0" t="s">
        <v>75</v>
      </c>
      <c r="R318" s="0" t="str">
        <f aca="false">CHOOSE(WEEKDAY(A318),"Dom","Lun","Mar","Mie","Jue","Vie","Sab")</f>
        <v>Lun</v>
      </c>
    </row>
    <row r="319" customFormat="false" ht="15" hidden="true" customHeight="true" outlineLevel="0" collapsed="false">
      <c r="A319" s="47" t="n">
        <v>43983</v>
      </c>
      <c r="B319" s="79" t="s">
        <v>147</v>
      </c>
      <c r="C319" s="49"/>
      <c r="D319" s="80"/>
      <c r="E319" s="81"/>
      <c r="F319" s="82"/>
      <c r="G319" s="81"/>
      <c r="H319" s="83"/>
      <c r="I319" s="83"/>
      <c r="J319" s="83"/>
      <c r="K319" s="103" t="s">
        <v>96</v>
      </c>
      <c r="L319" s="85" t="n">
        <v>0.804166666666667</v>
      </c>
      <c r="M319" s="85" t="n">
        <v>0.818055555555556</v>
      </c>
      <c r="N319" s="99" t="s">
        <v>667</v>
      </c>
      <c r="O319" s="59" t="s">
        <v>540</v>
      </c>
      <c r="Q319" s="0" t="s">
        <v>75</v>
      </c>
      <c r="R319" s="0" t="str">
        <f aca="false">CHOOSE(WEEKDAY(A319),"Dom","Lun","Mar","Mie","Jue","Vie","Sab")</f>
        <v>Lun</v>
      </c>
    </row>
    <row r="320" customFormat="false" ht="15" hidden="false" customHeight="true" outlineLevel="0" collapsed="false">
      <c r="A320" s="70" t="n">
        <v>43984</v>
      </c>
      <c r="B320" s="9" t="s">
        <v>668</v>
      </c>
      <c r="C320" s="71" t="n">
        <v>350</v>
      </c>
      <c r="D320" s="72" t="s">
        <v>104</v>
      </c>
      <c r="E320" s="73" t="s">
        <v>669</v>
      </c>
      <c r="F320" s="74" t="n">
        <f aca="false">IF(MONTH(A320)=MONTH(A319),F319+1,1)</f>
        <v>1</v>
      </c>
      <c r="G320" s="73"/>
      <c r="H320" s="75"/>
      <c r="I320" s="75" t="s">
        <v>113</v>
      </c>
      <c r="J320" s="75"/>
      <c r="K320" s="104" t="s">
        <v>80</v>
      </c>
      <c r="L320" s="7" t="n">
        <v>0.523611111111111</v>
      </c>
      <c r="M320" s="7" t="n">
        <v>0.529861111111111</v>
      </c>
      <c r="N320" s="95" t="s">
        <v>276</v>
      </c>
      <c r="O320" s="78" t="s">
        <v>670</v>
      </c>
      <c r="Q320" s="0" t="s">
        <v>75</v>
      </c>
      <c r="R320" s="0" t="str">
        <f aca="false">CHOOSE(WEEKDAY(A320),"Dom","Lun","Mar","Mie","Jue","Vie","Sab")</f>
        <v>Mar</v>
      </c>
    </row>
    <row r="321" customFormat="false" ht="15" hidden="true" customHeight="true" outlineLevel="0" collapsed="false">
      <c r="A321" s="70" t="n">
        <v>43984</v>
      </c>
      <c r="B321" s="9" t="s">
        <v>671</v>
      </c>
      <c r="C321" s="71"/>
      <c r="D321" s="72"/>
      <c r="E321" s="73"/>
      <c r="F321" s="74"/>
      <c r="G321" s="73"/>
      <c r="H321" s="75"/>
      <c r="I321" s="75"/>
      <c r="J321" s="75"/>
      <c r="K321" s="104" t="s">
        <v>108</v>
      </c>
      <c r="L321" s="7" t="n">
        <v>0.352777777777778</v>
      </c>
      <c r="M321" s="7" t="n">
        <v>0.373611111111111</v>
      </c>
      <c r="N321" s="95" t="s">
        <v>385</v>
      </c>
      <c r="O321" s="78" t="s">
        <v>672</v>
      </c>
      <c r="Q321" s="0" t="s">
        <v>75</v>
      </c>
      <c r="R321" s="0" t="str">
        <f aca="false">CHOOSE(WEEKDAY(A321),"Dom","Lun","Mar","Mie","Jue","Vie","Sab")</f>
        <v>Mar</v>
      </c>
    </row>
    <row r="322" customFormat="false" ht="15" hidden="true" customHeight="true" outlineLevel="0" collapsed="false">
      <c r="A322" s="70" t="n">
        <v>43984</v>
      </c>
      <c r="B322" s="9" t="s">
        <v>673</v>
      </c>
      <c r="C322" s="71"/>
      <c r="D322" s="72"/>
      <c r="E322" s="73"/>
      <c r="F322" s="74"/>
      <c r="G322" s="73"/>
      <c r="H322" s="75"/>
      <c r="I322" s="75"/>
      <c r="J322" s="75"/>
      <c r="K322" s="104" t="s">
        <v>92</v>
      </c>
      <c r="L322" s="7" t="n">
        <v>0.390277777777778</v>
      </c>
      <c r="M322" s="7" t="n">
        <v>0.399305555555556</v>
      </c>
      <c r="N322" s="95" t="s">
        <v>674</v>
      </c>
      <c r="O322" s="78" t="s">
        <v>675</v>
      </c>
      <c r="Q322" s="0" t="s">
        <v>75</v>
      </c>
      <c r="R322" s="0" t="str">
        <f aca="false">CHOOSE(WEEKDAY(A322),"Dom","Lun","Mar","Mie","Jue","Vie","Sab")</f>
        <v>Mar</v>
      </c>
    </row>
    <row r="323" customFormat="false" ht="15" hidden="true" customHeight="true" outlineLevel="0" collapsed="false">
      <c r="A323" s="70" t="n">
        <v>43984</v>
      </c>
      <c r="B323" s="9" t="s">
        <v>143</v>
      </c>
      <c r="C323" s="71"/>
      <c r="D323" s="72"/>
      <c r="E323" s="73"/>
      <c r="F323" s="74"/>
      <c r="G323" s="73"/>
      <c r="H323" s="75"/>
      <c r="I323" s="75"/>
      <c r="J323" s="75"/>
      <c r="K323" s="104" t="s">
        <v>144</v>
      </c>
      <c r="L323" s="7" t="n">
        <v>0.552083333333333</v>
      </c>
      <c r="M323" s="7" t="n">
        <v>0.595833333333333</v>
      </c>
      <c r="N323" s="95" t="s">
        <v>137</v>
      </c>
      <c r="O323" s="78" t="s">
        <v>146</v>
      </c>
      <c r="Q323" s="0" t="s">
        <v>75</v>
      </c>
      <c r="R323" s="0" t="str">
        <f aca="false">CHOOSE(WEEKDAY(A323),"Dom","Lun","Mar","Mie","Jue","Vie","Sab")</f>
        <v>Mar</v>
      </c>
    </row>
    <row r="324" customFormat="false" ht="15" hidden="true" customHeight="true" outlineLevel="0" collapsed="false">
      <c r="A324" s="70" t="n">
        <v>43984</v>
      </c>
      <c r="B324" s="9" t="s">
        <v>676</v>
      </c>
      <c r="C324" s="71"/>
      <c r="D324" s="72"/>
      <c r="E324" s="73"/>
      <c r="F324" s="74"/>
      <c r="G324" s="73"/>
      <c r="H324" s="75"/>
      <c r="I324" s="75"/>
      <c r="J324" s="75"/>
      <c r="K324" s="104" t="s">
        <v>108</v>
      </c>
      <c r="L324" s="7" t="n">
        <v>0.604166666666667</v>
      </c>
      <c r="M324" s="7" t="n">
        <v>0.608333333333333</v>
      </c>
      <c r="N324" s="95" t="s">
        <v>677</v>
      </c>
      <c r="O324" s="78"/>
      <c r="Q324" s="0" t="s">
        <v>75</v>
      </c>
      <c r="R324" s="0" t="str">
        <f aca="false">CHOOSE(WEEKDAY(A324),"Dom","Lun","Mar","Mie","Jue","Vie","Sab")</f>
        <v>Mar</v>
      </c>
    </row>
    <row r="325" customFormat="false" ht="15" hidden="true" customHeight="true" outlineLevel="0" collapsed="false">
      <c r="A325" s="70" t="n">
        <v>43984</v>
      </c>
      <c r="B325" s="9" t="s">
        <v>678</v>
      </c>
      <c r="C325" s="71"/>
      <c r="D325" s="72"/>
      <c r="E325" s="73"/>
      <c r="F325" s="74"/>
      <c r="G325" s="73"/>
      <c r="H325" s="75"/>
      <c r="I325" s="75"/>
      <c r="J325" s="75"/>
      <c r="K325" s="104" t="s">
        <v>108</v>
      </c>
      <c r="L325" s="7" t="n">
        <v>0.7125</v>
      </c>
      <c r="M325" s="7" t="n">
        <v>0.729861111111111</v>
      </c>
      <c r="N325" s="95" t="s">
        <v>123</v>
      </c>
      <c r="O325" s="78"/>
      <c r="Q325" s="0" t="s">
        <v>75</v>
      </c>
      <c r="R325" s="0" t="str">
        <f aca="false">CHOOSE(WEEKDAY(A325),"Dom","Lun","Mar","Mie","Jue","Vie","Sab")</f>
        <v>Mar</v>
      </c>
    </row>
    <row r="326" customFormat="false" ht="15" hidden="true" customHeight="true" outlineLevel="0" collapsed="false">
      <c r="A326" s="47" t="n">
        <v>43984</v>
      </c>
      <c r="B326" s="79" t="s">
        <v>147</v>
      </c>
      <c r="C326" s="49"/>
      <c r="D326" s="80"/>
      <c r="E326" s="81"/>
      <c r="F326" s="82"/>
      <c r="G326" s="81"/>
      <c r="H326" s="83"/>
      <c r="I326" s="83"/>
      <c r="J326" s="83"/>
      <c r="K326" s="103" t="s">
        <v>96</v>
      </c>
      <c r="L326" s="85" t="n">
        <v>0.734027777777778</v>
      </c>
      <c r="M326" s="85" t="n">
        <v>0.752083333333333</v>
      </c>
      <c r="N326" s="99" t="s">
        <v>679</v>
      </c>
      <c r="O326" s="59" t="s">
        <v>540</v>
      </c>
      <c r="Q326" s="0" t="s">
        <v>75</v>
      </c>
      <c r="R326" s="0" t="str">
        <f aca="false">CHOOSE(WEEKDAY(A326),"Dom","Lun","Mar","Mie","Jue","Vie","Sab")</f>
        <v>Mar</v>
      </c>
    </row>
    <row r="327" customFormat="false" ht="15" hidden="false" customHeight="true" outlineLevel="0" collapsed="false">
      <c r="A327" s="70" t="n">
        <v>43986</v>
      </c>
      <c r="B327" s="9" t="s">
        <v>680</v>
      </c>
      <c r="C327" s="71" t="n">
        <v>300</v>
      </c>
      <c r="D327" s="72" t="s">
        <v>77</v>
      </c>
      <c r="E327" s="73" t="s">
        <v>681</v>
      </c>
      <c r="F327" s="74" t="n">
        <f aca="false">IF(MONTH(A327)=MONTH(A326),F326+1,1)</f>
        <v>1</v>
      </c>
      <c r="G327" s="73"/>
      <c r="H327" s="75"/>
      <c r="I327" s="75" t="s">
        <v>113</v>
      </c>
      <c r="J327" s="75"/>
      <c r="K327" s="104" t="s">
        <v>80</v>
      </c>
      <c r="L327" s="7" t="n">
        <v>0.48125</v>
      </c>
      <c r="M327" s="7" t="n">
        <v>0.504166666666667</v>
      </c>
      <c r="N327" s="95" t="s">
        <v>267</v>
      </c>
      <c r="O327" s="78" t="s">
        <v>682</v>
      </c>
      <c r="Q327" s="0" t="s">
        <v>75</v>
      </c>
      <c r="R327" s="0" t="str">
        <f aca="false">CHOOSE(WEEKDAY(A327),"Dom","Lun","Mar","Mie","Jue","Vie","Sab")</f>
        <v>Jue</v>
      </c>
    </row>
    <row r="328" customFormat="false" ht="15" hidden="false" customHeight="true" outlineLevel="0" collapsed="false">
      <c r="A328" s="70" t="n">
        <v>43986</v>
      </c>
      <c r="B328" s="9" t="s">
        <v>683</v>
      </c>
      <c r="C328" s="71" t="n">
        <v>450</v>
      </c>
      <c r="D328" s="72" t="s">
        <v>104</v>
      </c>
      <c r="E328" s="73" t="s">
        <v>684</v>
      </c>
      <c r="F328" s="74" t="n">
        <f aca="false">IF(MONTH(A328)=MONTH(A327),F327+1,1)</f>
        <v>2</v>
      </c>
      <c r="G328" s="73"/>
      <c r="H328" s="75"/>
      <c r="I328" s="75" t="s">
        <v>79</v>
      </c>
      <c r="J328" s="75"/>
      <c r="K328" s="104" t="s">
        <v>80</v>
      </c>
      <c r="L328" s="7" t="n">
        <v>0.447222222222222</v>
      </c>
      <c r="M328" s="7" t="n">
        <v>0.455555555555556</v>
      </c>
      <c r="N328" s="95" t="s">
        <v>395</v>
      </c>
      <c r="O328" s="78" t="s">
        <v>685</v>
      </c>
      <c r="Q328" s="0" t="s">
        <v>75</v>
      </c>
      <c r="R328" s="0" t="str">
        <f aca="false">CHOOSE(WEEKDAY(A328),"Dom","Lun","Mar","Mie","Jue","Vie","Sab")</f>
        <v>Jue</v>
      </c>
    </row>
    <row r="329" customFormat="false" ht="15" hidden="false" customHeight="true" outlineLevel="0" collapsed="false">
      <c r="A329" s="70" t="n">
        <v>43986</v>
      </c>
      <c r="B329" s="9" t="s">
        <v>686</v>
      </c>
      <c r="C329" s="71" t="n">
        <v>450</v>
      </c>
      <c r="D329" s="72" t="s">
        <v>104</v>
      </c>
      <c r="E329" s="73" t="s">
        <v>687</v>
      </c>
      <c r="F329" s="74" t="n">
        <f aca="false">IF(MONTH(A329)=MONTH(A328),F328+1,1)</f>
        <v>3</v>
      </c>
      <c r="G329" s="73"/>
      <c r="H329" s="75"/>
      <c r="I329" s="75" t="s">
        <v>79</v>
      </c>
      <c r="J329" s="75"/>
      <c r="K329" s="104" t="s">
        <v>80</v>
      </c>
      <c r="L329" s="7" t="n">
        <v>0.589583333333333</v>
      </c>
      <c r="M329" s="7" t="n">
        <v>0.592361111111111</v>
      </c>
      <c r="N329" s="95" t="s">
        <v>395</v>
      </c>
      <c r="O329" s="78" t="s">
        <v>688</v>
      </c>
      <c r="Q329" s="0" t="s">
        <v>75</v>
      </c>
      <c r="R329" s="0" t="str">
        <f aca="false">CHOOSE(WEEKDAY(A329),"Dom","Lun","Mar","Mie","Jue","Vie","Sab")</f>
        <v>Jue</v>
      </c>
    </row>
    <row r="330" customFormat="false" ht="15" hidden="false" customHeight="true" outlineLevel="0" collapsed="false">
      <c r="A330" s="70" t="n">
        <v>43986</v>
      </c>
      <c r="B330" s="9" t="s">
        <v>689</v>
      </c>
      <c r="C330" s="71" t="n">
        <v>400</v>
      </c>
      <c r="D330" s="72" t="s">
        <v>104</v>
      </c>
      <c r="E330" s="73" t="s">
        <v>690</v>
      </c>
      <c r="F330" s="74" t="n">
        <f aca="false">IF(MONTH(A330)=MONTH(A329),F329+1,1)</f>
        <v>4</v>
      </c>
      <c r="G330" s="73"/>
      <c r="H330" s="75"/>
      <c r="I330" s="75" t="s">
        <v>100</v>
      </c>
      <c r="J330" s="75"/>
      <c r="K330" s="104" t="s">
        <v>80</v>
      </c>
      <c r="L330" s="7" t="n">
        <v>0.702777777777778</v>
      </c>
      <c r="M330" s="7" t="n">
        <v>0.704166666666667</v>
      </c>
      <c r="N330" s="95" t="s">
        <v>122</v>
      </c>
      <c r="O330" s="78" t="s">
        <v>691</v>
      </c>
      <c r="Q330" s="0" t="s">
        <v>75</v>
      </c>
      <c r="R330" s="0" t="str">
        <f aca="false">CHOOSE(WEEKDAY(A330),"Dom","Lun","Mar","Mie","Jue","Vie","Sab")</f>
        <v>Jue</v>
      </c>
    </row>
    <row r="331" customFormat="false" ht="15" hidden="true" customHeight="true" outlineLevel="0" collapsed="false">
      <c r="A331" s="70" t="n">
        <v>43986</v>
      </c>
      <c r="B331" s="9" t="s">
        <v>692</v>
      </c>
      <c r="C331" s="71"/>
      <c r="D331" s="72"/>
      <c r="E331" s="73"/>
      <c r="F331" s="74"/>
      <c r="G331" s="73"/>
      <c r="H331" s="75"/>
      <c r="I331" s="75"/>
      <c r="J331" s="75"/>
      <c r="K331" s="104" t="s">
        <v>108</v>
      </c>
      <c r="L331" s="7" t="n">
        <v>0.403472222222222</v>
      </c>
      <c r="M331" s="7" t="n">
        <v>0.423611111111111</v>
      </c>
      <c r="N331" s="95" t="s">
        <v>190</v>
      </c>
      <c r="O331" s="78" t="s">
        <v>693</v>
      </c>
      <c r="Q331" s="0" t="s">
        <v>75</v>
      </c>
      <c r="R331" s="0" t="str">
        <f aca="false">CHOOSE(WEEKDAY(A331),"Dom","Lun","Mar","Mie","Jue","Vie","Sab")</f>
        <v>Jue</v>
      </c>
    </row>
    <row r="332" customFormat="false" ht="15" hidden="true" customHeight="true" outlineLevel="0" collapsed="false">
      <c r="A332" s="70" t="n">
        <v>43986</v>
      </c>
      <c r="B332" s="9" t="s">
        <v>694</v>
      </c>
      <c r="C332" s="71"/>
      <c r="D332" s="72"/>
      <c r="E332" s="73"/>
      <c r="F332" s="74"/>
      <c r="G332" s="73"/>
      <c r="H332" s="75"/>
      <c r="I332" s="75"/>
      <c r="J332" s="75"/>
      <c r="K332" s="104" t="s">
        <v>257</v>
      </c>
      <c r="L332" s="7" t="n">
        <v>0.425694444444444</v>
      </c>
      <c r="M332" s="7" t="n">
        <v>0.427777777777778</v>
      </c>
      <c r="N332" s="95" t="s">
        <v>220</v>
      </c>
      <c r="O332" s="78" t="s">
        <v>695</v>
      </c>
      <c r="Q332" s="0" t="s">
        <v>75</v>
      </c>
      <c r="R332" s="0" t="str">
        <f aca="false">CHOOSE(WEEKDAY(A332),"Dom","Lun","Mar","Mie","Jue","Vie","Sab")</f>
        <v>Jue</v>
      </c>
    </row>
    <row r="333" customFormat="false" ht="15" hidden="true" customHeight="true" outlineLevel="0" collapsed="false">
      <c r="A333" s="70" t="n">
        <v>43986</v>
      </c>
      <c r="B333" s="9" t="s">
        <v>696</v>
      </c>
      <c r="C333" s="71"/>
      <c r="D333" s="72"/>
      <c r="E333" s="73"/>
      <c r="F333" s="74"/>
      <c r="G333" s="73"/>
      <c r="H333" s="75"/>
      <c r="I333" s="75"/>
      <c r="J333" s="75"/>
      <c r="K333" s="104" t="s">
        <v>108</v>
      </c>
      <c r="L333" s="7" t="n">
        <v>0.438888888888889</v>
      </c>
      <c r="M333" s="7" t="n">
        <v>0.44375</v>
      </c>
      <c r="N333" s="95" t="s">
        <v>305</v>
      </c>
      <c r="O333" s="78" t="s">
        <v>697</v>
      </c>
      <c r="Q333" s="0" t="s">
        <v>75</v>
      </c>
      <c r="R333" s="0" t="str">
        <f aca="false">CHOOSE(WEEKDAY(A333),"Dom","Lun","Mar","Mie","Jue","Vie","Sab")</f>
        <v>Jue</v>
      </c>
    </row>
    <row r="334" customFormat="false" ht="15" hidden="true" customHeight="true" outlineLevel="0" collapsed="false">
      <c r="A334" s="70" t="n">
        <v>43986</v>
      </c>
      <c r="B334" s="9" t="s">
        <v>698</v>
      </c>
      <c r="C334" s="71"/>
      <c r="D334" s="72"/>
      <c r="E334" s="73"/>
      <c r="F334" s="74"/>
      <c r="G334" s="73"/>
      <c r="H334" s="75"/>
      <c r="I334" s="75"/>
      <c r="J334" s="75"/>
      <c r="K334" s="104" t="s">
        <v>108</v>
      </c>
      <c r="L334" s="7" t="n">
        <v>0.522222222222222</v>
      </c>
      <c r="M334" s="7" t="n">
        <v>0.523611111111111</v>
      </c>
      <c r="N334" s="95" t="s">
        <v>193</v>
      </c>
      <c r="O334" s="78" t="s">
        <v>699</v>
      </c>
      <c r="Q334" s="0" t="s">
        <v>75</v>
      </c>
      <c r="R334" s="0" t="str">
        <f aca="false">CHOOSE(WEEKDAY(A334),"Dom","Lun","Mar","Mie","Jue","Vie","Sab")</f>
        <v>Jue</v>
      </c>
    </row>
    <row r="335" customFormat="false" ht="15" hidden="true" customHeight="true" outlineLevel="0" collapsed="false">
      <c r="A335" s="70" t="n">
        <v>43986</v>
      </c>
      <c r="B335" s="9" t="s">
        <v>700</v>
      </c>
      <c r="C335" s="71"/>
      <c r="D335" s="72"/>
      <c r="E335" s="73"/>
      <c r="F335" s="74"/>
      <c r="G335" s="73"/>
      <c r="H335" s="75"/>
      <c r="I335" s="75"/>
      <c r="J335" s="75"/>
      <c r="K335" s="104" t="s">
        <v>108</v>
      </c>
      <c r="L335" s="7" t="n">
        <v>0.618055555555556</v>
      </c>
      <c r="M335" s="7" t="n">
        <v>0.652777777777778</v>
      </c>
      <c r="N335" s="95" t="s">
        <v>168</v>
      </c>
      <c r="O335" s="78" t="s">
        <v>701</v>
      </c>
      <c r="Q335" s="0" t="s">
        <v>75</v>
      </c>
      <c r="R335" s="0" t="str">
        <f aca="false">CHOOSE(WEEKDAY(A335),"Dom","Lun","Mar","Mie","Jue","Vie","Sab")</f>
        <v>Jue</v>
      </c>
    </row>
    <row r="336" customFormat="false" ht="15" hidden="true" customHeight="true" outlineLevel="0" collapsed="false">
      <c r="A336" s="70" t="n">
        <v>43986</v>
      </c>
      <c r="B336" s="9" t="s">
        <v>143</v>
      </c>
      <c r="C336" s="71"/>
      <c r="D336" s="72"/>
      <c r="E336" s="73"/>
      <c r="F336" s="74"/>
      <c r="G336" s="73"/>
      <c r="H336" s="75"/>
      <c r="I336" s="75"/>
      <c r="J336" s="75"/>
      <c r="K336" s="104" t="s">
        <v>144</v>
      </c>
      <c r="L336" s="7" t="n">
        <v>0.655555555555556</v>
      </c>
      <c r="M336" s="7" t="n">
        <v>0.663194444444444</v>
      </c>
      <c r="N336" s="95" t="s">
        <v>109</v>
      </c>
      <c r="O336" s="78" t="s">
        <v>146</v>
      </c>
      <c r="Q336" s="0" t="s">
        <v>75</v>
      </c>
      <c r="R336" s="0" t="str">
        <f aca="false">CHOOSE(WEEKDAY(A336),"Dom","Lun","Mar","Mie","Jue","Vie","Sab")</f>
        <v>Jue</v>
      </c>
    </row>
    <row r="337" customFormat="false" ht="15" hidden="true" customHeight="true" outlineLevel="0" collapsed="false">
      <c r="A337" s="70" t="n">
        <v>43986</v>
      </c>
      <c r="B337" s="9" t="s">
        <v>702</v>
      </c>
      <c r="C337" s="71"/>
      <c r="D337" s="72"/>
      <c r="E337" s="73"/>
      <c r="F337" s="74"/>
      <c r="G337" s="73"/>
      <c r="H337" s="75"/>
      <c r="I337" s="75"/>
      <c r="J337" s="75"/>
      <c r="K337" s="104" t="s">
        <v>108</v>
      </c>
      <c r="L337" s="7" t="n">
        <v>0.675694444444444</v>
      </c>
      <c r="M337" s="7" t="n">
        <v>0.7</v>
      </c>
      <c r="N337" s="95" t="s">
        <v>168</v>
      </c>
      <c r="O337" s="78" t="s">
        <v>703</v>
      </c>
      <c r="Q337" s="0" t="s">
        <v>75</v>
      </c>
      <c r="R337" s="0" t="str">
        <f aca="false">CHOOSE(WEEKDAY(A337),"Dom","Lun","Mar","Mie","Jue","Vie","Sab")</f>
        <v>Jue</v>
      </c>
    </row>
    <row r="338" customFormat="false" ht="15" hidden="true" customHeight="true" outlineLevel="0" collapsed="false">
      <c r="A338" s="70" t="n">
        <v>43986</v>
      </c>
      <c r="B338" s="9" t="s">
        <v>704</v>
      </c>
      <c r="C338" s="71"/>
      <c r="D338" s="72"/>
      <c r="E338" s="73"/>
      <c r="F338" s="74"/>
      <c r="G338" s="73"/>
      <c r="H338" s="75"/>
      <c r="I338" s="75"/>
      <c r="J338" s="75"/>
      <c r="K338" s="104" t="s">
        <v>108</v>
      </c>
      <c r="L338" s="7" t="n">
        <v>0.71875</v>
      </c>
      <c r="M338" s="7" t="n">
        <v>0.71875</v>
      </c>
      <c r="N338" s="95" t="s">
        <v>106</v>
      </c>
      <c r="O338" s="78" t="s">
        <v>705</v>
      </c>
      <c r="Q338" s="0" t="s">
        <v>75</v>
      </c>
      <c r="R338" s="0" t="str">
        <f aca="false">CHOOSE(WEEKDAY(A338),"Dom","Lun","Mar","Mie","Jue","Vie","Sab")</f>
        <v>Jue</v>
      </c>
    </row>
    <row r="339" customFormat="false" ht="15" hidden="true" customHeight="true" outlineLevel="0" collapsed="false">
      <c r="A339" s="47" t="n">
        <v>43986</v>
      </c>
      <c r="B339" s="79" t="s">
        <v>147</v>
      </c>
      <c r="C339" s="49"/>
      <c r="D339" s="80"/>
      <c r="E339" s="81"/>
      <c r="F339" s="82"/>
      <c r="G339" s="81"/>
      <c r="H339" s="83"/>
      <c r="I339" s="83"/>
      <c r="J339" s="83"/>
      <c r="K339" s="103" t="s">
        <v>96</v>
      </c>
      <c r="L339" s="85" t="n">
        <v>0.734027777777778</v>
      </c>
      <c r="M339" s="85" t="n">
        <v>0.75625</v>
      </c>
      <c r="N339" s="99" t="s">
        <v>706</v>
      </c>
      <c r="O339" s="59" t="s">
        <v>540</v>
      </c>
      <c r="Q339" s="0" t="s">
        <v>75</v>
      </c>
      <c r="R339" s="0" t="str">
        <f aca="false">CHOOSE(WEEKDAY(A339),"Dom","Lun","Mar","Mie","Jue","Vie","Sab")</f>
        <v>Jue</v>
      </c>
    </row>
    <row r="340" customFormat="false" ht="15" hidden="false" customHeight="true" outlineLevel="0" collapsed="false">
      <c r="A340" s="70" t="n">
        <v>43987</v>
      </c>
      <c r="B340" s="9" t="s">
        <v>707</v>
      </c>
      <c r="C340" s="71" t="n">
        <v>380</v>
      </c>
      <c r="D340" s="72" t="s">
        <v>104</v>
      </c>
      <c r="E340" s="73" t="s">
        <v>708</v>
      </c>
      <c r="F340" s="74" t="n">
        <f aca="false">IF(MONTH(A340)=MONTH(A339),F339+1,1)</f>
        <v>1</v>
      </c>
      <c r="G340" s="73"/>
      <c r="H340" s="75"/>
      <c r="I340" s="75" t="s">
        <v>187</v>
      </c>
      <c r="J340" s="75"/>
      <c r="K340" s="104" t="s">
        <v>80</v>
      </c>
      <c r="L340" s="7" t="n">
        <v>0.440972222222222</v>
      </c>
      <c r="M340" s="7" t="n">
        <v>0.479861111111111</v>
      </c>
      <c r="N340" s="95" t="s">
        <v>476</v>
      </c>
      <c r="O340" s="78" t="s">
        <v>709</v>
      </c>
      <c r="Q340" s="0" t="s">
        <v>75</v>
      </c>
      <c r="R340" s="0" t="str">
        <f aca="false">CHOOSE(WEEKDAY(A340),"Dom","Lun","Mar","Mie","Jue","Vie","Sab")</f>
        <v>Vie</v>
      </c>
    </row>
    <row r="341" customFormat="false" ht="15" hidden="true" customHeight="true" outlineLevel="0" collapsed="false">
      <c r="A341" s="70" t="n">
        <v>43987</v>
      </c>
      <c r="B341" s="9" t="s">
        <v>143</v>
      </c>
      <c r="C341" s="71"/>
      <c r="D341" s="72"/>
      <c r="E341" s="73"/>
      <c r="F341" s="74"/>
      <c r="G341" s="73"/>
      <c r="H341" s="75"/>
      <c r="I341" s="75"/>
      <c r="J341" s="75"/>
      <c r="K341" s="104" t="s">
        <v>144</v>
      </c>
      <c r="L341" s="7" t="n">
        <v>0.499305555555555</v>
      </c>
      <c r="M341" s="7" t="n">
        <v>0.525694444444444</v>
      </c>
      <c r="N341" s="77" t="s">
        <v>310</v>
      </c>
      <c r="O341" s="78" t="s">
        <v>146</v>
      </c>
      <c r="Q341" s="0" t="s">
        <v>75</v>
      </c>
      <c r="R341" s="0" t="str">
        <f aca="false">CHOOSE(WEEKDAY(A341),"Dom","Lun","Mar","Mie","Jue","Vie","Sab")</f>
        <v>Vie</v>
      </c>
    </row>
    <row r="342" customFormat="false" ht="15" hidden="true" customHeight="true" outlineLevel="0" collapsed="false">
      <c r="A342" s="70" t="n">
        <v>43987</v>
      </c>
      <c r="B342" s="9" t="s">
        <v>710</v>
      </c>
      <c r="C342" s="71"/>
      <c r="D342" s="72"/>
      <c r="E342" s="73"/>
      <c r="F342" s="74"/>
      <c r="G342" s="73"/>
      <c r="H342" s="75"/>
      <c r="I342" s="75"/>
      <c r="J342" s="75"/>
      <c r="K342" s="104" t="s">
        <v>108</v>
      </c>
      <c r="L342" s="7" t="n">
        <v>0.534722222222222</v>
      </c>
      <c r="M342" s="7" t="n">
        <v>0.538194444444444</v>
      </c>
      <c r="N342" s="95" t="s">
        <v>711</v>
      </c>
      <c r="O342" s="78"/>
      <c r="Q342" s="0" t="s">
        <v>75</v>
      </c>
      <c r="R342" s="0" t="str">
        <f aca="false">CHOOSE(WEEKDAY(A342),"Dom","Lun","Mar","Mie","Jue","Vie","Sab")</f>
        <v>Vie</v>
      </c>
    </row>
    <row r="343" customFormat="false" ht="15" hidden="true" customHeight="true" outlineLevel="0" collapsed="false">
      <c r="A343" s="47" t="n">
        <v>43987</v>
      </c>
      <c r="B343" s="79" t="s">
        <v>147</v>
      </c>
      <c r="C343" s="49"/>
      <c r="D343" s="80"/>
      <c r="E343" s="81"/>
      <c r="F343" s="82"/>
      <c r="G343" s="81"/>
      <c r="H343" s="83"/>
      <c r="I343" s="83"/>
      <c r="J343" s="83"/>
      <c r="K343" s="103" t="s">
        <v>96</v>
      </c>
      <c r="L343" s="85" t="n">
        <v>0.695833333333333</v>
      </c>
      <c r="M343" s="85" t="n">
        <v>0.730555555555556</v>
      </c>
      <c r="N343" s="99" t="s">
        <v>712</v>
      </c>
      <c r="O343" s="59" t="s">
        <v>540</v>
      </c>
      <c r="Q343" s="0" t="s">
        <v>75</v>
      </c>
      <c r="R343" s="0" t="str">
        <f aca="false">CHOOSE(WEEKDAY(A343),"Dom","Lun","Mar","Mie","Jue","Vie","Sab")</f>
        <v>Vie</v>
      </c>
    </row>
    <row r="344" customFormat="false" ht="15" hidden="false" customHeight="true" outlineLevel="0" collapsed="false">
      <c r="A344" s="70" t="n">
        <v>43988</v>
      </c>
      <c r="B344" s="9" t="s">
        <v>68</v>
      </c>
      <c r="C344" s="71" t="n">
        <v>500</v>
      </c>
      <c r="D344" s="72" t="s">
        <v>69</v>
      </c>
      <c r="E344" s="73" t="s">
        <v>70</v>
      </c>
      <c r="F344" s="74" t="n">
        <f aca="false">IF(MONTH(A344)=MONTH(A343),F343+1,1)</f>
        <v>1</v>
      </c>
      <c r="G344" s="73"/>
      <c r="H344" s="75" t="s">
        <v>71</v>
      </c>
      <c r="I344" s="75" t="s">
        <v>113</v>
      </c>
      <c r="J344" s="75"/>
      <c r="K344" s="104" t="s">
        <v>80</v>
      </c>
      <c r="L344" s="7" t="n">
        <v>0.671527777777778</v>
      </c>
      <c r="M344" s="7" t="n">
        <v>0.692361111111111</v>
      </c>
      <c r="N344" s="95" t="s">
        <v>713</v>
      </c>
      <c r="O344" s="78" t="s">
        <v>74</v>
      </c>
      <c r="Q344" s="0" t="s">
        <v>75</v>
      </c>
      <c r="R344" s="0" t="str">
        <f aca="false">CHOOSE(WEEKDAY(A344),"Dom","Lun","Mar","Mie","Jue","Vie","Sab")</f>
        <v>Sab</v>
      </c>
    </row>
    <row r="345" customFormat="false" ht="15" hidden="true" customHeight="true" outlineLevel="0" collapsed="false">
      <c r="A345" s="70" t="n">
        <v>43988</v>
      </c>
      <c r="B345" s="9" t="s">
        <v>143</v>
      </c>
      <c r="C345" s="71"/>
      <c r="D345" s="72"/>
      <c r="E345" s="73"/>
      <c r="F345" s="74"/>
      <c r="G345" s="73"/>
      <c r="H345" s="75"/>
      <c r="I345" s="75"/>
      <c r="J345" s="75"/>
      <c r="K345" s="104" t="s">
        <v>144</v>
      </c>
      <c r="L345" s="7" t="n">
        <v>0.738888888888889</v>
      </c>
      <c r="M345" s="7" t="n">
        <v>0.786111111111111</v>
      </c>
      <c r="N345" s="95" t="s">
        <v>198</v>
      </c>
      <c r="O345" s="78" t="s">
        <v>146</v>
      </c>
      <c r="Q345" s="0" t="s">
        <v>75</v>
      </c>
      <c r="R345" s="0" t="str">
        <f aca="false">CHOOSE(WEEKDAY(A345),"Dom","Lun","Mar","Mie","Jue","Vie","Sab")</f>
        <v>Sab</v>
      </c>
    </row>
    <row r="346" customFormat="false" ht="15" hidden="true" customHeight="true" outlineLevel="0" collapsed="false">
      <c r="A346" s="70" t="n">
        <v>43988</v>
      </c>
      <c r="B346" s="9" t="s">
        <v>714</v>
      </c>
      <c r="C346" s="71"/>
      <c r="D346" s="72"/>
      <c r="E346" s="73"/>
      <c r="F346" s="74"/>
      <c r="G346" s="73"/>
      <c r="H346" s="75"/>
      <c r="I346" s="75"/>
      <c r="J346" s="75"/>
      <c r="K346" s="104" t="s">
        <v>108</v>
      </c>
      <c r="L346" s="7" t="n">
        <v>0.796527777777778</v>
      </c>
      <c r="M346" s="7" t="n">
        <v>0.820833333333333</v>
      </c>
      <c r="N346" s="95" t="s">
        <v>213</v>
      </c>
      <c r="O346" s="78"/>
      <c r="Q346" s="0" t="s">
        <v>75</v>
      </c>
      <c r="R346" s="0" t="str">
        <f aca="false">CHOOSE(WEEKDAY(A346),"Dom","Lun","Mar","Mie","Jue","Vie","Sab")</f>
        <v>Sab</v>
      </c>
    </row>
    <row r="347" customFormat="false" ht="15" hidden="true" customHeight="true" outlineLevel="0" collapsed="false">
      <c r="A347" s="47" t="n">
        <v>43988</v>
      </c>
      <c r="B347" s="79" t="s">
        <v>147</v>
      </c>
      <c r="C347" s="49"/>
      <c r="D347" s="80"/>
      <c r="E347" s="81"/>
      <c r="F347" s="82"/>
      <c r="G347" s="81"/>
      <c r="H347" s="83"/>
      <c r="I347" s="83"/>
      <c r="J347" s="83"/>
      <c r="K347" s="103" t="s">
        <v>96</v>
      </c>
      <c r="L347" s="85" t="n">
        <v>0.838194444444444</v>
      </c>
      <c r="M347" s="85" t="n">
        <v>0.939583333333333</v>
      </c>
      <c r="N347" s="99" t="s">
        <v>715</v>
      </c>
      <c r="O347" s="59" t="s">
        <v>540</v>
      </c>
      <c r="Q347" s="0" t="s">
        <v>75</v>
      </c>
      <c r="R347" s="0" t="str">
        <f aca="false">CHOOSE(WEEKDAY(A347),"Dom","Lun","Mar","Mie","Jue","Vie","Sab")</f>
        <v>Sab</v>
      </c>
    </row>
    <row r="348" customFormat="false" ht="15" hidden="false" customHeight="true" outlineLevel="0" collapsed="false">
      <c r="A348" s="70" t="n">
        <v>43990</v>
      </c>
      <c r="B348" s="9" t="s">
        <v>716</v>
      </c>
      <c r="C348" s="71" t="n">
        <v>300</v>
      </c>
      <c r="D348" s="72" t="s">
        <v>77</v>
      </c>
      <c r="E348" s="73" t="s">
        <v>717</v>
      </c>
      <c r="F348" s="74" t="n">
        <f aca="false">IF(MONTH(A348)=MONTH(A347),F347+1,1)</f>
        <v>1</v>
      </c>
      <c r="G348" s="73"/>
      <c r="H348" s="75"/>
      <c r="I348" s="75" t="s">
        <v>113</v>
      </c>
      <c r="J348" s="75"/>
      <c r="K348" s="104" t="s">
        <v>80</v>
      </c>
      <c r="L348" s="7" t="n">
        <v>0.635416666666667</v>
      </c>
      <c r="M348" s="7" t="n">
        <v>0.656944444444444</v>
      </c>
      <c r="N348" s="95" t="s">
        <v>213</v>
      </c>
      <c r="O348" s="78" t="s">
        <v>718</v>
      </c>
      <c r="Q348" s="0" t="s">
        <v>115</v>
      </c>
      <c r="R348" s="0" t="str">
        <f aca="false">CHOOSE(WEEKDAY(A348),"Dom","Lun","Mar","Mie","Jue","Vie","Sab")</f>
        <v>Lun</v>
      </c>
    </row>
    <row r="349" customFormat="false" ht="15" hidden="false" customHeight="true" outlineLevel="0" collapsed="false">
      <c r="A349" s="70" t="n">
        <v>43990</v>
      </c>
      <c r="B349" s="9" t="s">
        <v>719</v>
      </c>
      <c r="C349" s="71" t="n">
        <v>300</v>
      </c>
      <c r="D349" s="72" t="s">
        <v>104</v>
      </c>
      <c r="E349" s="73" t="s">
        <v>720</v>
      </c>
      <c r="F349" s="74" t="n">
        <f aca="false">IF(MONTH(A349)=MONTH(A348),F348+1,1)</f>
        <v>2</v>
      </c>
      <c r="G349" s="73"/>
      <c r="H349" s="75"/>
      <c r="I349" s="75" t="s">
        <v>100</v>
      </c>
      <c r="J349" s="75"/>
      <c r="K349" s="104" t="s">
        <v>80</v>
      </c>
      <c r="L349" s="7" t="n">
        <v>0.4625</v>
      </c>
      <c r="M349" s="7" t="n">
        <v>0.483333333333333</v>
      </c>
      <c r="N349" s="95" t="s">
        <v>89</v>
      </c>
      <c r="O349" s="78" t="s">
        <v>721</v>
      </c>
      <c r="Q349" s="0" t="s">
        <v>115</v>
      </c>
      <c r="R349" s="0" t="str">
        <f aca="false">CHOOSE(WEEKDAY(A349),"Dom","Lun","Mar","Mie","Jue","Vie","Sab")</f>
        <v>Lun</v>
      </c>
    </row>
    <row r="350" customFormat="false" ht="15" hidden="false" customHeight="true" outlineLevel="0" collapsed="false">
      <c r="A350" s="70" t="n">
        <v>43990</v>
      </c>
      <c r="B350" s="9" t="s">
        <v>722</v>
      </c>
      <c r="C350" s="71" t="n">
        <v>300</v>
      </c>
      <c r="D350" s="72" t="s">
        <v>104</v>
      </c>
      <c r="E350" s="73" t="s">
        <v>723</v>
      </c>
      <c r="F350" s="74" t="n">
        <f aca="false">IF(MONTH(A350)=MONTH(A349),F349+1,1)</f>
        <v>3</v>
      </c>
      <c r="G350" s="73"/>
      <c r="H350" s="75"/>
      <c r="I350" s="75" t="s">
        <v>100</v>
      </c>
      <c r="J350" s="75"/>
      <c r="K350" s="104" t="s">
        <v>80</v>
      </c>
      <c r="L350" s="7" t="n">
        <v>0.594444444444444</v>
      </c>
      <c r="M350" s="7" t="n">
        <v>0.617361111111111</v>
      </c>
      <c r="N350" s="95" t="s">
        <v>267</v>
      </c>
      <c r="O350" s="78" t="s">
        <v>724</v>
      </c>
      <c r="Q350" s="0" t="s">
        <v>115</v>
      </c>
      <c r="R350" s="0" t="str">
        <f aca="false">CHOOSE(WEEKDAY(A350),"Dom","Lun","Mar","Mie","Jue","Vie","Sab")</f>
        <v>Lun</v>
      </c>
    </row>
    <row r="351" customFormat="false" ht="15" hidden="false" customHeight="true" outlineLevel="0" collapsed="false">
      <c r="A351" s="70" t="n">
        <v>43990</v>
      </c>
      <c r="B351" s="9" t="s">
        <v>725</v>
      </c>
      <c r="C351" s="71" t="n">
        <v>300</v>
      </c>
      <c r="D351" s="72" t="s">
        <v>104</v>
      </c>
      <c r="E351" s="73" t="s">
        <v>726</v>
      </c>
      <c r="F351" s="74" t="n">
        <f aca="false">IF(MONTH(A351)=MONTH(A350),F350+1,1)</f>
        <v>4</v>
      </c>
      <c r="G351" s="73"/>
      <c r="H351" s="75"/>
      <c r="I351" s="75" t="s">
        <v>159</v>
      </c>
      <c r="J351" s="75"/>
      <c r="K351" s="104" t="s">
        <v>80</v>
      </c>
      <c r="L351" s="7" t="n">
        <v>0.742361111111111</v>
      </c>
      <c r="M351" s="7" t="n">
        <v>0.755555555555556</v>
      </c>
      <c r="N351" s="95" t="s">
        <v>109</v>
      </c>
      <c r="O351" s="78" t="s">
        <v>727</v>
      </c>
      <c r="Q351" s="0" t="s">
        <v>115</v>
      </c>
      <c r="R351" s="0" t="str">
        <f aca="false">CHOOSE(WEEKDAY(A351),"Dom","Lun","Mar","Mie","Jue","Vie","Sab")</f>
        <v>Lun</v>
      </c>
    </row>
    <row r="352" customFormat="false" ht="15" hidden="false" customHeight="true" outlineLevel="0" collapsed="false">
      <c r="A352" s="70" t="n">
        <v>43990</v>
      </c>
      <c r="B352" s="9" t="s">
        <v>728</v>
      </c>
      <c r="C352" s="71" t="n">
        <v>300</v>
      </c>
      <c r="D352" s="72" t="s">
        <v>729</v>
      </c>
      <c r="E352" s="73" t="s">
        <v>730</v>
      </c>
      <c r="F352" s="74" t="n">
        <f aca="false">IF(MONTH(A352)=MONTH(A351),F351+1,1)</f>
        <v>5</v>
      </c>
      <c r="G352" s="73"/>
      <c r="H352" s="75" t="s">
        <v>731</v>
      </c>
      <c r="I352" s="75" t="s">
        <v>187</v>
      </c>
      <c r="J352" s="75"/>
      <c r="K352" s="104" t="s">
        <v>80</v>
      </c>
      <c r="L352" s="7" t="n">
        <v>0.768055555555556</v>
      </c>
      <c r="M352" s="7" t="n">
        <v>0.782638888888889</v>
      </c>
      <c r="N352" s="95" t="s">
        <v>476</v>
      </c>
      <c r="O352" s="78" t="s">
        <v>732</v>
      </c>
      <c r="Q352" s="0" t="s">
        <v>115</v>
      </c>
      <c r="R352" s="0" t="str">
        <f aca="false">CHOOSE(WEEKDAY(A352),"Dom","Lun","Mar","Mie","Jue","Vie","Sab")</f>
        <v>Lun</v>
      </c>
    </row>
    <row r="353" customFormat="false" ht="15" hidden="true" customHeight="true" outlineLevel="0" collapsed="false">
      <c r="A353" s="70" t="n">
        <v>43990</v>
      </c>
      <c r="B353" s="9" t="s">
        <v>733</v>
      </c>
      <c r="C353" s="71"/>
      <c r="D353" s="72"/>
      <c r="E353" s="73"/>
      <c r="F353" s="74"/>
      <c r="G353" s="73"/>
      <c r="H353" s="75"/>
      <c r="I353" s="75"/>
      <c r="J353" s="75"/>
      <c r="K353" s="104" t="s">
        <v>108</v>
      </c>
      <c r="L353" s="7" t="n">
        <v>0.511111111111111</v>
      </c>
      <c r="M353" s="7" t="n">
        <v>0.524305555555556</v>
      </c>
      <c r="N353" s="95" t="s">
        <v>190</v>
      </c>
      <c r="O353" s="78" t="s">
        <v>734</v>
      </c>
      <c r="Q353" s="0" t="s">
        <v>115</v>
      </c>
      <c r="R353" s="0" t="str">
        <f aca="false">CHOOSE(WEEKDAY(A353),"Dom","Lun","Mar","Mie","Jue","Vie","Sab")</f>
        <v>Lun</v>
      </c>
    </row>
    <row r="354" customFormat="false" ht="15" hidden="true" customHeight="true" outlineLevel="0" collapsed="false">
      <c r="A354" s="70" t="n">
        <v>43990</v>
      </c>
      <c r="B354" s="9" t="s">
        <v>735</v>
      </c>
      <c r="C354" s="71"/>
      <c r="D354" s="72"/>
      <c r="E354" s="73"/>
      <c r="F354" s="74"/>
      <c r="G354" s="73"/>
      <c r="H354" s="75"/>
      <c r="I354" s="75"/>
      <c r="J354" s="75"/>
      <c r="K354" s="104" t="s">
        <v>108</v>
      </c>
      <c r="L354" s="7" t="n">
        <v>0.526388888888889</v>
      </c>
      <c r="M354" s="7" t="n">
        <v>0.534722222222222</v>
      </c>
      <c r="N354" s="95" t="s">
        <v>305</v>
      </c>
      <c r="O354" s="78" t="s">
        <v>736</v>
      </c>
      <c r="Q354" s="0" t="s">
        <v>115</v>
      </c>
      <c r="R354" s="0" t="str">
        <f aca="false">CHOOSE(WEEKDAY(A354),"Dom","Lun","Mar","Mie","Jue","Vie","Sab")</f>
        <v>Lun</v>
      </c>
    </row>
    <row r="355" customFormat="false" ht="15" hidden="true" customHeight="true" outlineLevel="0" collapsed="false">
      <c r="A355" s="70" t="n">
        <v>43990</v>
      </c>
      <c r="B355" s="9" t="s">
        <v>143</v>
      </c>
      <c r="C355" s="71"/>
      <c r="D355" s="72"/>
      <c r="E355" s="73"/>
      <c r="F355" s="74"/>
      <c r="G355" s="73"/>
      <c r="H355" s="75"/>
      <c r="I355" s="75"/>
      <c r="J355" s="75"/>
      <c r="K355" s="104" t="s">
        <v>108</v>
      </c>
      <c r="L355" s="7" t="n">
        <v>0.538194444444444</v>
      </c>
      <c r="M355" s="7" t="n">
        <v>0.547916666666667</v>
      </c>
      <c r="N355" s="95" t="s">
        <v>284</v>
      </c>
      <c r="O355" s="78"/>
      <c r="Q355" s="0" t="s">
        <v>115</v>
      </c>
      <c r="R355" s="0" t="str">
        <f aca="false">CHOOSE(WEEKDAY(A355),"Dom","Lun","Mar","Mie","Jue","Vie","Sab")</f>
        <v>Lun</v>
      </c>
    </row>
    <row r="356" customFormat="false" ht="15" hidden="true" customHeight="true" outlineLevel="0" collapsed="false">
      <c r="A356" s="70" t="n">
        <v>43990</v>
      </c>
      <c r="B356" s="9" t="s">
        <v>737</v>
      </c>
      <c r="C356" s="71"/>
      <c r="D356" s="72"/>
      <c r="E356" s="73"/>
      <c r="F356" s="74"/>
      <c r="G356" s="73"/>
      <c r="H356" s="75"/>
      <c r="I356" s="75"/>
      <c r="J356" s="75"/>
      <c r="K356" s="104" t="s">
        <v>108</v>
      </c>
      <c r="L356" s="7" t="n">
        <v>0.554166666666667</v>
      </c>
      <c r="M356" s="7" t="n">
        <v>0.558333333333333</v>
      </c>
      <c r="N356" s="95" t="s">
        <v>559</v>
      </c>
      <c r="O356" s="78"/>
      <c r="Q356" s="0" t="s">
        <v>115</v>
      </c>
      <c r="R356" s="0" t="str">
        <f aca="false">CHOOSE(WEEKDAY(A356),"Dom","Lun","Mar","Mie","Jue","Vie","Sab")</f>
        <v>Lun</v>
      </c>
    </row>
    <row r="357" customFormat="false" ht="15" hidden="true" customHeight="true" outlineLevel="0" collapsed="false">
      <c r="A357" s="70" t="n">
        <v>43990</v>
      </c>
      <c r="B357" s="9" t="s">
        <v>280</v>
      </c>
      <c r="C357" s="71"/>
      <c r="D357" s="72"/>
      <c r="E357" s="73"/>
      <c r="F357" s="74"/>
      <c r="G357" s="73"/>
      <c r="H357" s="75"/>
      <c r="I357" s="75"/>
      <c r="J357" s="75"/>
      <c r="K357" s="104" t="s">
        <v>257</v>
      </c>
      <c r="L357" s="7" t="n">
        <v>0.588888888888889</v>
      </c>
      <c r="M357" s="7" t="n">
        <v>0.590277777777778</v>
      </c>
      <c r="N357" s="95" t="s">
        <v>123</v>
      </c>
      <c r="O357" s="78" t="s">
        <v>281</v>
      </c>
      <c r="Q357" s="0" t="s">
        <v>115</v>
      </c>
      <c r="R357" s="0" t="str">
        <f aca="false">CHOOSE(WEEKDAY(A357),"Dom","Lun","Mar","Mie","Jue","Vie","Sab")</f>
        <v>Lun</v>
      </c>
    </row>
    <row r="358" customFormat="false" ht="15" hidden="true" customHeight="true" outlineLevel="0" collapsed="false">
      <c r="A358" s="70" t="n">
        <v>43990</v>
      </c>
      <c r="B358" s="9" t="s">
        <v>143</v>
      </c>
      <c r="C358" s="71"/>
      <c r="D358" s="72"/>
      <c r="E358" s="73"/>
      <c r="F358" s="74"/>
      <c r="G358" s="73"/>
      <c r="H358" s="75"/>
      <c r="I358" s="75"/>
      <c r="J358" s="75"/>
      <c r="K358" s="104" t="s">
        <v>144</v>
      </c>
      <c r="L358" s="7" t="n">
        <v>0.674305555555556</v>
      </c>
      <c r="M358" s="7" t="n">
        <v>0.709722222222222</v>
      </c>
      <c r="N358" s="95" t="s">
        <v>164</v>
      </c>
      <c r="O358" s="78" t="s">
        <v>146</v>
      </c>
      <c r="Q358" s="0" t="s">
        <v>115</v>
      </c>
      <c r="R358" s="0" t="str">
        <f aca="false">CHOOSE(WEEKDAY(A358),"Dom","Lun","Mar","Mie","Jue","Vie","Sab")</f>
        <v>Lun</v>
      </c>
    </row>
    <row r="359" customFormat="false" ht="15" hidden="true" customHeight="true" outlineLevel="0" collapsed="false">
      <c r="A359" s="70" t="n">
        <v>43990</v>
      </c>
      <c r="B359" s="9" t="s">
        <v>737</v>
      </c>
      <c r="C359" s="71"/>
      <c r="D359" s="72"/>
      <c r="E359" s="73"/>
      <c r="F359" s="74"/>
      <c r="G359" s="73"/>
      <c r="H359" s="75"/>
      <c r="I359" s="75"/>
      <c r="J359" s="75"/>
      <c r="K359" s="104" t="s">
        <v>108</v>
      </c>
      <c r="L359" s="7" t="n">
        <v>0.719444444444444</v>
      </c>
      <c r="M359" s="7" t="n">
        <v>0.724305555555556</v>
      </c>
      <c r="N359" s="95" t="s">
        <v>267</v>
      </c>
      <c r="O359" s="78"/>
      <c r="Q359" s="0" t="s">
        <v>115</v>
      </c>
      <c r="R359" s="0" t="str">
        <f aca="false">CHOOSE(WEEKDAY(A359),"Dom","Lun","Mar","Mie","Jue","Vie","Sab")</f>
        <v>Lun</v>
      </c>
    </row>
    <row r="360" customFormat="false" ht="15" hidden="true" customHeight="true" outlineLevel="0" collapsed="false">
      <c r="A360" s="47" t="n">
        <v>43990</v>
      </c>
      <c r="B360" s="79" t="s">
        <v>147</v>
      </c>
      <c r="C360" s="49"/>
      <c r="D360" s="80"/>
      <c r="E360" s="81"/>
      <c r="F360" s="82"/>
      <c r="G360" s="81"/>
      <c r="H360" s="83"/>
      <c r="I360" s="83"/>
      <c r="J360" s="83"/>
      <c r="K360" s="103" t="s">
        <v>96</v>
      </c>
      <c r="L360" s="85" t="n">
        <v>0.802083333333333</v>
      </c>
      <c r="M360" s="85" t="n">
        <v>0.824305555555556</v>
      </c>
      <c r="N360" s="99" t="s">
        <v>738</v>
      </c>
      <c r="O360" s="59" t="s">
        <v>540</v>
      </c>
      <c r="Q360" s="0" t="s">
        <v>115</v>
      </c>
      <c r="R360" s="0" t="str">
        <f aca="false">CHOOSE(WEEKDAY(A360),"Dom","Lun","Mar","Mie","Jue","Vie","Sab")</f>
        <v>Lun</v>
      </c>
    </row>
    <row r="361" customFormat="false" ht="15" hidden="false" customHeight="true" outlineLevel="0" collapsed="false">
      <c r="A361" s="70" t="n">
        <v>43991</v>
      </c>
      <c r="B361" s="9" t="s">
        <v>739</v>
      </c>
      <c r="C361" s="71" t="n">
        <v>300</v>
      </c>
      <c r="D361" s="72" t="s">
        <v>77</v>
      </c>
      <c r="E361" s="73" t="s">
        <v>740</v>
      </c>
      <c r="F361" s="74" t="n">
        <f aca="false">IF(MONTH(A361)=MONTH(A360),F360+1,1)</f>
        <v>1</v>
      </c>
      <c r="G361" s="73"/>
      <c r="H361" s="75"/>
      <c r="I361" s="75" t="s">
        <v>100</v>
      </c>
      <c r="J361" s="75"/>
      <c r="K361" s="104" t="s">
        <v>80</v>
      </c>
      <c r="L361" s="7" t="n">
        <v>0.773611111111111</v>
      </c>
      <c r="M361" s="7" t="n">
        <v>0.789583333333333</v>
      </c>
      <c r="N361" s="95" t="s">
        <v>348</v>
      </c>
      <c r="O361" s="78" t="s">
        <v>741</v>
      </c>
      <c r="Q361" s="0" t="s">
        <v>115</v>
      </c>
      <c r="R361" s="0" t="str">
        <f aca="false">CHOOSE(WEEKDAY(A361),"Dom","Lun","Mar","Mie","Jue","Vie","Sab")</f>
        <v>Mar</v>
      </c>
    </row>
    <row r="362" customFormat="false" ht="15" hidden="false" customHeight="true" outlineLevel="0" collapsed="false">
      <c r="A362" s="70" t="n">
        <v>43991</v>
      </c>
      <c r="B362" s="9" t="s">
        <v>387</v>
      </c>
      <c r="C362" s="71" t="n">
        <v>450</v>
      </c>
      <c r="D362" s="72" t="s">
        <v>104</v>
      </c>
      <c r="E362" s="73" t="s">
        <v>388</v>
      </c>
      <c r="F362" s="74" t="n">
        <f aca="false">IF(MONTH(A362)=MONTH(A361),F361+1,1)</f>
        <v>2</v>
      </c>
      <c r="G362" s="73"/>
      <c r="H362" s="75"/>
      <c r="I362" s="75" t="s">
        <v>314</v>
      </c>
      <c r="J362" s="75"/>
      <c r="K362" s="104" t="s">
        <v>80</v>
      </c>
      <c r="L362" s="7" t="n">
        <v>0.628472222222222</v>
      </c>
      <c r="M362" s="7" t="n">
        <v>0.642361111111111</v>
      </c>
      <c r="N362" s="95" t="s">
        <v>222</v>
      </c>
      <c r="O362" s="78" t="s">
        <v>390</v>
      </c>
      <c r="Q362" s="0" t="s">
        <v>115</v>
      </c>
      <c r="R362" s="0" t="str">
        <f aca="false">CHOOSE(WEEKDAY(A362),"Dom","Lun","Mar","Mie","Jue","Vie","Sab")</f>
        <v>Mar</v>
      </c>
    </row>
    <row r="363" customFormat="false" ht="15" hidden="false" customHeight="true" outlineLevel="0" collapsed="false">
      <c r="A363" s="70" t="n">
        <v>43991</v>
      </c>
      <c r="B363" s="9" t="s">
        <v>742</v>
      </c>
      <c r="C363" s="71" t="n">
        <v>300</v>
      </c>
      <c r="D363" s="72" t="s">
        <v>104</v>
      </c>
      <c r="E363" s="73" t="s">
        <v>593</v>
      </c>
      <c r="F363" s="74" t="n">
        <f aca="false">IF(MONTH(A363)=MONTH(A362),F362+1,1)</f>
        <v>3</v>
      </c>
      <c r="G363" s="73"/>
      <c r="H363" s="75"/>
      <c r="I363" s="75" t="s">
        <v>187</v>
      </c>
      <c r="J363" s="75"/>
      <c r="K363" s="104" t="s">
        <v>80</v>
      </c>
      <c r="L363" s="7" t="n">
        <v>0.745833333333333</v>
      </c>
      <c r="M363" s="7" t="n">
        <v>0.75625</v>
      </c>
      <c r="N363" s="95" t="s">
        <v>213</v>
      </c>
      <c r="O363" s="78" t="s">
        <v>594</v>
      </c>
      <c r="Q363" s="0" t="s">
        <v>115</v>
      </c>
      <c r="R363" s="0" t="str">
        <f aca="false">CHOOSE(WEEKDAY(A363),"Dom","Lun","Mar","Mie","Jue","Vie","Sab")</f>
        <v>Mar</v>
      </c>
    </row>
    <row r="364" customFormat="false" ht="15" hidden="true" customHeight="true" outlineLevel="0" collapsed="false">
      <c r="A364" s="70" t="n">
        <v>43991</v>
      </c>
      <c r="B364" s="9" t="s">
        <v>589</v>
      </c>
      <c r="C364" s="71"/>
      <c r="D364" s="72"/>
      <c r="E364" s="73"/>
      <c r="F364" s="74"/>
      <c r="G364" s="73"/>
      <c r="H364" s="109"/>
      <c r="I364" s="75"/>
      <c r="J364" s="75"/>
      <c r="K364" s="104" t="s">
        <v>257</v>
      </c>
      <c r="L364" s="7" t="n">
        <v>0.596527777777778</v>
      </c>
      <c r="M364" s="7" t="n">
        <v>0.626388888888889</v>
      </c>
      <c r="N364" s="95" t="s">
        <v>190</v>
      </c>
      <c r="O364" s="78" t="s">
        <v>590</v>
      </c>
      <c r="Q364" s="0" t="s">
        <v>115</v>
      </c>
      <c r="R364" s="0" t="str">
        <f aca="false">CHOOSE(WEEKDAY(A364),"Dom","Lun","Mar","Mie","Jue","Vie","Sab")</f>
        <v>Mar</v>
      </c>
    </row>
    <row r="365" customFormat="false" ht="15" hidden="true" customHeight="true" outlineLevel="0" collapsed="false">
      <c r="A365" s="70" t="n">
        <v>43991</v>
      </c>
      <c r="B365" s="9" t="s">
        <v>143</v>
      </c>
      <c r="C365" s="71"/>
      <c r="D365" s="72"/>
      <c r="E365" s="73"/>
      <c r="F365" s="74"/>
      <c r="G365" s="73"/>
      <c r="H365" s="75"/>
      <c r="I365" s="75"/>
      <c r="J365" s="75"/>
      <c r="K365" s="104" t="s">
        <v>144</v>
      </c>
      <c r="L365" s="7" t="n">
        <v>0.675</v>
      </c>
      <c r="M365" s="7" t="n">
        <v>0.708333333333333</v>
      </c>
      <c r="N365" s="95" t="s">
        <v>137</v>
      </c>
      <c r="O365" s="78" t="s">
        <v>146</v>
      </c>
      <c r="Q365" s="0" t="s">
        <v>115</v>
      </c>
      <c r="R365" s="0" t="str">
        <f aca="false">CHOOSE(WEEKDAY(A365),"Dom","Lun","Mar","Mie","Jue","Vie","Sab")</f>
        <v>Mar</v>
      </c>
    </row>
    <row r="366" customFormat="false" ht="15" hidden="true" customHeight="true" outlineLevel="0" collapsed="false">
      <c r="A366" s="70" t="n">
        <v>43991</v>
      </c>
      <c r="B366" s="9" t="s">
        <v>743</v>
      </c>
      <c r="C366" s="71"/>
      <c r="D366" s="72"/>
      <c r="E366" s="73"/>
      <c r="F366" s="74"/>
      <c r="G366" s="73"/>
      <c r="H366" s="75"/>
      <c r="I366" s="75"/>
      <c r="J366" s="75"/>
      <c r="K366" s="104" t="s">
        <v>108</v>
      </c>
      <c r="L366" s="7" t="n">
        <v>0.716666666666667</v>
      </c>
      <c r="M366" s="7" t="n">
        <v>0.721527777777778</v>
      </c>
      <c r="N366" s="95" t="s">
        <v>81</v>
      </c>
      <c r="O366" s="78"/>
      <c r="Q366" s="0" t="s">
        <v>115</v>
      </c>
      <c r="R366" s="0" t="str">
        <f aca="false">CHOOSE(WEEKDAY(A366),"Dom","Lun","Mar","Mie","Jue","Vie","Sab")</f>
        <v>Mar</v>
      </c>
    </row>
    <row r="367" customFormat="false" ht="15" hidden="true" customHeight="true" outlineLevel="0" collapsed="false">
      <c r="A367" s="47" t="n">
        <v>43991</v>
      </c>
      <c r="B367" s="79" t="s">
        <v>147</v>
      </c>
      <c r="C367" s="49"/>
      <c r="D367" s="80"/>
      <c r="E367" s="81"/>
      <c r="F367" s="82"/>
      <c r="G367" s="81"/>
      <c r="H367" s="83"/>
      <c r="I367" s="83"/>
      <c r="J367" s="83"/>
      <c r="K367" s="103" t="s">
        <v>96</v>
      </c>
      <c r="L367" s="85" t="n">
        <v>0.808333333333333</v>
      </c>
      <c r="M367" s="85" t="n">
        <v>0.823611111111111</v>
      </c>
      <c r="N367" s="99" t="s">
        <v>744</v>
      </c>
      <c r="O367" s="59" t="s">
        <v>540</v>
      </c>
      <c r="Q367" s="0" t="s">
        <v>115</v>
      </c>
      <c r="R367" s="0" t="str">
        <f aca="false">CHOOSE(WEEKDAY(A367),"Dom","Lun","Mar","Mie","Jue","Vie","Sab")</f>
        <v>Mar</v>
      </c>
    </row>
    <row r="368" customFormat="false" ht="15" hidden="false" customHeight="true" outlineLevel="0" collapsed="false">
      <c r="A368" s="70" t="n">
        <v>43992</v>
      </c>
      <c r="B368" s="9" t="s">
        <v>745</v>
      </c>
      <c r="C368" s="71" t="n">
        <v>300</v>
      </c>
      <c r="D368" s="72" t="s">
        <v>77</v>
      </c>
      <c r="E368" s="73" t="s">
        <v>746</v>
      </c>
      <c r="F368" s="74" t="n">
        <f aca="false">IF(MONTH(A368)=MONTH(A367),F367+1,1)</f>
        <v>1</v>
      </c>
      <c r="G368" s="73"/>
      <c r="H368" s="109"/>
      <c r="I368" s="75" t="s">
        <v>100</v>
      </c>
      <c r="J368" s="75"/>
      <c r="K368" s="104" t="s">
        <v>80</v>
      </c>
      <c r="L368" s="7" t="n">
        <v>0.605555555555555</v>
      </c>
      <c r="M368" s="7" t="n">
        <v>0.620138888888889</v>
      </c>
      <c r="N368" s="95" t="s">
        <v>318</v>
      </c>
      <c r="O368" s="78" t="s">
        <v>747</v>
      </c>
      <c r="Q368" s="0" t="s">
        <v>115</v>
      </c>
      <c r="R368" s="0" t="str">
        <f aca="false">CHOOSE(WEEKDAY(A368),"Dom","Lun","Mar","Mie","Jue","Vie","Sab")</f>
        <v>Mie</v>
      </c>
    </row>
    <row r="369" customFormat="false" ht="15" hidden="false" customHeight="true" outlineLevel="0" collapsed="false">
      <c r="A369" s="70" t="n">
        <v>43992</v>
      </c>
      <c r="B369" s="9" t="s">
        <v>748</v>
      </c>
      <c r="C369" s="71" t="n">
        <v>400</v>
      </c>
      <c r="D369" s="72" t="s">
        <v>104</v>
      </c>
      <c r="E369" s="110" t="s">
        <v>749</v>
      </c>
      <c r="F369" s="111" t="n">
        <f aca="false">IF(MONTH(A369)=MONTH(A368),F368+1,1)</f>
        <v>2</v>
      </c>
      <c r="G369" s="110"/>
      <c r="H369" s="75"/>
      <c r="I369" s="75" t="s">
        <v>131</v>
      </c>
      <c r="J369" s="75"/>
      <c r="K369" s="104" t="s">
        <v>80</v>
      </c>
      <c r="L369" s="7" t="n">
        <v>0.388194444444444</v>
      </c>
      <c r="M369" s="7" t="n">
        <v>0.414583333333333</v>
      </c>
      <c r="N369" s="95" t="s">
        <v>385</v>
      </c>
      <c r="O369" s="78" t="s">
        <v>750</v>
      </c>
      <c r="Q369" s="0" t="s">
        <v>115</v>
      </c>
      <c r="R369" s="0" t="str">
        <f aca="false">CHOOSE(WEEKDAY(A369),"Dom","Lun","Mar","Mie","Jue","Vie","Sab")</f>
        <v>Mie</v>
      </c>
    </row>
    <row r="370" customFormat="false" ht="15" hidden="false" customHeight="true" outlineLevel="0" collapsed="false">
      <c r="A370" s="70" t="n">
        <v>43992</v>
      </c>
      <c r="B370" s="9" t="s">
        <v>751</v>
      </c>
      <c r="C370" s="71" t="n">
        <v>350</v>
      </c>
      <c r="D370" s="72" t="s">
        <v>104</v>
      </c>
      <c r="E370" s="73" t="s">
        <v>752</v>
      </c>
      <c r="F370" s="74" t="n">
        <f aca="false">IF(MONTH(A370)=MONTH(A369),F369+1,1)</f>
        <v>3</v>
      </c>
      <c r="G370" s="73"/>
      <c r="H370" s="75"/>
      <c r="I370" s="75" t="s">
        <v>131</v>
      </c>
      <c r="J370" s="75"/>
      <c r="K370" s="104" t="s">
        <v>80</v>
      </c>
      <c r="L370" s="7" t="n">
        <v>0.43125</v>
      </c>
      <c r="M370" s="7" t="n">
        <v>0.455555555555556</v>
      </c>
      <c r="N370" s="95" t="s">
        <v>385</v>
      </c>
      <c r="O370" s="78" t="s">
        <v>753</v>
      </c>
      <c r="Q370" s="0" t="s">
        <v>115</v>
      </c>
      <c r="R370" s="0" t="str">
        <f aca="false">CHOOSE(WEEKDAY(A370),"Dom","Lun","Mar","Mie","Jue","Vie","Sab")</f>
        <v>Mie</v>
      </c>
    </row>
    <row r="371" customFormat="false" ht="15" hidden="false" customHeight="true" outlineLevel="0" collapsed="false">
      <c r="A371" s="70" t="n">
        <v>43992</v>
      </c>
      <c r="B371" s="9" t="s">
        <v>754</v>
      </c>
      <c r="C371" s="71" t="n">
        <v>250</v>
      </c>
      <c r="D371" s="72" t="s">
        <v>729</v>
      </c>
      <c r="E371" s="73" t="s">
        <v>755</v>
      </c>
      <c r="F371" s="74" t="n">
        <f aca="false">IF(MONTH(A371)=MONTH(A370),F370+1,1)</f>
        <v>4</v>
      </c>
      <c r="G371" s="73"/>
      <c r="H371" s="75" t="s">
        <v>756</v>
      </c>
      <c r="I371" s="75" t="s">
        <v>159</v>
      </c>
      <c r="J371" s="75"/>
      <c r="K371" s="104" t="s">
        <v>757</v>
      </c>
      <c r="L371" s="7" t="n">
        <v>0.36875</v>
      </c>
      <c r="M371" s="7" t="n">
        <v>0.36875</v>
      </c>
      <c r="N371" s="95" t="s">
        <v>142</v>
      </c>
      <c r="O371" s="78" t="s">
        <v>758</v>
      </c>
      <c r="Q371" s="0" t="s">
        <v>115</v>
      </c>
      <c r="R371" s="0" t="str">
        <f aca="false">CHOOSE(WEEKDAY(A371),"Dom","Lun","Mar","Mie","Jue","Vie","Sab")</f>
        <v>Mie</v>
      </c>
    </row>
    <row r="372" customFormat="false" ht="15" hidden="false" customHeight="true" outlineLevel="0" collapsed="false">
      <c r="A372" s="70" t="n">
        <v>43992</v>
      </c>
      <c r="B372" s="9" t="s">
        <v>759</v>
      </c>
      <c r="C372" s="71" t="n">
        <v>350</v>
      </c>
      <c r="D372" s="72" t="s">
        <v>729</v>
      </c>
      <c r="E372" s="73" t="s">
        <v>760</v>
      </c>
      <c r="F372" s="74" t="n">
        <f aca="false">IF(MONTH(A372)=MONTH(A371),F371+1,1)</f>
        <v>5</v>
      </c>
      <c r="G372" s="73"/>
      <c r="H372" s="75" t="s">
        <v>761</v>
      </c>
      <c r="I372" s="75" t="s">
        <v>100</v>
      </c>
      <c r="J372" s="75"/>
      <c r="K372" s="104" t="s">
        <v>80</v>
      </c>
      <c r="L372" s="7" t="n">
        <v>0.514583333333333</v>
      </c>
      <c r="M372" s="7" t="n">
        <v>0.540972222222222</v>
      </c>
      <c r="N372" s="95" t="s">
        <v>259</v>
      </c>
      <c r="O372" s="78" t="s">
        <v>762</v>
      </c>
      <c r="Q372" s="0" t="s">
        <v>115</v>
      </c>
      <c r="R372" s="0" t="str">
        <f aca="false">CHOOSE(WEEKDAY(A372),"Dom","Lun","Mar","Mie","Jue","Vie","Sab")</f>
        <v>Mie</v>
      </c>
    </row>
    <row r="373" customFormat="false" ht="15" hidden="true" customHeight="true" outlineLevel="0" collapsed="false">
      <c r="A373" s="70" t="n">
        <v>43992</v>
      </c>
      <c r="B373" s="9" t="s">
        <v>763</v>
      </c>
      <c r="C373" s="71"/>
      <c r="D373" s="72"/>
      <c r="E373" s="73"/>
      <c r="F373" s="74"/>
      <c r="G373" s="73"/>
      <c r="H373" s="75"/>
      <c r="I373" s="75"/>
      <c r="J373" s="75"/>
      <c r="K373" s="104" t="s">
        <v>108</v>
      </c>
      <c r="L373" s="7" t="n">
        <v>0.331944444444444</v>
      </c>
      <c r="M373" s="7" t="n">
        <v>0.345833333333333</v>
      </c>
      <c r="N373" s="95" t="s">
        <v>190</v>
      </c>
      <c r="O373" s="78" t="s">
        <v>764</v>
      </c>
      <c r="Q373" s="0" t="s">
        <v>115</v>
      </c>
      <c r="R373" s="0" t="str">
        <f aca="false">CHOOSE(WEEKDAY(A373),"Dom","Lun","Mar","Mie","Jue","Vie","Sab")</f>
        <v>Mie</v>
      </c>
    </row>
    <row r="374" customFormat="false" ht="15" hidden="true" customHeight="true" outlineLevel="0" collapsed="false">
      <c r="A374" s="70" t="n">
        <v>43992</v>
      </c>
      <c r="B374" s="9" t="s">
        <v>143</v>
      </c>
      <c r="C374" s="71"/>
      <c r="D374" s="72"/>
      <c r="E374" s="73"/>
      <c r="F374" s="74"/>
      <c r="G374" s="73"/>
      <c r="H374" s="75"/>
      <c r="I374" s="75"/>
      <c r="J374" s="75"/>
      <c r="K374" s="104" t="s">
        <v>144</v>
      </c>
      <c r="L374" s="7" t="n">
        <v>0.347916666666667</v>
      </c>
      <c r="M374" s="7" t="n">
        <v>0.363194444444444</v>
      </c>
      <c r="N374" s="95" t="s">
        <v>239</v>
      </c>
      <c r="O374" s="78" t="s">
        <v>146</v>
      </c>
      <c r="Q374" s="0" t="s">
        <v>115</v>
      </c>
      <c r="R374" s="0" t="str">
        <f aca="false">CHOOSE(WEEKDAY(A374),"Dom","Lun","Mar","Mie","Jue","Vie","Sab")</f>
        <v>Mie</v>
      </c>
    </row>
    <row r="375" customFormat="false" ht="15" hidden="true" customHeight="true" outlineLevel="0" collapsed="false">
      <c r="A375" s="70" t="n">
        <v>43992</v>
      </c>
      <c r="B375" s="9" t="s">
        <v>765</v>
      </c>
      <c r="C375" s="71"/>
      <c r="D375" s="72"/>
      <c r="E375" s="73"/>
      <c r="F375" s="74"/>
      <c r="G375" s="73"/>
      <c r="H375" s="75"/>
      <c r="I375" s="75"/>
      <c r="J375" s="75"/>
      <c r="K375" s="104" t="s">
        <v>257</v>
      </c>
      <c r="L375" s="7" t="n">
        <v>0.369444444444444</v>
      </c>
      <c r="M375" s="7" t="n">
        <v>0.385416666666667</v>
      </c>
      <c r="N375" s="95" t="s">
        <v>168</v>
      </c>
      <c r="O375" s="78" t="s">
        <v>766</v>
      </c>
      <c r="Q375" s="0" t="s">
        <v>115</v>
      </c>
      <c r="R375" s="0" t="str">
        <f aca="false">CHOOSE(WEEKDAY(A375),"Dom","Lun","Mar","Mie","Jue","Vie","Sab")</f>
        <v>Mie</v>
      </c>
    </row>
    <row r="376" customFormat="false" ht="15" hidden="true" customHeight="true" outlineLevel="0" collapsed="false">
      <c r="A376" s="70" t="n">
        <v>43992</v>
      </c>
      <c r="B376" s="9" t="s">
        <v>143</v>
      </c>
      <c r="C376" s="71"/>
      <c r="D376" s="72"/>
      <c r="E376" s="73"/>
      <c r="F376" s="74"/>
      <c r="G376" s="73"/>
      <c r="H376" s="75"/>
      <c r="I376" s="75"/>
      <c r="J376" s="75"/>
      <c r="K376" s="104" t="s">
        <v>144</v>
      </c>
      <c r="L376" s="7" t="n">
        <v>0.472222222222222</v>
      </c>
      <c r="M376" s="7" t="n">
        <v>0.50625</v>
      </c>
      <c r="N376" s="95" t="s">
        <v>137</v>
      </c>
      <c r="O376" s="78" t="s">
        <v>146</v>
      </c>
      <c r="Q376" s="0" t="s">
        <v>115</v>
      </c>
      <c r="R376" s="0" t="str">
        <f aca="false">CHOOSE(WEEKDAY(A376),"Dom","Lun","Mar","Mie","Jue","Vie","Sab")</f>
        <v>Mie</v>
      </c>
    </row>
    <row r="377" customFormat="false" ht="15" hidden="true" customHeight="true" outlineLevel="0" collapsed="false">
      <c r="A377" s="70" t="n">
        <v>43992</v>
      </c>
      <c r="B377" s="9" t="s">
        <v>339</v>
      </c>
      <c r="C377" s="71"/>
      <c r="D377" s="72"/>
      <c r="E377" s="73"/>
      <c r="F377" s="74"/>
      <c r="G377" s="73"/>
      <c r="H377" s="75"/>
      <c r="I377" s="75"/>
      <c r="J377" s="75"/>
      <c r="K377" s="104" t="s">
        <v>108</v>
      </c>
      <c r="L377" s="7" t="n">
        <v>0.552777777777778</v>
      </c>
      <c r="M377" s="7" t="n">
        <v>0.559722222222222</v>
      </c>
      <c r="N377" s="95" t="s">
        <v>767</v>
      </c>
      <c r="O377" s="78" t="s">
        <v>340</v>
      </c>
      <c r="Q377" s="0" t="s">
        <v>115</v>
      </c>
      <c r="R377" s="0" t="str">
        <f aca="false">CHOOSE(WEEKDAY(A377),"Dom","Lun","Mar","Mie","Jue","Vie","Sab")</f>
        <v>Mie</v>
      </c>
    </row>
    <row r="378" customFormat="false" ht="15" hidden="true" customHeight="true" outlineLevel="0" collapsed="false">
      <c r="A378" s="70" t="n">
        <v>43992</v>
      </c>
      <c r="B378" s="9" t="s">
        <v>768</v>
      </c>
      <c r="C378" s="71"/>
      <c r="D378" s="72"/>
      <c r="E378" s="73"/>
      <c r="F378" s="74"/>
      <c r="G378" s="73"/>
      <c r="H378" s="75"/>
      <c r="I378" s="75"/>
      <c r="J378" s="75"/>
      <c r="K378" s="104" t="s">
        <v>108</v>
      </c>
      <c r="L378" s="7" t="n">
        <v>0.647222222222222</v>
      </c>
      <c r="M378" s="7" t="n">
        <v>0.652083333333333</v>
      </c>
      <c r="N378" s="95" t="s">
        <v>385</v>
      </c>
      <c r="O378" s="78" t="s">
        <v>769</v>
      </c>
      <c r="Q378" s="0" t="s">
        <v>115</v>
      </c>
      <c r="R378" s="0" t="str">
        <f aca="false">CHOOSE(WEEKDAY(A378),"Dom","Lun","Mar","Mie","Jue","Vie","Sab")</f>
        <v>Mie</v>
      </c>
    </row>
    <row r="379" customFormat="false" ht="15" hidden="true" customHeight="true" outlineLevel="0" collapsed="false">
      <c r="A379" s="70" t="n">
        <v>43992</v>
      </c>
      <c r="B379" s="9" t="s">
        <v>768</v>
      </c>
      <c r="C379" s="71"/>
      <c r="D379" s="72"/>
      <c r="E379" s="73"/>
      <c r="F379" s="74"/>
      <c r="G379" s="73"/>
      <c r="H379" s="75"/>
      <c r="I379" s="75"/>
      <c r="J379" s="75"/>
      <c r="K379" s="104" t="s">
        <v>108</v>
      </c>
      <c r="L379" s="7" t="n">
        <v>0.66875</v>
      </c>
      <c r="M379" s="7" t="n">
        <v>0.669444444444444</v>
      </c>
      <c r="N379" s="95" t="s">
        <v>267</v>
      </c>
      <c r="O379" s="78" t="s">
        <v>770</v>
      </c>
      <c r="Q379" s="0" t="s">
        <v>115</v>
      </c>
      <c r="R379" s="0" t="str">
        <f aca="false">CHOOSE(WEEKDAY(A379),"Dom","Lun","Mar","Mie","Jue","Vie","Sab")</f>
        <v>Mie</v>
      </c>
    </row>
    <row r="380" customFormat="false" ht="15" hidden="true" customHeight="true" outlineLevel="0" collapsed="false">
      <c r="A380" s="70" t="n">
        <v>43992</v>
      </c>
      <c r="B380" s="9" t="s">
        <v>768</v>
      </c>
      <c r="C380" s="71"/>
      <c r="D380" s="72"/>
      <c r="E380" s="73"/>
      <c r="F380" s="74"/>
      <c r="G380" s="73"/>
      <c r="H380" s="75"/>
      <c r="I380" s="75"/>
      <c r="J380" s="75"/>
      <c r="K380" s="104" t="s">
        <v>108</v>
      </c>
      <c r="L380" s="7" t="n">
        <v>0.6875</v>
      </c>
      <c r="M380" s="7" t="n">
        <v>0.695138888888889</v>
      </c>
      <c r="N380" s="95" t="s">
        <v>524</v>
      </c>
      <c r="O380" s="78" t="s">
        <v>771</v>
      </c>
      <c r="Q380" s="0" t="s">
        <v>115</v>
      </c>
      <c r="R380" s="0" t="str">
        <f aca="false">CHOOSE(WEEKDAY(A380),"Dom","Lun","Mar","Mie","Jue","Vie","Sab")</f>
        <v>Mie</v>
      </c>
    </row>
    <row r="381" customFormat="false" ht="15" hidden="true" customHeight="true" outlineLevel="0" collapsed="false">
      <c r="A381" s="70" t="n">
        <v>43992</v>
      </c>
      <c r="B381" s="9" t="s">
        <v>552</v>
      </c>
      <c r="C381" s="71"/>
      <c r="D381" s="72"/>
      <c r="E381" s="73"/>
      <c r="F381" s="74"/>
      <c r="G381" s="73"/>
      <c r="H381" s="75"/>
      <c r="I381" s="75"/>
      <c r="J381" s="75"/>
      <c r="K381" s="104" t="s">
        <v>108</v>
      </c>
      <c r="L381" s="7" t="n">
        <v>0.740277777777778</v>
      </c>
      <c r="M381" s="7" t="n">
        <v>0.749305555555556</v>
      </c>
      <c r="N381" s="95" t="s">
        <v>310</v>
      </c>
      <c r="O381" s="78"/>
      <c r="Q381" s="0" t="s">
        <v>115</v>
      </c>
      <c r="R381" s="0" t="str">
        <f aca="false">CHOOSE(WEEKDAY(A381),"Dom","Lun","Mar","Mie","Jue","Vie","Sab")</f>
        <v>Mie</v>
      </c>
    </row>
    <row r="382" customFormat="false" ht="15" hidden="true" customHeight="true" outlineLevel="0" collapsed="false">
      <c r="A382" s="47" t="n">
        <v>43992</v>
      </c>
      <c r="B382" s="79" t="s">
        <v>147</v>
      </c>
      <c r="C382" s="49"/>
      <c r="D382" s="80"/>
      <c r="E382" s="81"/>
      <c r="F382" s="82"/>
      <c r="G382" s="81"/>
      <c r="H382" s="83"/>
      <c r="I382" s="83"/>
      <c r="J382" s="83"/>
      <c r="K382" s="103" t="s">
        <v>96</v>
      </c>
      <c r="L382" s="85" t="n">
        <v>0.758333333333333</v>
      </c>
      <c r="M382" s="85" t="n">
        <v>0.769444444444444</v>
      </c>
      <c r="N382" s="99" t="s">
        <v>772</v>
      </c>
      <c r="O382" s="59" t="s">
        <v>540</v>
      </c>
      <c r="Q382" s="0" t="s">
        <v>115</v>
      </c>
      <c r="R382" s="0" t="str">
        <f aca="false">CHOOSE(WEEKDAY(A382),"Dom","Lun","Mar","Mie","Jue","Vie","Sab")</f>
        <v>Mie</v>
      </c>
    </row>
    <row r="383" customFormat="false" ht="15" hidden="false" customHeight="true" outlineLevel="0" collapsed="false">
      <c r="A383" s="70" t="n">
        <v>43993</v>
      </c>
      <c r="B383" s="9" t="s">
        <v>773</v>
      </c>
      <c r="C383" s="71" t="n">
        <v>300</v>
      </c>
      <c r="D383" s="72" t="s">
        <v>77</v>
      </c>
      <c r="E383" s="73" t="s">
        <v>774</v>
      </c>
      <c r="F383" s="74" t="n">
        <f aca="false">IF(MONTH(A383)=MONTH(A382),F382+1,1)</f>
        <v>1</v>
      </c>
      <c r="G383" s="73"/>
      <c r="H383" s="75"/>
      <c r="I383" s="75" t="s">
        <v>79</v>
      </c>
      <c r="J383" s="75"/>
      <c r="K383" s="104" t="s">
        <v>80</v>
      </c>
      <c r="L383" s="7" t="n">
        <v>0.428472222222222</v>
      </c>
      <c r="M383" s="7" t="n">
        <v>0.463888888888889</v>
      </c>
      <c r="N383" s="95" t="s">
        <v>476</v>
      </c>
      <c r="O383" s="78" t="s">
        <v>775</v>
      </c>
      <c r="Q383" s="0" t="s">
        <v>115</v>
      </c>
      <c r="R383" s="0" t="str">
        <f aca="false">CHOOSE(WEEKDAY(A383),"Dom","Lun","Mar","Mie","Jue","Vie","Sab")</f>
        <v>Jue</v>
      </c>
    </row>
    <row r="384" customFormat="false" ht="15" hidden="false" customHeight="true" outlineLevel="0" collapsed="false">
      <c r="A384" s="70" t="n">
        <v>43993</v>
      </c>
      <c r="B384" s="9" t="s">
        <v>776</v>
      </c>
      <c r="C384" s="71" t="n">
        <v>300</v>
      </c>
      <c r="D384" s="72" t="s">
        <v>77</v>
      </c>
      <c r="E384" s="73" t="s">
        <v>777</v>
      </c>
      <c r="F384" s="74" t="n">
        <f aca="false">IF(MONTH(A384)=MONTH(A383),F383+1,1)</f>
        <v>2</v>
      </c>
      <c r="G384" s="73"/>
      <c r="H384" s="75"/>
      <c r="I384" s="75" t="s">
        <v>187</v>
      </c>
      <c r="J384" s="75"/>
      <c r="K384" s="104" t="s">
        <v>80</v>
      </c>
      <c r="L384" s="7" t="n">
        <v>0.538194444444444</v>
      </c>
      <c r="M384" s="7" t="n">
        <v>0.565972222222222</v>
      </c>
      <c r="N384" s="95" t="s">
        <v>318</v>
      </c>
      <c r="O384" s="78" t="s">
        <v>778</v>
      </c>
      <c r="Q384" s="0" t="s">
        <v>115</v>
      </c>
      <c r="R384" s="0" t="str">
        <f aca="false">CHOOSE(WEEKDAY(A384),"Dom","Lun","Mar","Mie","Jue","Vie","Sab")</f>
        <v>Jue</v>
      </c>
    </row>
    <row r="385" customFormat="false" ht="15" hidden="false" customHeight="true" outlineLevel="0" collapsed="false">
      <c r="A385" s="70" t="n">
        <v>43993</v>
      </c>
      <c r="B385" s="9" t="s">
        <v>779</v>
      </c>
      <c r="C385" s="71" t="n">
        <v>350</v>
      </c>
      <c r="D385" s="72" t="s">
        <v>104</v>
      </c>
      <c r="E385" s="73" t="s">
        <v>780</v>
      </c>
      <c r="F385" s="74" t="n">
        <f aca="false">IF(MONTH(A385)=MONTH(A384),F384+1,1)</f>
        <v>3</v>
      </c>
      <c r="G385" s="73"/>
      <c r="H385" s="75"/>
      <c r="I385" s="75" t="s">
        <v>100</v>
      </c>
      <c r="J385" s="75"/>
      <c r="K385" s="104" t="s">
        <v>80</v>
      </c>
      <c r="L385" s="7" t="n">
        <v>0.373611111111111</v>
      </c>
      <c r="M385" s="7" t="n">
        <v>0.3875</v>
      </c>
      <c r="N385" s="95" t="s">
        <v>213</v>
      </c>
      <c r="O385" s="78" t="s">
        <v>781</v>
      </c>
      <c r="Q385" s="0" t="s">
        <v>115</v>
      </c>
      <c r="R385" s="0" t="str">
        <f aca="false">CHOOSE(WEEKDAY(A385),"Dom","Lun","Mar","Mie","Jue","Vie","Sab")</f>
        <v>Jue</v>
      </c>
    </row>
    <row r="386" customFormat="false" ht="15" hidden="false" customHeight="true" outlineLevel="0" collapsed="false">
      <c r="A386" s="70" t="n">
        <v>43993</v>
      </c>
      <c r="B386" s="9" t="s">
        <v>782</v>
      </c>
      <c r="C386" s="71" t="n">
        <v>300</v>
      </c>
      <c r="D386" s="72" t="s">
        <v>104</v>
      </c>
      <c r="E386" s="73" t="s">
        <v>382</v>
      </c>
      <c r="F386" s="74" t="n">
        <f aca="false">IF(MONTH(A386)=MONTH(A385),F385+1,1)</f>
        <v>4</v>
      </c>
      <c r="G386" s="73"/>
      <c r="H386" s="75" t="s">
        <v>381</v>
      </c>
      <c r="I386" s="75" t="s">
        <v>183</v>
      </c>
      <c r="J386" s="75"/>
      <c r="K386" s="104" t="s">
        <v>80</v>
      </c>
      <c r="L386" s="7" t="n">
        <v>0.593055555555556</v>
      </c>
      <c r="M386" s="7" t="n">
        <v>0.618055555555556</v>
      </c>
      <c r="N386" s="95" t="s">
        <v>220</v>
      </c>
      <c r="O386" s="78" t="s">
        <v>783</v>
      </c>
      <c r="Q386" s="0" t="s">
        <v>115</v>
      </c>
      <c r="R386" s="0" t="str">
        <f aca="false">CHOOSE(WEEKDAY(A386),"Dom","Lun","Mar","Mie","Jue","Vie","Sab")</f>
        <v>Jue</v>
      </c>
    </row>
    <row r="387" customFormat="false" ht="15" hidden="false" customHeight="true" outlineLevel="0" collapsed="false">
      <c r="A387" s="70" t="n">
        <v>43993</v>
      </c>
      <c r="B387" s="9" t="s">
        <v>784</v>
      </c>
      <c r="C387" s="71" t="n">
        <v>300</v>
      </c>
      <c r="D387" s="72" t="s">
        <v>104</v>
      </c>
      <c r="E387" s="73" t="s">
        <v>785</v>
      </c>
      <c r="F387" s="74" t="n">
        <f aca="false">IF(MONTH(A387)=MONTH(A386),F386+1,1)</f>
        <v>5</v>
      </c>
      <c r="G387" s="73"/>
      <c r="H387" s="75" t="s">
        <v>784</v>
      </c>
      <c r="I387" s="75" t="s">
        <v>183</v>
      </c>
      <c r="J387" s="75"/>
      <c r="K387" s="104" t="s">
        <v>80</v>
      </c>
      <c r="L387" s="7" t="n">
        <v>0.663194444444444</v>
      </c>
      <c r="M387" s="7" t="n">
        <v>0.679166666666667</v>
      </c>
      <c r="N387" s="95" t="s">
        <v>213</v>
      </c>
      <c r="O387" s="78" t="s">
        <v>786</v>
      </c>
      <c r="Q387" s="0" t="s">
        <v>115</v>
      </c>
      <c r="R387" s="0" t="str">
        <f aca="false">CHOOSE(WEEKDAY(A387),"Dom","Lun","Mar","Mie","Jue","Vie","Sab")</f>
        <v>Jue</v>
      </c>
    </row>
    <row r="388" customFormat="false" ht="15" hidden="false" customHeight="true" outlineLevel="0" collapsed="false">
      <c r="A388" s="70" t="n">
        <v>43993</v>
      </c>
      <c r="B388" s="9" t="s">
        <v>787</v>
      </c>
      <c r="C388" s="71" t="n">
        <v>300</v>
      </c>
      <c r="D388" s="72" t="s">
        <v>104</v>
      </c>
      <c r="E388" s="73" t="s">
        <v>382</v>
      </c>
      <c r="F388" s="74" t="n">
        <f aca="false">IF(MONTH(A388)=MONTH(A387),F387+1,1)</f>
        <v>6</v>
      </c>
      <c r="G388" s="73"/>
      <c r="H388" s="75" t="s">
        <v>381</v>
      </c>
      <c r="I388" s="75" t="s">
        <v>183</v>
      </c>
      <c r="J388" s="75"/>
      <c r="K388" s="104" t="s">
        <v>80</v>
      </c>
      <c r="L388" s="7" t="n">
        <v>0.696527777777778</v>
      </c>
      <c r="M388" s="7" t="n">
        <v>0.711111111111111</v>
      </c>
      <c r="N388" s="95" t="s">
        <v>385</v>
      </c>
      <c r="O388" s="78" t="s">
        <v>788</v>
      </c>
      <c r="Q388" s="0" t="s">
        <v>115</v>
      </c>
      <c r="R388" s="0" t="str">
        <f aca="false">CHOOSE(WEEKDAY(A388),"Dom","Lun","Mar","Mie","Jue","Vie","Sab")</f>
        <v>Jue</v>
      </c>
    </row>
    <row r="389" customFormat="false" ht="15" hidden="true" customHeight="true" outlineLevel="0" collapsed="false">
      <c r="A389" s="70" t="n">
        <v>43993</v>
      </c>
      <c r="B389" s="9" t="s">
        <v>459</v>
      </c>
      <c r="C389" s="71"/>
      <c r="D389" s="72"/>
      <c r="E389" s="73"/>
      <c r="F389" s="74"/>
      <c r="G389" s="73"/>
      <c r="H389" s="75"/>
      <c r="I389" s="75"/>
      <c r="J389" s="75"/>
      <c r="K389" s="104" t="s">
        <v>257</v>
      </c>
      <c r="L389" s="7" t="n">
        <v>0.361805555555556</v>
      </c>
      <c r="M389" s="7" t="n">
        <v>0.371527777777778</v>
      </c>
      <c r="N389" s="95" t="s">
        <v>190</v>
      </c>
      <c r="O389" s="78" t="s">
        <v>460</v>
      </c>
      <c r="Q389" s="0" t="s">
        <v>115</v>
      </c>
      <c r="R389" s="0" t="str">
        <f aca="false">CHOOSE(WEEKDAY(A389),"Dom","Lun","Mar","Mie","Jue","Vie","Sab")</f>
        <v>Jue</v>
      </c>
    </row>
    <row r="390" customFormat="false" ht="15" hidden="true" customHeight="true" outlineLevel="0" collapsed="false">
      <c r="A390" s="70" t="n">
        <v>43993</v>
      </c>
      <c r="B390" s="9" t="s">
        <v>789</v>
      </c>
      <c r="C390" s="71"/>
      <c r="D390" s="72"/>
      <c r="E390" s="73"/>
      <c r="F390" s="74"/>
      <c r="G390" s="73"/>
      <c r="H390" s="75"/>
      <c r="I390" s="75"/>
      <c r="J390" s="75"/>
      <c r="K390" s="104" t="s">
        <v>108</v>
      </c>
      <c r="L390" s="7" t="n">
        <v>0.404861111111111</v>
      </c>
      <c r="M390" s="7" t="n">
        <v>0.416666666666667</v>
      </c>
      <c r="N390" s="95" t="s">
        <v>190</v>
      </c>
      <c r="O390" s="78" t="s">
        <v>790</v>
      </c>
      <c r="Q390" s="0" t="s">
        <v>115</v>
      </c>
      <c r="R390" s="0" t="str">
        <f aca="false">CHOOSE(WEEKDAY(A390),"Dom","Lun","Mar","Mie","Jue","Vie","Sab")</f>
        <v>Jue</v>
      </c>
    </row>
    <row r="391" customFormat="false" ht="15" hidden="true" customHeight="true" outlineLevel="0" collapsed="false">
      <c r="A391" s="70" t="n">
        <v>43993</v>
      </c>
      <c r="B391" s="9" t="s">
        <v>791</v>
      </c>
      <c r="C391" s="71"/>
      <c r="D391" s="72"/>
      <c r="E391" s="73"/>
      <c r="F391" s="74"/>
      <c r="G391" s="73"/>
      <c r="H391" s="75"/>
      <c r="I391" s="75"/>
      <c r="J391" s="75"/>
      <c r="K391" s="104" t="s">
        <v>108</v>
      </c>
      <c r="L391" s="7" t="n">
        <v>0.41875</v>
      </c>
      <c r="M391" s="7" t="n">
        <v>0.424305555555556</v>
      </c>
      <c r="N391" s="95" t="s">
        <v>123</v>
      </c>
      <c r="O391" s="78" t="s">
        <v>792</v>
      </c>
      <c r="Q391" s="0" t="s">
        <v>115</v>
      </c>
      <c r="R391" s="0" t="str">
        <f aca="false">CHOOSE(WEEKDAY(A391),"Dom","Lun","Mar","Mie","Jue","Vie","Sab")</f>
        <v>Jue</v>
      </c>
    </row>
    <row r="392" customFormat="false" ht="15" hidden="true" customHeight="true" outlineLevel="0" collapsed="false">
      <c r="A392" s="70" t="n">
        <v>43993</v>
      </c>
      <c r="B392" s="9" t="s">
        <v>143</v>
      </c>
      <c r="C392" s="71"/>
      <c r="D392" s="72"/>
      <c r="E392" s="73"/>
      <c r="F392" s="74"/>
      <c r="G392" s="73"/>
      <c r="H392" s="75"/>
      <c r="I392" s="75"/>
      <c r="J392" s="75"/>
      <c r="K392" s="104" t="s">
        <v>144</v>
      </c>
      <c r="L392" s="7" t="n">
        <v>0.483333333333333</v>
      </c>
      <c r="M392" s="7" t="n">
        <v>0.527083333333333</v>
      </c>
      <c r="N392" s="95" t="s">
        <v>220</v>
      </c>
      <c r="O392" s="78" t="s">
        <v>146</v>
      </c>
      <c r="Q392" s="0" t="s">
        <v>115</v>
      </c>
      <c r="R392" s="0" t="str">
        <f aca="false">CHOOSE(WEEKDAY(A392),"Dom","Lun","Mar","Mie","Jue","Vie","Sab")</f>
        <v>Jue</v>
      </c>
    </row>
    <row r="393" customFormat="false" ht="15" hidden="true" customHeight="true" outlineLevel="0" collapsed="false">
      <c r="A393" s="70" t="n">
        <v>43993</v>
      </c>
      <c r="B393" s="9" t="s">
        <v>143</v>
      </c>
      <c r="C393" s="71"/>
      <c r="D393" s="72"/>
      <c r="E393" s="73"/>
      <c r="F393" s="74"/>
      <c r="G393" s="73"/>
      <c r="H393" s="75"/>
      <c r="I393" s="75"/>
      <c r="J393" s="75"/>
      <c r="K393" s="104" t="s">
        <v>144</v>
      </c>
      <c r="L393" s="7" t="n">
        <v>0.629166666666667</v>
      </c>
      <c r="M393" s="7" t="n">
        <v>0.644444444444444</v>
      </c>
      <c r="N393" s="95" t="s">
        <v>220</v>
      </c>
      <c r="O393" s="78" t="s">
        <v>146</v>
      </c>
      <c r="Q393" s="0" t="s">
        <v>115</v>
      </c>
      <c r="R393" s="0" t="str">
        <f aca="false">CHOOSE(WEEKDAY(A393),"Dom","Lun","Mar","Mie","Jue","Vie","Sab")</f>
        <v>Jue</v>
      </c>
    </row>
    <row r="394" customFormat="false" ht="15" hidden="true" customHeight="true" outlineLevel="0" collapsed="false">
      <c r="A394" s="70" t="n">
        <v>43993</v>
      </c>
      <c r="B394" s="9" t="s">
        <v>793</v>
      </c>
      <c r="C394" s="71"/>
      <c r="D394" s="72"/>
      <c r="E394" s="73"/>
      <c r="F394" s="74"/>
      <c r="G394" s="73"/>
      <c r="H394" s="75"/>
      <c r="I394" s="75"/>
      <c r="J394" s="75"/>
      <c r="K394" s="104" t="s">
        <v>257</v>
      </c>
      <c r="L394" s="7" t="n">
        <v>0.655555555555556</v>
      </c>
      <c r="M394" s="7" t="n">
        <v>0.659722222222222</v>
      </c>
      <c r="N394" s="95" t="s">
        <v>305</v>
      </c>
      <c r="O394" s="78" t="s">
        <v>794</v>
      </c>
      <c r="Q394" s="0" t="s">
        <v>115</v>
      </c>
      <c r="R394" s="0" t="str">
        <f aca="false">CHOOSE(WEEKDAY(A394),"Dom","Lun","Mar","Mie","Jue","Vie","Sab")</f>
        <v>Jue</v>
      </c>
    </row>
    <row r="395" customFormat="false" ht="15" hidden="true" customHeight="true" outlineLevel="0" collapsed="false">
      <c r="A395" s="70" t="n">
        <v>43993</v>
      </c>
      <c r="B395" s="9" t="s">
        <v>143</v>
      </c>
      <c r="C395" s="71"/>
      <c r="D395" s="72"/>
      <c r="E395" s="73"/>
      <c r="F395" s="74"/>
      <c r="G395" s="73"/>
      <c r="H395" s="75"/>
      <c r="I395" s="75"/>
      <c r="J395" s="75"/>
      <c r="K395" s="104" t="s">
        <v>144</v>
      </c>
      <c r="L395" s="7" t="n">
        <v>0.727777777777778</v>
      </c>
      <c r="M395" s="7" t="n">
        <v>0.745138888888889</v>
      </c>
      <c r="N395" s="95" t="s">
        <v>198</v>
      </c>
      <c r="O395" s="78" t="s">
        <v>146</v>
      </c>
      <c r="Q395" s="0" t="s">
        <v>115</v>
      </c>
      <c r="R395" s="0" t="str">
        <f aca="false">CHOOSE(WEEKDAY(A395),"Dom","Lun","Mar","Mie","Jue","Vie","Sab")</f>
        <v>Jue</v>
      </c>
    </row>
    <row r="396" customFormat="false" ht="15" hidden="true" customHeight="true" outlineLevel="0" collapsed="false">
      <c r="A396" s="47" t="n">
        <v>43993</v>
      </c>
      <c r="B396" s="79" t="s">
        <v>147</v>
      </c>
      <c r="C396" s="49"/>
      <c r="D396" s="80"/>
      <c r="E396" s="81"/>
      <c r="F396" s="82"/>
      <c r="G396" s="81"/>
      <c r="H396" s="83"/>
      <c r="I396" s="83"/>
      <c r="J396" s="83"/>
      <c r="K396" s="103" t="s">
        <v>96</v>
      </c>
      <c r="L396" s="85" t="n">
        <v>0.755555555555556</v>
      </c>
      <c r="M396" s="112" t="n">
        <v>0.788888888888889</v>
      </c>
      <c r="N396" s="99" t="s">
        <v>795</v>
      </c>
      <c r="O396" s="59" t="s">
        <v>540</v>
      </c>
      <c r="Q396" s="0" t="s">
        <v>115</v>
      </c>
      <c r="R396" s="0" t="str">
        <f aca="false">CHOOSE(WEEKDAY(A396),"Dom","Lun","Mar","Mie","Jue","Vie","Sab")</f>
        <v>Jue</v>
      </c>
    </row>
    <row r="397" customFormat="false" ht="15" hidden="false" customHeight="true" outlineLevel="0" collapsed="false">
      <c r="A397" s="70" t="n">
        <v>43994</v>
      </c>
      <c r="B397" s="9" t="s">
        <v>796</v>
      </c>
      <c r="C397" s="71" t="n">
        <v>1300</v>
      </c>
      <c r="D397" s="72" t="s">
        <v>606</v>
      </c>
      <c r="E397" s="73" t="s">
        <v>797</v>
      </c>
      <c r="F397" s="74" t="n">
        <f aca="false">IF(MONTH(A397)=MONTH(A396),F396+1,1)</f>
        <v>1</v>
      </c>
      <c r="G397" s="73"/>
      <c r="H397" s="75"/>
      <c r="I397" s="75" t="s">
        <v>798</v>
      </c>
      <c r="J397" s="75"/>
      <c r="K397" s="104" t="s">
        <v>80</v>
      </c>
      <c r="L397" s="7" t="n">
        <v>0.469444444444444</v>
      </c>
      <c r="M397" s="7" t="n">
        <v>0.557638888888889</v>
      </c>
      <c r="N397" s="95" t="s">
        <v>799</v>
      </c>
      <c r="O397" s="78" t="s">
        <v>800</v>
      </c>
      <c r="Q397" s="0" t="s">
        <v>115</v>
      </c>
      <c r="R397" s="0" t="str">
        <f aca="false">CHOOSE(WEEKDAY(A397),"Dom","Lun","Mar","Mie","Jue","Vie","Sab")</f>
        <v>Vie</v>
      </c>
    </row>
    <row r="398" customFormat="false" ht="15" hidden="false" customHeight="true" outlineLevel="0" collapsed="false">
      <c r="A398" s="70" t="n">
        <v>43994</v>
      </c>
      <c r="B398" s="9" t="s">
        <v>801</v>
      </c>
      <c r="C398" s="71" t="n">
        <v>300</v>
      </c>
      <c r="D398" s="72" t="s">
        <v>77</v>
      </c>
      <c r="E398" s="73" t="s">
        <v>802</v>
      </c>
      <c r="F398" s="74" t="n">
        <f aca="false">IF(MONTH(A398)=MONTH(A397),F397+1,1)</f>
        <v>2</v>
      </c>
      <c r="G398" s="73"/>
      <c r="H398" s="75"/>
      <c r="I398" s="75" t="s">
        <v>113</v>
      </c>
      <c r="J398" s="75"/>
      <c r="K398" s="104" t="s">
        <v>80</v>
      </c>
      <c r="L398" s="7" t="n">
        <v>0.322916666666667</v>
      </c>
      <c r="M398" s="113" t="n">
        <v>0.355555555555556</v>
      </c>
      <c r="N398" s="95" t="s">
        <v>276</v>
      </c>
      <c r="O398" s="78" t="s">
        <v>803</v>
      </c>
      <c r="Q398" s="0" t="s">
        <v>115</v>
      </c>
      <c r="R398" s="0" t="str">
        <f aca="false">CHOOSE(WEEKDAY(A398),"Dom","Lun","Mar","Mie","Jue","Vie","Sab")</f>
        <v>Vie</v>
      </c>
    </row>
    <row r="399" customFormat="false" ht="15" hidden="false" customHeight="true" outlineLevel="0" collapsed="false">
      <c r="A399" s="70" t="n">
        <v>43994</v>
      </c>
      <c r="B399" s="9" t="s">
        <v>804</v>
      </c>
      <c r="C399" s="71" t="n">
        <v>400</v>
      </c>
      <c r="D399" s="72" t="s">
        <v>104</v>
      </c>
      <c r="E399" s="73" t="s">
        <v>805</v>
      </c>
      <c r="F399" s="74" t="n">
        <f aca="false">IF(MONTH(A399)=MONTH(A398),F398+1,1)</f>
        <v>3</v>
      </c>
      <c r="G399" s="73"/>
      <c r="H399" s="75" t="s">
        <v>804</v>
      </c>
      <c r="I399" s="75" t="s">
        <v>79</v>
      </c>
      <c r="J399" s="75"/>
      <c r="K399" s="104" t="s">
        <v>80</v>
      </c>
      <c r="L399" s="7" t="n">
        <v>0.377777777777778</v>
      </c>
      <c r="M399" s="7" t="n">
        <v>0.394444444444444</v>
      </c>
      <c r="N399" s="95" t="s">
        <v>122</v>
      </c>
      <c r="O399" s="78" t="s">
        <v>806</v>
      </c>
      <c r="Q399" s="0" t="s">
        <v>115</v>
      </c>
      <c r="R399" s="0" t="str">
        <f aca="false">CHOOSE(WEEKDAY(A399),"Dom","Lun","Mar","Mie","Jue","Vie","Sab")</f>
        <v>Vie</v>
      </c>
    </row>
    <row r="400" customFormat="false" ht="15" hidden="true" customHeight="true" outlineLevel="0" collapsed="false">
      <c r="A400" s="70" t="n">
        <v>43994</v>
      </c>
      <c r="B400" s="9" t="s">
        <v>95</v>
      </c>
      <c r="C400" s="71"/>
      <c r="D400" s="72"/>
      <c r="E400" s="73"/>
      <c r="F400" s="74"/>
      <c r="G400" s="73"/>
      <c r="H400" s="75"/>
      <c r="I400" s="75"/>
      <c r="J400" s="75"/>
      <c r="K400" s="104" t="s">
        <v>96</v>
      </c>
      <c r="L400" s="7" t="n">
        <v>0.409027777777778</v>
      </c>
      <c r="M400" s="7" t="n">
        <v>0.444444444444444</v>
      </c>
      <c r="N400" s="95" t="s">
        <v>220</v>
      </c>
      <c r="O400" s="78" t="s">
        <v>112</v>
      </c>
      <c r="Q400" s="0" t="s">
        <v>115</v>
      </c>
      <c r="R400" s="0" t="str">
        <f aca="false">CHOOSE(WEEKDAY(A400),"Dom","Lun","Mar","Mie","Jue","Vie","Sab")</f>
        <v>Vie</v>
      </c>
    </row>
    <row r="401" customFormat="false" ht="15" hidden="true" customHeight="true" outlineLevel="0" collapsed="false">
      <c r="A401" s="70" t="n">
        <v>43994</v>
      </c>
      <c r="B401" s="9" t="s">
        <v>406</v>
      </c>
      <c r="C401" s="71"/>
      <c r="D401" s="72"/>
      <c r="E401" s="73"/>
      <c r="F401" s="74"/>
      <c r="G401" s="73"/>
      <c r="H401" s="75"/>
      <c r="I401" s="109"/>
      <c r="J401" s="109"/>
      <c r="K401" s="104" t="s">
        <v>257</v>
      </c>
      <c r="L401" s="7" t="n">
        <v>0.455555555555556</v>
      </c>
      <c r="M401" s="7" t="n">
        <v>0.467361111111111</v>
      </c>
      <c r="N401" s="95" t="s">
        <v>190</v>
      </c>
      <c r="O401" s="78" t="s">
        <v>407</v>
      </c>
      <c r="Q401" s="0" t="s">
        <v>115</v>
      </c>
      <c r="R401" s="0" t="str">
        <f aca="false">CHOOSE(WEEKDAY(A401),"Dom","Lun","Mar","Mie","Jue","Vie","Sab")</f>
        <v>Vie</v>
      </c>
    </row>
    <row r="402" customFormat="false" ht="15" hidden="true" customHeight="true" outlineLevel="0" collapsed="false">
      <c r="A402" s="70" t="n">
        <v>43994</v>
      </c>
      <c r="B402" s="9" t="s">
        <v>807</v>
      </c>
      <c r="C402" s="71"/>
      <c r="D402" s="72"/>
      <c r="E402" s="73"/>
      <c r="F402" s="74"/>
      <c r="G402" s="73"/>
      <c r="H402" s="75"/>
      <c r="I402" s="75"/>
      <c r="J402" s="75"/>
      <c r="K402" s="104" t="s">
        <v>108</v>
      </c>
      <c r="L402" s="7" t="n">
        <v>0.589583333333333</v>
      </c>
      <c r="M402" s="7" t="n">
        <v>0.590972222222222</v>
      </c>
      <c r="N402" s="95" t="s">
        <v>145</v>
      </c>
      <c r="O402" s="78" t="s">
        <v>808</v>
      </c>
      <c r="Q402" s="0" t="s">
        <v>115</v>
      </c>
      <c r="R402" s="0" t="str">
        <f aca="false">CHOOSE(WEEKDAY(A402),"Dom","Lun","Mar","Mie","Jue","Vie","Sab")</f>
        <v>Vie</v>
      </c>
    </row>
    <row r="403" customFormat="false" ht="15" hidden="true" customHeight="true" outlineLevel="0" collapsed="false">
      <c r="A403" s="70" t="n">
        <v>43994</v>
      </c>
      <c r="B403" s="9" t="s">
        <v>143</v>
      </c>
      <c r="C403" s="71"/>
      <c r="D403" s="72"/>
      <c r="E403" s="73"/>
      <c r="F403" s="74"/>
      <c r="G403" s="73"/>
      <c r="H403" s="75"/>
      <c r="I403" s="75"/>
      <c r="J403" s="75"/>
      <c r="K403" s="104" t="s">
        <v>144</v>
      </c>
      <c r="L403" s="7" t="n">
        <v>0.604861111111111</v>
      </c>
      <c r="M403" s="7" t="n">
        <v>0.704861111111111</v>
      </c>
      <c r="N403" s="95" t="s">
        <v>145</v>
      </c>
      <c r="O403" s="78" t="s">
        <v>146</v>
      </c>
      <c r="Q403" s="0" t="s">
        <v>115</v>
      </c>
      <c r="R403" s="0" t="str">
        <f aca="false">CHOOSE(WEEKDAY(A403),"Dom","Lun","Mar","Mie","Jue","Vie","Sab")</f>
        <v>Vie</v>
      </c>
    </row>
    <row r="404" customFormat="false" ht="15" hidden="true" customHeight="true" outlineLevel="0" collapsed="false">
      <c r="A404" s="47" t="n">
        <v>43994</v>
      </c>
      <c r="B404" s="79" t="s">
        <v>147</v>
      </c>
      <c r="C404" s="49"/>
      <c r="D404" s="80"/>
      <c r="E404" s="81"/>
      <c r="F404" s="82"/>
      <c r="G404" s="81"/>
      <c r="H404" s="83"/>
      <c r="I404" s="83"/>
      <c r="J404" s="83"/>
      <c r="K404" s="103" t="s">
        <v>96</v>
      </c>
      <c r="L404" s="85" t="n">
        <v>0.71875</v>
      </c>
      <c r="M404" s="85" t="n">
        <v>0.756944444444444</v>
      </c>
      <c r="N404" s="99" t="s">
        <v>809</v>
      </c>
      <c r="O404" s="59" t="s">
        <v>540</v>
      </c>
      <c r="Q404" s="0" t="s">
        <v>115</v>
      </c>
      <c r="R404" s="0" t="str">
        <f aca="false">CHOOSE(WEEKDAY(A404),"Dom","Lun","Mar","Mie","Jue","Vie","Sab")</f>
        <v>Vie</v>
      </c>
    </row>
    <row r="405" customFormat="false" ht="15" hidden="false" customHeight="true" outlineLevel="0" collapsed="false">
      <c r="A405" s="70" t="n">
        <v>43995</v>
      </c>
      <c r="B405" s="9" t="s">
        <v>810</v>
      </c>
      <c r="C405" s="71" t="n">
        <v>350</v>
      </c>
      <c r="D405" s="72" t="s">
        <v>77</v>
      </c>
      <c r="E405" s="73" t="s">
        <v>811</v>
      </c>
      <c r="F405" s="74" t="n">
        <f aca="false">IF(MONTH(A405)=MONTH(A404),F404+1,1)</f>
        <v>1</v>
      </c>
      <c r="G405" s="73"/>
      <c r="H405" s="75"/>
      <c r="I405" s="75" t="s">
        <v>79</v>
      </c>
      <c r="J405" s="75"/>
      <c r="K405" s="104" t="s">
        <v>80</v>
      </c>
      <c r="L405" s="7" t="n">
        <v>0.403472222222222</v>
      </c>
      <c r="M405" s="7" t="n">
        <v>0.409722222222222</v>
      </c>
      <c r="N405" s="95" t="s">
        <v>213</v>
      </c>
      <c r="O405" s="78" t="s">
        <v>812</v>
      </c>
      <c r="Q405" s="0" t="s">
        <v>115</v>
      </c>
      <c r="R405" s="0" t="str">
        <f aca="false">CHOOSE(WEEKDAY(A405),"Dom","Lun","Mar","Mie","Jue","Vie","Sab")</f>
        <v>Sab</v>
      </c>
    </row>
    <row r="406" customFormat="false" ht="15" hidden="false" customHeight="true" outlineLevel="0" collapsed="false">
      <c r="A406" s="70" t="n">
        <v>43995</v>
      </c>
      <c r="B406" s="9" t="s">
        <v>204</v>
      </c>
      <c r="C406" s="71" t="n">
        <v>400</v>
      </c>
      <c r="D406" s="72" t="s">
        <v>104</v>
      </c>
      <c r="E406" s="73" t="s">
        <v>205</v>
      </c>
      <c r="F406" s="74" t="n">
        <f aca="false">IF(MONTH(A406)=MONTH(A405),F405+1,1)</f>
        <v>2</v>
      </c>
      <c r="G406" s="73"/>
      <c r="H406" s="75" t="s">
        <v>204</v>
      </c>
      <c r="I406" s="75" t="s">
        <v>79</v>
      </c>
      <c r="J406" s="75"/>
      <c r="K406" s="104" t="s">
        <v>80</v>
      </c>
      <c r="L406" s="7" t="n">
        <v>0.536805555555556</v>
      </c>
      <c r="M406" s="7" t="n">
        <v>0.557638888888889</v>
      </c>
      <c r="N406" s="95" t="s">
        <v>366</v>
      </c>
      <c r="O406" s="78" t="s">
        <v>207</v>
      </c>
      <c r="Q406" s="0" t="s">
        <v>115</v>
      </c>
      <c r="R406" s="0" t="str">
        <f aca="false">CHOOSE(WEEKDAY(A406),"Dom","Lun","Mar","Mie","Jue","Vie","Sab")</f>
        <v>Sab</v>
      </c>
    </row>
    <row r="407" customFormat="false" ht="15" hidden="true" customHeight="true" outlineLevel="0" collapsed="false">
      <c r="A407" s="70" t="n">
        <v>43995</v>
      </c>
      <c r="B407" s="9" t="s">
        <v>433</v>
      </c>
      <c r="C407" s="71"/>
      <c r="D407" s="72"/>
      <c r="E407" s="73"/>
      <c r="F407" s="74"/>
      <c r="G407" s="73"/>
      <c r="H407" s="75"/>
      <c r="I407" s="75"/>
      <c r="J407" s="75"/>
      <c r="K407" s="104" t="s">
        <v>257</v>
      </c>
      <c r="L407" s="7" t="n">
        <v>0.381944444444444</v>
      </c>
      <c r="M407" s="7" t="n">
        <v>0.401388888888889</v>
      </c>
      <c r="N407" s="95" t="s">
        <v>190</v>
      </c>
      <c r="O407" s="78" t="s">
        <v>435</v>
      </c>
      <c r="Q407" s="0" t="s">
        <v>115</v>
      </c>
      <c r="R407" s="0" t="str">
        <f aca="false">CHOOSE(WEEKDAY(A407),"Dom","Lun","Mar","Mie","Jue","Vie","Sab")</f>
        <v>Sab</v>
      </c>
    </row>
    <row r="408" customFormat="false" ht="15" hidden="true" customHeight="true" outlineLevel="0" collapsed="false">
      <c r="A408" s="70" t="n">
        <v>43995</v>
      </c>
      <c r="B408" s="9" t="s">
        <v>813</v>
      </c>
      <c r="C408" s="71"/>
      <c r="D408" s="72"/>
      <c r="E408" s="73"/>
      <c r="F408" s="74"/>
      <c r="G408" s="73"/>
      <c r="H408" s="75"/>
      <c r="I408" s="75"/>
      <c r="J408" s="75"/>
      <c r="K408" s="104" t="s">
        <v>108</v>
      </c>
      <c r="L408" s="7" t="n">
        <v>0.427083333333333</v>
      </c>
      <c r="M408" s="7" t="n">
        <v>0.430555555555556</v>
      </c>
      <c r="N408" s="95" t="s">
        <v>348</v>
      </c>
      <c r="O408" s="78" t="s">
        <v>814</v>
      </c>
      <c r="Q408" s="0" t="s">
        <v>115</v>
      </c>
      <c r="R408" s="0" t="str">
        <f aca="false">CHOOSE(WEEKDAY(A408),"Dom","Lun","Mar","Mie","Jue","Vie","Sab")</f>
        <v>Sab</v>
      </c>
    </row>
    <row r="409" customFormat="false" ht="15" hidden="true" customHeight="true" outlineLevel="0" collapsed="false">
      <c r="A409" s="70" t="n">
        <v>43995</v>
      </c>
      <c r="B409" s="9" t="s">
        <v>377</v>
      </c>
      <c r="C409" s="71"/>
      <c r="D409" s="72"/>
      <c r="E409" s="73"/>
      <c r="F409" s="74"/>
      <c r="G409" s="73"/>
      <c r="H409" s="75"/>
      <c r="I409" s="75"/>
      <c r="J409" s="75"/>
      <c r="K409" s="104" t="s">
        <v>92</v>
      </c>
      <c r="L409" s="7" t="n">
        <v>0.449305555555556</v>
      </c>
      <c r="M409" s="7" t="n">
        <v>0.470138888888889</v>
      </c>
      <c r="N409" s="95" t="s">
        <v>654</v>
      </c>
      <c r="O409" s="78" t="s">
        <v>402</v>
      </c>
      <c r="Q409" s="0" t="s">
        <v>115</v>
      </c>
      <c r="R409" s="0" t="str">
        <f aca="false">CHOOSE(WEEKDAY(A409),"Dom","Lun","Mar","Mie","Jue","Vie","Sab")</f>
        <v>Sab</v>
      </c>
    </row>
    <row r="410" customFormat="false" ht="15" hidden="true" customHeight="true" outlineLevel="0" collapsed="false">
      <c r="A410" s="70" t="n">
        <v>43995</v>
      </c>
      <c r="B410" s="9" t="s">
        <v>143</v>
      </c>
      <c r="C410" s="71"/>
      <c r="D410" s="72"/>
      <c r="E410" s="73"/>
      <c r="F410" s="74"/>
      <c r="G410" s="73"/>
      <c r="H410" s="75"/>
      <c r="I410" s="75"/>
      <c r="J410" s="75"/>
      <c r="K410" s="104" t="s">
        <v>144</v>
      </c>
      <c r="L410" s="7" t="n">
        <v>0.586111111111111</v>
      </c>
      <c r="M410" s="7" t="n">
        <v>0.624305555555556</v>
      </c>
      <c r="N410" s="95" t="s">
        <v>259</v>
      </c>
      <c r="O410" s="78" t="s">
        <v>146</v>
      </c>
      <c r="Q410" s="0" t="s">
        <v>115</v>
      </c>
      <c r="R410" s="0" t="str">
        <f aca="false">CHOOSE(WEEKDAY(A410),"Dom","Lun","Mar","Mie","Jue","Vie","Sab")</f>
        <v>Sab</v>
      </c>
    </row>
    <row r="411" customFormat="false" ht="15" hidden="true" customHeight="true" outlineLevel="0" collapsed="false">
      <c r="A411" s="70" t="n">
        <v>43995</v>
      </c>
      <c r="B411" s="9" t="s">
        <v>737</v>
      </c>
      <c r="C411" s="71"/>
      <c r="D411" s="72"/>
      <c r="E411" s="73"/>
      <c r="F411" s="74"/>
      <c r="G411" s="73"/>
      <c r="H411" s="75"/>
      <c r="I411" s="75"/>
      <c r="J411" s="75"/>
      <c r="K411" s="104" t="s">
        <v>108</v>
      </c>
      <c r="L411" s="7" t="n">
        <v>0.636111111111111</v>
      </c>
      <c r="M411" s="7" t="n">
        <v>0.715277777777778</v>
      </c>
      <c r="N411" s="95" t="s">
        <v>220</v>
      </c>
      <c r="O411" s="78"/>
      <c r="Q411" s="0" t="s">
        <v>115</v>
      </c>
      <c r="R411" s="0" t="str">
        <f aca="false">CHOOSE(WEEKDAY(A411),"Dom","Lun","Mar","Mie","Jue","Vie","Sab")</f>
        <v>Sab</v>
      </c>
    </row>
    <row r="412" customFormat="false" ht="15" hidden="true" customHeight="true" outlineLevel="0" collapsed="false">
      <c r="A412" s="70" t="n">
        <v>43995</v>
      </c>
      <c r="B412" s="9" t="s">
        <v>552</v>
      </c>
      <c r="C412" s="71"/>
      <c r="D412" s="72"/>
      <c r="E412" s="73"/>
      <c r="F412" s="74"/>
      <c r="G412" s="73"/>
      <c r="H412" s="75"/>
      <c r="I412" s="75"/>
      <c r="J412" s="75"/>
      <c r="K412" s="104" t="s">
        <v>108</v>
      </c>
      <c r="L412" s="7" t="n">
        <v>0.726388888888889</v>
      </c>
      <c r="M412" s="7" t="n">
        <v>0.731944444444444</v>
      </c>
      <c r="N412" s="95" t="s">
        <v>815</v>
      </c>
      <c r="O412" s="78"/>
      <c r="Q412" s="0" t="s">
        <v>115</v>
      </c>
      <c r="R412" s="0" t="str">
        <f aca="false">CHOOSE(WEEKDAY(A412),"Dom","Lun","Mar","Mie","Jue","Vie","Sab")</f>
        <v>Sab</v>
      </c>
    </row>
    <row r="413" customFormat="false" ht="15" hidden="true" customHeight="true" outlineLevel="0" collapsed="false">
      <c r="A413" s="47" t="n">
        <v>43995</v>
      </c>
      <c r="B413" s="79" t="s">
        <v>147</v>
      </c>
      <c r="C413" s="49"/>
      <c r="D413" s="80"/>
      <c r="E413" s="81"/>
      <c r="F413" s="82"/>
      <c r="G413" s="81"/>
      <c r="H413" s="83"/>
      <c r="I413" s="83"/>
      <c r="J413" s="83"/>
      <c r="K413" s="103" t="s">
        <v>96</v>
      </c>
      <c r="L413" s="85" t="n">
        <v>0.797222222222222</v>
      </c>
      <c r="M413" s="85" t="n">
        <v>0.8125</v>
      </c>
      <c r="N413" s="99" t="s">
        <v>816</v>
      </c>
      <c r="O413" s="59" t="s">
        <v>540</v>
      </c>
      <c r="Q413" s="0" t="s">
        <v>115</v>
      </c>
      <c r="R413" s="0" t="str">
        <f aca="false">CHOOSE(WEEKDAY(A413),"Dom","Lun","Mar","Mie","Jue","Vie","Sab")</f>
        <v>Sab</v>
      </c>
    </row>
    <row r="414" customFormat="false" ht="15" hidden="false" customHeight="true" outlineLevel="0" collapsed="false">
      <c r="A414" s="70" t="n">
        <v>43997</v>
      </c>
      <c r="B414" s="9" t="s">
        <v>817</v>
      </c>
      <c r="C414" s="71" t="n">
        <v>300</v>
      </c>
      <c r="D414" s="72" t="s">
        <v>77</v>
      </c>
      <c r="E414" s="73" t="s">
        <v>818</v>
      </c>
      <c r="F414" s="74" t="n">
        <f aca="false">IF(MONTH(A414)=MONTH(A413),F413+1,1)</f>
        <v>1</v>
      </c>
      <c r="G414" s="73"/>
      <c r="H414" s="75"/>
      <c r="I414" s="75" t="s">
        <v>79</v>
      </c>
      <c r="J414" s="75"/>
      <c r="K414" s="104" t="s">
        <v>80</v>
      </c>
      <c r="L414" s="7" t="n">
        <v>0.429166666666667</v>
      </c>
      <c r="M414" s="7" t="n">
        <v>0.436111111111111</v>
      </c>
      <c r="N414" s="95" t="s">
        <v>548</v>
      </c>
      <c r="O414" s="78" t="s">
        <v>819</v>
      </c>
      <c r="Q414" s="0" t="s">
        <v>332</v>
      </c>
      <c r="R414" s="0" t="str">
        <f aca="false">CHOOSE(WEEKDAY(A414),"Dom","Lun","Mar","Mie","Jue","Vie","Sab")</f>
        <v>Lun</v>
      </c>
    </row>
    <row r="415" customFormat="false" ht="15" hidden="false" customHeight="true" outlineLevel="0" collapsed="false">
      <c r="A415" s="70" t="n">
        <v>43997</v>
      </c>
      <c r="B415" s="9" t="s">
        <v>820</v>
      </c>
      <c r="C415" s="71"/>
      <c r="D415" s="72" t="s">
        <v>821</v>
      </c>
      <c r="E415" s="73" t="s">
        <v>822</v>
      </c>
      <c r="F415" s="74" t="n">
        <f aca="false">IF(MONTH(A415)=MONTH(A414),F414+1,1)</f>
        <v>2</v>
      </c>
      <c r="G415" s="73"/>
      <c r="H415" s="75"/>
      <c r="I415" s="75"/>
      <c r="J415" s="75"/>
      <c r="K415" s="104" t="s">
        <v>757</v>
      </c>
      <c r="L415" s="7" t="n">
        <v>0.898611111111111</v>
      </c>
      <c r="M415" s="7" t="n">
        <v>0.898611111111111</v>
      </c>
      <c r="N415" s="95" t="s">
        <v>142</v>
      </c>
      <c r="O415" s="78"/>
      <c r="Q415" s="0" t="s">
        <v>332</v>
      </c>
      <c r="R415" s="0" t="str">
        <f aca="false">CHOOSE(WEEKDAY(A415),"Dom","Lun","Mar","Mie","Jue","Vie","Sab")</f>
        <v>Lun</v>
      </c>
    </row>
    <row r="416" customFormat="false" ht="15" hidden="false" customHeight="true" outlineLevel="0" collapsed="false">
      <c r="A416" s="47" t="n">
        <v>43997</v>
      </c>
      <c r="B416" s="79" t="s">
        <v>820</v>
      </c>
      <c r="C416" s="49"/>
      <c r="D416" s="80" t="s">
        <v>821</v>
      </c>
      <c r="E416" s="81" t="s">
        <v>823</v>
      </c>
      <c r="F416" s="82" t="n">
        <f aca="false">IF(MONTH(A416)=MONTH(A415),F415+1,1)</f>
        <v>3</v>
      </c>
      <c r="G416" s="81"/>
      <c r="H416" s="83"/>
      <c r="I416" s="83"/>
      <c r="J416" s="83"/>
      <c r="K416" s="103" t="s">
        <v>757</v>
      </c>
      <c r="L416" s="85" t="n">
        <v>0.899305555555555</v>
      </c>
      <c r="M416" s="85" t="n">
        <v>0.899305555555555</v>
      </c>
      <c r="N416" s="99" t="s">
        <v>824</v>
      </c>
      <c r="O416" s="59"/>
      <c r="Q416" s="0" t="s">
        <v>332</v>
      </c>
      <c r="R416" s="0" t="str">
        <f aca="false">CHOOSE(WEEKDAY(A416),"Dom","Lun","Mar","Mie","Jue","Vie","Sab")</f>
        <v>Lun</v>
      </c>
    </row>
    <row r="417" customFormat="false" ht="15" hidden="false" customHeight="true" outlineLevel="0" collapsed="false">
      <c r="A417" s="70" t="n">
        <v>43997</v>
      </c>
      <c r="B417" s="9" t="s">
        <v>825</v>
      </c>
      <c r="C417" s="71" t="n">
        <v>450</v>
      </c>
      <c r="D417" s="72" t="s">
        <v>104</v>
      </c>
      <c r="E417" s="73" t="s">
        <v>826</v>
      </c>
      <c r="F417" s="74" t="n">
        <f aca="false">IF(MONTH(A417)=MONTH(A416),F416+1,1)</f>
        <v>4</v>
      </c>
      <c r="G417" s="73"/>
      <c r="H417" s="75"/>
      <c r="I417" s="75" t="s">
        <v>79</v>
      </c>
      <c r="J417" s="75"/>
      <c r="K417" s="104" t="s">
        <v>80</v>
      </c>
      <c r="L417" s="7" t="n">
        <v>0.504166666666667</v>
      </c>
      <c r="M417" s="7" t="n">
        <v>0.507638888888889</v>
      </c>
      <c r="N417" s="95" t="s">
        <v>827</v>
      </c>
      <c r="O417" s="78" t="s">
        <v>828</v>
      </c>
      <c r="Q417" s="0" t="s">
        <v>332</v>
      </c>
      <c r="R417" s="0" t="str">
        <f aca="false">CHOOSE(WEEKDAY(A417),"Dom","Lun","Mar","Mie","Jue","Vie","Sab")</f>
        <v>Lun</v>
      </c>
    </row>
    <row r="418" customFormat="false" ht="15" hidden="true" customHeight="true" outlineLevel="0" collapsed="false">
      <c r="A418" s="70" t="n">
        <v>43997</v>
      </c>
      <c r="B418" s="9" t="s">
        <v>433</v>
      </c>
      <c r="C418" s="71"/>
      <c r="D418" s="72"/>
      <c r="E418" s="73"/>
      <c r="F418" s="74"/>
      <c r="G418" s="73"/>
      <c r="H418" s="75"/>
      <c r="I418" s="75"/>
      <c r="J418" s="75"/>
      <c r="K418" s="104" t="s">
        <v>257</v>
      </c>
      <c r="L418" s="7" t="n">
        <v>0.404166666666667</v>
      </c>
      <c r="M418" s="7" t="n">
        <v>0.427083333333333</v>
      </c>
      <c r="N418" s="95" t="s">
        <v>190</v>
      </c>
      <c r="O418" s="78" t="s">
        <v>435</v>
      </c>
      <c r="Q418" s="0" t="s">
        <v>332</v>
      </c>
      <c r="R418" s="0" t="str">
        <f aca="false">CHOOSE(WEEKDAY(A418),"Dom","Lun","Mar","Mie","Jue","Vie","Sab")</f>
        <v>Lun</v>
      </c>
    </row>
    <row r="419" customFormat="false" ht="15" hidden="true" customHeight="true" outlineLevel="0" collapsed="false">
      <c r="A419" s="70" t="n">
        <v>43997</v>
      </c>
      <c r="B419" s="9" t="s">
        <v>829</v>
      </c>
      <c r="C419" s="71"/>
      <c r="D419" s="72"/>
      <c r="E419" s="73"/>
      <c r="F419" s="74"/>
      <c r="G419" s="73"/>
      <c r="H419" s="75"/>
      <c r="I419" s="75"/>
      <c r="J419" s="75"/>
      <c r="K419" s="104" t="s">
        <v>108</v>
      </c>
      <c r="L419" s="7" t="n">
        <v>0.490972222222222</v>
      </c>
      <c r="M419" s="7" t="n">
        <v>0.499305555555555</v>
      </c>
      <c r="N419" s="95" t="s">
        <v>434</v>
      </c>
      <c r="O419" s="78" t="s">
        <v>830</v>
      </c>
      <c r="Q419" s="0" t="s">
        <v>332</v>
      </c>
      <c r="R419" s="0" t="str">
        <f aca="false">CHOOSE(WEEKDAY(A419),"Dom","Lun","Mar","Mie","Jue","Vie","Sab")</f>
        <v>Lun</v>
      </c>
    </row>
    <row r="420" customFormat="false" ht="15" hidden="true" customHeight="true" outlineLevel="0" collapsed="false">
      <c r="A420" s="70" t="n">
        <v>43997</v>
      </c>
      <c r="B420" s="9" t="s">
        <v>143</v>
      </c>
      <c r="C420" s="71"/>
      <c r="D420" s="72"/>
      <c r="E420" s="73"/>
      <c r="F420" s="74"/>
      <c r="G420" s="73"/>
      <c r="H420" s="75"/>
      <c r="I420" s="75"/>
      <c r="J420" s="75"/>
      <c r="K420" s="104" t="s">
        <v>144</v>
      </c>
      <c r="L420" s="7" t="n">
        <v>0.554861111111111</v>
      </c>
      <c r="M420" s="7" t="n">
        <v>0.666666666666667</v>
      </c>
      <c r="N420" s="95" t="s">
        <v>106</v>
      </c>
      <c r="O420" s="78" t="s">
        <v>146</v>
      </c>
      <c r="Q420" s="0" t="s">
        <v>332</v>
      </c>
      <c r="R420" s="0" t="str">
        <f aca="false">CHOOSE(WEEKDAY(A420),"Dom","Lun","Mar","Mie","Jue","Vie","Sab")</f>
        <v>Lun</v>
      </c>
    </row>
    <row r="421" customFormat="false" ht="15" hidden="true" customHeight="true" outlineLevel="0" collapsed="false">
      <c r="A421" s="70" t="n">
        <v>43997</v>
      </c>
      <c r="B421" s="9" t="s">
        <v>737</v>
      </c>
      <c r="C421" s="71"/>
      <c r="D421" s="72"/>
      <c r="E421" s="73"/>
      <c r="F421" s="74"/>
      <c r="G421" s="73"/>
      <c r="H421" s="75"/>
      <c r="I421" s="75"/>
      <c r="J421" s="75"/>
      <c r="K421" s="104" t="s">
        <v>108</v>
      </c>
      <c r="L421" s="7" t="n">
        <v>0.681944444444444</v>
      </c>
      <c r="M421" s="7" t="n">
        <v>0.686111111111111</v>
      </c>
      <c r="N421" s="95" t="s">
        <v>831</v>
      </c>
      <c r="O421" s="78"/>
      <c r="Q421" s="0" t="s">
        <v>332</v>
      </c>
      <c r="R421" s="0" t="str">
        <f aca="false">CHOOSE(WEEKDAY(A421),"Dom","Lun","Mar","Mie","Jue","Vie","Sab")</f>
        <v>Lun</v>
      </c>
    </row>
    <row r="422" customFormat="false" ht="15" hidden="true" customHeight="true" outlineLevel="0" collapsed="false">
      <c r="A422" s="70" t="n">
        <v>43997</v>
      </c>
      <c r="B422" s="9" t="s">
        <v>147</v>
      </c>
      <c r="C422" s="71"/>
      <c r="D422" s="72"/>
      <c r="E422" s="73"/>
      <c r="F422" s="74"/>
      <c r="G422" s="73"/>
      <c r="H422" s="75"/>
      <c r="I422" s="75"/>
      <c r="J422" s="75"/>
      <c r="K422" s="104" t="s">
        <v>96</v>
      </c>
      <c r="L422" s="7" t="n">
        <v>0.763888888888889</v>
      </c>
      <c r="M422" s="7" t="n">
        <v>0.784722222222222</v>
      </c>
      <c r="N422" s="95" t="s">
        <v>832</v>
      </c>
      <c r="O422" s="78" t="s">
        <v>540</v>
      </c>
      <c r="Q422" s="0" t="s">
        <v>332</v>
      </c>
      <c r="R422" s="0" t="str">
        <f aca="false">CHOOSE(WEEKDAY(A422),"Dom","Lun","Mar","Mie","Jue","Vie","Sab")</f>
        <v>Lun</v>
      </c>
    </row>
    <row r="423" customFormat="false" ht="15" hidden="false" customHeight="true" outlineLevel="0" collapsed="false">
      <c r="A423" s="70" t="n">
        <v>43998</v>
      </c>
      <c r="B423" s="9" t="s">
        <v>833</v>
      </c>
      <c r="C423" s="71" t="n">
        <v>400</v>
      </c>
      <c r="D423" s="72" t="s">
        <v>104</v>
      </c>
      <c r="E423" s="73" t="s">
        <v>834</v>
      </c>
      <c r="F423" s="74" t="n">
        <f aca="false">IF(MONTH(A423)=MONTH(A422),F422+1,1)</f>
        <v>1</v>
      </c>
      <c r="G423" s="73"/>
      <c r="H423" s="75"/>
      <c r="I423" s="75" t="s">
        <v>131</v>
      </c>
      <c r="J423" s="75"/>
      <c r="K423" s="104" t="s">
        <v>80</v>
      </c>
      <c r="L423" s="7" t="n">
        <v>0.382638888888889</v>
      </c>
      <c r="M423" s="7" t="n">
        <v>0.425694444444444</v>
      </c>
      <c r="N423" s="95" t="s">
        <v>86</v>
      </c>
      <c r="O423" s="78" t="s">
        <v>835</v>
      </c>
      <c r="Q423" s="0" t="s">
        <v>332</v>
      </c>
      <c r="R423" s="0" t="str">
        <f aca="false">CHOOSE(WEEKDAY(A423),"Dom","Lun","Mar","Mie","Jue","Vie","Sab")</f>
        <v>Mar</v>
      </c>
    </row>
    <row r="424" customFormat="false" ht="15" hidden="false" customHeight="true" outlineLevel="0" collapsed="false">
      <c r="A424" s="70" t="n">
        <v>43998</v>
      </c>
      <c r="B424" s="9" t="s">
        <v>836</v>
      </c>
      <c r="C424" s="71" t="n">
        <v>350</v>
      </c>
      <c r="D424" s="72" t="s">
        <v>104</v>
      </c>
      <c r="E424" s="73" t="s">
        <v>837</v>
      </c>
      <c r="F424" s="74" t="n">
        <f aca="false">IF(MONTH(A424)=MONTH(A423),F423+1,1)</f>
        <v>2</v>
      </c>
      <c r="G424" s="73"/>
      <c r="H424" s="75"/>
      <c r="I424" s="75" t="s">
        <v>187</v>
      </c>
      <c r="J424" s="75"/>
      <c r="K424" s="104" t="s">
        <v>80</v>
      </c>
      <c r="L424" s="7" t="n">
        <v>0.449305555555556</v>
      </c>
      <c r="M424" s="7" t="n">
        <v>0.495138888888889</v>
      </c>
      <c r="N424" s="95" t="s">
        <v>615</v>
      </c>
      <c r="O424" s="78" t="s">
        <v>838</v>
      </c>
      <c r="Q424" s="0" t="s">
        <v>332</v>
      </c>
      <c r="R424" s="0" t="str">
        <f aca="false">CHOOSE(WEEKDAY(A424),"Dom","Lun","Mar","Mie","Jue","Vie","Sab")</f>
        <v>Mar</v>
      </c>
    </row>
    <row r="425" customFormat="false" ht="15" hidden="true" customHeight="true" outlineLevel="0" collapsed="false">
      <c r="A425" s="70" t="n">
        <v>43998</v>
      </c>
      <c r="B425" s="9" t="s">
        <v>839</v>
      </c>
      <c r="C425" s="71"/>
      <c r="D425" s="72"/>
      <c r="E425" s="73"/>
      <c r="F425" s="74"/>
      <c r="G425" s="73"/>
      <c r="H425" s="75"/>
      <c r="I425" s="75"/>
      <c r="J425" s="75"/>
      <c r="K425" s="104" t="s">
        <v>108</v>
      </c>
      <c r="L425" s="7" t="n">
        <v>0.368055555555556</v>
      </c>
      <c r="M425" s="7" t="n">
        <v>0.380555555555556</v>
      </c>
      <c r="N425" s="95" t="s">
        <v>190</v>
      </c>
      <c r="O425" s="78" t="s">
        <v>764</v>
      </c>
      <c r="Q425" s="0" t="s">
        <v>332</v>
      </c>
      <c r="R425" s="0" t="str">
        <f aca="false">CHOOSE(WEEKDAY(A425),"Dom","Lun","Mar","Mie","Jue","Vie","Sab")</f>
        <v>Mar</v>
      </c>
    </row>
    <row r="426" customFormat="false" ht="15" hidden="true" customHeight="true" outlineLevel="0" collapsed="false">
      <c r="A426" s="70" t="n">
        <v>43998</v>
      </c>
      <c r="B426" s="9" t="s">
        <v>143</v>
      </c>
      <c r="C426" s="71"/>
      <c r="D426" s="72"/>
      <c r="E426" s="73"/>
      <c r="F426" s="74"/>
      <c r="G426" s="73"/>
      <c r="H426" s="75"/>
      <c r="I426" s="75"/>
      <c r="J426" s="75"/>
      <c r="K426" s="104" t="s">
        <v>144</v>
      </c>
      <c r="L426" s="7" t="n">
        <v>0.515972222222222</v>
      </c>
      <c r="M426" s="7" t="n">
        <v>0.539583333333333</v>
      </c>
      <c r="N426" s="95" t="s">
        <v>220</v>
      </c>
      <c r="O426" s="78" t="s">
        <v>146</v>
      </c>
      <c r="Q426" s="0" t="s">
        <v>332</v>
      </c>
      <c r="R426" s="0" t="str">
        <f aca="false">CHOOSE(WEEKDAY(A426),"Dom","Lun","Mar","Mie","Jue","Vie","Sab")</f>
        <v>Mar</v>
      </c>
    </row>
    <row r="427" customFormat="false" ht="15" hidden="true" customHeight="true" outlineLevel="0" collapsed="false">
      <c r="A427" s="70" t="n">
        <v>43998</v>
      </c>
      <c r="B427" s="9" t="s">
        <v>840</v>
      </c>
      <c r="C427" s="71"/>
      <c r="D427" s="114"/>
      <c r="E427" s="73"/>
      <c r="F427" s="74"/>
      <c r="G427" s="73"/>
      <c r="H427" s="75"/>
      <c r="I427" s="75"/>
      <c r="J427" s="75"/>
      <c r="K427" s="104" t="s">
        <v>108</v>
      </c>
      <c r="L427" s="7" t="n">
        <v>0.550694444444444</v>
      </c>
      <c r="M427" s="7" t="n">
        <v>0.555555555555556</v>
      </c>
      <c r="N427" s="95" t="s">
        <v>841</v>
      </c>
      <c r="O427" s="78" t="s">
        <v>842</v>
      </c>
      <c r="Q427" s="0" t="s">
        <v>332</v>
      </c>
      <c r="R427" s="0" t="str">
        <f aca="false">CHOOSE(WEEKDAY(A427),"Dom","Lun","Mar","Mie","Jue","Vie","Sab")</f>
        <v>Mar</v>
      </c>
    </row>
    <row r="428" customFormat="false" ht="15" hidden="true" customHeight="true" outlineLevel="0" collapsed="false">
      <c r="A428" s="70" t="n">
        <v>43998</v>
      </c>
      <c r="B428" s="9" t="s">
        <v>737</v>
      </c>
      <c r="C428" s="115"/>
      <c r="D428" s="114"/>
      <c r="E428" s="73"/>
      <c r="F428" s="74"/>
      <c r="G428" s="73"/>
      <c r="H428" s="75"/>
      <c r="I428" s="75"/>
      <c r="J428" s="75"/>
      <c r="K428" s="104" t="s">
        <v>108</v>
      </c>
      <c r="L428" s="7" t="n">
        <v>0.645138888888889</v>
      </c>
      <c r="M428" s="7" t="n">
        <v>0.646527777777778</v>
      </c>
      <c r="N428" s="95" t="s">
        <v>843</v>
      </c>
      <c r="O428" s="116"/>
      <c r="Q428" s="0" t="s">
        <v>332</v>
      </c>
      <c r="R428" s="0" t="str">
        <f aca="false">CHOOSE(WEEKDAY(A428),"Dom","Lun","Mar","Mie","Jue","Vie","Sab")</f>
        <v>Mar</v>
      </c>
    </row>
    <row r="429" customFormat="false" ht="15" hidden="true" customHeight="true" outlineLevel="0" collapsed="false">
      <c r="A429" s="70" t="n">
        <v>43998</v>
      </c>
      <c r="B429" s="9" t="s">
        <v>844</v>
      </c>
      <c r="C429" s="71"/>
      <c r="D429" s="72"/>
      <c r="E429" s="73"/>
      <c r="F429" s="74"/>
      <c r="G429" s="73"/>
      <c r="H429" s="75"/>
      <c r="I429" s="75"/>
      <c r="J429" s="75"/>
      <c r="K429" s="104" t="s">
        <v>108</v>
      </c>
      <c r="L429" s="7" t="n">
        <v>0.726388888888889</v>
      </c>
      <c r="M429" s="7" t="n">
        <v>0.736111111111111</v>
      </c>
      <c r="N429" s="95" t="s">
        <v>190</v>
      </c>
      <c r="O429" s="78" t="s">
        <v>764</v>
      </c>
      <c r="Q429" s="0" t="s">
        <v>332</v>
      </c>
      <c r="R429" s="0" t="str">
        <f aca="false">CHOOSE(WEEKDAY(A429),"Dom","Lun","Mar","Mie","Jue","Vie","Sab")</f>
        <v>Mar</v>
      </c>
    </row>
    <row r="430" customFormat="false" ht="15" hidden="true" customHeight="true" outlineLevel="0" collapsed="false">
      <c r="A430" s="47" t="n">
        <v>43998</v>
      </c>
      <c r="B430" s="79" t="s">
        <v>147</v>
      </c>
      <c r="C430" s="49"/>
      <c r="D430" s="80"/>
      <c r="E430" s="81"/>
      <c r="F430" s="82"/>
      <c r="G430" s="81"/>
      <c r="H430" s="83"/>
      <c r="I430" s="83"/>
      <c r="J430" s="83"/>
      <c r="K430" s="103" t="s">
        <v>96</v>
      </c>
      <c r="L430" s="85" t="n">
        <v>0.738194444444444</v>
      </c>
      <c r="M430" s="85" t="n">
        <v>0.75625</v>
      </c>
      <c r="N430" s="99" t="s">
        <v>328</v>
      </c>
      <c r="O430" s="59" t="s">
        <v>540</v>
      </c>
      <c r="Q430" s="0" t="s">
        <v>332</v>
      </c>
      <c r="R430" s="0" t="str">
        <f aca="false">CHOOSE(WEEKDAY(A430),"Dom","Lun","Mar","Mie","Jue","Vie","Sab")</f>
        <v>Mar</v>
      </c>
    </row>
    <row r="431" customFormat="false" ht="15" hidden="false" customHeight="true" outlineLevel="0" collapsed="false">
      <c r="A431" s="70" t="n">
        <v>43999</v>
      </c>
      <c r="B431" s="9" t="s">
        <v>845</v>
      </c>
      <c r="C431" s="71" t="n">
        <v>450</v>
      </c>
      <c r="D431" s="72" t="s">
        <v>104</v>
      </c>
      <c r="E431" s="73" t="s">
        <v>846</v>
      </c>
      <c r="F431" s="74" t="n">
        <f aca="false">IF(MONTH(A431)=MONTH(A430),F430+1,1)</f>
        <v>1</v>
      </c>
      <c r="G431" s="73"/>
      <c r="H431" s="75"/>
      <c r="I431" s="75" t="s">
        <v>113</v>
      </c>
      <c r="J431" s="75"/>
      <c r="K431" s="104" t="s">
        <v>80</v>
      </c>
      <c r="L431" s="7" t="n">
        <v>0.539583333333333</v>
      </c>
      <c r="M431" s="7" t="n">
        <v>0.569444444444444</v>
      </c>
      <c r="N431" s="95" t="s">
        <v>385</v>
      </c>
      <c r="O431" s="78" t="s">
        <v>847</v>
      </c>
      <c r="Q431" s="0" t="s">
        <v>332</v>
      </c>
      <c r="R431" s="0" t="str">
        <f aca="false">CHOOSE(WEEKDAY(A431),"Dom","Lun","Mar","Mie","Jue","Vie","Sab")</f>
        <v>Mie</v>
      </c>
    </row>
    <row r="432" customFormat="false" ht="15" hidden="false" customHeight="true" outlineLevel="0" collapsed="false">
      <c r="A432" s="70" t="n">
        <v>43999</v>
      </c>
      <c r="B432" s="9" t="s">
        <v>848</v>
      </c>
      <c r="C432" s="71" t="n">
        <v>400</v>
      </c>
      <c r="D432" s="72" t="s">
        <v>104</v>
      </c>
      <c r="E432" s="73" t="s">
        <v>849</v>
      </c>
      <c r="F432" s="74" t="n">
        <f aca="false">IF(MONTH(A432)=MONTH(A431),F431+1,1)</f>
        <v>2</v>
      </c>
      <c r="G432" s="73"/>
      <c r="H432" s="75"/>
      <c r="I432" s="75" t="s">
        <v>183</v>
      </c>
      <c r="J432" s="75"/>
      <c r="K432" s="104" t="s">
        <v>80</v>
      </c>
      <c r="L432" s="7" t="n">
        <v>0.665972222222222</v>
      </c>
      <c r="M432" s="7" t="n">
        <v>0.681944444444444</v>
      </c>
      <c r="N432" s="95" t="s">
        <v>210</v>
      </c>
      <c r="O432" s="78" t="s">
        <v>850</v>
      </c>
      <c r="Q432" s="0" t="s">
        <v>332</v>
      </c>
      <c r="R432" s="0" t="str">
        <f aca="false">CHOOSE(WEEKDAY(A432),"Dom","Lun","Mar","Mie","Jue","Vie","Sab")</f>
        <v>Mie</v>
      </c>
    </row>
    <row r="433" customFormat="false" ht="15" hidden="false" customHeight="true" outlineLevel="0" collapsed="false">
      <c r="A433" s="70" t="n">
        <v>43999</v>
      </c>
      <c r="B433" s="9" t="s">
        <v>851</v>
      </c>
      <c r="C433" s="71" t="n">
        <v>400</v>
      </c>
      <c r="D433" s="72" t="s">
        <v>104</v>
      </c>
      <c r="E433" s="73" t="s">
        <v>852</v>
      </c>
      <c r="F433" s="74" t="n">
        <f aca="false">IF(MONTH(A433)=MONTH(A432),F432+1,1)</f>
        <v>3</v>
      </c>
      <c r="G433" s="73"/>
      <c r="H433" s="75"/>
      <c r="I433" s="75" t="s">
        <v>183</v>
      </c>
      <c r="J433" s="75"/>
      <c r="K433" s="104" t="s">
        <v>80</v>
      </c>
      <c r="L433" s="7" t="n">
        <v>0.727777777777778</v>
      </c>
      <c r="M433" s="7" t="n">
        <v>0.730555555555556</v>
      </c>
      <c r="N433" s="95" t="s">
        <v>341</v>
      </c>
      <c r="O433" s="78" t="s">
        <v>853</v>
      </c>
      <c r="Q433" s="0" t="s">
        <v>332</v>
      </c>
      <c r="R433" s="0" t="str">
        <f aca="false">CHOOSE(WEEKDAY(A433),"Dom","Lun","Mar","Mie","Jue","Vie","Sab")</f>
        <v>Mie</v>
      </c>
    </row>
    <row r="434" customFormat="false" ht="15" hidden="false" customHeight="true" outlineLevel="0" collapsed="false">
      <c r="A434" s="70" t="n">
        <v>43999</v>
      </c>
      <c r="B434" s="9" t="s">
        <v>204</v>
      </c>
      <c r="C434" s="71" t="n">
        <v>400</v>
      </c>
      <c r="D434" s="72" t="s">
        <v>104</v>
      </c>
      <c r="E434" s="73" t="s">
        <v>205</v>
      </c>
      <c r="F434" s="74" t="n">
        <f aca="false">IF(MONTH(A434)=MONTH(A433),F433+1,1)</f>
        <v>4</v>
      </c>
      <c r="G434" s="73"/>
      <c r="H434" s="75" t="s">
        <v>204</v>
      </c>
      <c r="I434" s="109" t="s">
        <v>79</v>
      </c>
      <c r="J434" s="75"/>
      <c r="K434" s="104" t="s">
        <v>80</v>
      </c>
      <c r="L434" s="7" t="n">
        <v>0.771527777777778</v>
      </c>
      <c r="M434" s="7" t="n">
        <v>0.80625</v>
      </c>
      <c r="N434" s="95" t="s">
        <v>276</v>
      </c>
      <c r="O434" s="117" t="s">
        <v>207</v>
      </c>
      <c r="Q434" s="0" t="s">
        <v>332</v>
      </c>
      <c r="R434" s="0" t="str">
        <f aca="false">CHOOSE(WEEKDAY(A434),"Dom","Lun","Mar","Mie","Jue","Vie","Sab")</f>
        <v>Mie</v>
      </c>
    </row>
    <row r="435" customFormat="false" ht="15" hidden="false" customHeight="true" outlineLevel="0" collapsed="false">
      <c r="A435" s="70" t="n">
        <v>43999</v>
      </c>
      <c r="B435" s="9" t="s">
        <v>854</v>
      </c>
      <c r="C435" s="71" t="n">
        <v>850</v>
      </c>
      <c r="D435" s="72" t="s">
        <v>729</v>
      </c>
      <c r="E435" s="73" t="s">
        <v>855</v>
      </c>
      <c r="F435" s="74" t="n">
        <f aca="false">IF(MONTH(A435)=MONTH(A434),F434+1,1)</f>
        <v>5</v>
      </c>
      <c r="G435" s="73"/>
      <c r="H435" s="75" t="s">
        <v>856</v>
      </c>
      <c r="I435" s="75" t="s">
        <v>131</v>
      </c>
      <c r="J435" s="75"/>
      <c r="K435" s="104" t="s">
        <v>80</v>
      </c>
      <c r="L435" s="7" t="n">
        <v>0.364583333333333</v>
      </c>
      <c r="M435" s="7" t="n">
        <v>0.406944444444444</v>
      </c>
      <c r="N435" s="95" t="s">
        <v>857</v>
      </c>
      <c r="O435" s="78" t="s">
        <v>858</v>
      </c>
      <c r="Q435" s="0" t="s">
        <v>332</v>
      </c>
      <c r="R435" s="0" t="str">
        <f aca="false">CHOOSE(WEEKDAY(A435),"Dom","Lun","Mar","Mie","Jue","Vie","Sab")</f>
        <v>Mie</v>
      </c>
    </row>
    <row r="436" customFormat="false" ht="15" hidden="true" customHeight="true" outlineLevel="0" collapsed="false">
      <c r="A436" s="70" t="n">
        <v>43999</v>
      </c>
      <c r="B436" s="9" t="s">
        <v>859</v>
      </c>
      <c r="C436" s="71"/>
      <c r="D436" s="72"/>
      <c r="E436" s="73"/>
      <c r="F436" s="74"/>
      <c r="G436" s="73"/>
      <c r="H436" s="75"/>
      <c r="I436" s="75"/>
      <c r="J436" s="75"/>
      <c r="K436" s="104" t="s">
        <v>108</v>
      </c>
      <c r="L436" s="113" t="n">
        <v>0.325</v>
      </c>
      <c r="M436" s="7" t="n">
        <v>0.329861111111111</v>
      </c>
      <c r="N436" s="95" t="s">
        <v>123</v>
      </c>
      <c r="O436" s="78" t="s">
        <v>860</v>
      </c>
      <c r="Q436" s="0" t="s">
        <v>332</v>
      </c>
      <c r="R436" s="0" t="str">
        <f aca="false">CHOOSE(WEEKDAY(A436),"Dom","Lun","Mar","Mie","Jue","Vie","Sab")</f>
        <v>Mie</v>
      </c>
    </row>
    <row r="437" customFormat="false" ht="15" hidden="true" customHeight="true" outlineLevel="0" collapsed="false">
      <c r="A437" s="70" t="n">
        <v>43999</v>
      </c>
      <c r="B437" s="9" t="s">
        <v>861</v>
      </c>
      <c r="C437" s="71"/>
      <c r="D437" s="72"/>
      <c r="E437" s="73"/>
      <c r="F437" s="74"/>
      <c r="G437" s="73"/>
      <c r="H437" s="75"/>
      <c r="I437" s="75"/>
      <c r="J437" s="75"/>
      <c r="K437" s="104" t="s">
        <v>108</v>
      </c>
      <c r="L437" s="7" t="n">
        <v>0.334027777777778</v>
      </c>
      <c r="M437" s="7" t="n">
        <v>0.34375</v>
      </c>
      <c r="N437" s="95" t="s">
        <v>239</v>
      </c>
      <c r="O437" s="78" t="s">
        <v>862</v>
      </c>
      <c r="Q437" s="0" t="s">
        <v>332</v>
      </c>
      <c r="R437" s="0" t="str">
        <f aca="false">CHOOSE(WEEKDAY(A437),"Dom","Lun","Mar","Mie","Jue","Vie","Sab")</f>
        <v>Mie</v>
      </c>
    </row>
    <row r="438" customFormat="false" ht="15" hidden="true" customHeight="true" outlineLevel="0" collapsed="false">
      <c r="A438" s="70" t="n">
        <v>43999</v>
      </c>
      <c r="B438" s="9" t="s">
        <v>793</v>
      </c>
      <c r="C438" s="71"/>
      <c r="D438" s="72"/>
      <c r="E438" s="73"/>
      <c r="F438" s="74"/>
      <c r="G438" s="73"/>
      <c r="H438" s="75"/>
      <c r="I438" s="75"/>
      <c r="J438" s="75"/>
      <c r="K438" s="104" t="s">
        <v>257</v>
      </c>
      <c r="L438" s="7" t="n">
        <v>0.349305555555556</v>
      </c>
      <c r="M438" s="7" t="n">
        <v>0.358333333333333</v>
      </c>
      <c r="N438" s="95" t="s">
        <v>284</v>
      </c>
      <c r="O438" s="78" t="s">
        <v>794</v>
      </c>
      <c r="Q438" s="0" t="s">
        <v>332</v>
      </c>
      <c r="R438" s="0" t="str">
        <f aca="false">CHOOSE(WEEKDAY(A438),"Dom","Lun","Mar","Mie","Jue","Vie","Sab")</f>
        <v>Mie</v>
      </c>
    </row>
    <row r="439" customFormat="false" ht="15" hidden="true" customHeight="true" outlineLevel="0" collapsed="false">
      <c r="A439" s="70" t="n">
        <v>43999</v>
      </c>
      <c r="B439" s="9" t="s">
        <v>863</v>
      </c>
      <c r="C439" s="71"/>
      <c r="D439" s="72"/>
      <c r="E439" s="73"/>
      <c r="F439" s="74"/>
      <c r="G439" s="73"/>
      <c r="H439" s="75"/>
      <c r="I439" s="75"/>
      <c r="J439" s="75"/>
      <c r="K439" s="104" t="s">
        <v>108</v>
      </c>
      <c r="L439" s="7" t="n">
        <v>0.463888888888889</v>
      </c>
      <c r="M439" s="7" t="n">
        <v>0.474305555555556</v>
      </c>
      <c r="N439" s="95" t="s">
        <v>343</v>
      </c>
      <c r="O439" s="78" t="s">
        <v>864</v>
      </c>
      <c r="Q439" s="0" t="s">
        <v>332</v>
      </c>
      <c r="R439" s="0" t="str">
        <f aca="false">CHOOSE(WEEKDAY(A439),"Dom","Lun","Mar","Mie","Jue","Vie","Sab")</f>
        <v>Mie</v>
      </c>
    </row>
    <row r="440" customFormat="false" ht="15" hidden="true" customHeight="true" outlineLevel="0" collapsed="false">
      <c r="A440" s="70" t="n">
        <v>43999</v>
      </c>
      <c r="B440" s="9" t="s">
        <v>865</v>
      </c>
      <c r="C440" s="71"/>
      <c r="D440" s="72"/>
      <c r="E440" s="105"/>
      <c r="F440" s="106"/>
      <c r="G440" s="105"/>
      <c r="H440" s="75"/>
      <c r="I440" s="75"/>
      <c r="J440" s="75"/>
      <c r="K440" s="104" t="s">
        <v>108</v>
      </c>
      <c r="L440" s="7" t="n">
        <v>0.475694444444444</v>
      </c>
      <c r="M440" s="7" t="n">
        <v>0.509027777777778</v>
      </c>
      <c r="N440" s="95" t="s">
        <v>168</v>
      </c>
      <c r="O440" s="117" t="s">
        <v>866</v>
      </c>
      <c r="Q440" s="0" t="s">
        <v>332</v>
      </c>
      <c r="R440" s="0" t="str">
        <f aca="false">CHOOSE(WEEKDAY(A440),"Dom","Lun","Mar","Mie","Jue","Vie","Sab")</f>
        <v>Mie</v>
      </c>
    </row>
    <row r="441" customFormat="false" ht="15" hidden="true" customHeight="true" outlineLevel="0" collapsed="false">
      <c r="A441" s="70" t="n">
        <v>43999</v>
      </c>
      <c r="B441" s="9" t="s">
        <v>143</v>
      </c>
      <c r="C441" s="71"/>
      <c r="D441" s="72"/>
      <c r="E441" s="73"/>
      <c r="F441" s="74"/>
      <c r="G441" s="73"/>
      <c r="H441" s="75"/>
      <c r="I441" s="75"/>
      <c r="J441" s="75"/>
      <c r="K441" s="104" t="s">
        <v>144</v>
      </c>
      <c r="L441" s="7" t="n">
        <v>0.511805555555555</v>
      </c>
      <c r="M441" s="7" t="n">
        <v>0.522222222222222</v>
      </c>
      <c r="N441" s="95" t="s">
        <v>164</v>
      </c>
      <c r="O441" s="78" t="s">
        <v>146</v>
      </c>
      <c r="Q441" s="0" t="s">
        <v>332</v>
      </c>
      <c r="R441" s="0" t="str">
        <f aca="false">CHOOSE(WEEKDAY(A441),"Dom","Lun","Mar","Mie","Jue","Vie","Sab")</f>
        <v>Mie</v>
      </c>
    </row>
    <row r="442" customFormat="false" ht="15" hidden="true" customHeight="true" outlineLevel="0" collapsed="false">
      <c r="A442" s="70" t="n">
        <v>43999</v>
      </c>
      <c r="B442" s="9" t="s">
        <v>737</v>
      </c>
      <c r="C442" s="71"/>
      <c r="D442" s="72"/>
      <c r="E442" s="73"/>
      <c r="F442" s="74"/>
      <c r="G442" s="73"/>
      <c r="H442" s="75"/>
      <c r="I442" s="75"/>
      <c r="J442" s="75"/>
      <c r="K442" s="104" t="s">
        <v>108</v>
      </c>
      <c r="L442" s="7" t="n">
        <v>0.531944444444444</v>
      </c>
      <c r="M442" s="7" t="n">
        <v>0.536805555555556</v>
      </c>
      <c r="N442" s="95" t="s">
        <v>168</v>
      </c>
      <c r="O442" s="78"/>
      <c r="Q442" s="0" t="s">
        <v>332</v>
      </c>
      <c r="R442" s="0" t="str">
        <f aca="false">CHOOSE(WEEKDAY(A442),"Dom","Lun","Mar","Mie","Jue","Vie","Sab")</f>
        <v>Mie</v>
      </c>
    </row>
    <row r="443" customFormat="false" ht="15" hidden="true" customHeight="true" outlineLevel="0" collapsed="false">
      <c r="A443" s="70" t="n">
        <v>43999</v>
      </c>
      <c r="B443" s="9" t="s">
        <v>867</v>
      </c>
      <c r="C443" s="71"/>
      <c r="D443" s="72"/>
      <c r="E443" s="73"/>
      <c r="F443" s="74"/>
      <c r="G443" s="73"/>
      <c r="H443" s="75"/>
      <c r="I443" s="75"/>
      <c r="J443" s="75"/>
      <c r="K443" s="104" t="s">
        <v>108</v>
      </c>
      <c r="L443" s="7" t="n">
        <v>0.586111111111111</v>
      </c>
      <c r="M443" s="7" t="n">
        <v>0.595138888888889</v>
      </c>
      <c r="N443" s="95" t="s">
        <v>385</v>
      </c>
      <c r="O443" s="78" t="s">
        <v>868</v>
      </c>
      <c r="Q443" s="0" t="s">
        <v>332</v>
      </c>
      <c r="R443" s="0" t="str">
        <f aca="false">CHOOSE(WEEKDAY(A443),"Dom","Lun","Mar","Mie","Jue","Vie","Sab")</f>
        <v>Mie</v>
      </c>
    </row>
    <row r="444" customFormat="false" ht="15" hidden="true" customHeight="true" outlineLevel="0" collapsed="false">
      <c r="A444" s="70" t="n">
        <v>43999</v>
      </c>
      <c r="B444" s="9" t="s">
        <v>869</v>
      </c>
      <c r="C444" s="71"/>
      <c r="D444" s="72"/>
      <c r="E444" s="73"/>
      <c r="F444" s="74"/>
      <c r="G444" s="73"/>
      <c r="H444" s="75"/>
      <c r="I444" s="75"/>
      <c r="J444" s="75"/>
      <c r="K444" s="104" t="s">
        <v>108</v>
      </c>
      <c r="L444" s="7" t="n">
        <v>0.611805555555556</v>
      </c>
      <c r="M444" s="7" t="n">
        <v>0.627083333333333</v>
      </c>
      <c r="N444" s="95" t="s">
        <v>168</v>
      </c>
      <c r="O444" s="117" t="s">
        <v>860</v>
      </c>
      <c r="Q444" s="0" t="s">
        <v>332</v>
      </c>
      <c r="R444" s="0" t="str">
        <f aca="false">CHOOSE(WEEKDAY(A444),"Dom","Lun","Mar","Mie","Jue","Vie","Sab")</f>
        <v>Mie</v>
      </c>
    </row>
    <row r="445" customFormat="false" ht="15" hidden="true" customHeight="true" outlineLevel="0" collapsed="false">
      <c r="A445" s="70" t="n">
        <v>43999</v>
      </c>
      <c r="B445" s="9" t="s">
        <v>143</v>
      </c>
      <c r="C445" s="71"/>
      <c r="D445" s="72"/>
      <c r="E445" s="73"/>
      <c r="F445" s="74"/>
      <c r="G445" s="73"/>
      <c r="H445" s="75"/>
      <c r="I445" s="75"/>
      <c r="J445" s="75"/>
      <c r="K445" s="104" t="s">
        <v>144</v>
      </c>
      <c r="L445" s="7" t="n">
        <v>0.629861111111111</v>
      </c>
      <c r="M445" s="7" t="n">
        <v>0.655555555555556</v>
      </c>
      <c r="N445" s="95" t="s">
        <v>198</v>
      </c>
      <c r="O445" s="78" t="s">
        <v>146</v>
      </c>
      <c r="Q445" s="0" t="s">
        <v>332</v>
      </c>
      <c r="R445" s="0" t="str">
        <f aca="false">CHOOSE(WEEKDAY(A445),"Dom","Lun","Mar","Mie","Jue","Vie","Sab")</f>
        <v>Mie</v>
      </c>
    </row>
    <row r="446" customFormat="false" ht="15" hidden="true" customHeight="true" outlineLevel="0" collapsed="false">
      <c r="A446" s="70" t="n">
        <v>43999</v>
      </c>
      <c r="B446" s="9" t="s">
        <v>143</v>
      </c>
      <c r="C446" s="71"/>
      <c r="D446" s="72"/>
      <c r="E446" s="73"/>
      <c r="F446" s="74"/>
      <c r="G446" s="73"/>
      <c r="H446" s="75"/>
      <c r="I446" s="75"/>
      <c r="J446" s="75"/>
      <c r="K446" s="104" t="s">
        <v>144</v>
      </c>
      <c r="L446" s="7" t="n">
        <v>0.702083333333333</v>
      </c>
      <c r="M446" s="7" t="n">
        <v>0.710416666666667</v>
      </c>
      <c r="N446" s="95" t="s">
        <v>259</v>
      </c>
      <c r="O446" s="78" t="s">
        <v>146</v>
      </c>
      <c r="Q446" s="0" t="s">
        <v>332</v>
      </c>
      <c r="R446" s="0" t="str">
        <f aca="false">CHOOSE(WEEKDAY(A446),"Dom","Lun","Mar","Mie","Jue","Vie","Sab")</f>
        <v>Mie</v>
      </c>
    </row>
    <row r="447" customFormat="false" ht="15" hidden="true" customHeight="true" outlineLevel="0" collapsed="false">
      <c r="A447" s="70" t="n">
        <v>43999</v>
      </c>
      <c r="B447" s="9" t="s">
        <v>280</v>
      </c>
      <c r="C447" s="71"/>
      <c r="D447" s="72"/>
      <c r="E447" s="73"/>
      <c r="F447" s="74"/>
      <c r="G447" s="73"/>
      <c r="H447" s="75"/>
      <c r="I447" s="109"/>
      <c r="J447" s="75"/>
      <c r="K447" s="104" t="s">
        <v>257</v>
      </c>
      <c r="L447" s="7" t="n">
        <v>0.722222222222222</v>
      </c>
      <c r="M447" s="7" t="n">
        <v>0.725694444444444</v>
      </c>
      <c r="N447" s="95" t="s">
        <v>190</v>
      </c>
      <c r="O447" s="117" t="s">
        <v>281</v>
      </c>
      <c r="Q447" s="0" t="s">
        <v>332</v>
      </c>
      <c r="R447" s="0" t="str">
        <f aca="false">CHOOSE(WEEKDAY(A447),"Dom","Lun","Mar","Mie","Jue","Vie","Sab")</f>
        <v>Mie</v>
      </c>
    </row>
    <row r="448" customFormat="false" ht="15" hidden="true" customHeight="true" outlineLevel="0" collapsed="false">
      <c r="A448" s="70" t="n">
        <v>43999</v>
      </c>
      <c r="B448" s="9" t="s">
        <v>143</v>
      </c>
      <c r="C448" s="71"/>
      <c r="D448" s="72"/>
      <c r="E448" s="73"/>
      <c r="F448" s="74"/>
      <c r="G448" s="73"/>
      <c r="H448" s="75"/>
      <c r="I448" s="75"/>
      <c r="J448" s="75"/>
      <c r="K448" s="104" t="s">
        <v>144</v>
      </c>
      <c r="L448" s="7" t="n">
        <v>0.753472222222222</v>
      </c>
      <c r="M448" s="7" t="n">
        <v>0.7625</v>
      </c>
      <c r="N448" s="95" t="s">
        <v>310</v>
      </c>
      <c r="O448" s="78" t="s">
        <v>146</v>
      </c>
      <c r="Q448" s="0" t="s">
        <v>332</v>
      </c>
      <c r="R448" s="0" t="str">
        <f aca="false">CHOOSE(WEEKDAY(A448),"Dom","Lun","Mar","Mie","Jue","Vie","Sab")</f>
        <v>Mie</v>
      </c>
    </row>
    <row r="449" customFormat="false" ht="15" hidden="true" customHeight="true" outlineLevel="0" collapsed="false">
      <c r="A449" s="70" t="n">
        <v>43999</v>
      </c>
      <c r="B449" s="9" t="s">
        <v>143</v>
      </c>
      <c r="C449" s="71"/>
      <c r="D449" s="72"/>
      <c r="E449" s="73"/>
      <c r="F449" s="74"/>
      <c r="G449" s="73"/>
      <c r="H449" s="75"/>
      <c r="I449" s="75"/>
      <c r="J449" s="75"/>
      <c r="K449" s="104" t="s">
        <v>144</v>
      </c>
      <c r="L449" s="7" t="n">
        <v>0.828472222222222</v>
      </c>
      <c r="M449" s="7" t="n">
        <v>0.870138888888889</v>
      </c>
      <c r="N449" s="95" t="s">
        <v>198</v>
      </c>
      <c r="O449" s="78" t="s">
        <v>146</v>
      </c>
      <c r="Q449" s="0" t="s">
        <v>332</v>
      </c>
      <c r="R449" s="0" t="str">
        <f aca="false">CHOOSE(WEEKDAY(A449),"Dom","Lun","Mar","Mie","Jue","Vie","Sab")</f>
        <v>Mie</v>
      </c>
    </row>
    <row r="450" customFormat="false" ht="15" hidden="true" customHeight="true" outlineLevel="0" collapsed="false">
      <c r="A450" s="47" t="n">
        <v>43999</v>
      </c>
      <c r="B450" s="79" t="s">
        <v>147</v>
      </c>
      <c r="C450" s="118"/>
      <c r="D450" s="80"/>
      <c r="E450" s="81"/>
      <c r="F450" s="82"/>
      <c r="G450" s="81"/>
      <c r="H450" s="83"/>
      <c r="I450" s="83"/>
      <c r="J450" s="83"/>
      <c r="K450" s="103" t="s">
        <v>96</v>
      </c>
      <c r="L450" s="85" t="n">
        <v>0.880555555555556</v>
      </c>
      <c r="M450" s="85" t="n">
        <v>0.911111111111111</v>
      </c>
      <c r="N450" s="99" t="s">
        <v>870</v>
      </c>
      <c r="O450" s="119" t="s">
        <v>540</v>
      </c>
      <c r="Q450" s="0" t="s">
        <v>332</v>
      </c>
      <c r="R450" s="0" t="str">
        <f aca="false">CHOOSE(WEEKDAY(A450),"Dom","Lun","Mar","Mie","Jue","Vie","Sab")</f>
        <v>Mie</v>
      </c>
    </row>
    <row r="451" customFormat="false" ht="15" hidden="false" customHeight="true" outlineLevel="0" collapsed="false">
      <c r="A451" s="70" t="n">
        <v>44000</v>
      </c>
      <c r="B451" s="9" t="s">
        <v>871</v>
      </c>
      <c r="C451" s="71" t="n">
        <v>450</v>
      </c>
      <c r="D451" s="72" t="s">
        <v>104</v>
      </c>
      <c r="E451" s="73" t="s">
        <v>872</v>
      </c>
      <c r="F451" s="74" t="n">
        <f aca="false">IF(MONTH(A451)=MONTH(A450),F450+1,1)</f>
        <v>1</v>
      </c>
      <c r="G451" s="73"/>
      <c r="H451" s="75"/>
      <c r="I451" s="75" t="s">
        <v>113</v>
      </c>
      <c r="J451" s="75"/>
      <c r="K451" s="104" t="s">
        <v>80</v>
      </c>
      <c r="L451" s="7" t="n">
        <v>0.6375</v>
      </c>
      <c r="M451" s="7" t="n">
        <v>0.649305555555556</v>
      </c>
      <c r="N451" s="95" t="s">
        <v>137</v>
      </c>
      <c r="O451" s="78" t="s">
        <v>873</v>
      </c>
      <c r="Q451" s="0" t="s">
        <v>332</v>
      </c>
      <c r="R451" s="0" t="str">
        <f aca="false">CHOOSE(WEEKDAY(A451),"Dom","Lun","Mar","Mie","Jue","Vie","Sab")</f>
        <v>Jue</v>
      </c>
    </row>
    <row r="452" customFormat="false" ht="15" hidden="false" customHeight="true" outlineLevel="0" collapsed="false">
      <c r="A452" s="70" t="n">
        <v>44000</v>
      </c>
      <c r="B452" s="9" t="s">
        <v>874</v>
      </c>
      <c r="C452" s="71" t="n">
        <v>350</v>
      </c>
      <c r="D452" s="72" t="s">
        <v>104</v>
      </c>
      <c r="E452" s="73" t="s">
        <v>875</v>
      </c>
      <c r="F452" s="74" t="n">
        <f aca="false">IF(MONTH(A452)=MONTH(A451),F451+1,1)</f>
        <v>2</v>
      </c>
      <c r="G452" s="73"/>
      <c r="H452" s="75"/>
      <c r="I452" s="75" t="s">
        <v>876</v>
      </c>
      <c r="J452" s="75"/>
      <c r="K452" s="104" t="s">
        <v>80</v>
      </c>
      <c r="L452" s="7" t="n">
        <v>0.691666666666667</v>
      </c>
      <c r="M452" s="7" t="n">
        <v>0.693055555555556</v>
      </c>
      <c r="N452" s="95" t="s">
        <v>366</v>
      </c>
      <c r="O452" s="78" t="s">
        <v>877</v>
      </c>
      <c r="Q452" s="0" t="s">
        <v>332</v>
      </c>
      <c r="R452" s="0" t="str">
        <f aca="false">CHOOSE(WEEKDAY(A452),"Dom","Lun","Mar","Mie","Jue","Vie","Sab")</f>
        <v>Jue</v>
      </c>
    </row>
    <row r="453" customFormat="false" ht="15" hidden="false" customHeight="true" outlineLevel="0" collapsed="false">
      <c r="A453" s="70" t="n">
        <v>44000</v>
      </c>
      <c r="B453" s="9" t="s">
        <v>878</v>
      </c>
      <c r="C453" s="71" t="n">
        <v>450</v>
      </c>
      <c r="D453" s="72" t="s">
        <v>729</v>
      </c>
      <c r="E453" s="73" t="s">
        <v>879</v>
      </c>
      <c r="F453" s="74" t="n">
        <f aca="false">IF(MONTH(A453)=MONTH(A452),F452+1,1)</f>
        <v>3</v>
      </c>
      <c r="G453" s="73"/>
      <c r="H453" s="75" t="s">
        <v>233</v>
      </c>
      <c r="I453" s="75" t="s">
        <v>79</v>
      </c>
      <c r="J453" s="75"/>
      <c r="K453" s="104" t="s">
        <v>757</v>
      </c>
      <c r="L453" s="7" t="n">
        <v>0.44375</v>
      </c>
      <c r="M453" s="7" t="n">
        <v>0.44375</v>
      </c>
      <c r="N453" s="95" t="s">
        <v>385</v>
      </c>
      <c r="O453" s="78" t="s">
        <v>880</v>
      </c>
      <c r="Q453" s="0" t="s">
        <v>332</v>
      </c>
      <c r="R453" s="0" t="str">
        <f aca="false">CHOOSE(WEEKDAY(A453),"Dom","Lun","Mar","Mie","Jue","Vie","Sab")</f>
        <v>Jue</v>
      </c>
    </row>
    <row r="454" customFormat="false" ht="15" hidden="true" customHeight="true" outlineLevel="0" collapsed="false">
      <c r="A454" s="70" t="n">
        <v>44000</v>
      </c>
      <c r="B454" s="9" t="s">
        <v>881</v>
      </c>
      <c r="C454" s="71"/>
      <c r="D454" s="72"/>
      <c r="E454" s="73"/>
      <c r="F454" s="74"/>
      <c r="G454" s="73"/>
      <c r="H454" s="75"/>
      <c r="I454" s="75"/>
      <c r="J454" s="75"/>
      <c r="K454" s="104" t="s">
        <v>108</v>
      </c>
      <c r="L454" s="7" t="n">
        <v>0.411111111111111</v>
      </c>
      <c r="M454" s="7" t="n">
        <v>0.421527777777778</v>
      </c>
      <c r="N454" s="95" t="s">
        <v>284</v>
      </c>
      <c r="O454" s="78" t="s">
        <v>882</v>
      </c>
      <c r="Q454" s="0" t="s">
        <v>332</v>
      </c>
      <c r="R454" s="0" t="str">
        <f aca="false">CHOOSE(WEEKDAY(A454),"Dom","Lun","Mar","Mie","Jue","Vie","Sab")</f>
        <v>Jue</v>
      </c>
    </row>
    <row r="455" customFormat="false" ht="15" hidden="true" customHeight="true" outlineLevel="0" collapsed="false">
      <c r="A455" s="70" t="n">
        <v>44000</v>
      </c>
      <c r="B455" s="9" t="s">
        <v>883</v>
      </c>
      <c r="C455" s="71"/>
      <c r="D455" s="72"/>
      <c r="E455" s="73"/>
      <c r="F455" s="74"/>
      <c r="G455" s="73"/>
      <c r="H455" s="75"/>
      <c r="I455" s="75"/>
      <c r="J455" s="75"/>
      <c r="K455" s="104" t="s">
        <v>92</v>
      </c>
      <c r="L455" s="7" t="n">
        <v>0.427777777777778</v>
      </c>
      <c r="M455" s="7" t="n">
        <v>0.429166666666667</v>
      </c>
      <c r="N455" s="95" t="s">
        <v>122</v>
      </c>
      <c r="O455" s="78" t="s">
        <v>884</v>
      </c>
      <c r="Q455" s="0" t="s">
        <v>332</v>
      </c>
      <c r="R455" s="0" t="str">
        <f aca="false">CHOOSE(WEEKDAY(A455),"Dom","Lun","Mar","Mie","Jue","Vie","Sab")</f>
        <v>Jue</v>
      </c>
    </row>
    <row r="456" customFormat="false" ht="15" hidden="true" customHeight="true" outlineLevel="0" collapsed="false">
      <c r="A456" s="70" t="n">
        <v>44000</v>
      </c>
      <c r="B456" s="9" t="s">
        <v>885</v>
      </c>
      <c r="C456" s="71"/>
      <c r="D456" s="72"/>
      <c r="E456" s="73"/>
      <c r="F456" s="74"/>
      <c r="G456" s="73"/>
      <c r="H456" s="75"/>
      <c r="I456" s="75"/>
      <c r="J456" s="75"/>
      <c r="K456" s="104" t="s">
        <v>108</v>
      </c>
      <c r="L456" s="7" t="n">
        <v>0.460416666666667</v>
      </c>
      <c r="M456" s="7" t="n">
        <v>0.470138888888889</v>
      </c>
      <c r="N456" s="95" t="s">
        <v>123</v>
      </c>
      <c r="O456" s="78" t="s">
        <v>886</v>
      </c>
      <c r="Q456" s="0" t="s">
        <v>332</v>
      </c>
      <c r="R456" s="0" t="str">
        <f aca="false">CHOOSE(WEEKDAY(A456),"Dom","Lun","Mar","Mie","Jue","Vie","Sab")</f>
        <v>Jue</v>
      </c>
    </row>
    <row r="457" customFormat="false" ht="15" hidden="true" customHeight="true" outlineLevel="0" collapsed="false">
      <c r="A457" s="70" t="n">
        <v>44000</v>
      </c>
      <c r="B457" s="9" t="s">
        <v>887</v>
      </c>
      <c r="C457" s="71"/>
      <c r="D457" s="72"/>
      <c r="E457" s="73"/>
      <c r="F457" s="74"/>
      <c r="G457" s="73"/>
      <c r="H457" s="75"/>
      <c r="I457" s="75"/>
      <c r="J457" s="75"/>
      <c r="K457" s="104" t="s">
        <v>92</v>
      </c>
      <c r="L457" s="7" t="n">
        <v>0.474305555555556</v>
      </c>
      <c r="M457" s="7" t="n">
        <v>0.479861111111111</v>
      </c>
      <c r="N457" s="95" t="s">
        <v>106</v>
      </c>
      <c r="O457" s="78" t="s">
        <v>888</v>
      </c>
      <c r="Q457" s="0" t="s">
        <v>332</v>
      </c>
      <c r="R457" s="0" t="str">
        <f aca="false">CHOOSE(WEEKDAY(A457),"Dom","Lun","Mar","Mie","Jue","Vie","Sab")</f>
        <v>Jue</v>
      </c>
    </row>
    <row r="458" customFormat="false" ht="15" hidden="true" customHeight="true" outlineLevel="0" collapsed="false">
      <c r="A458" s="70" t="n">
        <v>44000</v>
      </c>
      <c r="B458" s="9" t="s">
        <v>889</v>
      </c>
      <c r="C458" s="71"/>
      <c r="D458" s="72"/>
      <c r="E458" s="73"/>
      <c r="F458" s="74"/>
      <c r="G458" s="73"/>
      <c r="H458" s="75"/>
      <c r="I458" s="75"/>
      <c r="J458" s="75"/>
      <c r="K458" s="104" t="s">
        <v>108</v>
      </c>
      <c r="L458" s="7" t="n">
        <v>0.495138888888889</v>
      </c>
      <c r="M458" s="7" t="n">
        <v>0.5</v>
      </c>
      <c r="N458" s="95" t="s">
        <v>677</v>
      </c>
      <c r="O458" s="78" t="s">
        <v>214</v>
      </c>
      <c r="Q458" s="0" t="s">
        <v>332</v>
      </c>
      <c r="R458" s="0" t="str">
        <f aca="false">CHOOSE(WEEKDAY(A458),"Dom","Lun","Mar","Mie","Jue","Vie","Sab")</f>
        <v>Jue</v>
      </c>
    </row>
    <row r="459" customFormat="false" ht="15" hidden="true" customHeight="true" outlineLevel="0" collapsed="false">
      <c r="A459" s="70" t="n">
        <v>44000</v>
      </c>
      <c r="B459" s="9" t="s">
        <v>890</v>
      </c>
      <c r="C459" s="71"/>
      <c r="D459" s="72"/>
      <c r="E459" s="73"/>
      <c r="F459" s="74"/>
      <c r="G459" s="73"/>
      <c r="H459" s="75"/>
      <c r="I459" s="75"/>
      <c r="J459" s="75"/>
      <c r="K459" s="104" t="s">
        <v>108</v>
      </c>
      <c r="L459" s="7" t="n">
        <v>0.604166666666667</v>
      </c>
      <c r="M459" s="7" t="n">
        <v>0.607638888888889</v>
      </c>
      <c r="N459" s="95" t="s">
        <v>123</v>
      </c>
      <c r="O459" s="78" t="s">
        <v>891</v>
      </c>
      <c r="Q459" s="0" t="s">
        <v>332</v>
      </c>
      <c r="R459" s="0" t="str">
        <f aca="false">CHOOSE(WEEKDAY(A459),"Dom","Lun","Mar","Mie","Jue","Vie","Sab")</f>
        <v>Jue</v>
      </c>
    </row>
    <row r="460" customFormat="false" ht="15" hidden="true" customHeight="true" outlineLevel="0" collapsed="false">
      <c r="A460" s="70" t="n">
        <v>44000</v>
      </c>
      <c r="B460" s="9" t="s">
        <v>892</v>
      </c>
      <c r="C460" s="71"/>
      <c r="D460" s="72"/>
      <c r="E460" s="73"/>
      <c r="F460" s="74"/>
      <c r="G460" s="73"/>
      <c r="H460" s="75"/>
      <c r="I460" s="75"/>
      <c r="J460" s="75"/>
      <c r="K460" s="104" t="s">
        <v>108</v>
      </c>
      <c r="L460" s="7" t="n">
        <v>0.611805555555556</v>
      </c>
      <c r="M460" s="7" t="n">
        <v>0.63125</v>
      </c>
      <c r="N460" s="95" t="s">
        <v>284</v>
      </c>
      <c r="O460" s="78" t="s">
        <v>893</v>
      </c>
      <c r="Q460" s="0" t="s">
        <v>332</v>
      </c>
      <c r="R460" s="0" t="str">
        <f aca="false">CHOOSE(WEEKDAY(A460),"Dom","Lun","Mar","Mie","Jue","Vie","Sab")</f>
        <v>Jue</v>
      </c>
    </row>
    <row r="461" customFormat="false" ht="15" hidden="true" customHeight="true" outlineLevel="0" collapsed="false">
      <c r="A461" s="70" t="n">
        <v>44000</v>
      </c>
      <c r="B461" s="9" t="s">
        <v>894</v>
      </c>
      <c r="C461" s="71"/>
      <c r="D461" s="72"/>
      <c r="E461" s="73"/>
      <c r="F461" s="74"/>
      <c r="G461" s="73"/>
      <c r="H461" s="75"/>
      <c r="I461" s="75"/>
      <c r="J461" s="75"/>
      <c r="K461" s="104" t="s">
        <v>108</v>
      </c>
      <c r="L461" s="7" t="n">
        <v>0.657638888888889</v>
      </c>
      <c r="M461" s="7" t="n">
        <v>0.678472222222222</v>
      </c>
      <c r="N461" s="95" t="s">
        <v>261</v>
      </c>
      <c r="O461" s="78" t="s">
        <v>895</v>
      </c>
      <c r="Q461" s="0" t="s">
        <v>332</v>
      </c>
      <c r="R461" s="0" t="str">
        <f aca="false">CHOOSE(WEEKDAY(A461),"Dom","Lun","Mar","Mie","Jue","Vie","Sab")</f>
        <v>Jue</v>
      </c>
    </row>
    <row r="462" customFormat="false" ht="15" hidden="true" customHeight="true" outlineLevel="0" collapsed="false">
      <c r="A462" s="70" t="n">
        <v>44000</v>
      </c>
      <c r="B462" s="9" t="s">
        <v>896</v>
      </c>
      <c r="C462" s="71"/>
      <c r="D462" s="72"/>
      <c r="E462" s="73"/>
      <c r="F462" s="74"/>
      <c r="G462" s="73"/>
      <c r="H462" s="75"/>
      <c r="I462" s="75"/>
      <c r="J462" s="75"/>
      <c r="K462" s="104" t="s">
        <v>108</v>
      </c>
      <c r="L462" s="7" t="n">
        <v>0.721527777777778</v>
      </c>
      <c r="M462" s="7" t="n">
        <v>0.723611111111111</v>
      </c>
      <c r="N462" s="95" t="s">
        <v>284</v>
      </c>
      <c r="O462" s="78" t="s">
        <v>895</v>
      </c>
      <c r="Q462" s="0" t="s">
        <v>332</v>
      </c>
      <c r="R462" s="0" t="str">
        <f aca="false">CHOOSE(WEEKDAY(A462),"Dom","Lun","Mar","Mie","Jue","Vie","Sab")</f>
        <v>Jue</v>
      </c>
    </row>
    <row r="463" customFormat="false" ht="15" hidden="true" customHeight="true" outlineLevel="0" collapsed="false">
      <c r="A463" s="70" t="n">
        <v>44000</v>
      </c>
      <c r="B463" s="9" t="s">
        <v>143</v>
      </c>
      <c r="C463" s="71"/>
      <c r="D463" s="72"/>
      <c r="E463" s="73"/>
      <c r="F463" s="74"/>
      <c r="G463" s="73"/>
      <c r="H463" s="75"/>
      <c r="I463" s="75"/>
      <c r="J463" s="75"/>
      <c r="K463" s="104" t="s">
        <v>144</v>
      </c>
      <c r="L463" s="7" t="n">
        <v>0.729861111111111</v>
      </c>
      <c r="M463" s="7" t="n">
        <v>0.775694444444444</v>
      </c>
      <c r="N463" s="95" t="s">
        <v>261</v>
      </c>
      <c r="O463" s="78" t="s">
        <v>146</v>
      </c>
      <c r="Q463" s="0" t="s">
        <v>332</v>
      </c>
      <c r="R463" s="0" t="str">
        <f aca="false">CHOOSE(WEEKDAY(A463),"Dom","Lun","Mar","Mie","Jue","Vie","Sab")</f>
        <v>Jue</v>
      </c>
    </row>
    <row r="464" customFormat="false" ht="15" hidden="true" customHeight="true" outlineLevel="0" collapsed="false">
      <c r="A464" s="47" t="n">
        <v>44000</v>
      </c>
      <c r="B464" s="79" t="s">
        <v>147</v>
      </c>
      <c r="C464" s="49"/>
      <c r="D464" s="80"/>
      <c r="E464" s="81"/>
      <c r="F464" s="82"/>
      <c r="G464" s="81"/>
      <c r="H464" s="83"/>
      <c r="I464" s="83"/>
      <c r="J464" s="83"/>
      <c r="K464" s="103" t="s">
        <v>96</v>
      </c>
      <c r="L464" s="85" t="n">
        <v>0.788888888888889</v>
      </c>
      <c r="M464" s="85" t="n">
        <v>0.80625</v>
      </c>
      <c r="N464" s="99" t="s">
        <v>602</v>
      </c>
      <c r="O464" s="59" t="s">
        <v>540</v>
      </c>
      <c r="Q464" s="0" t="s">
        <v>332</v>
      </c>
      <c r="R464" s="0" t="str">
        <f aca="false">CHOOSE(WEEKDAY(A464),"Dom","Lun","Mar","Mie","Jue","Vie","Sab")</f>
        <v>Jue</v>
      </c>
    </row>
    <row r="465" customFormat="false" ht="15" hidden="false" customHeight="true" outlineLevel="0" collapsed="false">
      <c r="A465" s="70" t="n">
        <v>44002</v>
      </c>
      <c r="B465" s="9" t="s">
        <v>897</v>
      </c>
      <c r="C465" s="71" t="n">
        <v>250</v>
      </c>
      <c r="D465" s="72" t="s">
        <v>898</v>
      </c>
      <c r="E465" s="73" t="s">
        <v>899</v>
      </c>
      <c r="F465" s="74" t="n">
        <f aca="false">IF(MONTH(A465)=MONTH(A464),F464+1,1)</f>
        <v>1</v>
      </c>
      <c r="G465" s="73"/>
      <c r="H465" s="75" t="s">
        <v>897</v>
      </c>
      <c r="I465" s="75" t="s">
        <v>79</v>
      </c>
      <c r="J465" s="75"/>
      <c r="K465" s="104" t="s">
        <v>80</v>
      </c>
      <c r="L465" s="7" t="n">
        <v>0.500694444444444</v>
      </c>
      <c r="M465" s="7" t="n">
        <v>0.522222222222222</v>
      </c>
      <c r="N465" s="95" t="s">
        <v>106</v>
      </c>
      <c r="O465" s="78" t="s">
        <v>900</v>
      </c>
      <c r="Q465" s="0" t="s">
        <v>332</v>
      </c>
      <c r="R465" s="0" t="str">
        <f aca="false">CHOOSE(WEEKDAY(A465),"Dom","Lun","Mar","Mie","Jue","Vie","Sab")</f>
        <v>Sab</v>
      </c>
    </row>
    <row r="466" customFormat="false" ht="15" hidden="false" customHeight="true" outlineLevel="0" collapsed="false">
      <c r="A466" s="70" t="n">
        <v>44002</v>
      </c>
      <c r="B466" s="9" t="s">
        <v>897</v>
      </c>
      <c r="C466" s="71" t="n">
        <v>250</v>
      </c>
      <c r="D466" s="72" t="s">
        <v>898</v>
      </c>
      <c r="E466" s="73" t="s">
        <v>899</v>
      </c>
      <c r="F466" s="74" t="n">
        <f aca="false">IF(MONTH(A466)=MONTH(A465),F465+1,1)</f>
        <v>2</v>
      </c>
      <c r="G466" s="73"/>
      <c r="H466" s="75" t="s">
        <v>897</v>
      </c>
      <c r="I466" s="75" t="s">
        <v>79</v>
      </c>
      <c r="J466" s="75"/>
      <c r="K466" s="104" t="s">
        <v>80</v>
      </c>
      <c r="L466" s="7" t="n">
        <v>0.5375</v>
      </c>
      <c r="M466" s="7" t="n">
        <v>0.540277777777778</v>
      </c>
      <c r="N466" s="95" t="s">
        <v>81</v>
      </c>
      <c r="O466" s="78" t="s">
        <v>901</v>
      </c>
      <c r="Q466" s="0" t="s">
        <v>332</v>
      </c>
      <c r="R466" s="0" t="str">
        <f aca="false">CHOOSE(WEEKDAY(A466),"Dom","Lun","Mar","Mie","Jue","Vie","Sab")</f>
        <v>Sab</v>
      </c>
    </row>
    <row r="467" customFormat="false" ht="15" hidden="false" customHeight="true" outlineLevel="0" collapsed="false">
      <c r="A467" s="70" t="n">
        <v>44002</v>
      </c>
      <c r="B467" s="9" t="s">
        <v>902</v>
      </c>
      <c r="C467" s="71" t="n">
        <v>250</v>
      </c>
      <c r="D467" s="72" t="s">
        <v>898</v>
      </c>
      <c r="E467" s="73" t="s">
        <v>899</v>
      </c>
      <c r="F467" s="74" t="n">
        <f aca="false">IF(MONTH(A467)=MONTH(A466),F466+1,1)</f>
        <v>3</v>
      </c>
      <c r="G467" s="73"/>
      <c r="H467" s="75" t="s">
        <v>897</v>
      </c>
      <c r="I467" s="75" t="s">
        <v>79</v>
      </c>
      <c r="J467" s="75"/>
      <c r="K467" s="104" t="s">
        <v>80</v>
      </c>
      <c r="L467" s="7" t="n">
        <v>0.564583333333333</v>
      </c>
      <c r="M467" s="7" t="n">
        <v>0.570833333333333</v>
      </c>
      <c r="N467" s="95" t="s">
        <v>559</v>
      </c>
      <c r="O467" s="78" t="s">
        <v>903</v>
      </c>
      <c r="Q467" s="0" t="s">
        <v>332</v>
      </c>
      <c r="R467" s="0" t="str">
        <f aca="false">CHOOSE(WEEKDAY(A467),"Dom","Lun","Mar","Mie","Jue","Vie","Sab")</f>
        <v>Sab</v>
      </c>
    </row>
    <row r="468" customFormat="false" ht="15" hidden="false" customHeight="true" outlineLevel="0" collapsed="false">
      <c r="A468" s="70" t="n">
        <v>44002</v>
      </c>
      <c r="B468" s="9" t="s">
        <v>897</v>
      </c>
      <c r="C468" s="71" t="n">
        <v>250</v>
      </c>
      <c r="D468" s="72" t="s">
        <v>898</v>
      </c>
      <c r="E468" s="73" t="s">
        <v>899</v>
      </c>
      <c r="F468" s="74" t="n">
        <f aca="false">IF(MONTH(A468)=MONTH(A467),F467+1,1)</f>
        <v>4</v>
      </c>
      <c r="G468" s="73"/>
      <c r="H468" s="75" t="s">
        <v>897</v>
      </c>
      <c r="I468" s="75" t="s">
        <v>79</v>
      </c>
      <c r="J468" s="75"/>
      <c r="K468" s="104" t="s">
        <v>80</v>
      </c>
      <c r="L468" s="7" t="n">
        <v>0.601388888888889</v>
      </c>
      <c r="M468" s="7" t="n">
        <v>0.605555555555555</v>
      </c>
      <c r="N468" s="95" t="s">
        <v>145</v>
      </c>
      <c r="O468" s="78" t="s">
        <v>904</v>
      </c>
      <c r="Q468" s="0" t="s">
        <v>332</v>
      </c>
      <c r="R468" s="0" t="str">
        <f aca="false">CHOOSE(WEEKDAY(A468),"Dom","Lun","Mar","Mie","Jue","Vie","Sab")</f>
        <v>Sab</v>
      </c>
    </row>
    <row r="469" customFormat="false" ht="15" hidden="false" customHeight="true" outlineLevel="0" collapsed="false">
      <c r="A469" s="70" t="n">
        <v>44002</v>
      </c>
      <c r="B469" s="9" t="s">
        <v>897</v>
      </c>
      <c r="C469" s="71" t="n">
        <v>50</v>
      </c>
      <c r="D469" s="72" t="s">
        <v>898</v>
      </c>
      <c r="E469" s="73" t="s">
        <v>899</v>
      </c>
      <c r="F469" s="74" t="n">
        <f aca="false">IF(MONTH(A469)=MONTH(A468),F468+1,1)</f>
        <v>5</v>
      </c>
      <c r="G469" s="73"/>
      <c r="H469" s="75" t="s">
        <v>897</v>
      </c>
      <c r="I469" s="75" t="s">
        <v>79</v>
      </c>
      <c r="J469" s="75"/>
      <c r="K469" s="104" t="s">
        <v>80</v>
      </c>
      <c r="L469" s="7" t="n">
        <v>0.619444444444444</v>
      </c>
      <c r="M469" s="7" t="n">
        <v>0.621527777777778</v>
      </c>
      <c r="N469" s="95" t="s">
        <v>109</v>
      </c>
      <c r="O469" s="78" t="s">
        <v>905</v>
      </c>
      <c r="Q469" s="0" t="s">
        <v>332</v>
      </c>
      <c r="R469" s="0" t="str">
        <f aca="false">CHOOSE(WEEKDAY(A469),"Dom","Lun","Mar","Mie","Jue","Vie","Sab")</f>
        <v>Sab</v>
      </c>
    </row>
    <row r="470" customFormat="false" ht="15" hidden="false" customHeight="true" outlineLevel="0" collapsed="false">
      <c r="A470" s="70" t="n">
        <v>44002</v>
      </c>
      <c r="B470" s="9" t="s">
        <v>204</v>
      </c>
      <c r="C470" s="71" t="n">
        <v>400</v>
      </c>
      <c r="D470" s="72" t="s">
        <v>104</v>
      </c>
      <c r="E470" s="73" t="s">
        <v>205</v>
      </c>
      <c r="F470" s="74" t="n">
        <f aca="false">IF(MONTH(A470)=MONTH(A469),F469+1,1)</f>
        <v>6</v>
      </c>
      <c r="G470" s="73"/>
      <c r="H470" s="75" t="s">
        <v>204</v>
      </c>
      <c r="I470" s="75" t="s">
        <v>79</v>
      </c>
      <c r="J470" s="75"/>
      <c r="K470" s="104" t="s">
        <v>80</v>
      </c>
      <c r="L470" s="7" t="n">
        <v>0.704861111111111</v>
      </c>
      <c r="M470" s="7" t="n">
        <v>0.731944444444444</v>
      </c>
      <c r="N470" s="95" t="s">
        <v>81</v>
      </c>
      <c r="O470" s="78" t="s">
        <v>207</v>
      </c>
      <c r="Q470" s="0" t="s">
        <v>332</v>
      </c>
      <c r="R470" s="0" t="str">
        <f aca="false">CHOOSE(WEEKDAY(A470),"Dom","Lun","Mar","Mie","Jue","Vie","Sab")</f>
        <v>Sab</v>
      </c>
    </row>
    <row r="471" customFormat="false" ht="15" hidden="true" customHeight="true" outlineLevel="0" collapsed="false">
      <c r="A471" s="70" t="n">
        <v>44002</v>
      </c>
      <c r="B471" s="9" t="s">
        <v>906</v>
      </c>
      <c r="C471" s="71"/>
      <c r="D471" s="72"/>
      <c r="E471" s="73"/>
      <c r="F471" s="74"/>
      <c r="G471" s="73"/>
      <c r="H471" s="75"/>
      <c r="I471" s="75"/>
      <c r="J471" s="75"/>
      <c r="K471" s="104" t="s">
        <v>108</v>
      </c>
      <c r="L471" s="7" t="n">
        <v>0.447222222222222</v>
      </c>
      <c r="M471" s="7" t="n">
        <v>0.463194444444444</v>
      </c>
      <c r="N471" s="95" t="s">
        <v>305</v>
      </c>
      <c r="O471" s="78" t="s">
        <v>907</v>
      </c>
      <c r="Q471" s="0" t="s">
        <v>332</v>
      </c>
      <c r="R471" s="0" t="str">
        <f aca="false">CHOOSE(WEEKDAY(A471),"Dom","Lun","Mar","Mie","Jue","Vie","Sab")</f>
        <v>Sab</v>
      </c>
    </row>
    <row r="472" customFormat="false" ht="15" hidden="true" customHeight="true" outlineLevel="0" collapsed="false">
      <c r="A472" s="70" t="n">
        <v>44002</v>
      </c>
      <c r="B472" s="9" t="s">
        <v>908</v>
      </c>
      <c r="C472" s="71"/>
      <c r="D472" s="72"/>
      <c r="E472" s="73"/>
      <c r="F472" s="74"/>
      <c r="G472" s="73"/>
      <c r="H472" s="75"/>
      <c r="I472" s="75"/>
      <c r="J472" s="75"/>
      <c r="K472" s="104" t="s">
        <v>92</v>
      </c>
      <c r="L472" s="7" t="n">
        <v>0.466666666666667</v>
      </c>
      <c r="M472" s="7" t="n">
        <v>0.467361111111111</v>
      </c>
      <c r="N472" s="77" t="s">
        <v>909</v>
      </c>
      <c r="O472" s="78" t="s">
        <v>910</v>
      </c>
      <c r="Q472" s="0" t="s">
        <v>332</v>
      </c>
      <c r="R472" s="0" t="str">
        <f aca="false">CHOOSE(WEEKDAY(A472),"Dom","Lun","Mar","Mie","Jue","Vie","Sab")</f>
        <v>Sab</v>
      </c>
    </row>
    <row r="473" customFormat="false" ht="15" hidden="true" customHeight="true" outlineLevel="0" collapsed="false">
      <c r="A473" s="70" t="n">
        <v>44002</v>
      </c>
      <c r="B473" s="9" t="s">
        <v>911</v>
      </c>
      <c r="C473" s="71"/>
      <c r="D473" s="72"/>
      <c r="E473" s="73"/>
      <c r="F473" s="74"/>
      <c r="G473" s="73"/>
      <c r="H473" s="75"/>
      <c r="I473" s="75"/>
      <c r="J473" s="75"/>
      <c r="K473" s="104" t="s">
        <v>108</v>
      </c>
      <c r="L473" s="7" t="n">
        <v>0.634027777777778</v>
      </c>
      <c r="M473" s="7" t="n">
        <v>0.647222222222222</v>
      </c>
      <c r="N473" s="95" t="s">
        <v>305</v>
      </c>
      <c r="O473" s="78" t="s">
        <v>912</v>
      </c>
      <c r="Q473" s="0" t="s">
        <v>332</v>
      </c>
      <c r="R473" s="0" t="str">
        <f aca="false">CHOOSE(WEEKDAY(A473),"Dom","Lun","Mar","Mie","Jue","Vie","Sab")</f>
        <v>Sab</v>
      </c>
    </row>
    <row r="474" customFormat="false" ht="15" hidden="true" customHeight="true" outlineLevel="0" collapsed="false">
      <c r="A474" s="70" t="n">
        <v>44002</v>
      </c>
      <c r="B474" s="9" t="s">
        <v>700</v>
      </c>
      <c r="C474" s="71"/>
      <c r="D474" s="72"/>
      <c r="E474" s="73"/>
      <c r="F474" s="74"/>
      <c r="G474" s="73"/>
      <c r="H474" s="75"/>
      <c r="I474" s="75"/>
      <c r="J474" s="75"/>
      <c r="K474" s="104" t="s">
        <v>108</v>
      </c>
      <c r="L474" s="7" t="n">
        <v>0.650694444444444</v>
      </c>
      <c r="M474" s="7" t="n">
        <v>0.670833333333333</v>
      </c>
      <c r="N474" s="95" t="s">
        <v>168</v>
      </c>
      <c r="O474" s="78" t="s">
        <v>701</v>
      </c>
      <c r="Q474" s="0" t="s">
        <v>332</v>
      </c>
      <c r="R474" s="0" t="str">
        <f aca="false">CHOOSE(WEEKDAY(A474),"Dom","Lun","Mar","Mie","Jue","Vie","Sab")</f>
        <v>Sab</v>
      </c>
    </row>
    <row r="475" customFormat="false" ht="15" hidden="true" customHeight="true" outlineLevel="0" collapsed="false">
      <c r="A475" s="70" t="n">
        <v>44002</v>
      </c>
      <c r="B475" s="9" t="s">
        <v>143</v>
      </c>
      <c r="C475" s="71"/>
      <c r="D475" s="72"/>
      <c r="E475" s="73"/>
      <c r="F475" s="74"/>
      <c r="G475" s="73"/>
      <c r="H475" s="75"/>
      <c r="I475" s="75"/>
      <c r="J475" s="75"/>
      <c r="K475" s="104" t="s">
        <v>144</v>
      </c>
      <c r="L475" s="7" t="n">
        <v>0.673611111111111</v>
      </c>
      <c r="M475" s="7" t="n">
        <v>0.680555555555555</v>
      </c>
      <c r="N475" s="95" t="s">
        <v>261</v>
      </c>
      <c r="O475" s="78" t="s">
        <v>146</v>
      </c>
      <c r="Q475" s="0" t="s">
        <v>332</v>
      </c>
      <c r="R475" s="0" t="str">
        <f aca="false">CHOOSE(WEEKDAY(A475),"Dom","Lun","Mar","Mie","Jue","Vie","Sab")</f>
        <v>Sab</v>
      </c>
    </row>
    <row r="476" customFormat="false" ht="15" hidden="true" customHeight="true" outlineLevel="0" collapsed="false">
      <c r="A476" s="70" t="n">
        <v>44002</v>
      </c>
      <c r="B476" s="9" t="s">
        <v>793</v>
      </c>
      <c r="C476" s="71"/>
      <c r="D476" s="72"/>
      <c r="E476" s="73"/>
      <c r="F476" s="74"/>
      <c r="G476" s="73"/>
      <c r="H476" s="75"/>
      <c r="I476" s="75"/>
      <c r="J476" s="75"/>
      <c r="K476" s="104" t="s">
        <v>257</v>
      </c>
      <c r="L476" s="7" t="n">
        <v>0.69375</v>
      </c>
      <c r="M476" s="7" t="n">
        <v>0.700694444444444</v>
      </c>
      <c r="N476" s="95" t="s">
        <v>123</v>
      </c>
      <c r="O476" s="78" t="s">
        <v>794</v>
      </c>
      <c r="Q476" s="0" t="s">
        <v>332</v>
      </c>
      <c r="R476" s="0" t="str">
        <f aca="false">CHOOSE(WEEKDAY(A476),"Dom","Lun","Mar","Mie","Jue","Vie","Sab")</f>
        <v>Sab</v>
      </c>
    </row>
    <row r="477" customFormat="false" ht="15" hidden="true" customHeight="true" outlineLevel="0" collapsed="false">
      <c r="A477" s="70" t="n">
        <v>44002</v>
      </c>
      <c r="B477" s="9" t="s">
        <v>913</v>
      </c>
      <c r="C477" s="71"/>
      <c r="D477" s="72"/>
      <c r="E477" s="73"/>
      <c r="F477" s="74"/>
      <c r="G477" s="73"/>
      <c r="H477" s="75"/>
      <c r="I477" s="75"/>
      <c r="J477" s="75"/>
      <c r="K477" s="104" t="s">
        <v>108</v>
      </c>
      <c r="L477" s="7" t="n">
        <v>0.75625</v>
      </c>
      <c r="M477" s="7" t="n">
        <v>0.765972222222222</v>
      </c>
      <c r="N477" s="95" t="s">
        <v>168</v>
      </c>
      <c r="O477" s="78" t="s">
        <v>914</v>
      </c>
      <c r="Q477" s="0" t="s">
        <v>332</v>
      </c>
      <c r="R477" s="0" t="str">
        <f aca="false">CHOOSE(WEEKDAY(A477),"Dom","Lun","Mar","Mie","Jue","Vie","Sab")</f>
        <v>Sab</v>
      </c>
    </row>
    <row r="478" customFormat="false" ht="15" hidden="true" customHeight="true" outlineLevel="0" collapsed="false">
      <c r="A478" s="70" t="n">
        <v>44002</v>
      </c>
      <c r="B478" s="9" t="s">
        <v>143</v>
      </c>
      <c r="C478" s="120"/>
      <c r="D478" s="72"/>
      <c r="E478" s="73"/>
      <c r="F478" s="74"/>
      <c r="G478" s="73"/>
      <c r="H478" s="75"/>
      <c r="I478" s="75"/>
      <c r="J478" s="75"/>
      <c r="K478" s="104" t="s">
        <v>144</v>
      </c>
      <c r="L478" s="7" t="n">
        <v>0.76875</v>
      </c>
      <c r="M478" s="7" t="n">
        <v>0.801388888888889</v>
      </c>
      <c r="N478" s="95" t="s">
        <v>310</v>
      </c>
      <c r="O478" s="78" t="s">
        <v>146</v>
      </c>
      <c r="Q478" s="0" t="s">
        <v>332</v>
      </c>
      <c r="R478" s="0" t="str">
        <f aca="false">CHOOSE(WEEKDAY(A478),"Dom","Lun","Mar","Mie","Jue","Vie","Sab")</f>
        <v>Sab</v>
      </c>
    </row>
    <row r="479" customFormat="false" ht="15" hidden="true" customHeight="true" outlineLevel="0" collapsed="false">
      <c r="A479" s="47" t="n">
        <v>44002</v>
      </c>
      <c r="B479" s="79" t="s">
        <v>147</v>
      </c>
      <c r="C479" s="49"/>
      <c r="D479" s="80"/>
      <c r="E479" s="81"/>
      <c r="F479" s="82"/>
      <c r="G479" s="81"/>
      <c r="H479" s="83"/>
      <c r="I479" s="83"/>
      <c r="J479" s="83"/>
      <c r="K479" s="103" t="s">
        <v>96</v>
      </c>
      <c r="L479" s="85" t="n">
        <v>0.810416666666667</v>
      </c>
      <c r="M479" s="85" t="n">
        <v>0.999305555555556</v>
      </c>
      <c r="N479" s="99" t="s">
        <v>148</v>
      </c>
      <c r="O479" s="59" t="s">
        <v>540</v>
      </c>
      <c r="Q479" s="0" t="s">
        <v>332</v>
      </c>
      <c r="R479" s="0" t="str">
        <f aca="false">CHOOSE(WEEKDAY(A479),"Dom","Lun","Mar","Mie","Jue","Vie","Sab")</f>
        <v>Sab</v>
      </c>
    </row>
    <row r="480" customFormat="false" ht="15" hidden="false" customHeight="true" outlineLevel="0" collapsed="false">
      <c r="A480" s="70" t="n">
        <v>44004</v>
      </c>
      <c r="B480" s="9" t="s">
        <v>915</v>
      </c>
      <c r="C480" s="71" t="n">
        <v>300</v>
      </c>
      <c r="D480" s="72" t="s">
        <v>821</v>
      </c>
      <c r="E480" s="73" t="s">
        <v>916</v>
      </c>
      <c r="F480" s="74" t="n">
        <f aca="false">IF(MONTH(A480)=MONTH(A479),F479+1,1)</f>
        <v>1</v>
      </c>
      <c r="G480" s="73"/>
      <c r="H480" s="75" t="s">
        <v>917</v>
      </c>
      <c r="I480" s="75" t="s">
        <v>183</v>
      </c>
      <c r="J480" s="75"/>
      <c r="K480" s="104" t="s">
        <v>757</v>
      </c>
      <c r="L480" s="7" t="n">
        <v>0.653472222222222</v>
      </c>
      <c r="M480" s="7" t="n">
        <v>0.653472222222222</v>
      </c>
      <c r="N480" s="95" t="s">
        <v>168</v>
      </c>
      <c r="O480" s="78" t="s">
        <v>918</v>
      </c>
      <c r="Q480" s="0" t="s">
        <v>120</v>
      </c>
      <c r="R480" s="0" t="str">
        <f aca="false">CHOOSE(WEEKDAY(A480),"Dom","Lun","Mar","Mie","Jue","Vie","Sab")</f>
        <v>Lun</v>
      </c>
    </row>
    <row r="481" customFormat="false" ht="15" hidden="false" customHeight="true" outlineLevel="0" collapsed="false">
      <c r="A481" s="70" t="n">
        <v>44004</v>
      </c>
      <c r="B481" s="9" t="s">
        <v>919</v>
      </c>
      <c r="C481" s="71" t="n">
        <v>300</v>
      </c>
      <c r="D481" s="72" t="s">
        <v>104</v>
      </c>
      <c r="E481" s="73" t="s">
        <v>920</v>
      </c>
      <c r="F481" s="74" t="n">
        <f aca="false">IF(MONTH(A481)=MONTH(A480),F480+1,1)</f>
        <v>2</v>
      </c>
      <c r="G481" s="73"/>
      <c r="H481" s="75"/>
      <c r="I481" s="75" t="s">
        <v>183</v>
      </c>
      <c r="J481" s="75"/>
      <c r="K481" s="104" t="s">
        <v>80</v>
      </c>
      <c r="L481" s="7" t="n">
        <v>0.544444444444444</v>
      </c>
      <c r="M481" s="7" t="n">
        <v>0.567361111111111</v>
      </c>
      <c r="N481" s="95" t="s">
        <v>155</v>
      </c>
      <c r="O481" s="78" t="s">
        <v>921</v>
      </c>
      <c r="Q481" s="0" t="s">
        <v>120</v>
      </c>
      <c r="R481" s="0" t="str">
        <f aca="false">CHOOSE(WEEKDAY(A481),"Dom","Lun","Mar","Mie","Jue","Vie","Sab")</f>
        <v>Lun</v>
      </c>
    </row>
    <row r="482" customFormat="false" ht="15" hidden="false" customHeight="true" outlineLevel="0" collapsed="false">
      <c r="A482" s="70" t="n">
        <v>44004</v>
      </c>
      <c r="B482" s="9" t="s">
        <v>919</v>
      </c>
      <c r="C482" s="71" t="n">
        <v>300</v>
      </c>
      <c r="D482" s="72" t="s">
        <v>104</v>
      </c>
      <c r="E482" s="73" t="s">
        <v>922</v>
      </c>
      <c r="F482" s="74" t="n">
        <f aca="false">IF(MONTH(A482)=MONTH(A481),F481+1,1)</f>
        <v>3</v>
      </c>
      <c r="G482" s="73"/>
      <c r="H482" s="75"/>
      <c r="I482" s="75" t="s">
        <v>183</v>
      </c>
      <c r="J482" s="75"/>
      <c r="K482" s="104" t="s">
        <v>80</v>
      </c>
      <c r="L482" s="7" t="n">
        <v>0.583333333333333</v>
      </c>
      <c r="M482" s="7" t="n">
        <v>0.592361111111111</v>
      </c>
      <c r="N482" s="95" t="s">
        <v>615</v>
      </c>
      <c r="O482" s="78" t="s">
        <v>921</v>
      </c>
      <c r="Q482" s="0" t="s">
        <v>120</v>
      </c>
      <c r="R482" s="0" t="str">
        <f aca="false">CHOOSE(WEEKDAY(A482),"Dom","Lun","Mar","Mie","Jue","Vie","Sab")</f>
        <v>Lun</v>
      </c>
    </row>
    <row r="483" customFormat="false" ht="15" hidden="false" customHeight="true" outlineLevel="0" collapsed="false">
      <c r="A483" s="70" t="n">
        <v>44004</v>
      </c>
      <c r="B483" s="9" t="s">
        <v>919</v>
      </c>
      <c r="C483" s="71" t="n">
        <v>300</v>
      </c>
      <c r="D483" s="72" t="s">
        <v>104</v>
      </c>
      <c r="E483" s="73" t="s">
        <v>923</v>
      </c>
      <c r="F483" s="74" t="n">
        <f aca="false">IF(MONTH(A483)=MONTH(A482),F482+1,1)</f>
        <v>4</v>
      </c>
      <c r="G483" s="73"/>
      <c r="H483" s="75"/>
      <c r="I483" s="75" t="s">
        <v>183</v>
      </c>
      <c r="J483" s="75"/>
      <c r="K483" s="104" t="s">
        <v>80</v>
      </c>
      <c r="L483" s="7" t="n">
        <v>0.620138888888889</v>
      </c>
      <c r="M483" s="7" t="n">
        <v>0.622222222222222</v>
      </c>
      <c r="N483" s="95" t="s">
        <v>86</v>
      </c>
      <c r="O483" s="78" t="s">
        <v>921</v>
      </c>
      <c r="Q483" s="0" t="s">
        <v>120</v>
      </c>
      <c r="R483" s="0" t="str">
        <f aca="false">CHOOSE(WEEKDAY(A483),"Dom","Lun","Mar","Mie","Jue","Vie","Sab")</f>
        <v>Lun</v>
      </c>
    </row>
    <row r="484" customFormat="false" ht="15" hidden="false" customHeight="true" outlineLevel="0" collapsed="false">
      <c r="A484" s="70" t="n">
        <v>44004</v>
      </c>
      <c r="B484" s="9" t="s">
        <v>924</v>
      </c>
      <c r="C484" s="71" t="n">
        <v>450</v>
      </c>
      <c r="D484" s="72" t="s">
        <v>104</v>
      </c>
      <c r="E484" s="73" t="s">
        <v>925</v>
      </c>
      <c r="F484" s="74" t="n">
        <f aca="false">IF(MONTH(A484)=MONTH(A483),F483+1,1)</f>
        <v>5</v>
      </c>
      <c r="G484" s="73"/>
      <c r="H484" s="75"/>
      <c r="I484" s="75" t="s">
        <v>183</v>
      </c>
      <c r="J484" s="75"/>
      <c r="K484" s="104" t="s">
        <v>80</v>
      </c>
      <c r="L484" s="7" t="n">
        <v>0.65625</v>
      </c>
      <c r="M484" s="7" t="n">
        <v>0.698611111111111</v>
      </c>
      <c r="N484" s="95" t="s">
        <v>389</v>
      </c>
      <c r="O484" s="78" t="s">
        <v>926</v>
      </c>
      <c r="Q484" s="0" t="s">
        <v>120</v>
      </c>
      <c r="R484" s="0" t="str">
        <f aca="false">CHOOSE(WEEKDAY(A484),"Dom","Lun","Mar","Mie","Jue","Vie","Sab")</f>
        <v>Lun</v>
      </c>
    </row>
    <row r="485" customFormat="false" ht="15" hidden="false" customHeight="true" outlineLevel="0" collapsed="false">
      <c r="A485" s="70" t="n">
        <v>44004</v>
      </c>
      <c r="B485" s="9" t="s">
        <v>927</v>
      </c>
      <c r="C485" s="71" t="n">
        <v>400</v>
      </c>
      <c r="D485" s="72" t="s">
        <v>104</v>
      </c>
      <c r="E485" s="73" t="s">
        <v>928</v>
      </c>
      <c r="F485" s="74" t="n">
        <f aca="false">IF(MONTH(A485)=MONTH(A484),F484+1,1)</f>
        <v>6</v>
      </c>
      <c r="G485" s="73"/>
      <c r="H485" s="75"/>
      <c r="I485" s="75" t="s">
        <v>113</v>
      </c>
      <c r="J485" s="75"/>
      <c r="K485" s="104" t="s">
        <v>80</v>
      </c>
      <c r="L485" s="7" t="n">
        <v>0.7875</v>
      </c>
      <c r="M485" s="7" t="n">
        <v>0.813194444444444</v>
      </c>
      <c r="N485" s="95" t="s">
        <v>929</v>
      </c>
      <c r="O485" s="78" t="s">
        <v>930</v>
      </c>
      <c r="Q485" s="0" t="s">
        <v>120</v>
      </c>
      <c r="R485" s="0" t="str">
        <f aca="false">CHOOSE(WEEKDAY(A485),"Dom","Lun","Mar","Mie","Jue","Vie","Sab")</f>
        <v>Lun</v>
      </c>
    </row>
    <row r="486" customFormat="false" ht="15" hidden="true" customHeight="true" outlineLevel="0" collapsed="false">
      <c r="A486" s="70" t="n">
        <v>44004</v>
      </c>
      <c r="B486" s="9" t="s">
        <v>931</v>
      </c>
      <c r="C486" s="71"/>
      <c r="D486" s="72"/>
      <c r="E486" s="73"/>
      <c r="F486" s="74"/>
      <c r="G486" s="73"/>
      <c r="H486" s="75"/>
      <c r="I486" s="75"/>
      <c r="J486" s="75"/>
      <c r="K486" s="104" t="s">
        <v>108</v>
      </c>
      <c r="L486" s="7" t="n">
        <v>0.431944444444444</v>
      </c>
      <c r="M486" s="7" t="n">
        <v>0.440972222222222</v>
      </c>
      <c r="N486" s="95" t="s">
        <v>343</v>
      </c>
      <c r="O486" s="78" t="s">
        <v>932</v>
      </c>
      <c r="Q486" s="0" t="s">
        <v>120</v>
      </c>
      <c r="R486" s="0" t="str">
        <f aca="false">CHOOSE(WEEKDAY(A486),"Dom","Lun","Mar","Mie","Jue","Vie","Sab")</f>
        <v>Lun</v>
      </c>
    </row>
    <row r="487" customFormat="false" ht="15" hidden="true" customHeight="true" outlineLevel="0" collapsed="false">
      <c r="A487" s="70" t="n">
        <v>44004</v>
      </c>
      <c r="B487" s="9" t="s">
        <v>933</v>
      </c>
      <c r="C487" s="71"/>
      <c r="D487" s="72"/>
      <c r="E487" s="73"/>
      <c r="F487" s="74"/>
      <c r="G487" s="73"/>
      <c r="H487" s="75"/>
      <c r="I487" s="75"/>
      <c r="J487" s="75"/>
      <c r="K487" s="104" t="s">
        <v>108</v>
      </c>
      <c r="L487" s="7" t="n">
        <v>0.442361111111111</v>
      </c>
      <c r="M487" s="7" t="n">
        <v>0.44375</v>
      </c>
      <c r="N487" s="95" t="s">
        <v>476</v>
      </c>
      <c r="O487" s="78" t="s">
        <v>934</v>
      </c>
      <c r="Q487" s="0" t="s">
        <v>120</v>
      </c>
      <c r="R487" s="0" t="str">
        <f aca="false">CHOOSE(WEEKDAY(A487),"Dom","Lun","Mar","Mie","Jue","Vie","Sab")</f>
        <v>Lun</v>
      </c>
    </row>
    <row r="488" customFormat="false" ht="15" hidden="true" customHeight="true" outlineLevel="0" collapsed="false">
      <c r="A488" s="70" t="n">
        <v>44004</v>
      </c>
      <c r="B488" s="9" t="s">
        <v>147</v>
      </c>
      <c r="C488" s="71"/>
      <c r="D488" s="72"/>
      <c r="E488" s="73"/>
      <c r="F488" s="74"/>
      <c r="G488" s="73"/>
      <c r="H488" s="75"/>
      <c r="I488" s="75"/>
      <c r="J488" s="75"/>
      <c r="K488" s="104" t="s">
        <v>96</v>
      </c>
      <c r="L488" s="7" t="n">
        <v>0.463194444444444</v>
      </c>
      <c r="M488" s="7" t="n">
        <v>0.46875</v>
      </c>
      <c r="N488" s="95" t="s">
        <v>935</v>
      </c>
      <c r="O488" s="78" t="s">
        <v>540</v>
      </c>
      <c r="Q488" s="0" t="s">
        <v>120</v>
      </c>
      <c r="R488" s="0" t="str">
        <f aca="false">CHOOSE(WEEKDAY(A488),"Dom","Lun","Mar","Mie","Jue","Vie","Sab")</f>
        <v>Lun</v>
      </c>
    </row>
    <row r="489" customFormat="false" ht="15" hidden="true" customHeight="true" outlineLevel="0" collapsed="false">
      <c r="A489" s="70" t="n">
        <v>44004</v>
      </c>
      <c r="B489" s="9" t="s">
        <v>919</v>
      </c>
      <c r="C489" s="71"/>
      <c r="D489" s="121"/>
      <c r="E489" s="73"/>
      <c r="F489" s="74"/>
      <c r="G489" s="73"/>
      <c r="H489" s="75"/>
      <c r="I489" s="75"/>
      <c r="J489" s="75"/>
      <c r="K489" s="104" t="s">
        <v>108</v>
      </c>
      <c r="L489" s="7" t="n">
        <v>0.613194444444444</v>
      </c>
      <c r="M489" s="7" t="n">
        <v>0.617361111111111</v>
      </c>
      <c r="N489" s="95" t="s">
        <v>168</v>
      </c>
      <c r="O489" s="78" t="s">
        <v>921</v>
      </c>
      <c r="Q489" s="0" t="s">
        <v>120</v>
      </c>
      <c r="R489" s="0" t="str">
        <f aca="false">CHOOSE(WEEKDAY(A489),"Dom","Lun","Mar","Mie","Jue","Vie","Sab")</f>
        <v>Lun</v>
      </c>
    </row>
    <row r="490" customFormat="false" ht="15" hidden="true" customHeight="true" outlineLevel="0" collapsed="false">
      <c r="A490" s="70" t="n">
        <v>44004</v>
      </c>
      <c r="B490" s="9" t="s">
        <v>919</v>
      </c>
      <c r="C490" s="71"/>
      <c r="D490" s="72"/>
      <c r="E490" s="73"/>
      <c r="F490" s="74"/>
      <c r="G490" s="73"/>
      <c r="H490" s="75"/>
      <c r="I490" s="75"/>
      <c r="J490" s="75"/>
      <c r="K490" s="104" t="s">
        <v>108</v>
      </c>
      <c r="L490" s="7" t="n">
        <v>0.645833333333333</v>
      </c>
      <c r="M490" s="7" t="n">
        <v>0.65</v>
      </c>
      <c r="N490" s="95" t="s">
        <v>305</v>
      </c>
      <c r="O490" s="78" t="s">
        <v>921</v>
      </c>
      <c r="Q490" s="0" t="s">
        <v>120</v>
      </c>
      <c r="R490" s="0" t="str">
        <f aca="false">CHOOSE(WEEKDAY(A490),"Dom","Lun","Mar","Mie","Jue","Vie","Sab")</f>
        <v>Lun</v>
      </c>
    </row>
    <row r="491" customFormat="false" ht="15" hidden="true" customHeight="true" outlineLevel="0" collapsed="false">
      <c r="A491" s="70" t="n">
        <v>44004</v>
      </c>
      <c r="B491" s="9" t="s">
        <v>95</v>
      </c>
      <c r="C491" s="71"/>
      <c r="D491" s="72"/>
      <c r="E491" s="73"/>
      <c r="F491" s="74"/>
      <c r="G491" s="73"/>
      <c r="H491" s="72"/>
      <c r="I491" s="72"/>
      <c r="J491" s="72"/>
      <c r="K491" s="104" t="s">
        <v>96</v>
      </c>
      <c r="L491" s="7" t="n">
        <v>0.723611111111111</v>
      </c>
      <c r="M491" s="7" t="n">
        <v>0.755555555555556</v>
      </c>
      <c r="N491" s="95" t="s">
        <v>799</v>
      </c>
      <c r="O491" s="78" t="s">
        <v>112</v>
      </c>
      <c r="P491" s="122"/>
      <c r="Q491" s="0" t="s">
        <v>120</v>
      </c>
      <c r="R491" s="0" t="str">
        <f aca="false">CHOOSE(WEEKDAY(A491),"Dom","Lun","Mar","Mie","Jue","Vie","Sab")</f>
        <v>Lun</v>
      </c>
    </row>
    <row r="492" customFormat="false" ht="15" hidden="true" customHeight="true" outlineLevel="0" collapsed="false">
      <c r="A492" s="70" t="n">
        <v>44004</v>
      </c>
      <c r="B492" s="9" t="s">
        <v>95</v>
      </c>
      <c r="C492" s="71"/>
      <c r="D492" s="72"/>
      <c r="E492" s="73"/>
      <c r="F492" s="74"/>
      <c r="G492" s="73"/>
      <c r="H492" s="75"/>
      <c r="I492" s="75"/>
      <c r="J492" s="75"/>
      <c r="K492" s="104" t="s">
        <v>96</v>
      </c>
      <c r="L492" s="7" t="n">
        <v>0.851388888888889</v>
      </c>
      <c r="M492" s="7" t="n">
        <v>0.879166666666667</v>
      </c>
      <c r="N492" s="95" t="s">
        <v>106</v>
      </c>
      <c r="O492" s="78" t="s">
        <v>112</v>
      </c>
      <c r="Q492" s="0" t="s">
        <v>120</v>
      </c>
      <c r="R492" s="0" t="str">
        <f aca="false">CHOOSE(WEEKDAY(A492),"Dom","Lun","Mar","Mie","Jue","Vie","Sab")</f>
        <v>Lun</v>
      </c>
    </row>
    <row r="493" customFormat="false" ht="15" hidden="true" customHeight="true" outlineLevel="0" collapsed="false">
      <c r="A493" s="70" t="n">
        <v>44004</v>
      </c>
      <c r="B493" s="9" t="s">
        <v>936</v>
      </c>
      <c r="C493" s="71"/>
      <c r="D493" s="72"/>
      <c r="E493" s="73"/>
      <c r="F493" s="74"/>
      <c r="G493" s="73"/>
      <c r="H493" s="75"/>
      <c r="I493" s="75"/>
      <c r="J493" s="75"/>
      <c r="K493" s="104" t="s">
        <v>108</v>
      </c>
      <c r="L493" s="7" t="n">
        <v>0.894444444444444</v>
      </c>
      <c r="M493" s="7" t="n">
        <v>0.909027777777778</v>
      </c>
      <c r="N493" s="95" t="s">
        <v>168</v>
      </c>
      <c r="O493" s="78"/>
      <c r="Q493" s="0" t="s">
        <v>120</v>
      </c>
      <c r="R493" s="0" t="str">
        <f aca="false">CHOOSE(WEEKDAY(A493),"Dom","Lun","Mar","Mie","Jue","Vie","Sab")</f>
        <v>Lun</v>
      </c>
    </row>
    <row r="494" customFormat="false" ht="15" hidden="true" customHeight="true" outlineLevel="0" collapsed="false">
      <c r="A494" s="47" t="n">
        <v>44004</v>
      </c>
      <c r="B494" s="79" t="s">
        <v>147</v>
      </c>
      <c r="C494" s="49"/>
      <c r="D494" s="80"/>
      <c r="E494" s="81"/>
      <c r="F494" s="82"/>
      <c r="G494" s="81"/>
      <c r="H494" s="83"/>
      <c r="I494" s="83"/>
      <c r="J494" s="83"/>
      <c r="K494" s="103" t="s">
        <v>96</v>
      </c>
      <c r="L494" s="85" t="n">
        <v>0.911805555555556</v>
      </c>
      <c r="M494" s="85" t="n">
        <v>0.925694444444444</v>
      </c>
      <c r="N494" s="99" t="s">
        <v>937</v>
      </c>
      <c r="O494" s="59" t="s">
        <v>540</v>
      </c>
      <c r="Q494" s="0" t="s">
        <v>120</v>
      </c>
      <c r="R494" s="0" t="str">
        <f aca="false">CHOOSE(WEEKDAY(A494),"Dom","Lun","Mar","Mie","Jue","Vie","Sab")</f>
        <v>Lun</v>
      </c>
    </row>
    <row r="495" customFormat="false" ht="15" hidden="false" customHeight="true" outlineLevel="0" collapsed="false">
      <c r="A495" s="70" t="n">
        <v>44005</v>
      </c>
      <c r="B495" s="9" t="s">
        <v>938</v>
      </c>
      <c r="C495" s="71" t="n">
        <v>300</v>
      </c>
      <c r="D495" s="72" t="s">
        <v>77</v>
      </c>
      <c r="E495" s="73" t="s">
        <v>939</v>
      </c>
      <c r="F495" s="74" t="n">
        <f aca="false">IF(MONTH(A495)=MONTH(A494),F494+1,1)</f>
        <v>1</v>
      </c>
      <c r="G495" s="73"/>
      <c r="H495" s="75"/>
      <c r="I495" s="75" t="s">
        <v>159</v>
      </c>
      <c r="J495" s="75"/>
      <c r="K495" s="104" t="s">
        <v>80</v>
      </c>
      <c r="L495" s="7" t="n">
        <v>0.459722222222222</v>
      </c>
      <c r="M495" s="7" t="n">
        <v>0.471527777777778</v>
      </c>
      <c r="N495" s="95" t="s">
        <v>615</v>
      </c>
      <c r="O495" s="78" t="s">
        <v>940</v>
      </c>
      <c r="Q495" s="0" t="s">
        <v>120</v>
      </c>
      <c r="R495" s="0" t="str">
        <f aca="false">CHOOSE(WEEKDAY(A495),"Dom","Lun","Mar","Mie","Jue","Vie","Sab")</f>
        <v>Mar</v>
      </c>
    </row>
    <row r="496" customFormat="false" ht="15" hidden="false" customHeight="true" outlineLevel="0" collapsed="false">
      <c r="A496" s="70" t="n">
        <v>44005</v>
      </c>
      <c r="B496" s="9" t="s">
        <v>941</v>
      </c>
      <c r="C496" s="71" t="n">
        <v>300</v>
      </c>
      <c r="D496" s="72" t="s">
        <v>77</v>
      </c>
      <c r="E496" s="73" t="s">
        <v>942</v>
      </c>
      <c r="F496" s="74" t="n">
        <f aca="false">IF(MONTH(A496)=MONTH(A495),F495+1,1)</f>
        <v>2</v>
      </c>
      <c r="G496" s="73"/>
      <c r="H496" s="75"/>
      <c r="I496" s="75" t="s">
        <v>159</v>
      </c>
      <c r="J496" s="75"/>
      <c r="K496" s="104" t="s">
        <v>80</v>
      </c>
      <c r="L496" s="7" t="n">
        <v>0.680555555555555</v>
      </c>
      <c r="M496" s="7" t="n">
        <v>0.694444444444444</v>
      </c>
      <c r="N496" s="95" t="s">
        <v>348</v>
      </c>
      <c r="O496" s="78" t="s">
        <v>943</v>
      </c>
      <c r="Q496" s="0" t="s">
        <v>120</v>
      </c>
      <c r="R496" s="0" t="str">
        <f aca="false">CHOOSE(WEEKDAY(A496),"Dom","Lun","Mar","Mie","Jue","Vie","Sab")</f>
        <v>Mar</v>
      </c>
    </row>
    <row r="497" customFormat="false" ht="15" hidden="false" customHeight="true" outlineLevel="0" collapsed="false">
      <c r="A497" s="70" t="n">
        <v>44005</v>
      </c>
      <c r="B497" s="9" t="s">
        <v>944</v>
      </c>
      <c r="C497" s="71" t="n">
        <v>300</v>
      </c>
      <c r="D497" s="72" t="s">
        <v>77</v>
      </c>
      <c r="E497" s="73" t="s">
        <v>945</v>
      </c>
      <c r="F497" s="74" t="n">
        <f aca="false">IF(MONTH(A497)=MONTH(A496),F496+1,1)</f>
        <v>3</v>
      </c>
      <c r="G497" s="73"/>
      <c r="H497" s="75"/>
      <c r="I497" s="75" t="s">
        <v>187</v>
      </c>
      <c r="J497" s="75"/>
      <c r="K497" s="104" t="s">
        <v>80</v>
      </c>
      <c r="L497" s="7" t="n">
        <v>0.735416666666667</v>
      </c>
      <c r="M497" s="7" t="n">
        <v>0.753472222222222</v>
      </c>
      <c r="N497" s="95" t="s">
        <v>267</v>
      </c>
      <c r="O497" s="78" t="s">
        <v>946</v>
      </c>
      <c r="Q497" s="0" t="s">
        <v>120</v>
      </c>
      <c r="R497" s="0" t="str">
        <f aca="false">CHOOSE(WEEKDAY(A497),"Dom","Lun","Mar","Mie","Jue","Vie","Sab")</f>
        <v>Mar</v>
      </c>
    </row>
    <row r="498" customFormat="false" ht="15" hidden="false" customHeight="true" outlineLevel="0" collapsed="false">
      <c r="A498" s="70" t="n">
        <v>44005</v>
      </c>
      <c r="B498" s="9" t="s">
        <v>947</v>
      </c>
      <c r="C498" s="71" t="n">
        <v>300</v>
      </c>
      <c r="D498" s="72" t="s">
        <v>821</v>
      </c>
      <c r="E498" s="73" t="s">
        <v>948</v>
      </c>
      <c r="F498" s="74" t="n">
        <f aca="false">IF(MONTH(A498)=MONTH(A497),F497+1,1)</f>
        <v>4</v>
      </c>
      <c r="G498" s="73"/>
      <c r="H498" s="75" t="s">
        <v>949</v>
      </c>
      <c r="I498" s="75" t="s">
        <v>187</v>
      </c>
      <c r="J498" s="75"/>
      <c r="K498" s="104" t="s">
        <v>80</v>
      </c>
      <c r="L498" s="7" t="n">
        <v>0.771527777777778</v>
      </c>
      <c r="M498" s="7" t="n">
        <v>0.781944444444444</v>
      </c>
      <c r="N498" s="95" t="s">
        <v>395</v>
      </c>
      <c r="O498" s="78" t="s">
        <v>950</v>
      </c>
      <c r="Q498" s="0" t="s">
        <v>120</v>
      </c>
      <c r="R498" s="0" t="str">
        <f aca="false">CHOOSE(WEEKDAY(A498),"Dom","Lun","Mar","Mie","Jue","Vie","Sab")</f>
        <v>Mar</v>
      </c>
    </row>
    <row r="499" customFormat="false" ht="15" hidden="false" customHeight="true" outlineLevel="0" collapsed="false">
      <c r="A499" s="70" t="n">
        <v>44005</v>
      </c>
      <c r="B499" s="9" t="s">
        <v>951</v>
      </c>
      <c r="C499" s="71" t="n">
        <v>350</v>
      </c>
      <c r="D499" s="72" t="s">
        <v>104</v>
      </c>
      <c r="E499" s="73" t="s">
        <v>952</v>
      </c>
      <c r="F499" s="74" t="n">
        <f aca="false">IF(MONTH(A499)=MONTH(A498),F498+1,1)</f>
        <v>5</v>
      </c>
      <c r="G499" s="73"/>
      <c r="H499" s="75"/>
      <c r="I499" s="75" t="s">
        <v>314</v>
      </c>
      <c r="J499" s="75"/>
      <c r="K499" s="104" t="s">
        <v>80</v>
      </c>
      <c r="L499" s="7" t="n">
        <v>0.5125</v>
      </c>
      <c r="M499" s="7" t="n">
        <v>0.519444444444444</v>
      </c>
      <c r="N499" s="95" t="s">
        <v>267</v>
      </c>
      <c r="O499" s="78" t="s">
        <v>953</v>
      </c>
      <c r="Q499" s="0" t="s">
        <v>120</v>
      </c>
      <c r="R499" s="0" t="str">
        <f aca="false">CHOOSE(WEEKDAY(A499),"Dom","Lun","Mar","Mie","Jue","Vie","Sab")</f>
        <v>Mar</v>
      </c>
    </row>
    <row r="500" customFormat="false" ht="15" hidden="false" customHeight="true" outlineLevel="0" collapsed="false">
      <c r="A500" s="70" t="n">
        <v>44005</v>
      </c>
      <c r="B500" s="9" t="s">
        <v>954</v>
      </c>
      <c r="C500" s="71" t="n">
        <v>450</v>
      </c>
      <c r="D500" s="72" t="s">
        <v>104</v>
      </c>
      <c r="E500" s="73" t="s">
        <v>955</v>
      </c>
      <c r="F500" s="74" t="n">
        <f aca="false">IF(MONTH(A500)=MONTH(A499),F499+1,1)</f>
        <v>6</v>
      </c>
      <c r="G500" s="73"/>
      <c r="H500" s="75"/>
      <c r="I500" s="75" t="s">
        <v>314</v>
      </c>
      <c r="J500" s="75"/>
      <c r="K500" s="104" t="s">
        <v>80</v>
      </c>
      <c r="L500" s="7" t="n">
        <v>0.595138888888889</v>
      </c>
      <c r="M500" s="7" t="n">
        <v>0.602083333333333</v>
      </c>
      <c r="N500" s="95" t="s">
        <v>909</v>
      </c>
      <c r="O500" s="78" t="s">
        <v>956</v>
      </c>
      <c r="Q500" s="0" t="s">
        <v>120</v>
      </c>
      <c r="R500" s="0" t="str">
        <f aca="false">CHOOSE(WEEKDAY(A500),"Dom","Lun","Mar","Mie","Jue","Vie","Sab")</f>
        <v>Mar</v>
      </c>
    </row>
    <row r="501" customFormat="false" ht="15" hidden="true" customHeight="true" outlineLevel="0" collapsed="false">
      <c r="A501" s="70" t="n">
        <v>44005</v>
      </c>
      <c r="B501" s="9" t="s">
        <v>957</v>
      </c>
      <c r="C501" s="71"/>
      <c r="D501" s="72"/>
      <c r="E501" s="73"/>
      <c r="F501" s="74"/>
      <c r="G501" s="73"/>
      <c r="H501" s="75"/>
      <c r="I501" s="75"/>
      <c r="J501" s="75"/>
      <c r="K501" s="104" t="s">
        <v>108</v>
      </c>
      <c r="L501" s="7" t="n">
        <v>0.41875</v>
      </c>
      <c r="M501" s="7" t="n">
        <v>0.429166666666667</v>
      </c>
      <c r="N501" s="95" t="s">
        <v>343</v>
      </c>
      <c r="O501" s="78" t="s">
        <v>958</v>
      </c>
      <c r="Q501" s="0" t="s">
        <v>120</v>
      </c>
      <c r="R501" s="0" t="str">
        <f aca="false">CHOOSE(WEEKDAY(A501),"Dom","Lun","Mar","Mie","Jue","Vie","Sab")</f>
        <v>Mar</v>
      </c>
    </row>
    <row r="502" customFormat="false" ht="15" hidden="true" customHeight="true" outlineLevel="0" collapsed="false">
      <c r="A502" s="70" t="n">
        <v>44005</v>
      </c>
      <c r="B502" s="9" t="s">
        <v>959</v>
      </c>
      <c r="C502" s="71"/>
      <c r="D502" s="72"/>
      <c r="E502" s="73"/>
      <c r="F502" s="74"/>
      <c r="G502" s="73"/>
      <c r="H502" s="75"/>
      <c r="I502" s="75"/>
      <c r="J502" s="75"/>
      <c r="K502" s="104" t="s">
        <v>141</v>
      </c>
      <c r="L502" s="7" t="n">
        <v>0.430555555555556</v>
      </c>
      <c r="M502" s="7" t="n">
        <v>0.455555555555556</v>
      </c>
      <c r="N502" s="95" t="s">
        <v>123</v>
      </c>
      <c r="O502" s="78" t="s">
        <v>960</v>
      </c>
      <c r="Q502" s="0" t="s">
        <v>120</v>
      </c>
      <c r="R502" s="0" t="str">
        <f aca="false">CHOOSE(WEEKDAY(A502),"Dom","Lun","Mar","Mie","Jue","Vie","Sab")</f>
        <v>Mar</v>
      </c>
    </row>
    <row r="503" customFormat="false" ht="15" hidden="true" customHeight="true" outlineLevel="0" collapsed="false">
      <c r="A503" s="70" t="n">
        <v>44005</v>
      </c>
      <c r="B503" s="9" t="s">
        <v>320</v>
      </c>
      <c r="C503" s="71"/>
      <c r="D503" s="72"/>
      <c r="E503" s="73"/>
      <c r="F503" s="74"/>
      <c r="G503" s="73"/>
      <c r="H503" s="75"/>
      <c r="I503" s="75"/>
      <c r="J503" s="75"/>
      <c r="K503" s="104" t="s">
        <v>108</v>
      </c>
      <c r="L503" s="7" t="n">
        <v>0.492361111111111</v>
      </c>
      <c r="M503" s="7" t="n">
        <v>0.511111111111111</v>
      </c>
      <c r="N503" s="95" t="s">
        <v>343</v>
      </c>
      <c r="O503" s="78" t="s">
        <v>961</v>
      </c>
      <c r="Q503" s="0" t="s">
        <v>120</v>
      </c>
      <c r="R503" s="0" t="str">
        <f aca="false">CHOOSE(WEEKDAY(A503),"Dom","Lun","Mar","Mie","Jue","Vie","Sab")</f>
        <v>Mar</v>
      </c>
    </row>
    <row r="504" customFormat="false" ht="15" hidden="true" customHeight="true" outlineLevel="0" collapsed="false">
      <c r="A504" s="70" t="n">
        <v>44005</v>
      </c>
      <c r="B504" s="9" t="s">
        <v>962</v>
      </c>
      <c r="C504" s="71"/>
      <c r="D504" s="72"/>
      <c r="E504" s="73"/>
      <c r="F504" s="74"/>
      <c r="G504" s="73"/>
      <c r="H504" s="75"/>
      <c r="I504" s="75"/>
      <c r="J504" s="75"/>
      <c r="K504" s="104" t="s">
        <v>144</v>
      </c>
      <c r="L504" s="7" t="n">
        <v>0.5375</v>
      </c>
      <c r="M504" s="7" t="n">
        <v>0.561805555555556</v>
      </c>
      <c r="N504" s="95" t="s">
        <v>109</v>
      </c>
      <c r="O504" s="78" t="s">
        <v>963</v>
      </c>
      <c r="Q504" s="0" t="s">
        <v>120</v>
      </c>
      <c r="R504" s="0" t="str">
        <f aca="false">CHOOSE(WEEKDAY(A504),"Dom","Lun","Mar","Mie","Jue","Vie","Sab")</f>
        <v>Mar</v>
      </c>
    </row>
    <row r="505" customFormat="false" ht="15" hidden="true" customHeight="true" outlineLevel="0" collapsed="false">
      <c r="A505" s="70" t="n">
        <v>44005</v>
      </c>
      <c r="B505" s="9" t="s">
        <v>589</v>
      </c>
      <c r="C505" s="71"/>
      <c r="D505" s="72"/>
      <c r="E505" s="73"/>
      <c r="F505" s="74"/>
      <c r="G505" s="73"/>
      <c r="H505" s="75"/>
      <c r="I505" s="75"/>
      <c r="J505" s="75"/>
      <c r="K505" s="104" t="s">
        <v>257</v>
      </c>
      <c r="L505" s="7" t="n">
        <v>0.574305555555555</v>
      </c>
      <c r="M505" s="7" t="n">
        <v>0.593055555555556</v>
      </c>
      <c r="N505" s="95" t="s">
        <v>190</v>
      </c>
      <c r="O505" s="78" t="s">
        <v>590</v>
      </c>
      <c r="Q505" s="0" t="s">
        <v>120</v>
      </c>
      <c r="R505" s="0" t="str">
        <f aca="false">CHOOSE(WEEKDAY(A505),"Dom","Lun","Mar","Mie","Jue","Vie","Sab")</f>
        <v>Mar</v>
      </c>
    </row>
    <row r="506" customFormat="false" ht="15" hidden="true" customHeight="true" outlineLevel="0" collapsed="false">
      <c r="A506" s="70" t="n">
        <v>44005</v>
      </c>
      <c r="B506" s="9" t="s">
        <v>962</v>
      </c>
      <c r="C506" s="71"/>
      <c r="D506" s="72"/>
      <c r="E506" s="73"/>
      <c r="F506" s="74"/>
      <c r="G506" s="73"/>
      <c r="H506" s="75"/>
      <c r="I506" s="75"/>
      <c r="J506" s="75"/>
      <c r="K506" s="104" t="s">
        <v>144</v>
      </c>
      <c r="L506" s="7" t="n">
        <v>0.635416666666667</v>
      </c>
      <c r="M506" s="7" t="n">
        <v>0.666666666666667</v>
      </c>
      <c r="N506" s="95" t="s">
        <v>145</v>
      </c>
      <c r="O506" s="78" t="s">
        <v>963</v>
      </c>
      <c r="Q506" s="0" t="s">
        <v>120</v>
      </c>
      <c r="R506" s="0" t="str">
        <f aca="false">CHOOSE(WEEKDAY(A506),"Dom","Lun","Mar","Mie","Jue","Vie","Sab")</f>
        <v>Mar</v>
      </c>
    </row>
    <row r="507" customFormat="false" ht="15" hidden="true" customHeight="true" outlineLevel="0" collapsed="false">
      <c r="A507" s="70" t="n">
        <v>44005</v>
      </c>
      <c r="B507" s="9" t="s">
        <v>962</v>
      </c>
      <c r="C507" s="71"/>
      <c r="D507" s="72"/>
      <c r="E507" s="73"/>
      <c r="F507" s="74"/>
      <c r="G507" s="73"/>
      <c r="H507" s="75"/>
      <c r="I507" s="75"/>
      <c r="J507" s="75"/>
      <c r="K507" s="104" t="s">
        <v>144</v>
      </c>
      <c r="L507" s="7" t="n">
        <v>0.713194444444444</v>
      </c>
      <c r="M507" s="7" t="n">
        <v>0.725</v>
      </c>
      <c r="N507" s="95" t="s">
        <v>198</v>
      </c>
      <c r="O507" s="78" t="s">
        <v>963</v>
      </c>
      <c r="Q507" s="0" t="s">
        <v>120</v>
      </c>
      <c r="R507" s="0" t="str">
        <f aca="false">CHOOSE(WEEKDAY(A507),"Dom","Lun","Mar","Mie","Jue","Vie","Sab")</f>
        <v>Mar</v>
      </c>
    </row>
    <row r="508" customFormat="false" ht="15" hidden="true" customHeight="true" outlineLevel="0" collapsed="false">
      <c r="A508" s="70" t="n">
        <v>44005</v>
      </c>
      <c r="B508" s="9" t="s">
        <v>962</v>
      </c>
      <c r="C508" s="71"/>
      <c r="D508" s="72"/>
      <c r="E508" s="73"/>
      <c r="F508" s="74"/>
      <c r="G508" s="73"/>
      <c r="H508" s="75"/>
      <c r="I508" s="75"/>
      <c r="J508" s="75"/>
      <c r="K508" s="104" t="s">
        <v>144</v>
      </c>
      <c r="L508" s="7" t="n">
        <v>0.807638888888889</v>
      </c>
      <c r="M508" s="7" t="n">
        <v>0.825</v>
      </c>
      <c r="N508" s="95" t="s">
        <v>132</v>
      </c>
      <c r="O508" s="78" t="s">
        <v>963</v>
      </c>
      <c r="Q508" s="0" t="s">
        <v>120</v>
      </c>
      <c r="R508" s="0" t="str">
        <f aca="false">CHOOSE(WEEKDAY(A508),"Dom","Lun","Mar","Mie","Jue","Vie","Sab")</f>
        <v>Mar</v>
      </c>
    </row>
    <row r="509" customFormat="false" ht="15" hidden="true" customHeight="true" outlineLevel="0" collapsed="false">
      <c r="A509" s="70" t="n">
        <v>44005</v>
      </c>
      <c r="B509" s="9" t="s">
        <v>406</v>
      </c>
      <c r="C509" s="71"/>
      <c r="D509" s="72"/>
      <c r="E509" s="73"/>
      <c r="F509" s="74"/>
      <c r="G509" s="73"/>
      <c r="H509" s="75"/>
      <c r="I509" s="75"/>
      <c r="J509" s="75"/>
      <c r="K509" s="104" t="s">
        <v>257</v>
      </c>
      <c r="L509" s="7" t="n">
        <v>0.846527777777778</v>
      </c>
      <c r="M509" s="7" t="n">
        <v>0.861111111111111</v>
      </c>
      <c r="N509" s="95" t="s">
        <v>190</v>
      </c>
      <c r="O509" s="78" t="s">
        <v>407</v>
      </c>
      <c r="Q509" s="0" t="s">
        <v>120</v>
      </c>
      <c r="R509" s="0" t="str">
        <f aca="false">CHOOSE(WEEKDAY(A509),"Dom","Lun","Mar","Mie","Jue","Vie","Sab")</f>
        <v>Mar</v>
      </c>
    </row>
    <row r="510" customFormat="false" ht="15" hidden="true" customHeight="true" outlineLevel="0" collapsed="false">
      <c r="A510" s="47" t="n">
        <v>44005</v>
      </c>
      <c r="B510" s="79" t="s">
        <v>147</v>
      </c>
      <c r="C510" s="49"/>
      <c r="D510" s="80"/>
      <c r="E510" s="81"/>
      <c r="F510" s="82"/>
      <c r="G510" s="81"/>
      <c r="H510" s="83"/>
      <c r="I510" s="83"/>
      <c r="J510" s="83"/>
      <c r="K510" s="103" t="s">
        <v>96</v>
      </c>
      <c r="L510" s="85" t="n">
        <v>0.863194444444444</v>
      </c>
      <c r="M510" s="85" t="n">
        <v>0.876388888888889</v>
      </c>
      <c r="N510" s="99" t="s">
        <v>964</v>
      </c>
      <c r="O510" s="59" t="s">
        <v>540</v>
      </c>
      <c r="Q510" s="0" t="s">
        <v>120</v>
      </c>
      <c r="R510" s="0" t="str">
        <f aca="false">CHOOSE(WEEKDAY(A510),"Dom","Lun","Mar","Mie","Jue","Vie","Sab")</f>
        <v>Mar</v>
      </c>
    </row>
    <row r="511" customFormat="false" ht="15" hidden="false" customHeight="true" outlineLevel="0" collapsed="false">
      <c r="A511" s="70" t="n">
        <v>44006</v>
      </c>
      <c r="B511" s="9" t="s">
        <v>423</v>
      </c>
      <c r="C511" s="71" t="n">
        <v>300</v>
      </c>
      <c r="D511" s="72" t="s">
        <v>77</v>
      </c>
      <c r="E511" s="73" t="s">
        <v>965</v>
      </c>
      <c r="F511" s="74" t="n">
        <f aca="false">IF(MONTH(A511)=MONTH(A510),F510+1,1)</f>
        <v>1</v>
      </c>
      <c r="G511" s="73"/>
      <c r="H511" s="75"/>
      <c r="I511" s="75" t="s">
        <v>79</v>
      </c>
      <c r="J511" s="75"/>
      <c r="K511" s="104" t="s">
        <v>80</v>
      </c>
      <c r="L511" s="7" t="n">
        <v>0.6</v>
      </c>
      <c r="M511" s="7" t="n">
        <v>0.606944444444444</v>
      </c>
      <c r="N511" s="95" t="s">
        <v>385</v>
      </c>
      <c r="O511" s="78" t="s">
        <v>966</v>
      </c>
      <c r="Q511" s="0" t="s">
        <v>120</v>
      </c>
      <c r="R511" s="0" t="str">
        <f aca="false">CHOOSE(WEEKDAY(A511),"Dom","Lun","Mar","Mie","Jue","Vie","Sab")</f>
        <v>Mie</v>
      </c>
    </row>
    <row r="512" customFormat="false" ht="15" hidden="false" customHeight="true" outlineLevel="0" collapsed="false">
      <c r="A512" s="70" t="n">
        <v>44006</v>
      </c>
      <c r="B512" s="9" t="s">
        <v>967</v>
      </c>
      <c r="C512" s="71" t="n">
        <v>300</v>
      </c>
      <c r="D512" s="72" t="s">
        <v>77</v>
      </c>
      <c r="E512" s="73" t="s">
        <v>968</v>
      </c>
      <c r="F512" s="74" t="n">
        <f aca="false">IF(MONTH(A512)=MONTH(A511),F511+1,1)</f>
        <v>2</v>
      </c>
      <c r="G512" s="73"/>
      <c r="H512" s="75"/>
      <c r="I512" s="75" t="s">
        <v>79</v>
      </c>
      <c r="J512" s="75"/>
      <c r="K512" s="104" t="s">
        <v>80</v>
      </c>
      <c r="L512" s="7" t="n">
        <v>0.623611111111111</v>
      </c>
      <c r="M512" s="7" t="n">
        <v>0.642361111111111</v>
      </c>
      <c r="N512" s="95" t="s">
        <v>86</v>
      </c>
      <c r="O512" s="78" t="s">
        <v>969</v>
      </c>
      <c r="Q512" s="0" t="s">
        <v>120</v>
      </c>
      <c r="R512" s="0" t="str">
        <f aca="false">CHOOSE(WEEKDAY(A512),"Dom","Lun","Mar","Mie","Jue","Vie","Sab")</f>
        <v>Mie</v>
      </c>
    </row>
    <row r="513" customFormat="false" ht="15" hidden="false" customHeight="true" outlineLevel="0" collapsed="false">
      <c r="A513" s="70" t="n">
        <v>44006</v>
      </c>
      <c r="B513" s="9" t="s">
        <v>970</v>
      </c>
      <c r="C513" s="71" t="n">
        <v>400</v>
      </c>
      <c r="D513" s="72" t="s">
        <v>821</v>
      </c>
      <c r="E513" s="73" t="s">
        <v>971</v>
      </c>
      <c r="F513" s="74" t="n">
        <f aca="false">IF(MONTH(A513)=MONTH(A512),F512+1,1)</f>
        <v>3</v>
      </c>
      <c r="G513" s="73"/>
      <c r="H513" s="75" t="s">
        <v>972</v>
      </c>
      <c r="I513" s="75" t="s">
        <v>100</v>
      </c>
      <c r="J513" s="75"/>
      <c r="K513" s="104" t="s">
        <v>80</v>
      </c>
      <c r="L513" s="7" t="n">
        <v>0.785416666666667</v>
      </c>
      <c r="M513" s="7" t="n">
        <v>0.785416666666667</v>
      </c>
      <c r="N513" s="95" t="s">
        <v>206</v>
      </c>
      <c r="O513" s="78" t="s">
        <v>973</v>
      </c>
      <c r="Q513" s="0" t="s">
        <v>120</v>
      </c>
      <c r="R513" s="0" t="str">
        <f aca="false">CHOOSE(WEEKDAY(A513),"Dom","Lun","Mar","Mie","Jue","Vie","Sab")</f>
        <v>Mie</v>
      </c>
    </row>
    <row r="514" customFormat="false" ht="15" hidden="false" customHeight="true" outlineLevel="0" collapsed="false">
      <c r="A514" s="70" t="n">
        <v>44006</v>
      </c>
      <c r="B514" s="9" t="s">
        <v>974</v>
      </c>
      <c r="C514" s="71" t="n">
        <v>300</v>
      </c>
      <c r="D514" s="72" t="s">
        <v>821</v>
      </c>
      <c r="E514" s="73" t="s">
        <v>975</v>
      </c>
      <c r="F514" s="74" t="n">
        <f aca="false">IF(MONTH(A514)=MONTH(A513),F513+1,1)</f>
        <v>4</v>
      </c>
      <c r="G514" s="73"/>
      <c r="H514" s="75" t="s">
        <v>976</v>
      </c>
      <c r="I514" s="75" t="s">
        <v>183</v>
      </c>
      <c r="J514" s="75"/>
      <c r="K514" s="104" t="s">
        <v>80</v>
      </c>
      <c r="L514" s="7" t="n">
        <v>0.851388888888889</v>
      </c>
      <c r="M514" s="7" t="n">
        <v>0.8625</v>
      </c>
      <c r="N514" s="95" t="s">
        <v>615</v>
      </c>
      <c r="O514" s="78" t="s">
        <v>977</v>
      </c>
      <c r="Q514" s="0" t="s">
        <v>120</v>
      </c>
      <c r="R514" s="0" t="str">
        <f aca="false">CHOOSE(WEEKDAY(A514),"Dom","Lun","Mar","Mie","Jue","Vie","Sab")</f>
        <v>Mie</v>
      </c>
    </row>
    <row r="515" customFormat="false" ht="15" hidden="false" customHeight="true" outlineLevel="0" collapsed="false">
      <c r="A515" s="70" t="n">
        <v>44006</v>
      </c>
      <c r="B515" s="9" t="s">
        <v>978</v>
      </c>
      <c r="C515" s="71" t="n">
        <v>350</v>
      </c>
      <c r="D515" s="72" t="s">
        <v>821</v>
      </c>
      <c r="E515" s="73" t="s">
        <v>979</v>
      </c>
      <c r="F515" s="74" t="n">
        <f aca="false">IF(MONTH(A515)=MONTH(A514),F514+1,1)</f>
        <v>5</v>
      </c>
      <c r="G515" s="73"/>
      <c r="H515" s="75" t="s">
        <v>980</v>
      </c>
      <c r="I515" s="75" t="s">
        <v>183</v>
      </c>
      <c r="J515" s="75"/>
      <c r="K515" s="104" t="s">
        <v>757</v>
      </c>
      <c r="L515" s="7" t="n">
        <v>0.938888888888889</v>
      </c>
      <c r="M515" s="7" t="n">
        <v>0.938888888888889</v>
      </c>
      <c r="N515" s="95" t="s">
        <v>125</v>
      </c>
      <c r="O515" s="78" t="s">
        <v>981</v>
      </c>
      <c r="Q515" s="0" t="s">
        <v>120</v>
      </c>
      <c r="R515" s="0" t="str">
        <f aca="false">CHOOSE(WEEKDAY(A515),"Dom","Lun","Mar","Mie","Jue","Vie","Sab")</f>
        <v>Mie</v>
      </c>
    </row>
    <row r="516" customFormat="false" ht="15" hidden="false" customHeight="true" outlineLevel="0" collapsed="false">
      <c r="A516" s="70" t="n">
        <v>44006</v>
      </c>
      <c r="B516" s="9" t="s">
        <v>982</v>
      </c>
      <c r="C516" s="71" t="n">
        <v>350</v>
      </c>
      <c r="D516" s="72" t="s">
        <v>104</v>
      </c>
      <c r="E516" s="73" t="s">
        <v>983</v>
      </c>
      <c r="F516" s="74" t="n">
        <f aca="false">IF(MONTH(A516)=MONTH(A515),F515+1,1)</f>
        <v>6</v>
      </c>
      <c r="G516" s="73"/>
      <c r="H516" s="75"/>
      <c r="I516" s="75" t="s">
        <v>113</v>
      </c>
      <c r="J516" s="75"/>
      <c r="K516" s="104" t="s">
        <v>80</v>
      </c>
      <c r="L516" s="7" t="n">
        <v>0.54375</v>
      </c>
      <c r="M516" s="7" t="n">
        <v>0.561111111111111</v>
      </c>
      <c r="N516" s="95" t="s">
        <v>476</v>
      </c>
      <c r="O516" s="78" t="s">
        <v>984</v>
      </c>
      <c r="Q516" s="0" t="s">
        <v>120</v>
      </c>
      <c r="R516" s="0" t="str">
        <f aca="false">CHOOSE(WEEKDAY(A516),"Dom","Lun","Mar","Mie","Jue","Vie","Sab")</f>
        <v>Mie</v>
      </c>
    </row>
    <row r="517" customFormat="false" ht="15" hidden="false" customHeight="true" outlineLevel="0" collapsed="false">
      <c r="A517" s="70" t="n">
        <v>44006</v>
      </c>
      <c r="B517" s="9" t="s">
        <v>985</v>
      </c>
      <c r="C517" s="71" t="n">
        <v>450</v>
      </c>
      <c r="D517" s="72" t="s">
        <v>104</v>
      </c>
      <c r="E517" s="73" t="s">
        <v>986</v>
      </c>
      <c r="F517" s="74" t="n">
        <f aca="false">IF(MONTH(A517)=MONTH(A516),F516+1,1)</f>
        <v>7</v>
      </c>
      <c r="G517" s="73"/>
      <c r="H517" s="75"/>
      <c r="I517" s="75" t="s">
        <v>183</v>
      </c>
      <c r="J517" s="75"/>
      <c r="K517" s="104" t="s">
        <v>80</v>
      </c>
      <c r="L517" s="7" t="n">
        <v>0.888194444444444</v>
      </c>
      <c r="M517" s="7" t="n">
        <v>0.894444444444444</v>
      </c>
      <c r="N517" s="95" t="s">
        <v>132</v>
      </c>
      <c r="O517" s="78" t="s">
        <v>987</v>
      </c>
      <c r="Q517" s="0" t="s">
        <v>120</v>
      </c>
      <c r="R517" s="0" t="str">
        <f aca="false">CHOOSE(WEEKDAY(A517),"Dom","Lun","Mar","Mie","Jue","Vie","Sab")</f>
        <v>Mie</v>
      </c>
    </row>
    <row r="518" customFormat="false" ht="15" hidden="true" customHeight="true" outlineLevel="0" collapsed="false">
      <c r="A518" s="70" t="n">
        <v>44006</v>
      </c>
      <c r="B518" s="9" t="s">
        <v>988</v>
      </c>
      <c r="C518" s="71"/>
      <c r="D518" s="72"/>
      <c r="E518" s="73"/>
      <c r="F518" s="74"/>
      <c r="G518" s="73"/>
      <c r="H518" s="75"/>
      <c r="I518" s="75"/>
      <c r="J518" s="75"/>
      <c r="K518" s="104" t="s">
        <v>108</v>
      </c>
      <c r="L518" s="7" t="n">
        <v>0.580555555555556</v>
      </c>
      <c r="M518" s="7" t="n">
        <v>0.58125</v>
      </c>
      <c r="N518" s="95" t="s">
        <v>170</v>
      </c>
      <c r="O518" s="78"/>
      <c r="Q518" s="0" t="s">
        <v>120</v>
      </c>
      <c r="R518" s="0" t="str">
        <f aca="false">CHOOSE(WEEKDAY(A518),"Dom","Lun","Mar","Mie","Jue","Vie","Sab")</f>
        <v>Mie</v>
      </c>
    </row>
    <row r="519" customFormat="false" ht="15" hidden="true" customHeight="true" outlineLevel="0" collapsed="false">
      <c r="A519" s="70" t="n">
        <v>44006</v>
      </c>
      <c r="B519" s="9" t="s">
        <v>989</v>
      </c>
      <c r="C519" s="71"/>
      <c r="D519" s="72"/>
      <c r="E519" s="73"/>
      <c r="F519" s="74"/>
      <c r="G519" s="73"/>
      <c r="H519" s="75"/>
      <c r="I519" s="75"/>
      <c r="J519" s="75"/>
      <c r="K519" s="104" t="s">
        <v>108</v>
      </c>
      <c r="L519" s="7" t="n">
        <v>0.588888888888889</v>
      </c>
      <c r="M519" s="7" t="n">
        <v>0.596527777777778</v>
      </c>
      <c r="N519" s="95" t="s">
        <v>305</v>
      </c>
      <c r="O519" s="78" t="s">
        <v>966</v>
      </c>
      <c r="Q519" s="0" t="s">
        <v>120</v>
      </c>
      <c r="R519" s="0" t="str">
        <f aca="false">CHOOSE(WEEKDAY(A519),"Dom","Lun","Mar","Mie","Jue","Vie","Sab")</f>
        <v>Mie</v>
      </c>
    </row>
    <row r="520" customFormat="false" ht="15" hidden="true" customHeight="true" outlineLevel="0" collapsed="false">
      <c r="A520" s="70" t="n">
        <v>44006</v>
      </c>
      <c r="B520" s="9" t="s">
        <v>990</v>
      </c>
      <c r="C520" s="71"/>
      <c r="D520" s="72"/>
      <c r="E520" s="73"/>
      <c r="F520" s="74"/>
      <c r="G520" s="73"/>
      <c r="H520" s="75"/>
      <c r="I520" s="75"/>
      <c r="J520" s="75"/>
      <c r="K520" s="104" t="s">
        <v>108</v>
      </c>
      <c r="L520" s="7" t="n">
        <v>0.665972222222222</v>
      </c>
      <c r="M520" s="7" t="n">
        <v>0.679166666666667</v>
      </c>
      <c r="N520" s="95" t="s">
        <v>123</v>
      </c>
      <c r="O520" s="78" t="s">
        <v>991</v>
      </c>
      <c r="Q520" s="0" t="s">
        <v>120</v>
      </c>
      <c r="R520" s="0" t="str">
        <f aca="false">CHOOSE(WEEKDAY(A520),"Dom","Lun","Mar","Mie","Jue","Vie","Sab")</f>
        <v>Mie</v>
      </c>
    </row>
    <row r="521" customFormat="false" ht="15" hidden="true" customHeight="true" outlineLevel="0" collapsed="false">
      <c r="A521" s="70" t="n">
        <v>44006</v>
      </c>
      <c r="B521" s="9" t="s">
        <v>992</v>
      </c>
      <c r="C521" s="71"/>
      <c r="D521" s="72"/>
      <c r="E521" s="73"/>
      <c r="F521" s="74"/>
      <c r="G521" s="73"/>
      <c r="H521" s="75"/>
      <c r="I521" s="75"/>
      <c r="J521" s="75"/>
      <c r="K521" s="104" t="s">
        <v>108</v>
      </c>
      <c r="L521" s="7" t="n">
        <v>0.683333333333333</v>
      </c>
      <c r="M521" s="7" t="n">
        <v>0.688194444444444</v>
      </c>
      <c r="N521" s="95" t="s">
        <v>434</v>
      </c>
      <c r="O521" s="78" t="s">
        <v>993</v>
      </c>
      <c r="Q521" s="0" t="s">
        <v>120</v>
      </c>
      <c r="R521" s="0" t="str">
        <f aca="false">CHOOSE(WEEKDAY(A521),"Dom","Lun","Mar","Mie","Jue","Vie","Sab")</f>
        <v>Mie</v>
      </c>
    </row>
    <row r="522" customFormat="false" ht="15" hidden="true" customHeight="true" outlineLevel="0" collapsed="false">
      <c r="A522" s="70" t="n">
        <v>44006</v>
      </c>
      <c r="B522" s="9" t="s">
        <v>962</v>
      </c>
      <c r="C522" s="71"/>
      <c r="D522" s="72"/>
      <c r="E522" s="73"/>
      <c r="F522" s="74"/>
      <c r="G522" s="73"/>
      <c r="H522" s="75"/>
      <c r="I522" s="75"/>
      <c r="J522" s="75"/>
      <c r="K522" s="104" t="s">
        <v>144</v>
      </c>
      <c r="L522" s="7" t="n">
        <v>0.693055555555556</v>
      </c>
      <c r="M522" s="7" t="n">
        <v>0.725694444444444</v>
      </c>
      <c r="N522" s="95" t="s">
        <v>132</v>
      </c>
      <c r="O522" s="78" t="s">
        <v>963</v>
      </c>
      <c r="Q522" s="0" t="s">
        <v>120</v>
      </c>
      <c r="R522" s="0" t="str">
        <f aca="false">CHOOSE(WEEKDAY(A522),"Dom","Lun","Mar","Mie","Jue","Vie","Sab")</f>
        <v>Mie</v>
      </c>
    </row>
    <row r="523" customFormat="false" ht="15" hidden="true" customHeight="true" outlineLevel="0" collapsed="false">
      <c r="A523" s="70" t="n">
        <v>44006</v>
      </c>
      <c r="B523" s="9" t="s">
        <v>280</v>
      </c>
      <c r="C523" s="71"/>
      <c r="D523" s="72"/>
      <c r="E523" s="73"/>
      <c r="F523" s="74"/>
      <c r="G523" s="73"/>
      <c r="H523" s="75"/>
      <c r="I523" s="75"/>
      <c r="J523" s="75"/>
      <c r="K523" s="104" t="s">
        <v>257</v>
      </c>
      <c r="L523" s="7" t="n">
        <v>0.747222222222222</v>
      </c>
      <c r="M523" s="7" t="n">
        <v>0.750694444444444</v>
      </c>
      <c r="N523" s="95" t="s">
        <v>305</v>
      </c>
      <c r="O523" s="78" t="s">
        <v>281</v>
      </c>
      <c r="Q523" s="0" t="s">
        <v>120</v>
      </c>
      <c r="R523" s="0" t="str">
        <f aca="false">CHOOSE(WEEKDAY(A523),"Dom","Lun","Mar","Mie","Jue","Vie","Sab")</f>
        <v>Mie</v>
      </c>
    </row>
    <row r="524" customFormat="false" ht="15" hidden="true" customHeight="true" outlineLevel="0" collapsed="false">
      <c r="A524" s="70" t="n">
        <v>44006</v>
      </c>
      <c r="B524" s="9" t="s">
        <v>994</v>
      </c>
      <c r="C524" s="71"/>
      <c r="D524" s="72"/>
      <c r="E524" s="73"/>
      <c r="F524" s="74"/>
      <c r="G524" s="73"/>
      <c r="H524" s="75"/>
      <c r="I524" s="75"/>
      <c r="J524" s="75"/>
      <c r="K524" s="104" t="s">
        <v>108</v>
      </c>
      <c r="L524" s="7" t="n">
        <v>0.754166666666667</v>
      </c>
      <c r="M524" s="7" t="n">
        <v>0.755555555555556</v>
      </c>
      <c r="N524" s="95" t="s">
        <v>168</v>
      </c>
      <c r="O524" s="78" t="s">
        <v>995</v>
      </c>
      <c r="Q524" s="0" t="s">
        <v>120</v>
      </c>
      <c r="R524" s="0" t="str">
        <f aca="false">CHOOSE(WEEKDAY(A524),"Dom","Lun","Mar","Mie","Jue","Vie","Sab")</f>
        <v>Mie</v>
      </c>
    </row>
    <row r="525" customFormat="false" ht="15" hidden="true" customHeight="true" outlineLevel="0" collapsed="false">
      <c r="A525" s="70" t="n">
        <v>44006</v>
      </c>
      <c r="B525" s="9" t="s">
        <v>996</v>
      </c>
      <c r="C525" s="71"/>
      <c r="D525" s="72"/>
      <c r="E525" s="73"/>
      <c r="F525" s="74"/>
      <c r="G525" s="73"/>
      <c r="H525" s="75"/>
      <c r="I525" s="75"/>
      <c r="J525" s="75"/>
      <c r="K525" s="104" t="s">
        <v>108</v>
      </c>
      <c r="L525" s="7" t="n">
        <v>0.758333333333333</v>
      </c>
      <c r="M525" s="7" t="n">
        <v>0.774305555555555</v>
      </c>
      <c r="N525" s="95" t="s">
        <v>220</v>
      </c>
      <c r="O525" s="78" t="s">
        <v>997</v>
      </c>
      <c r="Q525" s="0" t="s">
        <v>120</v>
      </c>
      <c r="R525" s="0" t="str">
        <f aca="false">CHOOSE(WEEKDAY(A525),"Dom","Lun","Mar","Mie","Jue","Vie","Sab")</f>
        <v>Mie</v>
      </c>
    </row>
    <row r="526" customFormat="false" ht="15" hidden="true" customHeight="true" outlineLevel="0" collapsed="false">
      <c r="A526" s="70" t="n">
        <v>44006</v>
      </c>
      <c r="B526" s="9" t="s">
        <v>962</v>
      </c>
      <c r="C526" s="71"/>
      <c r="D526" s="72"/>
      <c r="E526" s="73"/>
      <c r="F526" s="74"/>
      <c r="G526" s="73"/>
      <c r="H526" s="75"/>
      <c r="I526" s="75"/>
      <c r="J526" s="75"/>
      <c r="K526" s="104" t="s">
        <v>144</v>
      </c>
      <c r="L526" s="7" t="n">
        <v>0.811805555555556</v>
      </c>
      <c r="M526" s="7" t="n">
        <v>0.831944444444444</v>
      </c>
      <c r="N526" s="95" t="s">
        <v>476</v>
      </c>
      <c r="O526" s="78" t="s">
        <v>963</v>
      </c>
      <c r="Q526" s="0" t="s">
        <v>120</v>
      </c>
      <c r="R526" s="0" t="str">
        <f aca="false">CHOOSE(WEEKDAY(A526),"Dom","Lun","Mar","Mie","Jue","Vie","Sab")</f>
        <v>Mie</v>
      </c>
    </row>
    <row r="527" customFormat="false" ht="15" hidden="true" customHeight="true" outlineLevel="0" collapsed="false">
      <c r="A527" s="70" t="n">
        <v>44006</v>
      </c>
      <c r="B527" s="9" t="s">
        <v>998</v>
      </c>
      <c r="C527" s="71"/>
      <c r="D527" s="72"/>
      <c r="E527" s="73"/>
      <c r="F527" s="74"/>
      <c r="G527" s="73"/>
      <c r="H527" s="75"/>
      <c r="I527" s="75"/>
      <c r="J527" s="75"/>
      <c r="K527" s="104" t="s">
        <v>108</v>
      </c>
      <c r="L527" s="7" t="n">
        <v>0.883333333333333</v>
      </c>
      <c r="M527" s="7" t="n">
        <v>0.886111111111111</v>
      </c>
      <c r="N527" s="95" t="s">
        <v>190</v>
      </c>
      <c r="O527" s="78" t="s">
        <v>999</v>
      </c>
      <c r="Q527" s="0" t="s">
        <v>120</v>
      </c>
      <c r="R527" s="0" t="str">
        <f aca="false">CHOOSE(WEEKDAY(A527),"Dom","Lun","Mar","Mie","Jue","Vie","Sab")</f>
        <v>Mie</v>
      </c>
    </row>
    <row r="528" customFormat="false" ht="15" hidden="true" customHeight="true" outlineLevel="0" collapsed="false">
      <c r="A528" s="70" t="n">
        <v>44006</v>
      </c>
      <c r="B528" s="9" t="s">
        <v>962</v>
      </c>
      <c r="C528" s="71"/>
      <c r="D528" s="72"/>
      <c r="E528" s="73"/>
      <c r="F528" s="74"/>
      <c r="G528" s="73"/>
      <c r="H528" s="75"/>
      <c r="I528" s="75"/>
      <c r="J528" s="75"/>
      <c r="K528" s="104" t="s">
        <v>144</v>
      </c>
      <c r="L528" s="7" t="n">
        <v>0.915972222222222</v>
      </c>
      <c r="M528" s="7" t="n">
        <v>0.931944444444444</v>
      </c>
      <c r="N528" s="95" t="s">
        <v>324</v>
      </c>
      <c r="O528" s="78" t="s">
        <v>963</v>
      </c>
      <c r="Q528" s="0" t="s">
        <v>120</v>
      </c>
      <c r="R528" s="0" t="str">
        <f aca="false">CHOOSE(WEEKDAY(A528),"Dom","Lun","Mar","Mie","Jue","Vie","Sab")</f>
        <v>Mie</v>
      </c>
    </row>
    <row r="529" customFormat="false" ht="15" hidden="true" customHeight="true" outlineLevel="0" collapsed="false">
      <c r="A529" s="47" t="n">
        <v>44006</v>
      </c>
      <c r="B529" s="79" t="s">
        <v>147</v>
      </c>
      <c r="C529" s="49"/>
      <c r="D529" s="80"/>
      <c r="E529" s="81"/>
      <c r="F529" s="82"/>
      <c r="G529" s="81"/>
      <c r="H529" s="83"/>
      <c r="I529" s="83"/>
      <c r="J529" s="83"/>
      <c r="K529" s="103" t="s">
        <v>96</v>
      </c>
      <c r="L529" s="85" t="n">
        <v>0.938888888888889</v>
      </c>
      <c r="M529" s="85" t="n">
        <v>0.975694444444444</v>
      </c>
      <c r="N529" s="99" t="s">
        <v>1000</v>
      </c>
      <c r="O529" s="59" t="s">
        <v>540</v>
      </c>
      <c r="Q529" s="0" t="s">
        <v>120</v>
      </c>
      <c r="R529" s="0" t="str">
        <f aca="false">CHOOSE(WEEKDAY(A529),"Dom","Lun","Mar","Mie","Jue","Vie","Sab")</f>
        <v>Mie</v>
      </c>
    </row>
    <row r="530" customFormat="false" ht="15" hidden="false" customHeight="true" outlineLevel="0" collapsed="false">
      <c r="A530" s="70" t="n">
        <v>44007</v>
      </c>
      <c r="B530" s="9" t="s">
        <v>655</v>
      </c>
      <c r="C530" s="71" t="n">
        <v>300</v>
      </c>
      <c r="D530" s="72" t="s">
        <v>77</v>
      </c>
      <c r="E530" s="73" t="s">
        <v>1001</v>
      </c>
      <c r="F530" s="74" t="n">
        <f aca="false">IF(MONTH(A530)=MONTH(A529),F529+1,1)</f>
        <v>1</v>
      </c>
      <c r="G530" s="73"/>
      <c r="H530" s="75"/>
      <c r="I530" s="75" t="s">
        <v>113</v>
      </c>
      <c r="J530" s="75"/>
      <c r="K530" s="104" t="s">
        <v>80</v>
      </c>
      <c r="L530" s="7" t="n">
        <v>0.416666666666667</v>
      </c>
      <c r="M530" s="7" t="n">
        <v>0.435416666666667</v>
      </c>
      <c r="N530" s="95" t="s">
        <v>909</v>
      </c>
      <c r="O530" s="78" t="s">
        <v>1002</v>
      </c>
      <c r="Q530" s="0" t="s">
        <v>120</v>
      </c>
      <c r="R530" s="0" t="str">
        <f aca="false">CHOOSE(WEEKDAY(A530),"Dom","Lun","Mar","Mie","Jue","Vie","Sab")</f>
        <v>Jue</v>
      </c>
    </row>
    <row r="531" customFormat="false" ht="15" hidden="false" customHeight="true" outlineLevel="0" collapsed="false">
      <c r="A531" s="70" t="n">
        <v>44007</v>
      </c>
      <c r="B531" s="9" t="s">
        <v>1003</v>
      </c>
      <c r="C531" s="71" t="n">
        <v>300</v>
      </c>
      <c r="D531" s="72" t="s">
        <v>77</v>
      </c>
      <c r="E531" s="73" t="s">
        <v>1004</v>
      </c>
      <c r="F531" s="74" t="n">
        <f aca="false">IF(MONTH(A531)=MONTH(A530),F530+1,1)</f>
        <v>2</v>
      </c>
      <c r="G531" s="73"/>
      <c r="H531" s="75"/>
      <c r="I531" s="75" t="s">
        <v>113</v>
      </c>
      <c r="J531" s="75"/>
      <c r="K531" s="104" t="s">
        <v>80</v>
      </c>
      <c r="L531" s="7" t="n">
        <v>0.655555555555556</v>
      </c>
      <c r="M531" s="7" t="n">
        <v>0.656944444444444</v>
      </c>
      <c r="N531" s="95" t="s">
        <v>615</v>
      </c>
      <c r="O531" s="78" t="s">
        <v>1005</v>
      </c>
      <c r="Q531" s="0" t="s">
        <v>120</v>
      </c>
      <c r="R531" s="0" t="str">
        <f aca="false">CHOOSE(WEEKDAY(A531),"Dom","Lun","Mar","Mie","Jue","Vie","Sab")</f>
        <v>Jue</v>
      </c>
    </row>
    <row r="532" customFormat="false" ht="15" hidden="false" customHeight="true" outlineLevel="0" collapsed="false">
      <c r="A532" s="70" t="n">
        <v>44007</v>
      </c>
      <c r="B532" s="9" t="s">
        <v>204</v>
      </c>
      <c r="C532" s="71" t="n">
        <v>400</v>
      </c>
      <c r="D532" s="72" t="s">
        <v>104</v>
      </c>
      <c r="E532" s="73" t="s">
        <v>205</v>
      </c>
      <c r="F532" s="74" t="n">
        <f aca="false">IF(MONTH(A532)=MONTH(A531),F531+1,1)</f>
        <v>3</v>
      </c>
      <c r="G532" s="73"/>
      <c r="H532" s="75" t="s">
        <v>204</v>
      </c>
      <c r="I532" s="75" t="s">
        <v>79</v>
      </c>
      <c r="J532" s="75"/>
      <c r="K532" s="104" t="s">
        <v>80</v>
      </c>
      <c r="L532" s="7" t="n">
        <v>0.779166666666667</v>
      </c>
      <c r="M532" s="7" t="n">
        <v>0.784027777777778</v>
      </c>
      <c r="N532" s="95" t="s">
        <v>89</v>
      </c>
      <c r="O532" s="78" t="s">
        <v>207</v>
      </c>
      <c r="Q532" s="0" t="s">
        <v>120</v>
      </c>
      <c r="R532" s="0" t="str">
        <f aca="false">CHOOSE(WEEKDAY(A532),"Dom","Lun","Mar","Mie","Jue","Vie","Sab")</f>
        <v>Jue</v>
      </c>
    </row>
    <row r="533" customFormat="false" ht="15" hidden="true" customHeight="true" outlineLevel="0" collapsed="false">
      <c r="A533" s="70" t="n">
        <v>44007</v>
      </c>
      <c r="B533" s="9" t="s">
        <v>300</v>
      </c>
      <c r="C533" s="71"/>
      <c r="D533" s="72"/>
      <c r="E533" s="73"/>
      <c r="F533" s="74"/>
      <c r="G533" s="73"/>
      <c r="H533" s="75"/>
      <c r="I533" s="75"/>
      <c r="J533" s="75"/>
      <c r="K533" s="104" t="s">
        <v>92</v>
      </c>
      <c r="L533" s="7" t="n">
        <v>0.363194444444444</v>
      </c>
      <c r="M533" s="7" t="n">
        <v>0.36875</v>
      </c>
      <c r="N533" s="95" t="s">
        <v>244</v>
      </c>
      <c r="O533" s="78" t="s">
        <v>1006</v>
      </c>
      <c r="Q533" s="0" t="s">
        <v>120</v>
      </c>
      <c r="R533" s="0" t="str">
        <f aca="false">CHOOSE(WEEKDAY(A533),"Dom","Lun","Mar","Mie","Jue","Vie","Sab")</f>
        <v>Jue</v>
      </c>
    </row>
    <row r="534" customFormat="false" ht="15" hidden="true" customHeight="true" outlineLevel="0" collapsed="false">
      <c r="A534" s="70" t="n">
        <v>44007</v>
      </c>
      <c r="B534" s="9" t="s">
        <v>1007</v>
      </c>
      <c r="C534" s="71"/>
      <c r="D534" s="72"/>
      <c r="E534" s="73"/>
      <c r="F534" s="74"/>
      <c r="G534" s="73"/>
      <c r="H534" s="75"/>
      <c r="I534" s="75"/>
      <c r="J534" s="75"/>
      <c r="K534" s="104" t="s">
        <v>108</v>
      </c>
      <c r="L534" s="7" t="n">
        <v>0.46875</v>
      </c>
      <c r="M534" s="7" t="n">
        <v>0.471527777777778</v>
      </c>
      <c r="N534" s="95" t="s">
        <v>1008</v>
      </c>
      <c r="O534" s="78" t="s">
        <v>1009</v>
      </c>
      <c r="Q534" s="0" t="s">
        <v>120</v>
      </c>
      <c r="R534" s="0" t="str">
        <f aca="false">CHOOSE(WEEKDAY(A534),"Dom","Lun","Mar","Mie","Jue","Vie","Sab")</f>
        <v>Jue</v>
      </c>
    </row>
    <row r="535" customFormat="false" ht="15" hidden="true" customHeight="true" outlineLevel="0" collapsed="false">
      <c r="A535" s="70" t="n">
        <v>44007</v>
      </c>
      <c r="B535" s="9" t="s">
        <v>1010</v>
      </c>
      <c r="C535" s="71"/>
      <c r="D535" s="72"/>
      <c r="E535" s="73"/>
      <c r="F535" s="74"/>
      <c r="G535" s="73"/>
      <c r="H535" s="75"/>
      <c r="I535" s="75"/>
      <c r="J535" s="75"/>
      <c r="K535" s="104" t="s">
        <v>108</v>
      </c>
      <c r="L535" s="7" t="n">
        <v>0.645833333333333</v>
      </c>
      <c r="M535" s="7" t="n">
        <v>0.650694444444444</v>
      </c>
      <c r="N535" s="95" t="s">
        <v>434</v>
      </c>
      <c r="O535" s="78" t="s">
        <v>1011</v>
      </c>
      <c r="Q535" s="0" t="s">
        <v>120</v>
      </c>
      <c r="R535" s="0" t="str">
        <f aca="false">CHOOSE(WEEKDAY(A535),"Dom","Lun","Mar","Mie","Jue","Vie","Sab")</f>
        <v>Jue</v>
      </c>
    </row>
    <row r="536" customFormat="false" ht="15" hidden="true" customHeight="true" outlineLevel="0" collapsed="false">
      <c r="A536" s="70" t="n">
        <v>44007</v>
      </c>
      <c r="B536" s="9" t="s">
        <v>300</v>
      </c>
      <c r="C536" s="71"/>
      <c r="D536" s="72"/>
      <c r="E536" s="73"/>
      <c r="F536" s="74"/>
      <c r="G536" s="73"/>
      <c r="H536" s="75"/>
      <c r="I536" s="75"/>
      <c r="J536" s="75"/>
      <c r="K536" s="104" t="s">
        <v>108</v>
      </c>
      <c r="L536" s="7" t="n">
        <v>0.677777777777778</v>
      </c>
      <c r="M536" s="7" t="n">
        <v>0.699305555555556</v>
      </c>
      <c r="N536" s="95" t="s">
        <v>343</v>
      </c>
      <c r="O536" s="78" t="s">
        <v>1006</v>
      </c>
      <c r="Q536" s="0" t="s">
        <v>120</v>
      </c>
      <c r="R536" s="0" t="str">
        <f aca="false">CHOOSE(WEEKDAY(A536),"Dom","Lun","Mar","Mie","Jue","Vie","Sab")</f>
        <v>Jue</v>
      </c>
    </row>
    <row r="537" customFormat="false" ht="15" hidden="true" customHeight="true" outlineLevel="0" collapsed="false">
      <c r="A537" s="70" t="n">
        <v>44007</v>
      </c>
      <c r="B537" s="9" t="s">
        <v>1012</v>
      </c>
      <c r="C537" s="71"/>
      <c r="D537" s="72"/>
      <c r="E537" s="73"/>
      <c r="F537" s="74"/>
      <c r="G537" s="73"/>
      <c r="H537" s="75"/>
      <c r="I537" s="75"/>
      <c r="J537" s="75"/>
      <c r="K537" s="104" t="s">
        <v>108</v>
      </c>
      <c r="L537" s="7" t="n">
        <v>0.700694444444444</v>
      </c>
      <c r="M537" s="7" t="n">
        <v>0.715277777777778</v>
      </c>
      <c r="N537" s="95" t="s">
        <v>259</v>
      </c>
      <c r="O537" s="78" t="s">
        <v>1013</v>
      </c>
      <c r="Q537" s="0" t="s">
        <v>120</v>
      </c>
      <c r="R537" s="0" t="str">
        <f aca="false">CHOOSE(WEEKDAY(A537),"Dom","Lun","Mar","Mie","Jue","Vie","Sab")</f>
        <v>Jue</v>
      </c>
    </row>
    <row r="538" customFormat="false" ht="15" hidden="true" customHeight="true" outlineLevel="0" collapsed="false">
      <c r="A538" s="70" t="n">
        <v>44007</v>
      </c>
      <c r="B538" s="9" t="s">
        <v>95</v>
      </c>
      <c r="C538" s="71"/>
      <c r="D538" s="72"/>
      <c r="E538" s="73"/>
      <c r="F538" s="74"/>
      <c r="G538" s="73"/>
      <c r="H538" s="75"/>
      <c r="I538" s="75"/>
      <c r="J538" s="75"/>
      <c r="K538" s="104" t="s">
        <v>144</v>
      </c>
      <c r="L538" s="7" t="n">
        <v>0.727083333333333</v>
      </c>
      <c r="M538" s="7" t="n">
        <v>0.730555555555556</v>
      </c>
      <c r="N538" s="95" t="s">
        <v>145</v>
      </c>
      <c r="O538" s="78" t="s">
        <v>112</v>
      </c>
      <c r="Q538" s="0" t="s">
        <v>120</v>
      </c>
      <c r="R538" s="0" t="str">
        <f aca="false">CHOOSE(WEEKDAY(A538),"Dom","Lun","Mar","Mie","Jue","Vie","Sab")</f>
        <v>Jue</v>
      </c>
    </row>
    <row r="539" customFormat="false" ht="15" hidden="true" customHeight="true" outlineLevel="0" collapsed="false">
      <c r="A539" s="70" t="n">
        <v>44007</v>
      </c>
      <c r="B539" s="9" t="s">
        <v>1014</v>
      </c>
      <c r="C539" s="71"/>
      <c r="D539" s="72"/>
      <c r="E539" s="73"/>
      <c r="F539" s="74"/>
      <c r="G539" s="73"/>
      <c r="H539" s="75"/>
      <c r="I539" s="75"/>
      <c r="J539" s="75"/>
      <c r="K539" s="104" t="s">
        <v>257</v>
      </c>
      <c r="L539" s="7" t="n">
        <v>0.744444444444444</v>
      </c>
      <c r="M539" s="7" t="n">
        <v>0.755555555555556</v>
      </c>
      <c r="N539" s="95" t="s">
        <v>434</v>
      </c>
      <c r="O539" s="78" t="s">
        <v>1015</v>
      </c>
      <c r="Q539" s="0" t="s">
        <v>120</v>
      </c>
      <c r="R539" s="0" t="str">
        <f aca="false">CHOOSE(WEEKDAY(A539),"Dom","Lun","Mar","Mie","Jue","Vie","Sab")</f>
        <v>Jue</v>
      </c>
    </row>
    <row r="540" customFormat="false" ht="15" hidden="true" customHeight="true" outlineLevel="0" collapsed="false">
      <c r="A540" s="70" t="n">
        <v>44007</v>
      </c>
      <c r="B540" s="9" t="s">
        <v>433</v>
      </c>
      <c r="C540" s="71"/>
      <c r="D540" s="72"/>
      <c r="E540" s="73"/>
      <c r="F540" s="74"/>
      <c r="G540" s="73"/>
      <c r="H540" s="75"/>
      <c r="I540" s="75"/>
      <c r="J540" s="75"/>
      <c r="K540" s="104" t="s">
        <v>257</v>
      </c>
      <c r="L540" s="7" t="n">
        <v>0.760416666666667</v>
      </c>
      <c r="M540" s="7" t="n">
        <v>0.775</v>
      </c>
      <c r="N540" s="95" t="s">
        <v>123</v>
      </c>
      <c r="O540" s="78" t="s">
        <v>435</v>
      </c>
      <c r="Q540" s="0" t="s">
        <v>120</v>
      </c>
      <c r="R540" s="0" t="str">
        <f aca="false">CHOOSE(WEEKDAY(A540),"Dom","Lun","Mar","Mie","Jue","Vie","Sab")</f>
        <v>Jue</v>
      </c>
    </row>
    <row r="541" customFormat="false" ht="15" hidden="true" customHeight="true" outlineLevel="0" collapsed="false">
      <c r="A541" s="70" t="n">
        <v>44007</v>
      </c>
      <c r="B541" s="9" t="s">
        <v>95</v>
      </c>
      <c r="C541" s="71"/>
      <c r="D541" s="72"/>
      <c r="E541" s="73"/>
      <c r="F541" s="74"/>
      <c r="G541" s="73"/>
      <c r="H541" s="75"/>
      <c r="I541" s="75"/>
      <c r="J541" s="75"/>
      <c r="K541" s="104" t="s">
        <v>144</v>
      </c>
      <c r="L541" s="7" t="n">
        <v>0.811805555555556</v>
      </c>
      <c r="M541" s="7" t="n">
        <v>0.845138888888889</v>
      </c>
      <c r="N541" s="95" t="s">
        <v>106</v>
      </c>
      <c r="O541" s="78" t="s">
        <v>112</v>
      </c>
      <c r="Q541" s="0" t="s">
        <v>120</v>
      </c>
      <c r="R541" s="0" t="str">
        <f aca="false">CHOOSE(WEEKDAY(A541),"Dom","Lun","Mar","Mie","Jue","Vie","Sab")</f>
        <v>Jue</v>
      </c>
    </row>
    <row r="542" customFormat="false" ht="15" hidden="true" customHeight="true" outlineLevel="0" collapsed="false">
      <c r="A542" s="70" t="n">
        <v>44007</v>
      </c>
      <c r="B542" s="9" t="s">
        <v>1016</v>
      </c>
      <c r="C542" s="120"/>
      <c r="D542" s="72"/>
      <c r="E542" s="73"/>
      <c r="F542" s="74"/>
      <c r="G542" s="73"/>
      <c r="H542" s="75"/>
      <c r="I542" s="75"/>
      <c r="J542" s="75"/>
      <c r="K542" s="104" t="s">
        <v>108</v>
      </c>
      <c r="L542" s="7" t="n">
        <v>0.860416666666667</v>
      </c>
      <c r="M542" s="7" t="n">
        <v>0.877083333333333</v>
      </c>
      <c r="N542" s="95" t="s">
        <v>261</v>
      </c>
      <c r="O542" s="78" t="s">
        <v>471</v>
      </c>
      <c r="Q542" s="0" t="s">
        <v>120</v>
      </c>
      <c r="R542" s="0" t="str">
        <f aca="false">CHOOSE(WEEKDAY(A542),"Dom","Lun","Mar","Mie","Jue","Vie","Sab")</f>
        <v>Jue</v>
      </c>
    </row>
    <row r="543" customFormat="false" ht="15" hidden="true" customHeight="true" outlineLevel="0" collapsed="false">
      <c r="A543" s="47" t="n">
        <v>44007</v>
      </c>
      <c r="B543" s="79" t="s">
        <v>147</v>
      </c>
      <c r="C543" s="49"/>
      <c r="D543" s="80"/>
      <c r="E543" s="81"/>
      <c r="F543" s="82"/>
      <c r="G543" s="81"/>
      <c r="H543" s="83"/>
      <c r="I543" s="83"/>
      <c r="J543" s="83"/>
      <c r="K543" s="103" t="s">
        <v>96</v>
      </c>
      <c r="L543" s="85" t="n">
        <v>0.890277777777778</v>
      </c>
      <c r="M543" s="112" t="n">
        <v>0.899305555555555</v>
      </c>
      <c r="N543" s="99" t="s">
        <v>772</v>
      </c>
      <c r="O543" s="59"/>
      <c r="Q543" s="0" t="s">
        <v>120</v>
      </c>
      <c r="R543" s="0" t="str">
        <f aca="false">CHOOSE(WEEKDAY(A543),"Dom","Lun","Mar","Mie","Jue","Vie","Sab")</f>
        <v>Jue</v>
      </c>
    </row>
    <row r="544" customFormat="false" ht="15" hidden="false" customHeight="true" outlineLevel="0" collapsed="false">
      <c r="A544" s="70" t="n">
        <v>44008</v>
      </c>
      <c r="B544" s="9" t="s">
        <v>1017</v>
      </c>
      <c r="C544" s="71" t="n">
        <v>300</v>
      </c>
      <c r="D544" s="72" t="s">
        <v>77</v>
      </c>
      <c r="E544" s="73" t="s">
        <v>1018</v>
      </c>
      <c r="F544" s="74" t="n">
        <f aca="false">IF(MONTH(A544)=MONTH(A543),F543+1,1)</f>
        <v>1</v>
      </c>
      <c r="G544" s="73"/>
      <c r="H544" s="75"/>
      <c r="I544" s="75" t="s">
        <v>187</v>
      </c>
      <c r="J544" s="75"/>
      <c r="K544" s="104" t="s">
        <v>80</v>
      </c>
      <c r="L544" s="7" t="n">
        <v>0.491666666666667</v>
      </c>
      <c r="M544" s="7" t="n">
        <v>0.508333333333333</v>
      </c>
      <c r="N544" s="95" t="s">
        <v>132</v>
      </c>
      <c r="O544" s="78" t="s">
        <v>1019</v>
      </c>
      <c r="Q544" s="0" t="s">
        <v>120</v>
      </c>
      <c r="R544" s="0" t="str">
        <f aca="false">CHOOSE(WEEKDAY(A544),"Dom","Lun","Mar","Mie","Jue","Vie","Sab")</f>
        <v>Vie</v>
      </c>
    </row>
    <row r="545" customFormat="false" ht="15" hidden="false" customHeight="true" outlineLevel="0" collapsed="false">
      <c r="A545" s="70" t="n">
        <v>44008</v>
      </c>
      <c r="B545" s="9" t="s">
        <v>1020</v>
      </c>
      <c r="C545" s="71" t="n">
        <v>350</v>
      </c>
      <c r="D545" s="72" t="s">
        <v>821</v>
      </c>
      <c r="E545" s="73" t="s">
        <v>1021</v>
      </c>
      <c r="F545" s="74" t="n">
        <f aca="false">IF(MONTH(A545)=MONTH(A544),F544+1,1)</f>
        <v>2</v>
      </c>
      <c r="G545" s="73"/>
      <c r="H545" s="75" t="s">
        <v>1022</v>
      </c>
      <c r="I545" s="75" t="s">
        <v>183</v>
      </c>
      <c r="J545" s="75"/>
      <c r="K545" s="104" t="s">
        <v>80</v>
      </c>
      <c r="L545" s="7" t="n">
        <v>0.553472222222222</v>
      </c>
      <c r="M545" s="7" t="n">
        <v>0.576388888888889</v>
      </c>
      <c r="N545" s="95" t="s">
        <v>276</v>
      </c>
      <c r="O545" s="78" t="s">
        <v>1023</v>
      </c>
      <c r="Q545" s="0" t="s">
        <v>120</v>
      </c>
      <c r="R545" s="0" t="str">
        <f aca="false">CHOOSE(WEEKDAY(A545),"Dom","Lun","Mar","Mie","Jue","Vie","Sab")</f>
        <v>Vie</v>
      </c>
    </row>
    <row r="546" customFormat="false" ht="15" hidden="false" customHeight="true" outlineLevel="0" collapsed="false">
      <c r="A546" s="70" t="n">
        <v>44008</v>
      </c>
      <c r="B546" s="9" t="s">
        <v>1024</v>
      </c>
      <c r="C546" s="71" t="n">
        <v>300</v>
      </c>
      <c r="D546" s="72" t="s">
        <v>104</v>
      </c>
      <c r="E546" s="73" t="s">
        <v>1025</v>
      </c>
      <c r="F546" s="74" t="n">
        <f aca="false">IF(MONTH(A546)=MONTH(A545),F545+1,1)</f>
        <v>3</v>
      </c>
      <c r="G546" s="73"/>
      <c r="H546" s="75"/>
      <c r="I546" s="75" t="s">
        <v>183</v>
      </c>
      <c r="J546" s="75"/>
      <c r="K546" s="104" t="s">
        <v>80</v>
      </c>
      <c r="L546" s="7" t="n">
        <v>0.642361111111111</v>
      </c>
      <c r="M546" s="7" t="n">
        <v>0.643055555555556</v>
      </c>
      <c r="N546" s="95" t="s">
        <v>385</v>
      </c>
      <c r="O546" s="78" t="s">
        <v>1026</v>
      </c>
      <c r="Q546" s="0" t="s">
        <v>120</v>
      </c>
      <c r="R546" s="0" t="str">
        <f aca="false">CHOOSE(WEEKDAY(A546),"Dom","Lun","Mar","Mie","Jue","Vie","Sab")</f>
        <v>Vie</v>
      </c>
    </row>
    <row r="547" customFormat="false" ht="15" hidden="false" customHeight="true" outlineLevel="0" collapsed="false">
      <c r="A547" s="70" t="n">
        <v>44008</v>
      </c>
      <c r="B547" s="9" t="s">
        <v>1027</v>
      </c>
      <c r="C547" s="71" t="n">
        <v>300</v>
      </c>
      <c r="D547" s="72" t="s">
        <v>104</v>
      </c>
      <c r="E547" s="73" t="s">
        <v>1028</v>
      </c>
      <c r="F547" s="74" t="n">
        <f aca="false">IF(MONTH(A547)=MONTH(A546),F546+1,1)</f>
        <v>4</v>
      </c>
      <c r="G547" s="73"/>
      <c r="H547" s="75"/>
      <c r="I547" s="75" t="s">
        <v>113</v>
      </c>
      <c r="J547" s="75"/>
      <c r="K547" s="104" t="s">
        <v>80</v>
      </c>
      <c r="L547" s="7" t="n">
        <v>0.726388888888889</v>
      </c>
      <c r="M547" s="7" t="n">
        <v>0.736111111111111</v>
      </c>
      <c r="N547" s="95" t="s">
        <v>220</v>
      </c>
      <c r="O547" s="78" t="s">
        <v>1029</v>
      </c>
      <c r="Q547" s="0" t="s">
        <v>120</v>
      </c>
      <c r="R547" s="0" t="str">
        <f aca="false">CHOOSE(WEEKDAY(A547),"Dom","Lun","Mar","Mie","Jue","Vie","Sab")</f>
        <v>Vie</v>
      </c>
    </row>
    <row r="548" customFormat="false" ht="15" hidden="false" customHeight="true" outlineLevel="0" collapsed="false">
      <c r="A548" s="70" t="n">
        <v>44008</v>
      </c>
      <c r="B548" s="9" t="s">
        <v>1030</v>
      </c>
      <c r="C548" s="71" t="n">
        <v>300</v>
      </c>
      <c r="D548" s="72" t="s">
        <v>104</v>
      </c>
      <c r="E548" s="73" t="s">
        <v>1031</v>
      </c>
      <c r="F548" s="74" t="n">
        <f aca="false">IF(MONTH(A548)=MONTH(A547),F547+1,1)</f>
        <v>5</v>
      </c>
      <c r="G548" s="73"/>
      <c r="H548" s="75"/>
      <c r="I548" s="75" t="s">
        <v>876</v>
      </c>
      <c r="J548" s="75"/>
      <c r="K548" s="104" t="s">
        <v>80</v>
      </c>
      <c r="L548" s="7" t="n">
        <v>0.747222222222222</v>
      </c>
      <c r="M548" s="7" t="n">
        <v>0.765972222222222</v>
      </c>
      <c r="N548" s="95" t="s">
        <v>210</v>
      </c>
      <c r="O548" s="78" t="s">
        <v>1032</v>
      </c>
      <c r="Q548" s="0" t="s">
        <v>120</v>
      </c>
      <c r="R548" s="0" t="str">
        <f aca="false">CHOOSE(WEEKDAY(A548),"Dom","Lun","Mar","Mie","Jue","Vie","Sab")</f>
        <v>Vie</v>
      </c>
    </row>
    <row r="549" customFormat="false" ht="15" hidden="true" customHeight="true" outlineLevel="0" collapsed="false">
      <c r="A549" s="70" t="n">
        <v>44008</v>
      </c>
      <c r="B549" s="9" t="s">
        <v>1033</v>
      </c>
      <c r="C549" s="71"/>
      <c r="D549" s="72"/>
      <c r="E549" s="73"/>
      <c r="F549" s="74"/>
      <c r="G549" s="73"/>
      <c r="H549" s="75"/>
      <c r="I549" s="75"/>
      <c r="J549" s="75"/>
      <c r="K549" s="104" t="s">
        <v>108</v>
      </c>
      <c r="L549" s="7" t="n">
        <v>0.529861111111111</v>
      </c>
      <c r="M549" s="7" t="n">
        <v>0.547916666666667</v>
      </c>
      <c r="N549" s="95" t="s">
        <v>343</v>
      </c>
      <c r="O549" s="78" t="s">
        <v>1034</v>
      </c>
      <c r="Q549" s="0" t="s">
        <v>120</v>
      </c>
      <c r="R549" s="0" t="str">
        <f aca="false">CHOOSE(WEEKDAY(A549),"Dom","Lun","Mar","Mie","Jue","Vie","Sab")</f>
        <v>Vie</v>
      </c>
    </row>
    <row r="550" customFormat="false" ht="15" hidden="true" customHeight="true" outlineLevel="0" collapsed="false">
      <c r="A550" s="70" t="n">
        <v>44008</v>
      </c>
      <c r="B550" s="9" t="s">
        <v>1035</v>
      </c>
      <c r="C550" s="71"/>
      <c r="D550" s="72"/>
      <c r="E550" s="73"/>
      <c r="F550" s="74"/>
      <c r="G550" s="73"/>
      <c r="H550" s="75"/>
      <c r="I550" s="75"/>
      <c r="J550" s="75"/>
      <c r="K550" s="104" t="s">
        <v>108</v>
      </c>
      <c r="L550" s="7" t="n">
        <v>0.549305555555556</v>
      </c>
      <c r="M550" s="7" t="n">
        <v>0.551388888888889</v>
      </c>
      <c r="N550" s="95" t="s">
        <v>190</v>
      </c>
      <c r="O550" s="78" t="s">
        <v>1036</v>
      </c>
      <c r="Q550" s="0" t="s">
        <v>120</v>
      </c>
      <c r="R550" s="0" t="str">
        <f aca="false">CHOOSE(WEEKDAY(A550),"Dom","Lun","Mar","Mie","Jue","Vie","Sab")</f>
        <v>Vie</v>
      </c>
    </row>
    <row r="551" customFormat="false" ht="15" hidden="true" customHeight="true" outlineLevel="0" collapsed="false">
      <c r="A551" s="70" t="n">
        <v>44008</v>
      </c>
      <c r="B551" s="9" t="s">
        <v>143</v>
      </c>
      <c r="C551" s="71"/>
      <c r="D551" s="72"/>
      <c r="E551" s="73"/>
      <c r="F551" s="74"/>
      <c r="G551" s="73"/>
      <c r="H551" s="75"/>
      <c r="I551" s="75"/>
      <c r="J551" s="75"/>
      <c r="K551" s="104" t="s">
        <v>144</v>
      </c>
      <c r="L551" s="7" t="n">
        <v>0.598611111111111</v>
      </c>
      <c r="M551" s="7" t="n">
        <v>0.615277777777778</v>
      </c>
      <c r="N551" s="95" t="s">
        <v>310</v>
      </c>
      <c r="O551" s="78" t="s">
        <v>146</v>
      </c>
      <c r="Q551" s="0" t="s">
        <v>120</v>
      </c>
      <c r="R551" s="0" t="str">
        <f aca="false">CHOOSE(WEEKDAY(A551),"Dom","Lun","Mar","Mie","Jue","Vie","Sab")</f>
        <v>Vie</v>
      </c>
    </row>
    <row r="552" customFormat="false" ht="15" hidden="true" customHeight="true" outlineLevel="0" collapsed="false">
      <c r="A552" s="70" t="n">
        <v>44008</v>
      </c>
      <c r="B552" s="9" t="s">
        <v>1037</v>
      </c>
      <c r="C552" s="71"/>
      <c r="D552" s="72"/>
      <c r="E552" s="73"/>
      <c r="F552" s="74"/>
      <c r="G552" s="73"/>
      <c r="H552" s="75"/>
      <c r="I552" s="75"/>
      <c r="J552" s="75"/>
      <c r="K552" s="104" t="s">
        <v>141</v>
      </c>
      <c r="L552" s="7" t="n">
        <v>0.624305555555556</v>
      </c>
      <c r="M552" s="7" t="n">
        <v>0.638888888888889</v>
      </c>
      <c r="N552" s="95" t="s">
        <v>305</v>
      </c>
      <c r="O552" s="78" t="s">
        <v>1038</v>
      </c>
      <c r="Q552" s="0" t="s">
        <v>120</v>
      </c>
      <c r="R552" s="0" t="str">
        <f aca="false">CHOOSE(WEEKDAY(A552),"Dom","Lun","Mar","Mie","Jue","Vie","Sab")</f>
        <v>Vie</v>
      </c>
    </row>
    <row r="553" customFormat="false" ht="15" hidden="true" customHeight="true" outlineLevel="0" collapsed="false">
      <c r="A553" s="70" t="n">
        <v>44008</v>
      </c>
      <c r="B553" s="9" t="s">
        <v>737</v>
      </c>
      <c r="C553" s="71"/>
      <c r="D553" s="72"/>
      <c r="E553" s="73"/>
      <c r="F553" s="74"/>
      <c r="G553" s="73"/>
      <c r="H553" s="75"/>
      <c r="I553" s="75"/>
      <c r="J553" s="75"/>
      <c r="K553" s="104" t="s">
        <v>108</v>
      </c>
      <c r="L553" s="7" t="n">
        <v>0.659722222222222</v>
      </c>
      <c r="M553" s="7" t="n">
        <v>0.668055555555556</v>
      </c>
      <c r="N553" s="95" t="s">
        <v>476</v>
      </c>
      <c r="O553" s="78"/>
      <c r="Q553" s="0" t="s">
        <v>120</v>
      </c>
      <c r="R553" s="0" t="str">
        <f aca="false">CHOOSE(WEEKDAY(A553),"Dom","Lun","Mar","Mie","Jue","Vie","Sab")</f>
        <v>Vie</v>
      </c>
    </row>
    <row r="554" customFormat="false" ht="15" hidden="true" customHeight="true" outlineLevel="0" collapsed="false">
      <c r="A554" s="70" t="n">
        <v>44008</v>
      </c>
      <c r="B554" s="9" t="s">
        <v>143</v>
      </c>
      <c r="C554" s="71"/>
      <c r="D554" s="72"/>
      <c r="E554" s="73"/>
      <c r="F554" s="74"/>
      <c r="G554" s="73"/>
      <c r="H554" s="75"/>
      <c r="I554" s="75"/>
      <c r="J554" s="75"/>
      <c r="K554" s="104" t="s">
        <v>144</v>
      </c>
      <c r="L554" s="7" t="n">
        <v>0.6875</v>
      </c>
      <c r="M554" s="7" t="n">
        <v>0.694444444444444</v>
      </c>
      <c r="N554" s="95" t="s">
        <v>284</v>
      </c>
      <c r="O554" s="78" t="s">
        <v>146</v>
      </c>
      <c r="Q554" s="0" t="s">
        <v>120</v>
      </c>
      <c r="R554" s="0" t="str">
        <f aca="false">CHOOSE(WEEKDAY(A554),"Dom","Lun","Mar","Mie","Jue","Vie","Sab")</f>
        <v>Vie</v>
      </c>
    </row>
    <row r="555" customFormat="false" ht="15" hidden="true" customHeight="true" outlineLevel="0" collapsed="false">
      <c r="A555" s="70" t="n">
        <v>44008</v>
      </c>
      <c r="B555" s="9" t="s">
        <v>1039</v>
      </c>
      <c r="C555" s="71"/>
      <c r="D555" s="72"/>
      <c r="E555" s="73"/>
      <c r="F555" s="74"/>
      <c r="G555" s="73"/>
      <c r="H555" s="75"/>
      <c r="I555" s="75"/>
      <c r="J555" s="75"/>
      <c r="K555" s="104" t="s">
        <v>257</v>
      </c>
      <c r="L555" s="7" t="n">
        <v>0.700694444444444</v>
      </c>
      <c r="M555" s="7" t="n">
        <v>0.722222222222222</v>
      </c>
      <c r="N555" s="95" t="s">
        <v>123</v>
      </c>
      <c r="O555" s="78" t="s">
        <v>1040</v>
      </c>
      <c r="Q555" s="0" t="s">
        <v>120</v>
      </c>
      <c r="R555" s="0" t="str">
        <f aca="false">CHOOSE(WEEKDAY(A555),"Dom","Lun","Mar","Mie","Jue","Vie","Sab")</f>
        <v>Vie</v>
      </c>
    </row>
    <row r="556" customFormat="false" ht="15" hidden="true" customHeight="true" outlineLevel="0" collapsed="false">
      <c r="A556" s="70" t="n">
        <v>44008</v>
      </c>
      <c r="B556" s="9" t="s">
        <v>143</v>
      </c>
      <c r="C556" s="71"/>
      <c r="D556" s="72"/>
      <c r="E556" s="73"/>
      <c r="F556" s="74"/>
      <c r="G556" s="73"/>
      <c r="H556" s="75"/>
      <c r="I556" s="75"/>
      <c r="J556" s="75"/>
      <c r="K556" s="104" t="s">
        <v>144</v>
      </c>
      <c r="L556" s="7" t="n">
        <v>0.786111111111111</v>
      </c>
      <c r="M556" s="7" t="n">
        <v>0.840972222222222</v>
      </c>
      <c r="N556" s="95" t="s">
        <v>198</v>
      </c>
      <c r="O556" s="78" t="s">
        <v>146</v>
      </c>
      <c r="Q556" s="0" t="s">
        <v>120</v>
      </c>
      <c r="R556" s="0" t="str">
        <f aca="false">CHOOSE(WEEKDAY(A556),"Dom","Lun","Mar","Mie","Jue","Vie","Sab")</f>
        <v>Vie</v>
      </c>
    </row>
    <row r="557" customFormat="false" ht="15" hidden="true" customHeight="true" outlineLevel="0" collapsed="false">
      <c r="A557" s="47" t="n">
        <v>44008</v>
      </c>
      <c r="B557" s="79" t="s">
        <v>147</v>
      </c>
      <c r="C557" s="49"/>
      <c r="D557" s="80"/>
      <c r="E557" s="81"/>
      <c r="F557" s="82"/>
      <c r="G557" s="81"/>
      <c r="H557" s="83"/>
      <c r="I557" s="83"/>
      <c r="J557" s="83"/>
      <c r="K557" s="103" t="s">
        <v>96</v>
      </c>
      <c r="L557" s="85" t="n">
        <v>0.851388888888889</v>
      </c>
      <c r="M557" s="112" t="n">
        <v>0.883333333333333</v>
      </c>
      <c r="N557" s="99" t="s">
        <v>1041</v>
      </c>
      <c r="O557" s="59"/>
      <c r="Q557" s="0" t="s">
        <v>120</v>
      </c>
      <c r="R557" s="0" t="str">
        <f aca="false">CHOOSE(WEEKDAY(A557),"Dom","Lun","Mar","Mie","Jue","Vie","Sab")</f>
        <v>Vie</v>
      </c>
    </row>
    <row r="558" customFormat="false" ht="15" hidden="false" customHeight="true" outlineLevel="0" collapsed="false">
      <c r="A558" s="70" t="n">
        <v>44009</v>
      </c>
      <c r="B558" s="9" t="s">
        <v>1042</v>
      </c>
      <c r="C558" s="71" t="n">
        <v>400</v>
      </c>
      <c r="D558" s="72" t="s">
        <v>821</v>
      </c>
      <c r="E558" s="73" t="s">
        <v>1043</v>
      </c>
      <c r="F558" s="74" t="n">
        <f aca="false">IF(MONTH(A558)=MONTH(A557),F557+1,1)</f>
        <v>1</v>
      </c>
      <c r="G558" s="73"/>
      <c r="H558" s="75" t="s">
        <v>1044</v>
      </c>
      <c r="I558" s="75" t="s">
        <v>100</v>
      </c>
      <c r="J558" s="75"/>
      <c r="K558" s="104" t="s">
        <v>80</v>
      </c>
      <c r="L558" s="7" t="n">
        <v>0.572916666666667</v>
      </c>
      <c r="M558" s="7" t="n">
        <v>0.577777777777778</v>
      </c>
      <c r="N558" s="95" t="s">
        <v>559</v>
      </c>
      <c r="O558" s="78" t="s">
        <v>1045</v>
      </c>
      <c r="Q558" s="0" t="s">
        <v>120</v>
      </c>
      <c r="R558" s="0" t="str">
        <f aca="false">CHOOSE(WEEKDAY(A558),"Dom","Lun","Mar","Mie","Jue","Vie","Sab")</f>
        <v>Sab</v>
      </c>
    </row>
    <row r="559" customFormat="false" ht="15" hidden="false" customHeight="true" outlineLevel="0" collapsed="false">
      <c r="A559" s="70" t="n">
        <v>44009</v>
      </c>
      <c r="B559" s="9" t="s">
        <v>1046</v>
      </c>
      <c r="C559" s="71" t="n">
        <v>370</v>
      </c>
      <c r="D559" s="72" t="s">
        <v>821</v>
      </c>
      <c r="E559" s="73" t="s">
        <v>1047</v>
      </c>
      <c r="F559" s="74" t="n">
        <f aca="false">IF(MONTH(A559)=MONTH(A558),F558+1,1)</f>
        <v>2</v>
      </c>
      <c r="G559" s="73"/>
      <c r="H559" s="75" t="s">
        <v>1048</v>
      </c>
      <c r="I559" s="75" t="s">
        <v>1049</v>
      </c>
      <c r="J559" s="75"/>
      <c r="K559" s="104" t="s">
        <v>80</v>
      </c>
      <c r="L559" s="7" t="n">
        <v>0.659722222222222</v>
      </c>
      <c r="M559" s="7" t="n">
        <v>0.676388888888889</v>
      </c>
      <c r="N559" s="95" t="s">
        <v>267</v>
      </c>
      <c r="O559" s="78" t="s">
        <v>1050</v>
      </c>
      <c r="Q559" s="0" t="s">
        <v>120</v>
      </c>
      <c r="R559" s="0" t="str">
        <f aca="false">CHOOSE(WEEKDAY(A559),"Dom","Lun","Mar","Mie","Jue","Vie","Sab")</f>
        <v>Sab</v>
      </c>
    </row>
    <row r="560" customFormat="false" ht="15" hidden="false" customHeight="true" outlineLevel="0" collapsed="false">
      <c r="A560" s="70" t="n">
        <v>44009</v>
      </c>
      <c r="B560" s="9" t="s">
        <v>1051</v>
      </c>
      <c r="C560" s="71" t="n">
        <v>350</v>
      </c>
      <c r="D560" s="72" t="s">
        <v>821</v>
      </c>
      <c r="E560" s="73" t="s">
        <v>1052</v>
      </c>
      <c r="F560" s="74" t="n">
        <f aca="false">IF(MONTH(A560)=MONTH(A559),F559+1,1)</f>
        <v>3</v>
      </c>
      <c r="G560" s="73"/>
      <c r="H560" s="75" t="s">
        <v>1053</v>
      </c>
      <c r="I560" s="75" t="s">
        <v>394</v>
      </c>
      <c r="J560" s="75"/>
      <c r="K560" s="104" t="s">
        <v>80</v>
      </c>
      <c r="L560" s="7" t="n">
        <v>0.694444444444444</v>
      </c>
      <c r="M560" s="7" t="n">
        <v>0.713194444444444</v>
      </c>
      <c r="N560" s="95" t="s">
        <v>145</v>
      </c>
      <c r="O560" s="78" t="s">
        <v>1054</v>
      </c>
      <c r="Q560" s="0" t="s">
        <v>120</v>
      </c>
      <c r="R560" s="0" t="str">
        <f aca="false">CHOOSE(WEEKDAY(A560),"Dom","Lun","Mar","Mie","Jue","Vie","Sab")</f>
        <v>Sab</v>
      </c>
    </row>
    <row r="561" customFormat="false" ht="15" hidden="false" customHeight="true" outlineLevel="0" collapsed="false">
      <c r="A561" s="70" t="n">
        <v>44009</v>
      </c>
      <c r="B561" s="9" t="s">
        <v>1055</v>
      </c>
      <c r="C561" s="71" t="n">
        <v>400</v>
      </c>
      <c r="D561" s="72" t="s">
        <v>104</v>
      </c>
      <c r="E561" s="73" t="s">
        <v>1056</v>
      </c>
      <c r="F561" s="74" t="n">
        <f aca="false">IF(MONTH(A561)=MONTH(A560),F560+1,1)</f>
        <v>4</v>
      </c>
      <c r="G561" s="73"/>
      <c r="H561" s="75"/>
      <c r="I561" s="75" t="s">
        <v>79</v>
      </c>
      <c r="J561" s="75"/>
      <c r="K561" s="104" t="s">
        <v>80</v>
      </c>
      <c r="L561" s="7" t="n">
        <v>0.454166666666667</v>
      </c>
      <c r="M561" s="123" t="n">
        <v>0.480555555555556</v>
      </c>
      <c r="N561" s="95" t="s">
        <v>93</v>
      </c>
      <c r="O561" s="78" t="s">
        <v>1057</v>
      </c>
      <c r="Q561" s="0" t="s">
        <v>120</v>
      </c>
      <c r="R561" s="0" t="str">
        <f aca="false">CHOOSE(WEEKDAY(A561),"Dom","Lun","Mar","Mie","Jue","Vie","Sab")</f>
        <v>Sab</v>
      </c>
    </row>
    <row r="562" customFormat="false" ht="15" hidden="false" customHeight="true" outlineLevel="0" collapsed="false">
      <c r="A562" s="70" t="n">
        <v>44009</v>
      </c>
      <c r="B562" s="9" t="s">
        <v>1058</v>
      </c>
      <c r="C562" s="71" t="n">
        <v>300</v>
      </c>
      <c r="D562" s="72" t="s">
        <v>104</v>
      </c>
      <c r="E562" s="73" t="s">
        <v>1059</v>
      </c>
      <c r="F562" s="74" t="n">
        <f aca="false">IF(MONTH(A562)=MONTH(A561),F561+1,1)</f>
        <v>5</v>
      </c>
      <c r="G562" s="73"/>
      <c r="H562" s="75"/>
      <c r="I562" s="75" t="s">
        <v>100</v>
      </c>
      <c r="J562" s="75"/>
      <c r="K562" s="104" t="s">
        <v>80</v>
      </c>
      <c r="L562" s="7" t="n">
        <v>0.6375</v>
      </c>
      <c r="M562" s="7" t="n">
        <v>0.642361111111111</v>
      </c>
      <c r="N562" s="95" t="s">
        <v>213</v>
      </c>
      <c r="O562" s="78" t="s">
        <v>1060</v>
      </c>
      <c r="Q562" s="0" t="s">
        <v>120</v>
      </c>
      <c r="R562" s="0" t="str">
        <f aca="false">CHOOSE(WEEKDAY(A562),"Dom","Lun","Mar","Mie","Jue","Vie","Sab")</f>
        <v>Sab</v>
      </c>
    </row>
    <row r="563" customFormat="false" ht="15" hidden="true" customHeight="true" outlineLevel="0" collapsed="false">
      <c r="A563" s="70" t="n">
        <v>44009</v>
      </c>
      <c r="B563" s="9" t="s">
        <v>1061</v>
      </c>
      <c r="C563" s="71"/>
      <c r="D563" s="72"/>
      <c r="E563" s="73"/>
      <c r="F563" s="74"/>
      <c r="G563" s="73"/>
      <c r="H563" s="75"/>
      <c r="I563" s="75"/>
      <c r="J563" s="75"/>
      <c r="K563" s="104" t="s">
        <v>257</v>
      </c>
      <c r="L563" s="7" t="n">
        <v>0.518055555555556</v>
      </c>
      <c r="M563" s="7" t="n">
        <v>0.536805555555556</v>
      </c>
      <c r="N563" s="95" t="s">
        <v>305</v>
      </c>
      <c r="O563" s="78" t="s">
        <v>1062</v>
      </c>
      <c r="Q563" s="0" t="s">
        <v>120</v>
      </c>
      <c r="R563" s="0" t="str">
        <f aca="false">CHOOSE(WEEKDAY(A563),"Dom","Lun","Mar","Mie","Jue","Vie","Sab")</f>
        <v>Sab</v>
      </c>
    </row>
    <row r="564" customFormat="false" ht="15" hidden="true" customHeight="true" outlineLevel="0" collapsed="false">
      <c r="A564" s="70" t="n">
        <v>44009</v>
      </c>
      <c r="B564" s="9" t="s">
        <v>1063</v>
      </c>
      <c r="C564" s="71"/>
      <c r="D564" s="72"/>
      <c r="E564" s="73"/>
      <c r="F564" s="74"/>
      <c r="G564" s="73"/>
      <c r="H564" s="75"/>
      <c r="I564" s="75"/>
      <c r="J564" s="75"/>
      <c r="K564" s="104" t="s">
        <v>141</v>
      </c>
      <c r="L564" s="7" t="n">
        <v>0.540277777777778</v>
      </c>
      <c r="M564" s="7" t="n">
        <v>0.569444444444444</v>
      </c>
      <c r="N564" s="95" t="s">
        <v>305</v>
      </c>
      <c r="O564" s="78" t="s">
        <v>1064</v>
      </c>
      <c r="Q564" s="0" t="s">
        <v>120</v>
      </c>
      <c r="R564" s="0" t="str">
        <f aca="false">CHOOSE(WEEKDAY(A564),"Dom","Lun","Mar","Mie","Jue","Vie","Sab")</f>
        <v>Sab</v>
      </c>
    </row>
    <row r="565" customFormat="false" ht="15" hidden="true" customHeight="true" outlineLevel="0" collapsed="false">
      <c r="A565" s="70" t="n">
        <v>44009</v>
      </c>
      <c r="B565" s="9" t="s">
        <v>1065</v>
      </c>
      <c r="C565" s="71"/>
      <c r="D565" s="72"/>
      <c r="E565" s="73"/>
      <c r="F565" s="74"/>
      <c r="G565" s="73"/>
      <c r="H565" s="75"/>
      <c r="I565" s="75"/>
      <c r="J565" s="75"/>
      <c r="K565" s="104" t="s">
        <v>108</v>
      </c>
      <c r="L565" s="7" t="n">
        <v>0.608333333333333</v>
      </c>
      <c r="M565" s="7" t="n">
        <v>0.627777777777778</v>
      </c>
      <c r="N565" s="95" t="s">
        <v>164</v>
      </c>
      <c r="O565" s="78" t="s">
        <v>1066</v>
      </c>
      <c r="Q565" s="0" t="s">
        <v>120</v>
      </c>
      <c r="R565" s="0" t="str">
        <f aca="false">CHOOSE(WEEKDAY(A565),"Dom","Lun","Mar","Mie","Jue","Vie","Sab")</f>
        <v>Sab</v>
      </c>
    </row>
    <row r="566" customFormat="false" ht="15" hidden="true" customHeight="true" outlineLevel="0" collapsed="false">
      <c r="A566" s="70" t="n">
        <v>44009</v>
      </c>
      <c r="B566" s="9" t="s">
        <v>143</v>
      </c>
      <c r="C566" s="71"/>
      <c r="D566" s="72"/>
      <c r="E566" s="73"/>
      <c r="F566" s="74"/>
      <c r="G566" s="73"/>
      <c r="H566" s="75"/>
      <c r="I566" s="75"/>
      <c r="J566" s="75"/>
      <c r="K566" s="104" t="s">
        <v>144</v>
      </c>
      <c r="L566" s="7" t="n">
        <v>0.727083333333333</v>
      </c>
      <c r="M566" s="7" t="n">
        <v>0.745138888888889</v>
      </c>
      <c r="N566" s="95" t="s">
        <v>310</v>
      </c>
      <c r="O566" s="78" t="s">
        <v>146</v>
      </c>
      <c r="Q566" s="0" t="s">
        <v>120</v>
      </c>
      <c r="R566" s="0" t="str">
        <f aca="false">CHOOSE(WEEKDAY(A566),"Dom","Lun","Mar","Mie","Jue","Vie","Sab")</f>
        <v>Sab</v>
      </c>
    </row>
    <row r="567" customFormat="false" ht="15" hidden="true" customHeight="true" outlineLevel="0" collapsed="false">
      <c r="A567" s="70" t="n">
        <v>44009</v>
      </c>
      <c r="B567" s="9" t="s">
        <v>743</v>
      </c>
      <c r="C567" s="71"/>
      <c r="D567" s="72"/>
      <c r="E567" s="73"/>
      <c r="F567" s="74"/>
      <c r="G567" s="73"/>
      <c r="H567" s="75"/>
      <c r="I567" s="75"/>
      <c r="J567" s="75"/>
      <c r="K567" s="104" t="s">
        <v>108</v>
      </c>
      <c r="L567" s="7" t="n">
        <v>0.754166666666667</v>
      </c>
      <c r="M567" s="113" t="n">
        <v>0.759027777777778</v>
      </c>
      <c r="N567" s="95" t="s">
        <v>284</v>
      </c>
      <c r="O567" s="78"/>
      <c r="Q567" s="0" t="s">
        <v>120</v>
      </c>
      <c r="R567" s="0" t="str">
        <f aca="false">CHOOSE(WEEKDAY(A567),"Dom","Lun","Mar","Mie","Jue","Vie","Sab")</f>
        <v>Sab</v>
      </c>
    </row>
    <row r="568" customFormat="false" ht="15" hidden="true" customHeight="true" outlineLevel="0" collapsed="false">
      <c r="A568" s="47" t="n">
        <v>44009</v>
      </c>
      <c r="B568" s="79" t="s">
        <v>147</v>
      </c>
      <c r="C568" s="49"/>
      <c r="D568" s="80"/>
      <c r="E568" s="81"/>
      <c r="F568" s="82"/>
      <c r="G568" s="81"/>
      <c r="H568" s="83"/>
      <c r="I568" s="83"/>
      <c r="J568" s="83"/>
      <c r="K568" s="103" t="s">
        <v>96</v>
      </c>
      <c r="L568" s="85" t="n">
        <v>0.765277777777778</v>
      </c>
      <c r="M568" s="85" t="n">
        <v>0.802777777777778</v>
      </c>
      <c r="N568" s="99" t="s">
        <v>1067</v>
      </c>
      <c r="O568" s="59"/>
      <c r="Q568" s="0" t="s">
        <v>120</v>
      </c>
      <c r="R568" s="0" t="str">
        <f aca="false">CHOOSE(WEEKDAY(A568),"Dom","Lun","Mar","Mie","Jue","Vie","Sab")</f>
        <v>Sab</v>
      </c>
    </row>
    <row r="569" customFormat="false" ht="15" hidden="false" customHeight="true" outlineLevel="0" collapsed="false">
      <c r="A569" s="70" t="n">
        <v>44010</v>
      </c>
      <c r="B569" s="9" t="s">
        <v>1068</v>
      </c>
      <c r="C569" s="71" t="n">
        <v>300</v>
      </c>
      <c r="D569" s="72" t="s">
        <v>77</v>
      </c>
      <c r="E569" s="73" t="s">
        <v>1069</v>
      </c>
      <c r="F569" s="74" t="n">
        <f aca="false">IF(MONTH(A569)=MONTH(A568),F568+1,1)</f>
        <v>1</v>
      </c>
      <c r="G569" s="73"/>
      <c r="H569" s="75"/>
      <c r="I569" s="75" t="s">
        <v>100</v>
      </c>
      <c r="J569" s="75"/>
      <c r="K569" s="104" t="s">
        <v>80</v>
      </c>
      <c r="L569" s="7" t="n">
        <v>0.546527777777778</v>
      </c>
      <c r="M569" s="7" t="n">
        <v>0.552083333333333</v>
      </c>
      <c r="N569" s="95" t="s">
        <v>341</v>
      </c>
      <c r="O569" s="78" t="s">
        <v>1070</v>
      </c>
      <c r="Q569" s="0" t="s">
        <v>120</v>
      </c>
      <c r="R569" s="0" t="str">
        <f aca="false">CHOOSE(WEEKDAY(A569),"Dom","Lun","Mar","Mie","Jue","Vie","Sab")</f>
        <v>Dom</v>
      </c>
    </row>
    <row r="570" customFormat="false" ht="15" hidden="false" customHeight="true" outlineLevel="0" collapsed="false">
      <c r="A570" s="70" t="n">
        <v>44010</v>
      </c>
      <c r="B570" s="9" t="s">
        <v>1071</v>
      </c>
      <c r="C570" s="71" t="n">
        <v>300</v>
      </c>
      <c r="D570" s="72" t="s">
        <v>77</v>
      </c>
      <c r="E570" s="73" t="s">
        <v>1072</v>
      </c>
      <c r="F570" s="74" t="n">
        <f aca="false">IF(MONTH(A570)=MONTH(A569),F569+1,1)</f>
        <v>2</v>
      </c>
      <c r="G570" s="73"/>
      <c r="H570" s="75"/>
      <c r="I570" s="75" t="s">
        <v>100</v>
      </c>
      <c r="J570" s="75"/>
      <c r="K570" s="104" t="s">
        <v>80</v>
      </c>
      <c r="L570" s="7" t="n">
        <v>0.575</v>
      </c>
      <c r="M570" s="7" t="n">
        <v>0.603472222222222</v>
      </c>
      <c r="N570" s="95" t="s">
        <v>615</v>
      </c>
      <c r="O570" s="78" t="s">
        <v>1073</v>
      </c>
      <c r="Q570" s="0" t="s">
        <v>120</v>
      </c>
      <c r="R570" s="0" t="str">
        <f aca="false">CHOOSE(WEEKDAY(A570),"Dom","Lun","Mar","Mie","Jue","Vie","Sab")</f>
        <v>Dom</v>
      </c>
    </row>
    <row r="571" customFormat="false" ht="15" hidden="false" customHeight="true" outlineLevel="0" collapsed="false">
      <c r="A571" s="70" t="n">
        <v>44010</v>
      </c>
      <c r="B571" s="9" t="s">
        <v>1074</v>
      </c>
      <c r="C571" s="71" t="n">
        <v>400</v>
      </c>
      <c r="D571" s="72" t="s">
        <v>821</v>
      </c>
      <c r="E571" s="73" t="s">
        <v>1075</v>
      </c>
      <c r="F571" s="74" t="n">
        <f aca="false">IF(MONTH(A571)=MONTH(A570),F570+1,1)</f>
        <v>3</v>
      </c>
      <c r="G571" s="73"/>
      <c r="H571" s="75" t="s">
        <v>1076</v>
      </c>
      <c r="I571" s="75" t="s">
        <v>100</v>
      </c>
      <c r="J571" s="75"/>
      <c r="K571" s="104" t="s">
        <v>80</v>
      </c>
      <c r="L571" s="7" t="n">
        <v>0.526388888888889</v>
      </c>
      <c r="M571" s="7" t="n">
        <v>0.529166666666667</v>
      </c>
      <c r="N571" s="95" t="s">
        <v>213</v>
      </c>
      <c r="O571" s="78" t="s">
        <v>1077</v>
      </c>
      <c r="Q571" s="0" t="s">
        <v>120</v>
      </c>
      <c r="R571" s="0" t="str">
        <f aca="false">CHOOSE(WEEKDAY(A571),"Dom","Lun","Mar","Mie","Jue","Vie","Sab")</f>
        <v>Dom</v>
      </c>
    </row>
    <row r="572" customFormat="false" ht="15" hidden="false" customHeight="true" outlineLevel="0" collapsed="false">
      <c r="A572" s="70" t="n">
        <v>44010</v>
      </c>
      <c r="B572" s="9" t="s">
        <v>751</v>
      </c>
      <c r="C572" s="71" t="n">
        <v>350</v>
      </c>
      <c r="D572" s="72" t="s">
        <v>104</v>
      </c>
      <c r="E572" s="73" t="s">
        <v>1078</v>
      </c>
      <c r="F572" s="74" t="n">
        <f aca="false">IF(MONTH(A572)=MONTH(A571),F571+1,1)</f>
        <v>4</v>
      </c>
      <c r="G572" s="73"/>
      <c r="H572" s="75"/>
      <c r="I572" s="75" t="s">
        <v>131</v>
      </c>
      <c r="J572" s="75"/>
      <c r="K572" s="104" t="s">
        <v>80</v>
      </c>
      <c r="L572" s="7" t="n">
        <v>0.731944444444444</v>
      </c>
      <c r="M572" s="7" t="n">
        <v>0.744444444444444</v>
      </c>
      <c r="N572" s="95" t="s">
        <v>210</v>
      </c>
      <c r="O572" s="78" t="s">
        <v>1079</v>
      </c>
      <c r="Q572" s="0" t="s">
        <v>120</v>
      </c>
      <c r="R572" s="0" t="str">
        <f aca="false">CHOOSE(WEEKDAY(A572),"Dom","Lun","Mar","Mie","Jue","Vie","Sab")</f>
        <v>Dom</v>
      </c>
    </row>
    <row r="573" customFormat="false" ht="15" hidden="false" customHeight="true" outlineLevel="0" collapsed="false">
      <c r="A573" s="70" t="n">
        <v>44010</v>
      </c>
      <c r="B573" s="9" t="s">
        <v>1080</v>
      </c>
      <c r="C573" s="71" t="n">
        <v>350</v>
      </c>
      <c r="D573" s="72" t="s">
        <v>104</v>
      </c>
      <c r="E573" s="73" t="s">
        <v>1081</v>
      </c>
      <c r="F573" s="74" t="n">
        <f aca="false">IF(MONTH(A573)=MONTH(A572),F572+1,1)</f>
        <v>5</v>
      </c>
      <c r="G573" s="73"/>
      <c r="H573" s="75"/>
      <c r="I573" s="75" t="s">
        <v>131</v>
      </c>
      <c r="J573" s="75"/>
      <c r="K573" s="104" t="s">
        <v>80</v>
      </c>
      <c r="L573" s="7" t="n">
        <v>0.764583333333333</v>
      </c>
      <c r="M573" s="113" t="n">
        <v>0.777083333333333</v>
      </c>
      <c r="N573" s="95" t="s">
        <v>132</v>
      </c>
      <c r="O573" s="78" t="s">
        <v>1082</v>
      </c>
      <c r="Q573" s="0" t="s">
        <v>120</v>
      </c>
      <c r="R573" s="0" t="str">
        <f aca="false">CHOOSE(WEEKDAY(A573),"Dom","Lun","Mar","Mie","Jue","Vie","Sab")</f>
        <v>Dom</v>
      </c>
    </row>
    <row r="574" customFormat="false" ht="15" hidden="false" customHeight="true" outlineLevel="0" collapsed="false">
      <c r="A574" s="70" t="n">
        <v>44010</v>
      </c>
      <c r="B574" s="9" t="s">
        <v>1083</v>
      </c>
      <c r="C574" s="71" t="n">
        <v>280</v>
      </c>
      <c r="D574" s="72" t="s">
        <v>104</v>
      </c>
      <c r="E574" s="73" t="s">
        <v>1084</v>
      </c>
      <c r="F574" s="74" t="n">
        <f aca="false">IF(MONTH(A574)=MONTH(A573),F573+1,1)</f>
        <v>6</v>
      </c>
      <c r="G574" s="73"/>
      <c r="H574" s="75"/>
      <c r="I574" s="75" t="s">
        <v>159</v>
      </c>
      <c r="J574" s="75"/>
      <c r="K574" s="104" t="s">
        <v>80</v>
      </c>
      <c r="L574" s="7" t="n">
        <v>0.863194444444444</v>
      </c>
      <c r="M574" s="7" t="n">
        <v>0.871527777777778</v>
      </c>
      <c r="N574" s="95" t="s">
        <v>220</v>
      </c>
      <c r="O574" s="78" t="s">
        <v>1085</v>
      </c>
      <c r="Q574" s="0" t="s">
        <v>120</v>
      </c>
      <c r="R574" s="0" t="str">
        <f aca="false">CHOOSE(WEEKDAY(A574),"Dom","Lun","Mar","Mie","Jue","Vie","Sab")</f>
        <v>Dom</v>
      </c>
    </row>
    <row r="575" customFormat="false" ht="15" hidden="true" customHeight="true" outlineLevel="0" collapsed="false">
      <c r="A575" s="70" t="n">
        <v>44010</v>
      </c>
      <c r="B575" s="9" t="s">
        <v>459</v>
      </c>
      <c r="C575" s="71"/>
      <c r="D575" s="72"/>
      <c r="E575" s="73"/>
      <c r="F575" s="74"/>
      <c r="G575" s="73"/>
      <c r="H575" s="75"/>
      <c r="I575" s="75"/>
      <c r="J575" s="75"/>
      <c r="K575" s="104" t="s">
        <v>257</v>
      </c>
      <c r="L575" s="7" t="n">
        <v>0.494444444444444</v>
      </c>
      <c r="M575" s="7" t="n">
        <v>0.513888888888889</v>
      </c>
      <c r="N575" s="95" t="s">
        <v>305</v>
      </c>
      <c r="O575" s="78" t="s">
        <v>460</v>
      </c>
      <c r="Q575" s="0" t="s">
        <v>120</v>
      </c>
      <c r="R575" s="0" t="str">
        <f aca="false">CHOOSE(WEEKDAY(A575),"Dom","Lun","Mar","Mie","Jue","Vie","Sab")</f>
        <v>Dom</v>
      </c>
    </row>
    <row r="576" customFormat="false" ht="15" hidden="true" customHeight="true" outlineLevel="0" collapsed="false">
      <c r="A576" s="70" t="n">
        <v>44010</v>
      </c>
      <c r="B576" s="9" t="s">
        <v>1086</v>
      </c>
      <c r="C576" s="71"/>
      <c r="D576" s="72"/>
      <c r="E576" s="73"/>
      <c r="F576" s="74"/>
      <c r="G576" s="73"/>
      <c r="H576" s="75"/>
      <c r="I576" s="75"/>
      <c r="J576" s="75"/>
      <c r="K576" s="104" t="s">
        <v>108</v>
      </c>
      <c r="L576" s="7" t="n">
        <v>0.517361111111111</v>
      </c>
      <c r="M576" s="7" t="n">
        <v>0.521527777777778</v>
      </c>
      <c r="N576" s="95" t="s">
        <v>434</v>
      </c>
      <c r="O576" s="78" t="s">
        <v>1087</v>
      </c>
      <c r="Q576" s="0" t="s">
        <v>120</v>
      </c>
      <c r="R576" s="0" t="str">
        <f aca="false">CHOOSE(WEEKDAY(A576),"Dom","Lun","Mar","Mie","Jue","Vie","Sab")</f>
        <v>Dom</v>
      </c>
    </row>
    <row r="577" customFormat="false" ht="15" hidden="true" customHeight="true" outlineLevel="0" collapsed="false">
      <c r="A577" s="70" t="n">
        <v>44010</v>
      </c>
      <c r="B577" s="9" t="s">
        <v>195</v>
      </c>
      <c r="C577" s="71"/>
      <c r="D577" s="72"/>
      <c r="E577" s="73"/>
      <c r="F577" s="74"/>
      <c r="G577" s="73"/>
      <c r="H577" s="75"/>
      <c r="I577" s="75"/>
      <c r="J577" s="75"/>
      <c r="K577" s="104" t="s">
        <v>108</v>
      </c>
      <c r="L577" s="7" t="n">
        <v>0.624305555555556</v>
      </c>
      <c r="M577" s="7" t="n">
        <v>0.647222222222222</v>
      </c>
      <c r="N577" s="95" t="s">
        <v>145</v>
      </c>
      <c r="O577" s="78" t="s">
        <v>1088</v>
      </c>
      <c r="Q577" s="0" t="s">
        <v>120</v>
      </c>
      <c r="R577" s="0" t="str">
        <f aca="false">CHOOSE(WEEKDAY(A577),"Dom","Lun","Mar","Mie","Jue","Vie","Sab")</f>
        <v>Dom</v>
      </c>
    </row>
    <row r="578" customFormat="false" ht="15" hidden="true" customHeight="true" outlineLevel="0" collapsed="false">
      <c r="A578" s="70" t="n">
        <v>44010</v>
      </c>
      <c r="B578" s="9" t="s">
        <v>143</v>
      </c>
      <c r="C578" s="71"/>
      <c r="D578" s="72"/>
      <c r="E578" s="73"/>
      <c r="F578" s="74"/>
      <c r="G578" s="73"/>
      <c r="H578" s="75"/>
      <c r="I578" s="75"/>
      <c r="J578" s="75"/>
      <c r="K578" s="104" t="s">
        <v>144</v>
      </c>
      <c r="L578" s="7" t="n">
        <v>0.661111111111111</v>
      </c>
      <c r="M578" s="7" t="n">
        <v>0.674305555555556</v>
      </c>
      <c r="N578" s="95" t="s">
        <v>210</v>
      </c>
      <c r="O578" s="78" t="s">
        <v>146</v>
      </c>
      <c r="Q578" s="0" t="s">
        <v>120</v>
      </c>
      <c r="R578" s="0" t="str">
        <f aca="false">CHOOSE(WEEKDAY(A578),"Dom","Lun","Mar","Mie","Jue","Vie","Sab")</f>
        <v>Dom</v>
      </c>
    </row>
    <row r="579" customFormat="false" ht="15" hidden="true" customHeight="true" outlineLevel="0" collapsed="false">
      <c r="A579" s="70" t="n">
        <v>44010</v>
      </c>
      <c r="B579" s="9" t="s">
        <v>1089</v>
      </c>
      <c r="C579" s="71"/>
      <c r="D579" s="72"/>
      <c r="E579" s="73"/>
      <c r="F579" s="74"/>
      <c r="G579" s="73"/>
      <c r="H579" s="75"/>
      <c r="I579" s="75"/>
      <c r="J579" s="75"/>
      <c r="K579" s="104" t="s">
        <v>108</v>
      </c>
      <c r="L579" s="7" t="n">
        <v>0.694444444444444</v>
      </c>
      <c r="M579" s="7" t="n">
        <v>0.727777777777778</v>
      </c>
      <c r="N579" s="95" t="s">
        <v>123</v>
      </c>
      <c r="O579" s="78" t="s">
        <v>1090</v>
      </c>
      <c r="Q579" s="0" t="s">
        <v>120</v>
      </c>
      <c r="R579" s="0" t="str">
        <f aca="false">CHOOSE(WEEKDAY(A579),"Dom","Lun","Mar","Mie","Jue","Vie","Sab")</f>
        <v>Dom</v>
      </c>
    </row>
    <row r="580" customFormat="false" ht="15" hidden="true" customHeight="true" outlineLevel="0" collapsed="false">
      <c r="A580" s="70" t="n">
        <v>44010</v>
      </c>
      <c r="B580" s="9" t="s">
        <v>1091</v>
      </c>
      <c r="C580" s="71"/>
      <c r="D580" s="72"/>
      <c r="E580" s="73"/>
      <c r="F580" s="74"/>
      <c r="G580" s="73"/>
      <c r="H580" s="75"/>
      <c r="I580" s="75"/>
      <c r="J580" s="75"/>
      <c r="K580" s="104" t="s">
        <v>141</v>
      </c>
      <c r="L580" s="7" t="n">
        <v>0.798611111111111</v>
      </c>
      <c r="M580" s="7" t="n">
        <v>0.848611111111111</v>
      </c>
      <c r="N580" s="95" t="s">
        <v>305</v>
      </c>
      <c r="O580" s="78" t="s">
        <v>1092</v>
      </c>
      <c r="Q580" s="0" t="s">
        <v>120</v>
      </c>
      <c r="R580" s="0" t="str">
        <f aca="false">CHOOSE(WEEKDAY(A580),"Dom","Lun","Mar","Mie","Jue","Vie","Sab")</f>
        <v>Dom</v>
      </c>
    </row>
    <row r="581" customFormat="false" ht="15" hidden="true" customHeight="true" outlineLevel="0" collapsed="false">
      <c r="A581" s="70" t="n">
        <v>44010</v>
      </c>
      <c r="B581" s="9" t="s">
        <v>1091</v>
      </c>
      <c r="C581" s="71"/>
      <c r="D581" s="72"/>
      <c r="E581" s="73"/>
      <c r="F581" s="74"/>
      <c r="G581" s="73"/>
      <c r="H581" s="75"/>
      <c r="I581" s="75"/>
      <c r="J581" s="75"/>
      <c r="K581" s="104" t="s">
        <v>141</v>
      </c>
      <c r="L581" s="7" t="n">
        <v>0.852083333333333</v>
      </c>
      <c r="M581" s="7" t="n">
        <v>0.855555555555556</v>
      </c>
      <c r="N581" s="95" t="s">
        <v>170</v>
      </c>
      <c r="O581" s="78" t="s">
        <v>1093</v>
      </c>
      <c r="Q581" s="0" t="s">
        <v>120</v>
      </c>
      <c r="R581" s="0" t="str">
        <f aca="false">CHOOSE(WEEKDAY(A581),"Dom","Lun","Mar","Mie","Jue","Vie","Sab")</f>
        <v>Dom</v>
      </c>
    </row>
    <row r="582" customFormat="false" ht="15" hidden="true" customHeight="true" outlineLevel="0" collapsed="false">
      <c r="A582" s="70" t="n">
        <v>44010</v>
      </c>
      <c r="B582" s="9" t="s">
        <v>143</v>
      </c>
      <c r="C582" s="71"/>
      <c r="D582" s="72"/>
      <c r="E582" s="73"/>
      <c r="F582" s="74"/>
      <c r="G582" s="73"/>
      <c r="H582" s="75"/>
      <c r="I582" s="75"/>
      <c r="J582" s="75"/>
      <c r="K582" s="104" t="s">
        <v>144</v>
      </c>
      <c r="L582" s="7" t="n">
        <v>0.882638888888889</v>
      </c>
      <c r="M582" s="7" t="n">
        <v>0.894444444444444</v>
      </c>
      <c r="N582" s="95" t="s">
        <v>137</v>
      </c>
      <c r="O582" s="78" t="s">
        <v>146</v>
      </c>
      <c r="Q582" s="0" t="s">
        <v>120</v>
      </c>
      <c r="R582" s="0" t="str">
        <f aca="false">CHOOSE(WEEKDAY(A582),"Dom","Lun","Mar","Mie","Jue","Vie","Sab")</f>
        <v>Dom</v>
      </c>
    </row>
    <row r="583" customFormat="false" ht="15" hidden="true" customHeight="true" outlineLevel="0" collapsed="false">
      <c r="A583" s="70" t="n">
        <v>44010</v>
      </c>
      <c r="B583" s="9" t="s">
        <v>280</v>
      </c>
      <c r="C583" s="71"/>
      <c r="D583" s="72"/>
      <c r="E583" s="73"/>
      <c r="F583" s="74"/>
      <c r="G583" s="73"/>
      <c r="H583" s="75"/>
      <c r="I583" s="75"/>
      <c r="J583" s="75"/>
      <c r="K583" s="104" t="s">
        <v>257</v>
      </c>
      <c r="L583" s="7" t="n">
        <v>0.902777777777778</v>
      </c>
      <c r="M583" s="7" t="n">
        <v>0.908333333333333</v>
      </c>
      <c r="N583" s="95" t="s">
        <v>168</v>
      </c>
      <c r="O583" s="78" t="s">
        <v>281</v>
      </c>
      <c r="Q583" s="0" t="s">
        <v>120</v>
      </c>
      <c r="R583" s="0" t="str">
        <f aca="false">CHOOSE(WEEKDAY(A583),"Dom","Lun","Mar","Mie","Jue","Vie","Sab")</f>
        <v>Dom</v>
      </c>
    </row>
    <row r="584" customFormat="false" ht="15" hidden="true" customHeight="true" outlineLevel="0" collapsed="false">
      <c r="A584" s="70" t="n">
        <v>44010</v>
      </c>
      <c r="B584" s="9" t="s">
        <v>1094</v>
      </c>
      <c r="C584" s="71"/>
      <c r="D584" s="72"/>
      <c r="E584" s="73"/>
      <c r="F584" s="74"/>
      <c r="G584" s="73"/>
      <c r="H584" s="75"/>
      <c r="I584" s="75"/>
      <c r="J584" s="75"/>
      <c r="K584" s="104" t="s">
        <v>108</v>
      </c>
      <c r="L584" s="7" t="n">
        <v>0.911111111111111</v>
      </c>
      <c r="M584" s="7" t="n">
        <v>0.936111111111111</v>
      </c>
      <c r="N584" s="95" t="s">
        <v>261</v>
      </c>
      <c r="O584" s="78" t="s">
        <v>1095</v>
      </c>
      <c r="Q584" s="0" t="s">
        <v>120</v>
      </c>
      <c r="R584" s="0" t="str">
        <f aca="false">CHOOSE(WEEKDAY(A584),"Dom","Lun","Mar","Mie","Jue","Vie","Sab")</f>
        <v>Dom</v>
      </c>
    </row>
    <row r="585" customFormat="false" ht="15" hidden="true" customHeight="true" outlineLevel="0" collapsed="false">
      <c r="A585" s="47" t="n">
        <v>44010</v>
      </c>
      <c r="B585" s="79" t="s">
        <v>147</v>
      </c>
      <c r="C585" s="49"/>
      <c r="D585" s="80"/>
      <c r="E585" s="81"/>
      <c r="F585" s="82"/>
      <c r="G585" s="81"/>
      <c r="H585" s="83"/>
      <c r="I585" s="83"/>
      <c r="J585" s="83"/>
      <c r="K585" s="103" t="s">
        <v>96</v>
      </c>
      <c r="L585" s="85" t="n">
        <v>0.949305555555556</v>
      </c>
      <c r="M585" s="85" t="n">
        <v>0.951388888888889</v>
      </c>
      <c r="N585" s="99" t="s">
        <v>1096</v>
      </c>
      <c r="O585" s="59"/>
      <c r="Q585" s="0" t="s">
        <v>120</v>
      </c>
      <c r="R585" s="0" t="str">
        <f aca="false">CHOOSE(WEEKDAY(A585),"Dom","Lun","Mar","Mie","Jue","Vie","Sab")</f>
        <v>Dom</v>
      </c>
    </row>
    <row r="586" customFormat="false" ht="15" hidden="false" customHeight="true" outlineLevel="0" collapsed="false">
      <c r="A586" s="70" t="n">
        <v>44011</v>
      </c>
      <c r="B586" s="9" t="s">
        <v>897</v>
      </c>
      <c r="C586" s="71" t="n">
        <v>250</v>
      </c>
      <c r="D586" s="72" t="s">
        <v>898</v>
      </c>
      <c r="E586" s="73" t="s">
        <v>899</v>
      </c>
      <c r="F586" s="74" t="n">
        <f aca="false">IF(MONTH(A586)=MONTH(A585),F585+1,1)</f>
        <v>1</v>
      </c>
      <c r="G586" s="73"/>
      <c r="H586" s="75" t="s">
        <v>897</v>
      </c>
      <c r="I586" s="75" t="s">
        <v>79</v>
      </c>
      <c r="J586" s="75"/>
      <c r="K586" s="104" t="s">
        <v>80</v>
      </c>
      <c r="L586" s="7" t="n">
        <v>0.388888888888889</v>
      </c>
      <c r="M586" s="7" t="n">
        <v>0.416666666666667</v>
      </c>
      <c r="N586" s="95" t="s">
        <v>81</v>
      </c>
      <c r="O586" s="78" t="s">
        <v>1097</v>
      </c>
      <c r="Q586" s="0" t="s">
        <v>120</v>
      </c>
      <c r="R586" s="0" t="str">
        <f aca="false">CHOOSE(WEEKDAY(A586),"Dom","Lun","Mar","Mie","Jue","Vie","Sab")</f>
        <v>Lun</v>
      </c>
    </row>
    <row r="587" customFormat="false" ht="15" hidden="false" customHeight="true" outlineLevel="0" collapsed="false">
      <c r="A587" s="70" t="n">
        <v>44011</v>
      </c>
      <c r="B587" s="9" t="s">
        <v>897</v>
      </c>
      <c r="C587" s="71" t="n">
        <v>250</v>
      </c>
      <c r="D587" s="72" t="s">
        <v>898</v>
      </c>
      <c r="E587" s="73" t="s">
        <v>899</v>
      </c>
      <c r="F587" s="74" t="n">
        <f aca="false">IF(MONTH(A587)=MONTH(A586),F586+1,1)</f>
        <v>2</v>
      </c>
      <c r="G587" s="73"/>
      <c r="H587" s="75" t="s">
        <v>897</v>
      </c>
      <c r="I587" s="75" t="s">
        <v>79</v>
      </c>
      <c r="J587" s="75"/>
      <c r="K587" s="104" t="s">
        <v>80</v>
      </c>
      <c r="L587" s="7" t="n">
        <v>0.446527777777778</v>
      </c>
      <c r="M587" s="7" t="n">
        <v>0.447916666666667</v>
      </c>
      <c r="N587" s="95" t="s">
        <v>145</v>
      </c>
      <c r="O587" s="78" t="s">
        <v>1098</v>
      </c>
      <c r="Q587" s="0" t="s">
        <v>120</v>
      </c>
      <c r="R587" s="0" t="str">
        <f aca="false">CHOOSE(WEEKDAY(A587),"Dom","Lun","Mar","Mie","Jue","Vie","Sab")</f>
        <v>Lun</v>
      </c>
    </row>
    <row r="588" customFormat="false" ht="15" hidden="false" customHeight="true" outlineLevel="0" collapsed="false">
      <c r="A588" s="70" t="n">
        <v>44011</v>
      </c>
      <c r="B588" s="9" t="s">
        <v>897</v>
      </c>
      <c r="C588" s="71" t="n">
        <v>0</v>
      </c>
      <c r="D588" s="72" t="s">
        <v>898</v>
      </c>
      <c r="E588" s="73" t="s">
        <v>899</v>
      </c>
      <c r="F588" s="74" t="n">
        <f aca="false">IF(MONTH(A588)=MONTH(A587),F587+1,1)</f>
        <v>3</v>
      </c>
      <c r="G588" s="73"/>
      <c r="H588" s="75" t="s">
        <v>897</v>
      </c>
      <c r="I588" s="75" t="s">
        <v>79</v>
      </c>
      <c r="J588" s="75"/>
      <c r="K588" s="104" t="s">
        <v>80</v>
      </c>
      <c r="L588" s="7" t="n">
        <v>0.461805555555556</v>
      </c>
      <c r="M588" s="7" t="n">
        <v>0.467361111111111</v>
      </c>
      <c r="N588" s="95" t="s">
        <v>385</v>
      </c>
      <c r="O588" s="78" t="s">
        <v>1099</v>
      </c>
      <c r="Q588" s="0" t="s">
        <v>120</v>
      </c>
      <c r="R588" s="0" t="str">
        <f aca="false">CHOOSE(WEEKDAY(A588),"Dom","Lun","Mar","Mie","Jue","Vie","Sab")</f>
        <v>Lun</v>
      </c>
    </row>
    <row r="589" customFormat="false" ht="15" hidden="false" customHeight="true" outlineLevel="0" collapsed="false">
      <c r="A589" s="70" t="n">
        <v>44011</v>
      </c>
      <c r="B589" s="9" t="s">
        <v>1100</v>
      </c>
      <c r="C589" s="71" t="n">
        <v>400</v>
      </c>
      <c r="D589" s="72" t="s">
        <v>821</v>
      </c>
      <c r="E589" s="73" t="s">
        <v>1101</v>
      </c>
      <c r="F589" s="74" t="n">
        <f aca="false">IF(MONTH(A589)=MONTH(A588),F588+1,1)</f>
        <v>4</v>
      </c>
      <c r="G589" s="73"/>
      <c r="H589" s="75" t="s">
        <v>1102</v>
      </c>
      <c r="I589" s="75" t="s">
        <v>876</v>
      </c>
      <c r="J589" s="75"/>
      <c r="K589" s="104" t="s">
        <v>72</v>
      </c>
      <c r="L589" s="7" t="n">
        <v>0.493055555555556</v>
      </c>
      <c r="M589" s="7" t="n">
        <v>0.493055555555556</v>
      </c>
      <c r="N589" s="95" t="n">
        <v>0.0111111111111111</v>
      </c>
      <c r="O589" s="78" t="s">
        <v>1103</v>
      </c>
      <c r="Q589" s="0" t="s">
        <v>120</v>
      </c>
      <c r="R589" s="0" t="str">
        <f aca="false">CHOOSE(WEEKDAY(A589),"Dom","Lun","Mar","Mie","Jue","Vie","Sab")</f>
        <v>Lun</v>
      </c>
    </row>
    <row r="590" customFormat="false" ht="15" hidden="false" customHeight="true" outlineLevel="0" collapsed="false">
      <c r="A590" s="70" t="n">
        <v>44011</v>
      </c>
      <c r="B590" s="9" t="s">
        <v>1089</v>
      </c>
      <c r="C590" s="71" t="n">
        <v>400</v>
      </c>
      <c r="D590" s="72" t="s">
        <v>104</v>
      </c>
      <c r="E590" s="73" t="s">
        <v>1104</v>
      </c>
      <c r="F590" s="74" t="n">
        <f aca="false">IF(MONTH(A590)=MONTH(A589),F589+1,1)</f>
        <v>5</v>
      </c>
      <c r="G590" s="73"/>
      <c r="H590" s="75"/>
      <c r="I590" s="75" t="s">
        <v>131</v>
      </c>
      <c r="J590" s="75"/>
      <c r="K590" s="104" t="s">
        <v>80</v>
      </c>
      <c r="L590" s="7" t="n">
        <v>0.570138888888889</v>
      </c>
      <c r="M590" s="7" t="n">
        <v>0.602083333333333</v>
      </c>
      <c r="N590" s="95" t="s">
        <v>318</v>
      </c>
      <c r="O590" s="78" t="s">
        <v>1105</v>
      </c>
      <c r="Q590" s="0" t="s">
        <v>120</v>
      </c>
      <c r="R590" s="0" t="str">
        <f aca="false">CHOOSE(WEEKDAY(A590),"Dom","Lun","Mar","Mie","Jue","Vie","Sab")</f>
        <v>Lun</v>
      </c>
    </row>
    <row r="591" customFormat="false" ht="15" hidden="false" customHeight="true" outlineLevel="0" collapsed="false">
      <c r="A591" s="70" t="n">
        <v>44011</v>
      </c>
      <c r="B591" s="9" t="s">
        <v>1089</v>
      </c>
      <c r="C591" s="71" t="n">
        <v>350</v>
      </c>
      <c r="D591" s="72" t="s">
        <v>104</v>
      </c>
      <c r="E591" s="73" t="s">
        <v>1106</v>
      </c>
      <c r="F591" s="74" t="n">
        <f aca="false">IF(MONTH(A591)=MONTH(A590),F590+1,1)</f>
        <v>6</v>
      </c>
      <c r="G591" s="73"/>
      <c r="H591" s="75"/>
      <c r="I591" s="75" t="s">
        <v>131</v>
      </c>
      <c r="J591" s="75"/>
      <c r="K591" s="104" t="s">
        <v>80</v>
      </c>
      <c r="L591" s="7" t="n">
        <v>0.629166666666667</v>
      </c>
      <c r="M591" s="7" t="n">
        <v>0.6375</v>
      </c>
      <c r="N591" s="95" t="s">
        <v>210</v>
      </c>
      <c r="O591" s="78" t="s">
        <v>1107</v>
      </c>
      <c r="Q591" s="0" t="s">
        <v>120</v>
      </c>
      <c r="R591" s="0" t="str">
        <f aca="false">CHOOSE(WEEKDAY(A591),"Dom","Lun","Mar","Mie","Jue","Vie","Sab")</f>
        <v>Lun</v>
      </c>
    </row>
    <row r="592" customFormat="false" ht="15" hidden="false" customHeight="true" outlineLevel="0" collapsed="false">
      <c r="A592" s="70" t="n">
        <v>44011</v>
      </c>
      <c r="B592" s="9" t="s">
        <v>1089</v>
      </c>
      <c r="C592" s="71" t="n">
        <v>350</v>
      </c>
      <c r="D592" s="72" t="s">
        <v>104</v>
      </c>
      <c r="E592" s="73" t="s">
        <v>1108</v>
      </c>
      <c r="F592" s="74" t="n">
        <f aca="false">IF(MONTH(A592)=MONTH(A591),F591+1,1)</f>
        <v>7</v>
      </c>
      <c r="G592" s="73"/>
      <c r="H592" s="75"/>
      <c r="I592" s="75" t="s">
        <v>131</v>
      </c>
      <c r="J592" s="75"/>
      <c r="K592" s="104" t="s">
        <v>80</v>
      </c>
      <c r="L592" s="7" t="n">
        <v>0.657638888888889</v>
      </c>
      <c r="M592" s="7" t="n">
        <v>0.658333333333333</v>
      </c>
      <c r="N592" s="95" t="s">
        <v>122</v>
      </c>
      <c r="O592" s="78" t="s">
        <v>1109</v>
      </c>
      <c r="Q592" s="0" t="s">
        <v>120</v>
      </c>
      <c r="R592" s="0" t="str">
        <f aca="false">CHOOSE(WEEKDAY(A592),"Dom","Lun","Mar","Mie","Jue","Vie","Sab")</f>
        <v>Lun</v>
      </c>
    </row>
    <row r="593" customFormat="false" ht="15" hidden="false" customHeight="true" outlineLevel="0" collapsed="false">
      <c r="A593" s="70" t="n">
        <v>44011</v>
      </c>
      <c r="B593" s="9" t="s">
        <v>1089</v>
      </c>
      <c r="C593" s="71" t="n">
        <v>350</v>
      </c>
      <c r="D593" s="72" t="s">
        <v>104</v>
      </c>
      <c r="E593" s="73" t="s">
        <v>1110</v>
      </c>
      <c r="F593" s="74" t="n">
        <f aca="false">IF(MONTH(A593)=MONTH(A592),F592+1,1)</f>
        <v>8</v>
      </c>
      <c r="G593" s="73"/>
      <c r="H593" s="75"/>
      <c r="I593" s="75" t="s">
        <v>131</v>
      </c>
      <c r="J593" s="75"/>
      <c r="K593" s="104" t="s">
        <v>80</v>
      </c>
      <c r="L593" s="7" t="n">
        <v>0.694444444444444</v>
      </c>
      <c r="M593" s="7" t="n">
        <v>0.700694444444444</v>
      </c>
      <c r="N593" s="95" t="s">
        <v>395</v>
      </c>
      <c r="O593" s="78" t="s">
        <v>1111</v>
      </c>
      <c r="Q593" s="0" t="s">
        <v>120</v>
      </c>
      <c r="R593" s="0" t="str">
        <f aca="false">CHOOSE(WEEKDAY(A593),"Dom","Lun","Mar","Mie","Jue","Vie","Sab")</f>
        <v>Lun</v>
      </c>
    </row>
    <row r="594" customFormat="false" ht="15" hidden="false" customHeight="true" outlineLevel="0" collapsed="false">
      <c r="A594" s="70" t="n">
        <v>44011</v>
      </c>
      <c r="B594" s="9" t="s">
        <v>1112</v>
      </c>
      <c r="C594" s="71" t="n">
        <v>300</v>
      </c>
      <c r="D594" s="72" t="s">
        <v>104</v>
      </c>
      <c r="E594" s="73" t="s">
        <v>1113</v>
      </c>
      <c r="F594" s="74" t="n">
        <f aca="false">IF(MONTH(A594)=MONTH(A593),F593+1,1)</f>
        <v>9</v>
      </c>
      <c r="G594" s="73"/>
      <c r="H594" s="75"/>
      <c r="I594" s="75" t="s">
        <v>100</v>
      </c>
      <c r="J594" s="75"/>
      <c r="K594" s="104" t="s">
        <v>80</v>
      </c>
      <c r="L594" s="7" t="n">
        <v>0.775694444444444</v>
      </c>
      <c r="M594" s="7" t="n">
        <v>0.807638888888889</v>
      </c>
      <c r="N594" s="95" t="s">
        <v>122</v>
      </c>
      <c r="O594" s="78" t="s">
        <v>1114</v>
      </c>
      <c r="Q594" s="0" t="s">
        <v>120</v>
      </c>
      <c r="R594" s="0" t="str">
        <f aca="false">CHOOSE(WEEKDAY(A594),"Dom","Lun","Mar","Mie","Jue","Vie","Sab")</f>
        <v>Lun</v>
      </c>
    </row>
    <row r="595" customFormat="false" ht="15" hidden="false" customHeight="true" outlineLevel="0" collapsed="false">
      <c r="A595" s="70" t="n">
        <v>44011</v>
      </c>
      <c r="B595" s="9" t="s">
        <v>1115</v>
      </c>
      <c r="C595" s="71" t="n">
        <v>300</v>
      </c>
      <c r="D595" s="72" t="s">
        <v>104</v>
      </c>
      <c r="E595" s="73" t="s">
        <v>1116</v>
      </c>
      <c r="F595" s="74" t="n">
        <f aca="false">IF(MONTH(A595)=MONTH(A594),F594+1,1)</f>
        <v>10</v>
      </c>
      <c r="G595" s="73"/>
      <c r="H595" s="75"/>
      <c r="I595" s="75" t="s">
        <v>159</v>
      </c>
      <c r="J595" s="75"/>
      <c r="K595" s="104" t="s">
        <v>80</v>
      </c>
      <c r="L595" s="7" t="n">
        <v>0.822222222222222</v>
      </c>
      <c r="M595" s="113" t="n">
        <v>0.848611111111111</v>
      </c>
      <c r="N595" s="95" t="s">
        <v>615</v>
      </c>
      <c r="O595" s="78" t="s">
        <v>1117</v>
      </c>
      <c r="Q595" s="0" t="s">
        <v>120</v>
      </c>
      <c r="R595" s="0" t="str">
        <f aca="false">CHOOSE(WEEKDAY(A595),"Dom","Lun","Mar","Mie","Jue","Vie","Sab")</f>
        <v>Lun</v>
      </c>
    </row>
    <row r="596" customFormat="false" ht="15" hidden="false" customHeight="true" outlineLevel="0" collapsed="false">
      <c r="A596" s="70" t="n">
        <v>44011</v>
      </c>
      <c r="B596" s="9" t="s">
        <v>1118</v>
      </c>
      <c r="C596" s="71" t="n">
        <v>250</v>
      </c>
      <c r="D596" s="72" t="s">
        <v>729</v>
      </c>
      <c r="E596" s="73" t="s">
        <v>755</v>
      </c>
      <c r="F596" s="74" t="n">
        <f aca="false">IF(MONTH(A596)=MONTH(A595),F595+1,1)</f>
        <v>11</v>
      </c>
      <c r="G596" s="73"/>
      <c r="H596" s="75" t="s">
        <v>756</v>
      </c>
      <c r="I596" s="75" t="s">
        <v>159</v>
      </c>
      <c r="J596" s="75"/>
      <c r="K596" s="104" t="s">
        <v>80</v>
      </c>
      <c r="L596" s="7" t="n">
        <v>0.869444444444444</v>
      </c>
      <c r="M596" s="7" t="n">
        <v>0.878472222222222</v>
      </c>
      <c r="N596" s="95" t="s">
        <v>109</v>
      </c>
      <c r="O596" s="78" t="s">
        <v>758</v>
      </c>
      <c r="Q596" s="0" t="s">
        <v>120</v>
      </c>
      <c r="R596" s="0" t="str">
        <f aca="false">CHOOSE(WEEKDAY(A596),"Dom","Lun","Mar","Mie","Jue","Vie","Sab")</f>
        <v>Lun</v>
      </c>
    </row>
    <row r="597" customFormat="false" ht="15" hidden="true" customHeight="true" outlineLevel="0" collapsed="false">
      <c r="A597" s="70" t="n">
        <v>44011</v>
      </c>
      <c r="B597" s="9" t="s">
        <v>1119</v>
      </c>
      <c r="C597" s="71"/>
      <c r="D597" s="72"/>
      <c r="E597" s="73"/>
      <c r="F597" s="74"/>
      <c r="G597" s="73"/>
      <c r="H597" s="75"/>
      <c r="I597" s="75"/>
      <c r="J597" s="75"/>
      <c r="K597" s="104" t="s">
        <v>108</v>
      </c>
      <c r="L597" s="7" t="n">
        <v>0.440972222222222</v>
      </c>
      <c r="M597" s="7" t="n">
        <v>0.442361111111111</v>
      </c>
      <c r="N597" s="95" t="s">
        <v>123</v>
      </c>
      <c r="O597" s="78" t="s">
        <v>1120</v>
      </c>
      <c r="Q597" s="0" t="s">
        <v>120</v>
      </c>
      <c r="R597" s="0" t="str">
        <f aca="false">CHOOSE(WEEKDAY(A597),"Dom","Lun","Mar","Mie","Jue","Vie","Sab")</f>
        <v>Lun</v>
      </c>
    </row>
    <row r="598" customFormat="false" ht="15" hidden="true" customHeight="true" outlineLevel="0" collapsed="false">
      <c r="A598" s="70" t="n">
        <v>44011</v>
      </c>
      <c r="B598" s="9" t="s">
        <v>204</v>
      </c>
      <c r="C598" s="71"/>
      <c r="D598" s="72"/>
      <c r="E598" s="73" t="s">
        <v>205</v>
      </c>
      <c r="F598" s="74"/>
      <c r="G598" s="73"/>
      <c r="H598" s="75" t="s">
        <v>204</v>
      </c>
      <c r="I598" s="75" t="s">
        <v>79</v>
      </c>
      <c r="J598" s="75"/>
      <c r="K598" s="104" t="s">
        <v>108</v>
      </c>
      <c r="L598" s="7" t="n">
        <v>0.484027777777778</v>
      </c>
      <c r="M598" s="7" t="n">
        <v>0.493055555555556</v>
      </c>
      <c r="N598" s="95" t="s">
        <v>220</v>
      </c>
      <c r="O598" s="78" t="s">
        <v>207</v>
      </c>
      <c r="Q598" s="0" t="s">
        <v>120</v>
      </c>
      <c r="R598" s="0" t="str">
        <f aca="false">CHOOSE(WEEKDAY(A598),"Dom","Lun","Mar","Mie","Jue","Vie","Sab")</f>
        <v>Lun</v>
      </c>
    </row>
    <row r="599" customFormat="false" ht="15" hidden="true" customHeight="true" outlineLevel="0" collapsed="false">
      <c r="A599" s="70" t="n">
        <v>44011</v>
      </c>
      <c r="B599" s="9" t="s">
        <v>511</v>
      </c>
      <c r="C599" s="71"/>
      <c r="D599" s="72"/>
      <c r="E599" s="73"/>
      <c r="F599" s="74"/>
      <c r="G599" s="73"/>
      <c r="H599" s="75"/>
      <c r="I599" s="75"/>
      <c r="J599" s="75"/>
      <c r="K599" s="104" t="s">
        <v>257</v>
      </c>
      <c r="L599" s="7" t="n">
        <v>0.504166666666667</v>
      </c>
      <c r="M599" s="7" t="n">
        <v>0.527777777777778</v>
      </c>
      <c r="N599" s="95" t="s">
        <v>434</v>
      </c>
      <c r="O599" s="78" t="s">
        <v>512</v>
      </c>
      <c r="Q599" s="0" t="s">
        <v>120</v>
      </c>
      <c r="R599" s="0" t="str">
        <f aca="false">CHOOSE(WEEKDAY(A599),"Dom","Lun","Mar","Mie","Jue","Vie","Sab")</f>
        <v>Lun</v>
      </c>
    </row>
    <row r="600" customFormat="false" ht="15" hidden="true" customHeight="true" outlineLevel="0" collapsed="false">
      <c r="A600" s="70" t="n">
        <v>44011</v>
      </c>
      <c r="B600" s="9" t="s">
        <v>143</v>
      </c>
      <c r="C600" s="124"/>
      <c r="D600" s="72"/>
      <c r="E600" s="73"/>
      <c r="F600" s="74"/>
      <c r="G600" s="73"/>
      <c r="H600" s="75"/>
      <c r="I600" s="75"/>
      <c r="J600" s="75"/>
      <c r="K600" s="104" t="s">
        <v>144</v>
      </c>
      <c r="L600" s="7" t="n">
        <v>0.532638888888889</v>
      </c>
      <c r="M600" s="7" t="n">
        <v>0.552777777777778</v>
      </c>
      <c r="N600" s="95" t="n">
        <v>0.0208333333333333</v>
      </c>
      <c r="O600" s="78" t="s">
        <v>146</v>
      </c>
      <c r="Q600" s="0" t="s">
        <v>120</v>
      </c>
      <c r="R600" s="0" t="str">
        <f aca="false">CHOOSE(WEEKDAY(A600),"Dom","Lun","Mar","Mie","Jue","Vie","Sab")</f>
        <v>Lun</v>
      </c>
    </row>
    <row r="601" customFormat="false" ht="15" hidden="true" customHeight="true" outlineLevel="0" collapsed="false">
      <c r="A601" s="70" t="n">
        <v>44011</v>
      </c>
      <c r="B601" s="9" t="s">
        <v>1089</v>
      </c>
      <c r="C601" s="71"/>
      <c r="D601" s="72"/>
      <c r="E601" s="73"/>
      <c r="F601" s="74"/>
      <c r="G601" s="73"/>
      <c r="H601" s="75"/>
      <c r="I601" s="75"/>
      <c r="J601" s="75"/>
      <c r="K601" s="104" t="s">
        <v>141</v>
      </c>
      <c r="L601" s="7" t="n">
        <v>0.672916666666667</v>
      </c>
      <c r="M601" s="7" t="n">
        <v>0.677083333333333</v>
      </c>
      <c r="N601" s="95" t="s">
        <v>109</v>
      </c>
      <c r="O601" s="78" t="s">
        <v>1121</v>
      </c>
      <c r="Q601" s="0" t="s">
        <v>120</v>
      </c>
      <c r="R601" s="0" t="str">
        <f aca="false">CHOOSE(WEEKDAY(A601),"Dom","Lun","Mar","Mie","Jue","Vie","Sab")</f>
        <v>Lun</v>
      </c>
    </row>
    <row r="602" customFormat="false" ht="15" hidden="true" customHeight="true" outlineLevel="0" collapsed="false">
      <c r="A602" s="70" t="n">
        <v>44011</v>
      </c>
      <c r="B602" s="9" t="s">
        <v>1119</v>
      </c>
      <c r="C602" s="71"/>
      <c r="D602" s="72"/>
      <c r="E602" s="73"/>
      <c r="F602" s="74"/>
      <c r="G602" s="73"/>
      <c r="H602" s="75"/>
      <c r="I602" s="75"/>
      <c r="J602" s="75"/>
      <c r="K602" s="104" t="s">
        <v>108</v>
      </c>
      <c r="L602" s="7" t="n">
        <v>0.689583333333333</v>
      </c>
      <c r="M602" s="7" t="n">
        <v>0.691666666666667</v>
      </c>
      <c r="N602" s="95" t="s">
        <v>168</v>
      </c>
      <c r="O602" s="78" t="s">
        <v>1122</v>
      </c>
      <c r="Q602" s="0" t="s">
        <v>120</v>
      </c>
      <c r="R602" s="0" t="str">
        <f aca="false">CHOOSE(WEEKDAY(A602),"Dom","Lun","Mar","Mie","Jue","Vie","Sab")</f>
        <v>Lun</v>
      </c>
    </row>
    <row r="603" customFormat="false" ht="15" hidden="true" customHeight="true" outlineLevel="0" collapsed="false">
      <c r="A603" s="70" t="n">
        <v>44011</v>
      </c>
      <c r="B603" s="9" t="s">
        <v>143</v>
      </c>
      <c r="C603" s="71"/>
      <c r="D603" s="72"/>
      <c r="E603" s="73"/>
      <c r="F603" s="74"/>
      <c r="G603" s="73"/>
      <c r="H603" s="75"/>
      <c r="I603" s="75"/>
      <c r="J603" s="75"/>
      <c r="K603" s="104" t="s">
        <v>144</v>
      </c>
      <c r="L603" s="7" t="n">
        <v>0.726388888888889</v>
      </c>
      <c r="M603" s="7" t="n">
        <v>0.763194444444444</v>
      </c>
      <c r="N603" s="95" t="s">
        <v>109</v>
      </c>
      <c r="O603" s="78" t="s">
        <v>146</v>
      </c>
      <c r="Q603" s="0" t="s">
        <v>120</v>
      </c>
      <c r="R603" s="0" t="str">
        <f aca="false">CHOOSE(WEEKDAY(A603),"Dom","Lun","Mar","Mie","Jue","Vie","Sab")</f>
        <v>Lun</v>
      </c>
    </row>
    <row r="604" customFormat="false" ht="15" hidden="true" customHeight="true" outlineLevel="0" collapsed="false">
      <c r="A604" s="70" t="n">
        <v>44011</v>
      </c>
      <c r="B604" s="9" t="s">
        <v>143</v>
      </c>
      <c r="C604" s="71"/>
      <c r="D604" s="72"/>
      <c r="E604" s="73"/>
      <c r="F604" s="74"/>
      <c r="G604" s="73"/>
      <c r="H604" s="75"/>
      <c r="I604" s="75"/>
      <c r="J604" s="75"/>
      <c r="K604" s="104" t="s">
        <v>144</v>
      </c>
      <c r="L604" s="7" t="n">
        <v>0.890972222222222</v>
      </c>
      <c r="M604" s="7" t="n">
        <v>0.902083333333333</v>
      </c>
      <c r="N604" s="95" t="s">
        <v>220</v>
      </c>
      <c r="O604" s="78" t="s">
        <v>146</v>
      </c>
      <c r="Q604" s="0" t="s">
        <v>120</v>
      </c>
      <c r="R604" s="0" t="str">
        <f aca="false">CHOOSE(WEEKDAY(A604),"Dom","Lun","Mar","Mie","Jue","Vie","Sab")</f>
        <v>Lun</v>
      </c>
    </row>
    <row r="605" customFormat="false" ht="15" hidden="true" customHeight="true" outlineLevel="0" collapsed="false">
      <c r="A605" s="47" t="n">
        <v>44011</v>
      </c>
      <c r="B605" s="79" t="s">
        <v>147</v>
      </c>
      <c r="C605" s="49"/>
      <c r="D605" s="80"/>
      <c r="E605" s="81"/>
      <c r="F605" s="82"/>
      <c r="G605" s="81"/>
      <c r="H605" s="83"/>
      <c r="I605" s="83"/>
      <c r="J605" s="83"/>
      <c r="K605" s="103" t="s">
        <v>96</v>
      </c>
      <c r="L605" s="85" t="n">
        <v>0.913194444444444</v>
      </c>
      <c r="M605" s="85" t="n">
        <v>0.946527777777778</v>
      </c>
      <c r="N605" s="99" t="s">
        <v>1123</v>
      </c>
      <c r="O605" s="59"/>
      <c r="Q605" s="0" t="s">
        <v>120</v>
      </c>
      <c r="R605" s="0" t="str">
        <f aca="false">CHOOSE(WEEKDAY(A605),"Dom","Lun","Mar","Mie","Jue","Vie","Sab")</f>
        <v>Lun</v>
      </c>
    </row>
    <row r="606" customFormat="false" ht="15" hidden="false" customHeight="true" outlineLevel="0" collapsed="false">
      <c r="A606" s="70" t="n">
        <v>44012</v>
      </c>
      <c r="B606" s="9" t="s">
        <v>1124</v>
      </c>
      <c r="C606" s="71" t="n">
        <v>450</v>
      </c>
      <c r="D606" s="72" t="s">
        <v>821</v>
      </c>
      <c r="E606" s="73" t="s">
        <v>1125</v>
      </c>
      <c r="F606" s="74" t="n">
        <f aca="false">IF(MONTH(A606)=MONTH(A605),F605+1,1)</f>
        <v>1</v>
      </c>
      <c r="G606" s="73"/>
      <c r="H606" s="75" t="s">
        <v>1126</v>
      </c>
      <c r="I606" s="75" t="s">
        <v>113</v>
      </c>
      <c r="J606" s="75"/>
      <c r="K606" s="104" t="s">
        <v>80</v>
      </c>
      <c r="L606" s="7" t="n">
        <v>0.559722222222222</v>
      </c>
      <c r="M606" s="7" t="n">
        <v>0.591666666666667</v>
      </c>
      <c r="N606" s="95" t="s">
        <v>635</v>
      </c>
      <c r="O606" s="78" t="s">
        <v>1127</v>
      </c>
      <c r="Q606" s="0" t="s">
        <v>120</v>
      </c>
      <c r="R606" s="0" t="str">
        <f aca="false">CHOOSE(WEEKDAY(A606),"Dom","Lun","Mar","Mie","Jue","Vie","Sab")</f>
        <v>Mar</v>
      </c>
    </row>
    <row r="607" customFormat="false" ht="15" hidden="false" customHeight="true" outlineLevel="0" collapsed="false">
      <c r="A607" s="70" t="n">
        <v>44012</v>
      </c>
      <c r="B607" s="9" t="s">
        <v>204</v>
      </c>
      <c r="C607" s="71" t="n">
        <v>400</v>
      </c>
      <c r="D607" s="72" t="s">
        <v>104</v>
      </c>
      <c r="E607" s="73" t="s">
        <v>205</v>
      </c>
      <c r="F607" s="74" t="n">
        <f aca="false">IF(MONTH(A607)=MONTH(A606),F606+1,1)</f>
        <v>2</v>
      </c>
      <c r="G607" s="73"/>
      <c r="H607" s="75" t="s">
        <v>204</v>
      </c>
      <c r="I607" s="75" t="s">
        <v>79</v>
      </c>
      <c r="J607" s="75"/>
      <c r="K607" s="104" t="s">
        <v>80</v>
      </c>
      <c r="L607" s="7" t="n">
        <v>0.394444444444444</v>
      </c>
      <c r="M607" s="7" t="n">
        <v>0.400694444444444</v>
      </c>
      <c r="N607" s="95" t="s">
        <v>81</v>
      </c>
      <c r="O607" s="78" t="s">
        <v>207</v>
      </c>
      <c r="Q607" s="0" t="s">
        <v>120</v>
      </c>
      <c r="R607" s="0" t="str">
        <f aca="false">CHOOSE(WEEKDAY(A607),"Dom","Lun","Mar","Mie","Jue","Vie","Sab")</f>
        <v>Mar</v>
      </c>
    </row>
    <row r="608" customFormat="false" ht="15" hidden="false" customHeight="true" outlineLevel="0" collapsed="false">
      <c r="A608" s="70" t="n">
        <v>44012</v>
      </c>
      <c r="B608" s="9" t="s">
        <v>1128</v>
      </c>
      <c r="C608" s="71" t="n">
        <v>500</v>
      </c>
      <c r="D608" s="72" t="s">
        <v>104</v>
      </c>
      <c r="E608" s="73" t="s">
        <v>1129</v>
      </c>
      <c r="F608" s="74" t="n">
        <f aca="false">IF(MONTH(A608)=MONTH(A607),F607+1,1)</f>
        <v>3</v>
      </c>
      <c r="G608" s="73"/>
      <c r="H608" s="75"/>
      <c r="I608" s="75" t="s">
        <v>113</v>
      </c>
      <c r="J608" s="75"/>
      <c r="K608" s="104" t="s">
        <v>80</v>
      </c>
      <c r="L608" s="7" t="n">
        <v>0.425</v>
      </c>
      <c r="M608" s="7" t="n">
        <v>0.442361111111111</v>
      </c>
      <c r="N608" s="95" t="s">
        <v>124</v>
      </c>
      <c r="O608" s="78" t="s">
        <v>1130</v>
      </c>
      <c r="Q608" s="0" t="s">
        <v>120</v>
      </c>
      <c r="R608" s="0" t="str">
        <f aca="false">CHOOSE(WEEKDAY(A608),"Dom","Lun","Mar","Mie","Jue","Vie","Sab")</f>
        <v>Mar</v>
      </c>
    </row>
    <row r="609" customFormat="false" ht="15" hidden="false" customHeight="true" outlineLevel="0" collapsed="false">
      <c r="A609" s="70" t="n">
        <v>44012</v>
      </c>
      <c r="B609" s="9" t="s">
        <v>1131</v>
      </c>
      <c r="C609" s="71" t="n">
        <v>300</v>
      </c>
      <c r="D609" s="72" t="s">
        <v>104</v>
      </c>
      <c r="E609" s="73" t="s">
        <v>382</v>
      </c>
      <c r="F609" s="74" t="n">
        <f aca="false">IF(MONTH(A609)=MONTH(A608),F608+1,1)</f>
        <v>4</v>
      </c>
      <c r="G609" s="73"/>
      <c r="H609" s="75" t="s">
        <v>1132</v>
      </c>
      <c r="I609" s="75" t="s">
        <v>183</v>
      </c>
      <c r="J609" s="75"/>
      <c r="K609" s="104" t="s">
        <v>80</v>
      </c>
      <c r="L609" s="7" t="n">
        <v>0.6875</v>
      </c>
      <c r="M609" s="7" t="n">
        <v>0.704166666666667</v>
      </c>
      <c r="N609" s="95" t="s">
        <v>341</v>
      </c>
      <c r="O609" s="78" t="s">
        <v>1133</v>
      </c>
      <c r="Q609" s="0" t="s">
        <v>120</v>
      </c>
      <c r="R609" s="0" t="str">
        <f aca="false">CHOOSE(WEEKDAY(A609),"Dom","Lun","Mar","Mie","Jue","Vie","Sab")</f>
        <v>Mar</v>
      </c>
    </row>
    <row r="610" customFormat="false" ht="15" hidden="false" customHeight="true" outlineLevel="0" collapsed="false">
      <c r="A610" s="70" t="n">
        <v>44012</v>
      </c>
      <c r="B610" s="9" t="s">
        <v>1134</v>
      </c>
      <c r="C610" s="71" t="n">
        <v>250</v>
      </c>
      <c r="D610" s="72" t="s">
        <v>104</v>
      </c>
      <c r="E610" s="73" t="s">
        <v>1135</v>
      </c>
      <c r="F610" s="74" t="n">
        <f aca="false">IF(MONTH(A610)=MONTH(A609),F609+1,1)</f>
        <v>5</v>
      </c>
      <c r="G610" s="73"/>
      <c r="H610" s="75"/>
      <c r="I610" s="75" t="s">
        <v>183</v>
      </c>
      <c r="J610" s="75"/>
      <c r="K610" s="104" t="s">
        <v>80</v>
      </c>
      <c r="L610" s="7" t="n">
        <v>0.780555555555556</v>
      </c>
      <c r="M610" s="113" t="n">
        <v>0.782638888888889</v>
      </c>
      <c r="N610" s="95" t="s">
        <v>348</v>
      </c>
      <c r="O610" s="78" t="s">
        <v>1136</v>
      </c>
      <c r="Q610" s="0" t="s">
        <v>120</v>
      </c>
      <c r="R610" s="0" t="str">
        <f aca="false">CHOOSE(WEEKDAY(A610),"Dom","Lun","Mar","Mie","Jue","Vie","Sab")</f>
        <v>Mar</v>
      </c>
    </row>
    <row r="611" customFormat="false" ht="15" hidden="false" customHeight="true" outlineLevel="0" collapsed="false">
      <c r="A611" s="70" t="n">
        <v>44012</v>
      </c>
      <c r="B611" s="9" t="s">
        <v>1132</v>
      </c>
      <c r="C611" s="71" t="n">
        <v>300</v>
      </c>
      <c r="D611" s="72" t="s">
        <v>104</v>
      </c>
      <c r="E611" s="73" t="s">
        <v>382</v>
      </c>
      <c r="F611" s="74" t="n">
        <f aca="false">IF(MONTH(A611)=MONTH(A610),F610+1,1)</f>
        <v>6</v>
      </c>
      <c r="G611" s="73"/>
      <c r="H611" s="75" t="s">
        <v>1132</v>
      </c>
      <c r="I611" s="75" t="s">
        <v>183</v>
      </c>
      <c r="J611" s="75"/>
      <c r="K611" s="104" t="s">
        <v>80</v>
      </c>
      <c r="L611" s="7" t="n">
        <v>0.801388888888889</v>
      </c>
      <c r="M611" s="7" t="n">
        <v>0.802083333333333</v>
      </c>
      <c r="N611" s="95" t="s">
        <v>476</v>
      </c>
      <c r="O611" s="78" t="s">
        <v>1137</v>
      </c>
      <c r="Q611" s="0" t="s">
        <v>120</v>
      </c>
      <c r="R611" s="0" t="str">
        <f aca="false">CHOOSE(WEEKDAY(A611),"Dom","Lun","Mar","Mie","Jue","Vie","Sab")</f>
        <v>Mar</v>
      </c>
    </row>
    <row r="612" customFormat="false" ht="15" hidden="false" customHeight="true" outlineLevel="0" collapsed="false">
      <c r="A612" s="70" t="n">
        <v>44012</v>
      </c>
      <c r="B612" s="9" t="s">
        <v>1138</v>
      </c>
      <c r="C612" s="71" t="n">
        <v>350</v>
      </c>
      <c r="D612" s="72" t="s">
        <v>104</v>
      </c>
      <c r="E612" s="73" t="s">
        <v>1139</v>
      </c>
      <c r="F612" s="74" t="n">
        <f aca="false">IF(MONTH(A612)=MONTH(A611),F611+1,1)</f>
        <v>7</v>
      </c>
      <c r="G612" s="73"/>
      <c r="H612" s="75"/>
      <c r="I612" s="75" t="s">
        <v>100</v>
      </c>
      <c r="J612" s="75"/>
      <c r="K612" s="104" t="s">
        <v>80</v>
      </c>
      <c r="L612" s="7" t="n">
        <v>0.872222222222222</v>
      </c>
      <c r="M612" s="7" t="n">
        <v>0.888888888888889</v>
      </c>
      <c r="N612" s="95" t="s">
        <v>318</v>
      </c>
      <c r="O612" s="78" t="s">
        <v>1140</v>
      </c>
      <c r="Q612" s="0" t="s">
        <v>120</v>
      </c>
      <c r="R612" s="0" t="str">
        <f aca="false">CHOOSE(WEEKDAY(A612),"Dom","Lun","Mar","Mie","Jue","Vie","Sab")</f>
        <v>Mar</v>
      </c>
    </row>
    <row r="613" customFormat="false" ht="15" hidden="true" customHeight="true" outlineLevel="0" collapsed="false">
      <c r="A613" s="70" t="n">
        <v>44012</v>
      </c>
      <c r="B613" s="9" t="s">
        <v>433</v>
      </c>
      <c r="C613" s="71"/>
      <c r="D613" s="72"/>
      <c r="E613" s="73"/>
      <c r="F613" s="74"/>
      <c r="G613" s="73"/>
      <c r="H613" s="75"/>
      <c r="I613" s="75"/>
      <c r="J613" s="75"/>
      <c r="K613" s="104" t="s">
        <v>257</v>
      </c>
      <c r="L613" s="7" t="n">
        <v>0.372916666666667</v>
      </c>
      <c r="M613" s="7" t="n">
        <v>0.391666666666667</v>
      </c>
      <c r="N613" s="95" t="s">
        <v>168</v>
      </c>
      <c r="O613" s="78" t="s">
        <v>435</v>
      </c>
      <c r="Q613" s="0" t="s">
        <v>120</v>
      </c>
      <c r="R613" s="0" t="str">
        <f aca="false">CHOOSE(WEEKDAY(A613),"Dom","Lun","Mar","Mie","Jue","Vie","Sab")</f>
        <v>Mar</v>
      </c>
    </row>
    <row r="614" customFormat="false" ht="15" hidden="true" customHeight="true" outlineLevel="0" collapsed="false">
      <c r="A614" s="70" t="n">
        <v>44012</v>
      </c>
      <c r="B614" s="9" t="s">
        <v>95</v>
      </c>
      <c r="C614" s="120"/>
      <c r="D614" s="72"/>
      <c r="E614" s="73"/>
      <c r="F614" s="74"/>
      <c r="G614" s="73"/>
      <c r="H614" s="75"/>
      <c r="I614" s="75"/>
      <c r="J614" s="75"/>
      <c r="K614" s="104" t="s">
        <v>96</v>
      </c>
      <c r="L614" s="7" t="n">
        <v>0.478472222222222</v>
      </c>
      <c r="M614" s="7" t="n">
        <v>0.510416666666667</v>
      </c>
      <c r="N614" s="95" t="s">
        <v>1141</v>
      </c>
      <c r="O614" s="78" t="s">
        <v>112</v>
      </c>
      <c r="Q614" s="0" t="s">
        <v>120</v>
      </c>
      <c r="R614" s="0" t="str">
        <f aca="false">CHOOSE(WEEKDAY(A614),"Dom","Lun","Mar","Mie","Jue","Vie","Sab")</f>
        <v>Mar</v>
      </c>
    </row>
    <row r="615" customFormat="false" ht="15" hidden="true" customHeight="true" outlineLevel="0" collapsed="false">
      <c r="A615" s="70" t="n">
        <v>44012</v>
      </c>
      <c r="B615" s="9" t="s">
        <v>143</v>
      </c>
      <c r="C615" s="71"/>
      <c r="D615" s="72"/>
      <c r="E615" s="73"/>
      <c r="F615" s="74"/>
      <c r="G615" s="73"/>
      <c r="H615" s="75"/>
      <c r="I615" s="75"/>
      <c r="J615" s="75"/>
      <c r="K615" s="104" t="s">
        <v>144</v>
      </c>
      <c r="L615" s="7" t="n">
        <v>0.633333333333333</v>
      </c>
      <c r="M615" s="7" t="n">
        <v>0.679861111111111</v>
      </c>
      <c r="N615" s="95" t="s">
        <v>170</v>
      </c>
      <c r="O615" s="78" t="s">
        <v>146</v>
      </c>
      <c r="Q615" s="0" t="s">
        <v>120</v>
      </c>
      <c r="R615" s="0" t="str">
        <f aca="false">CHOOSE(WEEKDAY(A615),"Dom","Lun","Mar","Mie","Jue","Vie","Sab")</f>
        <v>Mar</v>
      </c>
    </row>
    <row r="616" customFormat="false" ht="15" hidden="true" customHeight="true" outlineLevel="0" collapsed="false">
      <c r="A616" s="70" t="n">
        <v>44012</v>
      </c>
      <c r="B616" s="9" t="s">
        <v>143</v>
      </c>
      <c r="C616" s="71"/>
      <c r="D616" s="72"/>
      <c r="E616" s="73"/>
      <c r="F616" s="74"/>
      <c r="G616" s="73"/>
      <c r="H616" s="75"/>
      <c r="I616" s="75"/>
      <c r="J616" s="75"/>
      <c r="K616" s="104" t="s">
        <v>144</v>
      </c>
      <c r="L616" s="7" t="n">
        <v>0.727083333333333</v>
      </c>
      <c r="M616" s="7" t="n">
        <v>0.745833333333333</v>
      </c>
      <c r="N616" s="95" t="s">
        <v>145</v>
      </c>
      <c r="O616" s="78" t="s">
        <v>146</v>
      </c>
      <c r="Q616" s="0" t="s">
        <v>120</v>
      </c>
      <c r="R616" s="0" t="str">
        <f aca="false">CHOOSE(WEEKDAY(A616),"Dom","Lun","Mar","Mie","Jue","Vie","Sab")</f>
        <v>Mar</v>
      </c>
    </row>
    <row r="617" customFormat="false" ht="15" hidden="true" customHeight="true" outlineLevel="0" collapsed="false">
      <c r="A617" s="70" t="n">
        <v>44012</v>
      </c>
      <c r="B617" s="9" t="s">
        <v>1142</v>
      </c>
      <c r="C617" s="120"/>
      <c r="D617" s="72"/>
      <c r="E617" s="73"/>
      <c r="F617" s="74"/>
      <c r="G617" s="73"/>
      <c r="H617" s="72"/>
      <c r="I617" s="72"/>
      <c r="J617" s="72"/>
      <c r="K617" s="104" t="s">
        <v>108</v>
      </c>
      <c r="L617" s="7" t="n">
        <v>0.759722222222222</v>
      </c>
      <c r="M617" s="7" t="n">
        <v>0.774305555555555</v>
      </c>
      <c r="N617" s="95" t="s">
        <v>284</v>
      </c>
      <c r="O617" s="78" t="s">
        <v>1143</v>
      </c>
      <c r="Q617" s="0" t="s">
        <v>120</v>
      </c>
      <c r="R617" s="0" t="str">
        <f aca="false">CHOOSE(WEEKDAY(A617),"Dom","Lun","Mar","Mie","Jue","Vie","Sab")</f>
        <v>Mar</v>
      </c>
    </row>
    <row r="618" customFormat="false" ht="15" hidden="true" customHeight="true" outlineLevel="0" collapsed="false">
      <c r="A618" s="70" t="n">
        <v>44012</v>
      </c>
      <c r="B618" s="9" t="s">
        <v>143</v>
      </c>
      <c r="C618" s="71"/>
      <c r="D618" s="72"/>
      <c r="E618" s="73"/>
      <c r="F618" s="74"/>
      <c r="G618" s="73"/>
      <c r="H618" s="75"/>
      <c r="I618" s="72"/>
      <c r="J618" s="72"/>
      <c r="K618" s="104" t="s">
        <v>144</v>
      </c>
      <c r="L618" s="7" t="n">
        <v>0.821527777777778</v>
      </c>
      <c r="M618" s="7" t="n">
        <v>0.840277777777778</v>
      </c>
      <c r="N618" s="95" t="s">
        <v>198</v>
      </c>
      <c r="O618" s="78" t="s">
        <v>146</v>
      </c>
      <c r="Q618" s="0" t="s">
        <v>120</v>
      </c>
      <c r="R618" s="0" t="str">
        <f aca="false">CHOOSE(WEEKDAY(A618),"Dom","Lun","Mar","Mie","Jue","Vie","Sab")</f>
        <v>Mar</v>
      </c>
    </row>
    <row r="619" customFormat="false" ht="15" hidden="true" customHeight="true" outlineLevel="0" collapsed="false">
      <c r="A619" s="70" t="n">
        <v>44012</v>
      </c>
      <c r="B619" s="9" t="s">
        <v>280</v>
      </c>
      <c r="C619" s="71"/>
      <c r="D619" s="72"/>
      <c r="E619" s="73"/>
      <c r="F619" s="74"/>
      <c r="G619" s="73"/>
      <c r="H619" s="72"/>
      <c r="I619" s="72"/>
      <c r="J619" s="72"/>
      <c r="K619" s="104" t="s">
        <v>257</v>
      </c>
      <c r="L619" s="7" t="n">
        <v>0.850694444444444</v>
      </c>
      <c r="M619" s="7" t="n">
        <v>0.85625</v>
      </c>
      <c r="N619" s="95" t="s">
        <v>190</v>
      </c>
      <c r="O619" s="78" t="s">
        <v>281</v>
      </c>
      <c r="Q619" s="0" t="s">
        <v>120</v>
      </c>
      <c r="R619" s="0" t="str">
        <f aca="false">CHOOSE(WEEKDAY(A619),"Dom","Lun","Mar","Mie","Jue","Vie","Sab")</f>
        <v>Mar</v>
      </c>
    </row>
    <row r="620" customFormat="false" ht="15" hidden="true" customHeight="true" outlineLevel="0" collapsed="false">
      <c r="A620" s="70" t="n">
        <v>44012</v>
      </c>
      <c r="B620" s="9" t="s">
        <v>1144</v>
      </c>
      <c r="C620" s="71"/>
      <c r="D620" s="72"/>
      <c r="E620" s="73"/>
      <c r="F620" s="74"/>
      <c r="G620" s="73"/>
      <c r="H620" s="75"/>
      <c r="I620" s="75"/>
      <c r="J620" s="75"/>
      <c r="K620" s="104" t="s">
        <v>257</v>
      </c>
      <c r="L620" s="7" t="n">
        <v>0.858333333333333</v>
      </c>
      <c r="M620" s="7" t="n">
        <v>0.861111111111111</v>
      </c>
      <c r="N620" s="95" t="s">
        <v>305</v>
      </c>
      <c r="O620" s="78" t="s">
        <v>1145</v>
      </c>
      <c r="Q620" s="0" t="s">
        <v>120</v>
      </c>
      <c r="R620" s="0" t="str">
        <f aca="false">CHOOSE(WEEKDAY(A620),"Dom","Lun","Mar","Mie","Jue","Vie","Sab")</f>
        <v>Mar</v>
      </c>
    </row>
    <row r="621" customFormat="false" ht="15" hidden="true" customHeight="true" outlineLevel="0" collapsed="false">
      <c r="A621" s="70" t="n">
        <v>44012</v>
      </c>
      <c r="B621" s="9" t="s">
        <v>1146</v>
      </c>
      <c r="C621" s="71"/>
      <c r="D621" s="72"/>
      <c r="E621" s="73"/>
      <c r="F621" s="74"/>
      <c r="G621" s="73"/>
      <c r="H621" s="75"/>
      <c r="I621" s="75"/>
      <c r="J621" s="75"/>
      <c r="K621" s="104" t="s">
        <v>108</v>
      </c>
      <c r="L621" s="7" t="n">
        <v>0.864583333333333</v>
      </c>
      <c r="M621" s="7" t="n">
        <v>0.869444444444444</v>
      </c>
      <c r="N621" s="95" t="s">
        <v>168</v>
      </c>
      <c r="O621" s="78" t="s">
        <v>1147</v>
      </c>
      <c r="Q621" s="0" t="s">
        <v>120</v>
      </c>
      <c r="R621" s="0" t="str">
        <f aca="false">CHOOSE(WEEKDAY(A621),"Dom","Lun","Mar","Mie","Jue","Vie","Sab")</f>
        <v>Mar</v>
      </c>
    </row>
    <row r="622" customFormat="false" ht="15" hidden="true" customHeight="true" outlineLevel="0" collapsed="false">
      <c r="A622" s="47" t="n">
        <v>44012</v>
      </c>
      <c r="B622" s="79" t="s">
        <v>147</v>
      </c>
      <c r="C622" s="49"/>
      <c r="D622" s="80"/>
      <c r="E622" s="81"/>
      <c r="F622" s="82"/>
      <c r="G622" s="81"/>
      <c r="H622" s="83"/>
      <c r="I622" s="83"/>
      <c r="J622" s="83"/>
      <c r="K622" s="103" t="s">
        <v>96</v>
      </c>
      <c r="L622" s="85" t="n">
        <v>0.915972222222222</v>
      </c>
      <c r="M622" s="85" t="n">
        <v>0.943055555555556</v>
      </c>
      <c r="N622" s="99" t="s">
        <v>1148</v>
      </c>
      <c r="O622" s="59"/>
      <c r="Q622" s="0" t="s">
        <v>120</v>
      </c>
      <c r="R622" s="0" t="str">
        <f aca="false">CHOOSE(WEEKDAY(A622),"Dom","Lun","Mar","Mie","Jue","Vie","Sab")</f>
        <v>Mar</v>
      </c>
    </row>
    <row r="623" customFormat="false" ht="15" hidden="false" customHeight="true" outlineLevel="0" collapsed="false">
      <c r="A623" s="70" t="n">
        <v>44013</v>
      </c>
      <c r="B623" s="9" t="s">
        <v>1149</v>
      </c>
      <c r="C623" s="71" t="n">
        <v>300</v>
      </c>
      <c r="D623" s="72" t="s">
        <v>77</v>
      </c>
      <c r="E623" s="73" t="s">
        <v>1150</v>
      </c>
      <c r="F623" s="74" t="n">
        <f aca="false">IF(MONTH(A623)=MONTH(A622),F622+1,1)</f>
        <v>1</v>
      </c>
      <c r="G623" s="73"/>
      <c r="H623" s="75"/>
      <c r="I623" s="75" t="s">
        <v>183</v>
      </c>
      <c r="J623" s="75"/>
      <c r="K623" s="104" t="s">
        <v>80</v>
      </c>
      <c r="L623" s="7" t="n">
        <v>0.436111111111111</v>
      </c>
      <c r="M623" s="7" t="n">
        <v>0.441666666666667</v>
      </c>
      <c r="N623" s="95" t="s">
        <v>487</v>
      </c>
      <c r="O623" s="78" t="s">
        <v>1151</v>
      </c>
      <c r="Q623" s="0" t="s">
        <v>75</v>
      </c>
      <c r="R623" s="0" t="str">
        <f aca="false">CHOOSE(WEEKDAY(A623),"Dom","Lun","Mar","Mie","Jue","Vie","Sab")</f>
        <v>Mie</v>
      </c>
    </row>
    <row r="624" customFormat="false" ht="15" hidden="false" customHeight="true" outlineLevel="0" collapsed="false">
      <c r="A624" s="70" t="n">
        <v>44013</v>
      </c>
      <c r="B624" s="9" t="s">
        <v>1152</v>
      </c>
      <c r="C624" s="71" t="n">
        <v>350</v>
      </c>
      <c r="D624" s="72" t="s">
        <v>821</v>
      </c>
      <c r="E624" s="73" t="s">
        <v>1153</v>
      </c>
      <c r="F624" s="74" t="n">
        <f aca="false">IF(MONTH(A624)=MONTH(A623),F623+1,1)</f>
        <v>2</v>
      </c>
      <c r="G624" s="73"/>
      <c r="H624" s="75" t="s">
        <v>1154</v>
      </c>
      <c r="I624" s="75" t="s">
        <v>159</v>
      </c>
      <c r="J624" s="75"/>
      <c r="K624" s="104" t="s">
        <v>72</v>
      </c>
      <c r="L624" s="7" t="n">
        <v>0.505555555555556</v>
      </c>
      <c r="M624" s="7" t="n">
        <v>0.505555555555556</v>
      </c>
      <c r="N624" s="95" t="s">
        <v>190</v>
      </c>
      <c r="O624" s="78" t="s">
        <v>1155</v>
      </c>
      <c r="Q624" s="0" t="s">
        <v>75</v>
      </c>
      <c r="R624" s="0" t="str">
        <f aca="false">CHOOSE(WEEKDAY(A624),"Dom","Lun","Mar","Mie","Jue","Vie","Sab")</f>
        <v>Mie</v>
      </c>
    </row>
    <row r="625" customFormat="false" ht="15" hidden="false" customHeight="true" outlineLevel="0" collapsed="false">
      <c r="A625" s="70" t="n">
        <v>44013</v>
      </c>
      <c r="B625" s="9" t="s">
        <v>1156</v>
      </c>
      <c r="C625" s="71" t="n">
        <v>380</v>
      </c>
      <c r="D625" s="72" t="s">
        <v>821</v>
      </c>
      <c r="E625" s="73" t="s">
        <v>1157</v>
      </c>
      <c r="F625" s="74" t="n">
        <f aca="false">IF(MONTH(A625)=MONTH(A624),F624+1,1)</f>
        <v>3</v>
      </c>
      <c r="G625" s="73"/>
      <c r="H625" s="75" t="s">
        <v>1158</v>
      </c>
      <c r="I625" s="75" t="s">
        <v>1159</v>
      </c>
      <c r="J625" s="75"/>
      <c r="K625" s="104" t="s">
        <v>80</v>
      </c>
      <c r="L625" s="7" t="n">
        <v>0.645138888888889</v>
      </c>
      <c r="M625" s="7" t="n">
        <v>0.664583333333333</v>
      </c>
      <c r="N625" s="95" t="s">
        <v>1160</v>
      </c>
      <c r="O625" s="78" t="s">
        <v>1161</v>
      </c>
      <c r="Q625" s="0" t="s">
        <v>75</v>
      </c>
      <c r="R625" s="0" t="str">
        <f aca="false">CHOOSE(WEEKDAY(A625),"Dom","Lun","Mar","Mie","Jue","Vie","Sab")</f>
        <v>Mie</v>
      </c>
    </row>
    <row r="626" customFormat="false" ht="15" hidden="false" customHeight="true" outlineLevel="0" collapsed="false">
      <c r="A626" s="70" t="n">
        <v>44013</v>
      </c>
      <c r="B626" s="9" t="s">
        <v>1162</v>
      </c>
      <c r="C626" s="125" t="n">
        <v>450</v>
      </c>
      <c r="D626" s="72" t="s">
        <v>821</v>
      </c>
      <c r="E626" s="73" t="s">
        <v>1163</v>
      </c>
      <c r="F626" s="74" t="n">
        <f aca="false">IF(MONTH(A626)=MONTH(A625),F625+1,1)</f>
        <v>4</v>
      </c>
      <c r="G626" s="73"/>
      <c r="H626" s="75" t="s">
        <v>1164</v>
      </c>
      <c r="I626" s="75" t="s">
        <v>79</v>
      </c>
      <c r="J626" s="75"/>
      <c r="K626" s="104" t="s">
        <v>80</v>
      </c>
      <c r="L626" s="7" t="n">
        <v>0.770833333333333</v>
      </c>
      <c r="M626" s="7" t="n">
        <v>0.809722222222222</v>
      </c>
      <c r="N626" s="95" t="s">
        <v>348</v>
      </c>
      <c r="O626" s="78" t="s">
        <v>1165</v>
      </c>
      <c r="Q626" s="0" t="s">
        <v>75</v>
      </c>
      <c r="R626" s="0" t="str">
        <f aca="false">CHOOSE(WEEKDAY(A626),"Dom","Lun","Mar","Mie","Jue","Vie","Sab")</f>
        <v>Mie</v>
      </c>
    </row>
    <row r="627" customFormat="false" ht="15" hidden="false" customHeight="true" outlineLevel="0" collapsed="false">
      <c r="A627" s="70" t="n">
        <v>44013</v>
      </c>
      <c r="B627" s="9" t="s">
        <v>1166</v>
      </c>
      <c r="C627" s="71" t="n">
        <v>400</v>
      </c>
      <c r="D627" s="72" t="s">
        <v>104</v>
      </c>
      <c r="E627" s="73" t="s">
        <v>1167</v>
      </c>
      <c r="F627" s="74" t="n">
        <f aca="false">IF(MONTH(A627)=MONTH(A626),F626+1,1)</f>
        <v>5</v>
      </c>
      <c r="G627" s="73"/>
      <c r="H627" s="75"/>
      <c r="I627" s="75" t="s">
        <v>131</v>
      </c>
      <c r="J627" s="75"/>
      <c r="K627" s="104" t="s">
        <v>80</v>
      </c>
      <c r="L627" s="7" t="n">
        <v>0.507638888888889</v>
      </c>
      <c r="M627" s="7" t="n">
        <v>0.543055555555555</v>
      </c>
      <c r="N627" s="95" t="s">
        <v>395</v>
      </c>
      <c r="O627" s="78" t="s">
        <v>1168</v>
      </c>
      <c r="Q627" s="0" t="s">
        <v>75</v>
      </c>
      <c r="R627" s="0" t="str">
        <f aca="false">CHOOSE(WEEKDAY(A627),"Dom","Lun","Mar","Mie","Jue","Vie","Sab")</f>
        <v>Mie</v>
      </c>
    </row>
    <row r="628" customFormat="false" ht="15" hidden="false" customHeight="true" outlineLevel="0" collapsed="false">
      <c r="A628" s="70" t="n">
        <v>44013</v>
      </c>
      <c r="B628" s="9" t="s">
        <v>1089</v>
      </c>
      <c r="C628" s="71" t="n">
        <v>380</v>
      </c>
      <c r="D628" s="72" t="s">
        <v>104</v>
      </c>
      <c r="E628" s="73" t="s">
        <v>1169</v>
      </c>
      <c r="F628" s="74" t="n">
        <f aca="false">IF(MONTH(A628)=MONTH(A627),F627+1,1)</f>
        <v>6</v>
      </c>
      <c r="G628" s="73"/>
      <c r="H628" s="75"/>
      <c r="I628" s="75" t="s">
        <v>131</v>
      </c>
      <c r="J628" s="75"/>
      <c r="K628" s="104" t="s">
        <v>80</v>
      </c>
      <c r="L628" s="7" t="n">
        <v>0.56875</v>
      </c>
      <c r="M628" s="7" t="n">
        <v>0.575694444444444</v>
      </c>
      <c r="N628" s="95" t="s">
        <v>210</v>
      </c>
      <c r="O628" s="78" t="s">
        <v>1170</v>
      </c>
      <c r="Q628" s="0" t="s">
        <v>75</v>
      </c>
      <c r="R628" s="0" t="str">
        <f aca="false">CHOOSE(WEEKDAY(A628),"Dom","Lun","Mar","Mie","Jue","Vie","Sab")</f>
        <v>Mie</v>
      </c>
    </row>
    <row r="629" customFormat="false" ht="15" hidden="false" customHeight="true" outlineLevel="0" collapsed="false">
      <c r="A629" s="70" t="n">
        <v>44013</v>
      </c>
      <c r="B629" s="9" t="s">
        <v>1171</v>
      </c>
      <c r="C629" s="71" t="n">
        <v>400</v>
      </c>
      <c r="D629" s="72" t="s">
        <v>104</v>
      </c>
      <c r="E629" s="73" t="s">
        <v>1172</v>
      </c>
      <c r="F629" s="74" t="n">
        <f aca="false">IF(MONTH(A629)=MONTH(A628),F628+1,1)</f>
        <v>7</v>
      </c>
      <c r="G629" s="73"/>
      <c r="H629" s="75"/>
      <c r="I629" s="75" t="s">
        <v>228</v>
      </c>
      <c r="J629" s="75"/>
      <c r="K629" s="104" t="s">
        <v>80</v>
      </c>
      <c r="L629" s="7" t="n">
        <v>0.709027777777778</v>
      </c>
      <c r="M629" s="7" t="n">
        <v>0.71875</v>
      </c>
      <c r="N629" s="95" t="s">
        <v>1173</v>
      </c>
      <c r="O629" s="78" t="s">
        <v>1174</v>
      </c>
      <c r="Q629" s="0" t="s">
        <v>75</v>
      </c>
      <c r="R629" s="0" t="str">
        <f aca="false">CHOOSE(WEEKDAY(A629),"Dom","Lun","Mar","Mie","Jue","Vie","Sab")</f>
        <v>Mie</v>
      </c>
    </row>
    <row r="630" customFormat="false" ht="15" hidden="true" customHeight="true" outlineLevel="0" collapsed="false">
      <c r="A630" s="70" t="n">
        <v>44013</v>
      </c>
      <c r="B630" s="9" t="s">
        <v>1175</v>
      </c>
      <c r="C630" s="71"/>
      <c r="D630" s="72"/>
      <c r="E630" s="73"/>
      <c r="F630" s="74"/>
      <c r="G630" s="73"/>
      <c r="H630" s="75"/>
      <c r="I630" s="75"/>
      <c r="J630" s="75"/>
      <c r="K630" s="104" t="s">
        <v>108</v>
      </c>
      <c r="L630" s="7" t="n">
        <v>0.365277777777778</v>
      </c>
      <c r="M630" s="7" t="n">
        <v>0.38125</v>
      </c>
      <c r="N630" s="95" t="s">
        <v>324</v>
      </c>
      <c r="O630" s="78" t="s">
        <v>1176</v>
      </c>
      <c r="Q630" s="0" t="s">
        <v>75</v>
      </c>
      <c r="R630" s="0" t="str">
        <f aca="false">CHOOSE(WEEKDAY(A630),"Dom","Lun","Mar","Mie","Jue","Vie","Sab")</f>
        <v>Mie</v>
      </c>
    </row>
    <row r="631" customFormat="false" ht="15" hidden="true" customHeight="true" outlineLevel="0" collapsed="false">
      <c r="A631" s="70" t="n">
        <v>44013</v>
      </c>
      <c r="B631" s="9" t="s">
        <v>1177</v>
      </c>
      <c r="C631" s="71"/>
      <c r="D631" s="72"/>
      <c r="E631" s="73"/>
      <c r="F631" s="74"/>
      <c r="G631" s="73"/>
      <c r="H631" s="75"/>
      <c r="I631" s="75"/>
      <c r="J631" s="75"/>
      <c r="K631" s="104" t="s">
        <v>108</v>
      </c>
      <c r="L631" s="7" t="n">
        <v>0.388194444444444</v>
      </c>
      <c r="M631" s="113" t="n">
        <v>0.400694444444444</v>
      </c>
      <c r="N631" s="95" t="s">
        <v>168</v>
      </c>
      <c r="O631" s="78" t="s">
        <v>1178</v>
      </c>
      <c r="Q631" s="0" t="s">
        <v>75</v>
      </c>
      <c r="R631" s="0" t="str">
        <f aca="false">CHOOSE(WEEKDAY(A631),"Dom","Lun","Mar","Mie","Jue","Vie","Sab")</f>
        <v>Mie</v>
      </c>
    </row>
    <row r="632" customFormat="false" ht="15" hidden="true" customHeight="true" outlineLevel="0" collapsed="false">
      <c r="A632" s="70" t="n">
        <v>44013</v>
      </c>
      <c r="B632" s="9" t="s">
        <v>143</v>
      </c>
      <c r="C632" s="71"/>
      <c r="D632" s="72"/>
      <c r="E632" s="73"/>
      <c r="F632" s="74"/>
      <c r="G632" s="73"/>
      <c r="H632" s="75"/>
      <c r="I632" s="75"/>
      <c r="J632" s="75"/>
      <c r="K632" s="104" t="s">
        <v>144</v>
      </c>
      <c r="L632" s="7" t="n">
        <v>0.403472222222222</v>
      </c>
      <c r="M632" s="7" t="n">
        <v>0.410416666666667</v>
      </c>
      <c r="N632" s="95" t="s">
        <v>284</v>
      </c>
      <c r="O632" s="78" t="s">
        <v>146</v>
      </c>
      <c r="Q632" s="0" t="s">
        <v>75</v>
      </c>
      <c r="R632" s="0" t="str">
        <f aca="false">CHOOSE(WEEKDAY(A632),"Dom","Lun","Mar","Mie","Jue","Vie","Sab")</f>
        <v>Mie</v>
      </c>
    </row>
    <row r="633" customFormat="false" ht="15" hidden="true" customHeight="true" outlineLevel="0" collapsed="false">
      <c r="A633" s="70" t="n">
        <v>44013</v>
      </c>
      <c r="B633" s="9" t="s">
        <v>765</v>
      </c>
      <c r="C633" s="71"/>
      <c r="D633" s="72"/>
      <c r="E633" s="73"/>
      <c r="F633" s="74"/>
      <c r="G633" s="73"/>
      <c r="H633" s="75"/>
      <c r="I633" s="75"/>
      <c r="J633" s="75"/>
      <c r="K633" s="104" t="s">
        <v>257</v>
      </c>
      <c r="L633" s="7" t="n">
        <v>0.416666666666667</v>
      </c>
      <c r="M633" s="7" t="n">
        <v>0.433333333333333</v>
      </c>
      <c r="N633" s="95" t="s">
        <v>168</v>
      </c>
      <c r="O633" s="78" t="s">
        <v>766</v>
      </c>
      <c r="Q633" s="0" t="s">
        <v>75</v>
      </c>
      <c r="R633" s="0" t="str">
        <f aca="false">CHOOSE(WEEKDAY(A633),"Dom","Lun","Mar","Mie","Jue","Vie","Sab")</f>
        <v>Mie</v>
      </c>
    </row>
    <row r="634" customFormat="false" ht="15" hidden="true" customHeight="true" outlineLevel="0" collapsed="false">
      <c r="A634" s="70" t="n">
        <v>44013</v>
      </c>
      <c r="B634" s="9" t="s">
        <v>143</v>
      </c>
      <c r="C634" s="71"/>
      <c r="D634" s="72"/>
      <c r="E634" s="73"/>
      <c r="F634" s="74"/>
      <c r="G634" s="73"/>
      <c r="H634" s="75"/>
      <c r="I634" s="75"/>
      <c r="J634" s="75"/>
      <c r="K634" s="104" t="s">
        <v>144</v>
      </c>
      <c r="L634" s="7" t="n">
        <v>0.475694444444444</v>
      </c>
      <c r="M634" s="7" t="n">
        <v>0.49375</v>
      </c>
      <c r="N634" s="95" t="s">
        <v>259</v>
      </c>
      <c r="O634" s="78" t="s">
        <v>146</v>
      </c>
      <c r="Q634" s="0" t="s">
        <v>75</v>
      </c>
      <c r="R634" s="0" t="str">
        <f aca="false">CHOOSE(WEEKDAY(A634),"Dom","Lun","Mar","Mie","Jue","Vie","Sab")</f>
        <v>Mie</v>
      </c>
    </row>
    <row r="635" customFormat="false" ht="15" hidden="true" customHeight="true" outlineLevel="0" collapsed="false">
      <c r="A635" s="70" t="n">
        <v>44013</v>
      </c>
      <c r="B635" s="9" t="s">
        <v>143</v>
      </c>
      <c r="C635" s="71"/>
      <c r="D635" s="72"/>
      <c r="E635" s="73"/>
      <c r="F635" s="74"/>
      <c r="G635" s="73"/>
      <c r="H635" s="75"/>
      <c r="I635" s="75"/>
      <c r="J635" s="75"/>
      <c r="K635" s="104" t="s">
        <v>144</v>
      </c>
      <c r="L635" s="7" t="n">
        <v>0.595833333333333</v>
      </c>
      <c r="M635" s="7" t="n">
        <v>0.626388888888889</v>
      </c>
      <c r="N635" s="95" t="s">
        <v>137</v>
      </c>
      <c r="O635" s="78" t="s">
        <v>146</v>
      </c>
      <c r="Q635" s="0" t="s">
        <v>75</v>
      </c>
      <c r="R635" s="0" t="str">
        <f aca="false">CHOOSE(WEEKDAY(A635),"Dom","Lun","Mar","Mie","Jue","Vie","Sab")</f>
        <v>Mie</v>
      </c>
    </row>
    <row r="636" customFormat="false" ht="15" hidden="true" customHeight="true" outlineLevel="0" collapsed="false">
      <c r="A636" s="70" t="n">
        <v>44013</v>
      </c>
      <c r="B636" s="9" t="s">
        <v>1119</v>
      </c>
      <c r="C636" s="71"/>
      <c r="D636" s="72"/>
      <c r="E636" s="73"/>
      <c r="F636" s="74"/>
      <c r="G636" s="73"/>
      <c r="H636" s="75"/>
      <c r="I636" s="75"/>
      <c r="J636" s="75"/>
      <c r="K636" s="104" t="s">
        <v>108</v>
      </c>
      <c r="L636" s="7" t="n">
        <v>0.634722222222222</v>
      </c>
      <c r="M636" s="7" t="n">
        <v>0.642361111111111</v>
      </c>
      <c r="N636" s="95" t="s">
        <v>168</v>
      </c>
      <c r="O636" s="78" t="s">
        <v>1179</v>
      </c>
      <c r="Q636" s="0" t="s">
        <v>75</v>
      </c>
      <c r="R636" s="0" t="str">
        <f aca="false">CHOOSE(WEEKDAY(A636),"Dom","Lun","Mar","Mie","Jue","Vie","Sab")</f>
        <v>Mie</v>
      </c>
    </row>
    <row r="637" customFormat="false" ht="15" hidden="true" customHeight="true" outlineLevel="0" collapsed="false">
      <c r="A637" s="47" t="n">
        <v>44013</v>
      </c>
      <c r="B637" s="79" t="s">
        <v>147</v>
      </c>
      <c r="C637" s="49"/>
      <c r="D637" s="80"/>
      <c r="E637" s="81"/>
      <c r="F637" s="82"/>
      <c r="G637" s="81"/>
      <c r="H637" s="83"/>
      <c r="I637" s="83"/>
      <c r="J637" s="83"/>
      <c r="K637" s="103" t="s">
        <v>96</v>
      </c>
      <c r="L637" s="85" t="n">
        <v>0.828472222222222</v>
      </c>
      <c r="M637" s="85" t="n">
        <v>0.879166666666667</v>
      </c>
      <c r="N637" s="99" t="s">
        <v>870</v>
      </c>
      <c r="O637" s="59"/>
      <c r="Q637" s="0" t="s">
        <v>75</v>
      </c>
      <c r="R637" s="0" t="str">
        <f aca="false">CHOOSE(WEEKDAY(A637),"Dom","Lun","Mar","Mie","Jue","Vie","Sab")</f>
        <v>Mie</v>
      </c>
    </row>
    <row r="638" customFormat="false" ht="15" hidden="false" customHeight="true" outlineLevel="0" collapsed="false">
      <c r="A638" s="70" t="n">
        <v>44014</v>
      </c>
      <c r="B638" s="9" t="s">
        <v>1180</v>
      </c>
      <c r="C638" s="71" t="n">
        <v>300</v>
      </c>
      <c r="D638" s="72" t="s">
        <v>77</v>
      </c>
      <c r="E638" s="73" t="s">
        <v>1181</v>
      </c>
      <c r="F638" s="74" t="n">
        <f aca="false">IF(MONTH(A638)=MONTH(A637),F637+1,1)</f>
        <v>1</v>
      </c>
      <c r="G638" s="73"/>
      <c r="H638" s="75"/>
      <c r="I638" s="75" t="s">
        <v>113</v>
      </c>
      <c r="J638" s="75"/>
      <c r="K638" s="104" t="s">
        <v>80</v>
      </c>
      <c r="L638" s="7" t="n">
        <v>0.458333333333333</v>
      </c>
      <c r="M638" s="7" t="n">
        <v>0.470138888888889</v>
      </c>
      <c r="N638" s="95" t="s">
        <v>1182</v>
      </c>
      <c r="O638" s="78" t="s">
        <v>1183</v>
      </c>
      <c r="Q638" s="0" t="s">
        <v>75</v>
      </c>
      <c r="R638" s="0" t="str">
        <f aca="false">CHOOSE(WEEKDAY(A638),"Dom","Lun","Mar","Mie","Jue","Vie","Sab")</f>
        <v>Jue</v>
      </c>
    </row>
    <row r="639" customFormat="false" ht="15" hidden="false" customHeight="true" outlineLevel="0" collapsed="false">
      <c r="A639" s="70" t="n">
        <v>44014</v>
      </c>
      <c r="B639" s="9" t="s">
        <v>1184</v>
      </c>
      <c r="C639" s="71" t="n">
        <v>450</v>
      </c>
      <c r="D639" s="72" t="s">
        <v>821</v>
      </c>
      <c r="E639" s="73" t="s">
        <v>1185</v>
      </c>
      <c r="F639" s="74" t="n">
        <f aca="false">IF(MONTH(A639)=MONTH(A638),F638+1,1)</f>
        <v>2</v>
      </c>
      <c r="G639" s="73"/>
      <c r="H639" s="75" t="s">
        <v>1184</v>
      </c>
      <c r="I639" s="75" t="s">
        <v>79</v>
      </c>
      <c r="J639" s="75"/>
      <c r="K639" s="104" t="s">
        <v>80</v>
      </c>
      <c r="L639" s="7" t="n">
        <v>0.559722222222222</v>
      </c>
      <c r="M639" s="7" t="n">
        <v>0.581944444444444</v>
      </c>
      <c r="N639" s="95" t="s">
        <v>487</v>
      </c>
      <c r="O639" s="78" t="s">
        <v>1186</v>
      </c>
      <c r="Q639" s="0" t="s">
        <v>75</v>
      </c>
      <c r="R639" s="0" t="str">
        <f aca="false">CHOOSE(WEEKDAY(A639),"Dom","Lun","Mar","Mie","Jue","Vie","Sab")</f>
        <v>Jue</v>
      </c>
    </row>
    <row r="640" customFormat="false" ht="15" hidden="false" customHeight="true" outlineLevel="0" collapsed="false">
      <c r="A640" s="70" t="n">
        <v>44014</v>
      </c>
      <c r="B640" s="9" t="s">
        <v>1187</v>
      </c>
      <c r="C640" s="71" t="n">
        <v>450</v>
      </c>
      <c r="D640" s="72" t="s">
        <v>821</v>
      </c>
      <c r="E640" s="73" t="s">
        <v>1188</v>
      </c>
      <c r="F640" s="74" t="n">
        <f aca="false">IF(MONTH(A640)=MONTH(A639),F639+1,1)</f>
        <v>3</v>
      </c>
      <c r="G640" s="73"/>
      <c r="H640" s="75" t="s">
        <v>1189</v>
      </c>
      <c r="I640" s="75" t="s">
        <v>113</v>
      </c>
      <c r="J640" s="75"/>
      <c r="K640" s="104" t="s">
        <v>80</v>
      </c>
      <c r="L640" s="7" t="n">
        <v>0.760416666666667</v>
      </c>
      <c r="M640" s="7" t="n">
        <v>0.777083333333333</v>
      </c>
      <c r="N640" s="95" t="s">
        <v>164</v>
      </c>
      <c r="O640" s="78" t="s">
        <v>1190</v>
      </c>
      <c r="Q640" s="0" t="s">
        <v>75</v>
      </c>
      <c r="R640" s="0" t="str">
        <f aca="false">CHOOSE(WEEKDAY(A640),"Dom","Lun","Mar","Mie","Jue","Vie","Sab")</f>
        <v>Jue</v>
      </c>
    </row>
    <row r="641" customFormat="false" ht="15" hidden="false" customHeight="true" outlineLevel="0" collapsed="false">
      <c r="A641" s="70" t="n">
        <v>44014</v>
      </c>
      <c r="B641" s="9" t="s">
        <v>897</v>
      </c>
      <c r="C641" s="71" t="n">
        <v>300</v>
      </c>
      <c r="D641" s="72" t="s">
        <v>104</v>
      </c>
      <c r="E641" s="73" t="s">
        <v>899</v>
      </c>
      <c r="F641" s="74" t="n">
        <f aca="false">IF(MONTH(A641)=MONTH(A640),F640+1,1)</f>
        <v>4</v>
      </c>
      <c r="G641" s="73"/>
      <c r="H641" s="75" t="s">
        <v>897</v>
      </c>
      <c r="I641" s="75" t="s">
        <v>79</v>
      </c>
      <c r="J641" s="75"/>
      <c r="K641" s="104" t="s">
        <v>80</v>
      </c>
      <c r="L641" s="7" t="n">
        <v>0.505555555555556</v>
      </c>
      <c r="M641" s="7" t="n">
        <v>0.523611111111111</v>
      </c>
      <c r="N641" s="95" t="s">
        <v>124</v>
      </c>
      <c r="O641" s="78" t="s">
        <v>1191</v>
      </c>
      <c r="Q641" s="0" t="s">
        <v>75</v>
      </c>
      <c r="R641" s="0" t="str">
        <f aca="false">CHOOSE(WEEKDAY(A641),"Dom","Lun","Mar","Mie","Jue","Vie","Sab")</f>
        <v>Jue</v>
      </c>
    </row>
    <row r="642" customFormat="false" ht="15" hidden="false" customHeight="true" outlineLevel="0" collapsed="false">
      <c r="A642" s="70" t="n">
        <v>44014</v>
      </c>
      <c r="B642" s="9" t="s">
        <v>204</v>
      </c>
      <c r="C642" s="71" t="n">
        <v>400</v>
      </c>
      <c r="D642" s="72" t="s">
        <v>104</v>
      </c>
      <c r="E642" s="73" t="s">
        <v>205</v>
      </c>
      <c r="F642" s="74" t="n">
        <f aca="false">IF(MONTH(A642)=MONTH(A641),F641+1,1)</f>
        <v>5</v>
      </c>
      <c r="G642" s="73"/>
      <c r="H642" s="109" t="s">
        <v>204</v>
      </c>
      <c r="I642" s="75" t="s">
        <v>79</v>
      </c>
      <c r="J642" s="75"/>
      <c r="K642" s="104" t="s">
        <v>80</v>
      </c>
      <c r="L642" s="7" t="n">
        <v>0.702777777777778</v>
      </c>
      <c r="M642" s="7" t="n">
        <v>0.736805555555556</v>
      </c>
      <c r="N642" s="95" t="s">
        <v>86</v>
      </c>
      <c r="O642" s="78" t="s">
        <v>207</v>
      </c>
      <c r="Q642" s="0" t="s">
        <v>75</v>
      </c>
      <c r="R642" s="0" t="str">
        <f aca="false">CHOOSE(WEEKDAY(A642),"Dom","Lun","Mar","Mie","Jue","Vie","Sab")</f>
        <v>Jue</v>
      </c>
    </row>
    <row r="643" customFormat="false" ht="15" hidden="true" customHeight="true" outlineLevel="0" collapsed="false">
      <c r="A643" s="70" t="n">
        <v>44014</v>
      </c>
      <c r="B643" s="9" t="s">
        <v>1192</v>
      </c>
      <c r="C643" s="71"/>
      <c r="D643" s="72"/>
      <c r="E643" s="73"/>
      <c r="F643" s="74"/>
      <c r="G643" s="73"/>
      <c r="H643" s="75"/>
      <c r="I643" s="75"/>
      <c r="J643" s="75"/>
      <c r="K643" s="104" t="s">
        <v>92</v>
      </c>
      <c r="L643" s="7" t="n">
        <v>0.379166666666667</v>
      </c>
      <c r="M643" s="7" t="n">
        <v>0.391666666666667</v>
      </c>
      <c r="N643" s="95" t="s">
        <v>654</v>
      </c>
      <c r="O643" s="78" t="s">
        <v>1193</v>
      </c>
      <c r="Q643" s="0" t="s">
        <v>75</v>
      </c>
      <c r="R643" s="0" t="str">
        <f aca="false">CHOOSE(WEEKDAY(A643),"Dom","Lun","Mar","Mie","Jue","Vie","Sab")</f>
        <v>Jue</v>
      </c>
    </row>
    <row r="644" customFormat="false" ht="15" hidden="true" customHeight="true" outlineLevel="0" collapsed="false">
      <c r="A644" s="70" t="n">
        <v>44014</v>
      </c>
      <c r="B644" s="9" t="s">
        <v>1187</v>
      </c>
      <c r="C644" s="71"/>
      <c r="D644" s="72"/>
      <c r="E644" s="73" t="s">
        <v>1188</v>
      </c>
      <c r="F644" s="74"/>
      <c r="G644" s="73"/>
      <c r="H644" s="75" t="s">
        <v>1189</v>
      </c>
      <c r="I644" s="75"/>
      <c r="J644" s="75"/>
      <c r="K644" s="104" t="s">
        <v>141</v>
      </c>
      <c r="L644" s="7" t="n">
        <v>0.615972222222222</v>
      </c>
      <c r="M644" s="7" t="n">
        <v>0.640972222222222</v>
      </c>
      <c r="N644" s="95" t="s">
        <v>109</v>
      </c>
      <c r="O644" s="78" t="s">
        <v>1190</v>
      </c>
      <c r="Q644" s="0" t="s">
        <v>75</v>
      </c>
      <c r="R644" s="0" t="str">
        <f aca="false">CHOOSE(WEEKDAY(A644),"Dom","Lun","Mar","Mie","Jue","Vie","Sab")</f>
        <v>Jue</v>
      </c>
    </row>
    <row r="645" customFormat="false" ht="15" hidden="true" customHeight="true" outlineLevel="0" collapsed="false">
      <c r="A645" s="70" t="n">
        <v>44014</v>
      </c>
      <c r="B645" s="9" t="s">
        <v>143</v>
      </c>
      <c r="C645" s="71"/>
      <c r="D645" s="72"/>
      <c r="E645" s="73"/>
      <c r="F645" s="74"/>
      <c r="G645" s="73"/>
      <c r="H645" s="75"/>
      <c r="I645" s="75"/>
      <c r="J645" s="75"/>
      <c r="K645" s="104" t="s">
        <v>144</v>
      </c>
      <c r="L645" s="7" t="n">
        <v>0.653472222222222</v>
      </c>
      <c r="M645" s="7" t="n">
        <v>0.69375</v>
      </c>
      <c r="N645" s="95" t="s">
        <v>310</v>
      </c>
      <c r="O645" s="78" t="s">
        <v>146</v>
      </c>
      <c r="Q645" s="0" t="s">
        <v>75</v>
      </c>
      <c r="R645" s="0" t="str">
        <f aca="false">CHOOSE(WEEKDAY(A645),"Dom","Lun","Mar","Mie","Jue","Vie","Sab")</f>
        <v>Jue</v>
      </c>
    </row>
    <row r="646" customFormat="false" ht="15" hidden="true" customHeight="true" outlineLevel="0" collapsed="false">
      <c r="A646" s="70" t="n">
        <v>44014</v>
      </c>
      <c r="B646" s="9" t="s">
        <v>143</v>
      </c>
      <c r="C646" s="120"/>
      <c r="D646" s="72"/>
      <c r="E646" s="73"/>
      <c r="F646" s="74"/>
      <c r="G646" s="73"/>
      <c r="H646" s="75"/>
      <c r="I646" s="75"/>
      <c r="J646" s="75"/>
      <c r="K646" s="104" t="s">
        <v>144</v>
      </c>
      <c r="L646" s="7" t="n">
        <v>0.786805555555556</v>
      </c>
      <c r="M646" s="7" t="n">
        <v>0.830555555555556</v>
      </c>
      <c r="N646" s="95" t="s">
        <v>137</v>
      </c>
      <c r="O646" s="78" t="s">
        <v>146</v>
      </c>
      <c r="Q646" s="0" t="s">
        <v>75</v>
      </c>
      <c r="R646" s="0" t="str">
        <f aca="false">CHOOSE(WEEKDAY(A646),"Dom","Lun","Mar","Mie","Jue","Vie","Sab")</f>
        <v>Jue</v>
      </c>
    </row>
    <row r="647" customFormat="false" ht="15" hidden="true" customHeight="true" outlineLevel="0" collapsed="false">
      <c r="A647" s="47" t="n">
        <v>44014</v>
      </c>
      <c r="B647" s="79" t="s">
        <v>147</v>
      </c>
      <c r="C647" s="49"/>
      <c r="D647" s="80"/>
      <c r="E647" s="81"/>
      <c r="F647" s="82"/>
      <c r="G647" s="81"/>
      <c r="H647" s="83"/>
      <c r="I647" s="83"/>
      <c r="J647" s="83"/>
      <c r="K647" s="103" t="s">
        <v>96</v>
      </c>
      <c r="L647" s="85" t="n">
        <v>0.838888888888889</v>
      </c>
      <c r="M647" s="85" t="n">
        <v>0.861111111111111</v>
      </c>
      <c r="N647" s="99" t="s">
        <v>1194</v>
      </c>
      <c r="O647" s="59"/>
      <c r="Q647" s="0" t="s">
        <v>75</v>
      </c>
      <c r="R647" s="0" t="str">
        <f aca="false">CHOOSE(WEEKDAY(A647),"Dom","Lun","Mar","Mie","Jue","Vie","Sab")</f>
        <v>Jue</v>
      </c>
    </row>
    <row r="648" customFormat="false" ht="15" hidden="false" customHeight="true" outlineLevel="0" collapsed="false">
      <c r="A648" s="70" t="n">
        <v>44015</v>
      </c>
      <c r="B648" s="9" t="s">
        <v>1195</v>
      </c>
      <c r="C648" s="71" t="n">
        <v>300</v>
      </c>
      <c r="D648" s="72" t="s">
        <v>77</v>
      </c>
      <c r="E648" s="73" t="s">
        <v>1196</v>
      </c>
      <c r="F648" s="74" t="n">
        <f aca="false">IF(MONTH(A648)=MONTH(A647),F647+1,1)</f>
        <v>1</v>
      </c>
      <c r="G648" s="73"/>
      <c r="H648" s="75"/>
      <c r="I648" s="75" t="s">
        <v>876</v>
      </c>
      <c r="J648" s="75"/>
      <c r="K648" s="104" t="s">
        <v>80</v>
      </c>
      <c r="L648" s="7" t="n">
        <v>0.397916666666667</v>
      </c>
      <c r="M648" s="7" t="n">
        <v>0.40625</v>
      </c>
      <c r="N648" s="95" t="s">
        <v>276</v>
      </c>
      <c r="O648" s="78" t="s">
        <v>1197</v>
      </c>
      <c r="Q648" s="0" t="s">
        <v>75</v>
      </c>
      <c r="R648" s="0" t="str">
        <f aca="false">CHOOSE(WEEKDAY(A648),"Dom","Lun","Mar","Mie","Jue","Vie","Sab")</f>
        <v>Vie</v>
      </c>
    </row>
    <row r="649" customFormat="false" ht="15" hidden="false" customHeight="true" outlineLevel="0" collapsed="false">
      <c r="A649" s="70" t="n">
        <v>44015</v>
      </c>
      <c r="B649" s="9" t="s">
        <v>1198</v>
      </c>
      <c r="C649" s="71" t="n">
        <v>300</v>
      </c>
      <c r="D649" s="72" t="s">
        <v>104</v>
      </c>
      <c r="E649" s="73" t="s">
        <v>1199</v>
      </c>
      <c r="F649" s="74" t="n">
        <f aca="false">IF(MONTH(A649)=MONTH(A648),F648+1,1)</f>
        <v>2</v>
      </c>
      <c r="G649" s="73"/>
      <c r="H649" s="75"/>
      <c r="I649" s="75" t="s">
        <v>79</v>
      </c>
      <c r="J649" s="75"/>
      <c r="K649" s="104" t="s">
        <v>80</v>
      </c>
      <c r="L649" s="7" t="n">
        <v>0.452777777777778</v>
      </c>
      <c r="M649" s="7" t="n">
        <v>0.454861111111111</v>
      </c>
      <c r="N649" s="95" t="s">
        <v>109</v>
      </c>
      <c r="O649" s="78" t="s">
        <v>1200</v>
      </c>
      <c r="Q649" s="0" t="s">
        <v>75</v>
      </c>
      <c r="R649" s="0" t="str">
        <f aca="false">CHOOSE(WEEKDAY(A649),"Dom","Lun","Mar","Mie","Jue","Vie","Sab")</f>
        <v>Vie</v>
      </c>
    </row>
    <row r="650" customFormat="false" ht="15" hidden="false" customHeight="true" outlineLevel="0" collapsed="false">
      <c r="A650" s="70" t="n">
        <v>44015</v>
      </c>
      <c r="B650" s="9" t="s">
        <v>1201</v>
      </c>
      <c r="C650" s="71" t="n">
        <v>500</v>
      </c>
      <c r="D650" s="72" t="s">
        <v>104</v>
      </c>
      <c r="E650" s="73" t="s">
        <v>1202</v>
      </c>
      <c r="F650" s="74" t="n">
        <f aca="false">IF(MONTH(A650)=MONTH(A649),F649+1,1)</f>
        <v>3</v>
      </c>
      <c r="G650" s="73"/>
      <c r="H650" s="75"/>
      <c r="I650" s="75" t="s">
        <v>79</v>
      </c>
      <c r="J650" s="75"/>
      <c r="K650" s="104" t="s">
        <v>80</v>
      </c>
      <c r="L650" s="7" t="n">
        <v>0.600694444444444</v>
      </c>
      <c r="M650" s="7" t="n">
        <v>0.640277777777778</v>
      </c>
      <c r="N650" s="95" t="s">
        <v>132</v>
      </c>
      <c r="O650" s="78" t="s">
        <v>1203</v>
      </c>
      <c r="Q650" s="0" t="s">
        <v>75</v>
      </c>
      <c r="R650" s="0" t="str">
        <f aca="false">CHOOSE(WEEKDAY(A650),"Dom","Lun","Mar","Mie","Jue","Vie","Sab")</f>
        <v>Vie</v>
      </c>
    </row>
    <row r="651" customFormat="false" ht="15" hidden="false" customHeight="true" outlineLevel="0" collapsed="false">
      <c r="A651" s="70" t="n">
        <v>44015</v>
      </c>
      <c r="B651" s="9" t="s">
        <v>1204</v>
      </c>
      <c r="C651" s="71" t="n">
        <v>500</v>
      </c>
      <c r="D651" s="72" t="s">
        <v>104</v>
      </c>
      <c r="E651" s="73" t="s">
        <v>1205</v>
      </c>
      <c r="F651" s="74" t="n">
        <f aca="false">IF(MONTH(A651)=MONTH(A650),F650+1,1)</f>
        <v>4</v>
      </c>
      <c r="G651" s="73"/>
      <c r="H651" s="75"/>
      <c r="I651" s="75" t="s">
        <v>79</v>
      </c>
      <c r="J651" s="75"/>
      <c r="K651" s="104" t="s">
        <v>80</v>
      </c>
      <c r="L651" s="7" t="n">
        <v>0.661805555555556</v>
      </c>
      <c r="M651" s="7" t="n">
        <v>0.669444444444444</v>
      </c>
      <c r="N651" s="95" t="s">
        <v>206</v>
      </c>
      <c r="O651" s="78" t="s">
        <v>1206</v>
      </c>
      <c r="Q651" s="0" t="s">
        <v>75</v>
      </c>
      <c r="R651" s="0" t="str">
        <f aca="false">CHOOSE(WEEKDAY(A651),"Dom","Lun","Mar","Mie","Jue","Vie","Sab")</f>
        <v>Vie</v>
      </c>
    </row>
    <row r="652" customFormat="false" ht="15" hidden="false" customHeight="true" outlineLevel="0" collapsed="false">
      <c r="A652" s="70" t="n">
        <v>44015</v>
      </c>
      <c r="B652" s="9" t="s">
        <v>68</v>
      </c>
      <c r="C652" s="71" t="n">
        <v>500</v>
      </c>
      <c r="D652" s="72" t="s">
        <v>69</v>
      </c>
      <c r="E652" s="73" t="s">
        <v>70</v>
      </c>
      <c r="F652" s="74" t="n">
        <f aca="false">IF(MONTH(A652)=MONTH(A651),F651+1,1)</f>
        <v>5</v>
      </c>
      <c r="G652" s="73"/>
      <c r="H652" s="75" t="s">
        <v>71</v>
      </c>
      <c r="I652" s="75" t="s">
        <v>113</v>
      </c>
      <c r="J652" s="75"/>
      <c r="K652" s="104" t="s">
        <v>80</v>
      </c>
      <c r="L652" s="7" t="n">
        <v>0.695833333333333</v>
      </c>
      <c r="M652" s="7" t="n">
        <v>0.715277777777778</v>
      </c>
      <c r="N652" s="95" t="s">
        <v>1207</v>
      </c>
      <c r="O652" s="78" t="s">
        <v>74</v>
      </c>
      <c r="Q652" s="0" t="s">
        <v>75</v>
      </c>
      <c r="R652" s="0" t="str">
        <f aca="false">CHOOSE(WEEKDAY(A652),"Dom","Lun","Mar","Mie","Jue","Vie","Sab")</f>
        <v>Vie</v>
      </c>
    </row>
    <row r="653" customFormat="false" ht="15" hidden="true" customHeight="true" outlineLevel="0" collapsed="false">
      <c r="A653" s="70" t="n">
        <v>44015</v>
      </c>
      <c r="B653" s="9" t="s">
        <v>1208</v>
      </c>
      <c r="C653" s="71"/>
      <c r="D653" s="72"/>
      <c r="E653" s="73"/>
      <c r="F653" s="74"/>
      <c r="G653" s="73"/>
      <c r="H653" s="75"/>
      <c r="I653" s="75"/>
      <c r="J653" s="75"/>
      <c r="K653" s="104" t="s">
        <v>108</v>
      </c>
      <c r="L653" s="7" t="n">
        <v>0.365277777777778</v>
      </c>
      <c r="M653" s="7" t="n">
        <v>0.367361111111111</v>
      </c>
      <c r="N653" s="95" t="s">
        <v>284</v>
      </c>
      <c r="O653" s="78" t="s">
        <v>1209</v>
      </c>
      <c r="Q653" s="0" t="s">
        <v>75</v>
      </c>
      <c r="R653" s="0" t="str">
        <f aca="false">CHOOSE(WEEKDAY(A653),"Dom","Lun","Mar","Mie","Jue","Vie","Sab")</f>
        <v>Vie</v>
      </c>
    </row>
    <row r="654" customFormat="false" ht="15" hidden="true" customHeight="true" outlineLevel="0" collapsed="false">
      <c r="A654" s="70" t="n">
        <v>44015</v>
      </c>
      <c r="B654" s="9" t="s">
        <v>1119</v>
      </c>
      <c r="C654" s="71"/>
      <c r="D654" s="72"/>
      <c r="E654" s="73"/>
      <c r="F654" s="74"/>
      <c r="G654" s="73"/>
      <c r="H654" s="75"/>
      <c r="I654" s="75"/>
      <c r="J654" s="75"/>
      <c r="K654" s="104" t="s">
        <v>108</v>
      </c>
      <c r="L654" s="7" t="n">
        <v>0.373611111111111</v>
      </c>
      <c r="M654" s="7" t="n">
        <v>0.391666666666667</v>
      </c>
      <c r="N654" s="95" t="s">
        <v>284</v>
      </c>
      <c r="O654" s="78" t="s">
        <v>1210</v>
      </c>
      <c r="Q654" s="0" t="s">
        <v>75</v>
      </c>
      <c r="R654" s="0" t="str">
        <f aca="false">CHOOSE(WEEKDAY(A654),"Dom","Lun","Mar","Mie","Jue","Vie","Sab")</f>
        <v>Vie</v>
      </c>
    </row>
    <row r="655" customFormat="false" ht="15" hidden="true" customHeight="true" outlineLevel="0" collapsed="false">
      <c r="A655" s="70" t="n">
        <v>44015</v>
      </c>
      <c r="B655" s="9" t="s">
        <v>1119</v>
      </c>
      <c r="C655" s="71"/>
      <c r="D655" s="72"/>
      <c r="E655" s="73"/>
      <c r="F655" s="74"/>
      <c r="G655" s="73"/>
      <c r="H655" s="75"/>
      <c r="I655" s="75"/>
      <c r="J655" s="75"/>
      <c r="K655" s="104" t="s">
        <v>108</v>
      </c>
      <c r="L655" s="7" t="n">
        <v>0.428472222222222</v>
      </c>
      <c r="M655" s="7" t="n">
        <v>0.45</v>
      </c>
      <c r="N655" s="95" t="s">
        <v>168</v>
      </c>
      <c r="O655" s="78" t="s">
        <v>1211</v>
      </c>
      <c r="Q655" s="0" t="s">
        <v>75</v>
      </c>
      <c r="R655" s="0" t="str">
        <f aca="false">CHOOSE(WEEKDAY(A655),"Dom","Lun","Mar","Mie","Jue","Vie","Sab")</f>
        <v>Vie</v>
      </c>
    </row>
    <row r="656" customFormat="false" ht="15" hidden="true" customHeight="true" outlineLevel="0" collapsed="false">
      <c r="A656" s="70" t="n">
        <v>44015</v>
      </c>
      <c r="B656" s="9" t="s">
        <v>1212</v>
      </c>
      <c r="C656" s="71"/>
      <c r="D656" s="72"/>
      <c r="E656" s="73"/>
      <c r="F656" s="74"/>
      <c r="G656" s="73"/>
      <c r="H656" s="75"/>
      <c r="I656" s="75"/>
      <c r="J656" s="75"/>
      <c r="K656" s="104" t="s">
        <v>108</v>
      </c>
      <c r="L656" s="7" t="n">
        <v>0.467361111111111</v>
      </c>
      <c r="M656" s="7" t="n">
        <v>0.479166666666667</v>
      </c>
      <c r="N656" s="95" t="s">
        <v>168</v>
      </c>
      <c r="O656" s="78" t="s">
        <v>1191</v>
      </c>
      <c r="Q656" s="0" t="s">
        <v>75</v>
      </c>
      <c r="R656" s="0" t="str">
        <f aca="false">CHOOSE(WEEKDAY(A656),"Dom","Lun","Mar","Mie","Jue","Vie","Sab")</f>
        <v>Vie</v>
      </c>
    </row>
    <row r="657" customFormat="false" ht="15" hidden="true" customHeight="true" outlineLevel="0" collapsed="false">
      <c r="A657" s="70" t="n">
        <v>44015</v>
      </c>
      <c r="B657" s="9" t="s">
        <v>370</v>
      </c>
      <c r="C657" s="71"/>
      <c r="D657" s="72"/>
      <c r="E657" s="73"/>
      <c r="F657" s="74"/>
      <c r="G657" s="73"/>
      <c r="H657" s="75"/>
      <c r="I657" s="75"/>
      <c r="J657" s="75"/>
      <c r="K657" s="104" t="s">
        <v>257</v>
      </c>
      <c r="L657" s="7" t="n">
        <v>0.481944444444444</v>
      </c>
      <c r="M657" s="7" t="n">
        <v>0.494444444444444</v>
      </c>
      <c r="N657" s="95" t="s">
        <v>123</v>
      </c>
      <c r="O657" s="78" t="s">
        <v>371</v>
      </c>
      <c r="Q657" s="0" t="s">
        <v>75</v>
      </c>
      <c r="R657" s="0" t="str">
        <f aca="false">CHOOSE(WEEKDAY(A657),"Dom","Lun","Mar","Mie","Jue","Vie","Sab")</f>
        <v>Vie</v>
      </c>
    </row>
    <row r="658" customFormat="false" ht="15" hidden="true" customHeight="true" outlineLevel="0" collapsed="false">
      <c r="A658" s="70" t="n">
        <v>44015</v>
      </c>
      <c r="B658" s="9" t="s">
        <v>1119</v>
      </c>
      <c r="C658" s="71"/>
      <c r="D658" s="72"/>
      <c r="E658" s="73"/>
      <c r="F658" s="74"/>
      <c r="G658" s="73"/>
      <c r="H658" s="75"/>
      <c r="I658" s="75"/>
      <c r="J658" s="75"/>
      <c r="K658" s="104" t="s">
        <v>108</v>
      </c>
      <c r="L658" s="7" t="n">
        <v>0.498611111111111</v>
      </c>
      <c r="M658" s="7" t="n">
        <v>0.50625</v>
      </c>
      <c r="N658" s="95" t="s">
        <v>305</v>
      </c>
      <c r="O658" s="78" t="s">
        <v>1213</v>
      </c>
      <c r="Q658" s="0" t="s">
        <v>75</v>
      </c>
      <c r="R658" s="0" t="str">
        <f aca="false">CHOOSE(WEEKDAY(A658),"Dom","Lun","Mar","Mie","Jue","Vie","Sab")</f>
        <v>Vie</v>
      </c>
    </row>
    <row r="659" customFormat="false" ht="15" hidden="true" customHeight="true" outlineLevel="0" collapsed="false">
      <c r="A659" s="70" t="n">
        <v>44015</v>
      </c>
      <c r="B659" s="9" t="s">
        <v>1214</v>
      </c>
      <c r="C659" s="71"/>
      <c r="D659" s="72"/>
      <c r="E659" s="73"/>
      <c r="F659" s="74"/>
      <c r="G659" s="73"/>
      <c r="H659" s="75"/>
      <c r="I659" s="75"/>
      <c r="J659" s="75"/>
      <c r="K659" s="104" t="s">
        <v>141</v>
      </c>
      <c r="L659" s="7" t="n">
        <v>0.509722222222222</v>
      </c>
      <c r="M659" s="7" t="n">
        <v>0.5125</v>
      </c>
      <c r="N659" s="95" t="s">
        <v>222</v>
      </c>
      <c r="O659" s="78" t="s">
        <v>1215</v>
      </c>
      <c r="Q659" s="0" t="s">
        <v>75</v>
      </c>
      <c r="R659" s="0" t="str">
        <f aca="false">CHOOSE(WEEKDAY(A659),"Dom","Lun","Mar","Mie","Jue","Vie","Sab")</f>
        <v>Vie</v>
      </c>
    </row>
    <row r="660" customFormat="false" ht="15" hidden="true" customHeight="true" outlineLevel="0" collapsed="false">
      <c r="A660" s="70" t="n">
        <v>44015</v>
      </c>
      <c r="B660" s="9" t="s">
        <v>1216</v>
      </c>
      <c r="C660" s="71"/>
      <c r="D660" s="72"/>
      <c r="E660" s="73"/>
      <c r="F660" s="74"/>
      <c r="G660" s="73"/>
      <c r="H660" s="75"/>
      <c r="I660" s="75"/>
      <c r="J660" s="75"/>
      <c r="K660" s="104" t="s">
        <v>108</v>
      </c>
      <c r="L660" s="7" t="n">
        <v>0.545138888888889</v>
      </c>
      <c r="M660" s="7" t="n">
        <v>0.563194444444444</v>
      </c>
      <c r="N660" s="95" t="s">
        <v>343</v>
      </c>
      <c r="O660" s="78" t="s">
        <v>1217</v>
      </c>
      <c r="Q660" s="0" t="s">
        <v>75</v>
      </c>
      <c r="R660" s="0" t="str">
        <f aca="false">CHOOSE(WEEKDAY(A660),"Dom","Lun","Mar","Mie","Jue","Vie","Sab")</f>
        <v>Vie</v>
      </c>
    </row>
    <row r="661" customFormat="false" ht="15" hidden="true" customHeight="true" outlineLevel="0" collapsed="false">
      <c r="A661" s="70" t="n">
        <v>44015</v>
      </c>
      <c r="B661" s="9" t="s">
        <v>143</v>
      </c>
      <c r="C661" s="71"/>
      <c r="D661" s="72"/>
      <c r="E661" s="73"/>
      <c r="F661" s="74"/>
      <c r="G661" s="73"/>
      <c r="H661" s="75"/>
      <c r="I661" s="75"/>
      <c r="J661" s="75"/>
      <c r="K661" s="104" t="s">
        <v>144</v>
      </c>
      <c r="L661" s="7" t="n">
        <v>0.564583333333333</v>
      </c>
      <c r="M661" s="7" t="n">
        <v>0.590277777777778</v>
      </c>
      <c r="N661" s="95" t="s">
        <v>198</v>
      </c>
      <c r="O661" s="78" t="s">
        <v>146</v>
      </c>
      <c r="Q661" s="0" t="s">
        <v>75</v>
      </c>
      <c r="R661" s="0" t="str">
        <f aca="false">CHOOSE(WEEKDAY(A661),"Dom","Lun","Mar","Mie","Jue","Vie","Sab")</f>
        <v>Vie</v>
      </c>
    </row>
    <row r="662" customFormat="false" ht="15" hidden="true" customHeight="true" outlineLevel="0" collapsed="false">
      <c r="A662" s="70" t="n">
        <v>44015</v>
      </c>
      <c r="B662" s="9" t="s">
        <v>143</v>
      </c>
      <c r="C662" s="71"/>
      <c r="D662" s="72"/>
      <c r="E662" s="73"/>
      <c r="F662" s="74"/>
      <c r="G662" s="73"/>
      <c r="H662" s="75"/>
      <c r="I662" s="75"/>
      <c r="J662" s="75"/>
      <c r="K662" s="104" t="s">
        <v>144</v>
      </c>
      <c r="L662" s="7" t="n">
        <v>0.752083333333333</v>
      </c>
      <c r="M662" s="7" t="n">
        <v>0.795138888888889</v>
      </c>
      <c r="N662" s="95" t="s">
        <v>109</v>
      </c>
      <c r="O662" s="78" t="s">
        <v>146</v>
      </c>
      <c r="Q662" s="0" t="s">
        <v>75</v>
      </c>
      <c r="R662" s="0" t="str">
        <f aca="false">CHOOSE(WEEKDAY(A662),"Dom","Lun","Mar","Mie","Jue","Vie","Sab")</f>
        <v>Vie</v>
      </c>
    </row>
    <row r="663" customFormat="false" ht="15" hidden="true" customHeight="true" outlineLevel="0" collapsed="false">
      <c r="A663" s="70" t="n">
        <v>44015</v>
      </c>
      <c r="B663" s="9" t="s">
        <v>1119</v>
      </c>
      <c r="C663" s="120"/>
      <c r="D663" s="72"/>
      <c r="E663" s="73"/>
      <c r="F663" s="74"/>
      <c r="G663" s="73"/>
      <c r="H663" s="75"/>
      <c r="I663" s="75"/>
      <c r="J663" s="75"/>
      <c r="K663" s="104" t="s">
        <v>108</v>
      </c>
      <c r="L663" s="7" t="n">
        <v>0.807638888888889</v>
      </c>
      <c r="M663" s="7" t="n">
        <v>0.834722222222222</v>
      </c>
      <c r="N663" s="95" t="s">
        <v>213</v>
      </c>
      <c r="O663" s="78" t="s">
        <v>1218</v>
      </c>
      <c r="Q663" s="0" t="s">
        <v>75</v>
      </c>
      <c r="R663" s="0" t="str">
        <f aca="false">CHOOSE(WEEKDAY(A663),"Dom","Lun","Mar","Mie","Jue","Vie","Sab")</f>
        <v>Vie</v>
      </c>
    </row>
    <row r="664" customFormat="false" ht="15" hidden="true" customHeight="true" outlineLevel="0" collapsed="false">
      <c r="A664" s="47" t="n">
        <v>44015</v>
      </c>
      <c r="B664" s="79" t="s">
        <v>147</v>
      </c>
      <c r="C664" s="49"/>
      <c r="D664" s="80"/>
      <c r="E664" s="81"/>
      <c r="F664" s="82"/>
      <c r="G664" s="81"/>
      <c r="H664" s="83"/>
      <c r="I664" s="83"/>
      <c r="J664" s="83"/>
      <c r="K664" s="103" t="s">
        <v>96</v>
      </c>
      <c r="L664" s="85" t="n">
        <v>0.852083333333333</v>
      </c>
      <c r="M664" s="112" t="n">
        <v>0.856944444444444</v>
      </c>
      <c r="N664" s="99" t="s">
        <v>1219</v>
      </c>
      <c r="O664" s="59"/>
      <c r="Q664" s="0" t="s">
        <v>75</v>
      </c>
      <c r="R664" s="0" t="str">
        <f aca="false">CHOOSE(WEEKDAY(A664),"Dom","Lun","Mar","Mie","Jue","Vie","Sab")</f>
        <v>Vie</v>
      </c>
    </row>
    <row r="665" customFormat="false" ht="15" hidden="false" customHeight="true" outlineLevel="0" collapsed="false">
      <c r="A665" s="70" t="n">
        <v>44016</v>
      </c>
      <c r="B665" s="9" t="s">
        <v>1220</v>
      </c>
      <c r="C665" s="71" t="n">
        <v>650</v>
      </c>
      <c r="D665" s="72" t="s">
        <v>821</v>
      </c>
      <c r="E665" s="73" t="s">
        <v>1221</v>
      </c>
      <c r="F665" s="74" t="n">
        <f aca="false">IF(MONTH(A665)=MONTH(A664),F664+1,1)</f>
        <v>1</v>
      </c>
      <c r="G665" s="73"/>
      <c r="H665" s="75" t="s">
        <v>1222</v>
      </c>
      <c r="I665" s="75" t="s">
        <v>1223</v>
      </c>
      <c r="J665" s="75"/>
      <c r="K665" s="104" t="s">
        <v>80</v>
      </c>
      <c r="L665" s="7" t="n">
        <v>0.324305555555556</v>
      </c>
      <c r="M665" s="7" t="n">
        <v>0.359027777777778</v>
      </c>
      <c r="N665" s="95" t="s">
        <v>122</v>
      </c>
      <c r="O665" s="78" t="s">
        <v>1224</v>
      </c>
      <c r="Q665" s="0" t="s">
        <v>75</v>
      </c>
      <c r="R665" s="0" t="str">
        <f aca="false">CHOOSE(WEEKDAY(A665),"Dom","Lun","Mar","Mie","Jue","Vie","Sab")</f>
        <v>Sab</v>
      </c>
    </row>
    <row r="666" customFormat="false" ht="15" hidden="false" customHeight="true" outlineLevel="0" collapsed="false">
      <c r="A666" s="70" t="n">
        <v>44016</v>
      </c>
      <c r="B666" s="9" t="s">
        <v>1225</v>
      </c>
      <c r="C666" s="71" t="n">
        <v>650</v>
      </c>
      <c r="D666" s="72" t="s">
        <v>104</v>
      </c>
      <c r="E666" s="73" t="s">
        <v>1226</v>
      </c>
      <c r="F666" s="74" t="n">
        <f aca="false">IF(MONTH(A666)=MONTH(A665),F665+1,1)</f>
        <v>2</v>
      </c>
      <c r="G666" s="73"/>
      <c r="H666" s="75"/>
      <c r="I666" s="75" t="s">
        <v>1227</v>
      </c>
      <c r="J666" s="75"/>
      <c r="K666" s="104" t="s">
        <v>80</v>
      </c>
      <c r="L666" s="7" t="n">
        <v>0.530555555555556</v>
      </c>
      <c r="M666" s="7" t="n">
        <v>0.539583333333333</v>
      </c>
      <c r="N666" s="95" t="s">
        <v>935</v>
      </c>
      <c r="O666" s="78" t="s">
        <v>1228</v>
      </c>
      <c r="Q666" s="0" t="s">
        <v>75</v>
      </c>
      <c r="R666" s="0" t="str">
        <f aca="false">CHOOSE(WEEKDAY(A666),"Dom","Lun","Mar","Mie","Jue","Vie","Sab")</f>
        <v>Sab</v>
      </c>
    </row>
    <row r="667" customFormat="false" ht="15" hidden="false" customHeight="true" outlineLevel="0" collapsed="false">
      <c r="A667" s="70" t="n">
        <v>44016</v>
      </c>
      <c r="B667" s="9" t="s">
        <v>1229</v>
      </c>
      <c r="C667" s="71" t="n">
        <v>300</v>
      </c>
      <c r="D667" s="72" t="s">
        <v>104</v>
      </c>
      <c r="E667" s="73" t="s">
        <v>1230</v>
      </c>
      <c r="F667" s="74" t="n">
        <f aca="false">IF(MONTH(A667)=MONTH(A666),F666+1,1)</f>
        <v>3</v>
      </c>
      <c r="G667" s="73"/>
      <c r="H667" s="75"/>
      <c r="I667" s="75" t="s">
        <v>79</v>
      </c>
      <c r="J667" s="75"/>
      <c r="K667" s="104" t="s">
        <v>80</v>
      </c>
      <c r="L667" s="7" t="n">
        <v>0.675</v>
      </c>
      <c r="M667" s="7" t="n">
        <v>0.706944444444444</v>
      </c>
      <c r="N667" s="95" t="s">
        <v>341</v>
      </c>
      <c r="O667" s="78" t="s">
        <v>1231</v>
      </c>
      <c r="Q667" s="0" t="s">
        <v>75</v>
      </c>
      <c r="R667" s="0" t="str">
        <f aca="false">CHOOSE(WEEKDAY(A667),"Dom","Lun","Mar","Mie","Jue","Vie","Sab")</f>
        <v>Sab</v>
      </c>
    </row>
    <row r="668" customFormat="false" ht="15" hidden="false" customHeight="true" outlineLevel="0" collapsed="false">
      <c r="A668" s="70" t="n">
        <v>44016</v>
      </c>
      <c r="B668" s="9" t="s">
        <v>1232</v>
      </c>
      <c r="C668" s="71" t="n">
        <v>300</v>
      </c>
      <c r="D668" s="72" t="s">
        <v>104</v>
      </c>
      <c r="E668" s="73" t="s">
        <v>1233</v>
      </c>
      <c r="F668" s="74" t="n">
        <f aca="false">IF(MONTH(A668)=MONTH(A667),F667+1,1)</f>
        <v>4</v>
      </c>
      <c r="G668" s="73"/>
      <c r="H668" s="75"/>
      <c r="I668" s="75" t="s">
        <v>113</v>
      </c>
      <c r="J668" s="75"/>
      <c r="K668" s="104" t="s">
        <v>80</v>
      </c>
      <c r="L668" s="7" t="n">
        <v>0.729861111111111</v>
      </c>
      <c r="M668" s="7" t="n">
        <v>0.738888888888889</v>
      </c>
      <c r="N668" s="95" t="s">
        <v>366</v>
      </c>
      <c r="O668" s="78" t="s">
        <v>1234</v>
      </c>
      <c r="Q668" s="0" t="s">
        <v>75</v>
      </c>
      <c r="R668" s="0" t="str">
        <f aca="false">CHOOSE(WEEKDAY(A668),"Dom","Lun","Mar","Mie","Jue","Vie","Sab")</f>
        <v>Sab</v>
      </c>
    </row>
    <row r="669" customFormat="false" ht="15" hidden="true" customHeight="true" outlineLevel="0" collapsed="false">
      <c r="A669" s="70" t="n">
        <v>44016</v>
      </c>
      <c r="B669" s="9" t="s">
        <v>459</v>
      </c>
      <c r="C669" s="71"/>
      <c r="D669" s="72"/>
      <c r="E669" s="73"/>
      <c r="F669" s="74"/>
      <c r="G669" s="73"/>
      <c r="H669" s="75"/>
      <c r="I669" s="75"/>
      <c r="J669" s="75"/>
      <c r="K669" s="104" t="s">
        <v>257</v>
      </c>
      <c r="L669" s="7" t="n">
        <v>0.311111111111111</v>
      </c>
      <c r="M669" s="113" t="n">
        <v>0.322222222222222</v>
      </c>
      <c r="N669" s="95" t="s">
        <v>190</v>
      </c>
      <c r="O669" s="78" t="s">
        <v>460</v>
      </c>
      <c r="Q669" s="0" t="s">
        <v>75</v>
      </c>
      <c r="R669" s="0" t="str">
        <f aca="false">CHOOSE(WEEKDAY(A669),"Dom","Lun","Mar","Mie","Jue","Vie","Sab")</f>
        <v>Sab</v>
      </c>
    </row>
    <row r="670" customFormat="false" ht="15" hidden="true" customHeight="true" outlineLevel="0" collapsed="false">
      <c r="A670" s="70" t="n">
        <v>44016</v>
      </c>
      <c r="B670" s="9" t="s">
        <v>1235</v>
      </c>
      <c r="C670" s="71"/>
      <c r="D670" s="72"/>
      <c r="E670" s="73"/>
      <c r="F670" s="74"/>
      <c r="G670" s="73"/>
      <c r="H670" s="75"/>
      <c r="I670" s="75"/>
      <c r="J670" s="75"/>
      <c r="K670" s="104" t="s">
        <v>108</v>
      </c>
      <c r="L670" s="7" t="n">
        <v>0.373611111111111</v>
      </c>
      <c r="M670" s="7" t="n">
        <v>0.374305555555555</v>
      </c>
      <c r="N670" s="95" t="s">
        <v>198</v>
      </c>
      <c r="O670" s="78" t="s">
        <v>1236</v>
      </c>
      <c r="Q670" s="0" t="s">
        <v>75</v>
      </c>
      <c r="R670" s="0" t="str">
        <f aca="false">CHOOSE(WEEKDAY(A670),"Dom","Lun","Mar","Mie","Jue","Vie","Sab")</f>
        <v>Sab</v>
      </c>
    </row>
    <row r="671" customFormat="false" ht="15" hidden="true" customHeight="true" outlineLevel="0" collapsed="false">
      <c r="A671" s="70" t="n">
        <v>44016</v>
      </c>
      <c r="B671" s="9" t="s">
        <v>1119</v>
      </c>
      <c r="C671" s="71"/>
      <c r="D671" s="72"/>
      <c r="E671" s="73"/>
      <c r="F671" s="74"/>
      <c r="G671" s="73"/>
      <c r="H671" s="75"/>
      <c r="I671" s="75"/>
      <c r="J671" s="75"/>
      <c r="K671" s="104" t="s">
        <v>108</v>
      </c>
      <c r="L671" s="7" t="n">
        <v>0.384722222222222</v>
      </c>
      <c r="M671" s="7" t="n">
        <v>0.428472222222222</v>
      </c>
      <c r="N671" s="95" t="s">
        <v>190</v>
      </c>
      <c r="O671" s="78" t="s">
        <v>1237</v>
      </c>
      <c r="Q671" s="0" t="s">
        <v>75</v>
      </c>
      <c r="R671" s="0" t="str">
        <f aca="false">CHOOSE(WEEKDAY(A671),"Dom","Lun","Mar","Mie","Jue","Vie","Sab")</f>
        <v>Sab</v>
      </c>
    </row>
    <row r="672" customFormat="false" ht="15" hidden="true" customHeight="true" outlineLevel="0" collapsed="false">
      <c r="A672" s="70" t="n">
        <v>44016</v>
      </c>
      <c r="B672" s="9" t="s">
        <v>143</v>
      </c>
      <c r="C672" s="71"/>
      <c r="D672" s="72"/>
      <c r="E672" s="73"/>
      <c r="F672" s="74"/>
      <c r="G672" s="73"/>
      <c r="H672" s="75"/>
      <c r="I672" s="75"/>
      <c r="J672" s="75"/>
      <c r="K672" s="104" t="s">
        <v>144</v>
      </c>
      <c r="L672" s="7" t="n">
        <v>0.430555555555556</v>
      </c>
      <c r="M672" s="7" t="n">
        <v>0.442361111111111</v>
      </c>
      <c r="N672" s="95" t="s">
        <v>198</v>
      </c>
      <c r="O672" s="78" t="s">
        <v>146</v>
      </c>
      <c r="Q672" s="0" t="s">
        <v>75</v>
      </c>
      <c r="R672" s="0" t="str">
        <f aca="false">CHOOSE(WEEKDAY(A672),"Dom","Lun","Mar","Mie","Jue","Vie","Sab")</f>
        <v>Sab</v>
      </c>
    </row>
    <row r="673" customFormat="false" ht="15" hidden="true" customHeight="true" outlineLevel="0" collapsed="false">
      <c r="A673" s="70" t="n">
        <v>44016</v>
      </c>
      <c r="B673" s="9" t="s">
        <v>1119</v>
      </c>
      <c r="C673" s="71"/>
      <c r="D673" s="72"/>
      <c r="E673" s="73"/>
      <c r="F673" s="74"/>
      <c r="G673" s="73"/>
      <c r="H673" s="75"/>
      <c r="I673" s="75"/>
      <c r="J673" s="75"/>
      <c r="K673" s="104" t="s">
        <v>108</v>
      </c>
      <c r="L673" s="7" t="n">
        <v>0.452777777777778</v>
      </c>
      <c r="M673" s="7" t="n">
        <v>0.470833333333333</v>
      </c>
      <c r="N673" s="95" t="s">
        <v>318</v>
      </c>
      <c r="O673" s="78" t="s">
        <v>1238</v>
      </c>
      <c r="Q673" s="0" t="s">
        <v>75</v>
      </c>
      <c r="R673" s="0" t="str">
        <f aca="false">CHOOSE(WEEKDAY(A673),"Dom","Lun","Mar","Mie","Jue","Vie","Sab")</f>
        <v>Sab</v>
      </c>
    </row>
    <row r="674" customFormat="false" ht="15" hidden="true" customHeight="true" outlineLevel="0" collapsed="false">
      <c r="A674" s="70" t="n">
        <v>44016</v>
      </c>
      <c r="B674" s="9" t="s">
        <v>1119</v>
      </c>
      <c r="C674" s="71"/>
      <c r="D674" s="72"/>
      <c r="E674" s="73"/>
      <c r="F674" s="74"/>
      <c r="G674" s="73"/>
      <c r="H674" s="75"/>
      <c r="I674" s="75"/>
      <c r="J674" s="75"/>
      <c r="K674" s="104" t="s">
        <v>108</v>
      </c>
      <c r="L674" s="7" t="n">
        <v>0.497916666666667</v>
      </c>
      <c r="M674" s="7" t="n">
        <v>0.499305555555555</v>
      </c>
      <c r="N674" s="95" t="s">
        <v>1239</v>
      </c>
      <c r="O674" s="78" t="s">
        <v>1240</v>
      </c>
      <c r="Q674" s="0" t="s">
        <v>75</v>
      </c>
      <c r="R674" s="0" t="str">
        <f aca="false">CHOOSE(WEEKDAY(A674),"Dom","Lun","Mar","Mie","Jue","Vie","Sab")</f>
        <v>Sab</v>
      </c>
    </row>
    <row r="675" customFormat="false" ht="15" hidden="true" customHeight="true" outlineLevel="0" collapsed="false">
      <c r="A675" s="70" t="n">
        <v>44016</v>
      </c>
      <c r="B675" s="9" t="s">
        <v>143</v>
      </c>
      <c r="C675" s="71"/>
      <c r="D675" s="72"/>
      <c r="E675" s="73"/>
      <c r="F675" s="74"/>
      <c r="G675" s="73"/>
      <c r="H675" s="75"/>
      <c r="I675" s="75"/>
      <c r="J675" s="75"/>
      <c r="K675" s="104" t="s">
        <v>144</v>
      </c>
      <c r="L675" s="7" t="n">
        <v>0.615277777777778</v>
      </c>
      <c r="M675" s="7" t="n">
        <v>0.648611111111111</v>
      </c>
      <c r="N675" s="95" t="s">
        <v>220</v>
      </c>
      <c r="O675" s="78" t="s">
        <v>146</v>
      </c>
      <c r="Q675" s="0" t="s">
        <v>75</v>
      </c>
      <c r="R675" s="0" t="str">
        <f aca="false">CHOOSE(WEEKDAY(A675),"Dom","Lun","Mar","Mie","Jue","Vie","Sab")</f>
        <v>Sab</v>
      </c>
    </row>
    <row r="676" customFormat="false" ht="15" hidden="true" customHeight="true" outlineLevel="0" collapsed="false">
      <c r="A676" s="70" t="n">
        <v>44016</v>
      </c>
      <c r="B676" s="9" t="s">
        <v>1119</v>
      </c>
      <c r="C676" s="71"/>
      <c r="D676" s="72"/>
      <c r="E676" s="73"/>
      <c r="F676" s="74"/>
      <c r="G676" s="73"/>
      <c r="H676" s="75"/>
      <c r="I676" s="75"/>
      <c r="J676" s="75"/>
      <c r="K676" s="104" t="s">
        <v>108</v>
      </c>
      <c r="L676" s="7" t="n">
        <v>0.659722222222222</v>
      </c>
      <c r="M676" s="7" t="n">
        <v>0.665972222222222</v>
      </c>
      <c r="N676" s="95" t="s">
        <v>310</v>
      </c>
      <c r="O676" s="78" t="s">
        <v>1241</v>
      </c>
      <c r="Q676" s="0" t="s">
        <v>75</v>
      </c>
      <c r="R676" s="0" t="str">
        <f aca="false">CHOOSE(WEEKDAY(A676),"Dom","Lun","Mar","Mie","Jue","Vie","Sab")</f>
        <v>Sab</v>
      </c>
    </row>
    <row r="677" customFormat="false" ht="15" hidden="true" customHeight="true" outlineLevel="0" collapsed="false">
      <c r="A677" s="70" t="n">
        <v>44016</v>
      </c>
      <c r="B677" s="9" t="s">
        <v>143</v>
      </c>
      <c r="C677" s="71"/>
      <c r="D677" s="72"/>
      <c r="E677" s="73"/>
      <c r="F677" s="74"/>
      <c r="G677" s="73"/>
      <c r="H677" s="75"/>
      <c r="I677" s="75"/>
      <c r="J677" s="75"/>
      <c r="K677" s="104" t="s">
        <v>144</v>
      </c>
      <c r="L677" s="7" t="n">
        <v>0.767361111111111</v>
      </c>
      <c r="M677" s="7" t="n">
        <v>0.816666666666667</v>
      </c>
      <c r="N677" s="95" t="s">
        <v>170</v>
      </c>
      <c r="O677" s="78" t="s">
        <v>146</v>
      </c>
      <c r="Q677" s="0" t="s">
        <v>75</v>
      </c>
      <c r="R677" s="0" t="str">
        <f aca="false">CHOOSE(WEEKDAY(A677),"Dom","Lun","Mar","Mie","Jue","Vie","Sab")</f>
        <v>Sab</v>
      </c>
    </row>
    <row r="678" customFormat="false" ht="15" hidden="true" customHeight="true" outlineLevel="0" collapsed="false">
      <c r="A678" s="47" t="n">
        <v>44016</v>
      </c>
      <c r="B678" s="79" t="s">
        <v>147</v>
      </c>
      <c r="C678" s="49"/>
      <c r="D678" s="80"/>
      <c r="E678" s="81"/>
      <c r="F678" s="82"/>
      <c r="G678" s="81"/>
      <c r="H678" s="83"/>
      <c r="I678" s="83"/>
      <c r="J678" s="83"/>
      <c r="K678" s="103" t="s">
        <v>96</v>
      </c>
      <c r="L678" s="85" t="n">
        <v>0.824305555555556</v>
      </c>
      <c r="M678" s="85" t="n">
        <v>0.857638888888889</v>
      </c>
      <c r="N678" s="99" t="s">
        <v>1242</v>
      </c>
      <c r="O678" s="59"/>
      <c r="Q678" s="0" t="s">
        <v>75</v>
      </c>
      <c r="R678" s="0" t="str">
        <f aca="false">CHOOSE(WEEKDAY(A678),"Dom","Lun","Mar","Mie","Jue","Vie","Sab")</f>
        <v>Sab</v>
      </c>
    </row>
    <row r="679" customFormat="false" ht="15" hidden="false" customHeight="true" outlineLevel="0" collapsed="false">
      <c r="A679" s="70" t="n">
        <v>44018</v>
      </c>
      <c r="B679" s="9" t="s">
        <v>1243</v>
      </c>
      <c r="C679" s="71" t="n">
        <v>400</v>
      </c>
      <c r="D679" s="72" t="s">
        <v>898</v>
      </c>
      <c r="E679" s="73" t="s">
        <v>1244</v>
      </c>
      <c r="F679" s="74" t="n">
        <f aca="false">IF(MONTH(A679)=MONTH(A678),F678+1,1)</f>
        <v>1</v>
      </c>
      <c r="G679" s="73"/>
      <c r="H679" s="75"/>
      <c r="I679" s="75" t="s">
        <v>131</v>
      </c>
      <c r="J679" s="75"/>
      <c r="K679" s="104" t="s">
        <v>80</v>
      </c>
      <c r="L679" s="7" t="n">
        <v>0.501388888888889</v>
      </c>
      <c r="M679" s="7" t="n">
        <v>0.504166666666667</v>
      </c>
      <c r="N679" s="95" t="s">
        <v>145</v>
      </c>
      <c r="O679" s="78" t="s">
        <v>1245</v>
      </c>
      <c r="Q679" s="0" t="s">
        <v>75</v>
      </c>
      <c r="R679" s="0" t="str">
        <f aca="false">CHOOSE(WEEKDAY(A679),"Dom","Lun","Mar","Mie","Jue","Vie","Sab")</f>
        <v>Lun</v>
      </c>
    </row>
    <row r="680" customFormat="false" ht="15" hidden="false" customHeight="true" outlineLevel="0" collapsed="false">
      <c r="A680" s="70" t="n">
        <v>44018</v>
      </c>
      <c r="B680" s="9" t="s">
        <v>1243</v>
      </c>
      <c r="C680" s="71" t="n">
        <v>300</v>
      </c>
      <c r="D680" s="72" t="s">
        <v>898</v>
      </c>
      <c r="E680" s="73" t="s">
        <v>1246</v>
      </c>
      <c r="F680" s="74" t="n">
        <f aca="false">IF(MONTH(A680)=MONTH(A679),F679+1,1)</f>
        <v>2</v>
      </c>
      <c r="G680" s="73"/>
      <c r="H680" s="75"/>
      <c r="I680" s="75" t="s">
        <v>131</v>
      </c>
      <c r="J680" s="75"/>
      <c r="K680" s="104" t="s">
        <v>80</v>
      </c>
      <c r="L680" s="7" t="n">
        <v>0.518055555555556</v>
      </c>
      <c r="M680" s="7" t="n">
        <v>0.526388888888889</v>
      </c>
      <c r="N680" s="95" t="s">
        <v>318</v>
      </c>
      <c r="O680" s="78" t="s">
        <v>1247</v>
      </c>
      <c r="Q680" s="0" t="s">
        <v>75</v>
      </c>
      <c r="R680" s="0" t="str">
        <f aca="false">CHOOSE(WEEKDAY(A680),"Dom","Lun","Mar","Mie","Jue","Vie","Sab")</f>
        <v>Lun</v>
      </c>
    </row>
    <row r="681" customFormat="false" ht="15" hidden="false" customHeight="true" outlineLevel="0" collapsed="false">
      <c r="A681" s="70" t="n">
        <v>44018</v>
      </c>
      <c r="B681" s="9" t="s">
        <v>1243</v>
      </c>
      <c r="C681" s="71" t="n">
        <v>300</v>
      </c>
      <c r="D681" s="72" t="s">
        <v>898</v>
      </c>
      <c r="E681" s="73" t="s">
        <v>1248</v>
      </c>
      <c r="F681" s="74" t="n">
        <f aca="false">IF(MONTH(A681)=MONTH(A680),F680+1,1)</f>
        <v>3</v>
      </c>
      <c r="G681" s="73"/>
      <c r="H681" s="75"/>
      <c r="I681" s="75" t="s">
        <v>131</v>
      </c>
      <c r="J681" s="75"/>
      <c r="K681" s="104" t="s">
        <v>80</v>
      </c>
      <c r="L681" s="7" t="n">
        <v>0.553472222222222</v>
      </c>
      <c r="M681" s="7" t="n">
        <v>0.55625</v>
      </c>
      <c r="N681" s="95" t="s">
        <v>385</v>
      </c>
      <c r="O681" s="78" t="s">
        <v>1249</v>
      </c>
      <c r="Q681" s="0" t="s">
        <v>75</v>
      </c>
      <c r="R681" s="0" t="str">
        <f aca="false">CHOOSE(WEEKDAY(A681),"Dom","Lun","Mar","Mie","Jue","Vie","Sab")</f>
        <v>Lun</v>
      </c>
    </row>
    <row r="682" customFormat="false" ht="15" hidden="false" customHeight="true" outlineLevel="0" collapsed="false">
      <c r="A682" s="70" t="n">
        <v>44018</v>
      </c>
      <c r="B682" s="9" t="s">
        <v>1250</v>
      </c>
      <c r="C682" s="71" t="n">
        <v>300</v>
      </c>
      <c r="D682" s="72" t="s">
        <v>77</v>
      </c>
      <c r="E682" s="73" t="s">
        <v>1251</v>
      </c>
      <c r="F682" s="74" t="n">
        <f aca="false">IF(MONTH(A682)=MONTH(A681),F681+1,1)</f>
        <v>4</v>
      </c>
      <c r="G682" s="73"/>
      <c r="H682" s="75"/>
      <c r="I682" s="75" t="s">
        <v>85</v>
      </c>
      <c r="J682" s="75"/>
      <c r="K682" s="104" t="s">
        <v>80</v>
      </c>
      <c r="L682" s="7" t="n">
        <v>0.666666666666667</v>
      </c>
      <c r="M682" s="7" t="n">
        <v>0.704166666666667</v>
      </c>
      <c r="N682" s="95" t="s">
        <v>267</v>
      </c>
      <c r="O682" s="78" t="s">
        <v>1252</v>
      </c>
      <c r="Q682" s="0" t="s">
        <v>75</v>
      </c>
      <c r="R682" s="0" t="str">
        <f aca="false">CHOOSE(WEEKDAY(A682),"Dom","Lun","Mar","Mie","Jue","Vie","Sab")</f>
        <v>Lun</v>
      </c>
    </row>
    <row r="683" customFormat="false" ht="15" hidden="false" customHeight="true" outlineLevel="0" collapsed="false">
      <c r="A683" s="70" t="n">
        <v>44018</v>
      </c>
      <c r="B683" s="9" t="s">
        <v>1253</v>
      </c>
      <c r="C683" s="71" t="n">
        <v>400</v>
      </c>
      <c r="D683" s="72" t="s">
        <v>104</v>
      </c>
      <c r="E683" s="73" t="s">
        <v>1254</v>
      </c>
      <c r="F683" s="74" t="n">
        <f aca="false">IF(MONTH(A683)=MONTH(A682),F682+1,1)</f>
        <v>5</v>
      </c>
      <c r="G683" s="73"/>
      <c r="H683" s="75"/>
      <c r="I683" s="75" t="s">
        <v>100</v>
      </c>
      <c r="J683" s="75"/>
      <c r="K683" s="104" t="s">
        <v>80</v>
      </c>
      <c r="L683" s="7" t="n">
        <v>0.352777777777778</v>
      </c>
      <c r="M683" s="7" t="n">
        <v>0.35625</v>
      </c>
      <c r="N683" s="95" t="s">
        <v>827</v>
      </c>
      <c r="O683" s="78" t="s">
        <v>1255</v>
      </c>
      <c r="Q683" s="0" t="s">
        <v>75</v>
      </c>
      <c r="R683" s="0" t="str">
        <f aca="false">CHOOSE(WEEKDAY(A683),"Dom","Lun","Mar","Mie","Jue","Vie","Sab")</f>
        <v>Lun</v>
      </c>
    </row>
    <row r="684" customFormat="false" ht="15" hidden="true" customHeight="true" outlineLevel="0" collapsed="false">
      <c r="A684" s="70" t="n">
        <v>44018</v>
      </c>
      <c r="B684" s="9" t="s">
        <v>1256</v>
      </c>
      <c r="C684" s="71"/>
      <c r="D684" s="72"/>
      <c r="E684" s="73"/>
      <c r="F684" s="74"/>
      <c r="G684" s="73"/>
      <c r="H684" s="75"/>
      <c r="I684" s="75"/>
      <c r="J684" s="75"/>
      <c r="K684" s="104" t="s">
        <v>257</v>
      </c>
      <c r="L684" s="7" t="n">
        <v>0.335416666666667</v>
      </c>
      <c r="M684" s="7" t="n">
        <v>0.347916666666667</v>
      </c>
      <c r="N684" s="95" t="s">
        <v>434</v>
      </c>
      <c r="O684" s="78" t="s">
        <v>1257</v>
      </c>
      <c r="Q684" s="0" t="s">
        <v>75</v>
      </c>
      <c r="R684" s="0" t="str">
        <f aca="false">CHOOSE(WEEKDAY(A684),"Dom","Lun","Mar","Mie","Jue","Vie","Sab")</f>
        <v>Lun</v>
      </c>
    </row>
    <row r="685" customFormat="false" ht="15" hidden="true" customHeight="true" outlineLevel="0" collapsed="false">
      <c r="A685" s="70" t="n">
        <v>44018</v>
      </c>
      <c r="B685" s="9" t="s">
        <v>143</v>
      </c>
      <c r="C685" s="71"/>
      <c r="D685" s="72"/>
      <c r="E685" s="73"/>
      <c r="F685" s="74"/>
      <c r="G685" s="73"/>
      <c r="H685" s="75"/>
      <c r="I685" s="75"/>
      <c r="J685" s="75"/>
      <c r="K685" s="104" t="s">
        <v>144</v>
      </c>
      <c r="L685" s="7" t="n">
        <v>0.403472222222222</v>
      </c>
      <c r="M685" s="7" t="n">
        <v>0.428472222222222</v>
      </c>
      <c r="N685" s="95" t="s">
        <v>385</v>
      </c>
      <c r="O685" s="78" t="s">
        <v>146</v>
      </c>
      <c r="Q685" s="0" t="s">
        <v>75</v>
      </c>
      <c r="R685" s="0" t="str">
        <f aca="false">CHOOSE(WEEKDAY(A685),"Dom","Lun","Mar","Mie","Jue","Vie","Sab")</f>
        <v>Lun</v>
      </c>
    </row>
    <row r="686" customFormat="false" ht="15" hidden="true" customHeight="true" outlineLevel="0" collapsed="false">
      <c r="A686" s="70" t="n">
        <v>44018</v>
      </c>
      <c r="B686" s="9" t="s">
        <v>1119</v>
      </c>
      <c r="C686" s="71"/>
      <c r="D686" s="72"/>
      <c r="E686" s="73"/>
      <c r="F686" s="74"/>
      <c r="G686" s="73"/>
      <c r="H686" s="75"/>
      <c r="I686" s="75"/>
      <c r="J686" s="75"/>
      <c r="K686" s="104" t="s">
        <v>108</v>
      </c>
      <c r="L686" s="7" t="n">
        <v>0.445138888888889</v>
      </c>
      <c r="M686" s="7" t="n">
        <v>0.475</v>
      </c>
      <c r="N686" s="95" t="s">
        <v>434</v>
      </c>
      <c r="O686" s="78" t="s">
        <v>1258</v>
      </c>
      <c r="Q686" s="0" t="s">
        <v>75</v>
      </c>
      <c r="R686" s="0" t="str">
        <f aca="false">CHOOSE(WEEKDAY(A686),"Dom","Lun","Mar","Mie","Jue","Vie","Sab")</f>
        <v>Lun</v>
      </c>
    </row>
    <row r="687" customFormat="false" ht="15" hidden="true" customHeight="true" outlineLevel="0" collapsed="false">
      <c r="A687" s="70" t="n">
        <v>44018</v>
      </c>
      <c r="B687" s="9" t="s">
        <v>1119</v>
      </c>
      <c r="C687" s="71"/>
      <c r="D687" s="72"/>
      <c r="E687" s="73"/>
      <c r="F687" s="74"/>
      <c r="G687" s="73"/>
      <c r="H687" s="75"/>
      <c r="I687" s="75"/>
      <c r="J687" s="75"/>
      <c r="K687" s="104" t="s">
        <v>108</v>
      </c>
      <c r="L687" s="7" t="n">
        <v>0.479861111111111</v>
      </c>
      <c r="M687" s="7" t="n">
        <v>0.486111111111111</v>
      </c>
      <c r="N687" s="95" t="s">
        <v>305</v>
      </c>
      <c r="O687" s="78" t="s">
        <v>1259</v>
      </c>
      <c r="Q687" s="0" t="s">
        <v>75</v>
      </c>
      <c r="R687" s="0" t="str">
        <f aca="false">CHOOSE(WEEKDAY(A687),"Dom","Lun","Mar","Mie","Jue","Vie","Sab")</f>
        <v>Lun</v>
      </c>
    </row>
    <row r="688" customFormat="false" ht="15" hidden="true" customHeight="true" outlineLevel="0" collapsed="false">
      <c r="A688" s="70" t="n">
        <v>44018</v>
      </c>
      <c r="B688" s="9" t="s">
        <v>1119</v>
      </c>
      <c r="C688" s="71"/>
      <c r="D688" s="72"/>
      <c r="E688" s="73"/>
      <c r="F688" s="74"/>
      <c r="G688" s="73"/>
      <c r="H688" s="75"/>
      <c r="I688" s="75"/>
      <c r="J688" s="75"/>
      <c r="K688" s="104" t="s">
        <v>108</v>
      </c>
      <c r="L688" s="7" t="n">
        <v>0.489583333333333</v>
      </c>
      <c r="M688" s="7" t="n">
        <v>0.492361111111111</v>
      </c>
      <c r="N688" s="95" t="s">
        <v>123</v>
      </c>
      <c r="O688" s="78" t="s">
        <v>1260</v>
      </c>
      <c r="Q688" s="0" t="s">
        <v>75</v>
      </c>
      <c r="R688" s="0" t="str">
        <f aca="false">CHOOSE(WEEKDAY(A688),"Dom","Lun","Mar","Mie","Jue","Vie","Sab")</f>
        <v>Lun</v>
      </c>
    </row>
    <row r="689" customFormat="false" ht="15" hidden="true" customHeight="true" outlineLevel="0" collapsed="false">
      <c r="A689" s="70" t="n">
        <v>44018</v>
      </c>
      <c r="B689" s="9" t="s">
        <v>1119</v>
      </c>
      <c r="C689" s="71"/>
      <c r="D689" s="72"/>
      <c r="E689" s="73"/>
      <c r="F689" s="74"/>
      <c r="G689" s="73"/>
      <c r="H689" s="75"/>
      <c r="I689" s="75"/>
      <c r="J689" s="75"/>
      <c r="K689" s="104" t="s">
        <v>108</v>
      </c>
      <c r="L689" s="7" t="n">
        <v>0.496527777777778</v>
      </c>
      <c r="M689" s="7" t="n">
        <v>0.497916666666667</v>
      </c>
      <c r="N689" s="95" t="s">
        <v>305</v>
      </c>
      <c r="O689" s="78" t="s">
        <v>1261</v>
      </c>
      <c r="Q689" s="0" t="s">
        <v>75</v>
      </c>
      <c r="R689" s="0" t="str">
        <f aca="false">CHOOSE(WEEKDAY(A689),"Dom","Lun","Mar","Mie","Jue","Vie","Sab")</f>
        <v>Lun</v>
      </c>
    </row>
    <row r="690" customFormat="false" ht="15" hidden="true" customHeight="true" outlineLevel="0" collapsed="false">
      <c r="A690" s="70" t="n">
        <v>44018</v>
      </c>
      <c r="B690" s="9" t="s">
        <v>143</v>
      </c>
      <c r="C690" s="71"/>
      <c r="D690" s="72"/>
      <c r="E690" s="73"/>
      <c r="F690" s="74"/>
      <c r="G690" s="73"/>
      <c r="H690" s="75"/>
      <c r="I690" s="75"/>
      <c r="J690" s="75"/>
      <c r="K690" s="104" t="s">
        <v>144</v>
      </c>
      <c r="L690" s="7" t="n">
        <v>0.572916666666667</v>
      </c>
      <c r="M690" s="7" t="n">
        <v>0.617361111111111</v>
      </c>
      <c r="N690" s="95" t="s">
        <v>164</v>
      </c>
      <c r="O690" s="78" t="s">
        <v>146</v>
      </c>
      <c r="Q690" s="0" t="s">
        <v>75</v>
      </c>
      <c r="R690" s="0" t="str">
        <f aca="false">CHOOSE(WEEKDAY(A690),"Dom","Lun","Mar","Mie","Jue","Vie","Sab")</f>
        <v>Lun</v>
      </c>
    </row>
    <row r="691" customFormat="false" ht="15" hidden="true" customHeight="true" outlineLevel="0" collapsed="false">
      <c r="A691" s="70" t="n">
        <v>44018</v>
      </c>
      <c r="B691" s="9" t="s">
        <v>1262</v>
      </c>
      <c r="C691" s="71"/>
      <c r="D691" s="72"/>
      <c r="E691" s="73"/>
      <c r="F691" s="74"/>
      <c r="G691" s="73"/>
      <c r="H691" s="75"/>
      <c r="I691" s="75"/>
      <c r="J691" s="75"/>
      <c r="K691" s="104" t="s">
        <v>108</v>
      </c>
      <c r="L691" s="7" t="n">
        <v>0.627083333333333</v>
      </c>
      <c r="M691" s="7" t="n">
        <v>0.630555555555556</v>
      </c>
      <c r="N691" s="95" t="s">
        <v>124</v>
      </c>
      <c r="O691" s="78"/>
      <c r="Q691" s="0" t="s">
        <v>75</v>
      </c>
      <c r="R691" s="0" t="str">
        <f aca="false">CHOOSE(WEEKDAY(A691),"Dom","Lun","Mar","Mie","Jue","Vie","Sab")</f>
        <v>Lun</v>
      </c>
    </row>
    <row r="692" customFormat="false" ht="15" hidden="true" customHeight="true" outlineLevel="0" collapsed="false">
      <c r="A692" s="47" t="n">
        <v>44018</v>
      </c>
      <c r="B692" s="79" t="s">
        <v>645</v>
      </c>
      <c r="C692" s="49"/>
      <c r="D692" s="80"/>
      <c r="E692" s="81"/>
      <c r="F692" s="82"/>
      <c r="G692" s="81"/>
      <c r="H692" s="83"/>
      <c r="I692" s="83"/>
      <c r="J692" s="83"/>
      <c r="K692" s="103" t="s">
        <v>96</v>
      </c>
      <c r="L692" s="85" t="n">
        <v>0.722222222222222</v>
      </c>
      <c r="M692" s="85" t="n">
        <v>0.747222222222222</v>
      </c>
      <c r="N692" s="99" t="s">
        <v>1263</v>
      </c>
      <c r="O692" s="59"/>
      <c r="Q692" s="0" t="s">
        <v>75</v>
      </c>
      <c r="R692" s="0" t="str">
        <f aca="false">CHOOSE(WEEKDAY(A692),"Dom","Lun","Mar","Mie","Jue","Vie","Sab")</f>
        <v>Lun</v>
      </c>
    </row>
    <row r="693" customFormat="false" ht="15" hidden="false" customHeight="true" outlineLevel="0" collapsed="false">
      <c r="A693" s="70" t="n">
        <v>44019</v>
      </c>
      <c r="B693" s="9" t="s">
        <v>1225</v>
      </c>
      <c r="C693" s="120" t="n">
        <v>300</v>
      </c>
      <c r="D693" s="72" t="s">
        <v>77</v>
      </c>
      <c r="E693" s="73" t="s">
        <v>1264</v>
      </c>
      <c r="F693" s="74" t="n">
        <f aca="false">IF(MONTH(A693)=MONTH(A692),F692+1,1)</f>
        <v>1</v>
      </c>
      <c r="G693" s="73"/>
      <c r="H693" s="75"/>
      <c r="I693" s="75" t="s">
        <v>1227</v>
      </c>
      <c r="J693" s="75"/>
      <c r="K693" s="104" t="s">
        <v>80</v>
      </c>
      <c r="L693" s="7" t="n">
        <v>0.641666666666667</v>
      </c>
      <c r="M693" s="7" t="n">
        <v>0.664583333333333</v>
      </c>
      <c r="N693" s="95" t="s">
        <v>385</v>
      </c>
      <c r="O693" s="78" t="s">
        <v>1265</v>
      </c>
      <c r="Q693" s="0" t="s">
        <v>75</v>
      </c>
      <c r="R693" s="0" t="str">
        <f aca="false">CHOOSE(WEEKDAY(A693),"Dom","Lun","Mar","Mie","Jue","Vie","Sab")</f>
        <v>Mar</v>
      </c>
    </row>
    <row r="694" customFormat="false" ht="15" hidden="false" customHeight="true" outlineLevel="0" collapsed="false">
      <c r="A694" s="70" t="n">
        <v>44019</v>
      </c>
      <c r="B694" s="9" t="s">
        <v>1225</v>
      </c>
      <c r="C694" s="71" t="n">
        <v>300</v>
      </c>
      <c r="D694" s="72" t="s">
        <v>77</v>
      </c>
      <c r="E694" s="73" t="s">
        <v>1266</v>
      </c>
      <c r="F694" s="74" t="n">
        <f aca="false">IF(MONTH(A694)=MONTH(A693),F693+1,1)</f>
        <v>2</v>
      </c>
      <c r="G694" s="73"/>
      <c r="H694" s="75"/>
      <c r="I694" s="75" t="s">
        <v>1227</v>
      </c>
      <c r="J694" s="75"/>
      <c r="K694" s="104" t="s">
        <v>80</v>
      </c>
      <c r="L694" s="7" t="n">
        <v>0.68125</v>
      </c>
      <c r="M694" s="7" t="n">
        <v>0.688888888888889</v>
      </c>
      <c r="N694" s="95" t="s">
        <v>155</v>
      </c>
      <c r="O694" s="78" t="s">
        <v>1265</v>
      </c>
      <c r="Q694" s="0" t="s">
        <v>75</v>
      </c>
      <c r="R694" s="0" t="str">
        <f aca="false">CHOOSE(WEEKDAY(A694),"Dom","Lun","Mar","Mie","Jue","Vie","Sab")</f>
        <v>Mar</v>
      </c>
    </row>
    <row r="695" customFormat="false" ht="15" hidden="false" customHeight="true" outlineLevel="0" collapsed="false">
      <c r="A695" s="70" t="n">
        <v>44019</v>
      </c>
      <c r="B695" s="9" t="s">
        <v>1267</v>
      </c>
      <c r="C695" s="71" t="n">
        <v>350</v>
      </c>
      <c r="D695" s="72" t="s">
        <v>821</v>
      </c>
      <c r="E695" s="73" t="s">
        <v>1268</v>
      </c>
      <c r="F695" s="74" t="n">
        <f aca="false">IF(MONTH(A695)=MONTH(A694),F694+1,1)</f>
        <v>3</v>
      </c>
      <c r="G695" s="73"/>
      <c r="H695" s="75" t="s">
        <v>1269</v>
      </c>
      <c r="I695" s="75" t="s">
        <v>183</v>
      </c>
      <c r="J695" s="75"/>
      <c r="K695" s="104" t="s">
        <v>80</v>
      </c>
      <c r="L695" s="7" t="n">
        <v>0.442361111111111</v>
      </c>
      <c r="M695" s="7" t="n">
        <v>0.48125</v>
      </c>
      <c r="N695" s="95" t="s">
        <v>348</v>
      </c>
      <c r="O695" s="78" t="s">
        <v>1270</v>
      </c>
      <c r="Q695" s="0" t="s">
        <v>75</v>
      </c>
      <c r="R695" s="0" t="str">
        <f aca="false">CHOOSE(WEEKDAY(A695),"Dom","Lun","Mar","Mie","Jue","Vie","Sab")</f>
        <v>Mar</v>
      </c>
    </row>
    <row r="696" customFormat="false" ht="15" hidden="false" customHeight="true" outlineLevel="0" collapsed="false">
      <c r="A696" s="70" t="n">
        <v>44019</v>
      </c>
      <c r="B696" s="9" t="s">
        <v>1271</v>
      </c>
      <c r="C696" s="71" t="n">
        <v>400</v>
      </c>
      <c r="D696" s="72" t="s">
        <v>104</v>
      </c>
      <c r="E696" s="73" t="s">
        <v>151</v>
      </c>
      <c r="F696" s="74" t="n">
        <f aca="false">IF(MONTH(A696)=MONTH(A695),F695+1,1)</f>
        <v>4</v>
      </c>
      <c r="G696" s="73"/>
      <c r="H696" s="75"/>
      <c r="I696" s="75" t="s">
        <v>85</v>
      </c>
      <c r="J696" s="75"/>
      <c r="K696" s="104" t="s">
        <v>80</v>
      </c>
      <c r="L696" s="7" t="n">
        <v>0.359027777777778</v>
      </c>
      <c r="M696" s="7" t="n">
        <v>0.377083333333333</v>
      </c>
      <c r="N696" s="95" t="s">
        <v>122</v>
      </c>
      <c r="O696" s="78" t="s">
        <v>152</v>
      </c>
      <c r="Q696" s="0" t="s">
        <v>75</v>
      </c>
      <c r="R696" s="0" t="str">
        <f aca="false">CHOOSE(WEEKDAY(A696),"Dom","Lun","Mar","Mie","Jue","Vie","Sab")</f>
        <v>Mar</v>
      </c>
    </row>
    <row r="697" customFormat="false" ht="15" hidden="false" customHeight="true" outlineLevel="0" collapsed="false">
      <c r="A697" s="70" t="n">
        <v>44019</v>
      </c>
      <c r="B697" s="9" t="s">
        <v>1272</v>
      </c>
      <c r="C697" s="71" t="n">
        <v>350</v>
      </c>
      <c r="D697" s="72" t="s">
        <v>104</v>
      </c>
      <c r="E697" s="73" t="s">
        <v>1273</v>
      </c>
      <c r="F697" s="74" t="n">
        <f aca="false">IF(MONTH(A697)=MONTH(A696),F696+1,1)</f>
        <v>5</v>
      </c>
      <c r="G697" s="73"/>
      <c r="H697" s="75"/>
      <c r="I697" s="75" t="s">
        <v>113</v>
      </c>
      <c r="J697" s="75"/>
      <c r="K697" s="104" t="s">
        <v>80</v>
      </c>
      <c r="L697" s="7" t="n">
        <v>0.411805555555556</v>
      </c>
      <c r="M697" s="7" t="n">
        <v>0.427777777777778</v>
      </c>
      <c r="N697" s="95" t="s">
        <v>122</v>
      </c>
      <c r="O697" s="78" t="s">
        <v>1274</v>
      </c>
      <c r="Q697" s="0" t="s">
        <v>75</v>
      </c>
      <c r="R697" s="0" t="str">
        <f aca="false">CHOOSE(WEEKDAY(A697),"Dom","Lun","Mar","Mie","Jue","Vie","Sab")</f>
        <v>Mar</v>
      </c>
    </row>
    <row r="698" customFormat="false" ht="15" hidden="false" customHeight="true" outlineLevel="0" collapsed="false">
      <c r="A698" s="70" t="n">
        <v>44019</v>
      </c>
      <c r="B698" s="9" t="s">
        <v>204</v>
      </c>
      <c r="C698" s="71" t="n">
        <v>400</v>
      </c>
      <c r="D698" s="72" t="s">
        <v>104</v>
      </c>
      <c r="E698" s="73" t="s">
        <v>205</v>
      </c>
      <c r="F698" s="74" t="n">
        <f aca="false">IF(MONTH(A698)=MONTH(A697),F697+1,1)</f>
        <v>6</v>
      </c>
      <c r="G698" s="73"/>
      <c r="H698" s="75" t="s">
        <v>204</v>
      </c>
      <c r="I698" s="75" t="s">
        <v>79</v>
      </c>
      <c r="J698" s="75"/>
      <c r="K698" s="104" t="s">
        <v>80</v>
      </c>
      <c r="L698" s="7" t="n">
        <v>0.535416666666667</v>
      </c>
      <c r="M698" s="7" t="n">
        <v>0.565972222222222</v>
      </c>
      <c r="N698" s="95" t="s">
        <v>395</v>
      </c>
      <c r="O698" s="78" t="s">
        <v>207</v>
      </c>
      <c r="Q698" s="0" t="s">
        <v>75</v>
      </c>
      <c r="R698" s="0" t="str">
        <f aca="false">CHOOSE(WEEKDAY(A698),"Dom","Lun","Mar","Mie","Jue","Vie","Sab")</f>
        <v>Mar</v>
      </c>
    </row>
    <row r="699" customFormat="false" ht="15" hidden="true" customHeight="true" outlineLevel="0" collapsed="false">
      <c r="A699" s="70" t="n">
        <v>44019</v>
      </c>
      <c r="B699" s="9" t="s">
        <v>1275</v>
      </c>
      <c r="C699" s="71"/>
      <c r="D699" s="72"/>
      <c r="E699" s="73"/>
      <c r="F699" s="74"/>
      <c r="G699" s="73"/>
      <c r="H699" s="75"/>
      <c r="I699" s="75"/>
      <c r="J699" s="75"/>
      <c r="K699" s="126" t="s">
        <v>108</v>
      </c>
      <c r="L699" s="7" t="n">
        <v>0.354861111111111</v>
      </c>
      <c r="M699" s="7" t="n">
        <v>0.357638888888889</v>
      </c>
      <c r="N699" s="95" t="s">
        <v>343</v>
      </c>
      <c r="O699" s="78" t="s">
        <v>1276</v>
      </c>
      <c r="Q699" s="0" t="s">
        <v>75</v>
      </c>
      <c r="R699" s="0" t="str">
        <f aca="false">CHOOSE(WEEKDAY(A699),"Dom","Lun","Mar","Mie","Jue","Vie","Sab")</f>
        <v>Mar</v>
      </c>
    </row>
    <row r="700" customFormat="false" ht="15" hidden="true" customHeight="true" outlineLevel="0" collapsed="false">
      <c r="A700" s="70" t="n">
        <v>44019</v>
      </c>
      <c r="B700" s="9" t="s">
        <v>1119</v>
      </c>
      <c r="C700" s="71"/>
      <c r="D700" s="72"/>
      <c r="E700" s="73"/>
      <c r="F700" s="74"/>
      <c r="G700" s="73"/>
      <c r="H700" s="75"/>
      <c r="I700" s="75"/>
      <c r="J700" s="75"/>
      <c r="K700" s="104" t="s">
        <v>108</v>
      </c>
      <c r="L700" s="7" t="n">
        <v>0.391666666666667</v>
      </c>
      <c r="M700" s="7" t="n">
        <v>0.393055555555556</v>
      </c>
      <c r="N700" s="95" t="s">
        <v>190</v>
      </c>
      <c r="O700" s="78" t="s">
        <v>1277</v>
      </c>
      <c r="Q700" s="0" t="s">
        <v>75</v>
      </c>
      <c r="R700" s="0" t="str">
        <f aca="false">CHOOSE(WEEKDAY(A700),"Dom","Lun","Mar","Mie","Jue","Vie","Sab")</f>
        <v>Mar</v>
      </c>
    </row>
    <row r="701" customFormat="false" ht="15" hidden="true" customHeight="true" outlineLevel="0" collapsed="false">
      <c r="A701" s="70" t="n">
        <v>44019</v>
      </c>
      <c r="B701" s="9" t="s">
        <v>1061</v>
      </c>
      <c r="C701" s="120"/>
      <c r="D701" s="72"/>
      <c r="E701" s="73"/>
      <c r="F701" s="74"/>
      <c r="G701" s="73"/>
      <c r="H701" s="75"/>
      <c r="I701" s="75"/>
      <c r="J701" s="75"/>
      <c r="K701" s="104" t="s">
        <v>257</v>
      </c>
      <c r="L701" s="7" t="n">
        <v>0.395138888888889</v>
      </c>
      <c r="M701" s="7" t="n">
        <v>0.409027777777778</v>
      </c>
      <c r="N701" s="95" t="s">
        <v>168</v>
      </c>
      <c r="O701" s="78" t="s">
        <v>1062</v>
      </c>
      <c r="Q701" s="0" t="s">
        <v>75</v>
      </c>
      <c r="R701" s="0" t="str">
        <f aca="false">CHOOSE(WEEKDAY(A701),"Dom","Lun","Mar","Mie","Jue","Vie","Sab")</f>
        <v>Mar</v>
      </c>
    </row>
    <row r="702" customFormat="false" ht="15" hidden="true" customHeight="true" outlineLevel="0" collapsed="false">
      <c r="A702" s="70" t="n">
        <v>44019</v>
      </c>
      <c r="B702" s="9" t="s">
        <v>700</v>
      </c>
      <c r="C702" s="71"/>
      <c r="D702" s="72"/>
      <c r="E702" s="73"/>
      <c r="F702" s="74"/>
      <c r="G702" s="73"/>
      <c r="H702" s="75"/>
      <c r="I702" s="75"/>
      <c r="J702" s="75"/>
      <c r="K702" s="104" t="s">
        <v>108</v>
      </c>
      <c r="L702" s="7" t="n">
        <v>0.5</v>
      </c>
      <c r="M702" s="7" t="n">
        <v>0.506944444444444</v>
      </c>
      <c r="N702" s="95" t="s">
        <v>190</v>
      </c>
      <c r="O702" s="78" t="s">
        <v>701</v>
      </c>
      <c r="Q702" s="0" t="s">
        <v>75</v>
      </c>
      <c r="R702" s="0" t="str">
        <f aca="false">CHOOSE(WEEKDAY(A702),"Dom","Lun","Mar","Mie","Jue","Vie","Sab")</f>
        <v>Mar</v>
      </c>
    </row>
    <row r="703" customFormat="false" ht="15" hidden="true" customHeight="true" outlineLevel="0" collapsed="false">
      <c r="A703" s="70" t="n">
        <v>44019</v>
      </c>
      <c r="B703" s="9" t="s">
        <v>143</v>
      </c>
      <c r="C703" s="71"/>
      <c r="D703" s="72"/>
      <c r="E703" s="73"/>
      <c r="F703" s="74"/>
      <c r="G703" s="73"/>
      <c r="H703" s="75"/>
      <c r="I703" s="75"/>
      <c r="J703" s="75"/>
      <c r="K703" s="104" t="s">
        <v>144</v>
      </c>
      <c r="L703" s="7" t="n">
        <v>0.509027777777778</v>
      </c>
      <c r="M703" s="7" t="n">
        <v>0.515277777777778</v>
      </c>
      <c r="N703" s="95" t="s">
        <v>137</v>
      </c>
      <c r="O703" s="78" t="s">
        <v>146</v>
      </c>
      <c r="Q703" s="0" t="s">
        <v>75</v>
      </c>
      <c r="R703" s="0" t="str">
        <f aca="false">CHOOSE(WEEKDAY(A703),"Dom","Lun","Mar","Mie","Jue","Vie","Sab")</f>
        <v>Mar</v>
      </c>
    </row>
    <row r="704" customFormat="false" ht="15" hidden="true" customHeight="true" outlineLevel="0" collapsed="false">
      <c r="A704" s="70" t="n">
        <v>44019</v>
      </c>
      <c r="B704" s="9" t="s">
        <v>743</v>
      </c>
      <c r="C704" s="71"/>
      <c r="D704" s="72"/>
      <c r="E704" s="73"/>
      <c r="F704" s="74"/>
      <c r="G704" s="73"/>
      <c r="H704" s="75"/>
      <c r="I704" s="75"/>
      <c r="J704" s="75"/>
      <c r="K704" s="104" t="s">
        <v>108</v>
      </c>
      <c r="L704" s="7" t="n">
        <v>0.523611111111111</v>
      </c>
      <c r="M704" s="7" t="n">
        <v>0.526388888888889</v>
      </c>
      <c r="N704" s="95" t="s">
        <v>190</v>
      </c>
      <c r="O704" s="78"/>
      <c r="Q704" s="0" t="s">
        <v>75</v>
      </c>
      <c r="R704" s="0" t="str">
        <f aca="false">CHOOSE(WEEKDAY(A704),"Dom","Lun","Mar","Mie","Jue","Vie","Sab")</f>
        <v>Mar</v>
      </c>
    </row>
    <row r="705" customFormat="false" ht="15" hidden="true" customHeight="true" outlineLevel="0" collapsed="false">
      <c r="A705" s="70" t="n">
        <v>44019</v>
      </c>
      <c r="B705" s="9" t="s">
        <v>793</v>
      </c>
      <c r="C705" s="71"/>
      <c r="D705" s="72"/>
      <c r="E705" s="73"/>
      <c r="F705" s="74"/>
      <c r="G705" s="73"/>
      <c r="H705" s="75"/>
      <c r="I705" s="75"/>
      <c r="J705" s="75"/>
      <c r="K705" s="104" t="s">
        <v>257</v>
      </c>
      <c r="L705" s="7" t="n">
        <v>0.528472222222222</v>
      </c>
      <c r="M705" s="7" t="n">
        <v>0.532638888888889</v>
      </c>
      <c r="N705" s="95" t="s">
        <v>168</v>
      </c>
      <c r="O705" s="78" t="s">
        <v>794</v>
      </c>
      <c r="Q705" s="0" t="s">
        <v>75</v>
      </c>
      <c r="R705" s="0" t="str">
        <f aca="false">CHOOSE(WEEKDAY(A705),"Dom","Lun","Mar","Mie","Jue","Vie","Sab")</f>
        <v>Mar</v>
      </c>
    </row>
    <row r="706" customFormat="false" ht="15" hidden="true" customHeight="true" outlineLevel="0" collapsed="false">
      <c r="A706" s="70" t="n">
        <v>44019</v>
      </c>
      <c r="B706" s="9" t="s">
        <v>143</v>
      </c>
      <c r="C706" s="71"/>
      <c r="D706" s="72"/>
      <c r="E706" s="73"/>
      <c r="F706" s="74"/>
      <c r="G706" s="73"/>
      <c r="H706" s="75"/>
      <c r="I706" s="75"/>
      <c r="J706" s="75"/>
      <c r="K706" s="104" t="s">
        <v>144</v>
      </c>
      <c r="L706" s="7" t="n">
        <v>0.591666666666667</v>
      </c>
      <c r="M706" s="7" t="n">
        <v>0.632638888888889</v>
      </c>
      <c r="N706" s="95" t="s">
        <v>310</v>
      </c>
      <c r="O706" s="78" t="s">
        <v>146</v>
      </c>
      <c r="Q706" s="0" t="s">
        <v>75</v>
      </c>
      <c r="R706" s="0" t="str">
        <f aca="false">CHOOSE(WEEKDAY(A706),"Dom","Lun","Mar","Mie","Jue","Vie","Sab")</f>
        <v>Mar</v>
      </c>
    </row>
    <row r="707" customFormat="false" ht="15" hidden="true" customHeight="true" outlineLevel="0" collapsed="false">
      <c r="A707" s="70" t="n">
        <v>44019</v>
      </c>
      <c r="B707" s="9" t="s">
        <v>143</v>
      </c>
      <c r="C707" s="71"/>
      <c r="D707" s="72"/>
      <c r="E707" s="73"/>
      <c r="F707" s="74"/>
      <c r="G707" s="73"/>
      <c r="H707" s="75"/>
      <c r="I707" s="75"/>
      <c r="J707" s="75"/>
      <c r="K707" s="104" t="s">
        <v>144</v>
      </c>
      <c r="L707" s="7" t="n">
        <v>0.704861111111111</v>
      </c>
      <c r="M707" s="7" t="n">
        <v>0.73125</v>
      </c>
      <c r="N707" s="95" t="s">
        <v>259</v>
      </c>
      <c r="O707" s="78" t="s">
        <v>146</v>
      </c>
      <c r="Q707" s="0" t="s">
        <v>75</v>
      </c>
      <c r="R707" s="0" t="str">
        <f aca="false">CHOOSE(WEEKDAY(A707),"Dom","Lun","Mar","Mie","Jue","Vie","Sab")</f>
        <v>Mar</v>
      </c>
    </row>
    <row r="708" customFormat="false" ht="15" hidden="true" customHeight="true" outlineLevel="0" collapsed="false">
      <c r="A708" s="47" t="n">
        <v>44019</v>
      </c>
      <c r="B708" s="79" t="s">
        <v>147</v>
      </c>
      <c r="C708" s="49"/>
      <c r="D708" s="80"/>
      <c r="E708" s="127"/>
      <c r="F708" s="128"/>
      <c r="G708" s="127"/>
      <c r="H708" s="129"/>
      <c r="I708" s="129"/>
      <c r="J708" s="129"/>
      <c r="K708" s="103" t="s">
        <v>96</v>
      </c>
      <c r="L708" s="85" t="n">
        <v>0.743055555555555</v>
      </c>
      <c r="M708" s="85" t="n">
        <v>0.777083333333333</v>
      </c>
      <c r="N708" s="99" t="s">
        <v>1278</v>
      </c>
      <c r="O708" s="59"/>
      <c r="Q708" s="0" t="s">
        <v>75</v>
      </c>
      <c r="R708" s="0" t="str">
        <f aca="false">CHOOSE(WEEKDAY(A708),"Dom","Lun","Mar","Mie","Jue","Vie","Sab")</f>
        <v>Mar</v>
      </c>
    </row>
    <row r="709" customFormat="false" ht="15" hidden="false" customHeight="true" outlineLevel="0" collapsed="false">
      <c r="A709" s="70" t="n">
        <v>44020</v>
      </c>
      <c r="B709" s="9" t="s">
        <v>1279</v>
      </c>
      <c r="C709" s="71" t="n">
        <v>300</v>
      </c>
      <c r="D709" s="72" t="s">
        <v>77</v>
      </c>
      <c r="E709" s="73" t="s">
        <v>1280</v>
      </c>
      <c r="F709" s="74" t="n">
        <f aca="false">IF(MONTH(A709)=MONTH(A708),F708+1,1)</f>
        <v>1</v>
      </c>
      <c r="G709" s="73"/>
      <c r="H709" s="75"/>
      <c r="I709" s="75" t="s">
        <v>183</v>
      </c>
      <c r="J709" s="75"/>
      <c r="K709" s="104" t="s">
        <v>80</v>
      </c>
      <c r="L709" s="7" t="n">
        <v>0.388194444444444</v>
      </c>
      <c r="M709" s="7" t="n">
        <v>0.420833333333333</v>
      </c>
      <c r="N709" s="95" t="s">
        <v>483</v>
      </c>
      <c r="O709" s="78" t="s">
        <v>1281</v>
      </c>
      <c r="Q709" s="0" t="s">
        <v>115</v>
      </c>
      <c r="R709" s="0" t="str">
        <f aca="false">CHOOSE(WEEKDAY(A709),"Dom","Lun","Mar","Mie","Jue","Vie","Sab")</f>
        <v>Mie</v>
      </c>
    </row>
    <row r="710" customFormat="false" ht="15" hidden="true" customHeight="true" outlineLevel="0" collapsed="false">
      <c r="A710" s="70" t="n">
        <v>44020</v>
      </c>
      <c r="B710" s="9" t="s">
        <v>1282</v>
      </c>
      <c r="C710" s="71"/>
      <c r="D710" s="72" t="s">
        <v>821</v>
      </c>
      <c r="E710" s="73" t="s">
        <v>916</v>
      </c>
      <c r="F710" s="74"/>
      <c r="G710" s="73"/>
      <c r="H710" s="75" t="s">
        <v>917</v>
      </c>
      <c r="I710" s="75" t="s">
        <v>183</v>
      </c>
      <c r="J710" s="75"/>
      <c r="K710" s="104" t="s">
        <v>141</v>
      </c>
      <c r="L710" s="7" t="n">
        <v>0.5375</v>
      </c>
      <c r="M710" s="7" t="n">
        <v>0.561111111111111</v>
      </c>
      <c r="N710" s="95" t="s">
        <v>559</v>
      </c>
      <c r="O710" s="78" t="s">
        <v>1283</v>
      </c>
      <c r="Q710" s="0" t="s">
        <v>115</v>
      </c>
      <c r="R710" s="0" t="str">
        <f aca="false">CHOOSE(WEEKDAY(A710),"Dom","Lun","Mar","Mie","Jue","Vie","Sab")</f>
        <v>Mie</v>
      </c>
    </row>
    <row r="711" customFormat="false" ht="15" hidden="false" customHeight="true" outlineLevel="0" collapsed="false">
      <c r="A711" s="70" t="n">
        <v>44020</v>
      </c>
      <c r="B711" s="9" t="s">
        <v>1284</v>
      </c>
      <c r="C711" s="71" t="n">
        <v>250</v>
      </c>
      <c r="D711" s="72" t="s">
        <v>821</v>
      </c>
      <c r="E711" s="73" t="s">
        <v>916</v>
      </c>
      <c r="F711" s="74" t="n">
        <f aca="false">IF(MONTH(A711)=MONTH(A710),F710+1,1)</f>
        <v>1</v>
      </c>
      <c r="G711" s="73"/>
      <c r="H711" s="72" t="s">
        <v>917</v>
      </c>
      <c r="I711" s="72" t="s">
        <v>183</v>
      </c>
      <c r="J711" s="72"/>
      <c r="K711" s="104" t="s">
        <v>80</v>
      </c>
      <c r="L711" s="7" t="n">
        <v>0.618055555555556</v>
      </c>
      <c r="M711" s="7" t="n">
        <v>0.630555555555556</v>
      </c>
      <c r="N711" s="95" t="s">
        <v>615</v>
      </c>
      <c r="O711" s="78" t="s">
        <v>918</v>
      </c>
      <c r="Q711" s="0" t="s">
        <v>115</v>
      </c>
      <c r="R711" s="0" t="str">
        <f aca="false">CHOOSE(WEEKDAY(A711),"Dom","Lun","Mar","Mie","Jue","Vie","Sab")</f>
        <v>Mie</v>
      </c>
    </row>
    <row r="712" customFormat="false" ht="15" hidden="false" customHeight="true" outlineLevel="0" collapsed="false">
      <c r="A712" s="70" t="n">
        <v>44020</v>
      </c>
      <c r="B712" s="9" t="s">
        <v>1285</v>
      </c>
      <c r="C712" s="71" t="n">
        <v>450</v>
      </c>
      <c r="D712" s="72" t="s">
        <v>104</v>
      </c>
      <c r="E712" s="73" t="s">
        <v>1286</v>
      </c>
      <c r="F712" s="74" t="n">
        <f aca="false">IF(MONTH(A712)=MONTH(A711),F711+1,1)</f>
        <v>2</v>
      </c>
      <c r="G712" s="73"/>
      <c r="H712" s="75"/>
      <c r="I712" s="75" t="s">
        <v>131</v>
      </c>
      <c r="J712" s="75"/>
      <c r="K712" s="104" t="s">
        <v>80</v>
      </c>
      <c r="L712" s="7" t="n">
        <v>0.461111111111111</v>
      </c>
      <c r="M712" s="7" t="n">
        <v>0.490972222222222</v>
      </c>
      <c r="N712" s="95" t="s">
        <v>210</v>
      </c>
      <c r="O712" s="78" t="s">
        <v>1287</v>
      </c>
      <c r="Q712" s="0" t="s">
        <v>115</v>
      </c>
      <c r="R712" s="0" t="str">
        <f aca="false">CHOOSE(WEEKDAY(A712),"Dom","Lun","Mar","Mie","Jue","Vie","Sab")</f>
        <v>Mie</v>
      </c>
    </row>
    <row r="713" customFormat="false" ht="15" hidden="true" customHeight="true" outlineLevel="0" collapsed="false">
      <c r="A713" s="70" t="n">
        <v>44020</v>
      </c>
      <c r="B713" s="9" t="s">
        <v>1288</v>
      </c>
      <c r="C713" s="71"/>
      <c r="D713" s="72"/>
      <c r="E713" s="73"/>
      <c r="F713" s="74"/>
      <c r="G713" s="73"/>
      <c r="H713" s="75"/>
      <c r="I713" s="75"/>
      <c r="J713" s="75"/>
      <c r="K713" s="104" t="s">
        <v>108</v>
      </c>
      <c r="L713" s="7" t="n">
        <v>0.511111111111111</v>
      </c>
      <c r="M713" s="7" t="n">
        <v>0.514583333333333</v>
      </c>
      <c r="N713" s="95" t="s">
        <v>341</v>
      </c>
      <c r="O713" s="78" t="s">
        <v>1289</v>
      </c>
      <c r="Q713" s="0" t="s">
        <v>115</v>
      </c>
      <c r="R713" s="0" t="str">
        <f aca="false">CHOOSE(WEEKDAY(A713),"Dom","Lun","Mar","Mie","Jue","Vie","Sab")</f>
        <v>Mie</v>
      </c>
    </row>
    <row r="714" customFormat="false" ht="15" hidden="true" customHeight="true" outlineLevel="0" collapsed="false">
      <c r="A714" s="70" t="n">
        <v>44020</v>
      </c>
      <c r="B714" s="9" t="s">
        <v>143</v>
      </c>
      <c r="C714" s="71"/>
      <c r="D714" s="72"/>
      <c r="E714" s="105"/>
      <c r="F714" s="106"/>
      <c r="G714" s="105"/>
      <c r="H714" s="109"/>
      <c r="I714" s="109"/>
      <c r="J714" s="109"/>
      <c r="K714" s="104" t="s">
        <v>144</v>
      </c>
      <c r="L714" s="7" t="n">
        <v>0.591666666666667</v>
      </c>
      <c r="M714" s="7" t="n">
        <v>0.60625</v>
      </c>
      <c r="N714" s="95" t="s">
        <v>259</v>
      </c>
      <c r="O714" s="78" t="s">
        <v>146</v>
      </c>
      <c r="Q714" s="0" t="s">
        <v>115</v>
      </c>
      <c r="R714" s="0" t="str">
        <f aca="false">CHOOSE(WEEKDAY(A714),"Dom","Lun","Mar","Mie","Jue","Vie","Sab")</f>
        <v>Mie</v>
      </c>
    </row>
    <row r="715" customFormat="false" ht="15" hidden="true" customHeight="true" outlineLevel="0" collapsed="false">
      <c r="A715" s="70" t="n">
        <v>44020</v>
      </c>
      <c r="B715" s="9" t="s">
        <v>1290</v>
      </c>
      <c r="C715" s="71"/>
      <c r="D715" s="72"/>
      <c r="E715" s="73"/>
      <c r="F715" s="74"/>
      <c r="G715" s="73"/>
      <c r="H715" s="75"/>
      <c r="I715" s="75"/>
      <c r="J715" s="75"/>
      <c r="K715" s="104" t="s">
        <v>108</v>
      </c>
      <c r="L715" s="7" t="n">
        <v>0.651388888888889</v>
      </c>
      <c r="M715" s="7" t="n">
        <v>0.661805555555556</v>
      </c>
      <c r="N715" s="95" t="s">
        <v>1182</v>
      </c>
      <c r="O715" s="78"/>
      <c r="Q715" s="0" t="s">
        <v>115</v>
      </c>
      <c r="R715" s="0" t="str">
        <f aca="false">CHOOSE(WEEKDAY(A715),"Dom","Lun","Mar","Mie","Jue","Vie","Sab")</f>
        <v>Mie</v>
      </c>
    </row>
    <row r="716" customFormat="false" ht="15" hidden="true" customHeight="true" outlineLevel="0" collapsed="false">
      <c r="A716" s="70" t="n">
        <v>44020</v>
      </c>
      <c r="B716" s="9" t="s">
        <v>143</v>
      </c>
      <c r="C716" s="71"/>
      <c r="D716" s="72"/>
      <c r="E716" s="73"/>
      <c r="F716" s="74"/>
      <c r="G716" s="73"/>
      <c r="H716" s="72"/>
      <c r="I716" s="72"/>
      <c r="J716" s="72"/>
      <c r="K716" s="104" t="s">
        <v>144</v>
      </c>
      <c r="L716" s="7" t="n">
        <v>0.697222222222222</v>
      </c>
      <c r="M716" s="7" t="n">
        <v>0.713194444444444</v>
      </c>
      <c r="N716" s="95" t="s">
        <v>434</v>
      </c>
      <c r="O716" s="78" t="s">
        <v>146</v>
      </c>
      <c r="Q716" s="0" t="s">
        <v>115</v>
      </c>
      <c r="R716" s="0" t="str">
        <f aca="false">CHOOSE(WEEKDAY(A716),"Dom","Lun","Mar","Mie","Jue","Vie","Sab")</f>
        <v>Mie</v>
      </c>
    </row>
    <row r="717" customFormat="false" ht="15" hidden="true" customHeight="true" outlineLevel="0" collapsed="false">
      <c r="A717" s="47" t="n">
        <v>44020</v>
      </c>
      <c r="B717" s="79" t="s">
        <v>147</v>
      </c>
      <c r="C717" s="49"/>
      <c r="D717" s="80"/>
      <c r="E717" s="81"/>
      <c r="F717" s="82"/>
      <c r="G717" s="81"/>
      <c r="H717" s="83"/>
      <c r="I717" s="83"/>
      <c r="J717" s="83"/>
      <c r="K717" s="103" t="s">
        <v>96</v>
      </c>
      <c r="L717" s="85" t="n">
        <v>0.718055555555556</v>
      </c>
      <c r="M717" s="85" t="n">
        <v>0.745833333333333</v>
      </c>
      <c r="N717" s="99" t="s">
        <v>1291</v>
      </c>
      <c r="O717" s="59"/>
      <c r="Q717" s="0" t="s">
        <v>115</v>
      </c>
      <c r="R717" s="0" t="str">
        <f aca="false">CHOOSE(WEEKDAY(A717),"Dom","Lun","Mar","Mie","Jue","Vie","Sab")</f>
        <v>Mie</v>
      </c>
    </row>
    <row r="718" customFormat="false" ht="15" hidden="false" customHeight="true" outlineLevel="0" collapsed="false">
      <c r="A718" s="70" t="n">
        <v>44021</v>
      </c>
      <c r="B718" s="9" t="s">
        <v>1292</v>
      </c>
      <c r="C718" s="71" t="n">
        <v>400</v>
      </c>
      <c r="D718" s="72" t="s">
        <v>104</v>
      </c>
      <c r="E718" s="73" t="s">
        <v>1293</v>
      </c>
      <c r="F718" s="74" t="n">
        <f aca="false">IF(MONTH(A718)=MONTH(A717),F717+1,1)</f>
        <v>1</v>
      </c>
      <c r="G718" s="73"/>
      <c r="H718" s="75"/>
      <c r="I718" s="75" t="s">
        <v>100</v>
      </c>
      <c r="J718" s="75"/>
      <c r="K718" s="104" t="s">
        <v>80</v>
      </c>
      <c r="L718" s="7" t="n">
        <v>0.470138888888889</v>
      </c>
      <c r="M718" s="7" t="n">
        <v>0.479166666666667</v>
      </c>
      <c r="N718" s="95" t="s">
        <v>86</v>
      </c>
      <c r="O718" s="78" t="s">
        <v>1294</v>
      </c>
      <c r="Q718" s="0" t="s">
        <v>115</v>
      </c>
      <c r="R718" s="0" t="str">
        <f aca="false">CHOOSE(WEEKDAY(A718),"Dom","Lun","Mar","Mie","Jue","Vie","Sab")</f>
        <v>Jue</v>
      </c>
    </row>
    <row r="719" customFormat="false" ht="15" hidden="false" customHeight="true" outlineLevel="0" collapsed="false">
      <c r="A719" s="70" t="n">
        <v>44021</v>
      </c>
      <c r="B719" s="9" t="s">
        <v>1292</v>
      </c>
      <c r="C719" s="71" t="n">
        <v>200</v>
      </c>
      <c r="D719" s="72" t="s">
        <v>104</v>
      </c>
      <c r="E719" s="73" t="s">
        <v>1295</v>
      </c>
      <c r="F719" s="74" t="n">
        <f aca="false">IF(MONTH(A719)=MONTH(A718),F718+1,1)</f>
        <v>2</v>
      </c>
      <c r="G719" s="73"/>
      <c r="H719" s="75"/>
      <c r="I719" s="75" t="s">
        <v>100</v>
      </c>
      <c r="J719" s="75"/>
      <c r="K719" s="104" t="s">
        <v>80</v>
      </c>
      <c r="L719" s="7" t="n">
        <v>0.502777777777778</v>
      </c>
      <c r="M719" s="7" t="n">
        <v>0.50625</v>
      </c>
      <c r="N719" s="95" t="s">
        <v>206</v>
      </c>
      <c r="O719" s="78" t="s">
        <v>1296</v>
      </c>
      <c r="Q719" s="0" t="s">
        <v>115</v>
      </c>
      <c r="R719" s="0" t="str">
        <f aca="false">CHOOSE(WEEKDAY(A719),"Dom","Lun","Mar","Mie","Jue","Vie","Sab")</f>
        <v>Jue</v>
      </c>
    </row>
    <row r="720" customFormat="false" ht="15" hidden="false" customHeight="true" outlineLevel="0" collapsed="false">
      <c r="A720" s="70" t="n">
        <v>44021</v>
      </c>
      <c r="B720" s="9" t="s">
        <v>1297</v>
      </c>
      <c r="C720" s="71" t="n">
        <v>330</v>
      </c>
      <c r="D720" s="72" t="s">
        <v>104</v>
      </c>
      <c r="E720" s="73" t="s">
        <v>1298</v>
      </c>
      <c r="F720" s="74" t="n">
        <f aca="false">IF(MONTH(A720)=MONTH(A719),F719+1,1)</f>
        <v>3</v>
      </c>
      <c r="G720" s="73"/>
      <c r="H720" s="75"/>
      <c r="I720" s="75" t="s">
        <v>187</v>
      </c>
      <c r="J720" s="75"/>
      <c r="K720" s="104" t="s">
        <v>80</v>
      </c>
      <c r="L720" s="7" t="n">
        <v>0.669444444444444</v>
      </c>
      <c r="M720" s="7" t="n">
        <v>0.695833333333333</v>
      </c>
      <c r="N720" s="95" t="s">
        <v>261</v>
      </c>
      <c r="O720" s="78" t="s">
        <v>1299</v>
      </c>
      <c r="Q720" s="0" t="s">
        <v>115</v>
      </c>
      <c r="R720" s="0" t="str">
        <f aca="false">CHOOSE(WEEKDAY(A720),"Dom","Lun","Mar","Mie","Jue","Vie","Sab")</f>
        <v>Jue</v>
      </c>
    </row>
    <row r="721" customFormat="false" ht="15" hidden="false" customHeight="true" outlineLevel="0" collapsed="false">
      <c r="A721" s="70" t="n">
        <v>44021</v>
      </c>
      <c r="B721" s="9" t="s">
        <v>1300</v>
      </c>
      <c r="C721" s="71" t="n">
        <v>350</v>
      </c>
      <c r="D721" s="72" t="s">
        <v>104</v>
      </c>
      <c r="E721" s="73" t="s">
        <v>1301</v>
      </c>
      <c r="F721" s="74" t="n">
        <f aca="false">IF(MONTH(A721)=MONTH(A720),F720+1,1)</f>
        <v>4</v>
      </c>
      <c r="G721" s="73"/>
      <c r="H721" s="75"/>
      <c r="I721" s="75" t="s">
        <v>159</v>
      </c>
      <c r="J721" s="75"/>
      <c r="K721" s="104" t="s">
        <v>80</v>
      </c>
      <c r="L721" s="7" t="n">
        <v>0.709027777777778</v>
      </c>
      <c r="M721" s="7" t="n">
        <v>0.727777777777778</v>
      </c>
      <c r="N721" s="95" t="s">
        <v>1302</v>
      </c>
      <c r="O721" s="78" t="s">
        <v>1303</v>
      </c>
      <c r="Q721" s="0" t="s">
        <v>115</v>
      </c>
      <c r="R721" s="0" t="str">
        <f aca="false">CHOOSE(WEEKDAY(A721),"Dom","Lun","Mar","Mie","Jue","Vie","Sab")</f>
        <v>Jue</v>
      </c>
    </row>
    <row r="722" customFormat="false" ht="15" hidden="false" customHeight="true" outlineLevel="0" collapsed="false">
      <c r="A722" s="70" t="n">
        <v>44021</v>
      </c>
      <c r="B722" s="9" t="s">
        <v>1304</v>
      </c>
      <c r="C722" s="71" t="n">
        <v>350</v>
      </c>
      <c r="D722" s="72" t="s">
        <v>104</v>
      </c>
      <c r="E722" s="73" t="s">
        <v>1305</v>
      </c>
      <c r="F722" s="74" t="n">
        <f aca="false">IF(MONTH(A722)=MONTH(A721),F721+1,1)</f>
        <v>5</v>
      </c>
      <c r="G722" s="73"/>
      <c r="H722" s="75"/>
      <c r="I722" s="75" t="s">
        <v>159</v>
      </c>
      <c r="J722" s="75"/>
      <c r="K722" s="104" t="s">
        <v>80</v>
      </c>
      <c r="L722" s="7" t="n">
        <v>0.779166666666667</v>
      </c>
      <c r="M722" s="7" t="n">
        <v>0.788888888888889</v>
      </c>
      <c r="N722" s="95" t="s">
        <v>395</v>
      </c>
      <c r="O722" s="78" t="s">
        <v>1306</v>
      </c>
      <c r="Q722" s="0" t="s">
        <v>115</v>
      </c>
      <c r="R722" s="0" t="str">
        <f aca="false">CHOOSE(WEEKDAY(A722),"Dom","Lun","Mar","Mie","Jue","Vie","Sab")</f>
        <v>Jue</v>
      </c>
    </row>
    <row r="723" customFormat="false" ht="15" hidden="true" customHeight="true" outlineLevel="0" collapsed="false">
      <c r="A723" s="70" t="n">
        <v>44021</v>
      </c>
      <c r="B723" s="9" t="s">
        <v>459</v>
      </c>
      <c r="C723" s="71"/>
      <c r="D723" s="72"/>
      <c r="E723" s="73"/>
      <c r="F723" s="74"/>
      <c r="G723" s="73"/>
      <c r="H723" s="75"/>
      <c r="I723" s="75"/>
      <c r="J723" s="75"/>
      <c r="K723" s="104" t="s">
        <v>257</v>
      </c>
      <c r="L723" s="7" t="n">
        <v>0.459027777777778</v>
      </c>
      <c r="M723" s="7" t="n">
        <v>0.467361111111111</v>
      </c>
      <c r="N723" s="95" t="s">
        <v>168</v>
      </c>
      <c r="O723" s="78" t="s">
        <v>460</v>
      </c>
      <c r="Q723" s="0" t="s">
        <v>115</v>
      </c>
      <c r="R723" s="0" t="str">
        <f aca="false">CHOOSE(WEEKDAY(A723),"Dom","Lun","Mar","Mie","Jue","Vie","Sab")</f>
        <v>Jue</v>
      </c>
    </row>
    <row r="724" customFormat="false" ht="15" hidden="true" customHeight="true" outlineLevel="0" collapsed="false">
      <c r="A724" s="70" t="n">
        <v>44021</v>
      </c>
      <c r="B724" s="9" t="s">
        <v>1119</v>
      </c>
      <c r="C724" s="71"/>
      <c r="D724" s="72"/>
      <c r="E724" s="73"/>
      <c r="F724" s="74"/>
      <c r="G724" s="73"/>
      <c r="H724" s="75"/>
      <c r="I724" s="75"/>
      <c r="J724" s="75"/>
      <c r="K724" s="104" t="s">
        <v>108</v>
      </c>
      <c r="L724" s="7" t="n">
        <v>0.532638888888889</v>
      </c>
      <c r="M724" s="7" t="n">
        <v>0.565277777777778</v>
      </c>
      <c r="N724" s="95" t="s">
        <v>841</v>
      </c>
      <c r="O724" s="78" t="s">
        <v>1307</v>
      </c>
      <c r="Q724" s="0" t="s">
        <v>115</v>
      </c>
      <c r="R724" s="0" t="str">
        <f aca="false">CHOOSE(WEEKDAY(A724),"Dom","Lun","Mar","Mie","Jue","Vie","Sab")</f>
        <v>Jue</v>
      </c>
    </row>
    <row r="725" customFormat="false" ht="15" hidden="true" customHeight="true" outlineLevel="0" collapsed="false">
      <c r="A725" s="70" t="n">
        <v>44021</v>
      </c>
      <c r="B725" s="9" t="s">
        <v>143</v>
      </c>
      <c r="C725" s="71"/>
      <c r="D725" s="72"/>
      <c r="E725" s="73"/>
      <c r="F725" s="74"/>
      <c r="G725" s="73"/>
      <c r="H725" s="75"/>
      <c r="I725" s="75"/>
      <c r="J725" s="75"/>
      <c r="K725" s="104" t="s">
        <v>144</v>
      </c>
      <c r="L725" s="7" t="n">
        <v>0.654861111111111</v>
      </c>
      <c r="M725" s="7" t="n">
        <v>0.661111111111111</v>
      </c>
      <c r="N725" s="95" t="s">
        <v>137</v>
      </c>
      <c r="O725" s="78" t="s">
        <v>146</v>
      </c>
      <c r="Q725" s="0" t="s">
        <v>115</v>
      </c>
      <c r="R725" s="0" t="str">
        <f aca="false">CHOOSE(WEEKDAY(A725),"Dom","Lun","Mar","Mie","Jue","Vie","Sab")</f>
        <v>Jue</v>
      </c>
    </row>
    <row r="726" customFormat="false" ht="15" hidden="true" customHeight="true" outlineLevel="0" collapsed="false">
      <c r="A726" s="70" t="n">
        <v>44021</v>
      </c>
      <c r="B726" s="9" t="s">
        <v>143</v>
      </c>
      <c r="C726" s="71"/>
      <c r="D726" s="72"/>
      <c r="E726" s="73"/>
      <c r="F726" s="74"/>
      <c r="G726" s="73"/>
      <c r="H726" s="75"/>
      <c r="I726" s="75"/>
      <c r="J726" s="75"/>
      <c r="K726" s="104" t="s">
        <v>144</v>
      </c>
      <c r="L726" s="7" t="n">
        <v>0.814583333333333</v>
      </c>
      <c r="M726" s="7" t="n">
        <v>0.829861111111111</v>
      </c>
      <c r="N726" s="95" t="s">
        <v>137</v>
      </c>
      <c r="O726" s="78" t="s">
        <v>146</v>
      </c>
      <c r="Q726" s="0" t="s">
        <v>115</v>
      </c>
      <c r="R726" s="0" t="str">
        <f aca="false">CHOOSE(WEEKDAY(A726),"Dom","Lun","Mar","Mie","Jue","Vie","Sab")</f>
        <v>Jue</v>
      </c>
    </row>
    <row r="727" customFormat="false" ht="15" hidden="true" customHeight="true" outlineLevel="0" collapsed="false">
      <c r="A727" s="70" t="n">
        <v>44021</v>
      </c>
      <c r="B727" s="9" t="s">
        <v>406</v>
      </c>
      <c r="C727" s="71"/>
      <c r="D727" s="72"/>
      <c r="E727" s="73"/>
      <c r="F727" s="74"/>
      <c r="G727" s="73"/>
      <c r="H727" s="75"/>
      <c r="I727" s="75"/>
      <c r="J727" s="75"/>
      <c r="K727" s="104" t="s">
        <v>257</v>
      </c>
      <c r="L727" s="7" t="n">
        <v>0.838194444444444</v>
      </c>
      <c r="M727" s="7" t="n">
        <v>0.857638888888889</v>
      </c>
      <c r="N727" s="95" t="s">
        <v>190</v>
      </c>
      <c r="O727" s="78" t="s">
        <v>407</v>
      </c>
      <c r="Q727" s="0" t="s">
        <v>115</v>
      </c>
      <c r="R727" s="0" t="str">
        <f aca="false">CHOOSE(WEEKDAY(A727),"Dom","Lun","Mar","Mie","Jue","Vie","Sab")</f>
        <v>Jue</v>
      </c>
    </row>
    <row r="728" customFormat="false" ht="15" hidden="true" customHeight="true" outlineLevel="0" collapsed="false">
      <c r="A728" s="47" t="n">
        <v>44021</v>
      </c>
      <c r="B728" s="79" t="s">
        <v>147</v>
      </c>
      <c r="C728" s="49"/>
      <c r="D728" s="80"/>
      <c r="E728" s="81"/>
      <c r="F728" s="82"/>
      <c r="G728" s="81"/>
      <c r="H728" s="83"/>
      <c r="I728" s="83"/>
      <c r="J728" s="83"/>
      <c r="K728" s="103" t="s">
        <v>96</v>
      </c>
      <c r="L728" s="85" t="n">
        <v>0.859722222222222</v>
      </c>
      <c r="M728" s="85" t="n">
        <v>0.885416666666667</v>
      </c>
      <c r="N728" s="99" t="s">
        <v>1308</v>
      </c>
      <c r="O728" s="59"/>
      <c r="Q728" s="0" t="s">
        <v>115</v>
      </c>
      <c r="R728" s="0" t="str">
        <f aca="false">CHOOSE(WEEKDAY(A728),"Dom","Lun","Mar","Mie","Jue","Vie","Sab")</f>
        <v>Jue</v>
      </c>
    </row>
    <row r="729" customFormat="false" ht="15" hidden="false" customHeight="true" outlineLevel="0" collapsed="false">
      <c r="A729" s="70" t="n">
        <v>44022</v>
      </c>
      <c r="B729" s="9" t="s">
        <v>897</v>
      </c>
      <c r="C729" s="71" t="n">
        <v>250</v>
      </c>
      <c r="D729" s="72" t="s">
        <v>898</v>
      </c>
      <c r="E729" s="73" t="s">
        <v>899</v>
      </c>
      <c r="F729" s="74" t="n">
        <f aca="false">IF(MONTH(A729)=MONTH(A728),F728+1,1)</f>
        <v>1</v>
      </c>
      <c r="G729" s="73"/>
      <c r="H729" s="75" t="s">
        <v>897</v>
      </c>
      <c r="I729" s="75" t="s">
        <v>79</v>
      </c>
      <c r="J729" s="75"/>
      <c r="K729" s="104" t="s">
        <v>80</v>
      </c>
      <c r="L729" s="7" t="n">
        <v>0.650694444444444</v>
      </c>
      <c r="M729" s="7" t="n">
        <v>0.673611111111111</v>
      </c>
      <c r="N729" s="95" t="s">
        <v>106</v>
      </c>
      <c r="O729" s="78" t="s">
        <v>1309</v>
      </c>
      <c r="Q729" s="0" t="s">
        <v>115</v>
      </c>
      <c r="R729" s="0" t="str">
        <f aca="false">CHOOSE(WEEKDAY(A729),"Dom","Lun","Mar","Mie","Jue","Vie","Sab")</f>
        <v>Vie</v>
      </c>
    </row>
    <row r="730" customFormat="false" ht="15" hidden="false" customHeight="true" outlineLevel="0" collapsed="false">
      <c r="A730" s="70" t="n">
        <v>44022</v>
      </c>
      <c r="B730" s="9" t="s">
        <v>897</v>
      </c>
      <c r="C730" s="71" t="n">
        <v>0</v>
      </c>
      <c r="D730" s="72" t="s">
        <v>898</v>
      </c>
      <c r="E730" s="73" t="s">
        <v>899</v>
      </c>
      <c r="F730" s="74" t="n">
        <f aca="false">IF(MONTH(A730)=MONTH(A729),F729+1,1)</f>
        <v>2</v>
      </c>
      <c r="G730" s="73"/>
      <c r="H730" s="75" t="s">
        <v>897</v>
      </c>
      <c r="I730" s="75" t="s">
        <v>79</v>
      </c>
      <c r="J730" s="75"/>
      <c r="K730" s="104" t="s">
        <v>80</v>
      </c>
      <c r="L730" s="7" t="n">
        <v>0.713888888888889</v>
      </c>
      <c r="M730" s="7" t="n">
        <v>0.727083333333333</v>
      </c>
      <c r="N730" s="95" t="s">
        <v>615</v>
      </c>
      <c r="O730" s="78" t="s">
        <v>1310</v>
      </c>
      <c r="Q730" s="0" t="s">
        <v>115</v>
      </c>
      <c r="R730" s="0" t="str">
        <f aca="false">CHOOSE(WEEKDAY(A730),"Dom","Lun","Mar","Mie","Jue","Vie","Sab")</f>
        <v>Vie</v>
      </c>
    </row>
    <row r="731" customFormat="false" ht="15" hidden="false" customHeight="true" outlineLevel="0" collapsed="false">
      <c r="A731" s="70" t="n">
        <v>44022</v>
      </c>
      <c r="B731" s="9" t="s">
        <v>1311</v>
      </c>
      <c r="C731" s="71" t="n">
        <v>300</v>
      </c>
      <c r="D731" s="72" t="s">
        <v>77</v>
      </c>
      <c r="E731" s="73" t="s">
        <v>1312</v>
      </c>
      <c r="F731" s="74" t="n">
        <f aca="false">IF(MONTH(A731)=MONTH(A730),F730+1,1)</f>
        <v>3</v>
      </c>
      <c r="G731" s="73"/>
      <c r="H731" s="75"/>
      <c r="I731" s="75" t="s">
        <v>187</v>
      </c>
      <c r="J731" s="75"/>
      <c r="K731" s="104" t="s">
        <v>80</v>
      </c>
      <c r="L731" s="7" t="n">
        <v>0.457638888888889</v>
      </c>
      <c r="M731" s="7" t="n">
        <v>0.461111111111111</v>
      </c>
      <c r="N731" s="95" t="s">
        <v>909</v>
      </c>
      <c r="O731" s="78" t="s">
        <v>1313</v>
      </c>
      <c r="Q731" s="0" t="s">
        <v>115</v>
      </c>
      <c r="R731" s="0" t="str">
        <f aca="false">CHOOSE(WEEKDAY(A731),"Dom","Lun","Mar","Mie","Jue","Vie","Sab")</f>
        <v>Vie</v>
      </c>
    </row>
    <row r="732" customFormat="false" ht="15" hidden="false" customHeight="true" outlineLevel="0" collapsed="false">
      <c r="A732" s="70" t="n">
        <v>44022</v>
      </c>
      <c r="B732" s="9" t="s">
        <v>1314</v>
      </c>
      <c r="C732" s="71" t="n">
        <v>300</v>
      </c>
      <c r="D732" s="72" t="s">
        <v>77</v>
      </c>
      <c r="E732" s="73" t="s">
        <v>1315</v>
      </c>
      <c r="F732" s="74" t="n">
        <f aca="false">IF(MONTH(A732)=MONTH(A731),F731+1,1)</f>
        <v>4</v>
      </c>
      <c r="G732" s="73"/>
      <c r="H732" s="75"/>
      <c r="I732" s="75" t="s">
        <v>159</v>
      </c>
      <c r="J732" s="75"/>
      <c r="K732" s="104" t="s">
        <v>80</v>
      </c>
      <c r="L732" s="7" t="n">
        <v>0.5625</v>
      </c>
      <c r="M732" s="7" t="n">
        <v>0.567361111111111</v>
      </c>
      <c r="N732" s="95" t="s">
        <v>213</v>
      </c>
      <c r="O732" s="78" t="s">
        <v>1316</v>
      </c>
      <c r="Q732" s="0" t="s">
        <v>115</v>
      </c>
      <c r="R732" s="0" t="str">
        <f aca="false">CHOOSE(WEEKDAY(A732),"Dom","Lun","Mar","Mie","Jue","Vie","Sab")</f>
        <v>Vie</v>
      </c>
    </row>
    <row r="733" customFormat="false" ht="15" hidden="true" customHeight="true" outlineLevel="0" collapsed="false">
      <c r="A733" s="70" t="n">
        <v>44022</v>
      </c>
      <c r="B733" s="9" t="s">
        <v>1317</v>
      </c>
      <c r="C733" s="71"/>
      <c r="D733" s="72"/>
      <c r="E733" s="73"/>
      <c r="F733" s="74"/>
      <c r="G733" s="73"/>
      <c r="H733" s="75"/>
      <c r="I733" s="75"/>
      <c r="J733" s="75"/>
      <c r="K733" s="104" t="s">
        <v>92</v>
      </c>
      <c r="L733" s="7" t="n">
        <v>0.411111111111111</v>
      </c>
      <c r="M733" s="7" t="n">
        <v>0.435416666666667</v>
      </c>
      <c r="N733" s="95" t="s">
        <v>276</v>
      </c>
      <c r="O733" s="78" t="s">
        <v>1318</v>
      </c>
      <c r="Q733" s="0" t="s">
        <v>115</v>
      </c>
      <c r="R733" s="0" t="str">
        <f aca="false">CHOOSE(WEEKDAY(A733),"Dom","Lun","Mar","Mie","Jue","Vie","Sab")</f>
        <v>Vie</v>
      </c>
    </row>
    <row r="734" customFormat="false" ht="15" hidden="true" customHeight="true" outlineLevel="0" collapsed="false">
      <c r="A734" s="70" t="n">
        <v>44022</v>
      </c>
      <c r="B734" s="9" t="s">
        <v>1319</v>
      </c>
      <c r="C734" s="71"/>
      <c r="D734" s="72"/>
      <c r="E734" s="73"/>
      <c r="F734" s="74"/>
      <c r="G734" s="73"/>
      <c r="H734" s="75"/>
      <c r="I734" s="75"/>
      <c r="J734" s="75"/>
      <c r="K734" s="104" t="s">
        <v>108</v>
      </c>
      <c r="L734" s="7" t="n">
        <v>0.494444444444444</v>
      </c>
      <c r="M734" s="7" t="n">
        <v>0.507638888888889</v>
      </c>
      <c r="N734" s="95" t="s">
        <v>487</v>
      </c>
      <c r="O734" s="78" t="s">
        <v>1320</v>
      </c>
      <c r="Q734" s="0" t="s">
        <v>115</v>
      </c>
      <c r="R734" s="0" t="str">
        <f aca="false">CHOOSE(WEEKDAY(A734),"Dom","Lun","Mar","Mie","Jue","Vie","Sab")</f>
        <v>Vie</v>
      </c>
    </row>
    <row r="735" customFormat="false" ht="15" hidden="true" customHeight="true" outlineLevel="0" collapsed="false">
      <c r="A735" s="70" t="n">
        <v>44022</v>
      </c>
      <c r="B735" s="9" t="s">
        <v>1321</v>
      </c>
      <c r="C735" s="71"/>
      <c r="D735" s="72"/>
      <c r="E735" s="73"/>
      <c r="F735" s="74"/>
      <c r="G735" s="73"/>
      <c r="H735" s="75"/>
      <c r="I735" s="75"/>
      <c r="J735" s="75"/>
      <c r="K735" s="104" t="s">
        <v>108</v>
      </c>
      <c r="L735" s="7" t="n">
        <v>0.541666666666667</v>
      </c>
      <c r="M735" s="7" t="n">
        <v>0.552777777777778</v>
      </c>
      <c r="N735" s="95" t="s">
        <v>164</v>
      </c>
      <c r="O735" s="78" t="s">
        <v>1322</v>
      </c>
      <c r="Q735" s="0" t="s">
        <v>115</v>
      </c>
      <c r="R735" s="0" t="str">
        <f aca="false">CHOOSE(WEEKDAY(A735),"Dom","Lun","Mar","Mie","Jue","Vie","Sab")</f>
        <v>Vie</v>
      </c>
    </row>
    <row r="736" customFormat="false" ht="15" hidden="true" customHeight="true" outlineLevel="0" collapsed="false">
      <c r="A736" s="70" t="n">
        <v>44022</v>
      </c>
      <c r="B736" s="9" t="s">
        <v>143</v>
      </c>
      <c r="C736" s="71"/>
      <c r="D736" s="72"/>
      <c r="E736" s="73"/>
      <c r="F736" s="74"/>
      <c r="G736" s="73"/>
      <c r="H736" s="75"/>
      <c r="I736" s="75"/>
      <c r="J736" s="75"/>
      <c r="K736" s="104" t="s">
        <v>144</v>
      </c>
      <c r="L736" s="7" t="n">
        <v>0.584722222222222</v>
      </c>
      <c r="M736" s="7" t="n">
        <v>0.598611111111111</v>
      </c>
      <c r="N736" s="95" t="s">
        <v>164</v>
      </c>
      <c r="O736" s="78" t="s">
        <v>146</v>
      </c>
      <c r="Q736" s="0" t="s">
        <v>115</v>
      </c>
      <c r="R736" s="0" t="str">
        <f aca="false">CHOOSE(WEEKDAY(A736),"Dom","Lun","Mar","Mie","Jue","Vie","Sab")</f>
        <v>Vie</v>
      </c>
    </row>
    <row r="737" customFormat="false" ht="15" hidden="true" customHeight="true" outlineLevel="0" collapsed="false">
      <c r="A737" s="70" t="n">
        <v>44022</v>
      </c>
      <c r="B737" s="9" t="s">
        <v>1323</v>
      </c>
      <c r="C737" s="71"/>
      <c r="D737" s="72"/>
      <c r="E737" s="73"/>
      <c r="F737" s="74"/>
      <c r="G737" s="73"/>
      <c r="H737" s="75"/>
      <c r="I737" s="75"/>
      <c r="J737" s="75"/>
      <c r="K737" s="104" t="s">
        <v>108</v>
      </c>
      <c r="L737" s="7" t="n">
        <v>0.608333333333333</v>
      </c>
      <c r="M737" s="7" t="n">
        <v>0.6125</v>
      </c>
      <c r="N737" s="95" t="s">
        <v>155</v>
      </c>
      <c r="O737" s="78"/>
      <c r="Q737" s="0" t="s">
        <v>115</v>
      </c>
      <c r="R737" s="0" t="str">
        <f aca="false">CHOOSE(WEEKDAY(A737),"Dom","Lun","Mar","Mie","Jue","Vie","Sab")</f>
        <v>Vie</v>
      </c>
    </row>
    <row r="738" customFormat="false" ht="15" hidden="true" customHeight="true" outlineLevel="0" collapsed="false">
      <c r="A738" s="70" t="n">
        <v>44022</v>
      </c>
      <c r="B738" s="9" t="s">
        <v>1039</v>
      </c>
      <c r="C738" s="71"/>
      <c r="D738" s="72"/>
      <c r="E738" s="73"/>
      <c r="F738" s="74"/>
      <c r="G738" s="73"/>
      <c r="H738" s="75"/>
      <c r="I738" s="75"/>
      <c r="J738" s="75"/>
      <c r="K738" s="104" t="s">
        <v>257</v>
      </c>
      <c r="L738" s="7" t="n">
        <v>0.628472222222222</v>
      </c>
      <c r="M738" s="7" t="n">
        <v>0.646527777777778</v>
      </c>
      <c r="N738" s="95" t="s">
        <v>123</v>
      </c>
      <c r="O738" s="78" t="s">
        <v>1040</v>
      </c>
      <c r="Q738" s="0" t="s">
        <v>115</v>
      </c>
      <c r="R738" s="0" t="str">
        <f aca="false">CHOOSE(WEEKDAY(A738),"Dom","Lun","Mar","Mie","Jue","Vie","Sab")</f>
        <v>Vie</v>
      </c>
    </row>
    <row r="739" customFormat="false" ht="15" hidden="true" customHeight="true" outlineLevel="0" collapsed="false">
      <c r="A739" s="70" t="n">
        <v>44022</v>
      </c>
      <c r="B739" s="9" t="s">
        <v>897</v>
      </c>
      <c r="C739" s="71"/>
      <c r="D739" s="72"/>
      <c r="E739" s="73"/>
      <c r="F739" s="74"/>
      <c r="G739" s="73"/>
      <c r="H739" s="75"/>
      <c r="I739" s="75"/>
      <c r="J739" s="75"/>
      <c r="K739" s="104" t="s">
        <v>108</v>
      </c>
      <c r="L739" s="7" t="n">
        <v>0.688888888888889</v>
      </c>
      <c r="M739" s="7" t="n">
        <v>0.689583333333333</v>
      </c>
      <c r="N739" s="95" t="s">
        <v>81</v>
      </c>
      <c r="O739" s="78" t="s">
        <v>1324</v>
      </c>
      <c r="Q739" s="0" t="s">
        <v>115</v>
      </c>
      <c r="R739" s="0" t="str">
        <f aca="false">CHOOSE(WEEKDAY(A739),"Dom","Lun","Mar","Mie","Jue","Vie","Sab")</f>
        <v>Vie</v>
      </c>
    </row>
    <row r="740" customFormat="false" ht="15" hidden="true" customHeight="true" outlineLevel="0" collapsed="false">
      <c r="A740" s="70" t="n">
        <v>44022</v>
      </c>
      <c r="B740" s="9" t="s">
        <v>897</v>
      </c>
      <c r="C740" s="71"/>
      <c r="D740" s="72"/>
      <c r="E740" s="73"/>
      <c r="F740" s="74"/>
      <c r="G740" s="73"/>
      <c r="H740" s="75"/>
      <c r="I740" s="75"/>
      <c r="J740" s="75"/>
      <c r="K740" s="104" t="s">
        <v>108</v>
      </c>
      <c r="L740" s="7" t="n">
        <v>0.747916666666667</v>
      </c>
      <c r="M740" s="7" t="n">
        <v>0.748611111111111</v>
      </c>
      <c r="N740" s="95" t="s">
        <v>261</v>
      </c>
      <c r="O740" s="78" t="s">
        <v>1325</v>
      </c>
      <c r="Q740" s="0" t="s">
        <v>115</v>
      </c>
      <c r="R740" s="0" t="str">
        <f aca="false">CHOOSE(WEEKDAY(A740),"Dom","Lun","Mar","Mie","Jue","Vie","Sab")</f>
        <v>Vie</v>
      </c>
    </row>
    <row r="741" customFormat="false" ht="15" hidden="true" customHeight="true" outlineLevel="0" collapsed="false">
      <c r="A741" s="70" t="n">
        <v>44022</v>
      </c>
      <c r="B741" s="9" t="s">
        <v>1326</v>
      </c>
      <c r="C741" s="71"/>
      <c r="D741" s="72"/>
      <c r="E741" s="73"/>
      <c r="F741" s="74"/>
      <c r="G741" s="73"/>
      <c r="H741" s="75"/>
      <c r="I741" s="75"/>
      <c r="J741" s="75"/>
      <c r="K741" s="104" t="s">
        <v>92</v>
      </c>
      <c r="L741" s="7" t="n">
        <v>0.761805555555556</v>
      </c>
      <c r="M741" s="7" t="n">
        <v>0.772222222222222</v>
      </c>
      <c r="N741" s="95" t="s">
        <v>1327</v>
      </c>
      <c r="O741" s="78" t="s">
        <v>1328</v>
      </c>
      <c r="Q741" s="0" t="s">
        <v>115</v>
      </c>
      <c r="R741" s="0" t="str">
        <f aca="false">CHOOSE(WEEKDAY(A741),"Dom","Lun","Mar","Mie","Jue","Vie","Sab")</f>
        <v>Vie</v>
      </c>
    </row>
    <row r="742" customFormat="false" ht="15" hidden="true" customHeight="true" outlineLevel="0" collapsed="false">
      <c r="A742" s="70" t="n">
        <v>44022</v>
      </c>
      <c r="B742" s="9" t="s">
        <v>1329</v>
      </c>
      <c r="C742" s="71"/>
      <c r="D742" s="72"/>
      <c r="E742" s="73"/>
      <c r="F742" s="74"/>
      <c r="G742" s="73"/>
      <c r="H742" s="75"/>
      <c r="I742" s="75"/>
      <c r="J742" s="75"/>
      <c r="K742" s="104" t="s">
        <v>92</v>
      </c>
      <c r="L742" s="7" t="n">
        <v>0.842361111111111</v>
      </c>
      <c r="M742" s="7" t="n">
        <v>0.852083333333333</v>
      </c>
      <c r="N742" s="95" t="s">
        <v>106</v>
      </c>
      <c r="O742" s="78" t="s">
        <v>1330</v>
      </c>
      <c r="Q742" s="0" t="s">
        <v>115</v>
      </c>
      <c r="R742" s="0" t="str">
        <f aca="false">CHOOSE(WEEKDAY(A742),"Dom","Lun","Mar","Mie","Jue","Vie","Sab")</f>
        <v>Vie</v>
      </c>
    </row>
    <row r="743" customFormat="false" ht="15" hidden="true" customHeight="true" outlineLevel="0" collapsed="false">
      <c r="A743" s="70" t="n">
        <v>44022</v>
      </c>
      <c r="B743" s="9" t="s">
        <v>1331</v>
      </c>
      <c r="C743" s="71"/>
      <c r="D743" s="72"/>
      <c r="E743" s="73"/>
      <c r="F743" s="74"/>
      <c r="G743" s="73"/>
      <c r="H743" s="75"/>
      <c r="I743" s="75"/>
      <c r="J743" s="75"/>
      <c r="K743" s="104" t="s">
        <v>108</v>
      </c>
      <c r="L743" s="7" t="n">
        <v>0.867361111111111</v>
      </c>
      <c r="M743" s="7" t="n">
        <v>0.884027777777778</v>
      </c>
      <c r="N743" s="95" t="s">
        <v>324</v>
      </c>
      <c r="O743" s="78" t="s">
        <v>471</v>
      </c>
      <c r="Q743" s="0" t="s">
        <v>115</v>
      </c>
      <c r="R743" s="0" t="str">
        <f aca="false">CHOOSE(WEEKDAY(A743),"Dom","Lun","Mar","Mie","Jue","Vie","Sab")</f>
        <v>Vie</v>
      </c>
    </row>
    <row r="744" customFormat="false" ht="15" hidden="true" customHeight="true" outlineLevel="0" collapsed="false">
      <c r="A744" s="47" t="n">
        <v>44022</v>
      </c>
      <c r="B744" s="79" t="s">
        <v>147</v>
      </c>
      <c r="C744" s="49"/>
      <c r="D744" s="80"/>
      <c r="E744" s="81"/>
      <c r="F744" s="82"/>
      <c r="G744" s="81"/>
      <c r="H744" s="83"/>
      <c r="I744" s="83"/>
      <c r="J744" s="83"/>
      <c r="K744" s="103" t="s">
        <v>96</v>
      </c>
      <c r="L744" s="85" t="n">
        <v>0.890972222222222</v>
      </c>
      <c r="M744" s="85" t="n">
        <v>0.899305555555555</v>
      </c>
      <c r="N744" s="99" t="s">
        <v>1332</v>
      </c>
      <c r="O744" s="59"/>
      <c r="Q744" s="0" t="s">
        <v>115</v>
      </c>
      <c r="R744" s="0" t="str">
        <f aca="false">CHOOSE(WEEKDAY(A744),"Dom","Lun","Mar","Mie","Jue","Vie","Sab")</f>
        <v>Vie</v>
      </c>
    </row>
    <row r="745" customFormat="false" ht="15" hidden="false" customHeight="true" outlineLevel="0" collapsed="false">
      <c r="A745" s="70" t="n">
        <v>44023</v>
      </c>
      <c r="B745" s="9" t="s">
        <v>1333</v>
      </c>
      <c r="C745" s="71" t="n">
        <v>300</v>
      </c>
      <c r="D745" s="72" t="s">
        <v>821</v>
      </c>
      <c r="E745" s="73" t="s">
        <v>1334</v>
      </c>
      <c r="F745" s="74" t="n">
        <f aca="false">IF(MONTH(A745)=MONTH(A744),F744+1,1)</f>
        <v>1</v>
      </c>
      <c r="G745" s="73"/>
      <c r="H745" s="75" t="s">
        <v>1335</v>
      </c>
      <c r="I745" s="75" t="s">
        <v>159</v>
      </c>
      <c r="J745" s="75"/>
      <c r="K745" s="104" t="s">
        <v>80</v>
      </c>
      <c r="L745" s="7" t="n">
        <v>0.477083333333333</v>
      </c>
      <c r="M745" s="7" t="n">
        <v>0.491666666666667</v>
      </c>
      <c r="N745" s="95" t="s">
        <v>341</v>
      </c>
      <c r="O745" s="78" t="s">
        <v>1336</v>
      </c>
      <c r="Q745" s="0" t="s">
        <v>115</v>
      </c>
      <c r="R745" s="0" t="str">
        <f aca="false">CHOOSE(WEEKDAY(A745),"Dom","Lun","Mar","Mie","Jue","Vie","Sab")</f>
        <v>Sab</v>
      </c>
    </row>
    <row r="746" customFormat="false" ht="15" hidden="false" customHeight="true" outlineLevel="0" collapsed="false">
      <c r="A746" s="70" t="n">
        <v>44023</v>
      </c>
      <c r="B746" s="9" t="s">
        <v>1337</v>
      </c>
      <c r="C746" s="71" t="n">
        <v>250</v>
      </c>
      <c r="D746" s="72" t="s">
        <v>104</v>
      </c>
      <c r="E746" s="73" t="s">
        <v>1338</v>
      </c>
      <c r="F746" s="74" t="n">
        <f aca="false">IF(MONTH(A746)=MONTH(A745),F745+1,1)</f>
        <v>2</v>
      </c>
      <c r="G746" s="73"/>
      <c r="H746" s="75"/>
      <c r="I746" s="75" t="s">
        <v>159</v>
      </c>
      <c r="J746" s="75"/>
      <c r="K746" s="104" t="s">
        <v>80</v>
      </c>
      <c r="L746" s="7" t="n">
        <v>0.455555555555556</v>
      </c>
      <c r="M746" s="7" t="n">
        <v>0.458333333333333</v>
      </c>
      <c r="N746" s="95" t="s">
        <v>348</v>
      </c>
      <c r="O746" s="78" t="s">
        <v>1339</v>
      </c>
      <c r="Q746" s="0" t="s">
        <v>115</v>
      </c>
      <c r="R746" s="0" t="str">
        <f aca="false">CHOOSE(WEEKDAY(A746),"Dom","Lun","Mar","Mie","Jue","Vie","Sab")</f>
        <v>Sab</v>
      </c>
    </row>
    <row r="747" customFormat="false" ht="15" hidden="false" customHeight="true" outlineLevel="0" collapsed="false">
      <c r="A747" s="70" t="n">
        <v>44023</v>
      </c>
      <c r="B747" s="9" t="s">
        <v>1340</v>
      </c>
      <c r="C747" s="71" t="n">
        <v>400</v>
      </c>
      <c r="D747" s="72" t="s">
        <v>104</v>
      </c>
      <c r="E747" s="73" t="s">
        <v>1341</v>
      </c>
      <c r="F747" s="74" t="n">
        <f aca="false">IF(MONTH(A747)=MONTH(A746),F746+1,1)</f>
        <v>3</v>
      </c>
      <c r="G747" s="73"/>
      <c r="H747" s="75"/>
      <c r="I747" s="75" t="s">
        <v>159</v>
      </c>
      <c r="J747" s="75"/>
      <c r="K747" s="104" t="s">
        <v>80</v>
      </c>
      <c r="L747" s="7" t="n">
        <v>0.569444444444444</v>
      </c>
      <c r="M747" s="7" t="n">
        <v>0.575</v>
      </c>
      <c r="N747" s="95" t="s">
        <v>210</v>
      </c>
      <c r="O747" s="78" t="s">
        <v>1342</v>
      </c>
      <c r="Q747" s="0" t="s">
        <v>115</v>
      </c>
      <c r="R747" s="0" t="str">
        <f aca="false">CHOOSE(WEEKDAY(A747),"Dom","Lun","Mar","Mie","Jue","Vie","Sab")</f>
        <v>Sab</v>
      </c>
    </row>
    <row r="748" customFormat="false" ht="15" hidden="false" customHeight="true" outlineLevel="0" collapsed="false">
      <c r="A748" s="70" t="n">
        <v>44023</v>
      </c>
      <c r="B748" s="9" t="s">
        <v>1343</v>
      </c>
      <c r="C748" s="71" t="n">
        <v>300</v>
      </c>
      <c r="D748" s="72" t="s">
        <v>104</v>
      </c>
      <c r="E748" s="73" t="s">
        <v>1344</v>
      </c>
      <c r="F748" s="74" t="n">
        <f aca="false">IF(MONTH(A748)=MONTH(A747),F747+1,1)</f>
        <v>4</v>
      </c>
      <c r="G748" s="73"/>
      <c r="H748" s="75"/>
      <c r="I748" s="75" t="s">
        <v>159</v>
      </c>
      <c r="J748" s="75"/>
      <c r="K748" s="104" t="s">
        <v>80</v>
      </c>
      <c r="L748" s="7" t="n">
        <v>0.609722222222222</v>
      </c>
      <c r="M748" s="7" t="n">
        <v>0.61875</v>
      </c>
      <c r="N748" s="95" t="s">
        <v>210</v>
      </c>
      <c r="O748" s="78" t="s">
        <v>1345</v>
      </c>
      <c r="Q748" s="0" t="s">
        <v>115</v>
      </c>
      <c r="R748" s="0" t="str">
        <f aca="false">CHOOSE(WEEKDAY(A748),"Dom","Lun","Mar","Mie","Jue","Vie","Sab")</f>
        <v>Sab</v>
      </c>
    </row>
    <row r="749" customFormat="false" ht="15" hidden="false" customHeight="true" outlineLevel="0" collapsed="false">
      <c r="A749" s="70" t="n">
        <v>44023</v>
      </c>
      <c r="B749" s="9" t="s">
        <v>1346</v>
      </c>
      <c r="C749" s="71" t="n">
        <v>400</v>
      </c>
      <c r="D749" s="72" t="s">
        <v>104</v>
      </c>
      <c r="E749" s="73" t="s">
        <v>1347</v>
      </c>
      <c r="F749" s="74" t="n">
        <f aca="false">IF(MONTH(A749)=MONTH(A748),F748+1,1)</f>
        <v>5</v>
      </c>
      <c r="G749" s="73"/>
      <c r="H749" s="75" t="s">
        <v>1348</v>
      </c>
      <c r="I749" s="75" t="s">
        <v>187</v>
      </c>
      <c r="J749" s="75"/>
      <c r="K749" s="104" t="s">
        <v>80</v>
      </c>
      <c r="L749" s="7" t="n">
        <v>0.638888888888889</v>
      </c>
      <c r="M749" s="7" t="n">
        <v>0.659027777777778</v>
      </c>
      <c r="N749" s="95" t="s">
        <v>132</v>
      </c>
      <c r="O749" s="78" t="s">
        <v>1349</v>
      </c>
      <c r="Q749" s="0" t="s">
        <v>115</v>
      </c>
      <c r="R749" s="0" t="str">
        <f aca="false">CHOOSE(WEEKDAY(A749),"Dom","Lun","Mar","Mie","Jue","Vie","Sab")</f>
        <v>Sab</v>
      </c>
    </row>
    <row r="750" customFormat="false" ht="15" hidden="false" customHeight="true" outlineLevel="0" collapsed="false">
      <c r="A750" s="70" t="n">
        <v>44023</v>
      </c>
      <c r="B750" s="9" t="s">
        <v>204</v>
      </c>
      <c r="C750" s="71" t="n">
        <v>400</v>
      </c>
      <c r="D750" s="72" t="s">
        <v>104</v>
      </c>
      <c r="E750" s="73" t="s">
        <v>205</v>
      </c>
      <c r="F750" s="74" t="n">
        <f aca="false">IF(MONTH(A750)=MONTH(A749),F749+1,1)</f>
        <v>6</v>
      </c>
      <c r="G750" s="73"/>
      <c r="H750" s="75" t="s">
        <v>204</v>
      </c>
      <c r="I750" s="75" t="s">
        <v>79</v>
      </c>
      <c r="J750" s="75"/>
      <c r="K750" s="104" t="s">
        <v>80</v>
      </c>
      <c r="L750" s="7" t="n">
        <v>0.721527777777778</v>
      </c>
      <c r="M750" s="7" t="n">
        <v>0.753472222222222</v>
      </c>
      <c r="N750" s="95" t="s">
        <v>206</v>
      </c>
      <c r="O750" s="78" t="s">
        <v>207</v>
      </c>
      <c r="Q750" s="0" t="s">
        <v>115</v>
      </c>
      <c r="R750" s="0" t="str">
        <f aca="false">CHOOSE(WEEKDAY(A750),"Dom","Lun","Mar","Mie","Jue","Vie","Sab")</f>
        <v>Sab</v>
      </c>
    </row>
    <row r="751" customFormat="false" ht="15" hidden="true" customHeight="true" outlineLevel="0" collapsed="false">
      <c r="A751" s="70" t="n">
        <v>44023</v>
      </c>
      <c r="B751" s="9" t="s">
        <v>1119</v>
      </c>
      <c r="C751" s="71"/>
      <c r="D751" s="72"/>
      <c r="E751" s="73"/>
      <c r="F751" s="74"/>
      <c r="G751" s="73"/>
      <c r="H751" s="75"/>
      <c r="I751" s="75"/>
      <c r="J751" s="75"/>
      <c r="K751" s="104" t="s">
        <v>108</v>
      </c>
      <c r="L751" s="7" t="n">
        <v>0.417361111111111</v>
      </c>
      <c r="M751" s="7" t="n">
        <v>0.432638888888889</v>
      </c>
      <c r="N751" s="95" t="s">
        <v>343</v>
      </c>
      <c r="O751" s="78" t="s">
        <v>1350</v>
      </c>
      <c r="Q751" s="0" t="s">
        <v>115</v>
      </c>
      <c r="R751" s="0" t="str">
        <f aca="false">CHOOSE(WEEKDAY(A751),"Dom","Lun","Mar","Mie","Jue","Vie","Sab")</f>
        <v>Sab</v>
      </c>
    </row>
    <row r="752" customFormat="false" ht="15" hidden="true" customHeight="true" outlineLevel="0" collapsed="false">
      <c r="A752" s="70" t="n">
        <v>44023</v>
      </c>
      <c r="B752" s="9" t="s">
        <v>1119</v>
      </c>
      <c r="C752" s="71"/>
      <c r="D752" s="72"/>
      <c r="E752" s="73"/>
      <c r="F752" s="74"/>
      <c r="G752" s="73"/>
      <c r="H752" s="75"/>
      <c r="I752" s="75"/>
      <c r="J752" s="75"/>
      <c r="K752" s="104" t="s">
        <v>141</v>
      </c>
      <c r="L752" s="7" t="n">
        <v>0.434027777777778</v>
      </c>
      <c r="M752" s="7" t="n">
        <v>0.440972222222222</v>
      </c>
      <c r="N752" s="95" t="s">
        <v>343</v>
      </c>
      <c r="O752" s="78" t="s">
        <v>1351</v>
      </c>
      <c r="Q752" s="0" t="s">
        <v>115</v>
      </c>
      <c r="R752" s="0" t="str">
        <f aca="false">CHOOSE(WEEKDAY(A752),"Dom","Lun","Mar","Mie","Jue","Vie","Sab")</f>
        <v>Sab</v>
      </c>
    </row>
    <row r="753" customFormat="false" ht="15" hidden="true" customHeight="true" outlineLevel="0" collapsed="false">
      <c r="A753" s="70" t="n">
        <v>44023</v>
      </c>
      <c r="B753" s="9" t="s">
        <v>1119</v>
      </c>
      <c r="C753" s="71"/>
      <c r="D753" s="72"/>
      <c r="E753" s="73"/>
      <c r="F753" s="74"/>
      <c r="G753" s="73"/>
      <c r="H753" s="75"/>
      <c r="I753" s="75"/>
      <c r="J753" s="75"/>
      <c r="K753" s="104" t="s">
        <v>108</v>
      </c>
      <c r="L753" s="7" t="n">
        <v>0.442361111111111</v>
      </c>
      <c r="M753" s="7" t="n">
        <v>0.453472222222222</v>
      </c>
      <c r="N753" s="95" t="s">
        <v>190</v>
      </c>
      <c r="O753" s="78" t="s">
        <v>1352</v>
      </c>
      <c r="Q753" s="0" t="s">
        <v>115</v>
      </c>
      <c r="R753" s="0" t="str">
        <f aca="false">CHOOSE(WEEKDAY(A753),"Dom","Lun","Mar","Mie","Jue","Vie","Sab")</f>
        <v>Sab</v>
      </c>
    </row>
    <row r="754" customFormat="false" ht="15" hidden="true" customHeight="true" outlineLevel="0" collapsed="false">
      <c r="A754" s="70" t="n">
        <v>44023</v>
      </c>
      <c r="B754" s="9" t="s">
        <v>1119</v>
      </c>
      <c r="C754" s="71"/>
      <c r="D754" s="72"/>
      <c r="E754" s="73"/>
      <c r="F754" s="74"/>
      <c r="G754" s="73"/>
      <c r="H754" s="75"/>
      <c r="I754" s="75"/>
      <c r="J754" s="75"/>
      <c r="K754" s="104" t="s">
        <v>108</v>
      </c>
      <c r="L754" s="7" t="n">
        <v>0.514583333333333</v>
      </c>
      <c r="M754" s="7" t="n">
        <v>0.520833333333333</v>
      </c>
      <c r="N754" s="95" t="s">
        <v>305</v>
      </c>
      <c r="O754" s="78" t="s">
        <v>1353</v>
      </c>
      <c r="Q754" s="0" t="s">
        <v>115</v>
      </c>
      <c r="R754" s="0" t="str">
        <f aca="false">CHOOSE(WEEKDAY(A754),"Dom","Lun","Mar","Mie","Jue","Vie","Sab")</f>
        <v>Sab</v>
      </c>
    </row>
    <row r="755" customFormat="false" ht="15" hidden="true" customHeight="true" outlineLevel="0" collapsed="false">
      <c r="A755" s="70" t="n">
        <v>44023</v>
      </c>
      <c r="B755" s="9" t="s">
        <v>143</v>
      </c>
      <c r="C755" s="71"/>
      <c r="D755" s="72"/>
      <c r="E755" s="73"/>
      <c r="F755" s="74"/>
      <c r="G755" s="73"/>
      <c r="H755" s="75"/>
      <c r="I755" s="75"/>
      <c r="J755" s="75"/>
      <c r="K755" s="104" t="s">
        <v>144</v>
      </c>
      <c r="L755" s="7" t="n">
        <v>0.524305555555556</v>
      </c>
      <c r="M755" s="7" t="n">
        <v>0.539583333333333</v>
      </c>
      <c r="N755" s="95" t="s">
        <v>310</v>
      </c>
      <c r="O755" s="78" t="s">
        <v>146</v>
      </c>
      <c r="Q755" s="0" t="s">
        <v>115</v>
      </c>
      <c r="R755" s="0" t="str">
        <f aca="false">CHOOSE(WEEKDAY(A755),"Dom","Lun","Mar","Mie","Jue","Vie","Sab")</f>
        <v>Sab</v>
      </c>
    </row>
    <row r="756" customFormat="false" ht="15" hidden="true" customHeight="true" outlineLevel="0" collapsed="false">
      <c r="A756" s="70" t="n">
        <v>44023</v>
      </c>
      <c r="B756" s="9" t="s">
        <v>280</v>
      </c>
      <c r="C756" s="71"/>
      <c r="D756" s="72"/>
      <c r="E756" s="73"/>
      <c r="F756" s="74"/>
      <c r="G756" s="73"/>
      <c r="H756" s="75"/>
      <c r="I756" s="75"/>
      <c r="J756" s="75"/>
      <c r="K756" s="104" t="s">
        <v>257</v>
      </c>
      <c r="L756" s="7" t="n">
        <v>0.548611111111111</v>
      </c>
      <c r="M756" s="7" t="n">
        <v>0.555555555555556</v>
      </c>
      <c r="N756" s="95" t="s">
        <v>168</v>
      </c>
      <c r="O756" s="78" t="s">
        <v>281</v>
      </c>
      <c r="Q756" s="0" t="s">
        <v>115</v>
      </c>
      <c r="R756" s="0" t="str">
        <f aca="false">CHOOSE(WEEKDAY(A756),"Dom","Lun","Mar","Mie","Jue","Vie","Sab")</f>
        <v>Sab</v>
      </c>
    </row>
    <row r="757" customFormat="false" ht="15" hidden="true" customHeight="true" outlineLevel="0" collapsed="false">
      <c r="A757" s="70" t="n">
        <v>44023</v>
      </c>
      <c r="B757" s="9" t="s">
        <v>1119</v>
      </c>
      <c r="C757" s="71"/>
      <c r="D757" s="72"/>
      <c r="E757" s="73"/>
      <c r="F757" s="74"/>
      <c r="G757" s="73"/>
      <c r="H757" s="75"/>
      <c r="I757" s="75"/>
      <c r="J757" s="75"/>
      <c r="K757" s="104" t="s">
        <v>108</v>
      </c>
      <c r="L757" s="7" t="n">
        <v>0.558333333333333</v>
      </c>
      <c r="M757" s="7" t="n">
        <v>0.565277777777778</v>
      </c>
      <c r="N757" s="95" t="s">
        <v>123</v>
      </c>
      <c r="O757" s="78" t="s">
        <v>1354</v>
      </c>
      <c r="Q757" s="0" t="s">
        <v>115</v>
      </c>
      <c r="R757" s="0" t="str">
        <f aca="false">CHOOSE(WEEKDAY(A757),"Dom","Lun","Mar","Mie","Jue","Vie","Sab")</f>
        <v>Sab</v>
      </c>
    </row>
    <row r="758" customFormat="false" ht="15" hidden="true" customHeight="true" outlineLevel="0" collapsed="false">
      <c r="A758" s="70" t="n">
        <v>44023</v>
      </c>
      <c r="B758" s="9" t="s">
        <v>1119</v>
      </c>
      <c r="C758" s="71"/>
      <c r="D758" s="72"/>
      <c r="E758" s="73"/>
      <c r="F758" s="74"/>
      <c r="G758" s="73"/>
      <c r="H758" s="75"/>
      <c r="I758" s="75"/>
      <c r="J758" s="75"/>
      <c r="K758" s="104" t="s">
        <v>108</v>
      </c>
      <c r="L758" s="7" t="n">
        <v>0.595138888888889</v>
      </c>
      <c r="M758" s="7" t="n">
        <v>0.601388888888889</v>
      </c>
      <c r="N758" s="95" t="s">
        <v>137</v>
      </c>
      <c r="O758" s="78" t="s">
        <v>1355</v>
      </c>
      <c r="Q758" s="0" t="s">
        <v>115</v>
      </c>
      <c r="R758" s="0" t="str">
        <f aca="false">CHOOSE(WEEKDAY(A758),"Dom","Lun","Mar","Mie","Jue","Vie","Sab")</f>
        <v>Sab</v>
      </c>
    </row>
    <row r="759" customFormat="false" ht="15" hidden="true" customHeight="true" outlineLevel="0" collapsed="false">
      <c r="A759" s="70" t="n">
        <v>44023</v>
      </c>
      <c r="B759" s="9" t="s">
        <v>1119</v>
      </c>
      <c r="C759" s="71"/>
      <c r="D759" s="72"/>
      <c r="E759" s="73"/>
      <c r="F759" s="74"/>
      <c r="G759" s="73"/>
      <c r="H759" s="75"/>
      <c r="I759" s="75"/>
      <c r="J759" s="75"/>
      <c r="K759" s="104" t="s">
        <v>108</v>
      </c>
      <c r="L759" s="7" t="n">
        <v>0.680555555555555</v>
      </c>
      <c r="M759" s="7" t="n">
        <v>0.688888888888889</v>
      </c>
      <c r="N759" s="95" t="s">
        <v>190</v>
      </c>
      <c r="O759" s="78" t="s">
        <v>1356</v>
      </c>
      <c r="Q759" s="0" t="s">
        <v>115</v>
      </c>
      <c r="R759" s="0" t="str">
        <f aca="false">CHOOSE(WEEKDAY(A759),"Dom","Lun","Mar","Mie","Jue","Vie","Sab")</f>
        <v>Sab</v>
      </c>
    </row>
    <row r="760" customFormat="false" ht="15" hidden="true" customHeight="true" outlineLevel="0" collapsed="false">
      <c r="A760" s="70" t="n">
        <v>44023</v>
      </c>
      <c r="B760" s="9" t="s">
        <v>143</v>
      </c>
      <c r="C760" s="71"/>
      <c r="D760" s="72"/>
      <c r="E760" s="73"/>
      <c r="F760" s="74"/>
      <c r="G760" s="73"/>
      <c r="H760" s="75"/>
      <c r="I760" s="75"/>
      <c r="J760" s="75"/>
      <c r="K760" s="104" t="s">
        <v>144</v>
      </c>
      <c r="L760" s="7" t="n">
        <v>0.690972222222222</v>
      </c>
      <c r="M760" s="7" t="n">
        <v>0.70625</v>
      </c>
      <c r="N760" s="95" t="s">
        <v>170</v>
      </c>
      <c r="O760" s="78" t="s">
        <v>146</v>
      </c>
      <c r="Q760" s="0" t="s">
        <v>115</v>
      </c>
      <c r="R760" s="0" t="str">
        <f aca="false">CHOOSE(WEEKDAY(A760),"Dom","Lun","Mar","Mie","Jue","Vie","Sab")</f>
        <v>Sab</v>
      </c>
    </row>
    <row r="761" customFormat="false" ht="15" hidden="true" customHeight="true" outlineLevel="0" collapsed="false">
      <c r="A761" s="70" t="n">
        <v>44023</v>
      </c>
      <c r="B761" s="9" t="s">
        <v>700</v>
      </c>
      <c r="C761" s="71"/>
      <c r="D761" s="72"/>
      <c r="E761" s="73"/>
      <c r="F761" s="74"/>
      <c r="G761" s="73"/>
      <c r="H761" s="75"/>
      <c r="I761" s="75"/>
      <c r="J761" s="75"/>
      <c r="K761" s="104" t="s">
        <v>108</v>
      </c>
      <c r="L761" s="7" t="n">
        <v>0.713888888888889</v>
      </c>
      <c r="M761" s="7" t="n">
        <v>0.720138888888889</v>
      </c>
      <c r="N761" s="95" t="s">
        <v>343</v>
      </c>
      <c r="O761" s="78" t="s">
        <v>701</v>
      </c>
      <c r="Q761" s="0" t="s">
        <v>115</v>
      </c>
      <c r="R761" s="0" t="str">
        <f aca="false">CHOOSE(WEEKDAY(A761),"Dom","Lun","Mar","Mie","Jue","Vie","Sab")</f>
        <v>Sab</v>
      </c>
    </row>
    <row r="762" customFormat="false" ht="15" hidden="true" customHeight="true" outlineLevel="0" collapsed="false">
      <c r="A762" s="70" t="n">
        <v>44023</v>
      </c>
      <c r="B762" s="9" t="s">
        <v>143</v>
      </c>
      <c r="C762" s="71"/>
      <c r="D762" s="72"/>
      <c r="E762" s="73"/>
      <c r="F762" s="74"/>
      <c r="G762" s="73"/>
      <c r="H762" s="75"/>
      <c r="I762" s="75"/>
      <c r="J762" s="75"/>
      <c r="K762" s="104" t="s">
        <v>144</v>
      </c>
      <c r="L762" s="7" t="n">
        <v>0.779861111111111</v>
      </c>
      <c r="M762" s="7" t="n">
        <v>0.822916666666667</v>
      </c>
      <c r="N762" s="95" t="s">
        <v>164</v>
      </c>
      <c r="O762" s="78" t="s">
        <v>146</v>
      </c>
      <c r="Q762" s="0" t="s">
        <v>115</v>
      </c>
      <c r="R762" s="0" t="str">
        <f aca="false">CHOOSE(WEEKDAY(A762),"Dom","Lun","Mar","Mie","Jue","Vie","Sab")</f>
        <v>Sab</v>
      </c>
    </row>
    <row r="763" customFormat="false" ht="15" hidden="true" customHeight="true" outlineLevel="0" collapsed="false">
      <c r="A763" s="70" t="n">
        <v>44023</v>
      </c>
      <c r="B763" s="9" t="s">
        <v>1119</v>
      </c>
      <c r="C763" s="120"/>
      <c r="D763" s="72"/>
      <c r="E763" s="73"/>
      <c r="F763" s="74"/>
      <c r="G763" s="73"/>
      <c r="H763" s="75"/>
      <c r="I763" s="75"/>
      <c r="J763" s="75"/>
      <c r="K763" s="104" t="s">
        <v>108</v>
      </c>
      <c r="L763" s="7" t="n">
        <v>0.832638888888889</v>
      </c>
      <c r="M763" s="7" t="n">
        <v>0.859027777777778</v>
      </c>
      <c r="N763" s="95" t="s">
        <v>190</v>
      </c>
      <c r="O763" s="78" t="s">
        <v>1357</v>
      </c>
      <c r="Q763" s="0" t="s">
        <v>115</v>
      </c>
      <c r="R763" s="0" t="str">
        <f aca="false">CHOOSE(WEEKDAY(A763),"Dom","Lun","Mar","Mie","Jue","Vie","Sab")</f>
        <v>Sab</v>
      </c>
    </row>
    <row r="764" customFormat="false" ht="15" hidden="true" customHeight="true" outlineLevel="0" collapsed="false">
      <c r="A764" s="47" t="n">
        <v>44023</v>
      </c>
      <c r="B764" s="79" t="s">
        <v>147</v>
      </c>
      <c r="C764" s="49"/>
      <c r="D764" s="80"/>
      <c r="E764" s="81"/>
      <c r="F764" s="82"/>
      <c r="G764" s="81"/>
      <c r="H764" s="83"/>
      <c r="I764" s="83"/>
      <c r="J764" s="83"/>
      <c r="K764" s="103" t="s">
        <v>96</v>
      </c>
      <c r="L764" s="85" t="n">
        <v>0.861111111111111</v>
      </c>
      <c r="M764" s="85" t="n">
        <v>0.866666666666667</v>
      </c>
      <c r="N764" s="99" t="s">
        <v>824</v>
      </c>
      <c r="O764" s="59"/>
      <c r="Q764" s="0" t="s">
        <v>115</v>
      </c>
      <c r="R764" s="0" t="str">
        <f aca="false">CHOOSE(WEEKDAY(A764),"Dom","Lun","Mar","Mie","Jue","Vie","Sab")</f>
        <v>Sab</v>
      </c>
    </row>
    <row r="765" customFormat="false" ht="15" hidden="false" customHeight="true" outlineLevel="0" collapsed="false">
      <c r="A765" s="70" t="n">
        <v>44025</v>
      </c>
      <c r="B765" s="130" t="s">
        <v>1358</v>
      </c>
      <c r="C765" s="71" t="n">
        <v>400</v>
      </c>
      <c r="D765" s="72" t="s">
        <v>821</v>
      </c>
      <c r="E765" s="105" t="s">
        <v>1359</v>
      </c>
      <c r="F765" s="106" t="n">
        <f aca="false">IF(MONTH(A765)=MONTH(A764),F764+1,1)</f>
        <v>1</v>
      </c>
      <c r="G765" s="105"/>
      <c r="H765" s="109" t="s">
        <v>1360</v>
      </c>
      <c r="I765" s="109" t="s">
        <v>183</v>
      </c>
      <c r="J765" s="109"/>
      <c r="K765" s="104" t="s">
        <v>80</v>
      </c>
      <c r="L765" s="7" t="n">
        <v>0.600694444444444</v>
      </c>
      <c r="M765" s="7" t="n">
        <v>0.620138888888889</v>
      </c>
      <c r="N765" s="95" t="s">
        <v>155</v>
      </c>
      <c r="O765" s="78" t="s">
        <v>1361</v>
      </c>
      <c r="Q765" s="0" t="s">
        <v>115</v>
      </c>
      <c r="R765" s="0" t="str">
        <f aca="false">CHOOSE(WEEKDAY(A765),"Dom","Lun","Mar","Mie","Jue","Vie","Sab")</f>
        <v>Lun</v>
      </c>
    </row>
    <row r="766" customFormat="false" ht="15" hidden="false" customHeight="true" outlineLevel="0" collapsed="false">
      <c r="A766" s="70" t="n">
        <v>44025</v>
      </c>
      <c r="B766" s="9" t="s">
        <v>1362</v>
      </c>
      <c r="C766" s="71" t="n">
        <v>300</v>
      </c>
      <c r="D766" s="72" t="s">
        <v>821</v>
      </c>
      <c r="E766" s="73" t="s">
        <v>1363</v>
      </c>
      <c r="F766" s="74" t="n">
        <f aca="false">IF(MONTH(A766)=MONTH(A765),F765+1,1)</f>
        <v>2</v>
      </c>
      <c r="G766" s="73"/>
      <c r="H766" s="75" t="s">
        <v>1364</v>
      </c>
      <c r="I766" s="75" t="s">
        <v>159</v>
      </c>
      <c r="J766" s="75"/>
      <c r="K766" s="104" t="s">
        <v>80</v>
      </c>
      <c r="L766" s="7" t="n">
        <v>0.682638888888889</v>
      </c>
      <c r="M766" s="7" t="n">
        <v>0.693055555555556</v>
      </c>
      <c r="N766" s="95" t="s">
        <v>395</v>
      </c>
      <c r="O766" s="78" t="s">
        <v>1365</v>
      </c>
      <c r="Q766" s="0" t="s">
        <v>115</v>
      </c>
      <c r="R766" s="0" t="str">
        <f aca="false">CHOOSE(WEEKDAY(A766),"Dom","Lun","Mar","Mie","Jue","Vie","Sab")</f>
        <v>Lun</v>
      </c>
    </row>
    <row r="767" customFormat="false" ht="15" hidden="false" customHeight="true" outlineLevel="0" collapsed="false">
      <c r="A767" s="70" t="n">
        <v>44025</v>
      </c>
      <c r="B767" s="9" t="s">
        <v>1366</v>
      </c>
      <c r="C767" s="71" t="n">
        <v>450</v>
      </c>
      <c r="D767" s="72" t="s">
        <v>821</v>
      </c>
      <c r="E767" s="73" t="s">
        <v>1367</v>
      </c>
      <c r="F767" s="74" t="n">
        <f aca="false">IF(MONTH(A767)=MONTH(A766),F766+1,1)</f>
        <v>3</v>
      </c>
      <c r="G767" s="73"/>
      <c r="H767" s="75" t="s">
        <v>1368</v>
      </c>
      <c r="I767" s="75" t="s">
        <v>314</v>
      </c>
      <c r="J767" s="75"/>
      <c r="K767" s="104" t="s">
        <v>80</v>
      </c>
      <c r="L767" s="7" t="n">
        <v>0.754861111111111</v>
      </c>
      <c r="M767" s="7" t="n">
        <v>0.794444444444444</v>
      </c>
      <c r="N767" s="95" t="s">
        <v>348</v>
      </c>
      <c r="O767" s="78" t="s">
        <v>1369</v>
      </c>
      <c r="Q767" s="0" t="s">
        <v>115</v>
      </c>
      <c r="R767" s="0" t="str">
        <f aca="false">CHOOSE(WEEKDAY(A767),"Dom","Lun","Mar","Mie","Jue","Vie","Sab")</f>
        <v>Lun</v>
      </c>
    </row>
    <row r="768" customFormat="false" ht="15" hidden="false" customHeight="true" outlineLevel="0" collapsed="false">
      <c r="A768" s="70" t="n">
        <v>44025</v>
      </c>
      <c r="B768" s="9" t="s">
        <v>1314</v>
      </c>
      <c r="C768" s="71" t="n">
        <v>300</v>
      </c>
      <c r="D768" s="72" t="s">
        <v>104</v>
      </c>
      <c r="E768" s="73" t="s">
        <v>1370</v>
      </c>
      <c r="F768" s="74" t="n">
        <f aca="false">IF(MONTH(A768)=MONTH(A767),F767+1,1)</f>
        <v>4</v>
      </c>
      <c r="G768" s="73"/>
      <c r="H768" s="75"/>
      <c r="I768" s="75" t="s">
        <v>159</v>
      </c>
      <c r="J768" s="75"/>
      <c r="K768" s="104" t="s">
        <v>80</v>
      </c>
      <c r="L768" s="7" t="n">
        <v>0.335416666666667</v>
      </c>
      <c r="M768" s="7" t="n">
        <v>0.365277777777778</v>
      </c>
      <c r="N768" s="95" t="s">
        <v>210</v>
      </c>
      <c r="O768" s="78" t="s">
        <v>1371</v>
      </c>
      <c r="Q768" s="0" t="s">
        <v>115</v>
      </c>
      <c r="R768" s="0" t="str">
        <f aca="false">CHOOSE(WEEKDAY(A768),"Dom","Lun","Mar","Mie","Jue","Vie","Sab")</f>
        <v>Lun</v>
      </c>
    </row>
    <row r="769" customFormat="false" ht="15" hidden="false" customHeight="true" outlineLevel="0" collapsed="false">
      <c r="A769" s="70" t="n">
        <v>44025</v>
      </c>
      <c r="B769" s="9" t="s">
        <v>1372</v>
      </c>
      <c r="C769" s="71" t="n">
        <v>400</v>
      </c>
      <c r="D769" s="72" t="s">
        <v>104</v>
      </c>
      <c r="E769" s="73" t="s">
        <v>1373</v>
      </c>
      <c r="F769" s="74" t="n">
        <f aca="false">IF(MONTH(A769)=MONTH(A768),F768+1,1)</f>
        <v>5</v>
      </c>
      <c r="G769" s="73"/>
      <c r="H769" s="75"/>
      <c r="I769" s="75" t="s">
        <v>131</v>
      </c>
      <c r="J769" s="75"/>
      <c r="K769" s="104" t="s">
        <v>80</v>
      </c>
      <c r="L769" s="7" t="n">
        <v>0.40625</v>
      </c>
      <c r="M769" s="7" t="n">
        <v>0.428472222222222</v>
      </c>
      <c r="N769" s="95" t="s">
        <v>155</v>
      </c>
      <c r="O769" s="78" t="s">
        <v>1374</v>
      </c>
      <c r="Q769" s="0" t="s">
        <v>115</v>
      </c>
      <c r="R769" s="0" t="str">
        <f aca="false">CHOOSE(WEEKDAY(A769),"Dom","Lun","Mar","Mie","Jue","Vie","Sab")</f>
        <v>Lun</v>
      </c>
    </row>
    <row r="770" customFormat="false" ht="15" hidden="false" customHeight="true" outlineLevel="0" collapsed="false">
      <c r="A770" s="70" t="n">
        <v>44025</v>
      </c>
      <c r="B770" s="9" t="s">
        <v>1375</v>
      </c>
      <c r="C770" s="71" t="n">
        <v>300</v>
      </c>
      <c r="D770" s="72" t="s">
        <v>104</v>
      </c>
      <c r="E770" s="73" t="s">
        <v>1376</v>
      </c>
      <c r="F770" s="74" t="n">
        <f aca="false">IF(MONTH(A770)=MONTH(A769),F769+1,1)</f>
        <v>6</v>
      </c>
      <c r="G770" s="73"/>
      <c r="H770" s="75"/>
      <c r="I770" s="75" t="s">
        <v>187</v>
      </c>
      <c r="J770" s="75"/>
      <c r="K770" s="104" t="s">
        <v>80</v>
      </c>
      <c r="L770" s="7" t="n">
        <v>0.504166666666667</v>
      </c>
      <c r="M770" s="7" t="n">
        <v>0.517361111111111</v>
      </c>
      <c r="N770" s="95" t="s">
        <v>198</v>
      </c>
      <c r="O770" s="78" t="s">
        <v>1377</v>
      </c>
      <c r="Q770" s="0" t="s">
        <v>115</v>
      </c>
      <c r="R770" s="0" t="str">
        <f aca="false">CHOOSE(WEEKDAY(A770),"Dom","Lun","Mar","Mie","Jue","Vie","Sab")</f>
        <v>Lun</v>
      </c>
    </row>
    <row r="771" customFormat="false" ht="15" hidden="false" customHeight="true" outlineLevel="0" collapsed="false">
      <c r="A771" s="70" t="n">
        <v>44025</v>
      </c>
      <c r="B771" s="9" t="s">
        <v>1378</v>
      </c>
      <c r="C771" s="71" t="n">
        <v>200</v>
      </c>
      <c r="D771" s="72" t="s">
        <v>104</v>
      </c>
      <c r="E771" s="73" t="s">
        <v>1379</v>
      </c>
      <c r="F771" s="74" t="n">
        <f aca="false">IF(MONTH(A771)=MONTH(A770),F770+1,1)</f>
        <v>7</v>
      </c>
      <c r="G771" s="73"/>
      <c r="H771" s="75"/>
      <c r="I771" s="75" t="s">
        <v>159</v>
      </c>
      <c r="J771" s="75"/>
      <c r="K771" s="104" t="s">
        <v>80</v>
      </c>
      <c r="L771" s="7" t="n">
        <v>0.71875</v>
      </c>
      <c r="M771" s="7" t="n">
        <v>0.720833333333333</v>
      </c>
      <c r="N771" s="95" t="s">
        <v>324</v>
      </c>
      <c r="O771" s="78" t="s">
        <v>1380</v>
      </c>
      <c r="Q771" s="0" t="s">
        <v>115</v>
      </c>
      <c r="R771" s="0" t="str">
        <f aca="false">CHOOSE(WEEKDAY(A771),"Dom","Lun","Mar","Mie","Jue","Vie","Sab")</f>
        <v>Lun</v>
      </c>
    </row>
    <row r="772" customFormat="false" ht="15" hidden="true" customHeight="true" outlineLevel="0" collapsed="false">
      <c r="A772" s="70" t="n">
        <v>44025</v>
      </c>
      <c r="B772" s="9" t="s">
        <v>793</v>
      </c>
      <c r="C772" s="71"/>
      <c r="D772" s="72"/>
      <c r="E772" s="73"/>
      <c r="F772" s="74"/>
      <c r="G772" s="73"/>
      <c r="H772" s="75"/>
      <c r="I772" s="75"/>
      <c r="J772" s="75"/>
      <c r="K772" s="104" t="s">
        <v>257</v>
      </c>
      <c r="L772" s="7" t="n">
        <v>0.385416666666667</v>
      </c>
      <c r="M772" s="7" t="n">
        <v>0.400694444444444</v>
      </c>
      <c r="N772" s="95" t="s">
        <v>239</v>
      </c>
      <c r="O772" s="78" t="s">
        <v>794</v>
      </c>
      <c r="Q772" s="0" t="s">
        <v>115</v>
      </c>
      <c r="R772" s="0" t="str">
        <f aca="false">CHOOSE(WEEKDAY(A772),"Dom","Lun","Mar","Mie","Jue","Vie","Sab")</f>
        <v>Lun</v>
      </c>
    </row>
    <row r="773" customFormat="false" ht="15" hidden="true" customHeight="true" outlineLevel="0" collapsed="false">
      <c r="A773" s="70" t="n">
        <v>44025</v>
      </c>
      <c r="B773" s="9" t="s">
        <v>143</v>
      </c>
      <c r="C773" s="71"/>
      <c r="D773" s="72"/>
      <c r="E773" s="73"/>
      <c r="F773" s="74"/>
      <c r="G773" s="73"/>
      <c r="H773" s="75"/>
      <c r="I773" s="75"/>
      <c r="J773" s="75"/>
      <c r="K773" s="104" t="s">
        <v>144</v>
      </c>
      <c r="L773" s="7" t="n">
        <v>0.444444444444444</v>
      </c>
      <c r="M773" s="7" t="n">
        <v>0.475</v>
      </c>
      <c r="N773" s="95" t="s">
        <v>137</v>
      </c>
      <c r="O773" s="78" t="s">
        <v>146</v>
      </c>
      <c r="Q773" s="0" t="s">
        <v>115</v>
      </c>
      <c r="R773" s="0" t="str">
        <f aca="false">CHOOSE(WEEKDAY(A773),"Dom","Lun","Mar","Mie","Jue","Vie","Sab")</f>
        <v>Lun</v>
      </c>
    </row>
    <row r="774" customFormat="false" ht="15" hidden="true" customHeight="true" outlineLevel="0" collapsed="false">
      <c r="A774" s="70" t="n">
        <v>44025</v>
      </c>
      <c r="B774" s="9" t="s">
        <v>95</v>
      </c>
      <c r="C774" s="71"/>
      <c r="D774" s="72"/>
      <c r="E774" s="73"/>
      <c r="F774" s="74"/>
      <c r="G774" s="73"/>
      <c r="H774" s="75"/>
      <c r="I774" s="75"/>
      <c r="J774" s="75"/>
      <c r="K774" s="104" t="s">
        <v>96</v>
      </c>
      <c r="L774" s="7" t="n">
        <v>0.483333333333333</v>
      </c>
      <c r="M774" s="7" t="n">
        <v>0.493055555555556</v>
      </c>
      <c r="N774" s="95" t="s">
        <v>343</v>
      </c>
      <c r="O774" s="78" t="s">
        <v>112</v>
      </c>
      <c r="Q774" s="0" t="s">
        <v>115</v>
      </c>
      <c r="R774" s="0" t="str">
        <f aca="false">CHOOSE(WEEKDAY(A774),"Dom","Lun","Mar","Mie","Jue","Vie","Sab")</f>
        <v>Lun</v>
      </c>
    </row>
    <row r="775" customFormat="false" ht="15" hidden="true" customHeight="true" outlineLevel="0" collapsed="false">
      <c r="A775" s="70" t="n">
        <v>44025</v>
      </c>
      <c r="B775" s="9" t="s">
        <v>1381</v>
      </c>
      <c r="C775" s="71"/>
      <c r="D775" s="72"/>
      <c r="E775" s="73"/>
      <c r="F775" s="74"/>
      <c r="G775" s="73"/>
      <c r="H775" s="75"/>
      <c r="I775" s="75"/>
      <c r="J775" s="75"/>
      <c r="K775" s="104" t="s">
        <v>108</v>
      </c>
      <c r="L775" s="7" t="n">
        <v>0.494444444444444</v>
      </c>
      <c r="M775" s="7" t="n">
        <v>0.502083333333333</v>
      </c>
      <c r="N775" s="95" t="s">
        <v>190</v>
      </c>
      <c r="O775" s="78" t="s">
        <v>1382</v>
      </c>
      <c r="Q775" s="0" t="s">
        <v>115</v>
      </c>
      <c r="R775" s="0" t="str">
        <f aca="false">CHOOSE(WEEKDAY(A775),"Dom","Lun","Mar","Mie","Jue","Vie","Sab")</f>
        <v>Lun</v>
      </c>
    </row>
    <row r="776" customFormat="false" ht="15" hidden="true" customHeight="true" outlineLevel="0" collapsed="false">
      <c r="A776" s="70" t="n">
        <v>44025</v>
      </c>
      <c r="B776" s="9" t="s">
        <v>1288</v>
      </c>
      <c r="C776" s="71"/>
      <c r="D776" s="72"/>
      <c r="E776" s="73"/>
      <c r="F776" s="74"/>
      <c r="G776" s="73"/>
      <c r="H776" s="75"/>
      <c r="I776" s="75"/>
      <c r="J776" s="75"/>
      <c r="K776" s="104" t="s">
        <v>108</v>
      </c>
      <c r="L776" s="7" t="n">
        <v>0.527777777777778</v>
      </c>
      <c r="M776" s="7" t="n">
        <v>0.53125</v>
      </c>
      <c r="N776" s="95" t="s">
        <v>222</v>
      </c>
      <c r="O776" s="78" t="s">
        <v>1383</v>
      </c>
      <c r="Q776" s="0" t="s">
        <v>115</v>
      </c>
      <c r="R776" s="0" t="str">
        <f aca="false">CHOOSE(WEEKDAY(A776),"Dom","Lun","Mar","Mie","Jue","Vie","Sab")</f>
        <v>Lun</v>
      </c>
    </row>
    <row r="777" customFormat="false" ht="15" hidden="true" customHeight="true" outlineLevel="0" collapsed="false">
      <c r="A777" s="70" t="n">
        <v>44025</v>
      </c>
      <c r="B777" s="9" t="s">
        <v>1119</v>
      </c>
      <c r="C777" s="71"/>
      <c r="D777" s="72"/>
      <c r="E777" s="73"/>
      <c r="F777" s="74"/>
      <c r="G777" s="73"/>
      <c r="H777" s="75"/>
      <c r="I777" s="75"/>
      <c r="J777" s="75"/>
      <c r="K777" s="104" t="s">
        <v>108</v>
      </c>
      <c r="L777" s="7" t="n">
        <v>0.563888888888889</v>
      </c>
      <c r="M777" s="7" t="n">
        <v>0.579166666666667</v>
      </c>
      <c r="N777" s="95" t="s">
        <v>132</v>
      </c>
      <c r="O777" s="78" t="s">
        <v>1384</v>
      </c>
      <c r="Q777" s="0" t="s">
        <v>115</v>
      </c>
      <c r="R777" s="0" t="str">
        <f aca="false">CHOOSE(WEEKDAY(A777),"Dom","Lun","Mar","Mie","Jue","Vie","Sab")</f>
        <v>Lun</v>
      </c>
    </row>
    <row r="778" customFormat="false" ht="15" hidden="true" customHeight="true" outlineLevel="0" collapsed="false">
      <c r="A778" s="70" t="n">
        <v>44025</v>
      </c>
      <c r="B778" s="9" t="s">
        <v>143</v>
      </c>
      <c r="C778" s="71"/>
      <c r="D778" s="72"/>
      <c r="E778" s="73"/>
      <c r="F778" s="74"/>
      <c r="G778" s="73"/>
      <c r="H778" s="75"/>
      <c r="I778" s="75"/>
      <c r="J778" s="75"/>
      <c r="K778" s="104" t="s">
        <v>144</v>
      </c>
      <c r="L778" s="7" t="n">
        <v>0.636111111111111</v>
      </c>
      <c r="M778" s="7" t="n">
        <v>0.6625</v>
      </c>
      <c r="N778" s="95" t="s">
        <v>106</v>
      </c>
      <c r="O778" s="78" t="s">
        <v>146</v>
      </c>
      <c r="Q778" s="0" t="s">
        <v>115</v>
      </c>
      <c r="R778" s="0" t="str">
        <f aca="false">CHOOSE(WEEKDAY(A778),"Dom","Lun","Mar","Mie","Jue","Vie","Sab")</f>
        <v>Lun</v>
      </c>
    </row>
    <row r="779" customFormat="false" ht="15" hidden="true" customHeight="true" outlineLevel="0" collapsed="false">
      <c r="A779" s="70" t="n">
        <v>44025</v>
      </c>
      <c r="B779" s="9" t="s">
        <v>1385</v>
      </c>
      <c r="C779" s="71"/>
      <c r="D779" s="72"/>
      <c r="E779" s="73"/>
      <c r="F779" s="74"/>
      <c r="G779" s="73"/>
      <c r="H779" s="75"/>
      <c r="I779" s="75"/>
      <c r="J779" s="75"/>
      <c r="K779" s="104" t="s">
        <v>257</v>
      </c>
      <c r="L779" s="7" t="n">
        <v>0.677777777777778</v>
      </c>
      <c r="M779" s="7" t="n">
        <v>0.68125</v>
      </c>
      <c r="N779" s="95" t="s">
        <v>343</v>
      </c>
      <c r="O779" s="78" t="s">
        <v>281</v>
      </c>
      <c r="Q779" s="0" t="s">
        <v>115</v>
      </c>
      <c r="R779" s="0" t="str">
        <f aca="false">CHOOSE(WEEKDAY(A779),"Dom","Lun","Mar","Mie","Jue","Vie","Sab")</f>
        <v>Lun</v>
      </c>
    </row>
    <row r="780" customFormat="false" ht="15" hidden="true" customHeight="true" outlineLevel="0" collapsed="false">
      <c r="A780" s="70" t="n">
        <v>44025</v>
      </c>
      <c r="B780" s="9" t="s">
        <v>1386</v>
      </c>
      <c r="C780" s="71"/>
      <c r="D780" s="72"/>
      <c r="E780" s="73"/>
      <c r="F780" s="74"/>
      <c r="G780" s="73"/>
      <c r="H780" s="75"/>
      <c r="I780" s="75"/>
      <c r="J780" s="75"/>
      <c r="K780" s="104" t="s">
        <v>108</v>
      </c>
      <c r="L780" s="7" t="n">
        <v>0.727777777777778</v>
      </c>
      <c r="M780" s="7" t="n">
        <v>0.740972222222222</v>
      </c>
      <c r="N780" s="95" t="s">
        <v>239</v>
      </c>
      <c r="O780" s="78"/>
      <c r="Q780" s="0" t="s">
        <v>115</v>
      </c>
      <c r="R780" s="0" t="str">
        <f aca="false">CHOOSE(WEEKDAY(A780),"Dom","Lun","Mar","Mie","Jue","Vie","Sab")</f>
        <v>Lun</v>
      </c>
    </row>
    <row r="781" customFormat="false" ht="15" hidden="true" customHeight="true" outlineLevel="0" collapsed="false">
      <c r="A781" s="70" t="n">
        <v>44025</v>
      </c>
      <c r="B781" s="9" t="s">
        <v>143</v>
      </c>
      <c r="C781" s="71"/>
      <c r="D781" s="72"/>
      <c r="E781" s="131"/>
      <c r="F781" s="132"/>
      <c r="G781" s="131"/>
      <c r="H781" s="75"/>
      <c r="I781" s="101"/>
      <c r="J781" s="101"/>
      <c r="K781" s="104" t="s">
        <v>144</v>
      </c>
      <c r="L781" s="7" t="n">
        <v>0.746527777777778</v>
      </c>
      <c r="M781" s="7" t="n">
        <v>0.747222222222222</v>
      </c>
      <c r="N781" s="95" t="s">
        <v>170</v>
      </c>
      <c r="O781" s="133" t="s">
        <v>146</v>
      </c>
      <c r="Q781" s="0" t="s">
        <v>115</v>
      </c>
      <c r="R781" s="0" t="str">
        <f aca="false">CHOOSE(WEEKDAY(A781),"Dom","Lun","Mar","Mie","Jue","Vie","Sab")</f>
        <v>Lun</v>
      </c>
    </row>
    <row r="782" customFormat="false" ht="15" hidden="true" customHeight="true" outlineLevel="0" collapsed="false">
      <c r="A782" s="47" t="n">
        <v>44025</v>
      </c>
      <c r="B782" s="79" t="s">
        <v>147</v>
      </c>
      <c r="C782" s="49"/>
      <c r="D782" s="80"/>
      <c r="E782" s="81"/>
      <c r="F782" s="82"/>
      <c r="G782" s="81"/>
      <c r="H782" s="83"/>
      <c r="I782" s="83"/>
      <c r="J782" s="83"/>
      <c r="K782" s="103" t="s">
        <v>96</v>
      </c>
      <c r="L782" s="85" t="n">
        <v>0.813194444444444</v>
      </c>
      <c r="M782" s="85" t="n">
        <v>0.854166666666667</v>
      </c>
      <c r="N782" s="99" t="s">
        <v>1387</v>
      </c>
      <c r="O782" s="59"/>
      <c r="Q782" s="0" t="s">
        <v>115</v>
      </c>
      <c r="R782" s="0" t="str">
        <f aca="false">CHOOSE(WEEKDAY(A782),"Dom","Lun","Mar","Mie","Jue","Vie","Sab")</f>
        <v>Lun</v>
      </c>
    </row>
    <row r="783" customFormat="false" ht="15" hidden="false" customHeight="true" outlineLevel="0" collapsed="false">
      <c r="A783" s="70" t="n">
        <v>44026</v>
      </c>
      <c r="B783" s="9" t="s">
        <v>1388</v>
      </c>
      <c r="C783" s="120" t="n">
        <v>300</v>
      </c>
      <c r="D783" s="72" t="s">
        <v>77</v>
      </c>
      <c r="E783" s="73" t="s">
        <v>1389</v>
      </c>
      <c r="F783" s="74" t="n">
        <f aca="false">IF(MONTH(A783)=MONTH(A782),F782+1,1)</f>
        <v>1</v>
      </c>
      <c r="G783" s="73"/>
      <c r="H783" s="75"/>
      <c r="I783" s="75" t="s">
        <v>187</v>
      </c>
      <c r="J783" s="75"/>
      <c r="K783" s="104" t="s">
        <v>80</v>
      </c>
      <c r="L783" s="7" t="n">
        <v>0.647916666666667</v>
      </c>
      <c r="M783" s="7" t="n">
        <v>0.667361111111111</v>
      </c>
      <c r="N783" s="95" t="s">
        <v>122</v>
      </c>
      <c r="O783" s="78" t="s">
        <v>1390</v>
      </c>
      <c r="Q783" s="0" t="s">
        <v>115</v>
      </c>
      <c r="R783" s="0" t="str">
        <f aca="false">CHOOSE(WEEKDAY(A783),"Dom","Lun","Mar","Mie","Jue","Vie","Sab")</f>
        <v>Mar</v>
      </c>
    </row>
    <row r="784" customFormat="false" ht="15" hidden="false" customHeight="true" outlineLevel="0" collapsed="false">
      <c r="A784" s="70" t="n">
        <v>44026</v>
      </c>
      <c r="B784" s="9" t="s">
        <v>1391</v>
      </c>
      <c r="C784" s="71" t="n">
        <v>430</v>
      </c>
      <c r="D784" s="72" t="s">
        <v>821</v>
      </c>
      <c r="E784" s="73" t="s">
        <v>1392</v>
      </c>
      <c r="F784" s="74" t="n">
        <f aca="false">IF(MONTH(A784)=MONTH(A783),F783+1,1)</f>
        <v>2</v>
      </c>
      <c r="G784" s="73"/>
      <c r="H784" s="75" t="s">
        <v>1393</v>
      </c>
      <c r="I784" s="75" t="s">
        <v>113</v>
      </c>
      <c r="J784" s="75"/>
      <c r="K784" s="104" t="s">
        <v>80</v>
      </c>
      <c r="L784" s="7" t="n">
        <v>0.395833333333333</v>
      </c>
      <c r="M784" s="7" t="n">
        <v>0.400694444444444</v>
      </c>
      <c r="N784" s="95" t="s">
        <v>348</v>
      </c>
      <c r="O784" s="78" t="s">
        <v>1394</v>
      </c>
      <c r="Q784" s="0" t="s">
        <v>115</v>
      </c>
      <c r="R784" s="0" t="str">
        <f aca="false">CHOOSE(WEEKDAY(A784),"Dom","Lun","Mar","Mie","Jue","Vie","Sab")</f>
        <v>Mar</v>
      </c>
    </row>
    <row r="785" customFormat="false" ht="15" hidden="false" customHeight="true" outlineLevel="0" collapsed="false">
      <c r="A785" s="70" t="n">
        <v>44026</v>
      </c>
      <c r="B785" s="9" t="s">
        <v>1395</v>
      </c>
      <c r="C785" s="71" t="n">
        <v>310</v>
      </c>
      <c r="D785" s="72" t="s">
        <v>821</v>
      </c>
      <c r="E785" s="73" t="s">
        <v>1396</v>
      </c>
      <c r="F785" s="74" t="n">
        <f aca="false">IF(MONTH(A785)=MONTH(A784),F784+1,1)</f>
        <v>3</v>
      </c>
      <c r="G785" s="73"/>
      <c r="H785" s="75" t="s">
        <v>1397</v>
      </c>
      <c r="I785" s="75" t="s">
        <v>187</v>
      </c>
      <c r="J785" s="75"/>
      <c r="K785" s="104" t="s">
        <v>80</v>
      </c>
      <c r="L785" s="7" t="n">
        <v>0.681944444444444</v>
      </c>
      <c r="M785" s="7" t="n">
        <v>0.690277777777778</v>
      </c>
      <c r="N785" s="95" t="s">
        <v>220</v>
      </c>
      <c r="O785" s="78" t="s">
        <v>1398</v>
      </c>
      <c r="Q785" s="0" t="s">
        <v>115</v>
      </c>
      <c r="R785" s="0" t="str">
        <f aca="false">CHOOSE(WEEKDAY(A785),"Dom","Lun","Mar","Mie","Jue","Vie","Sab")</f>
        <v>Mar</v>
      </c>
    </row>
    <row r="786" customFormat="false" ht="15" hidden="false" customHeight="true" outlineLevel="0" collapsed="false">
      <c r="A786" s="70" t="n">
        <v>44026</v>
      </c>
      <c r="B786" s="9" t="s">
        <v>1292</v>
      </c>
      <c r="C786" s="71" t="n">
        <v>400</v>
      </c>
      <c r="D786" s="72" t="s">
        <v>104</v>
      </c>
      <c r="E786" s="73" t="s">
        <v>1399</v>
      </c>
      <c r="F786" s="74" t="n">
        <f aca="false">IF(MONTH(A786)=MONTH(A785),F785+1,1)</f>
        <v>4</v>
      </c>
      <c r="G786" s="73"/>
      <c r="H786" s="75"/>
      <c r="I786" s="75" t="s">
        <v>100</v>
      </c>
      <c r="J786" s="75"/>
      <c r="K786" s="104" t="s">
        <v>80</v>
      </c>
      <c r="L786" s="7" t="n">
        <v>0.419444444444444</v>
      </c>
      <c r="M786" s="7" t="n">
        <v>0.457638888888889</v>
      </c>
      <c r="N786" s="95" t="s">
        <v>210</v>
      </c>
      <c r="O786" s="78" t="s">
        <v>1400</v>
      </c>
      <c r="Q786" s="0" t="s">
        <v>115</v>
      </c>
      <c r="R786" s="0" t="str">
        <f aca="false">CHOOSE(WEEKDAY(A786),"Dom","Lun","Mar","Mie","Jue","Vie","Sab")</f>
        <v>Mar</v>
      </c>
    </row>
    <row r="787" customFormat="false" ht="15" hidden="false" customHeight="true" outlineLevel="0" collapsed="false">
      <c r="A787" s="70" t="n">
        <v>44026</v>
      </c>
      <c r="B787" s="9" t="s">
        <v>204</v>
      </c>
      <c r="C787" s="71" t="n">
        <v>400</v>
      </c>
      <c r="D787" s="72" t="s">
        <v>104</v>
      </c>
      <c r="E787" s="73" t="s">
        <v>205</v>
      </c>
      <c r="F787" s="74" t="n">
        <f aca="false">IF(MONTH(A787)=MONTH(A786),F786+1,1)</f>
        <v>5</v>
      </c>
      <c r="G787" s="73"/>
      <c r="H787" s="75" t="s">
        <v>204</v>
      </c>
      <c r="I787" s="75" t="s">
        <v>79</v>
      </c>
      <c r="J787" s="75"/>
      <c r="K787" s="104" t="s">
        <v>80</v>
      </c>
      <c r="L787" s="7" t="n">
        <v>0.5375</v>
      </c>
      <c r="M787" s="7" t="n">
        <v>0.571527777777778</v>
      </c>
      <c r="N787" s="95" t="s">
        <v>132</v>
      </c>
      <c r="O787" s="78" t="s">
        <v>207</v>
      </c>
      <c r="Q787" s="0" t="s">
        <v>115</v>
      </c>
      <c r="R787" s="0" t="str">
        <f aca="false">CHOOSE(WEEKDAY(A787),"Dom","Lun","Mar","Mie","Jue","Vie","Sab")</f>
        <v>Mar</v>
      </c>
    </row>
    <row r="788" customFormat="false" ht="15" hidden="true" customHeight="true" outlineLevel="0" collapsed="false">
      <c r="A788" s="70" t="n">
        <v>44026</v>
      </c>
      <c r="B788" s="9" t="s">
        <v>1401</v>
      </c>
      <c r="C788" s="71"/>
      <c r="D788" s="72"/>
      <c r="E788" s="73"/>
      <c r="F788" s="74"/>
      <c r="G788" s="73"/>
      <c r="H788" s="75"/>
      <c r="I788" s="75" t="s">
        <v>85</v>
      </c>
      <c r="J788" s="75"/>
      <c r="K788" s="104" t="s">
        <v>108</v>
      </c>
      <c r="L788" s="7" t="n">
        <v>0.367361111111111</v>
      </c>
      <c r="M788" s="7" t="n">
        <v>0.372916666666667</v>
      </c>
      <c r="N788" s="95" t="s">
        <v>109</v>
      </c>
      <c r="O788" s="78" t="s">
        <v>1402</v>
      </c>
      <c r="Q788" s="0" t="s">
        <v>115</v>
      </c>
      <c r="R788" s="0" t="str">
        <f aca="false">CHOOSE(WEEKDAY(A788),"Dom","Lun","Mar","Mie","Jue","Vie","Sab")</f>
        <v>Mar</v>
      </c>
    </row>
    <row r="789" customFormat="false" ht="15" hidden="true" customHeight="true" outlineLevel="0" collapsed="false">
      <c r="A789" s="70" t="n">
        <v>44026</v>
      </c>
      <c r="B789" s="9" t="s">
        <v>1403</v>
      </c>
      <c r="C789" s="71"/>
      <c r="D789" s="72"/>
      <c r="E789" s="73"/>
      <c r="F789" s="74"/>
      <c r="G789" s="73"/>
      <c r="H789" s="75"/>
      <c r="I789" s="75"/>
      <c r="J789" s="75"/>
      <c r="K789" s="104" t="s">
        <v>257</v>
      </c>
      <c r="L789" s="7" t="n">
        <v>0.385416666666667</v>
      </c>
      <c r="M789" s="7" t="n">
        <v>0.393055555555556</v>
      </c>
      <c r="N789" s="95" t="s">
        <v>168</v>
      </c>
      <c r="O789" s="78" t="s">
        <v>1404</v>
      </c>
      <c r="Q789" s="0" t="s">
        <v>115</v>
      </c>
      <c r="R789" s="0" t="str">
        <f aca="false">CHOOSE(WEEKDAY(A789),"Dom","Lun","Mar","Mie","Jue","Vie","Sab")</f>
        <v>Mar</v>
      </c>
    </row>
    <row r="790" customFormat="false" ht="15" hidden="true" customHeight="true" outlineLevel="0" collapsed="false">
      <c r="A790" s="70" t="n">
        <v>44026</v>
      </c>
      <c r="B790" s="9" t="s">
        <v>1119</v>
      </c>
      <c r="C790" s="71"/>
      <c r="D790" s="72"/>
      <c r="E790" s="73"/>
      <c r="F790" s="74"/>
      <c r="G790" s="73"/>
      <c r="H790" s="75"/>
      <c r="I790" s="75"/>
      <c r="J790" s="75"/>
      <c r="K790" s="104" t="s">
        <v>108</v>
      </c>
      <c r="L790" s="7" t="n">
        <v>0.477777777777778</v>
      </c>
      <c r="M790" s="7" t="n">
        <v>0.479861111111111</v>
      </c>
      <c r="N790" s="95" t="s">
        <v>343</v>
      </c>
      <c r="O790" s="78" t="s">
        <v>1405</v>
      </c>
      <c r="Q790" s="0" t="s">
        <v>115</v>
      </c>
      <c r="R790" s="0" t="str">
        <f aca="false">CHOOSE(WEEKDAY(A790),"Dom","Lun","Mar","Mie","Jue","Vie","Sab")</f>
        <v>Mar</v>
      </c>
    </row>
    <row r="791" customFormat="false" ht="15" hidden="true" customHeight="true" outlineLevel="0" collapsed="false">
      <c r="A791" s="70" t="n">
        <v>44026</v>
      </c>
      <c r="B791" s="9" t="s">
        <v>143</v>
      </c>
      <c r="C791" s="71"/>
      <c r="D791" s="72"/>
      <c r="E791" s="73"/>
      <c r="F791" s="74"/>
      <c r="G791" s="73"/>
      <c r="H791" s="75"/>
      <c r="I791" s="75"/>
      <c r="J791" s="75"/>
      <c r="K791" s="104" t="s">
        <v>144</v>
      </c>
      <c r="L791" s="7" t="n">
        <v>0.48125</v>
      </c>
      <c r="M791" s="7" t="n">
        <v>0.518055555555556</v>
      </c>
      <c r="N791" s="95" t="s">
        <v>220</v>
      </c>
      <c r="O791" s="78" t="s">
        <v>146</v>
      </c>
      <c r="Q791" s="0" t="s">
        <v>115</v>
      </c>
      <c r="R791" s="0" t="str">
        <f aca="false">CHOOSE(WEEKDAY(A791),"Dom","Lun","Mar","Mie","Jue","Vie","Sab")</f>
        <v>Mar</v>
      </c>
    </row>
    <row r="792" customFormat="false" ht="15" hidden="true" customHeight="true" outlineLevel="0" collapsed="false">
      <c r="A792" s="70" t="n">
        <v>44026</v>
      </c>
      <c r="B792" s="9" t="s">
        <v>1406</v>
      </c>
      <c r="C792" s="71"/>
      <c r="D792" s="72"/>
      <c r="E792" s="73"/>
      <c r="F792" s="74"/>
      <c r="G792" s="73"/>
      <c r="H792" s="75"/>
      <c r="I792" s="75"/>
      <c r="J792" s="75"/>
      <c r="K792" s="104" t="s">
        <v>108</v>
      </c>
      <c r="L792" s="7" t="n">
        <v>0.529166666666667</v>
      </c>
      <c r="M792" s="7" t="n">
        <v>0.532638888888889</v>
      </c>
      <c r="N792" s="95" t="s">
        <v>434</v>
      </c>
      <c r="O792" s="78"/>
      <c r="Q792" s="0" t="s">
        <v>115</v>
      </c>
      <c r="R792" s="0" t="str">
        <f aca="false">CHOOSE(WEEKDAY(A792),"Dom","Lun","Mar","Mie","Jue","Vie","Sab")</f>
        <v>Mar</v>
      </c>
    </row>
    <row r="793" customFormat="false" ht="15" hidden="true" customHeight="true" outlineLevel="0" collapsed="false">
      <c r="A793" s="70" t="n">
        <v>44026</v>
      </c>
      <c r="B793" s="9" t="s">
        <v>143</v>
      </c>
      <c r="C793" s="71"/>
      <c r="D793" s="72"/>
      <c r="E793" s="73"/>
      <c r="F793" s="74"/>
      <c r="G793" s="73"/>
      <c r="H793" s="75"/>
      <c r="I793" s="75"/>
      <c r="J793" s="75"/>
      <c r="K793" s="104" t="s">
        <v>144</v>
      </c>
      <c r="L793" s="7" t="n">
        <v>0.593055555555556</v>
      </c>
      <c r="M793" s="7" t="n">
        <v>0.638194444444444</v>
      </c>
      <c r="N793" s="95" t="s">
        <v>164</v>
      </c>
      <c r="O793" s="78" t="s">
        <v>146</v>
      </c>
      <c r="Q793" s="0" t="s">
        <v>115</v>
      </c>
      <c r="R793" s="0" t="str">
        <f aca="false">CHOOSE(WEEKDAY(A793),"Dom","Lun","Mar","Mie","Jue","Vie","Sab")</f>
        <v>Mar</v>
      </c>
    </row>
    <row r="794" customFormat="false" ht="15" hidden="true" customHeight="true" outlineLevel="0" collapsed="false">
      <c r="A794" s="70" t="n">
        <v>44026</v>
      </c>
      <c r="B794" s="9" t="s">
        <v>143</v>
      </c>
      <c r="C794" s="71"/>
      <c r="D794" s="72"/>
      <c r="E794" s="73"/>
      <c r="F794" s="74"/>
      <c r="G794" s="73"/>
      <c r="H794" s="75"/>
      <c r="I794" s="75"/>
      <c r="J794" s="75"/>
      <c r="K794" s="104" t="s">
        <v>144</v>
      </c>
      <c r="L794" s="7" t="n">
        <v>0.701388888888889</v>
      </c>
      <c r="M794" s="7" t="n">
        <v>0.720138888888889</v>
      </c>
      <c r="N794" s="95" t="s">
        <v>122</v>
      </c>
      <c r="O794" s="78" t="s">
        <v>146</v>
      </c>
      <c r="Q794" s="0" t="s">
        <v>115</v>
      </c>
      <c r="R794" s="0" t="str">
        <f aca="false">CHOOSE(WEEKDAY(A794),"Dom","Lun","Mar","Mie","Jue","Vie","Sab")</f>
        <v>Mar</v>
      </c>
    </row>
    <row r="795" customFormat="false" ht="15" hidden="true" customHeight="true" outlineLevel="0" collapsed="false">
      <c r="A795" s="47" t="n">
        <v>44026</v>
      </c>
      <c r="B795" s="79" t="s">
        <v>147</v>
      </c>
      <c r="C795" s="49"/>
      <c r="D795" s="80"/>
      <c r="E795" s="81"/>
      <c r="F795" s="82"/>
      <c r="G795" s="81"/>
      <c r="H795" s="83"/>
      <c r="I795" s="83"/>
      <c r="J795" s="83"/>
      <c r="K795" s="103" t="s">
        <v>96</v>
      </c>
      <c r="L795" s="85" t="n">
        <v>0.734722222222222</v>
      </c>
      <c r="M795" s="85" t="n">
        <v>0.768055555555556</v>
      </c>
      <c r="N795" s="99" t="s">
        <v>1407</v>
      </c>
      <c r="O795" s="59"/>
      <c r="Q795" s="0" t="s">
        <v>115</v>
      </c>
      <c r="R795" s="0" t="str">
        <f aca="false">CHOOSE(WEEKDAY(A795),"Dom","Lun","Mar","Mie","Jue","Vie","Sab")</f>
        <v>Mar</v>
      </c>
    </row>
    <row r="796" customFormat="false" ht="15" hidden="false" customHeight="true" outlineLevel="0" collapsed="false">
      <c r="A796" s="70" t="n">
        <v>44027</v>
      </c>
      <c r="B796" s="9" t="s">
        <v>1408</v>
      </c>
      <c r="C796" s="71" t="n">
        <v>400</v>
      </c>
      <c r="D796" s="72" t="s">
        <v>77</v>
      </c>
      <c r="E796" s="73" t="s">
        <v>1409</v>
      </c>
      <c r="F796" s="74" t="n">
        <f aca="false">IF(MONTH(A796)=MONTH(A795),F795+1,1)</f>
        <v>1</v>
      </c>
      <c r="G796" s="73"/>
      <c r="H796" s="75"/>
      <c r="I796" s="75" t="s">
        <v>85</v>
      </c>
      <c r="J796" s="75"/>
      <c r="K796" s="104" t="s">
        <v>80</v>
      </c>
      <c r="L796" s="7" t="n">
        <v>0.370138888888889</v>
      </c>
      <c r="M796" s="7" t="n">
        <v>0.384722222222222</v>
      </c>
      <c r="N796" s="95" t="s">
        <v>476</v>
      </c>
      <c r="O796" s="78" t="s">
        <v>1410</v>
      </c>
      <c r="Q796" s="0" t="s">
        <v>332</v>
      </c>
      <c r="R796" s="0" t="str">
        <f aca="false">CHOOSE(WEEKDAY(A796),"Dom","Lun","Mar","Mie","Jue","Vie","Sab")</f>
        <v>Mie</v>
      </c>
    </row>
    <row r="797" customFormat="false" ht="15" hidden="false" customHeight="true" outlineLevel="0" collapsed="false">
      <c r="A797" s="70" t="n">
        <v>44027</v>
      </c>
      <c r="B797" s="9" t="s">
        <v>426</v>
      </c>
      <c r="C797" s="71" t="n">
        <v>300</v>
      </c>
      <c r="D797" s="72" t="s">
        <v>77</v>
      </c>
      <c r="E797" s="73" t="s">
        <v>1411</v>
      </c>
      <c r="F797" s="74" t="n">
        <f aca="false">IF(MONTH(A797)=MONTH(A796),F796+1,1)</f>
        <v>2</v>
      </c>
      <c r="G797" s="73"/>
      <c r="H797" s="75"/>
      <c r="I797" s="75" t="s">
        <v>113</v>
      </c>
      <c r="J797" s="75"/>
      <c r="K797" s="104" t="s">
        <v>80</v>
      </c>
      <c r="L797" s="7" t="n">
        <v>0.557638888888889</v>
      </c>
      <c r="M797" s="7" t="n">
        <v>0.596527777777778</v>
      </c>
      <c r="N797" s="95" t="s">
        <v>210</v>
      </c>
      <c r="O797" s="78" t="s">
        <v>428</v>
      </c>
      <c r="Q797" s="0" t="s">
        <v>332</v>
      </c>
      <c r="R797" s="0" t="str">
        <f aca="false">CHOOSE(WEEKDAY(A797),"Dom","Lun","Mar","Mie","Jue","Vie","Sab")</f>
        <v>Mie</v>
      </c>
    </row>
    <row r="798" customFormat="false" ht="15" hidden="false" customHeight="true" outlineLevel="0" collapsed="false">
      <c r="A798" s="70" t="n">
        <v>44027</v>
      </c>
      <c r="B798" s="9" t="s">
        <v>1412</v>
      </c>
      <c r="C798" s="71" t="n">
        <v>300</v>
      </c>
      <c r="D798" s="72" t="s">
        <v>77</v>
      </c>
      <c r="E798" s="73" t="s">
        <v>1413</v>
      </c>
      <c r="F798" s="74" t="n">
        <f aca="false">IF(MONTH(A798)=MONTH(A797),F797+1,1)</f>
        <v>3</v>
      </c>
      <c r="G798" s="73"/>
      <c r="H798" s="75"/>
      <c r="I798" s="75" t="s">
        <v>100</v>
      </c>
      <c r="J798" s="75"/>
      <c r="K798" s="104" t="s">
        <v>80</v>
      </c>
      <c r="L798" s="7" t="n">
        <v>0.680555555555555</v>
      </c>
      <c r="M798" s="7" t="n">
        <v>0.690972222222222</v>
      </c>
      <c r="N798" s="95" t="s">
        <v>909</v>
      </c>
      <c r="O798" s="78" t="s">
        <v>1414</v>
      </c>
      <c r="Q798" s="0" t="s">
        <v>332</v>
      </c>
      <c r="R798" s="0" t="str">
        <f aca="false">CHOOSE(WEEKDAY(A798),"Dom","Lun","Mar","Mie","Jue","Vie","Sab")</f>
        <v>Mie</v>
      </c>
    </row>
    <row r="799" customFormat="false" ht="15" hidden="false" customHeight="true" outlineLevel="0" collapsed="false">
      <c r="A799" s="70" t="n">
        <v>44027</v>
      </c>
      <c r="B799" s="9" t="s">
        <v>996</v>
      </c>
      <c r="C799" s="71" t="n">
        <v>300</v>
      </c>
      <c r="D799" s="72" t="s">
        <v>77</v>
      </c>
      <c r="E799" s="73" t="s">
        <v>1415</v>
      </c>
      <c r="F799" s="74" t="n">
        <f aca="false">IF(MONTH(A799)=MONTH(A798),F798+1,1)</f>
        <v>4</v>
      </c>
      <c r="G799" s="73"/>
      <c r="H799" s="75"/>
      <c r="I799" s="75" t="s">
        <v>100</v>
      </c>
      <c r="J799" s="75"/>
      <c r="K799" s="104" t="s">
        <v>80</v>
      </c>
      <c r="L799" s="7" t="n">
        <v>0.724305555555556</v>
      </c>
      <c r="M799" s="7" t="n">
        <v>0.728472222222222</v>
      </c>
      <c r="N799" s="95" t="s">
        <v>276</v>
      </c>
      <c r="O799" s="78" t="s">
        <v>1416</v>
      </c>
      <c r="Q799" s="0" t="s">
        <v>332</v>
      </c>
      <c r="R799" s="0" t="str">
        <f aca="false">CHOOSE(WEEKDAY(A799),"Dom","Lun","Mar","Mie","Jue","Vie","Sab")</f>
        <v>Mie</v>
      </c>
    </row>
    <row r="800" customFormat="false" ht="15" hidden="false" customHeight="true" outlineLevel="0" collapsed="false">
      <c r="A800" s="70" t="n">
        <v>44027</v>
      </c>
      <c r="B800" s="9" t="s">
        <v>1388</v>
      </c>
      <c r="C800" s="71" t="n">
        <v>300</v>
      </c>
      <c r="D800" s="72" t="s">
        <v>77</v>
      </c>
      <c r="E800" s="73" t="s">
        <v>1417</v>
      </c>
      <c r="F800" s="74" t="n">
        <f aca="false">IF(MONTH(A800)=MONTH(A799),F799+1,1)</f>
        <v>5</v>
      </c>
      <c r="G800" s="73"/>
      <c r="H800" s="75"/>
      <c r="I800" s="75" t="s">
        <v>187</v>
      </c>
      <c r="J800" s="75"/>
      <c r="K800" s="104" t="s">
        <v>80</v>
      </c>
      <c r="L800" s="7" t="n">
        <v>0.750694444444444</v>
      </c>
      <c r="M800" s="7" t="n">
        <v>0.759722222222222</v>
      </c>
      <c r="N800" s="95" t="s">
        <v>218</v>
      </c>
      <c r="O800" s="78" t="s">
        <v>1418</v>
      </c>
      <c r="Q800" s="0" t="s">
        <v>332</v>
      </c>
      <c r="R800" s="0" t="str">
        <f aca="false">CHOOSE(WEEKDAY(A800),"Dom","Lun","Mar","Mie","Jue","Vie","Sab")</f>
        <v>Mie</v>
      </c>
    </row>
    <row r="801" customFormat="false" ht="15" hidden="false" customHeight="true" outlineLevel="0" collapsed="false">
      <c r="A801" s="70" t="n">
        <v>44027</v>
      </c>
      <c r="B801" s="9" t="s">
        <v>1419</v>
      </c>
      <c r="C801" s="71" t="n">
        <v>350</v>
      </c>
      <c r="D801" s="72" t="s">
        <v>821</v>
      </c>
      <c r="E801" s="73" t="s">
        <v>1420</v>
      </c>
      <c r="F801" s="74" t="n">
        <f aca="false">IF(MONTH(A801)=MONTH(A800),F800+1,1)</f>
        <v>6</v>
      </c>
      <c r="G801" s="73"/>
      <c r="H801" s="75" t="s">
        <v>1421</v>
      </c>
      <c r="I801" s="75" t="s">
        <v>183</v>
      </c>
      <c r="J801" s="75"/>
      <c r="K801" s="104" t="s">
        <v>757</v>
      </c>
      <c r="L801" s="7" t="n">
        <v>0.845833333333333</v>
      </c>
      <c r="M801" s="7" t="n">
        <v>0.845833333333333</v>
      </c>
      <c r="N801" s="95" t="s">
        <v>125</v>
      </c>
      <c r="O801" s="78" t="s">
        <v>1422</v>
      </c>
      <c r="P801" s="0" t="s">
        <v>1423</v>
      </c>
      <c r="Q801" s="0" t="s">
        <v>332</v>
      </c>
      <c r="R801" s="0" t="str">
        <f aca="false">CHOOSE(WEEKDAY(A801),"Dom","Lun","Mar","Mie","Jue","Vie","Sab")</f>
        <v>Mie</v>
      </c>
    </row>
    <row r="802" customFormat="false" ht="15" hidden="false" customHeight="true" outlineLevel="0" collapsed="false">
      <c r="A802" s="70" t="n">
        <v>44027</v>
      </c>
      <c r="B802" s="9" t="s">
        <v>1314</v>
      </c>
      <c r="C802" s="71" t="n">
        <v>300</v>
      </c>
      <c r="D802" s="72" t="s">
        <v>104</v>
      </c>
      <c r="E802" s="73" t="s">
        <v>1424</v>
      </c>
      <c r="F802" s="74" t="n">
        <f aca="false">IF(MONTH(A802)=MONTH(A801),F801+1,1)</f>
        <v>7</v>
      </c>
      <c r="G802" s="73"/>
      <c r="H802" s="75"/>
      <c r="I802" s="75" t="s">
        <v>159</v>
      </c>
      <c r="J802" s="75"/>
      <c r="K802" s="104" t="s">
        <v>80</v>
      </c>
      <c r="L802" s="7" t="n">
        <v>0.404166666666667</v>
      </c>
      <c r="M802" s="7" t="n">
        <v>0.438888888888889</v>
      </c>
      <c r="N802" s="95" t="s">
        <v>106</v>
      </c>
      <c r="O802" s="78" t="s">
        <v>1425</v>
      </c>
      <c r="Q802" s="0" t="s">
        <v>332</v>
      </c>
      <c r="R802" s="0" t="str">
        <f aca="false">CHOOSE(WEEKDAY(A802),"Dom","Lun","Mar","Mie","Jue","Vie","Sab")</f>
        <v>Mie</v>
      </c>
    </row>
    <row r="803" customFormat="false" ht="15" hidden="false" customHeight="true" outlineLevel="0" collapsed="false">
      <c r="A803" s="70" t="n">
        <v>44027</v>
      </c>
      <c r="B803" s="9" t="s">
        <v>1426</v>
      </c>
      <c r="C803" s="71" t="n">
        <v>400</v>
      </c>
      <c r="D803" s="72" t="s">
        <v>104</v>
      </c>
      <c r="E803" s="73" t="s">
        <v>1427</v>
      </c>
      <c r="F803" s="74" t="n">
        <f aca="false">IF(MONTH(A803)=MONTH(A802),F802+1,1)</f>
        <v>8</v>
      </c>
      <c r="G803" s="73"/>
      <c r="H803" s="75"/>
      <c r="I803" s="75" t="s">
        <v>187</v>
      </c>
      <c r="J803" s="75"/>
      <c r="K803" s="104" t="s">
        <v>80</v>
      </c>
      <c r="L803" s="7" t="n">
        <v>0.479166666666667</v>
      </c>
      <c r="M803" s="7" t="n">
        <v>0.502777777777778</v>
      </c>
      <c r="N803" s="95" t="s">
        <v>206</v>
      </c>
      <c r="O803" s="78" t="s">
        <v>1428</v>
      </c>
      <c r="Q803" s="0" t="s">
        <v>332</v>
      </c>
      <c r="R803" s="0" t="str">
        <f aca="false">CHOOSE(WEEKDAY(A803),"Dom","Lun","Mar","Mie","Jue","Vie","Sab")</f>
        <v>Mie</v>
      </c>
    </row>
    <row r="804" customFormat="false" ht="15" hidden="true" customHeight="true" outlineLevel="0" collapsed="false">
      <c r="A804" s="70" t="n">
        <v>44027</v>
      </c>
      <c r="B804" s="9" t="s">
        <v>143</v>
      </c>
      <c r="C804" s="71"/>
      <c r="D804" s="72"/>
      <c r="E804" s="73"/>
      <c r="F804" s="74"/>
      <c r="G804" s="73"/>
      <c r="H804" s="75"/>
      <c r="I804" s="75"/>
      <c r="J804" s="75"/>
      <c r="K804" s="104" t="s">
        <v>144</v>
      </c>
      <c r="L804" s="7" t="n">
        <v>0.454166666666667</v>
      </c>
      <c r="M804" s="7" t="n">
        <v>0.470833333333333</v>
      </c>
      <c r="N804" s="95" t="s">
        <v>137</v>
      </c>
      <c r="O804" s="78" t="s">
        <v>146</v>
      </c>
      <c r="Q804" s="0" t="s">
        <v>332</v>
      </c>
      <c r="R804" s="0" t="str">
        <f aca="false">CHOOSE(WEEKDAY(A804),"Dom","Lun","Mar","Mie","Jue","Vie","Sab")</f>
        <v>Mie</v>
      </c>
    </row>
    <row r="805" customFormat="false" ht="15" hidden="true" customHeight="true" outlineLevel="0" collapsed="false">
      <c r="A805" s="70" t="n">
        <v>44027</v>
      </c>
      <c r="B805" s="9" t="s">
        <v>1288</v>
      </c>
      <c r="C805" s="71"/>
      <c r="D805" s="72"/>
      <c r="E805" s="73"/>
      <c r="F805" s="74"/>
      <c r="G805" s="73"/>
      <c r="H805" s="75"/>
      <c r="I805" s="75"/>
      <c r="J805" s="75"/>
      <c r="K805" s="104" t="s">
        <v>108</v>
      </c>
      <c r="L805" s="7" t="n">
        <v>0.529166666666667</v>
      </c>
      <c r="M805" s="7" t="n">
        <v>0.54375</v>
      </c>
      <c r="N805" s="95" t="s">
        <v>145</v>
      </c>
      <c r="O805" s="78" t="s">
        <v>1429</v>
      </c>
      <c r="Q805" s="0" t="s">
        <v>332</v>
      </c>
      <c r="R805" s="0" t="str">
        <f aca="false">CHOOSE(WEEKDAY(A805),"Dom","Lun","Mar","Mie","Jue","Vie","Sab")</f>
        <v>Mie</v>
      </c>
    </row>
    <row r="806" customFormat="false" ht="15" hidden="true" customHeight="true" outlineLevel="0" collapsed="false">
      <c r="A806" s="70" t="n">
        <v>44027</v>
      </c>
      <c r="B806" s="9" t="s">
        <v>143</v>
      </c>
      <c r="C806" s="71"/>
      <c r="D806" s="72"/>
      <c r="E806" s="105"/>
      <c r="F806" s="106"/>
      <c r="G806" s="105"/>
      <c r="H806" s="75"/>
      <c r="I806" s="75"/>
      <c r="J806" s="75"/>
      <c r="K806" s="104" t="s">
        <v>144</v>
      </c>
      <c r="L806" s="7" t="n">
        <v>0.616666666666667</v>
      </c>
      <c r="M806" s="7" t="n">
        <v>0.6625</v>
      </c>
      <c r="N806" s="95" t="s">
        <v>324</v>
      </c>
      <c r="O806" s="78" t="s">
        <v>146</v>
      </c>
      <c r="Q806" s="0" t="s">
        <v>332</v>
      </c>
      <c r="R806" s="0" t="str">
        <f aca="false">CHOOSE(WEEKDAY(A806),"Dom","Lun","Mar","Mie","Jue","Vie","Sab")</f>
        <v>Mie</v>
      </c>
    </row>
    <row r="807" customFormat="false" ht="15" hidden="true" customHeight="true" outlineLevel="0" collapsed="false">
      <c r="A807" s="70" t="n">
        <v>44027</v>
      </c>
      <c r="B807" s="9" t="s">
        <v>1119</v>
      </c>
      <c r="C807" s="71"/>
      <c r="D807" s="72"/>
      <c r="E807" s="73"/>
      <c r="F807" s="74"/>
      <c r="G807" s="73"/>
      <c r="H807" s="75"/>
      <c r="I807" s="75"/>
      <c r="J807" s="75"/>
      <c r="K807" s="104" t="s">
        <v>108</v>
      </c>
      <c r="L807" s="7" t="n">
        <v>0.669444444444444</v>
      </c>
      <c r="M807" s="7" t="n">
        <v>0.679166666666667</v>
      </c>
      <c r="N807" s="95" t="s">
        <v>343</v>
      </c>
      <c r="O807" s="78" t="s">
        <v>1430</v>
      </c>
      <c r="Q807" s="0" t="s">
        <v>332</v>
      </c>
      <c r="R807" s="0" t="str">
        <f aca="false">CHOOSE(WEEKDAY(A807),"Dom","Lun","Mar","Mie","Jue","Vie","Sab")</f>
        <v>Mie</v>
      </c>
    </row>
    <row r="808" customFormat="false" ht="15" hidden="true" customHeight="true" outlineLevel="0" collapsed="false">
      <c r="A808" s="70" t="n">
        <v>44027</v>
      </c>
      <c r="B808" s="9" t="s">
        <v>143</v>
      </c>
      <c r="C808" s="71"/>
      <c r="D808" s="72"/>
      <c r="E808" s="73"/>
      <c r="F808" s="74"/>
      <c r="G808" s="73"/>
      <c r="H808" s="75"/>
      <c r="I808" s="75"/>
      <c r="J808" s="75"/>
      <c r="K808" s="104" t="s">
        <v>144</v>
      </c>
      <c r="L808" s="7" t="n">
        <v>0.794444444444444</v>
      </c>
      <c r="M808" s="7" t="n">
        <v>0.825694444444444</v>
      </c>
      <c r="N808" s="95" t="s">
        <v>259</v>
      </c>
      <c r="O808" s="78" t="s">
        <v>146</v>
      </c>
      <c r="Q808" s="0" t="s">
        <v>332</v>
      </c>
      <c r="R808" s="0" t="str">
        <f aca="false">CHOOSE(WEEKDAY(A808),"Dom","Lun","Mar","Mie","Jue","Vie","Sab")</f>
        <v>Mie</v>
      </c>
    </row>
    <row r="809" customFormat="false" ht="15" hidden="true" customHeight="true" outlineLevel="0" collapsed="false">
      <c r="A809" s="70" t="n">
        <v>44027</v>
      </c>
      <c r="B809" s="9" t="s">
        <v>1385</v>
      </c>
      <c r="C809" s="71"/>
      <c r="D809" s="72"/>
      <c r="E809" s="73"/>
      <c r="F809" s="74"/>
      <c r="G809" s="73"/>
      <c r="H809" s="75"/>
      <c r="I809" s="75"/>
      <c r="J809" s="75"/>
      <c r="K809" s="104" t="s">
        <v>257</v>
      </c>
      <c r="L809" s="7" t="n">
        <v>0.8375</v>
      </c>
      <c r="M809" s="7" t="n">
        <v>0.84375</v>
      </c>
      <c r="N809" s="95" t="s">
        <v>190</v>
      </c>
      <c r="O809" s="78" t="s">
        <v>281</v>
      </c>
      <c r="Q809" s="0" t="s">
        <v>332</v>
      </c>
      <c r="R809" s="0" t="str">
        <f aca="false">CHOOSE(WEEKDAY(A809),"Dom","Lun","Mar","Mie","Jue","Vie","Sab")</f>
        <v>Mie</v>
      </c>
    </row>
    <row r="810" customFormat="false" ht="15" hidden="true" customHeight="true" outlineLevel="0" collapsed="false">
      <c r="A810" s="70" t="n">
        <v>44027</v>
      </c>
      <c r="B810" s="9" t="s">
        <v>1431</v>
      </c>
      <c r="C810" s="71"/>
      <c r="D810" s="72"/>
      <c r="E810" s="73"/>
      <c r="F810" s="74"/>
      <c r="G810" s="73"/>
      <c r="H810" s="75"/>
      <c r="I810" s="75"/>
      <c r="J810" s="75"/>
      <c r="K810" s="104" t="s">
        <v>108</v>
      </c>
      <c r="L810" s="7" t="n">
        <v>0.845833333333333</v>
      </c>
      <c r="M810" s="7" t="n">
        <v>0.861111111111111</v>
      </c>
      <c r="N810" s="95" t="s">
        <v>767</v>
      </c>
      <c r="O810" s="78" t="s">
        <v>1432</v>
      </c>
      <c r="Q810" s="0" t="s">
        <v>332</v>
      </c>
      <c r="R810" s="0" t="str">
        <f aca="false">CHOOSE(WEEKDAY(A810),"Dom","Lun","Mar","Mie","Jue","Vie","Sab")</f>
        <v>Mie</v>
      </c>
    </row>
    <row r="811" customFormat="false" ht="15" hidden="true" customHeight="true" outlineLevel="0" collapsed="false">
      <c r="A811" s="47" t="n">
        <v>44027</v>
      </c>
      <c r="B811" s="79" t="s">
        <v>147</v>
      </c>
      <c r="C811" s="49"/>
      <c r="D811" s="80"/>
      <c r="E811" s="81"/>
      <c r="F811" s="82"/>
      <c r="G811" s="81"/>
      <c r="H811" s="83"/>
      <c r="I811" s="83"/>
      <c r="J811" s="83"/>
      <c r="K811" s="103" t="s">
        <v>96</v>
      </c>
      <c r="L811" s="85" t="n">
        <v>0.906944444444444</v>
      </c>
      <c r="M811" s="85" t="n">
        <v>0.929166666666667</v>
      </c>
      <c r="N811" s="99" t="s">
        <v>1433</v>
      </c>
      <c r="O811" s="59"/>
      <c r="P811" s="37"/>
      <c r="Q811" s="0" t="s">
        <v>332</v>
      </c>
      <c r="R811" s="0" t="str">
        <f aca="false">CHOOSE(WEEKDAY(A811),"Dom","Lun","Mar","Mie","Jue","Vie","Sab")</f>
        <v>Mie</v>
      </c>
    </row>
    <row r="812" customFormat="false" ht="15" hidden="false" customHeight="true" outlineLevel="0" collapsed="false">
      <c r="A812" s="70" t="n">
        <v>44028</v>
      </c>
      <c r="B812" s="9" t="s">
        <v>897</v>
      </c>
      <c r="C812" s="71" t="n">
        <v>250</v>
      </c>
      <c r="D812" s="72" t="s">
        <v>898</v>
      </c>
      <c r="E812" s="73" t="s">
        <v>899</v>
      </c>
      <c r="F812" s="74" t="n">
        <f aca="false">IF(MONTH(A812)=MONTH(A811),F811+1,1)</f>
        <v>1</v>
      </c>
      <c r="G812" s="73"/>
      <c r="H812" s="75" t="s">
        <v>897</v>
      </c>
      <c r="I812" s="75" t="s">
        <v>79</v>
      </c>
      <c r="J812" s="75"/>
      <c r="K812" s="104" t="s">
        <v>80</v>
      </c>
      <c r="L812" s="7" t="n">
        <v>0.646527777777778</v>
      </c>
      <c r="M812" s="7" t="n">
        <v>0.691666666666667</v>
      </c>
      <c r="N812" s="95" t="s">
        <v>155</v>
      </c>
      <c r="O812" s="78" t="s">
        <v>1434</v>
      </c>
      <c r="Q812" s="0" t="s">
        <v>332</v>
      </c>
      <c r="R812" s="0" t="str">
        <f aca="false">CHOOSE(WEEKDAY(A812),"Dom","Lun","Mar","Mie","Jue","Vie","Sab")</f>
        <v>Jue</v>
      </c>
    </row>
    <row r="813" customFormat="false" ht="15" hidden="false" customHeight="true" outlineLevel="0" collapsed="false">
      <c r="A813" s="70" t="n">
        <v>44028</v>
      </c>
      <c r="B813" s="9" t="s">
        <v>897</v>
      </c>
      <c r="C813" s="71" t="n">
        <v>250</v>
      </c>
      <c r="D813" s="72" t="s">
        <v>898</v>
      </c>
      <c r="E813" s="73" t="s">
        <v>899</v>
      </c>
      <c r="F813" s="74" t="n">
        <f aca="false">IF(MONTH(A813)=MONTH(A812),F812+1,1)</f>
        <v>2</v>
      </c>
      <c r="G813" s="73"/>
      <c r="H813" s="75" t="s">
        <v>897</v>
      </c>
      <c r="I813" s="75" t="s">
        <v>79</v>
      </c>
      <c r="J813" s="75"/>
      <c r="K813" s="104" t="s">
        <v>80</v>
      </c>
      <c r="L813" s="7" t="n">
        <v>0.707638888888889</v>
      </c>
      <c r="M813" s="7" t="n">
        <v>0.711805555555555</v>
      </c>
      <c r="N813" s="95" t="s">
        <v>385</v>
      </c>
      <c r="O813" s="78" t="s">
        <v>1435</v>
      </c>
      <c r="Q813" s="0" t="s">
        <v>332</v>
      </c>
      <c r="R813" s="0" t="str">
        <f aca="false">CHOOSE(WEEKDAY(A813),"Dom","Lun","Mar","Mie","Jue","Vie","Sab")</f>
        <v>Jue</v>
      </c>
    </row>
    <row r="814" customFormat="false" ht="15" hidden="false" customHeight="true" outlineLevel="0" collapsed="false">
      <c r="A814" s="70" t="n">
        <v>44028</v>
      </c>
      <c r="B814" s="9" t="s">
        <v>1436</v>
      </c>
      <c r="C814" s="71" t="n">
        <v>380</v>
      </c>
      <c r="D814" s="72" t="s">
        <v>821</v>
      </c>
      <c r="E814" s="73" t="s">
        <v>1437</v>
      </c>
      <c r="F814" s="74" t="n">
        <f aca="false">IF(MONTH(A814)=MONTH(A813),F813+1,1)</f>
        <v>3</v>
      </c>
      <c r="G814" s="73"/>
      <c r="H814" s="75" t="s">
        <v>1438</v>
      </c>
      <c r="I814" s="75" t="s">
        <v>100</v>
      </c>
      <c r="J814" s="75"/>
      <c r="K814" s="104" t="s">
        <v>80</v>
      </c>
      <c r="L814" s="7" t="n">
        <v>0.566666666666667</v>
      </c>
      <c r="M814" s="7" t="n">
        <v>0.577777777777778</v>
      </c>
      <c r="N814" s="95" t="s">
        <v>395</v>
      </c>
      <c r="O814" s="78" t="s">
        <v>1439</v>
      </c>
      <c r="Q814" s="0" t="s">
        <v>332</v>
      </c>
      <c r="R814" s="0" t="str">
        <f aca="false">CHOOSE(WEEKDAY(A814),"Dom","Lun","Mar","Mie","Jue","Vie","Sab")</f>
        <v>Jue</v>
      </c>
    </row>
    <row r="815" customFormat="false" ht="15" hidden="false" customHeight="true" outlineLevel="0" collapsed="false">
      <c r="A815" s="70" t="n">
        <v>44028</v>
      </c>
      <c r="B815" s="9" t="s">
        <v>1440</v>
      </c>
      <c r="C815" s="71" t="n">
        <v>400</v>
      </c>
      <c r="D815" s="72" t="s">
        <v>821</v>
      </c>
      <c r="E815" s="73" t="s">
        <v>1441</v>
      </c>
      <c r="F815" s="74" t="n">
        <f aca="false">IF(MONTH(A815)=MONTH(A814),F814+1,1)</f>
        <v>4</v>
      </c>
      <c r="G815" s="73"/>
      <c r="H815" s="75" t="s">
        <v>1442</v>
      </c>
      <c r="I815" s="75" t="s">
        <v>113</v>
      </c>
      <c r="J815" s="75"/>
      <c r="K815" s="104" t="s">
        <v>80</v>
      </c>
      <c r="L815" s="7" t="n">
        <v>0.728472222222222</v>
      </c>
      <c r="M815" s="7" t="n">
        <v>0.743055555555555</v>
      </c>
      <c r="N815" s="95" t="s">
        <v>145</v>
      </c>
      <c r="O815" s="78" t="s">
        <v>1443</v>
      </c>
      <c r="Q815" s="0" t="s">
        <v>332</v>
      </c>
      <c r="R815" s="0" t="str">
        <f aca="false">CHOOSE(WEEKDAY(A815),"Dom","Lun","Mar","Mie","Jue","Vie","Sab")</f>
        <v>Jue</v>
      </c>
    </row>
    <row r="816" customFormat="false" ht="15" hidden="false" customHeight="true" outlineLevel="0" collapsed="false">
      <c r="A816" s="70" t="n">
        <v>44028</v>
      </c>
      <c r="B816" s="9" t="s">
        <v>1282</v>
      </c>
      <c r="C816" s="71" t="n">
        <v>280</v>
      </c>
      <c r="D816" s="72" t="s">
        <v>821</v>
      </c>
      <c r="E816" s="73" t="s">
        <v>916</v>
      </c>
      <c r="F816" s="74" t="n">
        <f aca="false">IF(MONTH(A816)=MONTH(A815),F815+1,1)</f>
        <v>5</v>
      </c>
      <c r="G816" s="73"/>
      <c r="H816" s="75" t="s">
        <v>917</v>
      </c>
      <c r="I816" s="75" t="s">
        <v>183</v>
      </c>
      <c r="J816" s="75"/>
      <c r="K816" s="104" t="s">
        <v>80</v>
      </c>
      <c r="L816" s="7" t="n">
        <v>0.833333333333333</v>
      </c>
      <c r="M816" s="7" t="n">
        <v>0.846527777777778</v>
      </c>
      <c r="N816" s="95" t="s">
        <v>218</v>
      </c>
      <c r="O816" s="78" t="s">
        <v>918</v>
      </c>
      <c r="Q816" s="0" t="s">
        <v>332</v>
      </c>
      <c r="R816" s="0" t="str">
        <f aca="false">CHOOSE(WEEKDAY(A816),"Dom","Lun","Mar","Mie","Jue","Vie","Sab")</f>
        <v>Jue</v>
      </c>
    </row>
    <row r="817" customFormat="false" ht="15" hidden="false" customHeight="true" outlineLevel="0" collapsed="false">
      <c r="A817" s="70" t="n">
        <v>44028</v>
      </c>
      <c r="B817" s="9" t="s">
        <v>1292</v>
      </c>
      <c r="C817" s="71" t="n">
        <v>350</v>
      </c>
      <c r="D817" s="72" t="s">
        <v>104</v>
      </c>
      <c r="E817" s="73" t="s">
        <v>1444</v>
      </c>
      <c r="F817" s="74" t="n">
        <f aca="false">IF(MONTH(A817)=MONTH(A816),F816+1,1)</f>
        <v>6</v>
      </c>
      <c r="G817" s="73"/>
      <c r="H817" s="75"/>
      <c r="I817" s="75" t="s">
        <v>100</v>
      </c>
      <c r="J817" s="75"/>
      <c r="K817" s="104" t="s">
        <v>80</v>
      </c>
      <c r="L817" s="7" t="n">
        <v>0.321527777777778</v>
      </c>
      <c r="M817" s="7" t="n">
        <v>0.336805555555556</v>
      </c>
      <c r="N817" s="95" t="s">
        <v>276</v>
      </c>
      <c r="O817" s="78" t="s">
        <v>1445</v>
      </c>
      <c r="Q817" s="0" t="s">
        <v>332</v>
      </c>
      <c r="R817" s="0" t="str">
        <f aca="false">CHOOSE(WEEKDAY(A817),"Dom","Lun","Mar","Mie","Jue","Vie","Sab")</f>
        <v>Jue</v>
      </c>
    </row>
    <row r="818" customFormat="false" ht="15" hidden="false" customHeight="true" outlineLevel="0" collapsed="false">
      <c r="A818" s="70" t="n">
        <v>44028</v>
      </c>
      <c r="B818" s="9" t="s">
        <v>707</v>
      </c>
      <c r="C818" s="71" t="n">
        <v>400</v>
      </c>
      <c r="D818" s="72" t="s">
        <v>104</v>
      </c>
      <c r="E818" s="73" t="s">
        <v>1446</v>
      </c>
      <c r="F818" s="74" t="n">
        <f aca="false">IF(MONTH(A818)=MONTH(A817),F817+1,1)</f>
        <v>7</v>
      </c>
      <c r="G818" s="73"/>
      <c r="H818" s="75"/>
      <c r="I818" s="75" t="s">
        <v>187</v>
      </c>
      <c r="J818" s="75"/>
      <c r="K818" s="104" t="s">
        <v>80</v>
      </c>
      <c r="L818" s="7" t="n">
        <v>0.365277777777778</v>
      </c>
      <c r="M818" s="7" t="n">
        <v>0.390277777777778</v>
      </c>
      <c r="N818" s="95" t="s">
        <v>145</v>
      </c>
      <c r="O818" s="78" t="s">
        <v>1447</v>
      </c>
      <c r="Q818" s="0" t="s">
        <v>332</v>
      </c>
      <c r="R818" s="0" t="str">
        <f aca="false">CHOOSE(WEEKDAY(A818),"Dom","Lun","Mar","Mie","Jue","Vie","Sab")</f>
        <v>Jue</v>
      </c>
    </row>
    <row r="819" customFormat="false" ht="15" hidden="false" customHeight="true" outlineLevel="0" collapsed="false">
      <c r="A819" s="70" t="n">
        <v>44028</v>
      </c>
      <c r="B819" s="9" t="s">
        <v>1448</v>
      </c>
      <c r="C819" s="71" t="n">
        <v>400</v>
      </c>
      <c r="D819" s="72" t="s">
        <v>104</v>
      </c>
      <c r="E819" s="73" t="s">
        <v>1449</v>
      </c>
      <c r="F819" s="74" t="n">
        <f aca="false">IF(MONTH(A819)=MONTH(A818),F818+1,1)</f>
        <v>8</v>
      </c>
      <c r="G819" s="73"/>
      <c r="H819" s="75"/>
      <c r="I819" s="75" t="s">
        <v>131</v>
      </c>
      <c r="J819" s="75"/>
      <c r="K819" s="104" t="s">
        <v>80</v>
      </c>
      <c r="L819" s="7" t="n">
        <v>0.450694444444444</v>
      </c>
      <c r="M819" s="7" t="n">
        <v>0.477083333333333</v>
      </c>
      <c r="N819" s="95" t="s">
        <v>366</v>
      </c>
      <c r="O819" s="78" t="s">
        <v>1450</v>
      </c>
      <c r="Q819" s="0" t="s">
        <v>332</v>
      </c>
      <c r="R819" s="0" t="str">
        <f aca="false">CHOOSE(WEEKDAY(A819),"Dom","Lun","Mar","Mie","Jue","Vie","Sab")</f>
        <v>Jue</v>
      </c>
    </row>
    <row r="820" customFormat="false" ht="15" hidden="true" customHeight="true" outlineLevel="0" collapsed="false">
      <c r="A820" s="70" t="n">
        <v>44028</v>
      </c>
      <c r="B820" s="9" t="s">
        <v>1119</v>
      </c>
      <c r="C820" s="71"/>
      <c r="D820" s="72"/>
      <c r="E820" s="73"/>
      <c r="F820" s="74"/>
      <c r="G820" s="73"/>
      <c r="H820" s="75"/>
      <c r="I820" s="75"/>
      <c r="J820" s="75"/>
      <c r="K820" s="104" t="s">
        <v>108</v>
      </c>
      <c r="L820" s="7" t="n">
        <v>0.359027777777778</v>
      </c>
      <c r="M820" s="7" t="n">
        <v>0.363888888888889</v>
      </c>
      <c r="N820" s="95" t="s">
        <v>343</v>
      </c>
      <c r="O820" s="78" t="s">
        <v>1451</v>
      </c>
      <c r="Q820" s="0" t="s">
        <v>332</v>
      </c>
      <c r="R820" s="0" t="str">
        <f aca="false">CHOOSE(WEEKDAY(A820),"Dom","Lun","Mar","Mie","Jue","Vie","Sab")</f>
        <v>Jue</v>
      </c>
    </row>
    <row r="821" customFormat="false" ht="15" hidden="true" customHeight="true" outlineLevel="0" collapsed="false">
      <c r="A821" s="70" t="n">
        <v>44028</v>
      </c>
      <c r="B821" s="9" t="s">
        <v>143</v>
      </c>
      <c r="C821" s="71"/>
      <c r="D821" s="72"/>
      <c r="E821" s="73"/>
      <c r="F821" s="74"/>
      <c r="G821" s="73"/>
      <c r="H821" s="75"/>
      <c r="I821" s="75"/>
      <c r="J821" s="75"/>
      <c r="K821" s="104" t="s">
        <v>144</v>
      </c>
      <c r="L821" s="7" t="n">
        <v>0.404166666666667</v>
      </c>
      <c r="M821" s="7" t="n">
        <v>0.428472222222222</v>
      </c>
      <c r="N821" s="95" t="s">
        <v>170</v>
      </c>
      <c r="O821" s="78" t="s">
        <v>146</v>
      </c>
      <c r="Q821" s="0" t="s">
        <v>332</v>
      </c>
      <c r="R821" s="0" t="str">
        <f aca="false">CHOOSE(WEEKDAY(A821),"Dom","Lun","Mar","Mie","Jue","Vie","Sab")</f>
        <v>Jue</v>
      </c>
    </row>
    <row r="822" customFormat="false" ht="15" hidden="true" customHeight="true" outlineLevel="0" collapsed="false">
      <c r="A822" s="70" t="n">
        <v>44028</v>
      </c>
      <c r="B822" s="9" t="s">
        <v>1452</v>
      </c>
      <c r="C822" s="71"/>
      <c r="D822" s="72"/>
      <c r="E822" s="73"/>
      <c r="F822" s="74"/>
      <c r="G822" s="73"/>
      <c r="H822" s="75"/>
      <c r="I822" s="75"/>
      <c r="J822" s="75"/>
      <c r="K822" s="104" t="s">
        <v>108</v>
      </c>
      <c r="L822" s="7" t="n">
        <v>0.436111111111111</v>
      </c>
      <c r="M822" s="7" t="n">
        <v>0.436805555555555</v>
      </c>
      <c r="N822" s="95" t="s">
        <v>305</v>
      </c>
      <c r="O822" s="78" t="s">
        <v>1453</v>
      </c>
      <c r="Q822" s="0" t="s">
        <v>332</v>
      </c>
      <c r="R822" s="0" t="str">
        <f aca="false">CHOOSE(WEEKDAY(A822),"Dom","Lun","Mar","Mie","Jue","Vie","Sab")</f>
        <v>Jue</v>
      </c>
    </row>
    <row r="823" customFormat="false" ht="15" hidden="true" customHeight="true" outlineLevel="0" collapsed="false">
      <c r="A823" s="70" t="n">
        <v>44028</v>
      </c>
      <c r="B823" s="9" t="s">
        <v>1452</v>
      </c>
      <c r="C823" s="71"/>
      <c r="D823" s="72"/>
      <c r="E823" s="73"/>
      <c r="F823" s="74"/>
      <c r="G823" s="73"/>
      <c r="H823" s="75"/>
      <c r="I823" s="75"/>
      <c r="J823" s="75"/>
      <c r="K823" s="104" t="s">
        <v>108</v>
      </c>
      <c r="L823" s="7" t="n">
        <v>0.440277777777778</v>
      </c>
      <c r="M823" s="7" t="n">
        <v>0.446527777777778</v>
      </c>
      <c r="N823" s="95" t="s">
        <v>123</v>
      </c>
      <c r="O823" s="78" t="s">
        <v>1454</v>
      </c>
      <c r="Q823" s="0" t="s">
        <v>332</v>
      </c>
      <c r="R823" s="0" t="str">
        <f aca="false">CHOOSE(WEEKDAY(A823),"Dom","Lun","Mar","Mie","Jue","Vie","Sab")</f>
        <v>Jue</v>
      </c>
    </row>
    <row r="824" customFormat="false" ht="15" hidden="true" customHeight="true" outlineLevel="0" collapsed="false">
      <c r="A824" s="70" t="n">
        <v>44028</v>
      </c>
      <c r="B824" s="9" t="s">
        <v>1455</v>
      </c>
      <c r="C824" s="71"/>
      <c r="D824" s="72"/>
      <c r="E824" s="73"/>
      <c r="F824" s="74"/>
      <c r="G824" s="73"/>
      <c r="H824" s="75"/>
      <c r="I824" s="75"/>
      <c r="J824" s="75"/>
      <c r="K824" s="104" t="s">
        <v>108</v>
      </c>
      <c r="L824" s="7" t="n">
        <v>0.505555555555556</v>
      </c>
      <c r="M824" s="7" t="n">
        <v>0.538888888888889</v>
      </c>
      <c r="N824" s="95" t="s">
        <v>259</v>
      </c>
      <c r="O824" s="78" t="s">
        <v>1456</v>
      </c>
      <c r="Q824" s="0" t="s">
        <v>332</v>
      </c>
      <c r="R824" s="0" t="str">
        <f aca="false">CHOOSE(WEEKDAY(A824),"Dom","Lun","Mar","Mie","Jue","Vie","Sab")</f>
        <v>Jue</v>
      </c>
    </row>
    <row r="825" customFormat="false" ht="15" hidden="true" customHeight="true" outlineLevel="0" collapsed="false">
      <c r="A825" s="70" t="n">
        <v>44028</v>
      </c>
      <c r="B825" s="9" t="s">
        <v>406</v>
      </c>
      <c r="C825" s="71"/>
      <c r="D825" s="72"/>
      <c r="E825" s="73"/>
      <c r="F825" s="74"/>
      <c r="G825" s="73"/>
      <c r="H825" s="75"/>
      <c r="I825" s="75"/>
      <c r="J825" s="75"/>
      <c r="K825" s="104" t="s">
        <v>257</v>
      </c>
      <c r="L825" s="7" t="n">
        <v>0.550694444444444</v>
      </c>
      <c r="M825" s="7" t="n">
        <v>0.563194444444444</v>
      </c>
      <c r="N825" s="95" t="s">
        <v>305</v>
      </c>
      <c r="O825" s="78" t="s">
        <v>407</v>
      </c>
      <c r="Q825" s="0" t="s">
        <v>332</v>
      </c>
      <c r="R825" s="0" t="str">
        <f aca="false">CHOOSE(WEEKDAY(A825),"Dom","Lun","Mar","Mie","Jue","Vie","Sab")</f>
        <v>Jue</v>
      </c>
    </row>
    <row r="826" customFormat="false" ht="15" hidden="true" customHeight="true" outlineLevel="0" collapsed="false">
      <c r="A826" s="70" t="n">
        <v>44028</v>
      </c>
      <c r="B826" s="9" t="s">
        <v>143</v>
      </c>
      <c r="C826" s="71"/>
      <c r="D826" s="72"/>
      <c r="E826" s="73"/>
      <c r="F826" s="74"/>
      <c r="G826" s="73"/>
      <c r="H826" s="75"/>
      <c r="I826" s="75"/>
      <c r="J826" s="75"/>
      <c r="K826" s="104" t="s">
        <v>144</v>
      </c>
      <c r="L826" s="7" t="n">
        <v>0.603472222222222</v>
      </c>
      <c r="M826" s="7" t="n">
        <v>0.634027777777778</v>
      </c>
      <c r="N826" s="95" t="s">
        <v>109</v>
      </c>
      <c r="O826" s="78" t="s">
        <v>146</v>
      </c>
      <c r="Q826" s="0" t="s">
        <v>332</v>
      </c>
      <c r="R826" s="0" t="str">
        <f aca="false">CHOOSE(WEEKDAY(A826),"Dom","Lun","Mar","Mie","Jue","Vie","Sab")</f>
        <v>Jue</v>
      </c>
    </row>
    <row r="827" customFormat="false" ht="15" hidden="true" customHeight="true" outlineLevel="0" collapsed="false">
      <c r="A827" s="70" t="n">
        <v>44028</v>
      </c>
      <c r="B827" s="9" t="s">
        <v>143</v>
      </c>
      <c r="C827" s="71"/>
      <c r="D827" s="72"/>
      <c r="E827" s="73"/>
      <c r="F827" s="74"/>
      <c r="G827" s="73"/>
      <c r="H827" s="75"/>
      <c r="I827" s="75"/>
      <c r="J827" s="75"/>
      <c r="K827" s="104" t="s">
        <v>144</v>
      </c>
      <c r="L827" s="7" t="n">
        <v>0.756944444444444</v>
      </c>
      <c r="M827" s="7" t="n">
        <v>0.795833333333333</v>
      </c>
      <c r="N827" s="95" t="s">
        <v>198</v>
      </c>
      <c r="O827" s="78" t="s">
        <v>146</v>
      </c>
      <c r="Q827" s="0" t="s">
        <v>332</v>
      </c>
      <c r="R827" s="0" t="str">
        <f aca="false">CHOOSE(WEEKDAY(A827),"Dom","Lun","Mar","Mie","Jue","Vie","Sab")</f>
        <v>Jue</v>
      </c>
    </row>
    <row r="828" customFormat="false" ht="15" hidden="true" customHeight="true" outlineLevel="0" collapsed="false">
      <c r="A828" s="70" t="n">
        <v>44028</v>
      </c>
      <c r="B828" s="9" t="s">
        <v>1385</v>
      </c>
      <c r="C828" s="71"/>
      <c r="D828" s="72"/>
      <c r="E828" s="73"/>
      <c r="F828" s="74"/>
      <c r="G828" s="73"/>
      <c r="H828" s="75"/>
      <c r="I828" s="75"/>
      <c r="J828" s="75"/>
      <c r="K828" s="104" t="s">
        <v>257</v>
      </c>
      <c r="L828" s="7" t="n">
        <v>0.80625</v>
      </c>
      <c r="M828" s="7" t="n">
        <v>0.815972222222222</v>
      </c>
      <c r="N828" s="95" t="s">
        <v>137</v>
      </c>
      <c r="O828" s="78" t="s">
        <v>281</v>
      </c>
      <c r="Q828" s="0" t="s">
        <v>332</v>
      </c>
      <c r="R828" s="0" t="str">
        <f aca="false">CHOOSE(WEEKDAY(A828),"Dom","Lun","Mar","Mie","Jue","Vie","Sab")</f>
        <v>Jue</v>
      </c>
    </row>
    <row r="829" customFormat="false" ht="15" hidden="true" customHeight="true" outlineLevel="0" collapsed="false">
      <c r="A829" s="70" t="n">
        <v>44028</v>
      </c>
      <c r="B829" s="9" t="s">
        <v>95</v>
      </c>
      <c r="C829" s="71"/>
      <c r="D829" s="72"/>
      <c r="E829" s="73"/>
      <c r="F829" s="74"/>
      <c r="G829" s="73"/>
      <c r="H829" s="75"/>
      <c r="I829" s="75"/>
      <c r="J829" s="75"/>
      <c r="K829" s="104" t="s">
        <v>96</v>
      </c>
      <c r="L829" s="7" t="n">
        <v>0.824305555555556</v>
      </c>
      <c r="M829" s="7" t="n">
        <v>0.829861111111111</v>
      </c>
      <c r="N829" s="95" t="s">
        <v>305</v>
      </c>
      <c r="O829" s="78" t="s">
        <v>112</v>
      </c>
      <c r="Q829" s="0" t="s">
        <v>332</v>
      </c>
      <c r="R829" s="0" t="str">
        <f aca="false">CHOOSE(WEEKDAY(A829),"Dom","Lun","Mar","Mie","Jue","Vie","Sab")</f>
        <v>Jue</v>
      </c>
    </row>
    <row r="830" customFormat="false" ht="15" hidden="true" customHeight="true" outlineLevel="0" collapsed="false">
      <c r="A830" s="70" t="n">
        <v>44028</v>
      </c>
      <c r="B830" s="9" t="s">
        <v>143</v>
      </c>
      <c r="C830" s="71"/>
      <c r="D830" s="72"/>
      <c r="E830" s="73"/>
      <c r="F830" s="74"/>
      <c r="G830" s="73"/>
      <c r="H830" s="75"/>
      <c r="I830" s="75"/>
      <c r="J830" s="75"/>
      <c r="K830" s="104" t="s">
        <v>144</v>
      </c>
      <c r="L830" s="7" t="n">
        <v>0.88125</v>
      </c>
      <c r="M830" s="7" t="n">
        <v>0.895833333333333</v>
      </c>
      <c r="N830" s="95" t="s">
        <v>310</v>
      </c>
      <c r="O830" s="78" t="s">
        <v>146</v>
      </c>
      <c r="Q830" s="0" t="s">
        <v>332</v>
      </c>
      <c r="R830" s="0" t="str">
        <f aca="false">CHOOSE(WEEKDAY(A830),"Dom","Lun","Mar","Mie","Jue","Vie","Sab")</f>
        <v>Jue</v>
      </c>
    </row>
    <row r="831" customFormat="false" ht="15" hidden="true" customHeight="true" outlineLevel="0" collapsed="false">
      <c r="A831" s="47" t="n">
        <v>44028</v>
      </c>
      <c r="B831" s="79" t="s">
        <v>147</v>
      </c>
      <c r="C831" s="49"/>
      <c r="D831" s="80"/>
      <c r="E831" s="81"/>
      <c r="F831" s="82"/>
      <c r="G831" s="81"/>
      <c r="H831" s="83"/>
      <c r="I831" s="83"/>
      <c r="J831" s="83"/>
      <c r="K831" s="103" t="s">
        <v>96</v>
      </c>
      <c r="L831" s="85" t="n">
        <v>0.904861111111111</v>
      </c>
      <c r="M831" s="85" t="n">
        <v>0.936111111111111</v>
      </c>
      <c r="N831" s="99" t="s">
        <v>1123</v>
      </c>
      <c r="O831" s="59"/>
      <c r="Q831" s="0" t="s">
        <v>332</v>
      </c>
      <c r="R831" s="0" t="str">
        <f aca="false">CHOOSE(WEEKDAY(A831),"Dom","Lun","Mar","Mie","Jue","Vie","Sab")</f>
        <v>Jue</v>
      </c>
    </row>
    <row r="832" customFormat="false" ht="15" hidden="false" customHeight="true" outlineLevel="0" collapsed="false">
      <c r="A832" s="70" t="n">
        <v>44029</v>
      </c>
      <c r="B832" s="9" t="s">
        <v>1292</v>
      </c>
      <c r="C832" s="71" t="n">
        <v>300</v>
      </c>
      <c r="D832" s="72" t="s">
        <v>77</v>
      </c>
      <c r="E832" s="73" t="s">
        <v>1457</v>
      </c>
      <c r="F832" s="74" t="n">
        <f aca="false">IF(MONTH(A832)=MONTH(A831),F831+1,1)</f>
        <v>1</v>
      </c>
      <c r="G832" s="73"/>
      <c r="H832" s="75"/>
      <c r="I832" s="75" t="s">
        <v>100</v>
      </c>
      <c r="J832" s="75"/>
      <c r="K832" s="104" t="s">
        <v>80</v>
      </c>
      <c r="L832" s="7" t="n">
        <v>0.3625</v>
      </c>
      <c r="M832" s="7" t="n">
        <v>0.377777777777778</v>
      </c>
      <c r="N832" s="95" t="s">
        <v>109</v>
      </c>
      <c r="O832" s="78" t="s">
        <v>1458</v>
      </c>
      <c r="Q832" s="0" t="s">
        <v>332</v>
      </c>
      <c r="R832" s="0" t="str">
        <f aca="false">CHOOSE(WEEKDAY(A832),"Dom","Lun","Mar","Mie","Jue","Vie","Sab")</f>
        <v>Vie</v>
      </c>
    </row>
    <row r="833" customFormat="false" ht="15" hidden="false" customHeight="true" outlineLevel="0" collapsed="false">
      <c r="A833" s="70" t="n">
        <v>44029</v>
      </c>
      <c r="B833" s="9" t="s">
        <v>1459</v>
      </c>
      <c r="C833" s="71" t="n">
        <v>300</v>
      </c>
      <c r="D833" s="72" t="s">
        <v>821</v>
      </c>
      <c r="E833" s="73" t="s">
        <v>1460</v>
      </c>
      <c r="F833" s="74" t="n">
        <f aca="false">IF(MONTH(A833)=MONTH(A832),F832+1,1)</f>
        <v>2</v>
      </c>
      <c r="G833" s="73"/>
      <c r="H833" s="75" t="s">
        <v>1461</v>
      </c>
      <c r="I833" s="75" t="s">
        <v>159</v>
      </c>
      <c r="J833" s="75"/>
      <c r="K833" s="104" t="s">
        <v>80</v>
      </c>
      <c r="L833" s="7" t="n">
        <v>0.415277777777778</v>
      </c>
      <c r="M833" s="7" t="n">
        <v>0.445138888888889</v>
      </c>
      <c r="N833" s="95" t="s">
        <v>276</v>
      </c>
      <c r="O833" s="78" t="s">
        <v>1462</v>
      </c>
      <c r="Q833" s="0" t="s">
        <v>332</v>
      </c>
      <c r="R833" s="0" t="str">
        <f aca="false">CHOOSE(WEEKDAY(A833),"Dom","Lun","Mar","Mie","Jue","Vie","Sab")</f>
        <v>Vie</v>
      </c>
    </row>
    <row r="834" customFormat="false" ht="15" hidden="false" customHeight="true" outlineLevel="0" collapsed="false">
      <c r="A834" s="70" t="n">
        <v>44029</v>
      </c>
      <c r="B834" s="9" t="s">
        <v>1463</v>
      </c>
      <c r="C834" s="71" t="n">
        <v>330</v>
      </c>
      <c r="D834" s="72" t="s">
        <v>821</v>
      </c>
      <c r="E834" s="73" t="s">
        <v>1464</v>
      </c>
      <c r="F834" s="74" t="n">
        <f aca="false">IF(MONTH(A834)=MONTH(A833),F833+1,1)</f>
        <v>3</v>
      </c>
      <c r="G834" s="73"/>
      <c r="H834" s="75" t="s">
        <v>1463</v>
      </c>
      <c r="I834" s="75" t="s">
        <v>187</v>
      </c>
      <c r="J834" s="75"/>
      <c r="K834" s="104" t="s">
        <v>80</v>
      </c>
      <c r="L834" s="7" t="n">
        <v>0.680555555555555</v>
      </c>
      <c r="M834" s="7" t="n">
        <v>0.706944444444444</v>
      </c>
      <c r="N834" s="95" t="s">
        <v>276</v>
      </c>
      <c r="O834" s="78" t="s">
        <v>1465</v>
      </c>
      <c r="Q834" s="0" t="s">
        <v>332</v>
      </c>
      <c r="R834" s="0" t="str">
        <f aca="false">CHOOSE(WEEKDAY(A834),"Dom","Lun","Mar","Mie","Jue","Vie","Sab")</f>
        <v>Vie</v>
      </c>
    </row>
    <row r="835" customFormat="false" ht="15" hidden="false" customHeight="true" outlineLevel="0" collapsed="false">
      <c r="A835" s="70" t="n">
        <v>44029</v>
      </c>
      <c r="B835" s="9" t="s">
        <v>1314</v>
      </c>
      <c r="C835" s="71" t="n">
        <v>300</v>
      </c>
      <c r="D835" s="72" t="s">
        <v>104</v>
      </c>
      <c r="E835" s="73" t="s">
        <v>1466</v>
      </c>
      <c r="F835" s="74" t="n">
        <f aca="false">IF(MONTH(A835)=MONTH(A834),F834+1,1)</f>
        <v>4</v>
      </c>
      <c r="G835" s="73"/>
      <c r="H835" s="75"/>
      <c r="I835" s="75" t="s">
        <v>159</v>
      </c>
      <c r="J835" s="75"/>
      <c r="K835" s="104" t="s">
        <v>80</v>
      </c>
      <c r="L835" s="7" t="n">
        <v>0.473611111111111</v>
      </c>
      <c r="M835" s="7" t="n">
        <v>0.476388888888889</v>
      </c>
      <c r="N835" s="95" t="s">
        <v>132</v>
      </c>
      <c r="O835" s="78" t="s">
        <v>1467</v>
      </c>
      <c r="Q835" s="0" t="s">
        <v>332</v>
      </c>
      <c r="R835" s="0" t="str">
        <f aca="false">CHOOSE(WEEKDAY(A835),"Dom","Lun","Mar","Mie","Jue","Vie","Sab")</f>
        <v>Vie</v>
      </c>
    </row>
    <row r="836" customFormat="false" ht="15" hidden="false" customHeight="true" outlineLevel="0" collapsed="false">
      <c r="A836" s="70" t="n">
        <v>44029</v>
      </c>
      <c r="B836" s="9" t="s">
        <v>204</v>
      </c>
      <c r="C836" s="71" t="n">
        <v>400</v>
      </c>
      <c r="D836" s="72" t="s">
        <v>104</v>
      </c>
      <c r="E836" s="73" t="s">
        <v>205</v>
      </c>
      <c r="F836" s="74" t="n">
        <f aca="false">IF(MONTH(A836)=MONTH(A835),F835+1,1)</f>
        <v>5</v>
      </c>
      <c r="G836" s="73"/>
      <c r="H836" s="75" t="s">
        <v>204</v>
      </c>
      <c r="I836" s="75" t="s">
        <v>79</v>
      </c>
      <c r="J836" s="75"/>
      <c r="K836" s="104" t="s">
        <v>80</v>
      </c>
      <c r="L836" s="7" t="n">
        <v>0.556944444444444</v>
      </c>
      <c r="M836" s="7" t="n">
        <v>0.56875</v>
      </c>
      <c r="N836" s="95" t="s">
        <v>713</v>
      </c>
      <c r="O836" s="78" t="s">
        <v>207</v>
      </c>
      <c r="Q836" s="0" t="s">
        <v>332</v>
      </c>
      <c r="R836" s="0" t="str">
        <f aca="false">CHOOSE(WEEKDAY(A836),"Dom","Lun","Mar","Mie","Jue","Vie","Sab")</f>
        <v>Vie</v>
      </c>
    </row>
    <row r="837" customFormat="false" ht="15" hidden="false" customHeight="true" outlineLevel="0" collapsed="false">
      <c r="A837" s="70" t="n">
        <v>44029</v>
      </c>
      <c r="B837" s="9" t="s">
        <v>1468</v>
      </c>
      <c r="C837" s="71" t="n">
        <v>400</v>
      </c>
      <c r="D837" s="72" t="s">
        <v>104</v>
      </c>
      <c r="E837" s="73" t="s">
        <v>1469</v>
      </c>
      <c r="F837" s="74" t="n">
        <f aca="false">IF(MONTH(A837)=MONTH(A836),F836+1,1)</f>
        <v>6</v>
      </c>
      <c r="G837" s="73"/>
      <c r="H837" s="72"/>
      <c r="I837" s="72" t="s">
        <v>394</v>
      </c>
      <c r="J837" s="72"/>
      <c r="K837" s="104" t="s">
        <v>80</v>
      </c>
      <c r="L837" s="7" t="n">
        <v>0.757638888888889</v>
      </c>
      <c r="M837" s="7" t="n">
        <v>0.773611111111111</v>
      </c>
      <c r="N837" s="95" t="s">
        <v>166</v>
      </c>
      <c r="O837" s="78" t="s">
        <v>1470</v>
      </c>
      <c r="Q837" s="0" t="s">
        <v>332</v>
      </c>
      <c r="R837" s="0" t="str">
        <f aca="false">CHOOSE(WEEKDAY(A837),"Dom","Lun","Mar","Mie","Jue","Vie","Sab")</f>
        <v>Vie</v>
      </c>
    </row>
    <row r="838" customFormat="false" ht="15" hidden="true" customHeight="true" outlineLevel="0" collapsed="false">
      <c r="A838" s="70" t="n">
        <v>44029</v>
      </c>
      <c r="B838" s="9" t="s">
        <v>1292</v>
      </c>
      <c r="C838" s="71"/>
      <c r="D838" s="72"/>
      <c r="E838" s="73"/>
      <c r="F838" s="74"/>
      <c r="G838" s="73"/>
      <c r="H838" s="75"/>
      <c r="I838" s="75"/>
      <c r="J838" s="75"/>
      <c r="K838" s="104" t="s">
        <v>108</v>
      </c>
      <c r="L838" s="7" t="n">
        <v>0.390277777777778</v>
      </c>
      <c r="M838" s="7" t="n">
        <v>0.392361111111111</v>
      </c>
      <c r="N838" s="95" t="s">
        <v>341</v>
      </c>
      <c r="O838" s="78" t="s">
        <v>1471</v>
      </c>
      <c r="Q838" s="0" t="s">
        <v>332</v>
      </c>
      <c r="R838" s="0" t="str">
        <f aca="false">CHOOSE(WEEKDAY(A838),"Dom","Lun","Mar","Mie","Jue","Vie","Sab")</f>
        <v>Vie</v>
      </c>
    </row>
    <row r="839" customFormat="false" ht="15" hidden="true" customHeight="true" outlineLevel="0" collapsed="false">
      <c r="A839" s="70" t="n">
        <v>44029</v>
      </c>
      <c r="B839" s="9" t="s">
        <v>1119</v>
      </c>
      <c r="C839" s="71"/>
      <c r="D839" s="72"/>
      <c r="E839" s="105"/>
      <c r="F839" s="106"/>
      <c r="G839" s="105"/>
      <c r="H839" s="109"/>
      <c r="I839" s="109"/>
      <c r="J839" s="109"/>
      <c r="K839" s="104" t="s">
        <v>108</v>
      </c>
      <c r="L839" s="7" t="n">
        <v>0.467361111111111</v>
      </c>
      <c r="M839" s="7" t="n">
        <v>0.469444444444444</v>
      </c>
      <c r="N839" s="95" t="s">
        <v>123</v>
      </c>
      <c r="O839" s="78" t="s">
        <v>1462</v>
      </c>
      <c r="Q839" s="0" t="s">
        <v>332</v>
      </c>
      <c r="R839" s="0" t="str">
        <f aca="false">CHOOSE(WEEKDAY(A839),"Dom","Lun","Mar","Mie","Jue","Vie","Sab")</f>
        <v>Vie</v>
      </c>
    </row>
    <row r="840" customFormat="false" ht="15" hidden="true" customHeight="true" outlineLevel="0" collapsed="false">
      <c r="A840" s="70" t="n">
        <v>44029</v>
      </c>
      <c r="B840" s="9" t="s">
        <v>143</v>
      </c>
      <c r="C840" s="71"/>
      <c r="D840" s="72"/>
      <c r="E840" s="73"/>
      <c r="F840" s="74"/>
      <c r="G840" s="73"/>
      <c r="H840" s="75"/>
      <c r="I840" s="75"/>
      <c r="J840" s="75"/>
      <c r="K840" s="104" t="s">
        <v>144</v>
      </c>
      <c r="L840" s="7" t="n">
        <v>0.497916666666667</v>
      </c>
      <c r="M840" s="7" t="n">
        <v>0.472916666666667</v>
      </c>
      <c r="N840" s="95" t="s">
        <v>122</v>
      </c>
      <c r="O840" s="78" t="s">
        <v>146</v>
      </c>
      <c r="Q840" s="0" t="s">
        <v>332</v>
      </c>
      <c r="R840" s="0" t="str">
        <f aca="false">CHOOSE(WEEKDAY(A840),"Dom","Lun","Mar","Mie","Jue","Vie","Sab")</f>
        <v>Vie</v>
      </c>
    </row>
    <row r="841" customFormat="false" ht="15" hidden="true" customHeight="true" outlineLevel="0" collapsed="false">
      <c r="A841" s="70" t="n">
        <v>44029</v>
      </c>
      <c r="B841" s="9" t="s">
        <v>1119</v>
      </c>
      <c r="C841" s="71"/>
      <c r="D841" s="72"/>
      <c r="E841" s="73"/>
      <c r="F841" s="74"/>
      <c r="G841" s="73"/>
      <c r="H841" s="75"/>
      <c r="I841" s="75"/>
      <c r="J841" s="75"/>
      <c r="K841" s="104" t="s">
        <v>108</v>
      </c>
      <c r="L841" s="7" t="n">
        <v>0.4875</v>
      </c>
      <c r="M841" s="7" t="n">
        <v>0.535416666666667</v>
      </c>
      <c r="N841" s="95" t="s">
        <v>168</v>
      </c>
      <c r="O841" s="78" t="s">
        <v>1472</v>
      </c>
      <c r="Q841" s="0" t="s">
        <v>332</v>
      </c>
      <c r="R841" s="0" t="str">
        <f aca="false">CHOOSE(WEEKDAY(A841),"Dom","Lun","Mar","Mie","Jue","Vie","Sab")</f>
        <v>Vie</v>
      </c>
    </row>
    <row r="842" customFormat="false" ht="15" hidden="true" customHeight="true" outlineLevel="0" collapsed="false">
      <c r="A842" s="70" t="n">
        <v>44029</v>
      </c>
      <c r="B842" s="9" t="s">
        <v>1039</v>
      </c>
      <c r="C842" s="71"/>
      <c r="D842" s="72"/>
      <c r="E842" s="73"/>
      <c r="F842" s="74"/>
      <c r="G842" s="73"/>
      <c r="H842" s="75"/>
      <c r="I842" s="75"/>
      <c r="J842" s="75"/>
      <c r="K842" s="104" t="s">
        <v>257</v>
      </c>
      <c r="L842" s="7" t="n">
        <v>0.538194444444444</v>
      </c>
      <c r="M842" s="7" t="n">
        <v>0.554166666666667</v>
      </c>
      <c r="N842" s="95" t="s">
        <v>168</v>
      </c>
      <c r="O842" s="78" t="s">
        <v>1040</v>
      </c>
      <c r="Q842" s="0" t="s">
        <v>332</v>
      </c>
      <c r="R842" s="0" t="str">
        <f aca="false">CHOOSE(WEEKDAY(A842),"Dom","Lun","Mar","Mie","Jue","Vie","Sab")</f>
        <v>Vie</v>
      </c>
    </row>
    <row r="843" customFormat="false" ht="15" hidden="true" customHeight="true" outlineLevel="0" collapsed="false">
      <c r="A843" s="70" t="n">
        <v>44029</v>
      </c>
      <c r="B843" s="9" t="s">
        <v>143</v>
      </c>
      <c r="C843" s="71"/>
      <c r="D843" s="72"/>
      <c r="E843" s="73"/>
      <c r="F843" s="74"/>
      <c r="G843" s="73"/>
      <c r="H843" s="75"/>
      <c r="I843" s="75"/>
      <c r="J843" s="75"/>
      <c r="K843" s="104" t="s">
        <v>144</v>
      </c>
      <c r="L843" s="7" t="n">
        <v>0.615277777777778</v>
      </c>
      <c r="M843" s="7" t="n">
        <v>0.663194444444444</v>
      </c>
      <c r="N843" s="95" t="s">
        <v>259</v>
      </c>
      <c r="O843" s="78" t="s">
        <v>146</v>
      </c>
      <c r="Q843" s="0" t="s">
        <v>332</v>
      </c>
      <c r="R843" s="0" t="str">
        <f aca="false">CHOOSE(WEEKDAY(A843),"Dom","Lun","Mar","Mie","Jue","Vie","Sab")</f>
        <v>Vie</v>
      </c>
    </row>
    <row r="844" customFormat="false" ht="15" hidden="true" customHeight="true" outlineLevel="0" collapsed="false">
      <c r="A844" s="70" t="n">
        <v>44029</v>
      </c>
      <c r="B844" s="9" t="s">
        <v>1473</v>
      </c>
      <c r="C844" s="120"/>
      <c r="D844" s="72"/>
      <c r="E844" s="73"/>
      <c r="F844" s="74"/>
      <c r="G844" s="73"/>
      <c r="H844" s="75"/>
      <c r="I844" s="75"/>
      <c r="J844" s="75"/>
      <c r="K844" s="104" t="s">
        <v>108</v>
      </c>
      <c r="L844" s="7" t="n">
        <v>0.675</v>
      </c>
      <c r="M844" s="7" t="n">
        <v>0.678472222222222</v>
      </c>
      <c r="N844" s="95" t="s">
        <v>190</v>
      </c>
      <c r="O844" s="78"/>
      <c r="Q844" s="0" t="s">
        <v>332</v>
      </c>
      <c r="R844" s="0" t="str">
        <f aca="false">CHOOSE(WEEKDAY(A844),"Dom","Lun","Mar","Mie","Jue","Vie","Sab")</f>
        <v>Vie</v>
      </c>
    </row>
    <row r="845" customFormat="false" ht="15" hidden="true" customHeight="true" outlineLevel="0" collapsed="false">
      <c r="A845" s="70" t="n">
        <v>44029</v>
      </c>
      <c r="B845" s="9" t="s">
        <v>143</v>
      </c>
      <c r="C845" s="71"/>
      <c r="D845" s="72"/>
      <c r="E845" s="73"/>
      <c r="F845" s="74"/>
      <c r="G845" s="73"/>
      <c r="H845" s="75"/>
      <c r="I845" s="75"/>
      <c r="J845" s="75"/>
      <c r="K845" s="104" t="s">
        <v>144</v>
      </c>
      <c r="L845" s="7" t="n">
        <v>0.729166666666667</v>
      </c>
      <c r="M845" s="7" t="n">
        <v>0.748611111111111</v>
      </c>
      <c r="N845" s="95" t="s">
        <v>310</v>
      </c>
      <c r="O845" s="78" t="s">
        <v>146</v>
      </c>
      <c r="Q845" s="0" t="s">
        <v>332</v>
      </c>
      <c r="R845" s="0" t="str">
        <f aca="false">CHOOSE(WEEKDAY(A845),"Dom","Lun","Mar","Mie","Jue","Vie","Sab")</f>
        <v>Vie</v>
      </c>
    </row>
    <row r="846" customFormat="false" ht="15" hidden="true" customHeight="true" outlineLevel="0" collapsed="false">
      <c r="A846" s="70" t="n">
        <v>44029</v>
      </c>
      <c r="B846" s="9" t="s">
        <v>1119</v>
      </c>
      <c r="C846" s="71"/>
      <c r="D846" s="72"/>
      <c r="E846" s="73"/>
      <c r="F846" s="74"/>
      <c r="G846" s="73"/>
      <c r="H846" s="75"/>
      <c r="I846" s="75"/>
      <c r="J846" s="75"/>
      <c r="K846" s="104" t="s">
        <v>108</v>
      </c>
      <c r="L846" s="7" t="n">
        <v>0.822222222222222</v>
      </c>
      <c r="M846" s="7" t="n">
        <v>0.844444444444444</v>
      </c>
      <c r="N846" s="95" t="s">
        <v>305</v>
      </c>
      <c r="O846" s="78" t="s">
        <v>1474</v>
      </c>
      <c r="Q846" s="0" t="s">
        <v>332</v>
      </c>
      <c r="R846" s="0" t="str">
        <f aca="false">CHOOSE(WEEKDAY(A846),"Dom","Lun","Mar","Mie","Jue","Vie","Sab")</f>
        <v>Vie</v>
      </c>
    </row>
    <row r="847" customFormat="false" ht="15" hidden="true" customHeight="true" outlineLevel="0" collapsed="false">
      <c r="A847" s="47" t="n">
        <v>44029</v>
      </c>
      <c r="B847" s="79" t="s">
        <v>147</v>
      </c>
      <c r="C847" s="49"/>
      <c r="D847" s="80"/>
      <c r="E847" s="81"/>
      <c r="F847" s="82"/>
      <c r="G847" s="81"/>
      <c r="H847" s="83"/>
      <c r="I847" s="83"/>
      <c r="J847" s="83"/>
      <c r="K847" s="103" t="s">
        <v>96</v>
      </c>
      <c r="L847" s="85" t="n">
        <v>0.847916666666667</v>
      </c>
      <c r="M847" s="85" t="n">
        <v>0.858333333333333</v>
      </c>
      <c r="N847" s="99" t="s">
        <v>1475</v>
      </c>
      <c r="O847" s="59"/>
      <c r="Q847" s="0" t="s">
        <v>332</v>
      </c>
      <c r="R847" s="0" t="str">
        <f aca="false">CHOOSE(WEEKDAY(A847),"Dom","Lun","Mar","Mie","Jue","Vie","Sab")</f>
        <v>Vie</v>
      </c>
    </row>
    <row r="848" customFormat="false" ht="15" hidden="false" customHeight="true" outlineLevel="0" collapsed="false">
      <c r="A848" s="70" t="n">
        <v>44030</v>
      </c>
      <c r="B848" s="9" t="s">
        <v>1476</v>
      </c>
      <c r="C848" s="71" t="n">
        <v>300</v>
      </c>
      <c r="D848" s="72" t="s">
        <v>104</v>
      </c>
      <c r="E848" s="73" t="s">
        <v>1477</v>
      </c>
      <c r="F848" s="74" t="n">
        <f aca="false">IF(MONTH(A848)=MONTH(A847),F847+1,1)</f>
        <v>1</v>
      </c>
      <c r="G848" s="73"/>
      <c r="H848" s="75"/>
      <c r="I848" s="75" t="s">
        <v>100</v>
      </c>
      <c r="J848" s="75"/>
      <c r="K848" s="104" t="s">
        <v>80</v>
      </c>
      <c r="L848" s="7" t="n">
        <v>0.343055555555555</v>
      </c>
      <c r="M848" s="7" t="n">
        <v>0.354861111111111</v>
      </c>
      <c r="N848" s="95" t="s">
        <v>89</v>
      </c>
      <c r="O848" s="78" t="s">
        <v>1478</v>
      </c>
      <c r="Q848" s="0" t="s">
        <v>332</v>
      </c>
      <c r="R848" s="0" t="str">
        <f aca="false">CHOOSE(WEEKDAY(A848),"Dom","Lun","Mar","Mie","Jue","Vie","Sab")</f>
        <v>Sab</v>
      </c>
    </row>
    <row r="849" customFormat="false" ht="15" hidden="false" customHeight="true" outlineLevel="0" collapsed="false">
      <c r="A849" s="70" t="n">
        <v>44030</v>
      </c>
      <c r="B849" s="9" t="s">
        <v>1479</v>
      </c>
      <c r="C849" s="71" t="n">
        <v>300</v>
      </c>
      <c r="D849" s="72" t="s">
        <v>104</v>
      </c>
      <c r="E849" s="73" t="s">
        <v>202</v>
      </c>
      <c r="F849" s="74" t="n">
        <f aca="false">IF(MONTH(A849)=MONTH(A848),F848+1,1)</f>
        <v>2</v>
      </c>
      <c r="G849" s="73"/>
      <c r="H849" s="75"/>
      <c r="I849" s="75" t="s">
        <v>183</v>
      </c>
      <c r="J849" s="75"/>
      <c r="K849" s="104" t="s">
        <v>80</v>
      </c>
      <c r="L849" s="7" t="n">
        <v>0.382638888888889</v>
      </c>
      <c r="M849" s="7" t="n">
        <v>0.410416666666667</v>
      </c>
      <c r="N849" s="95" t="s">
        <v>132</v>
      </c>
      <c r="O849" s="78" t="s">
        <v>203</v>
      </c>
      <c r="Q849" s="0" t="s">
        <v>332</v>
      </c>
      <c r="R849" s="0" t="str">
        <f aca="false">CHOOSE(WEEKDAY(A849),"Dom","Lun","Mar","Mie","Jue","Vie","Sab")</f>
        <v>Sab</v>
      </c>
    </row>
    <row r="850" customFormat="false" ht="15" hidden="false" customHeight="true" outlineLevel="0" collapsed="false">
      <c r="A850" s="70" t="n">
        <v>44030</v>
      </c>
      <c r="B850" s="9" t="s">
        <v>1479</v>
      </c>
      <c r="C850" s="124" t="n">
        <v>300</v>
      </c>
      <c r="D850" s="72" t="s">
        <v>104</v>
      </c>
      <c r="E850" s="73" t="s">
        <v>1480</v>
      </c>
      <c r="F850" s="74" t="n">
        <f aca="false">IF(MONTH(A850)=MONTH(A849),F849+1,1)</f>
        <v>3</v>
      </c>
      <c r="G850" s="73"/>
      <c r="H850" s="75"/>
      <c r="I850" s="75" t="s">
        <v>183</v>
      </c>
      <c r="J850" s="75"/>
      <c r="K850" s="104" t="s">
        <v>80</v>
      </c>
      <c r="L850" s="7" t="n">
        <v>0.461111111111111</v>
      </c>
      <c r="M850" s="7" t="n">
        <v>0.470833333333333</v>
      </c>
      <c r="N850" s="95" t="s">
        <v>559</v>
      </c>
      <c r="O850" s="78" t="s">
        <v>1481</v>
      </c>
      <c r="Q850" s="0" t="s">
        <v>332</v>
      </c>
      <c r="R850" s="0" t="str">
        <f aca="false">CHOOSE(WEEKDAY(A850),"Dom","Lun","Mar","Mie","Jue","Vie","Sab")</f>
        <v>Sab</v>
      </c>
    </row>
    <row r="851" customFormat="false" ht="15" hidden="false" customHeight="true" outlineLevel="0" collapsed="false">
      <c r="A851" s="70" t="n">
        <v>44030</v>
      </c>
      <c r="B851" s="9" t="s">
        <v>1482</v>
      </c>
      <c r="C851" s="71" t="n">
        <v>300</v>
      </c>
      <c r="D851" s="72" t="s">
        <v>104</v>
      </c>
      <c r="E851" s="73" t="s">
        <v>1483</v>
      </c>
      <c r="F851" s="74" t="n">
        <f aca="false">IF(MONTH(A851)=MONTH(A850),F850+1,1)</f>
        <v>4</v>
      </c>
      <c r="G851" s="73"/>
      <c r="H851" s="75"/>
      <c r="I851" s="75" t="s">
        <v>183</v>
      </c>
      <c r="J851" s="75"/>
      <c r="K851" s="104" t="s">
        <v>80</v>
      </c>
      <c r="L851" s="7" t="n">
        <v>0.501388888888889</v>
      </c>
      <c r="M851" s="7" t="n">
        <v>0.504861111111111</v>
      </c>
      <c r="N851" s="95" t="s">
        <v>81</v>
      </c>
      <c r="O851" s="78" t="s">
        <v>1484</v>
      </c>
      <c r="Q851" s="0" t="s">
        <v>332</v>
      </c>
      <c r="R851" s="0" t="str">
        <f aca="false">CHOOSE(WEEKDAY(A851),"Dom","Lun","Mar","Mie","Jue","Vie","Sab")</f>
        <v>Sab</v>
      </c>
    </row>
    <row r="852" customFormat="false" ht="15" hidden="false" customHeight="true" outlineLevel="0" collapsed="false">
      <c r="A852" s="70" t="n">
        <v>44030</v>
      </c>
      <c r="B852" s="9" t="s">
        <v>1485</v>
      </c>
      <c r="C852" s="71" t="n">
        <v>350</v>
      </c>
      <c r="D852" s="72" t="s">
        <v>104</v>
      </c>
      <c r="E852" s="73" t="s">
        <v>1486</v>
      </c>
      <c r="F852" s="74" t="n">
        <f aca="false">IF(MONTH(A852)=MONTH(A851),F851+1,1)</f>
        <v>5</v>
      </c>
      <c r="G852" s="73"/>
      <c r="H852" s="75"/>
      <c r="I852" s="75" t="s">
        <v>159</v>
      </c>
      <c r="J852" s="75"/>
      <c r="K852" s="104" t="s">
        <v>80</v>
      </c>
      <c r="L852" s="7" t="n">
        <v>0.572916666666667</v>
      </c>
      <c r="M852" s="7" t="n">
        <v>0.590277777777778</v>
      </c>
      <c r="N852" s="95" t="s">
        <v>1182</v>
      </c>
      <c r="O852" s="78" t="s">
        <v>1487</v>
      </c>
      <c r="Q852" s="0" t="s">
        <v>332</v>
      </c>
      <c r="R852" s="0" t="str">
        <f aca="false">CHOOSE(WEEKDAY(A852),"Dom","Lun","Mar","Mie","Jue","Vie","Sab")</f>
        <v>Sab</v>
      </c>
    </row>
    <row r="853" customFormat="false" ht="15" hidden="false" customHeight="true" outlineLevel="0" collapsed="false">
      <c r="A853" s="70" t="n">
        <v>44030</v>
      </c>
      <c r="B853" s="9" t="s">
        <v>1488</v>
      </c>
      <c r="C853" s="71" t="n">
        <v>300</v>
      </c>
      <c r="D853" s="72" t="s">
        <v>104</v>
      </c>
      <c r="E853" s="73" t="s">
        <v>1489</v>
      </c>
      <c r="F853" s="74" t="n">
        <f aca="false">IF(MONTH(A853)=MONTH(A852),F852+1,1)</f>
        <v>6</v>
      </c>
      <c r="G853" s="73"/>
      <c r="H853" s="75"/>
      <c r="I853" s="75" t="s">
        <v>159</v>
      </c>
      <c r="J853" s="75"/>
      <c r="K853" s="104" t="s">
        <v>80</v>
      </c>
      <c r="L853" s="7" t="n">
        <v>0.702083333333333</v>
      </c>
      <c r="M853" s="7" t="n">
        <v>0.704166666666667</v>
      </c>
      <c r="N853" s="95" t="s">
        <v>389</v>
      </c>
      <c r="O853" s="78" t="s">
        <v>1490</v>
      </c>
      <c r="Q853" s="0" t="s">
        <v>332</v>
      </c>
      <c r="R853" s="0" t="str">
        <f aca="false">CHOOSE(WEEKDAY(A853),"Dom","Lun","Mar","Mie","Jue","Vie","Sab")</f>
        <v>Sab</v>
      </c>
    </row>
    <row r="854" customFormat="false" ht="15" hidden="true" customHeight="true" outlineLevel="0" collapsed="false">
      <c r="A854" s="70" t="n">
        <v>44030</v>
      </c>
      <c r="B854" s="9" t="s">
        <v>1491</v>
      </c>
      <c r="C854" s="71"/>
      <c r="D854" s="72"/>
      <c r="E854" s="73"/>
      <c r="F854" s="74"/>
      <c r="G854" s="73"/>
      <c r="H854" s="75"/>
      <c r="I854" s="75"/>
      <c r="J854" s="75"/>
      <c r="K854" s="104" t="s">
        <v>108</v>
      </c>
      <c r="L854" s="7" t="n">
        <v>0.338888888888889</v>
      </c>
      <c r="M854" s="7" t="n">
        <v>0.339583333333333</v>
      </c>
      <c r="N854" s="95" t="s">
        <v>305</v>
      </c>
      <c r="O854" s="78"/>
      <c r="Q854" s="0" t="s">
        <v>332</v>
      </c>
      <c r="R854" s="0" t="str">
        <f aca="false">CHOOSE(WEEKDAY(A854),"Dom","Lun","Mar","Mie","Jue","Vie","Sab")</f>
        <v>Sab</v>
      </c>
    </row>
    <row r="855" customFormat="false" ht="15" hidden="true" customHeight="true" outlineLevel="0" collapsed="false">
      <c r="A855" s="70" t="n">
        <v>44030</v>
      </c>
      <c r="B855" s="9" t="s">
        <v>143</v>
      </c>
      <c r="C855" s="71"/>
      <c r="D855" s="72"/>
      <c r="E855" s="73"/>
      <c r="F855" s="74"/>
      <c r="G855" s="73"/>
      <c r="H855" s="75"/>
      <c r="I855" s="75"/>
      <c r="J855" s="75"/>
      <c r="K855" s="104" t="s">
        <v>144</v>
      </c>
      <c r="L855" s="7" t="n">
        <v>0.431944444444444</v>
      </c>
      <c r="M855" s="7" t="n">
        <v>0.45</v>
      </c>
      <c r="N855" s="95" t="s">
        <v>220</v>
      </c>
      <c r="O855" s="78"/>
      <c r="Q855" s="0" t="s">
        <v>332</v>
      </c>
      <c r="R855" s="0" t="str">
        <f aca="false">CHOOSE(WEEKDAY(A855),"Dom","Lun","Mar","Mie","Jue","Vie","Sab")</f>
        <v>Sab</v>
      </c>
    </row>
    <row r="856" customFormat="false" ht="15" hidden="true" customHeight="true" outlineLevel="0" collapsed="false">
      <c r="A856" s="70" t="n">
        <v>44030</v>
      </c>
      <c r="B856" s="9" t="s">
        <v>143</v>
      </c>
      <c r="C856" s="71"/>
      <c r="D856" s="72"/>
      <c r="E856" s="73"/>
      <c r="F856" s="74"/>
      <c r="G856" s="73"/>
      <c r="H856" s="75"/>
      <c r="I856" s="75"/>
      <c r="J856" s="75"/>
      <c r="K856" s="104" t="s">
        <v>144</v>
      </c>
      <c r="L856" s="7" t="n">
        <v>0.529166666666667</v>
      </c>
      <c r="M856" s="7" t="n">
        <v>0.538888888888889</v>
      </c>
      <c r="N856" s="95" t="s">
        <v>259</v>
      </c>
      <c r="O856" s="78"/>
      <c r="Q856" s="0" t="s">
        <v>332</v>
      </c>
      <c r="R856" s="0" t="str">
        <f aca="false">CHOOSE(WEEKDAY(A856),"Dom","Lun","Mar","Mie","Jue","Vie","Sab")</f>
        <v>Sab</v>
      </c>
    </row>
    <row r="857" customFormat="false" ht="15" hidden="true" customHeight="true" outlineLevel="0" collapsed="false">
      <c r="A857" s="70" t="n">
        <v>44030</v>
      </c>
      <c r="B857" s="9" t="s">
        <v>410</v>
      </c>
      <c r="C857" s="71"/>
      <c r="D857" s="72"/>
      <c r="E857" s="73"/>
      <c r="F857" s="74"/>
      <c r="G857" s="73"/>
      <c r="H857" s="75"/>
      <c r="I857" s="75"/>
      <c r="J857" s="75"/>
      <c r="K857" s="104" t="s">
        <v>108</v>
      </c>
      <c r="L857" s="7" t="n">
        <v>0.550694444444444</v>
      </c>
      <c r="M857" s="7" t="n">
        <v>0.552777777777778</v>
      </c>
      <c r="N857" s="95" t="s">
        <v>210</v>
      </c>
      <c r="O857" s="78"/>
      <c r="Q857" s="0" t="s">
        <v>332</v>
      </c>
      <c r="R857" s="0" t="str">
        <f aca="false">CHOOSE(WEEKDAY(A857),"Dom","Lun","Mar","Mie","Jue","Vie","Sab")</f>
        <v>Sab</v>
      </c>
    </row>
    <row r="858" customFormat="false" ht="15" hidden="true" customHeight="true" outlineLevel="0" collapsed="false">
      <c r="A858" s="70" t="n">
        <v>44030</v>
      </c>
      <c r="B858" s="9" t="s">
        <v>1304</v>
      </c>
      <c r="C858" s="71"/>
      <c r="D858" s="72"/>
      <c r="E858" s="73"/>
      <c r="F858" s="74"/>
      <c r="G858" s="73"/>
      <c r="H858" s="75"/>
      <c r="I858" s="75" t="s">
        <v>159</v>
      </c>
      <c r="J858" s="75"/>
      <c r="K858" s="104" t="s">
        <v>108</v>
      </c>
      <c r="L858" s="7" t="n">
        <v>0.625694444444444</v>
      </c>
      <c r="M858" s="7" t="n">
        <v>0.631944444444444</v>
      </c>
      <c r="N858" s="95" t="s">
        <v>213</v>
      </c>
      <c r="O858" s="78" t="s">
        <v>1492</v>
      </c>
      <c r="Q858" s="0" t="s">
        <v>332</v>
      </c>
      <c r="R858" s="0" t="str">
        <f aca="false">CHOOSE(WEEKDAY(A858),"Dom","Lun","Mar","Mie","Jue","Vie","Sab")</f>
        <v>Sab</v>
      </c>
    </row>
    <row r="859" customFormat="false" ht="15" hidden="true" customHeight="true" outlineLevel="0" collapsed="false">
      <c r="A859" s="70" t="n">
        <v>44030</v>
      </c>
      <c r="B859" s="9" t="s">
        <v>1493</v>
      </c>
      <c r="C859" s="71"/>
      <c r="D859" s="72"/>
      <c r="E859" s="73"/>
      <c r="F859" s="74"/>
      <c r="G859" s="73"/>
      <c r="H859" s="75"/>
      <c r="I859" s="75" t="s">
        <v>159</v>
      </c>
      <c r="J859" s="75"/>
      <c r="K859" s="104" t="s">
        <v>108</v>
      </c>
      <c r="L859" s="7" t="n">
        <v>0.649305555555556</v>
      </c>
      <c r="M859" s="7" t="n">
        <v>0.654166666666667</v>
      </c>
      <c r="N859" s="95" t="s">
        <v>114</v>
      </c>
      <c r="O859" s="78" t="s">
        <v>1494</v>
      </c>
      <c r="Q859" s="0" t="s">
        <v>332</v>
      </c>
      <c r="R859" s="0" t="str">
        <f aca="false">CHOOSE(WEEKDAY(A859),"Dom","Lun","Mar","Mie","Jue","Vie","Sab")</f>
        <v>Sab</v>
      </c>
    </row>
    <row r="860" customFormat="false" ht="15" hidden="true" customHeight="true" outlineLevel="0" collapsed="false">
      <c r="A860" s="70" t="n">
        <v>44030</v>
      </c>
      <c r="B860" s="9" t="s">
        <v>1452</v>
      </c>
      <c r="C860" s="71"/>
      <c r="D860" s="72"/>
      <c r="E860" s="73"/>
      <c r="F860" s="74"/>
      <c r="G860" s="73"/>
      <c r="H860" s="75"/>
      <c r="I860" s="75"/>
      <c r="J860" s="75"/>
      <c r="K860" s="104" t="s">
        <v>108</v>
      </c>
      <c r="L860" s="7" t="n">
        <v>0.695138888888889</v>
      </c>
      <c r="M860" s="7" t="n">
        <v>0.698611111111111</v>
      </c>
      <c r="N860" s="95" t="s">
        <v>305</v>
      </c>
      <c r="O860" s="78" t="s">
        <v>1495</v>
      </c>
      <c r="Q860" s="0" t="s">
        <v>332</v>
      </c>
      <c r="R860" s="0" t="str">
        <f aca="false">CHOOSE(WEEKDAY(A860),"Dom","Lun","Mar","Mie","Jue","Vie","Sab")</f>
        <v>Sab</v>
      </c>
    </row>
    <row r="861" customFormat="false" ht="15" hidden="true" customHeight="true" outlineLevel="0" collapsed="false">
      <c r="A861" s="70" t="n">
        <v>44030</v>
      </c>
      <c r="B861" s="9" t="s">
        <v>143</v>
      </c>
      <c r="C861" s="71"/>
      <c r="D861" s="72"/>
      <c r="E861" s="73"/>
      <c r="F861" s="74"/>
      <c r="G861" s="73"/>
      <c r="H861" s="75"/>
      <c r="I861" s="75"/>
      <c r="J861" s="75"/>
      <c r="K861" s="104" t="s">
        <v>144</v>
      </c>
      <c r="L861" s="7" t="n">
        <v>0.729166666666667</v>
      </c>
      <c r="M861" s="7" t="n">
        <v>0.739583333333333</v>
      </c>
      <c r="N861" s="95" t="s">
        <v>310</v>
      </c>
      <c r="O861" s="78"/>
      <c r="Q861" s="0" t="s">
        <v>332</v>
      </c>
      <c r="R861" s="0" t="str">
        <f aca="false">CHOOSE(WEEKDAY(A861),"Dom","Lun","Mar","Mie","Jue","Vie","Sab")</f>
        <v>Sab</v>
      </c>
    </row>
    <row r="862" customFormat="false" ht="15" hidden="true" customHeight="true" outlineLevel="0" collapsed="false">
      <c r="A862" s="70" t="n">
        <v>44030</v>
      </c>
      <c r="B862" s="9" t="s">
        <v>1452</v>
      </c>
      <c r="C862" s="71"/>
      <c r="D862" s="72"/>
      <c r="E862" s="73"/>
      <c r="F862" s="74"/>
      <c r="G862" s="73"/>
      <c r="H862" s="75"/>
      <c r="I862" s="75"/>
      <c r="J862" s="75"/>
      <c r="K862" s="104" t="s">
        <v>108</v>
      </c>
      <c r="L862" s="7" t="n">
        <v>0.748611111111111</v>
      </c>
      <c r="M862" s="7" t="n">
        <v>0.774305555555555</v>
      </c>
      <c r="N862" s="95" t="s">
        <v>168</v>
      </c>
      <c r="O862" s="78" t="s">
        <v>1496</v>
      </c>
      <c r="Q862" s="0" t="s">
        <v>332</v>
      </c>
      <c r="R862" s="0" t="str">
        <f aca="false">CHOOSE(WEEKDAY(A862),"Dom","Lun","Mar","Mie","Jue","Vie","Sab")</f>
        <v>Sab</v>
      </c>
    </row>
    <row r="863" customFormat="false" ht="15" hidden="true" customHeight="true" outlineLevel="0" collapsed="false">
      <c r="A863" s="47" t="n">
        <v>44030</v>
      </c>
      <c r="B863" s="79" t="s">
        <v>147</v>
      </c>
      <c r="C863" s="49"/>
      <c r="D863" s="80"/>
      <c r="E863" s="81"/>
      <c r="F863" s="82"/>
      <c r="G863" s="81"/>
      <c r="H863" s="83"/>
      <c r="I863" s="83"/>
      <c r="J863" s="83"/>
      <c r="K863" s="103" t="s">
        <v>96</v>
      </c>
      <c r="L863" s="85" t="n">
        <v>0.777083333333333</v>
      </c>
      <c r="M863" s="85" t="n">
        <v>0.78125</v>
      </c>
      <c r="N863" s="99" t="s">
        <v>1497</v>
      </c>
      <c r="O863" s="59"/>
      <c r="Q863" s="0" t="s">
        <v>332</v>
      </c>
      <c r="R863" s="0" t="str">
        <f aca="false">CHOOSE(WEEKDAY(A863),"Dom","Lun","Mar","Mie","Jue","Vie","Sab")</f>
        <v>Sab</v>
      </c>
    </row>
    <row r="864" customFormat="false" ht="15" hidden="false" customHeight="true" outlineLevel="0" collapsed="false">
      <c r="A864" s="70" t="n">
        <v>44031</v>
      </c>
      <c r="B864" s="9" t="s">
        <v>1412</v>
      </c>
      <c r="C864" s="71" t="n">
        <v>300</v>
      </c>
      <c r="D864" s="72" t="s">
        <v>104</v>
      </c>
      <c r="E864" s="73" t="s">
        <v>1498</v>
      </c>
      <c r="F864" s="74" t="n">
        <f aca="false">IF(MONTH(A864)=MONTH(A863),F863+1,1)</f>
        <v>1</v>
      </c>
      <c r="G864" s="73"/>
      <c r="H864" s="75"/>
      <c r="I864" s="75" t="s">
        <v>100</v>
      </c>
      <c r="J864" s="75"/>
      <c r="K864" s="104" t="s">
        <v>80</v>
      </c>
      <c r="L864" s="7" t="n">
        <v>0.375694444444444</v>
      </c>
      <c r="M864" s="113" t="n">
        <v>0.396527777777778</v>
      </c>
      <c r="N864" s="95" t="s">
        <v>122</v>
      </c>
      <c r="O864" s="78" t="s">
        <v>1499</v>
      </c>
      <c r="Q864" s="0" t="s">
        <v>332</v>
      </c>
      <c r="R864" s="0" t="str">
        <f aca="false">CHOOSE(WEEKDAY(A864),"Dom","Lun","Mar","Mie","Jue","Vie","Sab")</f>
        <v>Dom</v>
      </c>
    </row>
    <row r="865" customFormat="false" ht="15" hidden="true" customHeight="true" outlineLevel="0" collapsed="false">
      <c r="A865" s="70" t="n">
        <v>44031</v>
      </c>
      <c r="B865" s="9" t="s">
        <v>1119</v>
      </c>
      <c r="C865" s="71"/>
      <c r="D865" s="72"/>
      <c r="E865" s="73"/>
      <c r="F865" s="74"/>
      <c r="G865" s="73"/>
      <c r="H865" s="75"/>
      <c r="I865" s="75"/>
      <c r="J865" s="75"/>
      <c r="K865" s="104" t="s">
        <v>108</v>
      </c>
      <c r="L865" s="7" t="n">
        <v>0.411111111111111</v>
      </c>
      <c r="M865" s="113" t="n">
        <v>0.421527777777778</v>
      </c>
      <c r="N865" s="95" t="s">
        <v>137</v>
      </c>
      <c r="O865" s="78" t="s">
        <v>1500</v>
      </c>
      <c r="Q865" s="0" t="s">
        <v>332</v>
      </c>
      <c r="R865" s="0" t="str">
        <f aca="false">CHOOSE(WEEKDAY(A865),"Dom","Lun","Mar","Mie","Jue","Vie","Sab")</f>
        <v>Dom</v>
      </c>
    </row>
    <row r="866" customFormat="false" ht="15" hidden="true" customHeight="true" outlineLevel="0" collapsed="false">
      <c r="A866" s="47" t="n">
        <v>44031</v>
      </c>
      <c r="B866" s="79" t="s">
        <v>147</v>
      </c>
      <c r="C866" s="49"/>
      <c r="D866" s="80"/>
      <c r="E866" s="81"/>
      <c r="F866" s="82"/>
      <c r="G866" s="81"/>
      <c r="H866" s="83"/>
      <c r="I866" s="83"/>
      <c r="J866" s="83"/>
      <c r="K866" s="103" t="s">
        <v>96</v>
      </c>
      <c r="L866" s="85" t="n">
        <v>0.429861111111111</v>
      </c>
      <c r="M866" s="85" t="n">
        <v>0.441666666666667</v>
      </c>
      <c r="N866" s="99" t="s">
        <v>1501</v>
      </c>
      <c r="O866" s="59"/>
      <c r="Q866" s="0" t="s">
        <v>332</v>
      </c>
      <c r="R866" s="0" t="str">
        <f aca="false">CHOOSE(WEEKDAY(A866),"Dom","Lun","Mar","Mie","Jue","Vie","Sab")</f>
        <v>Dom</v>
      </c>
    </row>
    <row r="867" customFormat="false" ht="15" hidden="false" customHeight="true" outlineLevel="0" collapsed="false">
      <c r="A867" s="70" t="n">
        <v>44032</v>
      </c>
      <c r="B867" s="9" t="s">
        <v>1292</v>
      </c>
      <c r="C867" s="71" t="n">
        <v>300</v>
      </c>
      <c r="D867" s="72" t="s">
        <v>77</v>
      </c>
      <c r="E867" s="73" t="s">
        <v>1502</v>
      </c>
      <c r="F867" s="74" t="n">
        <f aca="false">IF(MONTH(A867)=MONTH(A866),F866+1,1)</f>
        <v>1</v>
      </c>
      <c r="G867" s="73"/>
      <c r="H867" s="75"/>
      <c r="I867" s="75" t="s">
        <v>100</v>
      </c>
      <c r="J867" s="75"/>
      <c r="K867" s="104" t="s">
        <v>80</v>
      </c>
      <c r="L867" s="7" t="n">
        <v>0.416666666666667</v>
      </c>
      <c r="M867" s="7" t="n">
        <v>0.450694444444444</v>
      </c>
      <c r="N867" s="95" t="s">
        <v>145</v>
      </c>
      <c r="O867" s="78" t="s">
        <v>1503</v>
      </c>
      <c r="Q867" s="0" t="s">
        <v>332</v>
      </c>
      <c r="R867" s="0" t="str">
        <f aca="false">CHOOSE(WEEKDAY(A867),"Dom","Lun","Mar","Mie","Jue","Vie","Sab")</f>
        <v>Lun</v>
      </c>
    </row>
    <row r="868" customFormat="false" ht="15" hidden="false" customHeight="true" outlineLevel="0" collapsed="false">
      <c r="A868" s="70" t="n">
        <v>44032</v>
      </c>
      <c r="B868" s="9" t="s">
        <v>1504</v>
      </c>
      <c r="C868" s="71" t="n">
        <v>350</v>
      </c>
      <c r="D868" s="72" t="s">
        <v>104</v>
      </c>
      <c r="E868" s="73" t="s">
        <v>669</v>
      </c>
      <c r="F868" s="74" t="n">
        <f aca="false">IF(MONTH(A868)=MONTH(A867),F867+1,1)</f>
        <v>2</v>
      </c>
      <c r="G868" s="73"/>
      <c r="H868" s="75"/>
      <c r="I868" s="75" t="s">
        <v>113</v>
      </c>
      <c r="J868" s="75"/>
      <c r="K868" s="104" t="s">
        <v>80</v>
      </c>
      <c r="L868" s="7" t="n">
        <v>0.334027777777778</v>
      </c>
      <c r="M868" s="7" t="n">
        <v>0.338888888888889</v>
      </c>
      <c r="N868" s="95" t="s">
        <v>276</v>
      </c>
      <c r="O868" s="78" t="s">
        <v>670</v>
      </c>
      <c r="Q868" s="0" t="s">
        <v>332</v>
      </c>
      <c r="R868" s="0" t="str">
        <f aca="false">CHOOSE(WEEKDAY(A868),"Dom","Lun","Mar","Mie","Jue","Vie","Sab")</f>
        <v>Lun</v>
      </c>
    </row>
    <row r="869" customFormat="false" ht="15" hidden="false" customHeight="true" outlineLevel="0" collapsed="false">
      <c r="A869" s="70" t="n">
        <v>44032</v>
      </c>
      <c r="B869" s="9" t="s">
        <v>98</v>
      </c>
      <c r="C869" s="71" t="n">
        <v>300</v>
      </c>
      <c r="D869" s="72" t="s">
        <v>104</v>
      </c>
      <c r="E869" s="73" t="s">
        <v>1505</v>
      </c>
      <c r="F869" s="74" t="n">
        <f aca="false">IF(MONTH(A869)=MONTH(A868),F868+1,1)</f>
        <v>3</v>
      </c>
      <c r="G869" s="73"/>
      <c r="H869" s="75"/>
      <c r="I869" s="75" t="s">
        <v>100</v>
      </c>
      <c r="J869" s="75"/>
      <c r="K869" s="104" t="s">
        <v>80</v>
      </c>
      <c r="L869" s="7" t="n">
        <v>0.464583333333333</v>
      </c>
      <c r="M869" s="7" t="n">
        <v>0.477083333333333</v>
      </c>
      <c r="N869" s="95" t="s">
        <v>170</v>
      </c>
      <c r="O869" s="78" t="s">
        <v>1506</v>
      </c>
      <c r="Q869" s="0" t="s">
        <v>332</v>
      </c>
      <c r="R869" s="0" t="str">
        <f aca="false">CHOOSE(WEEKDAY(A869),"Dom","Lun","Mar","Mie","Jue","Vie","Sab")</f>
        <v>Lun</v>
      </c>
    </row>
    <row r="870" customFormat="false" ht="15" hidden="false" customHeight="true" outlineLevel="0" collapsed="false">
      <c r="A870" s="70" t="n">
        <v>44032</v>
      </c>
      <c r="B870" s="9" t="s">
        <v>1507</v>
      </c>
      <c r="C870" s="71" t="n">
        <v>300</v>
      </c>
      <c r="D870" s="72" t="s">
        <v>104</v>
      </c>
      <c r="E870" s="73" t="s">
        <v>1508</v>
      </c>
      <c r="F870" s="74" t="n">
        <f aca="false">IF(MONTH(A870)=MONTH(A869),F869+1,1)</f>
        <v>4</v>
      </c>
      <c r="G870" s="73"/>
      <c r="H870" s="75"/>
      <c r="I870" s="75" t="s">
        <v>85</v>
      </c>
      <c r="J870" s="75"/>
      <c r="K870" s="104" t="s">
        <v>80</v>
      </c>
      <c r="L870" s="7" t="n">
        <v>0.484722222222222</v>
      </c>
      <c r="M870" s="7" t="n">
        <v>0.501388888888889</v>
      </c>
      <c r="N870" s="95" t="s">
        <v>213</v>
      </c>
      <c r="O870" s="78" t="s">
        <v>1509</v>
      </c>
      <c r="Q870" s="0" t="s">
        <v>332</v>
      </c>
      <c r="R870" s="0" t="str">
        <f aca="false">CHOOSE(WEEKDAY(A870),"Dom","Lun","Mar","Mie","Jue","Vie","Sab")</f>
        <v>Lun</v>
      </c>
    </row>
    <row r="871" customFormat="false" ht="15" hidden="false" customHeight="true" outlineLevel="0" collapsed="false">
      <c r="A871" s="70" t="n">
        <v>44032</v>
      </c>
      <c r="B871" s="9" t="s">
        <v>1292</v>
      </c>
      <c r="C871" s="71" t="n">
        <v>400</v>
      </c>
      <c r="D871" s="72" t="s">
        <v>104</v>
      </c>
      <c r="E871" s="73" t="s">
        <v>1295</v>
      </c>
      <c r="F871" s="74" t="n">
        <f aca="false">IF(MONTH(A871)=MONTH(A870),F870+1,1)</f>
        <v>5</v>
      </c>
      <c r="G871" s="73"/>
      <c r="H871" s="75"/>
      <c r="I871" s="75" t="s">
        <v>100</v>
      </c>
      <c r="J871" s="75"/>
      <c r="K871" s="104" t="s">
        <v>80</v>
      </c>
      <c r="L871" s="7" t="n">
        <v>0.51875</v>
      </c>
      <c r="M871" s="7" t="n">
        <v>0.551388888888889</v>
      </c>
      <c r="N871" s="95" t="s">
        <v>155</v>
      </c>
      <c r="O871" s="78" t="s">
        <v>1296</v>
      </c>
      <c r="Q871" s="0" t="s">
        <v>332</v>
      </c>
      <c r="R871" s="0" t="str">
        <f aca="false">CHOOSE(WEEKDAY(A871),"Dom","Lun","Mar","Mie","Jue","Vie","Sab")</f>
        <v>Lun</v>
      </c>
    </row>
    <row r="872" customFormat="false" ht="15" hidden="false" customHeight="true" outlineLevel="0" collapsed="false">
      <c r="A872" s="70" t="n">
        <v>44032</v>
      </c>
      <c r="B872" s="9" t="s">
        <v>1510</v>
      </c>
      <c r="C872" s="71" t="n">
        <v>400</v>
      </c>
      <c r="D872" s="72" t="s">
        <v>104</v>
      </c>
      <c r="E872" s="73" t="s">
        <v>1511</v>
      </c>
      <c r="F872" s="74" t="n">
        <f aca="false">IF(MONTH(A872)=MONTH(A871),F871+1,1)</f>
        <v>6</v>
      </c>
      <c r="G872" s="73"/>
      <c r="H872" s="75"/>
      <c r="I872" s="75" t="s">
        <v>131</v>
      </c>
      <c r="J872" s="75"/>
      <c r="K872" s="104" t="s">
        <v>80</v>
      </c>
      <c r="L872" s="7" t="n">
        <v>0.690277777777778</v>
      </c>
      <c r="M872" s="7" t="n">
        <v>0.691666666666667</v>
      </c>
      <c r="N872" s="95" t="s">
        <v>122</v>
      </c>
      <c r="O872" s="78" t="s">
        <v>1512</v>
      </c>
      <c r="Q872" s="0" t="s">
        <v>332</v>
      </c>
      <c r="R872" s="0" t="str">
        <f aca="false">CHOOSE(WEEKDAY(A872),"Dom","Lun","Mar","Mie","Jue","Vie","Sab")</f>
        <v>Lun</v>
      </c>
    </row>
    <row r="873" customFormat="false" ht="15" hidden="false" customHeight="true" outlineLevel="0" collapsed="false">
      <c r="A873" s="70" t="n">
        <v>44032</v>
      </c>
      <c r="B873" s="9" t="s">
        <v>1513</v>
      </c>
      <c r="C873" s="71" t="n">
        <v>350</v>
      </c>
      <c r="D873" s="72" t="s">
        <v>104</v>
      </c>
      <c r="E873" s="73" t="s">
        <v>1514</v>
      </c>
      <c r="F873" s="74" t="n">
        <f aca="false">IF(MONTH(A873)=MONTH(A872),F872+1,1)</f>
        <v>7</v>
      </c>
      <c r="G873" s="73"/>
      <c r="H873" s="75"/>
      <c r="I873" s="75" t="s">
        <v>183</v>
      </c>
      <c r="J873" s="75"/>
      <c r="K873" s="104" t="s">
        <v>80</v>
      </c>
      <c r="L873" s="7" t="n">
        <v>0.70625</v>
      </c>
      <c r="M873" s="7" t="n">
        <v>0.731944444444444</v>
      </c>
      <c r="N873" s="95" t="s">
        <v>132</v>
      </c>
      <c r="O873" s="78" t="s">
        <v>1515</v>
      </c>
      <c r="Q873" s="0" t="s">
        <v>332</v>
      </c>
      <c r="R873" s="0" t="str">
        <f aca="false">CHOOSE(WEEKDAY(A873),"Dom","Lun","Mar","Mie","Jue","Vie","Sab")</f>
        <v>Lun</v>
      </c>
    </row>
    <row r="874" customFormat="false" ht="15" hidden="false" customHeight="true" outlineLevel="0" collapsed="false">
      <c r="A874" s="70" t="n">
        <v>44032</v>
      </c>
      <c r="B874" s="9" t="s">
        <v>1516</v>
      </c>
      <c r="C874" s="71" t="n">
        <v>300</v>
      </c>
      <c r="D874" s="72" t="s">
        <v>104</v>
      </c>
      <c r="E874" s="73" t="s">
        <v>1517</v>
      </c>
      <c r="F874" s="74" t="n">
        <f aca="false">IF(MONTH(A874)=MONTH(A873),F873+1,1)</f>
        <v>8</v>
      </c>
      <c r="G874" s="73"/>
      <c r="H874" s="75"/>
      <c r="I874" s="75" t="s">
        <v>85</v>
      </c>
      <c r="J874" s="75"/>
      <c r="K874" s="104" t="s">
        <v>80</v>
      </c>
      <c r="L874" s="7" t="n">
        <v>0.780555555555556</v>
      </c>
      <c r="M874" s="7" t="n">
        <v>0.825694444444444</v>
      </c>
      <c r="N874" s="95" t="s">
        <v>145</v>
      </c>
      <c r="O874" s="78" t="s">
        <v>1518</v>
      </c>
      <c r="Q874" s="0" t="s">
        <v>332</v>
      </c>
      <c r="R874" s="0" t="str">
        <f aca="false">CHOOSE(WEEKDAY(A874),"Dom","Lun","Mar","Mie","Jue","Vie","Sab")</f>
        <v>Lun</v>
      </c>
    </row>
    <row r="875" customFormat="false" ht="15" hidden="true" customHeight="true" outlineLevel="0" collapsed="false">
      <c r="A875" s="70" t="n">
        <v>44032</v>
      </c>
      <c r="B875" s="9" t="s">
        <v>1119</v>
      </c>
      <c r="C875" s="71"/>
      <c r="D875" s="72"/>
      <c r="E875" s="73"/>
      <c r="F875" s="74"/>
      <c r="G875" s="73"/>
      <c r="H875" s="75"/>
      <c r="I875" s="75"/>
      <c r="J875" s="75"/>
      <c r="K875" s="104" t="s">
        <v>108</v>
      </c>
      <c r="L875" s="7" t="n">
        <v>0.311111111111111</v>
      </c>
      <c r="M875" s="7" t="n">
        <v>0.33125</v>
      </c>
      <c r="N875" s="95" t="s">
        <v>168</v>
      </c>
      <c r="O875" s="78"/>
      <c r="Q875" s="0" t="s">
        <v>332</v>
      </c>
      <c r="R875" s="0" t="str">
        <f aca="false">CHOOSE(WEEKDAY(A875),"Dom","Lun","Mar","Mie","Jue","Vie","Sab")</f>
        <v>Lun</v>
      </c>
    </row>
    <row r="876" customFormat="false" ht="15" hidden="true" customHeight="true" outlineLevel="0" collapsed="false">
      <c r="A876" s="70" t="n">
        <v>44032</v>
      </c>
      <c r="B876" s="9" t="s">
        <v>143</v>
      </c>
      <c r="C876" s="71"/>
      <c r="D876" s="72"/>
      <c r="E876" s="73"/>
      <c r="F876" s="74"/>
      <c r="G876" s="73"/>
      <c r="H876" s="75"/>
      <c r="I876" s="75"/>
      <c r="J876" s="75"/>
      <c r="K876" s="104" t="s">
        <v>144</v>
      </c>
      <c r="L876" s="7" t="n">
        <v>0.361111111111111</v>
      </c>
      <c r="M876" s="7" t="n">
        <v>0.404166666666667</v>
      </c>
      <c r="N876" s="95" t="s">
        <v>109</v>
      </c>
      <c r="O876" s="78"/>
      <c r="Q876" s="0" t="s">
        <v>332</v>
      </c>
      <c r="R876" s="0" t="str">
        <f aca="false">CHOOSE(WEEKDAY(A876),"Dom","Lun","Mar","Mie","Jue","Vie","Sab")</f>
        <v>Lun</v>
      </c>
    </row>
    <row r="877" customFormat="false" ht="15" hidden="true" customHeight="true" outlineLevel="0" collapsed="false">
      <c r="A877" s="70" t="n">
        <v>44032</v>
      </c>
      <c r="B877" s="9" t="s">
        <v>1119</v>
      </c>
      <c r="C877" s="71"/>
      <c r="D877" s="72"/>
      <c r="E877" s="73"/>
      <c r="F877" s="74"/>
      <c r="G877" s="73"/>
      <c r="H877" s="75"/>
      <c r="I877" s="75"/>
      <c r="J877" s="75"/>
      <c r="K877" s="104" t="s">
        <v>108</v>
      </c>
      <c r="L877" s="7" t="n">
        <v>0.567361111111111</v>
      </c>
      <c r="M877" s="7" t="n">
        <v>0.570833333333333</v>
      </c>
      <c r="N877" s="95" t="s">
        <v>190</v>
      </c>
      <c r="O877" s="78" t="s">
        <v>1519</v>
      </c>
      <c r="Q877" s="0" t="s">
        <v>332</v>
      </c>
      <c r="R877" s="0" t="str">
        <f aca="false">CHOOSE(WEEKDAY(A877),"Dom","Lun","Mar","Mie","Jue","Vie","Sab")</f>
        <v>Lun</v>
      </c>
    </row>
    <row r="878" customFormat="false" ht="15" hidden="true" customHeight="true" outlineLevel="0" collapsed="false">
      <c r="A878" s="70" t="n">
        <v>44032</v>
      </c>
      <c r="B878" s="9" t="s">
        <v>1520</v>
      </c>
      <c r="C878" s="71"/>
      <c r="D878" s="72"/>
      <c r="E878" s="73"/>
      <c r="F878" s="74"/>
      <c r="G878" s="73"/>
      <c r="H878" s="75"/>
      <c r="I878" s="75"/>
      <c r="J878" s="75"/>
      <c r="K878" s="104" t="s">
        <v>108</v>
      </c>
      <c r="L878" s="7" t="n">
        <v>0.572916666666667</v>
      </c>
      <c r="M878" s="7" t="n">
        <v>0.584027777777778</v>
      </c>
      <c r="N878" s="95" t="s">
        <v>389</v>
      </c>
      <c r="O878" s="78" t="s">
        <v>1521</v>
      </c>
      <c r="Q878" s="0" t="s">
        <v>332</v>
      </c>
      <c r="R878" s="0" t="str">
        <f aca="false">CHOOSE(WEEKDAY(A878),"Dom","Lun","Mar","Mie","Jue","Vie","Sab")</f>
        <v>Lun</v>
      </c>
    </row>
    <row r="879" customFormat="false" ht="15" hidden="true" customHeight="true" outlineLevel="0" collapsed="false">
      <c r="A879" s="70" t="n">
        <v>44032</v>
      </c>
      <c r="B879" s="9" t="s">
        <v>143</v>
      </c>
      <c r="C879" s="71"/>
      <c r="D879" s="72"/>
      <c r="E879" s="73"/>
      <c r="F879" s="74"/>
      <c r="G879" s="73"/>
      <c r="H879" s="75"/>
      <c r="I879" s="75"/>
      <c r="J879" s="75"/>
      <c r="K879" s="104" t="s">
        <v>144</v>
      </c>
      <c r="L879" s="7" t="n">
        <v>0.609027777777778</v>
      </c>
      <c r="M879" s="7" t="n">
        <v>0.613194444444444</v>
      </c>
      <c r="N879" s="95" t="s">
        <v>310</v>
      </c>
      <c r="O879" s="78"/>
      <c r="Q879" s="0" t="s">
        <v>332</v>
      </c>
      <c r="R879" s="0" t="str">
        <f aca="false">CHOOSE(WEEKDAY(A879),"Dom","Lun","Mar","Mie","Jue","Vie","Sab")</f>
        <v>Lun</v>
      </c>
    </row>
    <row r="880" customFormat="false" ht="15" hidden="true" customHeight="true" outlineLevel="0" collapsed="false">
      <c r="A880" s="70" t="n">
        <v>44032</v>
      </c>
      <c r="B880" s="9" t="s">
        <v>1119</v>
      </c>
      <c r="C880" s="71"/>
      <c r="D880" s="72"/>
      <c r="E880" s="73"/>
      <c r="F880" s="74"/>
      <c r="G880" s="73"/>
      <c r="H880" s="75"/>
      <c r="I880" s="109"/>
      <c r="J880" s="109"/>
      <c r="K880" s="104" t="s">
        <v>108</v>
      </c>
      <c r="L880" s="7" t="n">
        <v>0.622222222222222</v>
      </c>
      <c r="M880" s="7" t="n">
        <v>0.647916666666667</v>
      </c>
      <c r="N880" s="95" t="s">
        <v>123</v>
      </c>
      <c r="O880" s="78" t="s">
        <v>1522</v>
      </c>
      <c r="Q880" s="0" t="s">
        <v>332</v>
      </c>
      <c r="R880" s="0" t="str">
        <f aca="false">CHOOSE(WEEKDAY(A880),"Dom","Lun","Mar","Mie","Jue","Vie","Sab")</f>
        <v>Lun</v>
      </c>
    </row>
    <row r="881" customFormat="false" ht="15" hidden="true" customHeight="true" outlineLevel="0" collapsed="false">
      <c r="A881" s="70" t="n">
        <v>44032</v>
      </c>
      <c r="B881" s="9" t="s">
        <v>1119</v>
      </c>
      <c r="C881" s="71"/>
      <c r="D881" s="72"/>
      <c r="E881" s="73"/>
      <c r="F881" s="74"/>
      <c r="G881" s="73"/>
      <c r="H881" s="75"/>
      <c r="I881" s="75"/>
      <c r="J881" s="75"/>
      <c r="K881" s="104" t="s">
        <v>108</v>
      </c>
      <c r="L881" s="7" t="n">
        <v>0.652083333333333</v>
      </c>
      <c r="M881" s="7" t="n">
        <v>0.663194444444444</v>
      </c>
      <c r="N881" s="95" t="s">
        <v>434</v>
      </c>
      <c r="O881" s="78" t="s">
        <v>1523</v>
      </c>
      <c r="Q881" s="0" t="s">
        <v>332</v>
      </c>
      <c r="R881" s="0" t="str">
        <f aca="false">CHOOSE(WEEKDAY(A881),"Dom","Lun","Mar","Mie","Jue","Vie","Sab")</f>
        <v>Lun</v>
      </c>
    </row>
    <row r="882" customFormat="false" ht="15" hidden="true" customHeight="true" outlineLevel="0" collapsed="false">
      <c r="A882" s="70" t="n">
        <v>44032</v>
      </c>
      <c r="B882" s="9" t="s">
        <v>1119</v>
      </c>
      <c r="C882" s="71"/>
      <c r="D882" s="72"/>
      <c r="E882" s="73"/>
      <c r="F882" s="74"/>
      <c r="G882" s="73"/>
      <c r="H882" s="75"/>
      <c r="I882" s="75"/>
      <c r="J882" s="75"/>
      <c r="K882" s="104" t="s">
        <v>108</v>
      </c>
      <c r="L882" s="7" t="n">
        <v>0.668055555555556</v>
      </c>
      <c r="M882" s="7" t="n">
        <v>0.672916666666667</v>
      </c>
      <c r="N882" s="95" t="s">
        <v>305</v>
      </c>
      <c r="O882" s="78" t="s">
        <v>1524</v>
      </c>
      <c r="Q882" s="0" t="s">
        <v>332</v>
      </c>
      <c r="R882" s="0" t="str">
        <f aca="false">CHOOSE(WEEKDAY(A882),"Dom","Lun","Mar","Mie","Jue","Vie","Sab")</f>
        <v>Lun</v>
      </c>
    </row>
    <row r="883" customFormat="false" ht="15" hidden="true" customHeight="true" outlineLevel="0" collapsed="false">
      <c r="A883" s="70" t="n">
        <v>44032</v>
      </c>
      <c r="B883" s="9" t="s">
        <v>1119</v>
      </c>
      <c r="C883" s="71"/>
      <c r="D883" s="72"/>
      <c r="E883" s="73"/>
      <c r="F883" s="74"/>
      <c r="G883" s="73"/>
      <c r="H883" s="75"/>
      <c r="I883" s="75"/>
      <c r="J883" s="75"/>
      <c r="K883" s="104" t="s">
        <v>108</v>
      </c>
      <c r="L883" s="7" t="n">
        <v>0.676388888888889</v>
      </c>
      <c r="M883" s="7" t="n">
        <v>0.681944444444444</v>
      </c>
      <c r="N883" s="95" t="s">
        <v>137</v>
      </c>
      <c r="O883" s="78" t="s">
        <v>1525</v>
      </c>
      <c r="Q883" s="0" t="s">
        <v>332</v>
      </c>
      <c r="R883" s="0" t="str">
        <f aca="false">CHOOSE(WEEKDAY(A883),"Dom","Lun","Mar","Mie","Jue","Vie","Sab")</f>
        <v>Lun</v>
      </c>
    </row>
    <row r="884" customFormat="false" ht="15" hidden="true" customHeight="true" outlineLevel="0" collapsed="false">
      <c r="A884" s="70" t="n">
        <v>44032</v>
      </c>
      <c r="B884" s="9" t="s">
        <v>143</v>
      </c>
      <c r="C884" s="71"/>
      <c r="D884" s="72"/>
      <c r="E884" s="73"/>
      <c r="F884" s="74"/>
      <c r="G884" s="73"/>
      <c r="H884" s="75"/>
      <c r="I884" s="75"/>
      <c r="J884" s="75"/>
      <c r="K884" s="104" t="s">
        <v>144</v>
      </c>
      <c r="L884" s="7" t="n">
        <v>0.753472222222222</v>
      </c>
      <c r="M884" s="7" t="n">
        <v>0.771527777777778</v>
      </c>
      <c r="N884" s="95" t="s">
        <v>310</v>
      </c>
      <c r="O884" s="78"/>
      <c r="Q884" s="0" t="s">
        <v>332</v>
      </c>
      <c r="R884" s="0" t="str">
        <f aca="false">CHOOSE(WEEKDAY(A884),"Dom","Lun","Mar","Mie","Jue","Vie","Sab")</f>
        <v>Lun</v>
      </c>
    </row>
    <row r="885" customFormat="false" ht="15" hidden="true" customHeight="true" outlineLevel="0" collapsed="false">
      <c r="A885" s="70" t="n">
        <v>44032</v>
      </c>
      <c r="B885" s="9" t="s">
        <v>1292</v>
      </c>
      <c r="C885" s="71"/>
      <c r="D885" s="72"/>
      <c r="E885" s="73"/>
      <c r="F885" s="74"/>
      <c r="G885" s="73"/>
      <c r="H885" s="75"/>
      <c r="I885" s="75"/>
      <c r="J885" s="75"/>
      <c r="K885" s="104" t="s">
        <v>108</v>
      </c>
      <c r="L885" s="7" t="n">
        <v>0.839583333333333</v>
      </c>
      <c r="M885" s="7" t="n">
        <v>0.85625</v>
      </c>
      <c r="N885" s="95" t="s">
        <v>259</v>
      </c>
      <c r="O885" s="78" t="s">
        <v>1526</v>
      </c>
      <c r="Q885" s="0" t="s">
        <v>332</v>
      </c>
      <c r="R885" s="0" t="str">
        <f aca="false">CHOOSE(WEEKDAY(A885),"Dom","Lun","Mar","Mie","Jue","Vie","Sab")</f>
        <v>Lun</v>
      </c>
    </row>
    <row r="886" customFormat="false" ht="15" hidden="true" customHeight="true" outlineLevel="0" collapsed="false">
      <c r="A886" s="70" t="n">
        <v>44032</v>
      </c>
      <c r="B886" s="9" t="s">
        <v>1527</v>
      </c>
      <c r="C886" s="71"/>
      <c r="D886" s="72"/>
      <c r="E886" s="73"/>
      <c r="F886" s="74"/>
      <c r="G886" s="73"/>
      <c r="H886" s="75"/>
      <c r="I886" s="75"/>
      <c r="J886" s="75"/>
      <c r="K886" s="104" t="s">
        <v>257</v>
      </c>
      <c r="L886" s="7" t="n">
        <v>0.868055555555555</v>
      </c>
      <c r="M886" s="7" t="n">
        <v>0.874305555555556</v>
      </c>
      <c r="N886" s="95" t="s">
        <v>305</v>
      </c>
      <c r="O886" s="78" t="s">
        <v>1528</v>
      </c>
      <c r="Q886" s="0" t="s">
        <v>332</v>
      </c>
      <c r="R886" s="0" t="str">
        <f aca="false">CHOOSE(WEEKDAY(A886),"Dom","Lun","Mar","Mie","Jue","Vie","Sab")</f>
        <v>Lun</v>
      </c>
    </row>
    <row r="887" customFormat="false" ht="15" hidden="true" customHeight="true" outlineLevel="0" collapsed="false">
      <c r="A887" s="70" t="n">
        <v>44032</v>
      </c>
      <c r="B887" s="9" t="s">
        <v>95</v>
      </c>
      <c r="C887" s="71"/>
      <c r="D887" s="72"/>
      <c r="E887" s="73"/>
      <c r="F887" s="74"/>
      <c r="G887" s="73"/>
      <c r="H887" s="75"/>
      <c r="I887" s="109"/>
      <c r="J887" s="109"/>
      <c r="K887" s="104" t="s">
        <v>96</v>
      </c>
      <c r="L887" s="7" t="n">
        <v>0.877777777777778</v>
      </c>
      <c r="M887" s="7" t="n">
        <v>0.892361111111111</v>
      </c>
      <c r="N887" s="95" t="s">
        <v>190</v>
      </c>
      <c r="O887" s="78" t="s">
        <v>112</v>
      </c>
      <c r="Q887" s="0" t="s">
        <v>332</v>
      </c>
      <c r="R887" s="0" t="str">
        <f aca="false">CHOOSE(WEEKDAY(A887),"Dom","Lun","Mar","Mie","Jue","Vie","Sab")</f>
        <v>Lun</v>
      </c>
    </row>
    <row r="888" customFormat="false" ht="15" hidden="true" customHeight="true" outlineLevel="0" collapsed="false">
      <c r="A888" s="70" t="n">
        <v>44032</v>
      </c>
      <c r="B888" s="9" t="s">
        <v>95</v>
      </c>
      <c r="C888" s="71"/>
      <c r="D888" s="72"/>
      <c r="E888" s="73"/>
      <c r="F888" s="74"/>
      <c r="G888" s="73"/>
      <c r="H888" s="75"/>
      <c r="I888" s="75"/>
      <c r="J888" s="75"/>
      <c r="K888" s="104" t="s">
        <v>96</v>
      </c>
      <c r="L888" s="7" t="n">
        <v>0.894444444444444</v>
      </c>
      <c r="M888" s="7" t="n">
        <v>0.895138888888889</v>
      </c>
      <c r="N888" s="95" t="s">
        <v>168</v>
      </c>
      <c r="O888" s="78" t="s">
        <v>112</v>
      </c>
      <c r="Q888" s="0" t="s">
        <v>332</v>
      </c>
      <c r="R888" s="0" t="str">
        <f aca="false">CHOOSE(WEEKDAY(A888),"Dom","Lun","Mar","Mie","Jue","Vie","Sab")</f>
        <v>Lun</v>
      </c>
    </row>
    <row r="889" customFormat="false" ht="15" hidden="true" customHeight="true" outlineLevel="0" collapsed="false">
      <c r="A889" s="47" t="n">
        <v>44032</v>
      </c>
      <c r="B889" s="79" t="s">
        <v>147</v>
      </c>
      <c r="C889" s="49"/>
      <c r="D889" s="80"/>
      <c r="E889" s="81"/>
      <c r="F889" s="82"/>
      <c r="G889" s="81"/>
      <c r="H889" s="83"/>
      <c r="I889" s="83"/>
      <c r="J889" s="83"/>
      <c r="K889" s="103" t="s">
        <v>96</v>
      </c>
      <c r="L889" s="85" t="n">
        <v>0.897916666666667</v>
      </c>
      <c r="M889" s="85" t="n">
        <v>0.914583333333333</v>
      </c>
      <c r="N889" s="99" t="s">
        <v>1529</v>
      </c>
      <c r="O889" s="59"/>
      <c r="Q889" s="0" t="s">
        <v>332</v>
      </c>
      <c r="R889" s="0" t="str">
        <f aca="false">CHOOSE(WEEKDAY(A889),"Dom","Lun","Mar","Mie","Jue","Vie","Sab")</f>
        <v>Lun</v>
      </c>
    </row>
    <row r="890" customFormat="false" ht="15" hidden="false" customHeight="true" outlineLevel="0" collapsed="false">
      <c r="A890" s="70" t="n">
        <v>44033</v>
      </c>
      <c r="B890" s="9" t="s">
        <v>1530</v>
      </c>
      <c r="C890" s="71" t="n">
        <v>350</v>
      </c>
      <c r="D890" s="72" t="s">
        <v>104</v>
      </c>
      <c r="E890" s="73" t="s">
        <v>1531</v>
      </c>
      <c r="F890" s="74" t="n">
        <f aca="false">IF(MONTH(A890)=MONTH(A889),F889+1,1)</f>
        <v>1</v>
      </c>
      <c r="G890" s="73"/>
      <c r="H890" s="75"/>
      <c r="I890" s="75" t="s">
        <v>113</v>
      </c>
      <c r="J890" s="75"/>
      <c r="K890" s="104" t="s">
        <v>80</v>
      </c>
      <c r="L890" s="7" t="n">
        <v>0.365972222222222</v>
      </c>
      <c r="M890" s="7" t="n">
        <v>0.366666666666667</v>
      </c>
      <c r="N890" s="95" t="s">
        <v>145</v>
      </c>
      <c r="O890" s="78" t="s">
        <v>1532</v>
      </c>
      <c r="Q890" s="0" t="s">
        <v>332</v>
      </c>
      <c r="R890" s="0" t="str">
        <f aca="false">CHOOSE(WEEKDAY(A890),"Dom","Lun","Mar","Mie","Jue","Vie","Sab")</f>
        <v>Mar</v>
      </c>
    </row>
    <row r="891" customFormat="false" ht="15" hidden="false" customHeight="true" outlineLevel="0" collapsed="false">
      <c r="A891" s="70" t="n">
        <v>44033</v>
      </c>
      <c r="B891" s="9" t="s">
        <v>1530</v>
      </c>
      <c r="C891" s="71" t="n">
        <v>300</v>
      </c>
      <c r="D891" s="72" t="s">
        <v>104</v>
      </c>
      <c r="E891" s="73" t="s">
        <v>1533</v>
      </c>
      <c r="F891" s="74" t="n">
        <f aca="false">IF(MONTH(A891)=MONTH(A890),F890+1,1)</f>
        <v>2</v>
      </c>
      <c r="G891" s="73"/>
      <c r="H891" s="75"/>
      <c r="I891" s="75" t="s">
        <v>113</v>
      </c>
      <c r="J891" s="75"/>
      <c r="K891" s="104" t="s">
        <v>80</v>
      </c>
      <c r="L891" s="7" t="n">
        <v>0.380555555555556</v>
      </c>
      <c r="M891" s="7" t="n">
        <v>0.380555555555556</v>
      </c>
      <c r="N891" s="95" t="s">
        <v>81</v>
      </c>
      <c r="O891" s="78" t="s">
        <v>1534</v>
      </c>
      <c r="Q891" s="0" t="s">
        <v>332</v>
      </c>
      <c r="R891" s="0" t="str">
        <f aca="false">CHOOSE(WEEKDAY(A891),"Dom","Lun","Mar","Mie","Jue","Vie","Sab")</f>
        <v>Mar</v>
      </c>
    </row>
    <row r="892" customFormat="false" ht="15" hidden="false" customHeight="true" outlineLevel="0" collapsed="false">
      <c r="A892" s="70" t="n">
        <v>44033</v>
      </c>
      <c r="B892" s="9" t="s">
        <v>784</v>
      </c>
      <c r="C892" s="71" t="n">
        <v>400</v>
      </c>
      <c r="D892" s="72" t="s">
        <v>104</v>
      </c>
      <c r="E892" s="73" t="s">
        <v>1535</v>
      </c>
      <c r="F892" s="74" t="n">
        <f aca="false">IF(MONTH(A892)=MONTH(A891),F891+1,1)</f>
        <v>3</v>
      </c>
      <c r="G892" s="73"/>
      <c r="H892" s="75" t="s">
        <v>784</v>
      </c>
      <c r="I892" s="75" t="s">
        <v>183</v>
      </c>
      <c r="J892" s="75"/>
      <c r="K892" s="104" t="s">
        <v>80</v>
      </c>
      <c r="L892" s="7" t="n">
        <v>0.468055555555555</v>
      </c>
      <c r="M892" s="7" t="n">
        <v>0.492361111111111</v>
      </c>
      <c r="N892" s="95" t="s">
        <v>261</v>
      </c>
      <c r="O892" s="133" t="s">
        <v>1536</v>
      </c>
      <c r="Q892" s="0" t="s">
        <v>332</v>
      </c>
      <c r="R892" s="0" t="str">
        <f aca="false">CHOOSE(WEEKDAY(A892),"Dom","Lun","Mar","Mie","Jue","Vie","Sab")</f>
        <v>Mar</v>
      </c>
    </row>
    <row r="893" customFormat="false" ht="15" hidden="false" customHeight="true" outlineLevel="0" collapsed="false">
      <c r="A893" s="70" t="n">
        <v>44033</v>
      </c>
      <c r="B893" s="9" t="s">
        <v>1537</v>
      </c>
      <c r="C893" s="71" t="n">
        <v>400</v>
      </c>
      <c r="D893" s="72" t="s">
        <v>104</v>
      </c>
      <c r="E893" s="73" t="s">
        <v>1538</v>
      </c>
      <c r="F893" s="74" t="n">
        <f aca="false">IF(MONTH(A893)=MONTH(A892),F892+1,1)</f>
        <v>4</v>
      </c>
      <c r="G893" s="73"/>
      <c r="H893" s="75"/>
      <c r="I893" s="75" t="s">
        <v>187</v>
      </c>
      <c r="J893" s="75"/>
      <c r="K893" s="104" t="s">
        <v>80</v>
      </c>
      <c r="L893" s="7" t="n">
        <v>0.505555555555556</v>
      </c>
      <c r="M893" s="7" t="n">
        <v>0.533333333333333</v>
      </c>
      <c r="N893" s="95" t="s">
        <v>1539</v>
      </c>
      <c r="O893" s="78" t="s">
        <v>1540</v>
      </c>
      <c r="Q893" s="0" t="s">
        <v>332</v>
      </c>
      <c r="R893" s="0" t="str">
        <f aca="false">CHOOSE(WEEKDAY(A893),"Dom","Lun","Mar","Mie","Jue","Vie","Sab")</f>
        <v>Mar</v>
      </c>
    </row>
    <row r="894" customFormat="false" ht="15" hidden="false" customHeight="true" outlineLevel="0" collapsed="false">
      <c r="A894" s="70" t="n">
        <v>44033</v>
      </c>
      <c r="B894" s="9" t="s">
        <v>1541</v>
      </c>
      <c r="C894" s="71" t="n">
        <v>300</v>
      </c>
      <c r="D894" s="72" t="s">
        <v>104</v>
      </c>
      <c r="E894" s="73" t="s">
        <v>1542</v>
      </c>
      <c r="F894" s="74" t="n">
        <f aca="false">IF(MONTH(A894)=MONTH(A893),F893+1,1)</f>
        <v>5</v>
      </c>
      <c r="G894" s="73"/>
      <c r="H894" s="75"/>
      <c r="I894" s="72" t="s">
        <v>100</v>
      </c>
      <c r="J894" s="72"/>
      <c r="K894" s="104" t="s">
        <v>80</v>
      </c>
      <c r="L894" s="7" t="n">
        <v>0.597222222222222</v>
      </c>
      <c r="M894" s="7" t="n">
        <v>0.609722222222222</v>
      </c>
      <c r="N894" s="95" t="s">
        <v>198</v>
      </c>
      <c r="O894" s="133" t="s">
        <v>1543</v>
      </c>
      <c r="Q894" s="0" t="s">
        <v>332</v>
      </c>
      <c r="R894" s="0" t="str">
        <f aca="false">CHOOSE(WEEKDAY(A894),"Dom","Lun","Mar","Mie","Jue","Vie","Sab")</f>
        <v>Mar</v>
      </c>
    </row>
    <row r="895" customFormat="false" ht="15" hidden="false" customHeight="true" outlineLevel="0" collapsed="false">
      <c r="A895" s="70" t="n">
        <v>44033</v>
      </c>
      <c r="B895" s="9" t="s">
        <v>1068</v>
      </c>
      <c r="C895" s="71" t="n">
        <v>400</v>
      </c>
      <c r="D895" s="72" t="s">
        <v>104</v>
      </c>
      <c r="E895" s="73" t="s">
        <v>1544</v>
      </c>
      <c r="F895" s="74" t="n">
        <f aca="false">IF(MONTH(A895)=MONTH(A894),F894+1,1)</f>
        <v>6</v>
      </c>
      <c r="G895" s="73"/>
      <c r="H895" s="75"/>
      <c r="I895" s="75" t="s">
        <v>100</v>
      </c>
      <c r="J895" s="75"/>
      <c r="K895" s="104" t="s">
        <v>80</v>
      </c>
      <c r="L895" s="7" t="n">
        <v>0.620138888888889</v>
      </c>
      <c r="M895" s="7" t="n">
        <v>0.6375</v>
      </c>
      <c r="N895" s="95" t="s">
        <v>89</v>
      </c>
      <c r="O895" s="78" t="s">
        <v>1545</v>
      </c>
      <c r="Q895" s="0" t="s">
        <v>332</v>
      </c>
      <c r="R895" s="0" t="str">
        <f aca="false">CHOOSE(WEEKDAY(A895),"Dom","Lun","Mar","Mie","Jue","Vie","Sab")</f>
        <v>Mar</v>
      </c>
    </row>
    <row r="896" customFormat="false" ht="15" hidden="false" customHeight="true" outlineLevel="0" collapsed="false">
      <c r="A896" s="70" t="n">
        <v>44033</v>
      </c>
      <c r="B896" s="9" t="s">
        <v>1546</v>
      </c>
      <c r="C896" s="71" t="n">
        <v>350</v>
      </c>
      <c r="D896" s="72" t="s">
        <v>104</v>
      </c>
      <c r="E896" s="73" t="s">
        <v>1547</v>
      </c>
      <c r="F896" s="74" t="n">
        <f aca="false">IF(MONTH(A896)=MONTH(A895),F895+1,1)</f>
        <v>7</v>
      </c>
      <c r="G896" s="73"/>
      <c r="H896" s="75"/>
      <c r="I896" s="75" t="s">
        <v>100</v>
      </c>
      <c r="J896" s="75"/>
      <c r="K896" s="104" t="s">
        <v>80</v>
      </c>
      <c r="L896" s="7" t="n">
        <v>0.665277777777778</v>
      </c>
      <c r="M896" s="7" t="n">
        <v>0.681944444444444</v>
      </c>
      <c r="N896" s="95" t="s">
        <v>615</v>
      </c>
      <c r="O896" s="78" t="s">
        <v>1548</v>
      </c>
      <c r="Q896" s="0" t="s">
        <v>332</v>
      </c>
      <c r="R896" s="0" t="str">
        <f aca="false">CHOOSE(WEEKDAY(A896),"Dom","Lun","Mar","Mie","Jue","Vie","Sab")</f>
        <v>Mar</v>
      </c>
    </row>
    <row r="897" customFormat="false" ht="15" hidden="true" customHeight="true" outlineLevel="0" collapsed="false">
      <c r="A897" s="70" t="n">
        <v>44033</v>
      </c>
      <c r="B897" s="9" t="s">
        <v>1119</v>
      </c>
      <c r="C897" s="71"/>
      <c r="D897" s="72"/>
      <c r="E897" s="73"/>
      <c r="F897" s="74"/>
      <c r="G897" s="73"/>
      <c r="H897" s="75"/>
      <c r="I897" s="75"/>
      <c r="J897" s="75"/>
      <c r="K897" s="104" t="s">
        <v>108</v>
      </c>
      <c r="L897" s="7" t="n">
        <v>0.338194444444444</v>
      </c>
      <c r="M897" s="7" t="n">
        <v>0.351388888888889</v>
      </c>
      <c r="N897" s="95" t="s">
        <v>343</v>
      </c>
      <c r="O897" s="78" t="s">
        <v>1549</v>
      </c>
      <c r="Q897" s="0" t="s">
        <v>332</v>
      </c>
      <c r="R897" s="0" t="str">
        <f aca="false">CHOOSE(WEEKDAY(A897),"Dom","Lun","Mar","Mie","Jue","Vie","Sab")</f>
        <v>Mar</v>
      </c>
    </row>
    <row r="898" customFormat="false" ht="15" hidden="true" customHeight="true" outlineLevel="0" collapsed="false">
      <c r="A898" s="70" t="n">
        <v>44033</v>
      </c>
      <c r="B898" s="9" t="s">
        <v>1119</v>
      </c>
      <c r="C898" s="71"/>
      <c r="D898" s="72"/>
      <c r="E898" s="73"/>
      <c r="F898" s="74"/>
      <c r="G898" s="73"/>
      <c r="H898" s="75"/>
      <c r="I898" s="75"/>
      <c r="J898" s="75"/>
      <c r="K898" s="104" t="s">
        <v>108</v>
      </c>
      <c r="L898" s="7" t="n">
        <v>0.352777777777778</v>
      </c>
      <c r="M898" s="7" t="n">
        <v>0.360416666666667</v>
      </c>
      <c r="N898" s="95" t="s">
        <v>239</v>
      </c>
      <c r="O898" s="78" t="s">
        <v>1550</v>
      </c>
      <c r="Q898" s="0" t="s">
        <v>332</v>
      </c>
      <c r="R898" s="0" t="str">
        <f aca="false">CHOOSE(WEEKDAY(A898),"Dom","Lun","Mar","Mie","Jue","Vie","Sab")</f>
        <v>Mar</v>
      </c>
    </row>
    <row r="899" customFormat="false" ht="15" hidden="true" customHeight="true" outlineLevel="0" collapsed="false">
      <c r="A899" s="70" t="n">
        <v>44033</v>
      </c>
      <c r="B899" s="9" t="s">
        <v>143</v>
      </c>
      <c r="C899" s="71"/>
      <c r="D899" s="72"/>
      <c r="E899" s="73"/>
      <c r="F899" s="74"/>
      <c r="G899" s="73"/>
      <c r="H899" s="75"/>
      <c r="I899" s="75"/>
      <c r="J899" s="75"/>
      <c r="K899" s="104" t="s">
        <v>144</v>
      </c>
      <c r="L899" s="7" t="n">
        <v>0.404861111111111</v>
      </c>
      <c r="M899" s="7" t="n">
        <v>0.445138888888889</v>
      </c>
      <c r="N899" s="95" t="s">
        <v>341</v>
      </c>
      <c r="O899" s="78"/>
      <c r="Q899" s="0" t="s">
        <v>332</v>
      </c>
      <c r="R899" s="0" t="str">
        <f aca="false">CHOOSE(WEEKDAY(A899),"Dom","Lun","Mar","Mie","Jue","Vie","Sab")</f>
        <v>Mar</v>
      </c>
    </row>
    <row r="900" customFormat="false" ht="15" hidden="true" customHeight="true" outlineLevel="0" collapsed="false">
      <c r="A900" s="70" t="n">
        <v>44033</v>
      </c>
      <c r="B900" s="9" t="s">
        <v>95</v>
      </c>
      <c r="C900" s="71"/>
      <c r="D900" s="72"/>
      <c r="E900" s="73"/>
      <c r="F900" s="74"/>
      <c r="G900" s="73"/>
      <c r="H900" s="75"/>
      <c r="I900" s="75"/>
      <c r="J900" s="75"/>
      <c r="K900" s="104" t="s">
        <v>96</v>
      </c>
      <c r="L900" s="7" t="n">
        <v>0.572916666666667</v>
      </c>
      <c r="M900" s="7" t="n">
        <v>0.582638888888889</v>
      </c>
      <c r="N900" s="95" t="s">
        <v>122</v>
      </c>
      <c r="O900" s="78" t="s">
        <v>112</v>
      </c>
      <c r="Q900" s="0" t="s">
        <v>332</v>
      </c>
      <c r="R900" s="0" t="str">
        <f aca="false">CHOOSE(WEEKDAY(A900),"Dom","Lun","Mar","Mie","Jue","Vie","Sab")</f>
        <v>Mar</v>
      </c>
    </row>
    <row r="901" customFormat="false" ht="15" hidden="true" customHeight="true" outlineLevel="0" collapsed="false">
      <c r="A901" s="70" t="n">
        <v>44033</v>
      </c>
      <c r="B901" s="9" t="s">
        <v>1546</v>
      </c>
      <c r="C901" s="71"/>
      <c r="D901" s="72"/>
      <c r="E901" s="73"/>
      <c r="F901" s="74"/>
      <c r="G901" s="73"/>
      <c r="H901" s="75"/>
      <c r="I901" s="75"/>
      <c r="J901" s="75"/>
      <c r="K901" s="104" t="s">
        <v>108</v>
      </c>
      <c r="L901" s="7" t="n">
        <v>0.702777777777778</v>
      </c>
      <c r="M901" s="7" t="n">
        <v>0.718055555555556</v>
      </c>
      <c r="N901" s="95" t="s">
        <v>267</v>
      </c>
      <c r="O901" s="78" t="s">
        <v>1551</v>
      </c>
      <c r="Q901" s="0" t="s">
        <v>332</v>
      </c>
      <c r="R901" s="0" t="str">
        <f aca="false">CHOOSE(WEEKDAY(A901),"Dom","Lun","Mar","Mie","Jue","Vie","Sab")</f>
        <v>Mar</v>
      </c>
    </row>
    <row r="902" customFormat="false" ht="15" hidden="true" customHeight="true" outlineLevel="0" collapsed="false">
      <c r="A902" s="47" t="n">
        <v>44033</v>
      </c>
      <c r="B902" s="79" t="s">
        <v>1546</v>
      </c>
      <c r="C902" s="49"/>
      <c r="D902" s="80"/>
      <c r="E902" s="81"/>
      <c r="F902" s="82"/>
      <c r="G902" s="81"/>
      <c r="H902" s="83"/>
      <c r="I902" s="83"/>
      <c r="J902" s="83"/>
      <c r="K902" s="103" t="s">
        <v>92</v>
      </c>
      <c r="L902" s="85" t="n">
        <v>0.736111111111111</v>
      </c>
      <c r="M902" s="85" t="n">
        <v>0.741666666666667</v>
      </c>
      <c r="N902" s="99" t="s">
        <v>1552</v>
      </c>
      <c r="O902" s="59" t="s">
        <v>1551</v>
      </c>
      <c r="Q902" s="0" t="s">
        <v>332</v>
      </c>
      <c r="R902" s="0" t="str">
        <f aca="false">CHOOSE(WEEKDAY(A902),"Dom","Lun","Mar","Mie","Jue","Vie","Sab")</f>
        <v>Mar</v>
      </c>
    </row>
    <row r="903" customFormat="false" ht="15" hidden="false" customHeight="true" outlineLevel="0" collapsed="false">
      <c r="A903" s="70" t="n">
        <v>44034</v>
      </c>
      <c r="B903" s="9" t="s">
        <v>204</v>
      </c>
      <c r="C903" s="71" t="n">
        <v>400</v>
      </c>
      <c r="D903" s="72" t="s">
        <v>104</v>
      </c>
      <c r="E903" s="73" t="s">
        <v>205</v>
      </c>
      <c r="F903" s="74" t="n">
        <f aca="false">IF(MONTH(A903)=MONTH(A902),F902+1,1)</f>
        <v>1</v>
      </c>
      <c r="G903" s="73"/>
      <c r="H903" s="75" t="s">
        <v>204</v>
      </c>
      <c r="I903" s="75" t="s">
        <v>79</v>
      </c>
      <c r="J903" s="75"/>
      <c r="K903" s="104" t="s">
        <v>80</v>
      </c>
      <c r="L903" s="7" t="n">
        <v>0.0409722222222222</v>
      </c>
      <c r="M903" s="7" t="n">
        <v>0.0645833333333333</v>
      </c>
      <c r="N903" s="95" t="s">
        <v>389</v>
      </c>
      <c r="O903" s="78" t="s">
        <v>207</v>
      </c>
      <c r="Q903" s="0" t="s">
        <v>120</v>
      </c>
      <c r="R903" s="0" t="str">
        <f aca="false">CHOOSE(WEEKDAY(A903),"Dom","Lun","Mar","Mie","Jue","Vie","Sab")</f>
        <v>Mie</v>
      </c>
    </row>
    <row r="904" customFormat="false" ht="15" hidden="false" customHeight="true" outlineLevel="0" collapsed="false">
      <c r="A904" s="70" t="n">
        <v>44034</v>
      </c>
      <c r="B904" s="9" t="s">
        <v>1553</v>
      </c>
      <c r="C904" s="71" t="n">
        <v>350</v>
      </c>
      <c r="D904" s="72" t="s">
        <v>104</v>
      </c>
      <c r="E904" s="73" t="s">
        <v>421</v>
      </c>
      <c r="F904" s="74" t="n">
        <f aca="false">IF(MONTH(A904)=MONTH(A903),F903+1,1)</f>
        <v>2</v>
      </c>
      <c r="G904" s="73"/>
      <c r="H904" s="75"/>
      <c r="I904" s="75" t="s">
        <v>79</v>
      </c>
      <c r="J904" s="75"/>
      <c r="K904" s="104" t="s">
        <v>80</v>
      </c>
      <c r="L904" s="7" t="n">
        <v>0.4375</v>
      </c>
      <c r="M904" s="7" t="n">
        <v>0.45</v>
      </c>
      <c r="N904" s="95" t="s">
        <v>857</v>
      </c>
      <c r="O904" s="78" t="s">
        <v>422</v>
      </c>
      <c r="Q904" s="0" t="s">
        <v>120</v>
      </c>
      <c r="R904" s="0" t="str">
        <f aca="false">CHOOSE(WEEKDAY(A904),"Dom","Lun","Mar","Mie","Jue","Vie","Sab")</f>
        <v>Mie</v>
      </c>
    </row>
    <row r="905" customFormat="false" ht="15" hidden="false" customHeight="true" outlineLevel="0" collapsed="false">
      <c r="A905" s="70" t="n">
        <v>44034</v>
      </c>
      <c r="B905" s="9" t="s">
        <v>1554</v>
      </c>
      <c r="C905" s="71" t="n">
        <v>350</v>
      </c>
      <c r="D905" s="72" t="s">
        <v>104</v>
      </c>
      <c r="E905" s="73" t="s">
        <v>1555</v>
      </c>
      <c r="F905" s="74" t="n">
        <f aca="false">IF(MONTH(A905)=MONTH(A904),F904+1,1)</f>
        <v>3</v>
      </c>
      <c r="G905" s="73"/>
      <c r="H905" s="75"/>
      <c r="I905" s="75" t="s">
        <v>187</v>
      </c>
      <c r="J905" s="75"/>
      <c r="K905" s="104" t="s">
        <v>80</v>
      </c>
      <c r="L905" s="7" t="n">
        <v>0.506944444444444</v>
      </c>
      <c r="M905" s="7" t="n">
        <v>0.5125</v>
      </c>
      <c r="N905" s="95" t="s">
        <v>210</v>
      </c>
      <c r="O905" s="78" t="s">
        <v>1556</v>
      </c>
      <c r="Q905" s="0" t="s">
        <v>120</v>
      </c>
      <c r="R905" s="0" t="str">
        <f aca="false">CHOOSE(WEEKDAY(A905),"Dom","Lun","Mar","Mie","Jue","Vie","Sab")</f>
        <v>Mie</v>
      </c>
    </row>
    <row r="906" customFormat="false" ht="15" hidden="false" customHeight="true" outlineLevel="0" collapsed="false">
      <c r="A906" s="70" t="n">
        <v>44034</v>
      </c>
      <c r="B906" s="9" t="s">
        <v>1557</v>
      </c>
      <c r="C906" s="71" t="n">
        <v>350</v>
      </c>
      <c r="D906" s="72" t="s">
        <v>104</v>
      </c>
      <c r="E906" s="73" t="s">
        <v>1558</v>
      </c>
      <c r="F906" s="74" t="n">
        <f aca="false">IF(MONTH(A906)=MONTH(A905),F905+1,1)</f>
        <v>4</v>
      </c>
      <c r="G906" s="73"/>
      <c r="H906" s="75"/>
      <c r="I906" s="72" t="s">
        <v>183</v>
      </c>
      <c r="J906" s="72"/>
      <c r="K906" s="104" t="s">
        <v>80</v>
      </c>
      <c r="L906" s="7" t="n">
        <v>0.570833333333333</v>
      </c>
      <c r="M906" s="7" t="n">
        <v>0.572916666666667</v>
      </c>
      <c r="N906" s="95" t="s">
        <v>524</v>
      </c>
      <c r="O906" s="78" t="s">
        <v>1559</v>
      </c>
      <c r="Q906" s="0" t="s">
        <v>120</v>
      </c>
      <c r="R906" s="0" t="str">
        <f aca="false">CHOOSE(WEEKDAY(A906),"Dom","Lun","Mar","Mie","Jue","Vie","Sab")</f>
        <v>Mie</v>
      </c>
    </row>
    <row r="907" customFormat="false" ht="15" hidden="false" customHeight="true" outlineLevel="0" collapsed="false">
      <c r="A907" s="70" t="n">
        <v>44034</v>
      </c>
      <c r="B907" s="9" t="s">
        <v>1560</v>
      </c>
      <c r="C907" s="71" t="n">
        <v>400</v>
      </c>
      <c r="D907" s="72" t="s">
        <v>104</v>
      </c>
      <c r="E907" s="73" t="s">
        <v>1561</v>
      </c>
      <c r="F907" s="74" t="n">
        <f aca="false">IF(MONTH(A907)=MONTH(A906),F906+1,1)</f>
        <v>5</v>
      </c>
      <c r="G907" s="73"/>
      <c r="H907" s="75"/>
      <c r="I907" s="75" t="s">
        <v>131</v>
      </c>
      <c r="J907" s="75"/>
      <c r="K907" s="104" t="s">
        <v>80</v>
      </c>
      <c r="L907" s="7" t="n">
        <v>0.618055555555556</v>
      </c>
      <c r="M907" s="7" t="n">
        <v>0.623611111111111</v>
      </c>
      <c r="N907" s="95" t="s">
        <v>267</v>
      </c>
      <c r="O907" s="78" t="s">
        <v>1562</v>
      </c>
      <c r="Q907" s="0" t="s">
        <v>120</v>
      </c>
      <c r="R907" s="0" t="str">
        <f aca="false">CHOOSE(WEEKDAY(A907),"Dom","Lun","Mar","Mie","Jue","Vie","Sab")</f>
        <v>Mie</v>
      </c>
    </row>
    <row r="908" customFormat="false" ht="15" hidden="false" customHeight="true" outlineLevel="0" collapsed="false">
      <c r="A908" s="70" t="n">
        <v>44034</v>
      </c>
      <c r="B908" s="9" t="s">
        <v>1563</v>
      </c>
      <c r="C908" s="71" t="n">
        <v>350</v>
      </c>
      <c r="D908" s="72" t="s">
        <v>104</v>
      </c>
      <c r="E908" s="73" t="s">
        <v>1564</v>
      </c>
      <c r="F908" s="74" t="n">
        <f aca="false">IF(MONTH(A908)=MONTH(A907),F907+1,1)</f>
        <v>6</v>
      </c>
      <c r="G908" s="73"/>
      <c r="H908" s="75"/>
      <c r="I908" s="75" t="s">
        <v>100</v>
      </c>
      <c r="J908" s="75"/>
      <c r="K908" s="104" t="s">
        <v>80</v>
      </c>
      <c r="L908" s="7" t="n">
        <v>0.727777777777778</v>
      </c>
      <c r="M908" s="7" t="n">
        <v>0.748611111111111</v>
      </c>
      <c r="N908" s="95" t="s">
        <v>261</v>
      </c>
      <c r="O908" s="78" t="s">
        <v>1565</v>
      </c>
      <c r="Q908" s="0" t="s">
        <v>120</v>
      </c>
      <c r="R908" s="0" t="str">
        <f aca="false">CHOOSE(WEEKDAY(A908),"Dom","Lun","Mar","Mie","Jue","Vie","Sab")</f>
        <v>Mie</v>
      </c>
    </row>
    <row r="909" customFormat="false" ht="15" hidden="false" customHeight="true" outlineLevel="0" collapsed="false">
      <c r="A909" s="70" t="n">
        <v>44034</v>
      </c>
      <c r="B909" s="9" t="s">
        <v>1455</v>
      </c>
      <c r="C909" s="71" t="n">
        <v>300</v>
      </c>
      <c r="D909" s="72" t="s">
        <v>104</v>
      </c>
      <c r="E909" s="73" t="s">
        <v>1566</v>
      </c>
      <c r="F909" s="74" t="n">
        <f aca="false">IF(MONTH(A909)=MONTH(A908),F908+1,1)</f>
        <v>7</v>
      </c>
      <c r="G909" s="73"/>
      <c r="H909" s="75"/>
      <c r="I909" s="75" t="s">
        <v>183</v>
      </c>
      <c r="J909" s="75"/>
      <c r="K909" s="104" t="s">
        <v>80</v>
      </c>
      <c r="L909" s="7" t="n">
        <v>0.802083333333333</v>
      </c>
      <c r="M909" s="7" t="n">
        <v>0.823611111111111</v>
      </c>
      <c r="N909" s="95" t="s">
        <v>155</v>
      </c>
      <c r="O909" s="78" t="s">
        <v>1567</v>
      </c>
      <c r="Q909" s="0" t="s">
        <v>120</v>
      </c>
      <c r="R909" s="0" t="str">
        <f aca="false">CHOOSE(WEEKDAY(A909),"Dom","Lun","Mar","Mie","Jue","Vie","Sab")</f>
        <v>Mie</v>
      </c>
    </row>
    <row r="910" customFormat="false" ht="15" hidden="true" customHeight="true" outlineLevel="0" collapsed="false">
      <c r="A910" s="70" t="n">
        <v>44034</v>
      </c>
      <c r="B910" s="9" t="s">
        <v>95</v>
      </c>
      <c r="C910" s="71"/>
      <c r="D910" s="72"/>
      <c r="E910" s="73"/>
      <c r="F910" s="74"/>
      <c r="G910" s="73"/>
      <c r="H910" s="75"/>
      <c r="I910" s="109"/>
      <c r="J910" s="109"/>
      <c r="K910" s="104" t="s">
        <v>144</v>
      </c>
      <c r="L910" s="7" t="n">
        <v>0.00138888888888889</v>
      </c>
      <c r="M910" s="7" t="n">
        <v>0.0256944444444444</v>
      </c>
      <c r="N910" s="95" t="s">
        <v>106</v>
      </c>
      <c r="O910" s="78" t="s">
        <v>112</v>
      </c>
      <c r="Q910" s="0" t="s">
        <v>120</v>
      </c>
      <c r="R910" s="0" t="str">
        <f aca="false">CHOOSE(WEEKDAY(A910),"Dom","Lun","Mar","Mie","Jue","Vie","Sab")</f>
        <v>Mie</v>
      </c>
    </row>
    <row r="911" customFormat="false" ht="15" hidden="true" customHeight="true" outlineLevel="0" collapsed="false">
      <c r="A911" s="70" t="n">
        <v>44034</v>
      </c>
      <c r="B911" s="9" t="s">
        <v>95</v>
      </c>
      <c r="C911" s="71"/>
      <c r="D911" s="72"/>
      <c r="E911" s="73"/>
      <c r="F911" s="74"/>
      <c r="G911" s="73"/>
      <c r="H911" s="75"/>
      <c r="I911" s="75"/>
      <c r="J911" s="75"/>
      <c r="K911" s="104" t="s">
        <v>144</v>
      </c>
      <c r="L911" s="7" t="n">
        <v>0.0895833333333333</v>
      </c>
      <c r="M911" s="7" t="n">
        <v>0.114583333333333</v>
      </c>
      <c r="N911" s="95" t="s">
        <v>122</v>
      </c>
      <c r="O911" s="78" t="s">
        <v>112</v>
      </c>
      <c r="Q911" s="0" t="s">
        <v>120</v>
      </c>
      <c r="R911" s="0" t="str">
        <f aca="false">CHOOSE(WEEKDAY(A911),"Dom","Lun","Mar","Mie","Jue","Vie","Sab")</f>
        <v>Mie</v>
      </c>
    </row>
    <row r="912" customFormat="false" ht="15" hidden="true" customHeight="true" outlineLevel="0" collapsed="false">
      <c r="A912" s="70" t="n">
        <v>44034</v>
      </c>
      <c r="B912" s="9" t="s">
        <v>147</v>
      </c>
      <c r="C912" s="120"/>
      <c r="D912" s="72"/>
      <c r="E912" s="73"/>
      <c r="F912" s="74"/>
      <c r="G912" s="73"/>
      <c r="H912" s="75"/>
      <c r="I912" s="75"/>
      <c r="J912" s="75"/>
      <c r="K912" s="104" t="s">
        <v>96</v>
      </c>
      <c r="L912" s="7" t="n">
        <v>0.129166666666667</v>
      </c>
      <c r="M912" s="7" t="n">
        <v>0.146527777777778</v>
      </c>
      <c r="N912" s="95" t="s">
        <v>1568</v>
      </c>
      <c r="O912" s="78"/>
      <c r="Q912" s="0" t="s">
        <v>120</v>
      </c>
      <c r="R912" s="0" t="str">
        <f aca="false">CHOOSE(WEEKDAY(A912),"Dom","Lun","Mar","Mie","Jue","Vie","Sab")</f>
        <v>Mie</v>
      </c>
    </row>
    <row r="913" customFormat="false" ht="15" hidden="true" customHeight="true" outlineLevel="0" collapsed="false">
      <c r="A913" s="70" t="n">
        <v>44034</v>
      </c>
      <c r="B913" s="9" t="s">
        <v>1452</v>
      </c>
      <c r="C913" s="71"/>
      <c r="D913" s="72"/>
      <c r="E913" s="73"/>
      <c r="F913" s="74"/>
      <c r="G913" s="73"/>
      <c r="H913" s="75"/>
      <c r="I913" s="75"/>
      <c r="J913" s="75"/>
      <c r="K913" s="104" t="s">
        <v>108</v>
      </c>
      <c r="L913" s="7" t="n">
        <v>0.347916666666667</v>
      </c>
      <c r="M913" s="7" t="n">
        <v>0.356944444444444</v>
      </c>
      <c r="N913" s="95" t="s">
        <v>1569</v>
      </c>
      <c r="O913" s="78" t="s">
        <v>1570</v>
      </c>
      <c r="Q913" s="0" t="s">
        <v>120</v>
      </c>
      <c r="R913" s="0" t="str">
        <f aca="false">CHOOSE(WEEKDAY(A913),"Dom","Lun","Mar","Mie","Jue","Vie","Sab")</f>
        <v>Mie</v>
      </c>
    </row>
    <row r="914" customFormat="false" ht="15" hidden="true" customHeight="true" outlineLevel="0" collapsed="false">
      <c r="A914" s="70" t="n">
        <v>44034</v>
      </c>
      <c r="B914" s="9" t="s">
        <v>1403</v>
      </c>
      <c r="C914" s="71"/>
      <c r="D914" s="72"/>
      <c r="E914" s="73"/>
      <c r="F914" s="74"/>
      <c r="G914" s="73"/>
      <c r="H914" s="75"/>
      <c r="I914" s="75"/>
      <c r="J914" s="75"/>
      <c r="K914" s="104" t="s">
        <v>257</v>
      </c>
      <c r="L914" s="7" t="n">
        <v>0.425</v>
      </c>
      <c r="M914" s="7" t="n">
        <v>0.434027777777778</v>
      </c>
      <c r="N914" s="95" t="s">
        <v>305</v>
      </c>
      <c r="O914" s="78" t="s">
        <v>1404</v>
      </c>
      <c r="Q914" s="0" t="s">
        <v>120</v>
      </c>
      <c r="R914" s="0" t="str">
        <f aca="false">CHOOSE(WEEKDAY(A914),"Dom","Lun","Mar","Mie","Jue","Vie","Sab")</f>
        <v>Mie</v>
      </c>
    </row>
    <row r="915" customFormat="false" ht="15" hidden="true" customHeight="true" outlineLevel="0" collapsed="false">
      <c r="A915" s="70" t="n">
        <v>44034</v>
      </c>
      <c r="B915" s="9" t="s">
        <v>143</v>
      </c>
      <c r="C915" s="71"/>
      <c r="D915" s="72"/>
      <c r="E915" s="73"/>
      <c r="F915" s="74"/>
      <c r="G915" s="73"/>
      <c r="H915" s="75"/>
      <c r="I915" s="75"/>
      <c r="J915" s="75"/>
      <c r="K915" s="104" t="s">
        <v>144</v>
      </c>
      <c r="L915" s="7" t="n">
        <v>0.532638888888889</v>
      </c>
      <c r="M915" s="7" t="n">
        <v>0.548611111111111</v>
      </c>
      <c r="N915" s="95" t="s">
        <v>276</v>
      </c>
      <c r="O915" s="78"/>
      <c r="Q915" s="0" t="s">
        <v>120</v>
      </c>
      <c r="R915" s="0" t="str">
        <f aca="false">CHOOSE(WEEKDAY(A915),"Dom","Lun","Mar","Mie","Jue","Vie","Sab")</f>
        <v>Mie</v>
      </c>
    </row>
    <row r="916" customFormat="false" ht="15" hidden="true" customHeight="true" outlineLevel="0" collapsed="false">
      <c r="A916" s="70" t="n">
        <v>44034</v>
      </c>
      <c r="B916" s="9" t="s">
        <v>1455</v>
      </c>
      <c r="C916" s="71"/>
      <c r="D916" s="72"/>
      <c r="E916" s="73"/>
      <c r="F916" s="74"/>
      <c r="G916" s="73"/>
      <c r="H916" s="75"/>
      <c r="I916" s="75"/>
      <c r="J916" s="75"/>
      <c r="K916" s="104" t="s">
        <v>108</v>
      </c>
      <c r="L916" s="7" t="n">
        <v>0.641666666666667</v>
      </c>
      <c r="M916" s="7" t="n">
        <v>0.684027777777778</v>
      </c>
      <c r="N916" s="95" t="s">
        <v>106</v>
      </c>
      <c r="O916" s="78" t="s">
        <v>1571</v>
      </c>
      <c r="Q916" s="0" t="s">
        <v>120</v>
      </c>
      <c r="R916" s="0" t="str">
        <f aca="false">CHOOSE(WEEKDAY(A916),"Dom","Lun","Mar","Mie","Jue","Vie","Sab")</f>
        <v>Mie</v>
      </c>
    </row>
    <row r="917" customFormat="false" ht="15" hidden="true" customHeight="true" outlineLevel="0" collapsed="false">
      <c r="A917" s="70" t="n">
        <v>44034</v>
      </c>
      <c r="B917" s="9" t="s">
        <v>143</v>
      </c>
      <c r="C917" s="71"/>
      <c r="D917" s="72"/>
      <c r="E917" s="73"/>
      <c r="F917" s="74"/>
      <c r="G917" s="73"/>
      <c r="H917" s="75"/>
      <c r="I917" s="75"/>
      <c r="J917" s="75"/>
      <c r="K917" s="104" t="s">
        <v>144</v>
      </c>
      <c r="L917" s="7" t="n">
        <v>0.699305555555556</v>
      </c>
      <c r="M917" s="7" t="n">
        <v>0.702777777777778</v>
      </c>
      <c r="N917" s="95" t="s">
        <v>261</v>
      </c>
      <c r="O917" s="78"/>
      <c r="Q917" s="0" t="s">
        <v>120</v>
      </c>
      <c r="R917" s="0" t="str">
        <f aca="false">CHOOSE(WEEKDAY(A917),"Dom","Lun","Mar","Mie","Jue","Vie","Sab")</f>
        <v>Mie</v>
      </c>
    </row>
    <row r="918" customFormat="false" ht="15" hidden="true" customHeight="true" outlineLevel="0" collapsed="false">
      <c r="A918" s="70" t="n">
        <v>44034</v>
      </c>
      <c r="B918" s="9" t="s">
        <v>1326</v>
      </c>
      <c r="C918" s="71"/>
      <c r="D918" s="72"/>
      <c r="E918" s="73"/>
      <c r="F918" s="74"/>
      <c r="G918" s="73"/>
      <c r="H918" s="75"/>
      <c r="I918" s="109"/>
      <c r="J918" s="109"/>
      <c r="K918" s="104" t="s">
        <v>108</v>
      </c>
      <c r="L918" s="7" t="n">
        <v>0.715972222222222</v>
      </c>
      <c r="M918" s="7" t="n">
        <v>0.726388888888889</v>
      </c>
      <c r="N918" s="95" t="s">
        <v>343</v>
      </c>
      <c r="O918" s="78" t="s">
        <v>1572</v>
      </c>
      <c r="Q918" s="0" t="s">
        <v>120</v>
      </c>
      <c r="R918" s="0" t="str">
        <f aca="false">CHOOSE(WEEKDAY(A918),"Dom","Lun","Mar","Mie","Jue","Vie","Sab")</f>
        <v>Mie</v>
      </c>
    </row>
    <row r="919" customFormat="false" ht="15" hidden="true" customHeight="true" outlineLevel="0" collapsed="false">
      <c r="A919" s="70" t="n">
        <v>44034</v>
      </c>
      <c r="B919" s="9" t="s">
        <v>1452</v>
      </c>
      <c r="C919" s="71"/>
      <c r="D919" s="72"/>
      <c r="E919" s="73"/>
      <c r="F919" s="74"/>
      <c r="G919" s="73"/>
      <c r="H919" s="75"/>
      <c r="I919" s="75"/>
      <c r="J919" s="75"/>
      <c r="K919" s="104" t="s">
        <v>108</v>
      </c>
      <c r="L919" s="7" t="n">
        <v>0.761805555555556</v>
      </c>
      <c r="M919" s="7" t="n">
        <v>0.778472222222222</v>
      </c>
      <c r="N919" s="95" t="s">
        <v>190</v>
      </c>
      <c r="O919" s="78" t="s">
        <v>1573</v>
      </c>
      <c r="Q919" s="0" t="s">
        <v>120</v>
      </c>
      <c r="R919" s="0" t="str">
        <f aca="false">CHOOSE(WEEKDAY(A919),"Dom","Lun","Mar","Mie","Jue","Vie","Sab")</f>
        <v>Mie</v>
      </c>
    </row>
    <row r="920" customFormat="false" ht="15" hidden="true" customHeight="true" outlineLevel="0" collapsed="false">
      <c r="A920" s="70" t="n">
        <v>44034</v>
      </c>
      <c r="B920" s="9" t="s">
        <v>1574</v>
      </c>
      <c r="C920" s="71"/>
      <c r="D920" s="72"/>
      <c r="E920" s="73"/>
      <c r="F920" s="74"/>
      <c r="G920" s="73"/>
      <c r="H920" s="75"/>
      <c r="I920" s="75"/>
      <c r="J920" s="75"/>
      <c r="K920" s="104" t="s">
        <v>108</v>
      </c>
      <c r="L920" s="7" t="n">
        <v>0.780555555555556</v>
      </c>
      <c r="M920" s="7" t="n">
        <v>0.790277777777778</v>
      </c>
      <c r="N920" s="95" t="s">
        <v>259</v>
      </c>
      <c r="O920" s="78" t="s">
        <v>1575</v>
      </c>
      <c r="Q920" s="0" t="s">
        <v>120</v>
      </c>
      <c r="R920" s="0" t="str">
        <f aca="false">CHOOSE(WEEKDAY(A920),"Dom","Lun","Mar","Mie","Jue","Vie","Sab")</f>
        <v>Mie</v>
      </c>
    </row>
    <row r="921" customFormat="false" ht="15" hidden="true" customHeight="true" outlineLevel="0" collapsed="false">
      <c r="A921" s="70" t="n">
        <v>44034</v>
      </c>
      <c r="B921" s="9" t="s">
        <v>143</v>
      </c>
      <c r="C921" s="71"/>
      <c r="D921" s="72"/>
      <c r="E921" s="73"/>
      <c r="F921" s="74"/>
      <c r="G921" s="73"/>
      <c r="H921" s="75"/>
      <c r="I921" s="109"/>
      <c r="J921" s="109"/>
      <c r="K921" s="104" t="s">
        <v>144</v>
      </c>
      <c r="L921" s="7" t="n">
        <v>0.839583333333333</v>
      </c>
      <c r="M921" s="7" t="n">
        <v>0.851388888888889</v>
      </c>
      <c r="N921" s="95" t="s">
        <v>385</v>
      </c>
      <c r="O921" s="78"/>
      <c r="Q921" s="0" t="s">
        <v>120</v>
      </c>
      <c r="R921" s="0" t="str">
        <f aca="false">CHOOSE(WEEKDAY(A921),"Dom","Lun","Mar","Mie","Jue","Vie","Sab")</f>
        <v>Mie</v>
      </c>
    </row>
    <row r="922" customFormat="false" ht="15" hidden="true" customHeight="true" outlineLevel="0" collapsed="false">
      <c r="A922" s="47" t="n">
        <v>44034</v>
      </c>
      <c r="B922" s="79" t="s">
        <v>147</v>
      </c>
      <c r="C922" s="49"/>
      <c r="D922" s="80"/>
      <c r="E922" s="81"/>
      <c r="F922" s="82"/>
      <c r="G922" s="81"/>
      <c r="H922" s="83"/>
      <c r="I922" s="83"/>
      <c r="J922" s="83"/>
      <c r="K922" s="103" t="s">
        <v>96</v>
      </c>
      <c r="L922" s="85" t="n">
        <v>0.868055555555555</v>
      </c>
      <c r="M922" s="85" t="n">
        <v>0.894444444444444</v>
      </c>
      <c r="N922" s="99" t="s">
        <v>1576</v>
      </c>
      <c r="O922" s="59"/>
      <c r="Q922" s="0" t="s">
        <v>120</v>
      </c>
      <c r="R922" s="0" t="str">
        <f aca="false">CHOOSE(WEEKDAY(A922),"Dom","Lun","Mar","Mie","Jue","Vie","Sab")</f>
        <v>Mie</v>
      </c>
    </row>
    <row r="923" customFormat="false" ht="15" hidden="false" customHeight="true" outlineLevel="0" collapsed="false">
      <c r="A923" s="70" t="n">
        <v>44035</v>
      </c>
      <c r="B923" s="9" t="s">
        <v>1577</v>
      </c>
      <c r="C923" s="71" t="n">
        <v>400</v>
      </c>
      <c r="D923" s="72" t="s">
        <v>104</v>
      </c>
      <c r="E923" s="73" t="s">
        <v>1578</v>
      </c>
      <c r="F923" s="74" t="n">
        <f aca="false">IF(MONTH(A923)=MONTH(A922),F922+1,1)</f>
        <v>1</v>
      </c>
      <c r="G923" s="73"/>
      <c r="H923" s="75"/>
      <c r="I923" s="75" t="s">
        <v>314</v>
      </c>
      <c r="J923" s="75"/>
      <c r="K923" s="104" t="s">
        <v>80</v>
      </c>
      <c r="L923" s="7" t="n">
        <v>0.454166666666667</v>
      </c>
      <c r="M923" s="7" t="n">
        <v>0.478472222222222</v>
      </c>
      <c r="N923" s="95" t="s">
        <v>476</v>
      </c>
      <c r="O923" s="78" t="s">
        <v>1579</v>
      </c>
      <c r="Q923" s="0" t="s">
        <v>120</v>
      </c>
      <c r="R923" s="0" t="str">
        <f aca="false">CHOOSE(WEEKDAY(A923),"Dom","Lun","Mar","Mie","Jue","Vie","Sab")</f>
        <v>Jue</v>
      </c>
    </row>
    <row r="924" customFormat="false" ht="15" hidden="false" customHeight="true" outlineLevel="0" collapsed="false">
      <c r="A924" s="70" t="n">
        <v>44035</v>
      </c>
      <c r="B924" s="9" t="s">
        <v>1546</v>
      </c>
      <c r="C924" s="71" t="n">
        <v>300</v>
      </c>
      <c r="D924" s="72" t="s">
        <v>104</v>
      </c>
      <c r="E924" s="73" t="s">
        <v>1580</v>
      </c>
      <c r="F924" s="74" t="n">
        <f aca="false">IF(MONTH(A924)=MONTH(A923),F923+1,1)</f>
        <v>2</v>
      </c>
      <c r="G924" s="73"/>
      <c r="H924" s="75"/>
      <c r="I924" s="75" t="s">
        <v>100</v>
      </c>
      <c r="J924" s="75"/>
      <c r="K924" s="104" t="s">
        <v>80</v>
      </c>
      <c r="L924" s="7" t="n">
        <v>0.522916666666667</v>
      </c>
      <c r="M924" s="7" t="n">
        <v>0.5375</v>
      </c>
      <c r="N924" s="95" t="s">
        <v>389</v>
      </c>
      <c r="O924" s="78" t="s">
        <v>1581</v>
      </c>
      <c r="Q924" s="0" t="s">
        <v>120</v>
      </c>
      <c r="R924" s="0" t="str">
        <f aca="false">CHOOSE(WEEKDAY(A924),"Dom","Lun","Mar","Mie","Jue","Vie","Sab")</f>
        <v>Jue</v>
      </c>
    </row>
    <row r="925" customFormat="false" ht="15" hidden="false" customHeight="true" outlineLevel="0" collapsed="false">
      <c r="A925" s="70" t="n">
        <v>44035</v>
      </c>
      <c r="B925" s="9" t="s">
        <v>1582</v>
      </c>
      <c r="C925" s="71" t="n">
        <v>300</v>
      </c>
      <c r="D925" s="72" t="s">
        <v>104</v>
      </c>
      <c r="E925" s="73" t="s">
        <v>1583</v>
      </c>
      <c r="F925" s="74" t="n">
        <f aca="false">IF(MONTH(A925)=MONTH(A924),F924+1,1)</f>
        <v>3</v>
      </c>
      <c r="G925" s="73"/>
      <c r="H925" s="75"/>
      <c r="I925" s="75" t="s">
        <v>183</v>
      </c>
      <c r="J925" s="75"/>
      <c r="K925" s="104" t="s">
        <v>80</v>
      </c>
      <c r="L925" s="7" t="n">
        <v>0.632638888888889</v>
      </c>
      <c r="M925" s="7" t="n">
        <v>0.633333333333333</v>
      </c>
      <c r="N925" s="95" t="s">
        <v>276</v>
      </c>
      <c r="O925" s="78" t="s">
        <v>1584</v>
      </c>
      <c r="Q925" s="0" t="s">
        <v>120</v>
      </c>
      <c r="R925" s="0" t="str">
        <f aca="false">CHOOSE(WEEKDAY(A925),"Dom","Lun","Mar","Mie","Jue","Vie","Sab")</f>
        <v>Jue</v>
      </c>
    </row>
    <row r="926" customFormat="false" ht="15" hidden="false" customHeight="true" outlineLevel="0" collapsed="false">
      <c r="A926" s="70" t="n">
        <v>44035</v>
      </c>
      <c r="B926" s="9" t="s">
        <v>1585</v>
      </c>
      <c r="C926" s="71" t="n">
        <v>300</v>
      </c>
      <c r="D926" s="72" t="s">
        <v>104</v>
      </c>
      <c r="E926" s="73" t="s">
        <v>1586</v>
      </c>
      <c r="F926" s="74" t="n">
        <f aca="false">IF(MONTH(A926)=MONTH(A925),F925+1,1)</f>
        <v>4</v>
      </c>
      <c r="G926" s="73"/>
      <c r="H926" s="75"/>
      <c r="I926" s="75" t="s">
        <v>183</v>
      </c>
      <c r="J926" s="75"/>
      <c r="K926" s="104" t="s">
        <v>80</v>
      </c>
      <c r="L926" s="7" t="n">
        <v>0.689583333333333</v>
      </c>
      <c r="M926" s="7" t="n">
        <v>0.705555555555556</v>
      </c>
      <c r="N926" s="95" t="s">
        <v>318</v>
      </c>
      <c r="O926" s="78" t="s">
        <v>1587</v>
      </c>
      <c r="Q926" s="0" t="s">
        <v>120</v>
      </c>
      <c r="R926" s="0" t="str">
        <f aca="false">CHOOSE(WEEKDAY(A926),"Dom","Lun","Mar","Mie","Jue","Vie","Sab")</f>
        <v>Jue</v>
      </c>
    </row>
    <row r="927" customFormat="false" ht="15" hidden="false" customHeight="true" outlineLevel="0" collapsed="false">
      <c r="A927" s="70" t="n">
        <v>44035</v>
      </c>
      <c r="B927" s="9" t="s">
        <v>1588</v>
      </c>
      <c r="C927" s="71" t="n">
        <v>350</v>
      </c>
      <c r="D927" s="72" t="s">
        <v>104</v>
      </c>
      <c r="E927" s="73" t="s">
        <v>1589</v>
      </c>
      <c r="F927" s="74" t="n">
        <f aca="false">IF(MONTH(A927)=MONTH(A926),F926+1,1)</f>
        <v>5</v>
      </c>
      <c r="G927" s="73"/>
      <c r="H927" s="75"/>
      <c r="I927" s="75" t="s">
        <v>228</v>
      </c>
      <c r="J927" s="75"/>
      <c r="K927" s="104" t="s">
        <v>80</v>
      </c>
      <c r="L927" s="7" t="n">
        <v>0.765972222222222</v>
      </c>
      <c r="M927" s="7" t="n">
        <v>0.788194444444444</v>
      </c>
      <c r="N927" s="95" t="s">
        <v>86</v>
      </c>
      <c r="O927" s="78" t="s">
        <v>1590</v>
      </c>
      <c r="Q927" s="0" t="s">
        <v>120</v>
      </c>
      <c r="R927" s="0" t="str">
        <f aca="false">CHOOSE(WEEKDAY(A927),"Dom","Lun","Mar","Mie","Jue","Vie","Sab")</f>
        <v>Jue</v>
      </c>
    </row>
    <row r="928" customFormat="false" ht="15" hidden="true" customHeight="true" outlineLevel="0" collapsed="false">
      <c r="A928" s="70" t="n">
        <v>44035</v>
      </c>
      <c r="B928" s="9" t="s">
        <v>406</v>
      </c>
      <c r="C928" s="71"/>
      <c r="D928" s="72"/>
      <c r="E928" s="73"/>
      <c r="F928" s="74"/>
      <c r="G928" s="73"/>
      <c r="H928" s="75"/>
      <c r="I928" s="75"/>
      <c r="J928" s="75"/>
      <c r="K928" s="104" t="s">
        <v>257</v>
      </c>
      <c r="L928" s="7" t="n">
        <v>0.435416666666667</v>
      </c>
      <c r="M928" s="7" t="n">
        <v>0.450694444444444</v>
      </c>
      <c r="N928" s="95" t="s">
        <v>305</v>
      </c>
      <c r="O928" s="78" t="s">
        <v>407</v>
      </c>
      <c r="Q928" s="0" t="s">
        <v>120</v>
      </c>
      <c r="R928" s="0" t="str">
        <f aca="false">CHOOSE(WEEKDAY(A928),"Dom","Lun","Mar","Mie","Jue","Vie","Sab")</f>
        <v>Jue</v>
      </c>
    </row>
    <row r="929" customFormat="false" ht="15" hidden="true" customHeight="true" outlineLevel="0" collapsed="false">
      <c r="A929" s="70" t="n">
        <v>44035</v>
      </c>
      <c r="B929" s="9" t="s">
        <v>1119</v>
      </c>
      <c r="C929" s="71"/>
      <c r="D929" s="72"/>
      <c r="E929" s="73"/>
      <c r="F929" s="74"/>
      <c r="G929" s="73"/>
      <c r="H929" s="75"/>
      <c r="I929" s="75"/>
      <c r="J929" s="75"/>
      <c r="K929" s="104" t="s">
        <v>108</v>
      </c>
      <c r="L929" s="7" t="n">
        <v>0.497916666666667</v>
      </c>
      <c r="M929" s="7" t="n">
        <v>0.519444444444444</v>
      </c>
      <c r="N929" s="95" t="s">
        <v>305</v>
      </c>
      <c r="O929" s="78" t="s">
        <v>1591</v>
      </c>
      <c r="Q929" s="0" t="s">
        <v>120</v>
      </c>
      <c r="R929" s="0" t="str">
        <f aca="false">CHOOSE(WEEKDAY(A929),"Dom","Lun","Mar","Mie","Jue","Vie","Sab")</f>
        <v>Jue</v>
      </c>
    </row>
    <row r="930" customFormat="false" ht="15" hidden="true" customHeight="true" outlineLevel="0" collapsed="false">
      <c r="A930" s="70" t="n">
        <v>44035</v>
      </c>
      <c r="B930" s="9" t="s">
        <v>143</v>
      </c>
      <c r="C930" s="71"/>
      <c r="D930" s="72"/>
      <c r="E930" s="73"/>
      <c r="F930" s="74"/>
      <c r="G930" s="73"/>
      <c r="H930" s="75"/>
      <c r="I930" s="75"/>
      <c r="J930" s="75"/>
      <c r="K930" s="104" t="s">
        <v>144</v>
      </c>
      <c r="L930" s="7" t="n">
        <v>0.5625</v>
      </c>
      <c r="M930" s="7" t="n">
        <v>0.595138888888889</v>
      </c>
      <c r="N930" s="95" t="s">
        <v>259</v>
      </c>
      <c r="O930" s="78"/>
      <c r="Q930" s="0" t="s">
        <v>120</v>
      </c>
      <c r="R930" s="0" t="str">
        <f aca="false">CHOOSE(WEEKDAY(A930),"Dom","Lun","Mar","Mie","Jue","Vie","Sab")</f>
        <v>Jue</v>
      </c>
    </row>
    <row r="931" customFormat="false" ht="15" hidden="true" customHeight="true" outlineLevel="0" collapsed="false">
      <c r="A931" s="70" t="n">
        <v>44035</v>
      </c>
      <c r="B931" s="9" t="s">
        <v>1592</v>
      </c>
      <c r="C931" s="71"/>
      <c r="D931" s="72"/>
      <c r="E931" s="73"/>
      <c r="F931" s="74"/>
      <c r="G931" s="73"/>
      <c r="H931" s="75"/>
      <c r="I931" s="75"/>
      <c r="J931" s="75"/>
      <c r="K931" s="104" t="s">
        <v>108</v>
      </c>
      <c r="L931" s="7" t="n">
        <v>0.606944444444444</v>
      </c>
      <c r="M931" s="7" t="n">
        <v>0.620833333333333</v>
      </c>
      <c r="N931" s="95" t="s">
        <v>259</v>
      </c>
      <c r="O931" s="78" t="s">
        <v>1593</v>
      </c>
      <c r="Q931" s="0" t="s">
        <v>120</v>
      </c>
      <c r="R931" s="0" t="str">
        <f aca="false">CHOOSE(WEEKDAY(A931),"Dom","Lun","Mar","Mie","Jue","Vie","Sab")</f>
        <v>Jue</v>
      </c>
    </row>
    <row r="932" customFormat="false" ht="15" hidden="true" customHeight="true" outlineLevel="0" collapsed="false">
      <c r="A932" s="70" t="n">
        <v>44035</v>
      </c>
      <c r="B932" s="9" t="s">
        <v>1594</v>
      </c>
      <c r="C932" s="71"/>
      <c r="D932" s="72"/>
      <c r="E932" s="73"/>
      <c r="F932" s="74"/>
      <c r="G932" s="73"/>
      <c r="H932" s="75"/>
      <c r="I932" s="109"/>
      <c r="J932" s="109"/>
      <c r="K932" s="104" t="s">
        <v>108</v>
      </c>
      <c r="L932" s="7" t="n">
        <v>0.655555555555556</v>
      </c>
      <c r="M932" s="7" t="n">
        <v>0.665277777777778</v>
      </c>
      <c r="N932" s="95" t="s">
        <v>81</v>
      </c>
      <c r="O932" s="78" t="s">
        <v>1595</v>
      </c>
      <c r="Q932" s="0" t="s">
        <v>120</v>
      </c>
      <c r="R932" s="0" t="str">
        <f aca="false">CHOOSE(WEEKDAY(A932),"Dom","Lun","Mar","Mie","Jue","Vie","Sab")</f>
        <v>Jue</v>
      </c>
    </row>
    <row r="933" customFormat="false" ht="15" hidden="true" customHeight="true" outlineLevel="0" collapsed="false">
      <c r="A933" s="70" t="n">
        <v>44035</v>
      </c>
      <c r="B933" s="9" t="s">
        <v>143</v>
      </c>
      <c r="C933" s="71"/>
      <c r="D933" s="72"/>
      <c r="E933" s="73"/>
      <c r="F933" s="74"/>
      <c r="G933" s="73"/>
      <c r="H933" s="75"/>
      <c r="I933" s="109"/>
      <c r="J933" s="109"/>
      <c r="K933" s="104" t="s">
        <v>144</v>
      </c>
      <c r="L933" s="7" t="n">
        <v>0.732638888888889</v>
      </c>
      <c r="M933" s="7" t="n">
        <v>0.752777777777778</v>
      </c>
      <c r="N933" s="95" t="s">
        <v>261</v>
      </c>
      <c r="O933" s="78"/>
      <c r="Q933" s="0" t="s">
        <v>120</v>
      </c>
      <c r="R933" s="0" t="str">
        <f aca="false">CHOOSE(WEEKDAY(A933),"Dom","Lun","Mar","Mie","Jue","Vie","Sab")</f>
        <v>Jue</v>
      </c>
    </row>
    <row r="934" customFormat="false" ht="15" hidden="true" customHeight="true" outlineLevel="0" collapsed="false">
      <c r="A934" s="47" t="n">
        <v>44035</v>
      </c>
      <c r="B934" s="79" t="s">
        <v>147</v>
      </c>
      <c r="C934" s="49"/>
      <c r="D934" s="80"/>
      <c r="E934" s="81"/>
      <c r="F934" s="82"/>
      <c r="G934" s="81"/>
      <c r="H934" s="83"/>
      <c r="I934" s="83"/>
      <c r="J934" s="83"/>
      <c r="K934" s="103" t="s">
        <v>96</v>
      </c>
      <c r="L934" s="85" t="n">
        <v>0.811805555555556</v>
      </c>
      <c r="M934" s="85" t="n">
        <v>0.874305555555556</v>
      </c>
      <c r="N934" s="99" t="s">
        <v>1596</v>
      </c>
      <c r="O934" s="59"/>
      <c r="Q934" s="0" t="s">
        <v>120</v>
      </c>
      <c r="R934" s="0" t="str">
        <f aca="false">CHOOSE(WEEKDAY(A934),"Dom","Lun","Mar","Mie","Jue","Vie","Sab")</f>
        <v>Jue</v>
      </c>
    </row>
    <row r="935" customFormat="false" ht="15" hidden="false" customHeight="true" outlineLevel="0" collapsed="false">
      <c r="A935" s="70" t="n">
        <v>44036</v>
      </c>
      <c r="B935" s="9" t="s">
        <v>1597</v>
      </c>
      <c r="C935" s="71" t="n">
        <v>300</v>
      </c>
      <c r="D935" s="72" t="s">
        <v>77</v>
      </c>
      <c r="E935" s="73" t="s">
        <v>1598</v>
      </c>
      <c r="F935" s="74" t="n">
        <f aca="false">IF(MONTH(A935)=MONTH(A934),F934+1,1)</f>
        <v>1</v>
      </c>
      <c r="G935" s="73"/>
      <c r="H935" s="75"/>
      <c r="I935" s="75" t="s">
        <v>187</v>
      </c>
      <c r="J935" s="75"/>
      <c r="K935" s="104" t="s">
        <v>80</v>
      </c>
      <c r="L935" s="7" t="n">
        <v>0.461805555555556</v>
      </c>
      <c r="M935" s="7" t="n">
        <v>0.489583333333333</v>
      </c>
      <c r="N935" s="95" t="s">
        <v>261</v>
      </c>
      <c r="O935" s="78" t="s">
        <v>1599</v>
      </c>
      <c r="Q935" s="0" t="s">
        <v>120</v>
      </c>
      <c r="R935" s="0" t="str">
        <f aca="false">CHOOSE(WEEKDAY(A935),"Dom","Lun","Mar","Mie","Jue","Vie","Sab")</f>
        <v>Vie</v>
      </c>
    </row>
    <row r="936" customFormat="false" ht="15" hidden="false" customHeight="true" outlineLevel="0" collapsed="false">
      <c r="A936" s="70" t="n">
        <v>44036</v>
      </c>
      <c r="B936" s="9" t="s">
        <v>1343</v>
      </c>
      <c r="C936" s="71" t="n">
        <v>300</v>
      </c>
      <c r="D936" s="72" t="s">
        <v>104</v>
      </c>
      <c r="E936" s="73" t="s">
        <v>1600</v>
      </c>
      <c r="F936" s="74" t="n">
        <f aca="false">IF(MONTH(A936)=MONTH(A935),F935+1,1)</f>
        <v>2</v>
      </c>
      <c r="G936" s="73"/>
      <c r="H936" s="75"/>
      <c r="I936" s="75" t="s">
        <v>159</v>
      </c>
      <c r="J936" s="75"/>
      <c r="K936" s="104" t="s">
        <v>80</v>
      </c>
      <c r="L936" s="7" t="n">
        <v>0.39375</v>
      </c>
      <c r="M936" s="7" t="n">
        <v>0.424305555555556</v>
      </c>
      <c r="N936" s="95" t="s">
        <v>210</v>
      </c>
      <c r="O936" s="78" t="s">
        <v>1601</v>
      </c>
      <c r="Q936" s="0" t="s">
        <v>120</v>
      </c>
      <c r="R936" s="0" t="str">
        <f aca="false">CHOOSE(WEEKDAY(A936),"Dom","Lun","Mar","Mie","Jue","Vie","Sab")</f>
        <v>Vie</v>
      </c>
    </row>
    <row r="937" customFormat="false" ht="15" hidden="false" customHeight="true" outlineLevel="0" collapsed="false">
      <c r="A937" s="70" t="n">
        <v>44036</v>
      </c>
      <c r="B937" s="9" t="s">
        <v>1602</v>
      </c>
      <c r="C937" s="71" t="n">
        <v>400</v>
      </c>
      <c r="D937" s="72" t="s">
        <v>104</v>
      </c>
      <c r="E937" s="73" t="s">
        <v>805</v>
      </c>
      <c r="F937" s="74" t="n">
        <f aca="false">IF(MONTH(A937)=MONTH(A936),F936+1,1)</f>
        <v>3</v>
      </c>
      <c r="G937" s="73"/>
      <c r="H937" s="75"/>
      <c r="I937" s="72" t="s">
        <v>79</v>
      </c>
      <c r="J937" s="72"/>
      <c r="K937" s="104" t="s">
        <v>80</v>
      </c>
      <c r="L937" s="7" t="n">
        <v>0.515972222222222</v>
      </c>
      <c r="M937" s="7" t="n">
        <v>0.545138888888889</v>
      </c>
      <c r="N937" s="95" t="s">
        <v>109</v>
      </c>
      <c r="O937" s="78" t="s">
        <v>806</v>
      </c>
      <c r="Q937" s="0" t="s">
        <v>120</v>
      </c>
      <c r="R937" s="0" t="str">
        <f aca="false">CHOOSE(WEEKDAY(A937),"Dom","Lun","Mar","Mie","Jue","Vie","Sab")</f>
        <v>Vie</v>
      </c>
    </row>
    <row r="938" customFormat="false" ht="15" hidden="false" customHeight="true" outlineLevel="0" collapsed="false">
      <c r="A938" s="70" t="n">
        <v>44036</v>
      </c>
      <c r="B938" s="130" t="s">
        <v>204</v>
      </c>
      <c r="C938" s="71" t="n">
        <v>400</v>
      </c>
      <c r="D938" s="72" t="s">
        <v>104</v>
      </c>
      <c r="E938" s="73" t="s">
        <v>205</v>
      </c>
      <c r="F938" s="74" t="n">
        <f aca="false">IF(MONTH(A938)=MONTH(A937),F937+1,1)</f>
        <v>4</v>
      </c>
      <c r="G938" s="73"/>
      <c r="H938" s="75" t="s">
        <v>204</v>
      </c>
      <c r="I938" s="109" t="s">
        <v>79</v>
      </c>
      <c r="J938" s="109"/>
      <c r="K938" s="104" t="s">
        <v>80</v>
      </c>
      <c r="L938" s="7" t="n">
        <v>0.589583333333333</v>
      </c>
      <c r="M938" s="7" t="n">
        <v>0.595138888888889</v>
      </c>
      <c r="N938" s="95" t="s">
        <v>132</v>
      </c>
      <c r="O938" s="78" t="s">
        <v>207</v>
      </c>
      <c r="Q938" s="0" t="s">
        <v>120</v>
      </c>
      <c r="R938" s="0" t="str">
        <f aca="false">CHOOSE(WEEKDAY(A938),"Dom","Lun","Mar","Mie","Jue","Vie","Sab")</f>
        <v>Vie</v>
      </c>
    </row>
    <row r="939" customFormat="false" ht="15" hidden="true" customHeight="true" outlineLevel="0" collapsed="false">
      <c r="A939" s="70" t="n">
        <v>44036</v>
      </c>
      <c r="B939" s="9" t="s">
        <v>143</v>
      </c>
      <c r="C939" s="71"/>
      <c r="D939" s="72"/>
      <c r="E939" s="73"/>
      <c r="F939" s="74"/>
      <c r="G939" s="73"/>
      <c r="H939" s="75"/>
      <c r="I939" s="75"/>
      <c r="J939" s="75"/>
      <c r="K939" s="104" t="s">
        <v>144</v>
      </c>
      <c r="L939" s="7" t="n">
        <v>0.444444444444444</v>
      </c>
      <c r="M939" s="7" t="n">
        <v>0.448611111111111</v>
      </c>
      <c r="N939" s="95" t="s">
        <v>261</v>
      </c>
      <c r="O939" s="78"/>
      <c r="Q939" s="0" t="s">
        <v>120</v>
      </c>
      <c r="R939" s="0" t="str">
        <f aca="false">CHOOSE(WEEKDAY(A939),"Dom","Lun","Mar","Mie","Jue","Vie","Sab")</f>
        <v>Vie</v>
      </c>
    </row>
    <row r="940" customFormat="false" ht="15" hidden="true" customHeight="true" outlineLevel="0" collapsed="false">
      <c r="A940" s="70" t="n">
        <v>44036</v>
      </c>
      <c r="B940" s="9" t="s">
        <v>406</v>
      </c>
      <c r="C940" s="71"/>
      <c r="D940" s="72"/>
      <c r="E940" s="73"/>
      <c r="F940" s="74"/>
      <c r="G940" s="73"/>
      <c r="H940" s="75"/>
      <c r="I940" s="75"/>
      <c r="J940" s="75"/>
      <c r="K940" s="104" t="s">
        <v>257</v>
      </c>
      <c r="L940" s="7" t="n">
        <v>0.502777777777778</v>
      </c>
      <c r="M940" s="7" t="n">
        <v>0.5125</v>
      </c>
      <c r="N940" s="95" t="s">
        <v>305</v>
      </c>
      <c r="O940" s="78" t="s">
        <v>407</v>
      </c>
      <c r="Q940" s="0" t="s">
        <v>120</v>
      </c>
      <c r="R940" s="0" t="str">
        <f aca="false">CHOOSE(WEEKDAY(A940),"Dom","Lun","Mar","Mie","Jue","Vie","Sab")</f>
        <v>Vie</v>
      </c>
    </row>
    <row r="941" customFormat="false" ht="15" hidden="true" customHeight="true" outlineLevel="0" collapsed="false">
      <c r="A941" s="70" t="n">
        <v>44036</v>
      </c>
      <c r="B941" s="9" t="s">
        <v>1288</v>
      </c>
      <c r="C941" s="71"/>
      <c r="D941" s="72"/>
      <c r="E941" s="73"/>
      <c r="F941" s="74"/>
      <c r="G941" s="73"/>
      <c r="H941" s="75"/>
      <c r="I941" s="75"/>
      <c r="J941" s="75"/>
      <c r="K941" s="104" t="s">
        <v>108</v>
      </c>
      <c r="L941" s="7" t="n">
        <v>0.557638888888889</v>
      </c>
      <c r="M941" s="7" t="n">
        <v>0.558333333333333</v>
      </c>
      <c r="N941" s="95" t="s">
        <v>348</v>
      </c>
      <c r="O941" s="78" t="s">
        <v>1603</v>
      </c>
      <c r="Q941" s="0" t="s">
        <v>120</v>
      </c>
      <c r="R941" s="0" t="str">
        <f aca="false">CHOOSE(WEEKDAY(A941),"Dom","Lun","Mar","Mie","Jue","Vie","Sab")</f>
        <v>Vie</v>
      </c>
    </row>
    <row r="942" customFormat="false" ht="15" hidden="true" customHeight="true" outlineLevel="0" collapsed="false">
      <c r="A942" s="70" t="n">
        <v>44036</v>
      </c>
      <c r="B942" s="9" t="s">
        <v>1119</v>
      </c>
      <c r="C942" s="71"/>
      <c r="D942" s="72"/>
      <c r="E942" s="73"/>
      <c r="F942" s="74"/>
      <c r="G942" s="73"/>
      <c r="H942" s="75"/>
      <c r="I942" s="75"/>
      <c r="J942" s="75"/>
      <c r="K942" s="104" t="s">
        <v>108</v>
      </c>
      <c r="L942" s="7" t="n">
        <v>0.577083333333333</v>
      </c>
      <c r="M942" s="7" t="n">
        <v>0.58125</v>
      </c>
      <c r="N942" s="95" t="s">
        <v>137</v>
      </c>
      <c r="O942" s="78"/>
      <c r="Q942" s="0" t="s">
        <v>120</v>
      </c>
      <c r="R942" s="0" t="str">
        <f aca="false">CHOOSE(WEEKDAY(A942),"Dom","Lun","Mar","Mie","Jue","Vie","Sab")</f>
        <v>Vie</v>
      </c>
    </row>
    <row r="943" customFormat="false" ht="15" hidden="true" customHeight="true" outlineLevel="0" collapsed="false">
      <c r="A943" s="70" t="n">
        <v>44036</v>
      </c>
      <c r="B943" s="9" t="s">
        <v>143</v>
      </c>
      <c r="C943" s="71"/>
      <c r="D943" s="72"/>
      <c r="E943" s="73"/>
      <c r="F943" s="74"/>
      <c r="G943" s="73"/>
      <c r="H943" s="75"/>
      <c r="I943" s="75"/>
      <c r="J943" s="75"/>
      <c r="K943" s="104" t="s">
        <v>144</v>
      </c>
      <c r="L943" s="7" t="n">
        <v>0.616666666666667</v>
      </c>
      <c r="M943" s="7" t="n">
        <v>0.670138888888889</v>
      </c>
      <c r="N943" s="95" t="s">
        <v>487</v>
      </c>
      <c r="O943" s="78"/>
      <c r="Q943" s="0" t="s">
        <v>120</v>
      </c>
      <c r="R943" s="0" t="str">
        <f aca="false">CHOOSE(WEEKDAY(A943),"Dom","Lun","Mar","Mie","Jue","Vie","Sab")</f>
        <v>Vie</v>
      </c>
    </row>
    <row r="944" customFormat="false" ht="15" hidden="true" customHeight="true" outlineLevel="0" collapsed="false">
      <c r="A944" s="70" t="n">
        <v>44036</v>
      </c>
      <c r="B944" s="9" t="s">
        <v>147</v>
      </c>
      <c r="C944" s="71"/>
      <c r="D944" s="72"/>
      <c r="E944" s="73"/>
      <c r="F944" s="74"/>
      <c r="G944" s="73"/>
      <c r="H944" s="75"/>
      <c r="I944" s="75"/>
      <c r="J944" s="75"/>
      <c r="K944" s="104" t="s">
        <v>108</v>
      </c>
      <c r="L944" s="7" t="n">
        <v>0.704166666666667</v>
      </c>
      <c r="M944" s="7" t="n">
        <v>0.706944444444444</v>
      </c>
      <c r="N944" s="95" t="s">
        <v>1207</v>
      </c>
      <c r="O944" s="78"/>
      <c r="Q944" s="0" t="s">
        <v>120</v>
      </c>
      <c r="R944" s="0" t="str">
        <f aca="false">CHOOSE(WEEKDAY(A944),"Dom","Lun","Mar","Mie","Jue","Vie","Sab")</f>
        <v>Vie</v>
      </c>
    </row>
    <row r="945" customFormat="false" ht="15" hidden="true" customHeight="true" outlineLevel="0" collapsed="false">
      <c r="A945" s="47" t="n">
        <v>44036</v>
      </c>
      <c r="B945" s="79" t="s">
        <v>147</v>
      </c>
      <c r="C945" s="49"/>
      <c r="D945" s="80"/>
      <c r="E945" s="81"/>
      <c r="F945" s="82"/>
      <c r="G945" s="81"/>
      <c r="H945" s="83"/>
      <c r="I945" s="83"/>
      <c r="J945" s="83"/>
      <c r="K945" s="103" t="s">
        <v>96</v>
      </c>
      <c r="L945" s="85" t="n">
        <v>0.74375</v>
      </c>
      <c r="M945" s="85" t="n">
        <v>0.769444444444444</v>
      </c>
      <c r="N945" s="99" t="s">
        <v>1604</v>
      </c>
      <c r="O945" s="59"/>
      <c r="Q945" s="0" t="s">
        <v>120</v>
      </c>
      <c r="R945" s="0" t="str">
        <f aca="false">CHOOSE(WEEKDAY(A945),"Dom","Lun","Mar","Mie","Jue","Vie","Sab")</f>
        <v>Vie</v>
      </c>
    </row>
    <row r="946" customFormat="false" ht="15" hidden="false" customHeight="true" outlineLevel="0" collapsed="false">
      <c r="A946" s="70" t="n">
        <v>44039</v>
      </c>
      <c r="B946" s="9" t="s">
        <v>1166</v>
      </c>
      <c r="C946" s="71" t="n">
        <v>380</v>
      </c>
      <c r="D946" s="72" t="s">
        <v>104</v>
      </c>
      <c r="E946" s="73" t="s">
        <v>1605</v>
      </c>
      <c r="F946" s="74" t="n">
        <f aca="false">IF(MONTH(A946)=MONTH(A945),F945+1,1)</f>
        <v>1</v>
      </c>
      <c r="G946" s="73"/>
      <c r="H946" s="75"/>
      <c r="I946" s="75" t="s">
        <v>131</v>
      </c>
      <c r="J946" s="75"/>
      <c r="K946" s="104" t="s">
        <v>80</v>
      </c>
      <c r="L946" s="7" t="n">
        <v>0.327083333333333</v>
      </c>
      <c r="M946" s="7" t="n">
        <v>0.393055555555556</v>
      </c>
      <c r="N946" s="95" t="s">
        <v>81</v>
      </c>
      <c r="O946" s="78" t="s">
        <v>1606</v>
      </c>
      <c r="Q946" s="0" t="s">
        <v>120</v>
      </c>
      <c r="R946" s="0" t="str">
        <f aca="false">CHOOSE(WEEKDAY(A946),"Dom","Lun","Mar","Mie","Jue","Vie","Sab")</f>
        <v>Lun</v>
      </c>
    </row>
    <row r="947" customFormat="false" ht="15" hidden="false" customHeight="true" outlineLevel="0" collapsed="false">
      <c r="A947" s="70" t="n">
        <v>44039</v>
      </c>
      <c r="B947" s="9" t="s">
        <v>314</v>
      </c>
      <c r="C947" s="71" t="n">
        <v>350</v>
      </c>
      <c r="D947" s="72" t="s">
        <v>104</v>
      </c>
      <c r="E947" s="73" t="s">
        <v>1607</v>
      </c>
      <c r="F947" s="74" t="n">
        <f aca="false">IF(MONTH(A947)=MONTH(A946),F946+1,1)</f>
        <v>2</v>
      </c>
      <c r="G947" s="73"/>
      <c r="H947" s="75"/>
      <c r="I947" s="75" t="s">
        <v>187</v>
      </c>
      <c r="J947" s="75"/>
      <c r="K947" s="104" t="s">
        <v>80</v>
      </c>
      <c r="L947" s="7" t="n">
        <v>0.417361111111111</v>
      </c>
      <c r="M947" s="7" t="n">
        <v>0.468055555555555</v>
      </c>
      <c r="N947" s="95" t="s">
        <v>213</v>
      </c>
      <c r="O947" s="78" t="s">
        <v>1608</v>
      </c>
      <c r="Q947" s="0" t="s">
        <v>120</v>
      </c>
      <c r="R947" s="0" t="str">
        <f aca="false">CHOOSE(WEEKDAY(A947),"Dom","Lun","Mar","Mie","Jue","Vie","Sab")</f>
        <v>Lun</v>
      </c>
    </row>
    <row r="948" customFormat="false" ht="15" hidden="false" customHeight="true" outlineLevel="0" collapsed="false">
      <c r="A948" s="70" t="n">
        <v>44039</v>
      </c>
      <c r="B948" s="9" t="s">
        <v>204</v>
      </c>
      <c r="C948" s="71" t="n">
        <v>400</v>
      </c>
      <c r="D948" s="72" t="s">
        <v>104</v>
      </c>
      <c r="E948" s="73" t="s">
        <v>205</v>
      </c>
      <c r="F948" s="74" t="n">
        <f aca="false">IF(MONTH(A948)=MONTH(A947),F947+1,1)</f>
        <v>3</v>
      </c>
      <c r="G948" s="73"/>
      <c r="H948" s="75" t="s">
        <v>204</v>
      </c>
      <c r="I948" s="75" t="s">
        <v>79</v>
      </c>
      <c r="J948" s="75"/>
      <c r="K948" s="104" t="s">
        <v>80</v>
      </c>
      <c r="L948" s="7" t="n">
        <v>0.638194444444444</v>
      </c>
      <c r="M948" s="7" t="n">
        <v>0.669444444444444</v>
      </c>
      <c r="N948" s="95" t="s">
        <v>276</v>
      </c>
      <c r="O948" s="78" t="s">
        <v>207</v>
      </c>
      <c r="Q948" s="0" t="s">
        <v>120</v>
      </c>
      <c r="R948" s="0" t="str">
        <f aca="false">CHOOSE(WEEKDAY(A948),"Dom","Lun","Mar","Mie","Jue","Vie","Sab")</f>
        <v>Lun</v>
      </c>
    </row>
    <row r="949" customFormat="false" ht="15" hidden="true" customHeight="true" outlineLevel="0" collapsed="false">
      <c r="A949" s="70" t="n">
        <v>44039</v>
      </c>
      <c r="B949" s="9" t="s">
        <v>143</v>
      </c>
      <c r="C949" s="71"/>
      <c r="D949" s="72"/>
      <c r="E949" s="73"/>
      <c r="F949" s="74"/>
      <c r="G949" s="73"/>
      <c r="H949" s="75"/>
      <c r="I949" s="75"/>
      <c r="J949" s="75"/>
      <c r="K949" s="104" t="s">
        <v>144</v>
      </c>
      <c r="L949" s="7" t="n">
        <v>0.485416666666667</v>
      </c>
      <c r="M949" s="7" t="n">
        <v>0.515972222222222</v>
      </c>
      <c r="N949" s="95" t="s">
        <v>164</v>
      </c>
      <c r="O949" s="78"/>
      <c r="Q949" s="0" t="s">
        <v>120</v>
      </c>
      <c r="R949" s="0" t="str">
        <f aca="false">CHOOSE(WEEKDAY(A949),"Dom","Lun","Mar","Mie","Jue","Vie","Sab")</f>
        <v>Lun</v>
      </c>
    </row>
    <row r="950" customFormat="false" ht="15" hidden="true" customHeight="true" outlineLevel="0" collapsed="false">
      <c r="A950" s="70" t="n">
        <v>44039</v>
      </c>
      <c r="B950" s="9" t="s">
        <v>1609</v>
      </c>
      <c r="C950" s="71"/>
      <c r="D950" s="72"/>
      <c r="E950" s="73" t="s">
        <v>1610</v>
      </c>
      <c r="F950" s="74"/>
      <c r="G950" s="73"/>
      <c r="H950" s="75"/>
      <c r="I950" s="72" t="s">
        <v>183</v>
      </c>
      <c r="J950" s="72"/>
      <c r="K950" s="104" t="s">
        <v>108</v>
      </c>
      <c r="L950" s="7" t="n">
        <v>0.525694444444444</v>
      </c>
      <c r="M950" s="7" t="n">
        <v>0.61875</v>
      </c>
      <c r="N950" s="95" t="s">
        <v>476</v>
      </c>
      <c r="O950" s="78" t="s">
        <v>1611</v>
      </c>
      <c r="Q950" s="0" t="s">
        <v>120</v>
      </c>
      <c r="R950" s="0" t="str">
        <f aca="false">CHOOSE(WEEKDAY(A950),"Dom","Lun","Mar","Mie","Jue","Vie","Sab")</f>
        <v>Lun</v>
      </c>
    </row>
    <row r="951" customFormat="false" ht="15" hidden="true" customHeight="true" outlineLevel="0" collapsed="false">
      <c r="A951" s="70" t="n">
        <v>44039</v>
      </c>
      <c r="B951" s="9" t="s">
        <v>143</v>
      </c>
      <c r="C951" s="71"/>
      <c r="D951" s="72"/>
      <c r="E951" s="73"/>
      <c r="F951" s="74"/>
      <c r="G951" s="73"/>
      <c r="H951" s="75"/>
      <c r="I951" s="75"/>
      <c r="J951" s="75"/>
      <c r="K951" s="104" t="s">
        <v>144</v>
      </c>
      <c r="L951" s="7" t="n">
        <v>0.691666666666667</v>
      </c>
      <c r="M951" s="7" t="n">
        <v>0.73125</v>
      </c>
      <c r="N951" s="95" t="s">
        <v>145</v>
      </c>
      <c r="O951" s="78"/>
      <c r="Q951" s="0" t="s">
        <v>120</v>
      </c>
      <c r="R951" s="0" t="str">
        <f aca="false">CHOOSE(WEEKDAY(A951),"Dom","Lun","Mar","Mie","Jue","Vie","Sab")</f>
        <v>Lun</v>
      </c>
    </row>
    <row r="952" customFormat="false" ht="15" hidden="true" customHeight="true" outlineLevel="0" collapsed="false">
      <c r="A952" s="47" t="n">
        <v>44039</v>
      </c>
      <c r="B952" s="79" t="s">
        <v>147</v>
      </c>
      <c r="C952" s="134"/>
      <c r="D952" s="80"/>
      <c r="E952" s="81"/>
      <c r="F952" s="82"/>
      <c r="G952" s="81"/>
      <c r="H952" s="83"/>
      <c r="I952" s="83"/>
      <c r="J952" s="83"/>
      <c r="K952" s="103" t="s">
        <v>96</v>
      </c>
      <c r="L952" s="85" t="n">
        <v>0.745138888888889</v>
      </c>
      <c r="M952" s="85" t="n">
        <v>0.772222222222222</v>
      </c>
      <c r="N952" s="99" t="s">
        <v>1612</v>
      </c>
      <c r="O952" s="59"/>
      <c r="Q952" s="0" t="s">
        <v>120</v>
      </c>
      <c r="R952" s="0" t="str">
        <f aca="false">CHOOSE(WEEKDAY(A952),"Dom","Lun","Mar","Mie","Jue","Vie","Sab")</f>
        <v>Lun</v>
      </c>
    </row>
    <row r="953" customFormat="false" ht="15" hidden="false" customHeight="true" outlineLevel="0" collapsed="false">
      <c r="A953" s="70" t="n">
        <v>44040</v>
      </c>
      <c r="B953" s="9" t="s">
        <v>336</v>
      </c>
      <c r="C953" s="71" t="n">
        <v>350</v>
      </c>
      <c r="D953" s="72" t="s">
        <v>104</v>
      </c>
      <c r="E953" s="73" t="s">
        <v>1613</v>
      </c>
      <c r="F953" s="74" t="n">
        <f aca="false">IF(MONTH(A953)=MONTH(A952),F952+1,1)</f>
        <v>1</v>
      </c>
      <c r="G953" s="73"/>
      <c r="H953" s="75"/>
      <c r="I953" s="75" t="s">
        <v>113</v>
      </c>
      <c r="J953" s="75"/>
      <c r="K953" s="104" t="s">
        <v>80</v>
      </c>
      <c r="L953" s="7" t="n">
        <v>0.711805555555555</v>
      </c>
      <c r="M953" s="7" t="n">
        <v>0.711805555555555</v>
      </c>
      <c r="N953" s="95" t="s">
        <v>213</v>
      </c>
      <c r="O953" s="78" t="s">
        <v>1614</v>
      </c>
      <c r="Q953" s="0" t="s">
        <v>120</v>
      </c>
      <c r="R953" s="0" t="str">
        <f aca="false">CHOOSE(WEEKDAY(A953),"Dom","Lun","Mar","Mie","Jue","Vie","Sab")</f>
        <v>Mar</v>
      </c>
    </row>
    <row r="954" customFormat="false" ht="15" hidden="false" customHeight="true" outlineLevel="0" collapsed="false">
      <c r="A954" s="70" t="n">
        <v>44040</v>
      </c>
      <c r="B954" s="9" t="s">
        <v>1615</v>
      </c>
      <c r="C954" s="71" t="n">
        <v>400</v>
      </c>
      <c r="D954" s="72" t="s">
        <v>104</v>
      </c>
      <c r="E954" s="73" t="s">
        <v>1616</v>
      </c>
      <c r="F954" s="74" t="n">
        <f aca="false">IF(MONTH(A954)=MONTH(A953),F953+1,1)</f>
        <v>2</v>
      </c>
      <c r="G954" s="73"/>
      <c r="H954" s="75"/>
      <c r="I954" s="75" t="s">
        <v>876</v>
      </c>
      <c r="J954" s="75"/>
      <c r="K954" s="104" t="s">
        <v>80</v>
      </c>
      <c r="L954" s="7" t="n">
        <v>0.729166666666667</v>
      </c>
      <c r="M954" s="7" t="n">
        <v>0.739583333333333</v>
      </c>
      <c r="N954" s="95" t="s">
        <v>615</v>
      </c>
      <c r="O954" s="78" t="s">
        <v>1617</v>
      </c>
      <c r="Q954" s="0" t="s">
        <v>120</v>
      </c>
      <c r="R954" s="0" t="str">
        <f aca="false">CHOOSE(WEEKDAY(A954),"Dom","Lun","Mar","Mie","Jue","Vie","Sab")</f>
        <v>Mar</v>
      </c>
    </row>
    <row r="955" customFormat="false" ht="15" hidden="true" customHeight="true" outlineLevel="0" collapsed="false">
      <c r="A955" s="70" t="n">
        <v>44040</v>
      </c>
      <c r="B955" s="9" t="s">
        <v>377</v>
      </c>
      <c r="C955" s="71"/>
      <c r="D955" s="72"/>
      <c r="E955" s="73"/>
      <c r="F955" s="74"/>
      <c r="G955" s="73"/>
      <c r="H955" s="75"/>
      <c r="I955" s="75"/>
      <c r="J955" s="75"/>
      <c r="K955" s="104" t="s">
        <v>108</v>
      </c>
      <c r="L955" s="7" t="n">
        <v>0.675694444444444</v>
      </c>
      <c r="M955" s="7" t="n">
        <v>0.680555555555555</v>
      </c>
      <c r="N955" s="95" t="s">
        <v>324</v>
      </c>
      <c r="O955" s="78" t="s">
        <v>1618</v>
      </c>
      <c r="Q955" s="0" t="s">
        <v>120</v>
      </c>
      <c r="R955" s="0" t="str">
        <f aca="false">CHOOSE(WEEKDAY(A955),"Dom","Lun","Mar","Mie","Jue","Vie","Sab")</f>
        <v>Mar</v>
      </c>
    </row>
    <row r="956" customFormat="false" ht="15" hidden="true" customHeight="true" outlineLevel="0" collapsed="false">
      <c r="A956" s="70" t="n">
        <v>44040</v>
      </c>
      <c r="B956" s="9" t="s">
        <v>336</v>
      </c>
      <c r="C956" s="71"/>
      <c r="D956" s="72"/>
      <c r="E956" s="73"/>
      <c r="F956" s="74"/>
      <c r="G956" s="73"/>
      <c r="H956" s="75"/>
      <c r="I956" s="75" t="s">
        <v>113</v>
      </c>
      <c r="J956" s="75"/>
      <c r="K956" s="104" t="s">
        <v>108</v>
      </c>
      <c r="L956" s="7" t="n">
        <v>0.6875</v>
      </c>
      <c r="M956" s="7" t="n">
        <v>0.702083333333333</v>
      </c>
      <c r="N956" s="95" t="s">
        <v>164</v>
      </c>
      <c r="O956" s="78" t="s">
        <v>1619</v>
      </c>
      <c r="Q956" s="0" t="s">
        <v>120</v>
      </c>
      <c r="R956" s="0" t="str">
        <f aca="false">CHOOSE(WEEKDAY(A956),"Dom","Lun","Mar","Mie","Jue","Vie","Sab")</f>
        <v>Mar</v>
      </c>
    </row>
    <row r="957" customFormat="false" ht="15" hidden="true" customHeight="true" outlineLevel="0" collapsed="false">
      <c r="A957" s="70" t="n">
        <v>44040</v>
      </c>
      <c r="B957" s="9" t="s">
        <v>143</v>
      </c>
      <c r="C957" s="71"/>
      <c r="D957" s="72"/>
      <c r="E957" s="73"/>
      <c r="F957" s="74"/>
      <c r="G957" s="73"/>
      <c r="H957" s="75"/>
      <c r="I957" s="75"/>
      <c r="J957" s="75"/>
      <c r="K957" s="104" t="s">
        <v>144</v>
      </c>
      <c r="L957" s="7" t="n">
        <v>0.760416666666667</v>
      </c>
      <c r="M957" s="7" t="n">
        <v>0.792361111111111</v>
      </c>
      <c r="N957" s="95" t="s">
        <v>123</v>
      </c>
      <c r="O957" s="78"/>
      <c r="Q957" s="0" t="s">
        <v>120</v>
      </c>
      <c r="R957" s="0" t="str">
        <f aca="false">CHOOSE(WEEKDAY(A957),"Dom","Lun","Mar","Mie","Jue","Vie","Sab")</f>
        <v>Mar</v>
      </c>
    </row>
    <row r="958" customFormat="false" ht="15" hidden="true" customHeight="true" outlineLevel="0" collapsed="false">
      <c r="A958" s="47" t="n">
        <v>44040</v>
      </c>
      <c r="B958" s="79" t="s">
        <v>147</v>
      </c>
      <c r="C958" s="49"/>
      <c r="D958" s="80"/>
      <c r="E958" s="81"/>
      <c r="F958" s="82"/>
      <c r="G958" s="81"/>
      <c r="H958" s="83"/>
      <c r="I958" s="83"/>
      <c r="J958" s="83"/>
      <c r="K958" s="103" t="s">
        <v>96</v>
      </c>
      <c r="L958" s="85" t="n">
        <v>0.796527777777778</v>
      </c>
      <c r="M958" s="85" t="n">
        <v>0.8375</v>
      </c>
      <c r="N958" s="99" t="s">
        <v>1620</v>
      </c>
      <c r="O958" s="59"/>
      <c r="Q958" s="0" t="s">
        <v>120</v>
      </c>
      <c r="R958" s="0" t="str">
        <f aca="false">CHOOSE(WEEKDAY(A958),"Dom","Lun","Mar","Mie","Jue","Vie","Sab")</f>
        <v>Mar</v>
      </c>
    </row>
    <row r="959" customFormat="false" ht="15" hidden="false" customHeight="true" outlineLevel="0" collapsed="false">
      <c r="A959" s="70" t="n">
        <v>44041</v>
      </c>
      <c r="B959" s="9" t="s">
        <v>1621</v>
      </c>
      <c r="C959" s="71" t="n">
        <v>250</v>
      </c>
      <c r="D959" s="72" t="s">
        <v>821</v>
      </c>
      <c r="E959" s="73" t="s">
        <v>1622</v>
      </c>
      <c r="F959" s="74" t="n">
        <f aca="false">IF(MONTH(A959)=MONTH(A958),F958+1,1)</f>
        <v>1</v>
      </c>
      <c r="G959" s="73"/>
      <c r="H959" s="75" t="s">
        <v>1623</v>
      </c>
      <c r="I959" s="75" t="s">
        <v>159</v>
      </c>
      <c r="J959" s="75"/>
      <c r="K959" s="104" t="s">
        <v>80</v>
      </c>
      <c r="L959" s="7" t="n">
        <v>0.710416666666667</v>
      </c>
      <c r="M959" s="7" t="n">
        <v>0.734722222222222</v>
      </c>
      <c r="N959" s="95" t="s">
        <v>615</v>
      </c>
      <c r="O959" s="78" t="s">
        <v>1624</v>
      </c>
      <c r="Q959" s="0" t="s">
        <v>120</v>
      </c>
      <c r="R959" s="0" t="str">
        <f aca="false">CHOOSE(WEEKDAY(A959),"Dom","Lun","Mar","Mie","Jue","Vie","Sab")</f>
        <v>Mie</v>
      </c>
    </row>
    <row r="960" customFormat="false" ht="15" hidden="false" customHeight="true" outlineLevel="0" collapsed="false">
      <c r="A960" s="70" t="n">
        <v>44041</v>
      </c>
      <c r="B960" s="9" t="s">
        <v>1625</v>
      </c>
      <c r="C960" s="71" t="n">
        <v>420</v>
      </c>
      <c r="D960" s="72" t="s">
        <v>821</v>
      </c>
      <c r="E960" s="73" t="s">
        <v>1626</v>
      </c>
      <c r="F960" s="74" t="n">
        <f aca="false">IF(MONTH(A960)=MONTH(A959),F959+1,1)</f>
        <v>2</v>
      </c>
      <c r="G960" s="73"/>
      <c r="H960" s="75" t="s">
        <v>1627</v>
      </c>
      <c r="I960" s="75" t="s">
        <v>876</v>
      </c>
      <c r="J960" s="75"/>
      <c r="K960" s="104" t="s">
        <v>80</v>
      </c>
      <c r="L960" s="7" t="n">
        <v>0.777083333333333</v>
      </c>
      <c r="M960" s="7" t="n">
        <v>0.814583333333333</v>
      </c>
      <c r="N960" s="95" t="s">
        <v>267</v>
      </c>
      <c r="O960" s="78" t="s">
        <v>1628</v>
      </c>
      <c r="Q960" s="0" t="s">
        <v>120</v>
      </c>
      <c r="R960" s="0" t="str">
        <f aca="false">CHOOSE(WEEKDAY(A960),"Dom","Lun","Mar","Mie","Jue","Vie","Sab")</f>
        <v>Mie</v>
      </c>
    </row>
    <row r="961" customFormat="false" ht="15" hidden="false" customHeight="true" outlineLevel="0" collapsed="false">
      <c r="A961" s="70" t="n">
        <v>44041</v>
      </c>
      <c r="B961" s="9" t="s">
        <v>1629</v>
      </c>
      <c r="C961" s="71" t="n">
        <v>350</v>
      </c>
      <c r="D961" s="72" t="s">
        <v>104</v>
      </c>
      <c r="E961" s="73" t="s">
        <v>1630</v>
      </c>
      <c r="F961" s="74" t="n">
        <f aca="false">IF(MONTH(A961)=MONTH(A960),F960+1,1)</f>
        <v>3</v>
      </c>
      <c r="G961" s="73"/>
      <c r="H961" s="75"/>
      <c r="I961" s="75" t="s">
        <v>183</v>
      </c>
      <c r="J961" s="75"/>
      <c r="K961" s="104" t="s">
        <v>80</v>
      </c>
      <c r="L961" s="7" t="n">
        <v>0.6</v>
      </c>
      <c r="M961" s="7" t="n">
        <v>0.634027777777778</v>
      </c>
      <c r="N961" s="95" t="s">
        <v>89</v>
      </c>
      <c r="O961" s="78" t="s">
        <v>1631</v>
      </c>
      <c r="Q961" s="0" t="s">
        <v>120</v>
      </c>
      <c r="R961" s="0" t="str">
        <f aca="false">CHOOSE(WEEKDAY(A961),"Dom","Lun","Mar","Mie","Jue","Vie","Sab")</f>
        <v>Mie</v>
      </c>
    </row>
    <row r="962" customFormat="false" ht="15" hidden="true" customHeight="true" outlineLevel="0" collapsed="false">
      <c r="A962" s="70" t="n">
        <v>44041</v>
      </c>
      <c r="B962" s="9" t="s">
        <v>1632</v>
      </c>
      <c r="C962" s="71"/>
      <c r="D962" s="72"/>
      <c r="E962" s="73"/>
      <c r="F962" s="74"/>
      <c r="G962" s="73"/>
      <c r="H962" s="75"/>
      <c r="I962" s="75"/>
      <c r="J962" s="75"/>
      <c r="K962" s="104" t="s">
        <v>257</v>
      </c>
      <c r="L962" s="7" t="n">
        <v>0.579861111111111</v>
      </c>
      <c r="M962" s="7" t="n">
        <v>0.595833333333333</v>
      </c>
      <c r="N962" s="95" t="s">
        <v>123</v>
      </c>
      <c r="O962" s="78" t="s">
        <v>407</v>
      </c>
      <c r="Q962" s="0" t="s">
        <v>120</v>
      </c>
      <c r="R962" s="0" t="str">
        <f aca="false">CHOOSE(WEEKDAY(A962),"Dom","Lun","Mar","Mie","Jue","Vie","Sab")</f>
        <v>Mie</v>
      </c>
    </row>
    <row r="963" customFormat="false" ht="15" hidden="true" customHeight="true" outlineLevel="0" collapsed="false">
      <c r="A963" s="70" t="n">
        <v>44041</v>
      </c>
      <c r="B963" s="9" t="s">
        <v>1629</v>
      </c>
      <c r="C963" s="71"/>
      <c r="D963" s="72"/>
      <c r="E963" s="73"/>
      <c r="F963" s="74"/>
      <c r="G963" s="73"/>
      <c r="H963" s="75"/>
      <c r="I963" s="75" t="s">
        <v>183</v>
      </c>
      <c r="J963" s="75"/>
      <c r="K963" s="104" t="s">
        <v>108</v>
      </c>
      <c r="L963" s="7" t="n">
        <v>0.661805555555556</v>
      </c>
      <c r="M963" s="7" t="n">
        <v>0.661805555555556</v>
      </c>
      <c r="N963" s="95" t="s">
        <v>101</v>
      </c>
      <c r="O963" s="78" t="s">
        <v>1633</v>
      </c>
      <c r="Q963" s="0" t="s">
        <v>120</v>
      </c>
      <c r="R963" s="0" t="str">
        <f aca="false">CHOOSE(WEEKDAY(A963),"Dom","Lun","Mar","Mie","Jue","Vie","Sab")</f>
        <v>Mie</v>
      </c>
    </row>
    <row r="964" customFormat="false" ht="15" hidden="true" customHeight="true" outlineLevel="0" collapsed="false">
      <c r="A964" s="70" t="n">
        <v>44041</v>
      </c>
      <c r="B964" s="9" t="s">
        <v>1629</v>
      </c>
      <c r="C964" s="71"/>
      <c r="D964" s="72"/>
      <c r="E964" s="73"/>
      <c r="F964" s="74"/>
      <c r="G964" s="73"/>
      <c r="H964" s="75"/>
      <c r="I964" s="75" t="s">
        <v>183</v>
      </c>
      <c r="J964" s="75"/>
      <c r="K964" s="104" t="s">
        <v>108</v>
      </c>
      <c r="L964" s="7" t="n">
        <v>0.691666666666667</v>
      </c>
      <c r="M964" s="7" t="n">
        <v>0.696527777777778</v>
      </c>
      <c r="N964" s="95" t="s">
        <v>145</v>
      </c>
      <c r="O964" s="78" t="s">
        <v>1634</v>
      </c>
      <c r="Q964" s="0" t="s">
        <v>120</v>
      </c>
      <c r="R964" s="0" t="str">
        <f aca="false">CHOOSE(WEEKDAY(A964),"Dom","Lun","Mar","Mie","Jue","Vie","Sab")</f>
        <v>Mie</v>
      </c>
    </row>
    <row r="965" customFormat="false" ht="15" hidden="true" customHeight="true" outlineLevel="0" collapsed="false">
      <c r="A965" s="70" t="n">
        <v>44041</v>
      </c>
      <c r="B965" s="9" t="s">
        <v>143</v>
      </c>
      <c r="C965" s="71"/>
      <c r="D965" s="72"/>
      <c r="E965" s="73"/>
      <c r="F965" s="74"/>
      <c r="G965" s="73"/>
      <c r="H965" s="75"/>
      <c r="I965" s="75"/>
      <c r="J965" s="75"/>
      <c r="K965" s="104" t="s">
        <v>144</v>
      </c>
      <c r="L965" s="7" t="n">
        <v>0.755555555555556</v>
      </c>
      <c r="M965" s="7" t="n">
        <v>0.770833333333333</v>
      </c>
      <c r="N965" s="95" t="s">
        <v>284</v>
      </c>
      <c r="O965" s="78"/>
      <c r="Q965" s="0" t="s">
        <v>120</v>
      </c>
      <c r="R965" s="0" t="str">
        <f aca="false">CHOOSE(WEEKDAY(A965),"Dom","Lun","Mar","Mie","Jue","Vie","Sab")</f>
        <v>Mie</v>
      </c>
    </row>
    <row r="966" customFormat="false" ht="15" hidden="true" customHeight="true" outlineLevel="0" collapsed="false">
      <c r="A966" s="70" t="n">
        <v>44041</v>
      </c>
      <c r="B966" s="9" t="s">
        <v>1635</v>
      </c>
      <c r="C966" s="71"/>
      <c r="D966" s="72"/>
      <c r="E966" s="73"/>
      <c r="F966" s="74"/>
      <c r="G966" s="73"/>
      <c r="H966" s="75"/>
      <c r="I966" s="75"/>
      <c r="J966" s="75"/>
      <c r="K966" s="104" t="s">
        <v>92</v>
      </c>
      <c r="L966" s="7" t="n">
        <v>0.832638888888889</v>
      </c>
      <c r="M966" s="7" t="n">
        <v>0.840972222222222</v>
      </c>
      <c r="N966" s="95" t="s">
        <v>284</v>
      </c>
      <c r="O966" s="78" t="s">
        <v>1636</v>
      </c>
      <c r="Q966" s="0" t="s">
        <v>120</v>
      </c>
      <c r="R966" s="0" t="str">
        <f aca="false">CHOOSE(WEEKDAY(A966),"Dom","Lun","Mar","Mie","Jue","Vie","Sab")</f>
        <v>Mie</v>
      </c>
    </row>
    <row r="967" customFormat="false" ht="15" hidden="true" customHeight="true" outlineLevel="0" collapsed="false">
      <c r="A967" s="47" t="n">
        <v>44041</v>
      </c>
      <c r="B967" s="79" t="s">
        <v>147</v>
      </c>
      <c r="C967" s="49"/>
      <c r="D967" s="80"/>
      <c r="E967" s="81"/>
      <c r="F967" s="82"/>
      <c r="G967" s="81"/>
      <c r="H967" s="83"/>
      <c r="I967" s="83"/>
      <c r="J967" s="83"/>
      <c r="K967" s="103" t="s">
        <v>96</v>
      </c>
      <c r="L967" s="85" t="n">
        <v>0.847222222222222</v>
      </c>
      <c r="M967" s="85" t="n">
        <v>0.859722222222222</v>
      </c>
      <c r="N967" s="99" t="s">
        <v>1637</v>
      </c>
      <c r="O967" s="59"/>
      <c r="Q967" s="0" t="s">
        <v>120</v>
      </c>
      <c r="R967" s="0" t="str">
        <f aca="false">CHOOSE(WEEKDAY(A967),"Dom","Lun","Mar","Mie","Jue","Vie","Sab")</f>
        <v>Mie</v>
      </c>
    </row>
    <row r="968" customFormat="false" ht="15" hidden="false" customHeight="true" outlineLevel="0" collapsed="false">
      <c r="A968" s="70" t="n">
        <v>44042</v>
      </c>
      <c r="B968" s="9" t="s">
        <v>1638</v>
      </c>
      <c r="C968" s="71" t="n">
        <v>300</v>
      </c>
      <c r="D968" s="72" t="s">
        <v>77</v>
      </c>
      <c r="E968" s="73" t="s">
        <v>1639</v>
      </c>
      <c r="F968" s="74" t="n">
        <f aca="false">IF(MONTH(A968)=MONTH(A967),F967+1,1)</f>
        <v>1</v>
      </c>
      <c r="G968" s="73"/>
      <c r="H968" s="75"/>
      <c r="I968" s="75" t="s">
        <v>159</v>
      </c>
      <c r="J968" s="75"/>
      <c r="K968" s="104" t="s">
        <v>80</v>
      </c>
      <c r="L968" s="7" t="n">
        <v>0.459722222222222</v>
      </c>
      <c r="M968" s="7" t="n">
        <v>0.56875</v>
      </c>
      <c r="N968" s="95" t="s">
        <v>276</v>
      </c>
      <c r="O968" s="78" t="s">
        <v>1640</v>
      </c>
      <c r="Q968" s="0" t="s">
        <v>120</v>
      </c>
      <c r="R968" s="0" t="str">
        <f aca="false">CHOOSE(WEEKDAY(A968),"Dom","Lun","Mar","Mie","Jue","Vie","Sab")</f>
        <v>Jue</v>
      </c>
    </row>
    <row r="969" customFormat="false" ht="15" hidden="false" customHeight="true" outlineLevel="0" collapsed="false">
      <c r="A969" s="70" t="n">
        <v>44042</v>
      </c>
      <c r="B969" s="9" t="s">
        <v>1641</v>
      </c>
      <c r="C969" s="71" t="n">
        <v>880</v>
      </c>
      <c r="D969" s="72" t="s">
        <v>821</v>
      </c>
      <c r="E969" s="73" t="s">
        <v>1642</v>
      </c>
      <c r="F969" s="74" t="n">
        <f aca="false">IF(MONTH(A969)=MONTH(A968),F968+1,1)</f>
        <v>2</v>
      </c>
      <c r="G969" s="73"/>
      <c r="H969" s="75" t="s">
        <v>1643</v>
      </c>
      <c r="I969" s="75" t="s">
        <v>1227</v>
      </c>
      <c r="J969" s="75"/>
      <c r="K969" s="104" t="s">
        <v>80</v>
      </c>
      <c r="L969" s="7" t="n">
        <v>0.2875</v>
      </c>
      <c r="M969" s="7" t="n">
        <v>0.290972222222222</v>
      </c>
      <c r="N969" s="95" t="s">
        <v>1141</v>
      </c>
      <c r="O969" s="78" t="s">
        <v>1644</v>
      </c>
      <c r="Q969" s="0" t="s">
        <v>120</v>
      </c>
      <c r="R969" s="0" t="str">
        <f aca="false">CHOOSE(WEEKDAY(A969),"Dom","Lun","Mar","Mie","Jue","Vie","Sab")</f>
        <v>Jue</v>
      </c>
    </row>
    <row r="970" customFormat="false" ht="15" hidden="false" customHeight="true" outlineLevel="0" collapsed="false">
      <c r="A970" s="70" t="n">
        <v>44042</v>
      </c>
      <c r="B970" s="9" t="s">
        <v>1645</v>
      </c>
      <c r="C970" s="71" t="n">
        <v>0</v>
      </c>
      <c r="D970" s="72" t="s">
        <v>821</v>
      </c>
      <c r="E970" s="73" t="s">
        <v>1642</v>
      </c>
      <c r="F970" s="74" t="n">
        <f aca="false">IF(MONTH(A970)=MONTH(A969),F969+1,1)</f>
        <v>3</v>
      </c>
      <c r="G970" s="73"/>
      <c r="H970" s="75" t="s">
        <v>1643</v>
      </c>
      <c r="I970" s="75" t="s">
        <v>1227</v>
      </c>
      <c r="J970" s="75"/>
      <c r="K970" s="104" t="s">
        <v>80</v>
      </c>
      <c r="L970" s="7" t="n">
        <v>0.340277777777778</v>
      </c>
      <c r="M970" s="7" t="n">
        <v>0.34375</v>
      </c>
      <c r="N970" s="95" t="s">
        <v>713</v>
      </c>
      <c r="O970" s="78" t="s">
        <v>1646</v>
      </c>
      <c r="Q970" s="0" t="s">
        <v>120</v>
      </c>
      <c r="R970" s="0" t="str">
        <f aca="false">CHOOSE(WEEKDAY(A970),"Dom","Lun","Mar","Mie","Jue","Vie","Sab")</f>
        <v>Jue</v>
      </c>
    </row>
    <row r="971" customFormat="false" ht="15" hidden="false" customHeight="true" outlineLevel="0" collapsed="false">
      <c r="A971" s="70" t="n">
        <v>44042</v>
      </c>
      <c r="B971" s="9" t="s">
        <v>204</v>
      </c>
      <c r="C971" s="71" t="n">
        <v>400</v>
      </c>
      <c r="D971" s="72" t="s">
        <v>104</v>
      </c>
      <c r="E971" s="73" t="s">
        <v>205</v>
      </c>
      <c r="F971" s="74" t="n">
        <f aca="false">IF(MONTH(A971)=MONTH(A970),F970+1,1)</f>
        <v>4</v>
      </c>
      <c r="G971" s="73"/>
      <c r="H971" s="75" t="s">
        <v>204</v>
      </c>
      <c r="I971" s="75" t="s">
        <v>79</v>
      </c>
      <c r="J971" s="75"/>
      <c r="K971" s="104" t="s">
        <v>80</v>
      </c>
      <c r="L971" s="7" t="n">
        <v>0.615277777777778</v>
      </c>
      <c r="M971" s="7" t="n">
        <v>0.650694444444444</v>
      </c>
      <c r="N971" s="95" t="s">
        <v>389</v>
      </c>
      <c r="O971" s="78" t="s">
        <v>207</v>
      </c>
      <c r="Q971" s="0" t="s">
        <v>120</v>
      </c>
      <c r="R971" s="0" t="str">
        <f aca="false">CHOOSE(WEEKDAY(A971),"Dom","Lun","Mar","Mie","Jue","Vie","Sab")</f>
        <v>Jue</v>
      </c>
    </row>
    <row r="972" customFormat="false" ht="15" hidden="true" customHeight="true" outlineLevel="0" collapsed="false">
      <c r="A972" s="70" t="n">
        <v>44042</v>
      </c>
      <c r="B972" s="9" t="s">
        <v>511</v>
      </c>
      <c r="C972" s="71"/>
      <c r="D972" s="72"/>
      <c r="E972" s="73"/>
      <c r="F972" s="74"/>
      <c r="G972" s="73"/>
      <c r="H972" s="75"/>
      <c r="I972" s="75"/>
      <c r="J972" s="75"/>
      <c r="K972" s="104" t="s">
        <v>257</v>
      </c>
      <c r="L972" s="7" t="n">
        <v>0.234027777777778</v>
      </c>
      <c r="M972" s="7" t="n">
        <v>0.255555555555556</v>
      </c>
      <c r="N972" s="95" t="s">
        <v>305</v>
      </c>
      <c r="O972" s="78" t="s">
        <v>512</v>
      </c>
      <c r="Q972" s="0" t="s">
        <v>120</v>
      </c>
      <c r="R972" s="0" t="str">
        <f aca="false">CHOOSE(WEEKDAY(A972),"Dom","Lun","Mar","Mie","Jue","Vie","Sab")</f>
        <v>Jue</v>
      </c>
    </row>
    <row r="973" customFormat="false" ht="15" hidden="true" customHeight="true" outlineLevel="0" collapsed="false">
      <c r="A973" s="70" t="n">
        <v>44042</v>
      </c>
      <c r="B973" s="9" t="s">
        <v>1645</v>
      </c>
      <c r="C973" s="71"/>
      <c r="D973" s="72"/>
      <c r="E973" s="73"/>
      <c r="F973" s="74"/>
      <c r="G973" s="73"/>
      <c r="H973" s="75"/>
      <c r="I973" s="75"/>
      <c r="J973" s="75"/>
      <c r="K973" s="104" t="s">
        <v>108</v>
      </c>
      <c r="L973" s="7" t="n">
        <v>0.259027777777778</v>
      </c>
      <c r="M973" s="7" t="n">
        <v>0.283333333333333</v>
      </c>
      <c r="N973" s="95" t="s">
        <v>123</v>
      </c>
      <c r="O973" s="78"/>
      <c r="Q973" s="0" t="s">
        <v>120</v>
      </c>
      <c r="R973" s="0" t="str">
        <f aca="false">CHOOSE(WEEKDAY(A973),"Dom","Lun","Mar","Mie","Jue","Vie","Sab")</f>
        <v>Jue</v>
      </c>
    </row>
    <row r="974" customFormat="false" ht="15" hidden="true" customHeight="true" outlineLevel="0" collapsed="false">
      <c r="A974" s="70" t="n">
        <v>44042</v>
      </c>
      <c r="B974" s="9" t="s">
        <v>143</v>
      </c>
      <c r="C974" s="71"/>
      <c r="D974" s="72"/>
      <c r="E974" s="73"/>
      <c r="F974" s="74"/>
      <c r="G974" s="73"/>
      <c r="H974" s="75"/>
      <c r="I974" s="75"/>
      <c r="J974" s="75"/>
      <c r="K974" s="104" t="s">
        <v>144</v>
      </c>
      <c r="L974" s="7" t="n">
        <v>0.390277777777778</v>
      </c>
      <c r="M974" s="7" t="n">
        <v>0.44375</v>
      </c>
      <c r="N974" s="95" t="s">
        <v>155</v>
      </c>
      <c r="O974" s="78"/>
      <c r="Q974" s="0" t="s">
        <v>120</v>
      </c>
      <c r="R974" s="0" t="str">
        <f aca="false">CHOOSE(WEEKDAY(A974),"Dom","Lun","Mar","Mie","Jue","Vie","Sab")</f>
        <v>Jue</v>
      </c>
    </row>
    <row r="975" customFormat="false" ht="15" hidden="true" customHeight="true" outlineLevel="0" collapsed="false">
      <c r="A975" s="70" t="n">
        <v>44042</v>
      </c>
      <c r="B975" s="9" t="s">
        <v>143</v>
      </c>
      <c r="C975" s="71"/>
      <c r="D975" s="72"/>
      <c r="E975" s="73"/>
      <c r="F975" s="74"/>
      <c r="G975" s="73"/>
      <c r="H975" s="75"/>
      <c r="I975" s="75"/>
      <c r="J975" s="75"/>
      <c r="K975" s="104" t="s">
        <v>144</v>
      </c>
      <c r="L975" s="7" t="n">
        <v>0.590972222222222</v>
      </c>
      <c r="M975" s="7" t="n">
        <v>0.604861111111111</v>
      </c>
      <c r="N975" s="95" t="s">
        <v>198</v>
      </c>
      <c r="O975" s="78"/>
      <c r="Q975" s="0" t="s">
        <v>120</v>
      </c>
      <c r="R975" s="0" t="str">
        <f aca="false">CHOOSE(WEEKDAY(A975),"Dom","Lun","Mar","Mie","Jue","Vie","Sab")</f>
        <v>Jue</v>
      </c>
    </row>
    <row r="976" customFormat="false" ht="15" hidden="true" customHeight="true" outlineLevel="0" collapsed="false">
      <c r="A976" s="70" t="n">
        <v>44042</v>
      </c>
      <c r="B976" s="9" t="s">
        <v>143</v>
      </c>
      <c r="C976" s="71"/>
      <c r="D976" s="72"/>
      <c r="E976" s="73"/>
      <c r="F976" s="74"/>
      <c r="G976" s="73"/>
      <c r="H976" s="75"/>
      <c r="I976" s="75"/>
      <c r="J976" s="75"/>
      <c r="K976" s="104" t="s">
        <v>144</v>
      </c>
      <c r="L976" s="7" t="n">
        <v>0.675694444444444</v>
      </c>
      <c r="M976" s="7" t="n">
        <v>0.722916666666667</v>
      </c>
      <c r="N976" s="95" t="s">
        <v>259</v>
      </c>
      <c r="O976" s="78"/>
      <c r="Q976" s="0" t="s">
        <v>120</v>
      </c>
      <c r="R976" s="0" t="str">
        <f aca="false">CHOOSE(WEEKDAY(A976),"Dom","Lun","Mar","Mie","Jue","Vie","Sab")</f>
        <v>Jue</v>
      </c>
    </row>
    <row r="977" customFormat="false" ht="15" hidden="true" customHeight="true" outlineLevel="0" collapsed="false">
      <c r="A977" s="47" t="n">
        <v>44042</v>
      </c>
      <c r="B977" s="79" t="s">
        <v>147</v>
      </c>
      <c r="C977" s="134"/>
      <c r="D977" s="80"/>
      <c r="E977" s="81"/>
      <c r="F977" s="82"/>
      <c r="G977" s="81"/>
      <c r="H977" s="83"/>
      <c r="I977" s="83"/>
      <c r="J977" s="83"/>
      <c r="K977" s="103" t="s">
        <v>96</v>
      </c>
      <c r="L977" s="85" t="n">
        <v>0.734722222222222</v>
      </c>
      <c r="M977" s="85" t="n">
        <v>0.768055555555556</v>
      </c>
      <c r="N977" s="99" t="s">
        <v>473</v>
      </c>
      <c r="O977" s="59"/>
      <c r="Q977" s="0" t="s">
        <v>120</v>
      </c>
      <c r="R977" s="0" t="str">
        <f aca="false">CHOOSE(WEEKDAY(A977),"Dom","Lun","Mar","Mie","Jue","Vie","Sab")</f>
        <v>Jue</v>
      </c>
    </row>
    <row r="978" customFormat="false" ht="15" hidden="false" customHeight="true" outlineLevel="0" collapsed="false">
      <c r="A978" s="70" t="n">
        <v>44043</v>
      </c>
      <c r="B978" s="9" t="s">
        <v>1641</v>
      </c>
      <c r="C978" s="71" t="n">
        <v>800</v>
      </c>
      <c r="D978" s="72" t="s">
        <v>821</v>
      </c>
      <c r="E978" s="73" t="s">
        <v>1642</v>
      </c>
      <c r="F978" s="74" t="n">
        <f aca="false">IF(MONTH(A978)=MONTH(A977),F977+1,1)</f>
        <v>1</v>
      </c>
      <c r="G978" s="73"/>
      <c r="H978" s="75" t="s">
        <v>1643</v>
      </c>
      <c r="I978" s="75" t="s">
        <v>1227</v>
      </c>
      <c r="J978" s="75"/>
      <c r="K978" s="104" t="s">
        <v>80</v>
      </c>
      <c r="L978" s="7" t="n">
        <v>0.266666666666667</v>
      </c>
      <c r="M978" s="7" t="n">
        <v>0.291666666666667</v>
      </c>
      <c r="N978" s="95" t="s">
        <v>366</v>
      </c>
      <c r="O978" s="78" t="s">
        <v>1646</v>
      </c>
      <c r="Q978" s="0" t="s">
        <v>120</v>
      </c>
      <c r="R978" s="0" t="str">
        <f aca="false">CHOOSE(WEEKDAY(A978),"Dom","Lun","Mar","Mie","Jue","Vie","Sab")</f>
        <v>Vie</v>
      </c>
    </row>
    <row r="979" customFormat="false" ht="15" hidden="false" customHeight="true" outlineLevel="0" collapsed="false">
      <c r="A979" s="70" t="n">
        <v>44043</v>
      </c>
      <c r="B979" s="9" t="s">
        <v>1645</v>
      </c>
      <c r="C979" s="71" t="n">
        <v>0</v>
      </c>
      <c r="D979" s="72" t="s">
        <v>821</v>
      </c>
      <c r="E979" s="73" t="s">
        <v>1642</v>
      </c>
      <c r="F979" s="74" t="n">
        <f aca="false">IF(MONTH(A979)=MONTH(A978),F978+1,1)</f>
        <v>2</v>
      </c>
      <c r="G979" s="73"/>
      <c r="H979" s="75" t="s">
        <v>1643</v>
      </c>
      <c r="I979" s="75" t="s">
        <v>1227</v>
      </c>
      <c r="J979" s="75"/>
      <c r="K979" s="104" t="s">
        <v>80</v>
      </c>
      <c r="L979" s="7" t="n">
        <v>0.320138888888889</v>
      </c>
      <c r="M979" s="7" t="n">
        <v>0.331944444444444</v>
      </c>
      <c r="N979" s="95" t="s">
        <v>1647</v>
      </c>
      <c r="O979" s="78" t="s">
        <v>1648</v>
      </c>
      <c r="Q979" s="0" t="s">
        <v>120</v>
      </c>
      <c r="R979" s="0" t="str">
        <f aca="false">CHOOSE(WEEKDAY(A979),"Dom","Lun","Mar","Mie","Jue","Vie","Sab")</f>
        <v>Vie</v>
      </c>
    </row>
    <row r="980" customFormat="false" ht="15" hidden="false" customHeight="true" outlineLevel="0" collapsed="false">
      <c r="A980" s="70" t="n">
        <v>44043</v>
      </c>
      <c r="B980" s="9" t="s">
        <v>1649</v>
      </c>
      <c r="C980" s="71" t="n">
        <v>400</v>
      </c>
      <c r="D980" s="72" t="s">
        <v>104</v>
      </c>
      <c r="E980" s="73" t="s">
        <v>1650</v>
      </c>
      <c r="F980" s="74" t="n">
        <f aca="false">IF(MONTH(A980)=MONTH(A979),F979+1,1)</f>
        <v>3</v>
      </c>
      <c r="G980" s="73"/>
      <c r="H980" s="75"/>
      <c r="I980" s="75" t="s">
        <v>85</v>
      </c>
      <c r="J980" s="75"/>
      <c r="K980" s="104" t="s">
        <v>80</v>
      </c>
      <c r="L980" s="7" t="n">
        <v>0.405555555555555</v>
      </c>
      <c r="M980" s="7" t="n">
        <v>0.470138888888889</v>
      </c>
      <c r="N980" s="95" t="s">
        <v>86</v>
      </c>
      <c r="O980" s="78" t="s">
        <v>1651</v>
      </c>
      <c r="Q980" s="0" t="s">
        <v>120</v>
      </c>
      <c r="R980" s="0" t="str">
        <f aca="false">CHOOSE(WEEKDAY(A980),"Dom","Lun","Mar","Mie","Jue","Vie","Sab")</f>
        <v>Vie</v>
      </c>
    </row>
    <row r="981" customFormat="false" ht="15" hidden="false" customHeight="true" outlineLevel="0" collapsed="false">
      <c r="A981" s="70" t="n">
        <v>44043</v>
      </c>
      <c r="B981" s="9" t="s">
        <v>1652</v>
      </c>
      <c r="C981" s="71" t="n">
        <v>400</v>
      </c>
      <c r="D981" s="72" t="s">
        <v>104</v>
      </c>
      <c r="E981" s="73" t="s">
        <v>1254</v>
      </c>
      <c r="F981" s="74" t="n">
        <f aca="false">IF(MONTH(A981)=MONTH(A980),F980+1,1)</f>
        <v>4</v>
      </c>
      <c r="G981" s="73"/>
      <c r="H981" s="75"/>
      <c r="I981" s="75" t="s">
        <v>100</v>
      </c>
      <c r="J981" s="75"/>
      <c r="K981" s="104" t="s">
        <v>80</v>
      </c>
      <c r="L981" s="7" t="n">
        <v>0.545833333333333</v>
      </c>
      <c r="M981" s="7" t="n">
        <v>0.575694444444444</v>
      </c>
      <c r="N981" s="95" t="s">
        <v>1239</v>
      </c>
      <c r="O981" s="78" t="s">
        <v>1255</v>
      </c>
      <c r="Q981" s="0" t="s">
        <v>120</v>
      </c>
      <c r="R981" s="0" t="str">
        <f aca="false">CHOOSE(WEEKDAY(A981),"Dom","Lun","Mar","Mie","Jue","Vie","Sab")</f>
        <v>Vie</v>
      </c>
    </row>
    <row r="982" customFormat="false" ht="15" hidden="true" customHeight="true" outlineLevel="0" collapsed="false">
      <c r="A982" s="70" t="n">
        <v>44043</v>
      </c>
      <c r="B982" s="9" t="s">
        <v>511</v>
      </c>
      <c r="C982" s="71"/>
      <c r="D982" s="72"/>
      <c r="E982" s="73"/>
      <c r="F982" s="74"/>
      <c r="G982" s="73"/>
      <c r="H982" s="75"/>
      <c r="I982" s="75"/>
      <c r="J982" s="75"/>
      <c r="K982" s="104" t="s">
        <v>257</v>
      </c>
      <c r="L982" s="7" t="n">
        <v>0.243055555555556</v>
      </c>
      <c r="M982" s="7" t="n">
        <v>0.263194444444444</v>
      </c>
      <c r="N982" s="95" t="s">
        <v>305</v>
      </c>
      <c r="O982" s="78" t="s">
        <v>512</v>
      </c>
      <c r="Q982" s="0" t="s">
        <v>120</v>
      </c>
      <c r="R982" s="0" t="str">
        <f aca="false">CHOOSE(WEEKDAY(A982),"Dom","Lun","Mar","Mie","Jue","Vie","Sab")</f>
        <v>Vie</v>
      </c>
    </row>
    <row r="983" customFormat="false" ht="15" hidden="true" customHeight="true" outlineLevel="0" collapsed="false">
      <c r="A983" s="70" t="n">
        <v>44043</v>
      </c>
      <c r="B983" s="9" t="s">
        <v>143</v>
      </c>
      <c r="C983" s="71"/>
      <c r="D983" s="72"/>
      <c r="E983" s="73"/>
      <c r="F983" s="74"/>
      <c r="G983" s="73"/>
      <c r="H983" s="75"/>
      <c r="I983" s="75"/>
      <c r="J983" s="75"/>
      <c r="K983" s="104" t="s">
        <v>144</v>
      </c>
      <c r="L983" s="7" t="n">
        <v>0.49375</v>
      </c>
      <c r="M983" s="7" t="n">
        <v>0.531944444444444</v>
      </c>
      <c r="N983" s="95" t="s">
        <v>145</v>
      </c>
      <c r="O983" s="78"/>
      <c r="Q983" s="0" t="s">
        <v>120</v>
      </c>
      <c r="R983" s="0" t="str">
        <f aca="false">CHOOSE(WEEKDAY(A983),"Dom","Lun","Mar","Mie","Jue","Vie","Sab")</f>
        <v>Vie</v>
      </c>
    </row>
    <row r="984" customFormat="false" ht="15" hidden="true" customHeight="true" outlineLevel="0" collapsed="false">
      <c r="A984" s="70" t="n">
        <v>44043</v>
      </c>
      <c r="B984" s="9" t="s">
        <v>143</v>
      </c>
      <c r="C984" s="71"/>
      <c r="D984" s="72"/>
      <c r="E984" s="73"/>
      <c r="F984" s="74"/>
      <c r="G984" s="73"/>
      <c r="H984" s="75"/>
      <c r="I984" s="75"/>
      <c r="J984" s="75"/>
      <c r="K984" s="104" t="s">
        <v>144</v>
      </c>
      <c r="L984" s="7" t="n">
        <v>0.606944444444444</v>
      </c>
      <c r="M984" s="7" t="n">
        <v>0.627083333333333</v>
      </c>
      <c r="N984" s="95" t="s">
        <v>145</v>
      </c>
      <c r="O984" s="78"/>
      <c r="Q984" s="0" t="s">
        <v>120</v>
      </c>
      <c r="R984" s="0" t="str">
        <f aca="false">CHOOSE(WEEKDAY(A984),"Dom","Lun","Mar","Mie","Jue","Vie","Sab")</f>
        <v>Vie</v>
      </c>
    </row>
    <row r="985" customFormat="false" ht="15" hidden="true" customHeight="true" outlineLevel="0" collapsed="false">
      <c r="A985" s="47" t="n">
        <v>44043</v>
      </c>
      <c r="B985" s="79" t="s">
        <v>147</v>
      </c>
      <c r="C985" s="118"/>
      <c r="D985" s="80"/>
      <c r="E985" s="81"/>
      <c r="F985" s="82"/>
      <c r="G985" s="81"/>
      <c r="H985" s="83"/>
      <c r="I985" s="83"/>
      <c r="J985" s="83"/>
      <c r="K985" s="103" t="s">
        <v>96</v>
      </c>
      <c r="L985" s="85" t="n">
        <v>0.640972222222222</v>
      </c>
      <c r="M985" s="85" t="n">
        <v>0.758333333333333</v>
      </c>
      <c r="N985" s="99" t="s">
        <v>1653</v>
      </c>
      <c r="O985" s="59"/>
      <c r="Q985" s="0" t="s">
        <v>120</v>
      </c>
      <c r="R985" s="0" t="str">
        <f aca="false">CHOOSE(WEEKDAY(A985),"Dom","Lun","Mar","Mie","Jue","Vie","Sab")</f>
        <v>Vie</v>
      </c>
    </row>
    <row r="986" customFormat="false" ht="15" hidden="false" customHeight="true" outlineLevel="0" collapsed="false">
      <c r="A986" s="70" t="n">
        <v>44044</v>
      </c>
      <c r="B986" s="9" t="s">
        <v>1654</v>
      </c>
      <c r="C986" s="71" t="n">
        <v>420</v>
      </c>
      <c r="D986" s="72" t="s">
        <v>821</v>
      </c>
      <c r="E986" s="73" t="s">
        <v>1655</v>
      </c>
      <c r="F986" s="74" t="n">
        <f aca="false">IF(MONTH(A986)=MONTH(A985),F985+1,1)</f>
        <v>1</v>
      </c>
      <c r="G986" s="73"/>
      <c r="H986" s="75" t="s">
        <v>1656</v>
      </c>
      <c r="I986" s="75" t="s">
        <v>113</v>
      </c>
      <c r="J986" s="75"/>
      <c r="K986" s="104" t="s">
        <v>80</v>
      </c>
      <c r="L986" s="7" t="n">
        <v>0.554861111111111</v>
      </c>
      <c r="M986" s="7" t="n">
        <v>0.566666666666667</v>
      </c>
      <c r="N986" s="95" t="s">
        <v>385</v>
      </c>
      <c r="O986" s="78" t="s">
        <v>1657</v>
      </c>
      <c r="Q986" s="0" t="s">
        <v>75</v>
      </c>
      <c r="R986" s="0" t="str">
        <f aca="false">CHOOSE(WEEKDAY(A986),"Dom","Lun","Mar","Mie","Jue","Vie","Sab")</f>
        <v>Sab</v>
      </c>
    </row>
    <row r="987" customFormat="false" ht="15" hidden="false" customHeight="true" outlineLevel="0" collapsed="false">
      <c r="A987" s="70" t="n">
        <v>44044</v>
      </c>
      <c r="B987" s="9" t="s">
        <v>1658</v>
      </c>
      <c r="C987" s="71" t="n">
        <v>300</v>
      </c>
      <c r="D987" s="72" t="s">
        <v>104</v>
      </c>
      <c r="E987" s="73" t="s">
        <v>1659</v>
      </c>
      <c r="F987" s="74" t="n">
        <f aca="false">IF(MONTH(A987)=MONTH(A986),F986+1,1)</f>
        <v>2</v>
      </c>
      <c r="G987" s="73"/>
      <c r="H987" s="75"/>
      <c r="I987" s="75" t="s">
        <v>159</v>
      </c>
      <c r="J987" s="75"/>
      <c r="K987" s="104" t="s">
        <v>80</v>
      </c>
      <c r="L987" s="7" t="n">
        <v>0.583333333333333</v>
      </c>
      <c r="M987" s="7" t="n">
        <v>0.609027777777778</v>
      </c>
      <c r="N987" s="95" t="s">
        <v>155</v>
      </c>
      <c r="O987" s="78" t="s">
        <v>1660</v>
      </c>
      <c r="Q987" s="0" t="s">
        <v>75</v>
      </c>
      <c r="R987" s="0" t="str">
        <f aca="false">CHOOSE(WEEKDAY(A987),"Dom","Lun","Mar","Mie","Jue","Vie","Sab")</f>
        <v>Sab</v>
      </c>
    </row>
    <row r="988" customFormat="false" ht="15" hidden="false" customHeight="true" outlineLevel="0" collapsed="false">
      <c r="A988" s="70" t="n">
        <v>44044</v>
      </c>
      <c r="B988" s="9" t="s">
        <v>1285</v>
      </c>
      <c r="C988" s="71" t="n">
        <v>400</v>
      </c>
      <c r="D988" s="72" t="s">
        <v>104</v>
      </c>
      <c r="E988" s="73" t="s">
        <v>1661</v>
      </c>
      <c r="F988" s="74" t="n">
        <f aca="false">IF(MONTH(A988)=MONTH(A987),F987+1,1)</f>
        <v>3</v>
      </c>
      <c r="G988" s="73"/>
      <c r="H988" s="75"/>
      <c r="I988" s="75" t="s">
        <v>131</v>
      </c>
      <c r="J988" s="75"/>
      <c r="K988" s="104" t="s">
        <v>80</v>
      </c>
      <c r="L988" s="7" t="n">
        <v>0.65</v>
      </c>
      <c r="M988" s="7" t="n">
        <v>0.686111111111111</v>
      </c>
      <c r="N988" s="95" t="s">
        <v>1207</v>
      </c>
      <c r="O988" s="78" t="s">
        <v>1662</v>
      </c>
      <c r="Q988" s="0" t="s">
        <v>75</v>
      </c>
      <c r="R988" s="0" t="str">
        <f aca="false">CHOOSE(WEEKDAY(A988),"Dom","Lun","Mar","Mie","Jue","Vie","Sab")</f>
        <v>Sab</v>
      </c>
    </row>
    <row r="989" customFormat="false" ht="15" hidden="true" customHeight="true" outlineLevel="0" collapsed="false">
      <c r="A989" s="70" t="n">
        <v>44044</v>
      </c>
      <c r="B989" s="9" t="s">
        <v>1403</v>
      </c>
      <c r="C989" s="71"/>
      <c r="D989" s="72"/>
      <c r="E989" s="73"/>
      <c r="F989" s="74"/>
      <c r="G989" s="73"/>
      <c r="H989" s="75"/>
      <c r="I989" s="75"/>
      <c r="J989" s="75"/>
      <c r="K989" s="104" t="s">
        <v>257</v>
      </c>
      <c r="L989" s="7" t="n">
        <v>0.538194444444444</v>
      </c>
      <c r="M989" s="7" t="n">
        <v>0.552777777777778</v>
      </c>
      <c r="N989" s="95" t="s">
        <v>190</v>
      </c>
      <c r="O989" s="78" t="s">
        <v>1404</v>
      </c>
      <c r="Q989" s="0" t="s">
        <v>75</v>
      </c>
      <c r="R989" s="0" t="str">
        <f aca="false">CHOOSE(WEEKDAY(A989),"Dom","Lun","Mar","Mie","Jue","Vie","Sab")</f>
        <v>Sab</v>
      </c>
    </row>
    <row r="990" customFormat="false" ht="15" hidden="true" customHeight="true" outlineLevel="0" collapsed="false">
      <c r="A990" s="70" t="n">
        <v>44044</v>
      </c>
      <c r="B990" s="9" t="s">
        <v>143</v>
      </c>
      <c r="C990" s="71"/>
      <c r="D990" s="72"/>
      <c r="E990" s="73"/>
      <c r="F990" s="74"/>
      <c r="G990" s="73"/>
      <c r="H990" s="75"/>
      <c r="I990" s="75"/>
      <c r="J990" s="75"/>
      <c r="K990" s="104" t="s">
        <v>144</v>
      </c>
      <c r="L990" s="7" t="n">
        <v>0.625</v>
      </c>
      <c r="M990" s="7" t="n">
        <v>0.641666666666667</v>
      </c>
      <c r="N990" s="95" t="s">
        <v>137</v>
      </c>
      <c r="O990" s="78"/>
      <c r="Q990" s="0" t="s">
        <v>75</v>
      </c>
      <c r="R990" s="0" t="str">
        <f aca="false">CHOOSE(WEEKDAY(A990),"Dom","Lun","Mar","Mie","Jue","Vie","Sab")</f>
        <v>Sab</v>
      </c>
    </row>
    <row r="991" customFormat="false" ht="15" hidden="true" customHeight="true" outlineLevel="0" collapsed="false">
      <c r="A991" s="70" t="n">
        <v>44044</v>
      </c>
      <c r="B991" s="9" t="s">
        <v>1658</v>
      </c>
      <c r="C991" s="71"/>
      <c r="D991" s="72"/>
      <c r="E991" s="73"/>
      <c r="F991" s="74"/>
      <c r="G991" s="73"/>
      <c r="H991" s="75"/>
      <c r="I991" s="75" t="s">
        <v>159</v>
      </c>
      <c r="J991" s="75"/>
      <c r="K991" s="104" t="s">
        <v>108</v>
      </c>
      <c r="L991" s="7" t="n">
        <v>0.722916666666667</v>
      </c>
      <c r="M991" s="7" t="n">
        <v>0.761111111111111</v>
      </c>
      <c r="N991" s="95" t="s">
        <v>261</v>
      </c>
      <c r="O991" s="78" t="s">
        <v>1663</v>
      </c>
      <c r="Q991" s="0" t="s">
        <v>75</v>
      </c>
      <c r="R991" s="0" t="str">
        <f aca="false">CHOOSE(WEEKDAY(A991),"Dom","Lun","Mar","Mie","Jue","Vie","Sab")</f>
        <v>Sab</v>
      </c>
    </row>
    <row r="992" customFormat="false" ht="15" hidden="true" customHeight="true" outlineLevel="0" collapsed="false">
      <c r="A992" s="70" t="n">
        <v>44044</v>
      </c>
      <c r="B992" s="9" t="s">
        <v>143</v>
      </c>
      <c r="C992" s="71"/>
      <c r="D992" s="72"/>
      <c r="E992" s="73"/>
      <c r="F992" s="74"/>
      <c r="G992" s="73"/>
      <c r="H992" s="75"/>
      <c r="I992" s="135"/>
      <c r="J992" s="135"/>
      <c r="K992" s="104" t="s">
        <v>144</v>
      </c>
      <c r="L992" s="7" t="n">
        <v>0.774305555555555</v>
      </c>
      <c r="M992" s="7" t="n">
        <v>0.788194444444444</v>
      </c>
      <c r="N992" s="95" t="s">
        <v>259</v>
      </c>
      <c r="O992" s="78"/>
      <c r="Q992" s="0" t="s">
        <v>75</v>
      </c>
      <c r="R992" s="0" t="str">
        <f aca="false">CHOOSE(WEEKDAY(A992),"Dom","Lun","Mar","Mie","Jue","Vie","Sab")</f>
        <v>Sab</v>
      </c>
    </row>
    <row r="993" customFormat="false" ht="15" hidden="true" customHeight="true" outlineLevel="0" collapsed="false">
      <c r="A993" s="47" t="n">
        <v>44044</v>
      </c>
      <c r="B993" s="79" t="s">
        <v>147</v>
      </c>
      <c r="C993" s="49"/>
      <c r="D993" s="80"/>
      <c r="E993" s="81"/>
      <c r="F993" s="82"/>
      <c r="G993" s="81"/>
      <c r="H993" s="83"/>
      <c r="I993" s="83"/>
      <c r="J993" s="83"/>
      <c r="K993" s="103" t="s">
        <v>96</v>
      </c>
      <c r="L993" s="85" t="n">
        <v>0.8</v>
      </c>
      <c r="M993" s="85" t="n">
        <v>0.828472222222222</v>
      </c>
      <c r="N993" s="99" t="s">
        <v>1664</v>
      </c>
      <c r="O993" s="59"/>
      <c r="Q993" s="0" t="s">
        <v>75</v>
      </c>
      <c r="R993" s="0" t="str">
        <f aca="false">CHOOSE(WEEKDAY(A993),"Dom","Lun","Mar","Mie","Jue","Vie","Sab")</f>
        <v>Sab</v>
      </c>
    </row>
    <row r="994" customFormat="false" ht="15" hidden="false" customHeight="true" outlineLevel="0" collapsed="false">
      <c r="A994" s="70" t="n">
        <v>44046</v>
      </c>
      <c r="B994" s="9" t="s">
        <v>1665</v>
      </c>
      <c r="C994" s="71" t="n">
        <v>350</v>
      </c>
      <c r="D994" s="72" t="s">
        <v>104</v>
      </c>
      <c r="E994" s="73" t="s">
        <v>1666</v>
      </c>
      <c r="F994" s="74" t="n">
        <f aca="false">IF(MONTH(A994)=MONTH(A993),F993+1,1)</f>
        <v>1</v>
      </c>
      <c r="G994" s="73"/>
      <c r="H994" s="75"/>
      <c r="I994" s="75" t="s">
        <v>79</v>
      </c>
      <c r="J994" s="75"/>
      <c r="K994" s="104" t="s">
        <v>80</v>
      </c>
      <c r="L994" s="7" t="n">
        <v>0.358333333333333</v>
      </c>
      <c r="M994" s="7" t="n">
        <v>0.36875</v>
      </c>
      <c r="N994" s="95" t="s">
        <v>487</v>
      </c>
      <c r="O994" s="78" t="s">
        <v>1667</v>
      </c>
      <c r="Q994" s="0" t="s">
        <v>75</v>
      </c>
      <c r="R994" s="0" t="str">
        <f aca="false">CHOOSE(WEEKDAY(A994),"Dom","Lun","Mar","Mie","Jue","Vie","Sab")</f>
        <v>Lun</v>
      </c>
    </row>
    <row r="995" customFormat="false" ht="15" hidden="false" customHeight="true" outlineLevel="0" collapsed="false">
      <c r="A995" s="70" t="n">
        <v>44046</v>
      </c>
      <c r="B995" s="9" t="s">
        <v>204</v>
      </c>
      <c r="C995" s="71" t="n">
        <v>400</v>
      </c>
      <c r="D995" s="72" t="s">
        <v>104</v>
      </c>
      <c r="E995" s="73" t="s">
        <v>205</v>
      </c>
      <c r="F995" s="74" t="n">
        <f aca="false">IF(MONTH(A995)=MONTH(A994),F994+1,1)</f>
        <v>2</v>
      </c>
      <c r="G995" s="73"/>
      <c r="H995" s="75" t="s">
        <v>204</v>
      </c>
      <c r="I995" s="75" t="s">
        <v>79</v>
      </c>
      <c r="J995" s="75"/>
      <c r="K995" s="104" t="s">
        <v>80</v>
      </c>
      <c r="L995" s="7" t="n">
        <v>0.461111111111111</v>
      </c>
      <c r="M995" s="7" t="n">
        <v>0.473611111111111</v>
      </c>
      <c r="N995" s="95" t="s">
        <v>395</v>
      </c>
      <c r="O995" s="78" t="s">
        <v>207</v>
      </c>
      <c r="Q995" s="0" t="s">
        <v>75</v>
      </c>
      <c r="R995" s="0" t="str">
        <f aca="false">CHOOSE(WEEKDAY(A995),"Dom","Lun","Mar","Mie","Jue","Vie","Sab")</f>
        <v>Lun</v>
      </c>
    </row>
    <row r="996" customFormat="false" ht="15" hidden="false" customHeight="true" outlineLevel="0" collapsed="false">
      <c r="A996" s="70" t="n">
        <v>44046</v>
      </c>
      <c r="B996" s="9" t="s">
        <v>1089</v>
      </c>
      <c r="C996" s="71" t="n">
        <v>250</v>
      </c>
      <c r="D996" s="72" t="s">
        <v>104</v>
      </c>
      <c r="E996" s="73" t="s">
        <v>1668</v>
      </c>
      <c r="F996" s="74" t="n">
        <f aca="false">IF(MONTH(A996)=MONTH(A995),F995+1,1)</f>
        <v>3</v>
      </c>
      <c r="G996" s="73"/>
      <c r="H996" s="75"/>
      <c r="I996" s="75" t="s">
        <v>131</v>
      </c>
      <c r="J996" s="75"/>
      <c r="K996" s="104" t="s">
        <v>80</v>
      </c>
      <c r="L996" s="7" t="n">
        <v>0.611111111111111</v>
      </c>
      <c r="M996" s="7" t="n">
        <v>0.651388888888889</v>
      </c>
      <c r="N996" s="95" t="s">
        <v>259</v>
      </c>
      <c r="O996" s="78" t="s">
        <v>1669</v>
      </c>
      <c r="Q996" s="0" t="s">
        <v>75</v>
      </c>
      <c r="R996" s="0" t="str">
        <f aca="false">CHOOSE(WEEKDAY(A996),"Dom","Lun","Mar","Mie","Jue","Vie","Sab")</f>
        <v>Lun</v>
      </c>
    </row>
    <row r="997" customFormat="false" ht="15" hidden="false" customHeight="true" outlineLevel="0" collapsed="false">
      <c r="A997" s="70" t="n">
        <v>44046</v>
      </c>
      <c r="B997" s="9" t="s">
        <v>1670</v>
      </c>
      <c r="C997" s="71" t="n">
        <v>300</v>
      </c>
      <c r="D997" s="72" t="s">
        <v>104</v>
      </c>
      <c r="E997" s="73" t="s">
        <v>1671</v>
      </c>
      <c r="F997" s="74" t="n">
        <f aca="false">IF(MONTH(A997)=MONTH(A996),F996+1,1)</f>
        <v>4</v>
      </c>
      <c r="G997" s="73"/>
      <c r="H997" s="75" t="s">
        <v>1672</v>
      </c>
      <c r="I997" s="75" t="s">
        <v>131</v>
      </c>
      <c r="J997" s="75"/>
      <c r="K997" s="104" t="s">
        <v>80</v>
      </c>
      <c r="L997" s="7" t="n">
        <v>0.663194444444444</v>
      </c>
      <c r="M997" s="7" t="n">
        <v>0.688194444444444</v>
      </c>
      <c r="N997" s="95" t="s">
        <v>261</v>
      </c>
      <c r="O997" s="78" t="s">
        <v>1673</v>
      </c>
      <c r="Q997" s="0" t="s">
        <v>75</v>
      </c>
      <c r="R997" s="0" t="str">
        <f aca="false">CHOOSE(WEEKDAY(A997),"Dom","Lun","Mar","Mie","Jue","Vie","Sab")</f>
        <v>Lun</v>
      </c>
    </row>
    <row r="998" customFormat="false" ht="15" hidden="true" customHeight="true" outlineLevel="0" collapsed="false">
      <c r="A998" s="70" t="n">
        <v>44046</v>
      </c>
      <c r="B998" s="9" t="s">
        <v>1403</v>
      </c>
      <c r="C998" s="71"/>
      <c r="D998" s="72"/>
      <c r="E998" s="73"/>
      <c r="F998" s="74"/>
      <c r="G998" s="73"/>
      <c r="H998" s="75"/>
      <c r="I998" s="75"/>
      <c r="J998" s="75"/>
      <c r="K998" s="104" t="s">
        <v>257</v>
      </c>
      <c r="L998" s="7" t="n">
        <v>0.361111111111111</v>
      </c>
      <c r="M998" s="7" t="n">
        <v>0.355555555555556</v>
      </c>
      <c r="N998" s="95" t="s">
        <v>168</v>
      </c>
      <c r="O998" s="78" t="s">
        <v>1404</v>
      </c>
      <c r="Q998" s="0" t="s">
        <v>75</v>
      </c>
      <c r="R998" s="0" t="str">
        <f aca="false">CHOOSE(WEEKDAY(A998),"Dom","Lun","Mar","Mie","Jue","Vie","Sab")</f>
        <v>Lun</v>
      </c>
    </row>
    <row r="999" customFormat="false" ht="15" hidden="true" customHeight="true" outlineLevel="0" collapsed="false">
      <c r="A999" s="70" t="n">
        <v>44046</v>
      </c>
      <c r="B999" s="9" t="s">
        <v>1674</v>
      </c>
      <c r="C999" s="71"/>
      <c r="D999" s="72"/>
      <c r="E999" s="73"/>
      <c r="F999" s="74"/>
      <c r="G999" s="73"/>
      <c r="H999" s="75"/>
      <c r="I999" s="75" t="s">
        <v>113</v>
      </c>
      <c r="J999" s="75"/>
      <c r="K999" s="104" t="s">
        <v>92</v>
      </c>
      <c r="L999" s="7" t="n">
        <v>0.402777777777778</v>
      </c>
      <c r="M999" s="7" t="n">
        <v>0.414583333333333</v>
      </c>
      <c r="N999" s="95" t="s">
        <v>713</v>
      </c>
      <c r="O999" s="78" t="s">
        <v>1675</v>
      </c>
      <c r="Q999" s="0" t="s">
        <v>75</v>
      </c>
      <c r="R999" s="0" t="str">
        <f aca="false">CHOOSE(WEEKDAY(A999),"Dom","Lun","Mar","Mie","Jue","Vie","Sab")</f>
        <v>Lun</v>
      </c>
    </row>
    <row r="1000" customFormat="false" ht="15" hidden="true" customHeight="true" outlineLevel="0" collapsed="false">
      <c r="A1000" s="70" t="n">
        <v>44046</v>
      </c>
      <c r="B1000" s="9" t="s">
        <v>143</v>
      </c>
      <c r="C1000" s="71"/>
      <c r="D1000" s="72"/>
      <c r="E1000" s="73"/>
      <c r="F1000" s="74"/>
      <c r="G1000" s="73"/>
      <c r="H1000" s="75"/>
      <c r="I1000" s="75"/>
      <c r="J1000" s="75"/>
      <c r="K1000" s="104" t="s">
        <v>144</v>
      </c>
      <c r="L1000" s="7" t="n">
        <v>0.499305555555555</v>
      </c>
      <c r="M1000" s="7" t="n">
        <v>0.550694444444444</v>
      </c>
      <c r="N1000" s="95" t="s">
        <v>164</v>
      </c>
      <c r="O1000" s="78"/>
      <c r="Q1000" s="0" t="s">
        <v>75</v>
      </c>
      <c r="R1000" s="0" t="str">
        <f aca="false">CHOOSE(WEEKDAY(A1000),"Dom","Lun","Mar","Mie","Jue","Vie","Sab")</f>
        <v>Lun</v>
      </c>
    </row>
    <row r="1001" customFormat="false" ht="15" hidden="true" customHeight="true" outlineLevel="0" collapsed="false">
      <c r="A1001" s="70" t="n">
        <v>44046</v>
      </c>
      <c r="B1001" s="9" t="s">
        <v>1119</v>
      </c>
      <c r="C1001" s="120"/>
      <c r="D1001" s="72"/>
      <c r="E1001" s="73"/>
      <c r="F1001" s="74"/>
      <c r="G1001" s="73"/>
      <c r="H1001" s="72"/>
      <c r="I1001" s="75"/>
      <c r="J1001" s="75"/>
      <c r="K1001" s="104" t="s">
        <v>108</v>
      </c>
      <c r="L1001" s="7" t="n">
        <v>0.560416666666667</v>
      </c>
      <c r="M1001" s="7" t="n">
        <v>0.583333333333333</v>
      </c>
      <c r="N1001" s="95" t="s">
        <v>89</v>
      </c>
      <c r="O1001" s="78" t="s">
        <v>1676</v>
      </c>
      <c r="Q1001" s="0" t="s">
        <v>75</v>
      </c>
      <c r="R1001" s="0" t="str">
        <f aca="false">CHOOSE(WEEKDAY(A1001),"Dom","Lun","Mar","Mie","Jue","Vie","Sab")</f>
        <v>Lun</v>
      </c>
    </row>
    <row r="1002" customFormat="false" ht="15" hidden="true" customHeight="true" outlineLevel="0" collapsed="false">
      <c r="A1002" s="70" t="n">
        <v>44046</v>
      </c>
      <c r="B1002" s="9" t="s">
        <v>143</v>
      </c>
      <c r="C1002" s="71"/>
      <c r="D1002" s="72"/>
      <c r="E1002" s="73"/>
      <c r="F1002" s="74"/>
      <c r="G1002" s="73"/>
      <c r="H1002" s="75"/>
      <c r="I1002" s="75"/>
      <c r="J1002" s="75"/>
      <c r="K1002" s="104" t="s">
        <v>144</v>
      </c>
      <c r="L1002" s="7" t="n">
        <v>0.701388888888889</v>
      </c>
      <c r="M1002" s="7" t="n">
        <v>0.733333333333333</v>
      </c>
      <c r="N1002" s="95" t="s">
        <v>198</v>
      </c>
      <c r="O1002" s="78"/>
      <c r="Q1002" s="0" t="s">
        <v>75</v>
      </c>
      <c r="R1002" s="0" t="str">
        <f aca="false">CHOOSE(WEEKDAY(A1002),"Dom","Lun","Mar","Mie","Jue","Vie","Sab")</f>
        <v>Lun</v>
      </c>
    </row>
    <row r="1003" customFormat="false" ht="15" hidden="true" customHeight="true" outlineLevel="0" collapsed="false">
      <c r="A1003" s="47" t="n">
        <v>44046</v>
      </c>
      <c r="B1003" s="79" t="s">
        <v>147</v>
      </c>
      <c r="C1003" s="118"/>
      <c r="D1003" s="80"/>
      <c r="E1003" s="81"/>
      <c r="F1003" s="82"/>
      <c r="G1003" s="81"/>
      <c r="H1003" s="83"/>
      <c r="I1003" s="83"/>
      <c r="J1003" s="83"/>
      <c r="K1003" s="103" t="s">
        <v>96</v>
      </c>
      <c r="L1003" s="85" t="n">
        <v>0.74375</v>
      </c>
      <c r="M1003" s="85" t="n">
        <v>0.791666666666667</v>
      </c>
      <c r="N1003" s="99" t="s">
        <v>1576</v>
      </c>
      <c r="O1003" s="59"/>
      <c r="Q1003" s="0" t="s">
        <v>75</v>
      </c>
      <c r="R1003" s="0" t="str">
        <f aca="false">CHOOSE(WEEKDAY(A1003),"Dom","Lun","Mar","Mie","Jue","Vie","Sab")</f>
        <v>Lun</v>
      </c>
    </row>
    <row r="1004" customFormat="false" ht="15" hidden="false" customHeight="true" outlineLevel="0" collapsed="false">
      <c r="A1004" s="70" t="n">
        <v>44047</v>
      </c>
      <c r="B1004" s="9" t="s">
        <v>1677</v>
      </c>
      <c r="C1004" s="71" t="n">
        <v>300</v>
      </c>
      <c r="D1004" s="72" t="s">
        <v>77</v>
      </c>
      <c r="E1004" s="73" t="s">
        <v>1678</v>
      </c>
      <c r="F1004" s="74" t="n">
        <f aca="false">IF(MONTH(A1004)=MONTH(A1003),F1003+1,1)</f>
        <v>1</v>
      </c>
      <c r="G1004" s="73"/>
      <c r="H1004" s="75"/>
      <c r="I1004" s="75" t="s">
        <v>187</v>
      </c>
      <c r="J1004" s="75"/>
      <c r="K1004" s="104" t="s">
        <v>80</v>
      </c>
      <c r="L1004" s="7" t="n">
        <v>0.490277777777778</v>
      </c>
      <c r="M1004" s="7" t="n">
        <v>0.505555555555556</v>
      </c>
      <c r="N1004" s="95" t="s">
        <v>267</v>
      </c>
      <c r="O1004" s="78" t="s">
        <v>1679</v>
      </c>
      <c r="Q1004" s="0" t="s">
        <v>75</v>
      </c>
      <c r="R1004" s="0" t="str">
        <f aca="false">CHOOSE(WEEKDAY(A1004),"Dom","Lun","Mar","Mie","Jue","Vie","Sab")</f>
        <v>Mar</v>
      </c>
    </row>
    <row r="1005" customFormat="false" ht="15" hidden="false" customHeight="true" outlineLevel="0" collapsed="false">
      <c r="A1005" s="70" t="n">
        <v>44047</v>
      </c>
      <c r="B1005" s="9" t="s">
        <v>1680</v>
      </c>
      <c r="C1005" s="71" t="n">
        <v>400</v>
      </c>
      <c r="D1005" s="72" t="s">
        <v>821</v>
      </c>
      <c r="E1005" s="73" t="s">
        <v>1681</v>
      </c>
      <c r="F1005" s="74" t="n">
        <f aca="false">IF(MONTH(A1005)=MONTH(A1004),F1004+1,1)</f>
        <v>2</v>
      </c>
      <c r="G1005" s="73"/>
      <c r="H1005" s="75" t="s">
        <v>1680</v>
      </c>
      <c r="I1005" s="75" t="s">
        <v>100</v>
      </c>
      <c r="J1005" s="75"/>
      <c r="K1005" s="104" t="s">
        <v>80</v>
      </c>
      <c r="L1005" s="7" t="n">
        <v>0.332638888888889</v>
      </c>
      <c r="M1005" s="7" t="n">
        <v>0.348611111111111</v>
      </c>
      <c r="N1005" s="95" t="s">
        <v>206</v>
      </c>
      <c r="O1005" s="78" t="s">
        <v>1682</v>
      </c>
      <c r="Q1005" s="0" t="s">
        <v>75</v>
      </c>
      <c r="R1005" s="0" t="str">
        <f aca="false">CHOOSE(WEEKDAY(A1005),"Dom","Lun","Mar","Mie","Jue","Vie","Sab")</f>
        <v>Mar</v>
      </c>
    </row>
    <row r="1006" customFormat="false" ht="15" hidden="false" customHeight="true" outlineLevel="0" collapsed="false">
      <c r="A1006" s="70" t="n">
        <v>44047</v>
      </c>
      <c r="B1006" s="9" t="s">
        <v>1674</v>
      </c>
      <c r="C1006" s="71" t="n">
        <v>400</v>
      </c>
      <c r="D1006" s="72" t="s">
        <v>104</v>
      </c>
      <c r="E1006" s="73" t="s">
        <v>1683</v>
      </c>
      <c r="F1006" s="74" t="n">
        <f aca="false">IF(MONTH(A1006)=MONTH(A1005),F1005+1,1)</f>
        <v>3</v>
      </c>
      <c r="G1006" s="73"/>
      <c r="H1006" s="75"/>
      <c r="I1006" s="75" t="s">
        <v>113</v>
      </c>
      <c r="J1006" s="75"/>
      <c r="K1006" s="104" t="s">
        <v>80</v>
      </c>
      <c r="L1006" s="7" t="n">
        <v>0.555555555555556</v>
      </c>
      <c r="M1006" s="7" t="n">
        <v>0.659722222222222</v>
      </c>
      <c r="N1006" s="95" t="s">
        <v>213</v>
      </c>
      <c r="O1006" s="78" t="s">
        <v>1684</v>
      </c>
      <c r="Q1006" s="0" t="s">
        <v>75</v>
      </c>
      <c r="R1006" s="0" t="str">
        <f aca="false">CHOOSE(WEEKDAY(A1006),"Dom","Lun","Mar","Mie","Jue","Vie","Sab")</f>
        <v>Mar</v>
      </c>
    </row>
    <row r="1007" customFormat="false" ht="15" hidden="true" customHeight="true" outlineLevel="0" collapsed="false">
      <c r="A1007" s="70" t="n">
        <v>44047</v>
      </c>
      <c r="B1007" s="9" t="s">
        <v>1119</v>
      </c>
      <c r="C1007" s="71"/>
      <c r="D1007" s="72"/>
      <c r="E1007" s="73"/>
      <c r="F1007" s="74"/>
      <c r="G1007" s="73"/>
      <c r="H1007" s="75"/>
      <c r="I1007" s="75"/>
      <c r="J1007" s="75"/>
      <c r="K1007" s="104" t="s">
        <v>108</v>
      </c>
      <c r="L1007" s="7" t="n">
        <v>0.375</v>
      </c>
      <c r="M1007" s="7" t="n">
        <v>0.376388888888889</v>
      </c>
      <c r="N1007" s="95" t="s">
        <v>1685</v>
      </c>
      <c r="O1007" s="78" t="s">
        <v>1686</v>
      </c>
      <c r="Q1007" s="0" t="s">
        <v>75</v>
      </c>
      <c r="R1007" s="0" t="str">
        <f aca="false">CHOOSE(WEEKDAY(A1007),"Dom","Lun","Mar","Mie","Jue","Vie","Sab")</f>
        <v>Mar</v>
      </c>
    </row>
    <row r="1008" customFormat="false" ht="15" hidden="true" customHeight="true" outlineLevel="0" collapsed="false">
      <c r="A1008" s="70" t="n">
        <v>44047</v>
      </c>
      <c r="B1008" s="9" t="s">
        <v>1632</v>
      </c>
      <c r="C1008" s="71"/>
      <c r="D1008" s="72"/>
      <c r="E1008" s="73"/>
      <c r="F1008" s="74"/>
      <c r="G1008" s="73"/>
      <c r="H1008" s="75"/>
      <c r="I1008" s="75"/>
      <c r="J1008" s="75"/>
      <c r="K1008" s="104" t="s">
        <v>257</v>
      </c>
      <c r="L1008" s="7" t="n">
        <v>0.479166666666667</v>
      </c>
      <c r="M1008" s="7" t="n">
        <v>0.488194444444444</v>
      </c>
      <c r="N1008" s="95" t="s">
        <v>190</v>
      </c>
      <c r="O1008" s="78" t="s">
        <v>407</v>
      </c>
      <c r="Q1008" s="0" t="s">
        <v>75</v>
      </c>
      <c r="R1008" s="0" t="str">
        <f aca="false">CHOOSE(WEEKDAY(A1008),"Dom","Lun","Mar","Mie","Jue","Vie","Sab")</f>
        <v>Mar</v>
      </c>
    </row>
    <row r="1009" customFormat="false" ht="15" hidden="true" customHeight="true" outlineLevel="0" collapsed="false">
      <c r="A1009" s="70" t="n">
        <v>44047</v>
      </c>
      <c r="B1009" s="9" t="s">
        <v>143</v>
      </c>
      <c r="C1009" s="71"/>
      <c r="D1009" s="72"/>
      <c r="E1009" s="73"/>
      <c r="F1009" s="74"/>
      <c r="G1009" s="73"/>
      <c r="H1009" s="75"/>
      <c r="I1009" s="75"/>
      <c r="J1009" s="75"/>
      <c r="K1009" s="104" t="s">
        <v>144</v>
      </c>
      <c r="L1009" s="7" t="n">
        <v>0.523611111111111</v>
      </c>
      <c r="M1009" s="7" t="n">
        <v>0.546527777777778</v>
      </c>
      <c r="N1009" s="95" t="s">
        <v>310</v>
      </c>
      <c r="O1009" s="78"/>
      <c r="Q1009" s="0" t="s">
        <v>75</v>
      </c>
      <c r="R1009" s="0" t="str">
        <f aca="false">CHOOSE(WEEKDAY(A1009),"Dom","Lun","Mar","Mie","Jue","Vie","Sab")</f>
        <v>Mar</v>
      </c>
    </row>
    <row r="1010" customFormat="false" ht="15" hidden="true" customHeight="true" outlineLevel="0" collapsed="false">
      <c r="A1010" s="70" t="n">
        <v>44047</v>
      </c>
      <c r="B1010" s="9" t="s">
        <v>143</v>
      </c>
      <c r="C1010" s="71"/>
      <c r="D1010" s="72"/>
      <c r="E1010" s="73"/>
      <c r="F1010" s="74"/>
      <c r="G1010" s="73"/>
      <c r="H1010" s="75"/>
      <c r="I1010" s="75"/>
      <c r="J1010" s="75"/>
      <c r="K1010" s="104" t="s">
        <v>144</v>
      </c>
      <c r="L1010" s="7" t="n">
        <v>0.677083333333333</v>
      </c>
      <c r="M1010" s="7" t="n">
        <v>0.715972222222222</v>
      </c>
      <c r="N1010" s="95" t="s">
        <v>198</v>
      </c>
      <c r="O1010" s="78"/>
      <c r="Q1010" s="0" t="s">
        <v>75</v>
      </c>
      <c r="R1010" s="0" t="str">
        <f aca="false">CHOOSE(WEEKDAY(A1010),"Dom","Lun","Mar","Mie","Jue","Vie","Sab")</f>
        <v>Mar</v>
      </c>
    </row>
    <row r="1011" customFormat="false" ht="15" hidden="true" customHeight="true" outlineLevel="0" collapsed="false">
      <c r="A1011" s="47" t="n">
        <v>44047</v>
      </c>
      <c r="B1011" s="79" t="s">
        <v>147</v>
      </c>
      <c r="C1011" s="49"/>
      <c r="D1011" s="80"/>
      <c r="E1011" s="81"/>
      <c r="F1011" s="82"/>
      <c r="G1011" s="81"/>
      <c r="H1011" s="83"/>
      <c r="I1011" s="83"/>
      <c r="J1011" s="83"/>
      <c r="K1011" s="103" t="s">
        <v>96</v>
      </c>
      <c r="L1011" s="85" t="n">
        <v>0.726388888888889</v>
      </c>
      <c r="M1011" s="85" t="n">
        <v>0.761111111111111</v>
      </c>
      <c r="N1011" s="99" t="s">
        <v>1687</v>
      </c>
      <c r="O1011" s="59"/>
      <c r="Q1011" s="0" t="s">
        <v>75</v>
      </c>
      <c r="R1011" s="0" t="str">
        <f aca="false">CHOOSE(WEEKDAY(A1011),"Dom","Lun","Mar","Mie","Jue","Vie","Sab")</f>
        <v>Mar</v>
      </c>
    </row>
    <row r="1012" customFormat="false" ht="15" hidden="false" customHeight="true" outlineLevel="0" collapsed="false">
      <c r="A1012" s="70" t="n">
        <v>44048</v>
      </c>
      <c r="B1012" s="9" t="s">
        <v>1688</v>
      </c>
      <c r="C1012" s="71" t="n">
        <v>300</v>
      </c>
      <c r="D1012" s="72" t="s">
        <v>821</v>
      </c>
      <c r="E1012" s="73" t="s">
        <v>1689</v>
      </c>
      <c r="F1012" s="74" t="n">
        <f aca="false">IF(MONTH(A1012)=MONTH(A1011),F1011+1,1)</f>
        <v>1</v>
      </c>
      <c r="G1012" s="73"/>
      <c r="H1012" s="75" t="s">
        <v>1690</v>
      </c>
      <c r="I1012" s="75" t="s">
        <v>187</v>
      </c>
      <c r="J1012" s="75"/>
      <c r="K1012" s="104" t="s">
        <v>80</v>
      </c>
      <c r="L1012" s="7" t="n">
        <v>0.400694444444444</v>
      </c>
      <c r="M1012" s="7" t="n">
        <v>0.428472222222222</v>
      </c>
      <c r="N1012" s="95" t="s">
        <v>155</v>
      </c>
      <c r="O1012" s="78" t="s">
        <v>1691</v>
      </c>
      <c r="Q1012" s="0" t="s">
        <v>75</v>
      </c>
      <c r="R1012" s="0" t="str">
        <f aca="false">CHOOSE(WEEKDAY(A1012),"Dom","Lun","Mar","Mie","Jue","Vie","Sab")</f>
        <v>Mie</v>
      </c>
    </row>
    <row r="1013" customFormat="false" ht="15" hidden="false" customHeight="true" outlineLevel="0" collapsed="false">
      <c r="A1013" s="70" t="n">
        <v>44048</v>
      </c>
      <c r="B1013" s="9" t="s">
        <v>1692</v>
      </c>
      <c r="C1013" s="71" t="n">
        <v>350</v>
      </c>
      <c r="D1013" s="72" t="s">
        <v>104</v>
      </c>
      <c r="E1013" s="73" t="s">
        <v>1693</v>
      </c>
      <c r="F1013" s="74" t="n">
        <f aca="false">IF(MONTH(A1013)=MONTH(A1012),F1012+1,1)</f>
        <v>2</v>
      </c>
      <c r="G1013" s="73"/>
      <c r="H1013" s="75"/>
      <c r="I1013" s="75" t="s">
        <v>394</v>
      </c>
      <c r="J1013" s="75"/>
      <c r="K1013" s="104" t="s">
        <v>80</v>
      </c>
      <c r="L1013" s="7" t="n">
        <v>0.444444444444444</v>
      </c>
      <c r="M1013" s="7" t="n">
        <v>0.456944444444444</v>
      </c>
      <c r="N1013" s="95" t="s">
        <v>524</v>
      </c>
      <c r="O1013" s="78" t="s">
        <v>1694</v>
      </c>
      <c r="Q1013" s="0" t="s">
        <v>75</v>
      </c>
      <c r="R1013" s="0" t="str">
        <f aca="false">CHOOSE(WEEKDAY(A1013),"Dom","Lun","Mar","Mie","Jue","Vie","Sab")</f>
        <v>Mie</v>
      </c>
    </row>
    <row r="1014" customFormat="false" ht="15" hidden="false" customHeight="true" outlineLevel="0" collapsed="false">
      <c r="A1014" s="70" t="n">
        <v>44048</v>
      </c>
      <c r="B1014" s="9" t="s">
        <v>204</v>
      </c>
      <c r="C1014" s="71" t="n">
        <v>400</v>
      </c>
      <c r="D1014" s="72" t="s">
        <v>104</v>
      </c>
      <c r="E1014" s="73" t="s">
        <v>205</v>
      </c>
      <c r="F1014" s="74" t="n">
        <f aca="false">IF(MONTH(A1014)=MONTH(A1013),F1013+1,1)</f>
        <v>3</v>
      </c>
      <c r="G1014" s="73"/>
      <c r="H1014" s="75" t="s">
        <v>204</v>
      </c>
      <c r="I1014" s="75" t="s">
        <v>79</v>
      </c>
      <c r="J1014" s="75"/>
      <c r="K1014" s="104" t="s">
        <v>80</v>
      </c>
      <c r="L1014" s="7" t="n">
        <v>0.7625</v>
      </c>
      <c r="M1014" s="7" t="n">
        <v>0.792361111111111</v>
      </c>
      <c r="N1014" s="95" t="s">
        <v>1695</v>
      </c>
      <c r="O1014" s="78" t="s">
        <v>207</v>
      </c>
      <c r="Q1014" s="0" t="s">
        <v>75</v>
      </c>
      <c r="R1014" s="0" t="str">
        <f aca="false">CHOOSE(WEEKDAY(A1014),"Dom","Lun","Mar","Mie","Jue","Vie","Sab")</f>
        <v>Mie</v>
      </c>
    </row>
    <row r="1015" customFormat="false" ht="15" hidden="true" customHeight="true" outlineLevel="0" collapsed="false">
      <c r="A1015" s="70" t="n">
        <v>44048</v>
      </c>
      <c r="B1015" s="9" t="s">
        <v>1385</v>
      </c>
      <c r="C1015" s="71"/>
      <c r="D1015" s="72"/>
      <c r="E1015" s="73"/>
      <c r="F1015" s="74"/>
      <c r="G1015" s="73"/>
      <c r="H1015" s="75"/>
      <c r="I1015" s="75"/>
      <c r="J1015" s="75"/>
      <c r="K1015" s="104" t="s">
        <v>257</v>
      </c>
      <c r="L1015" s="7" t="n">
        <v>0.488194444444444</v>
      </c>
      <c r="M1015" s="7" t="n">
        <v>0.5</v>
      </c>
      <c r="N1015" s="95" t="s">
        <v>89</v>
      </c>
      <c r="O1015" s="78" t="s">
        <v>281</v>
      </c>
      <c r="Q1015" s="0" t="s">
        <v>75</v>
      </c>
      <c r="R1015" s="0" t="str">
        <f aca="false">CHOOSE(WEEKDAY(A1015),"Dom","Lun","Mar","Mie","Jue","Vie","Sab")</f>
        <v>Mie</v>
      </c>
    </row>
    <row r="1016" customFormat="false" ht="15" hidden="true" customHeight="true" outlineLevel="0" collapsed="false">
      <c r="A1016" s="70" t="n">
        <v>44048</v>
      </c>
      <c r="B1016" s="9" t="s">
        <v>143</v>
      </c>
      <c r="C1016" s="71"/>
      <c r="D1016" s="72"/>
      <c r="E1016" s="73"/>
      <c r="F1016" s="74"/>
      <c r="G1016" s="73"/>
      <c r="H1016" s="75"/>
      <c r="I1016" s="75"/>
      <c r="J1016" s="75"/>
      <c r="K1016" s="104" t="s">
        <v>144</v>
      </c>
      <c r="L1016" s="7" t="n">
        <v>0.502083333333333</v>
      </c>
      <c r="M1016" s="7" t="n">
        <v>0.506944444444444</v>
      </c>
      <c r="N1016" s="95" t="s">
        <v>1696</v>
      </c>
      <c r="O1016" s="78"/>
      <c r="Q1016" s="0" t="s">
        <v>75</v>
      </c>
      <c r="R1016" s="0" t="str">
        <f aca="false">CHOOSE(WEEKDAY(A1016),"Dom","Lun","Mar","Mie","Jue","Vie","Sab")</f>
        <v>Mie</v>
      </c>
    </row>
    <row r="1017" customFormat="false" ht="15" hidden="true" customHeight="true" outlineLevel="0" collapsed="false">
      <c r="A1017" s="70" t="n">
        <v>44048</v>
      </c>
      <c r="B1017" s="9" t="s">
        <v>1697</v>
      </c>
      <c r="C1017" s="71"/>
      <c r="D1017" s="72"/>
      <c r="E1017" s="73"/>
      <c r="F1017" s="74"/>
      <c r="G1017" s="73"/>
      <c r="H1017" s="75"/>
      <c r="I1017" s="75"/>
      <c r="J1017" s="75"/>
      <c r="K1017" s="104" t="s">
        <v>92</v>
      </c>
      <c r="L1017" s="7" t="n">
        <v>0.527777777777778</v>
      </c>
      <c r="M1017" s="7" t="n">
        <v>0.532638888888889</v>
      </c>
      <c r="N1017" s="95" t="s">
        <v>1698</v>
      </c>
      <c r="O1017" s="78" t="s">
        <v>1699</v>
      </c>
      <c r="Q1017" s="0" t="s">
        <v>75</v>
      </c>
      <c r="R1017" s="0" t="str">
        <f aca="false">CHOOSE(WEEKDAY(A1017),"Dom","Lun","Mar","Mie","Jue","Vie","Sab")</f>
        <v>Mie</v>
      </c>
    </row>
    <row r="1018" customFormat="false" ht="15" hidden="true" customHeight="true" outlineLevel="0" collapsed="false">
      <c r="A1018" s="70" t="n">
        <v>44048</v>
      </c>
      <c r="B1018" s="9" t="s">
        <v>143</v>
      </c>
      <c r="C1018" s="71"/>
      <c r="D1018" s="72"/>
      <c r="E1018" s="73"/>
      <c r="F1018" s="74"/>
      <c r="G1018" s="73"/>
      <c r="H1018" s="75"/>
      <c r="I1018" s="75"/>
      <c r="J1018" s="75"/>
      <c r="K1018" s="104" t="s">
        <v>144</v>
      </c>
      <c r="L1018" s="7" t="n">
        <v>0.817361111111111</v>
      </c>
      <c r="M1018" s="7" t="n">
        <v>0.857638888888889</v>
      </c>
      <c r="N1018" s="95" t="s">
        <v>164</v>
      </c>
      <c r="O1018" s="78"/>
      <c r="Q1018" s="0" t="s">
        <v>75</v>
      </c>
      <c r="R1018" s="0" t="str">
        <f aca="false">CHOOSE(WEEKDAY(A1018),"Dom","Lun","Mar","Mie","Jue","Vie","Sab")</f>
        <v>Mie</v>
      </c>
    </row>
    <row r="1019" customFormat="false" ht="15" hidden="true" customHeight="true" outlineLevel="0" collapsed="false">
      <c r="A1019" s="47" t="n">
        <v>44048</v>
      </c>
      <c r="B1019" s="79" t="s">
        <v>147</v>
      </c>
      <c r="C1019" s="134"/>
      <c r="D1019" s="80"/>
      <c r="E1019" s="81"/>
      <c r="F1019" s="82"/>
      <c r="G1019" s="81"/>
      <c r="H1019" s="83"/>
      <c r="I1019" s="83"/>
      <c r="J1019" s="83"/>
      <c r="K1019" s="103" t="s">
        <v>96</v>
      </c>
      <c r="L1019" s="112" t="n">
        <v>0.867361111111111</v>
      </c>
      <c r="M1019" s="85" t="n">
        <v>0.895833333333333</v>
      </c>
      <c r="N1019" s="99" t="s">
        <v>1700</v>
      </c>
      <c r="O1019" s="59"/>
      <c r="Q1019" s="0" t="s">
        <v>75</v>
      </c>
      <c r="R1019" s="0" t="str">
        <f aca="false">CHOOSE(WEEKDAY(A1019),"Dom","Lun","Mar","Mie","Jue","Vie","Sab")</f>
        <v>Mie</v>
      </c>
    </row>
    <row r="1020" customFormat="false" ht="15" hidden="false" customHeight="true" outlineLevel="0" collapsed="false">
      <c r="A1020" s="70" t="n">
        <v>44049</v>
      </c>
      <c r="B1020" s="9" t="s">
        <v>1701</v>
      </c>
      <c r="C1020" s="71" t="n">
        <v>450</v>
      </c>
      <c r="D1020" s="72" t="s">
        <v>69</v>
      </c>
      <c r="E1020" s="73" t="s">
        <v>1702</v>
      </c>
      <c r="F1020" s="74" t="n">
        <f aca="false">IF(MONTH(A1020)=MONTH(A1019),F1019+1,1)</f>
        <v>1</v>
      </c>
      <c r="G1020" s="73"/>
      <c r="H1020" s="75" t="s">
        <v>1703</v>
      </c>
      <c r="I1020" s="75" t="s">
        <v>79</v>
      </c>
      <c r="J1020" s="75"/>
      <c r="K1020" s="104" t="s">
        <v>80</v>
      </c>
      <c r="L1020" s="7" t="n">
        <v>0.507638888888889</v>
      </c>
      <c r="M1020" s="7" t="n">
        <v>0.529166666666667</v>
      </c>
      <c r="N1020" s="95" t="s">
        <v>1539</v>
      </c>
      <c r="O1020" s="78" t="s">
        <v>1704</v>
      </c>
      <c r="Q1020" s="0" t="s">
        <v>75</v>
      </c>
      <c r="R1020" s="0" t="str">
        <f aca="false">CHOOSE(WEEKDAY(A1020),"Dom","Lun","Mar","Mie","Jue","Vie","Sab")</f>
        <v>Jue</v>
      </c>
    </row>
    <row r="1021" customFormat="false" ht="15" hidden="true" customHeight="true" outlineLevel="0" collapsed="false">
      <c r="A1021" s="70" t="n">
        <v>44049</v>
      </c>
      <c r="B1021" s="9" t="s">
        <v>370</v>
      </c>
      <c r="C1021" s="71"/>
      <c r="D1021" s="72"/>
      <c r="E1021" s="73"/>
      <c r="F1021" s="74"/>
      <c r="G1021" s="73"/>
      <c r="H1021" s="75"/>
      <c r="I1021" s="75"/>
      <c r="J1021" s="75"/>
      <c r="K1021" s="104" t="s">
        <v>257</v>
      </c>
      <c r="L1021" s="7" t="n">
        <v>0.482638888888889</v>
      </c>
      <c r="M1021" s="7" t="n">
        <v>0.504861111111111</v>
      </c>
      <c r="N1021" s="95" t="s">
        <v>1539</v>
      </c>
      <c r="O1021" s="78" t="s">
        <v>371</v>
      </c>
      <c r="Q1021" s="0" t="s">
        <v>75</v>
      </c>
      <c r="R1021" s="0" t="str">
        <f aca="false">CHOOSE(WEEKDAY(A1021),"Dom","Lun","Mar","Mie","Jue","Vie","Sab")</f>
        <v>Jue</v>
      </c>
    </row>
    <row r="1022" customFormat="false" ht="15" hidden="true" customHeight="true" outlineLevel="0" collapsed="false">
      <c r="A1022" s="47" t="n">
        <v>44049</v>
      </c>
      <c r="B1022" s="79" t="s">
        <v>147</v>
      </c>
      <c r="C1022" s="49"/>
      <c r="D1022" s="80"/>
      <c r="E1022" s="81"/>
      <c r="F1022" s="82"/>
      <c r="G1022" s="81"/>
      <c r="H1022" s="83"/>
      <c r="I1022" s="83"/>
      <c r="J1022" s="83"/>
      <c r="K1022" s="103" t="s">
        <v>96</v>
      </c>
      <c r="L1022" s="85" t="n">
        <v>0.544444444444444</v>
      </c>
      <c r="M1022" s="85" t="n">
        <v>0.778472222222222</v>
      </c>
      <c r="N1022" s="99" t="s">
        <v>1705</v>
      </c>
      <c r="O1022" s="59"/>
      <c r="Q1022" s="0" t="s">
        <v>75</v>
      </c>
      <c r="R1022" s="0" t="str">
        <f aca="false">CHOOSE(WEEKDAY(A1022),"Dom","Lun","Mar","Mie","Jue","Vie","Sab")</f>
        <v>Jue</v>
      </c>
    </row>
    <row r="1023" customFormat="false" ht="15" hidden="false" customHeight="true" outlineLevel="0" collapsed="false">
      <c r="A1023" s="70" t="n">
        <v>44050</v>
      </c>
      <c r="B1023" s="9" t="s">
        <v>1706</v>
      </c>
      <c r="C1023" s="71" t="n">
        <v>500</v>
      </c>
      <c r="D1023" s="72" t="s">
        <v>821</v>
      </c>
      <c r="E1023" s="73" t="s">
        <v>1707</v>
      </c>
      <c r="F1023" s="74" t="n">
        <f aca="false">IF(MONTH(A1023)=MONTH(A1022),F1022+1,1)</f>
        <v>1</v>
      </c>
      <c r="G1023" s="73"/>
      <c r="H1023" s="75" t="s">
        <v>1708</v>
      </c>
      <c r="I1023" s="75" t="s">
        <v>1227</v>
      </c>
      <c r="J1023" s="75"/>
      <c r="K1023" s="104" t="s">
        <v>80</v>
      </c>
      <c r="L1023" s="7" t="n">
        <v>0.382638888888889</v>
      </c>
      <c r="M1023" s="7" t="n">
        <v>0.409027777777778</v>
      </c>
      <c r="N1023" s="95" t="s">
        <v>267</v>
      </c>
      <c r="O1023" s="78" t="s">
        <v>1709</v>
      </c>
      <c r="Q1023" s="0" t="s">
        <v>75</v>
      </c>
      <c r="R1023" s="0" t="str">
        <f aca="false">CHOOSE(WEEKDAY(A1023),"Dom","Lun","Mar","Mie","Jue","Vie","Sab")</f>
        <v>Vie</v>
      </c>
    </row>
    <row r="1024" customFormat="false" ht="15" hidden="false" customHeight="true" outlineLevel="0" collapsed="false">
      <c r="A1024" s="70" t="n">
        <v>44050</v>
      </c>
      <c r="B1024" s="9" t="s">
        <v>1710</v>
      </c>
      <c r="C1024" s="71" t="n">
        <v>430</v>
      </c>
      <c r="D1024" s="72" t="s">
        <v>821</v>
      </c>
      <c r="E1024" s="73" t="s">
        <v>1711</v>
      </c>
      <c r="F1024" s="74" t="n">
        <f aca="false">IF(MONTH(A1024)=MONTH(A1023),F1023+1,1)</f>
        <v>2</v>
      </c>
      <c r="G1024" s="73"/>
      <c r="H1024" s="75" t="s">
        <v>1712</v>
      </c>
      <c r="I1024" s="75" t="s">
        <v>131</v>
      </c>
      <c r="J1024" s="75"/>
      <c r="K1024" s="104" t="s">
        <v>80</v>
      </c>
      <c r="L1024" s="7" t="n">
        <v>0.590972222222222</v>
      </c>
      <c r="M1024" s="7" t="n">
        <v>0.663194444444444</v>
      </c>
      <c r="N1024" s="95" t="s">
        <v>1239</v>
      </c>
      <c r="O1024" s="78" t="s">
        <v>1713</v>
      </c>
      <c r="Q1024" s="0" t="s">
        <v>75</v>
      </c>
      <c r="R1024" s="0" t="str">
        <f aca="false">CHOOSE(WEEKDAY(A1024),"Dom","Lun","Mar","Mie","Jue","Vie","Sab")</f>
        <v>Vie</v>
      </c>
    </row>
    <row r="1025" customFormat="false" ht="15" hidden="false" customHeight="true" outlineLevel="0" collapsed="false">
      <c r="A1025" s="70" t="n">
        <v>44050</v>
      </c>
      <c r="B1025" s="9" t="s">
        <v>1479</v>
      </c>
      <c r="C1025" s="71" t="n">
        <v>300</v>
      </c>
      <c r="D1025" s="72" t="s">
        <v>104</v>
      </c>
      <c r="E1025" s="73" t="s">
        <v>1714</v>
      </c>
      <c r="F1025" s="74" t="n">
        <f aca="false">IF(MONTH(A1025)=MONTH(A1024),F1024+1,1)</f>
        <v>3</v>
      </c>
      <c r="G1025" s="73"/>
      <c r="H1025" s="75"/>
      <c r="I1025" s="75" t="s">
        <v>394</v>
      </c>
      <c r="J1025" s="75"/>
      <c r="K1025" s="104" t="s">
        <v>80</v>
      </c>
      <c r="L1025" s="7" t="n">
        <v>0.303472222222222</v>
      </c>
      <c r="M1025" s="7" t="n">
        <v>0.349305555555556</v>
      </c>
      <c r="N1025" s="95" t="s">
        <v>348</v>
      </c>
      <c r="O1025" s="78" t="s">
        <v>1715</v>
      </c>
      <c r="Q1025" s="0" t="s">
        <v>75</v>
      </c>
      <c r="R1025" s="0" t="str">
        <f aca="false">CHOOSE(WEEKDAY(A1025),"Dom","Lun","Mar","Mie","Jue","Vie","Sab")</f>
        <v>Vie</v>
      </c>
    </row>
    <row r="1026" customFormat="false" ht="15" hidden="false" customHeight="true" outlineLevel="0" collapsed="false">
      <c r="A1026" s="70" t="n">
        <v>44050</v>
      </c>
      <c r="B1026" s="9" t="s">
        <v>520</v>
      </c>
      <c r="C1026" s="71" t="n">
        <v>350</v>
      </c>
      <c r="D1026" s="72" t="s">
        <v>104</v>
      </c>
      <c r="E1026" s="73" t="s">
        <v>521</v>
      </c>
      <c r="F1026" s="74" t="n">
        <f aca="false">IF(MONTH(A1026)=MONTH(A1025),F1025+1,1)</f>
        <v>4</v>
      </c>
      <c r="G1026" s="73"/>
      <c r="H1026" s="75"/>
      <c r="I1026" s="75" t="s">
        <v>113</v>
      </c>
      <c r="J1026" s="75"/>
      <c r="K1026" s="104" t="s">
        <v>80</v>
      </c>
      <c r="L1026" s="7" t="n">
        <v>0.467361111111111</v>
      </c>
      <c r="M1026" s="7" t="n">
        <v>0.561111111111111</v>
      </c>
      <c r="N1026" s="95" t="s">
        <v>101</v>
      </c>
      <c r="O1026" s="78" t="s">
        <v>522</v>
      </c>
      <c r="Q1026" s="0" t="s">
        <v>75</v>
      </c>
      <c r="R1026" s="0" t="str">
        <f aca="false">CHOOSE(WEEKDAY(A1026),"Dom","Lun","Mar","Mie","Jue","Vie","Sab")</f>
        <v>Vie</v>
      </c>
    </row>
    <row r="1027" customFormat="false" ht="15" hidden="false" customHeight="true" outlineLevel="0" collapsed="false">
      <c r="A1027" s="70" t="n">
        <v>44050</v>
      </c>
      <c r="B1027" s="9" t="s">
        <v>1229</v>
      </c>
      <c r="C1027" s="71" t="n">
        <v>400</v>
      </c>
      <c r="D1027" s="72" t="s">
        <v>104</v>
      </c>
      <c r="E1027" s="73" t="s">
        <v>1716</v>
      </c>
      <c r="F1027" s="74" t="n">
        <f aca="false">IF(MONTH(A1027)=MONTH(A1026),F1026+1,1)</f>
        <v>5</v>
      </c>
      <c r="G1027" s="73"/>
      <c r="H1027" s="75"/>
      <c r="I1027" s="75" t="s">
        <v>79</v>
      </c>
      <c r="J1027" s="75"/>
      <c r="K1027" s="104" t="s">
        <v>80</v>
      </c>
      <c r="L1027" s="7" t="n">
        <v>0.752083333333333</v>
      </c>
      <c r="M1027" s="7" t="n">
        <v>0.791666666666667</v>
      </c>
      <c r="N1027" s="95" t="s">
        <v>206</v>
      </c>
      <c r="O1027" s="78" t="s">
        <v>1717</v>
      </c>
      <c r="Q1027" s="0" t="s">
        <v>75</v>
      </c>
      <c r="R1027" s="0" t="str">
        <f aca="false">CHOOSE(WEEKDAY(A1027),"Dom","Lun","Mar","Mie","Jue","Vie","Sab")</f>
        <v>Vie</v>
      </c>
    </row>
    <row r="1028" customFormat="false" ht="15" hidden="false" customHeight="true" outlineLevel="0" collapsed="false">
      <c r="A1028" s="70" t="n">
        <v>44050</v>
      </c>
      <c r="B1028" s="9" t="s">
        <v>1718</v>
      </c>
      <c r="C1028" s="71" t="n">
        <v>250</v>
      </c>
      <c r="D1028" s="72" t="s">
        <v>104</v>
      </c>
      <c r="E1028" s="73" t="s">
        <v>1719</v>
      </c>
      <c r="F1028" s="74" t="n">
        <f aca="false">IF(MONTH(A1028)=MONTH(A1027),F1027+1,1)</f>
        <v>6</v>
      </c>
      <c r="G1028" s="73"/>
      <c r="H1028" s="75"/>
      <c r="I1028" s="75" t="s">
        <v>1720</v>
      </c>
      <c r="J1028" s="75"/>
      <c r="K1028" s="104" t="s">
        <v>80</v>
      </c>
      <c r="L1028" s="7" t="n">
        <v>0.818055555555556</v>
      </c>
      <c r="M1028" s="7" t="n">
        <v>0.840277777777778</v>
      </c>
      <c r="N1028" s="95" t="s">
        <v>487</v>
      </c>
      <c r="O1028" s="78" t="s">
        <v>1721</v>
      </c>
      <c r="Q1028" s="0" t="s">
        <v>75</v>
      </c>
      <c r="R1028" s="0" t="str">
        <f aca="false">CHOOSE(WEEKDAY(A1028),"Dom","Lun","Mar","Mie","Jue","Vie","Sab")</f>
        <v>Vie</v>
      </c>
    </row>
    <row r="1029" customFormat="false" ht="15" hidden="false" customHeight="true" outlineLevel="0" collapsed="false">
      <c r="A1029" s="70" t="n">
        <v>44050</v>
      </c>
      <c r="B1029" s="9" t="s">
        <v>1118</v>
      </c>
      <c r="C1029" s="71" t="n">
        <v>250</v>
      </c>
      <c r="D1029" s="72" t="s">
        <v>729</v>
      </c>
      <c r="E1029" s="73" t="s">
        <v>755</v>
      </c>
      <c r="F1029" s="74" t="n">
        <f aca="false">IF(MONTH(A1029)=MONTH(A1028),F1028+1,1)</f>
        <v>7</v>
      </c>
      <c r="G1029" s="73"/>
      <c r="H1029" s="75" t="s">
        <v>756</v>
      </c>
      <c r="I1029" s="75" t="s">
        <v>159</v>
      </c>
      <c r="J1029" s="75"/>
      <c r="K1029" s="104" t="s">
        <v>80</v>
      </c>
      <c r="L1029" s="7" t="n">
        <v>0.874305555555556</v>
      </c>
      <c r="M1029" s="7" t="n">
        <v>0.894444444444444</v>
      </c>
      <c r="N1029" s="95" t="s">
        <v>476</v>
      </c>
      <c r="O1029" s="78" t="s">
        <v>758</v>
      </c>
      <c r="Q1029" s="0" t="s">
        <v>75</v>
      </c>
      <c r="R1029" s="0" t="str">
        <f aca="false">CHOOSE(WEEKDAY(A1029),"Dom","Lun","Mar","Mie","Jue","Vie","Sab")</f>
        <v>Vie</v>
      </c>
    </row>
    <row r="1030" customFormat="false" ht="15" hidden="true" customHeight="true" outlineLevel="0" collapsed="false">
      <c r="A1030" s="70" t="n">
        <v>44050</v>
      </c>
      <c r="B1030" s="9" t="s">
        <v>143</v>
      </c>
      <c r="C1030" s="71"/>
      <c r="D1030" s="72"/>
      <c r="E1030" s="73"/>
      <c r="F1030" s="74"/>
      <c r="G1030" s="73"/>
      <c r="H1030" s="75"/>
      <c r="I1030" s="75"/>
      <c r="J1030" s="75"/>
      <c r="K1030" s="104" t="s">
        <v>144</v>
      </c>
      <c r="L1030" s="7" t="n">
        <v>0.368055555555556</v>
      </c>
      <c r="M1030" s="7" t="n">
        <v>0.377777777777778</v>
      </c>
      <c r="N1030" s="95" t="s">
        <v>434</v>
      </c>
      <c r="O1030" s="78"/>
      <c r="Q1030" s="0" t="s">
        <v>75</v>
      </c>
      <c r="R1030" s="0" t="str">
        <f aca="false">CHOOSE(WEEKDAY(A1030),"Dom","Lun","Mar","Mie","Jue","Vie","Sab")</f>
        <v>Vie</v>
      </c>
    </row>
    <row r="1031" customFormat="false" ht="15" hidden="true" customHeight="true" outlineLevel="0" collapsed="false">
      <c r="A1031" s="70" t="n">
        <v>44050</v>
      </c>
      <c r="B1031" s="9" t="s">
        <v>1385</v>
      </c>
      <c r="C1031" s="71"/>
      <c r="D1031" s="72"/>
      <c r="E1031" s="73"/>
      <c r="F1031" s="74"/>
      <c r="G1031" s="73"/>
      <c r="H1031" s="75"/>
      <c r="I1031" s="75"/>
      <c r="J1031" s="75"/>
      <c r="K1031" s="104" t="s">
        <v>257</v>
      </c>
      <c r="L1031" s="7" t="n">
        <v>0.427083333333333</v>
      </c>
      <c r="M1031" s="7" t="n">
        <v>0.465277777777778</v>
      </c>
      <c r="N1031" s="95" t="s">
        <v>190</v>
      </c>
      <c r="O1031" s="78" t="s">
        <v>281</v>
      </c>
      <c r="Q1031" s="0" t="s">
        <v>75</v>
      </c>
      <c r="R1031" s="0" t="str">
        <f aca="false">CHOOSE(WEEKDAY(A1031),"Dom","Lun","Mar","Mie","Jue","Vie","Sab")</f>
        <v>Vie</v>
      </c>
    </row>
    <row r="1032" customFormat="false" ht="15" hidden="true" customHeight="true" outlineLevel="0" collapsed="false">
      <c r="A1032" s="70" t="n">
        <v>44050</v>
      </c>
      <c r="B1032" s="9" t="s">
        <v>143</v>
      </c>
      <c r="C1032" s="120"/>
      <c r="D1032" s="72"/>
      <c r="E1032" s="73"/>
      <c r="F1032" s="74"/>
      <c r="G1032" s="73"/>
      <c r="H1032" s="75"/>
      <c r="I1032" s="75"/>
      <c r="J1032" s="75"/>
      <c r="K1032" s="104" t="s">
        <v>144</v>
      </c>
      <c r="L1032" s="7" t="n">
        <v>0.694444444444444</v>
      </c>
      <c r="M1032" s="7" t="n">
        <v>0.736111111111111</v>
      </c>
      <c r="N1032" s="95" t="s">
        <v>155</v>
      </c>
      <c r="O1032" s="78"/>
      <c r="Q1032" s="0" t="s">
        <v>75</v>
      </c>
      <c r="R1032" s="0" t="str">
        <f aca="false">CHOOSE(WEEKDAY(A1032),"Dom","Lun","Mar","Mie","Jue","Vie","Sab")</f>
        <v>Vie</v>
      </c>
    </row>
    <row r="1033" customFormat="false" ht="15" hidden="true" customHeight="true" outlineLevel="0" collapsed="false">
      <c r="A1033" s="70" t="n">
        <v>44050</v>
      </c>
      <c r="B1033" s="9" t="s">
        <v>143</v>
      </c>
      <c r="C1033" s="71"/>
      <c r="D1033" s="72"/>
      <c r="E1033" s="73"/>
      <c r="F1033" s="74"/>
      <c r="G1033" s="73"/>
      <c r="H1033" s="75"/>
      <c r="I1033" s="75"/>
      <c r="J1033" s="75"/>
      <c r="K1033" s="104" t="s">
        <v>144</v>
      </c>
      <c r="L1033" s="7" t="n">
        <v>0.913888888888889</v>
      </c>
      <c r="M1033" s="7" t="n">
        <v>0.920833333333333</v>
      </c>
      <c r="N1033" s="95" t="s">
        <v>137</v>
      </c>
      <c r="O1033" s="78"/>
      <c r="Q1033" s="0" t="s">
        <v>75</v>
      </c>
      <c r="R1033" s="0" t="str">
        <f aca="false">CHOOSE(WEEKDAY(A1033),"Dom","Lun","Mar","Mie","Jue","Vie","Sab")</f>
        <v>Vie</v>
      </c>
    </row>
    <row r="1034" customFormat="false" ht="15" hidden="true" customHeight="true" outlineLevel="0" collapsed="false">
      <c r="A1034" s="47" t="n">
        <v>44050</v>
      </c>
      <c r="B1034" s="79" t="s">
        <v>147</v>
      </c>
      <c r="C1034" s="118"/>
      <c r="D1034" s="80"/>
      <c r="E1034" s="81"/>
      <c r="F1034" s="82"/>
      <c r="G1034" s="81"/>
      <c r="H1034" s="83"/>
      <c r="I1034" s="83"/>
      <c r="J1034" s="83"/>
      <c r="K1034" s="103" t="s">
        <v>96</v>
      </c>
      <c r="L1034" s="85" t="n">
        <v>0.929166666666667</v>
      </c>
      <c r="M1034" s="85" t="n">
        <v>0.971527777777778</v>
      </c>
      <c r="N1034" s="99" t="s">
        <v>1722</v>
      </c>
      <c r="O1034" s="59"/>
      <c r="Q1034" s="0" t="s">
        <v>75</v>
      </c>
      <c r="R1034" s="0" t="str">
        <f aca="false">CHOOSE(WEEKDAY(A1034),"Dom","Lun","Mar","Mie","Jue","Vie","Sab")</f>
        <v>Vie</v>
      </c>
    </row>
    <row r="1035" customFormat="false" ht="15" hidden="false" customHeight="true" outlineLevel="0" collapsed="false">
      <c r="A1035" s="70" t="n">
        <v>44051</v>
      </c>
      <c r="B1035" s="9" t="s">
        <v>1723</v>
      </c>
      <c r="C1035" s="71" t="n">
        <v>350</v>
      </c>
      <c r="D1035" s="72" t="s">
        <v>821</v>
      </c>
      <c r="E1035" s="73" t="s">
        <v>1724</v>
      </c>
      <c r="F1035" s="74" t="n">
        <f aca="false">IF(MONTH(A1035)=MONTH(A1034),F1034+1,1)</f>
        <v>1</v>
      </c>
      <c r="G1035" s="73"/>
      <c r="H1035" s="75" t="s">
        <v>1725</v>
      </c>
      <c r="I1035" s="75" t="s">
        <v>100</v>
      </c>
      <c r="J1035" s="75"/>
      <c r="K1035" s="104" t="s">
        <v>80</v>
      </c>
      <c r="L1035" s="7" t="n">
        <v>0.724305555555556</v>
      </c>
      <c r="M1035" s="7" t="n">
        <v>0.732638888888889</v>
      </c>
      <c r="N1035" s="95" t="s">
        <v>213</v>
      </c>
      <c r="O1035" s="78" t="s">
        <v>1726</v>
      </c>
      <c r="Q1035" s="0" t="s">
        <v>115</v>
      </c>
      <c r="R1035" s="0" t="str">
        <f aca="false">CHOOSE(WEEKDAY(A1035),"Dom","Lun","Mar","Mie","Jue","Vie","Sab")</f>
        <v>Sab</v>
      </c>
    </row>
    <row r="1036" customFormat="false" ht="15" hidden="false" customHeight="true" outlineLevel="0" collapsed="false">
      <c r="A1036" s="70" t="n">
        <v>44051</v>
      </c>
      <c r="B1036" s="9" t="s">
        <v>1727</v>
      </c>
      <c r="C1036" s="71" t="n">
        <v>400</v>
      </c>
      <c r="D1036" s="72" t="s">
        <v>104</v>
      </c>
      <c r="E1036" s="73" t="s">
        <v>1728</v>
      </c>
      <c r="F1036" s="74" t="n">
        <f aca="false">IF(MONTH(A1036)=MONTH(A1035),F1035+1,1)</f>
        <v>2</v>
      </c>
      <c r="G1036" s="73"/>
      <c r="H1036" s="75"/>
      <c r="I1036" s="75" t="s">
        <v>100</v>
      </c>
      <c r="J1036" s="75"/>
      <c r="K1036" s="104" t="s">
        <v>80</v>
      </c>
      <c r="L1036" s="7" t="n">
        <v>0.676388888888889</v>
      </c>
      <c r="M1036" s="7" t="n">
        <v>0.692361111111111</v>
      </c>
      <c r="N1036" s="95" t="s">
        <v>81</v>
      </c>
      <c r="O1036" s="78" t="s">
        <v>1729</v>
      </c>
      <c r="Q1036" s="0" t="s">
        <v>115</v>
      </c>
      <c r="R1036" s="0" t="str">
        <f aca="false">CHOOSE(WEEKDAY(A1036),"Dom","Lun","Mar","Mie","Jue","Vie","Sab")</f>
        <v>Sab</v>
      </c>
    </row>
    <row r="1037" customFormat="false" ht="15" hidden="false" customHeight="true" outlineLevel="0" collapsed="false">
      <c r="A1037" s="70" t="n">
        <v>44051</v>
      </c>
      <c r="B1037" s="9" t="s">
        <v>204</v>
      </c>
      <c r="C1037" s="71" t="n">
        <v>400</v>
      </c>
      <c r="D1037" s="72" t="s">
        <v>104</v>
      </c>
      <c r="E1037" s="73" t="s">
        <v>205</v>
      </c>
      <c r="F1037" s="74" t="n">
        <f aca="false">IF(MONTH(A1037)=MONTH(A1036),F1036+1,1)</f>
        <v>3</v>
      </c>
      <c r="G1037" s="73"/>
      <c r="H1037" s="75" t="s">
        <v>204</v>
      </c>
      <c r="I1037" s="75" t="s">
        <v>79</v>
      </c>
      <c r="J1037" s="75"/>
      <c r="K1037" s="104" t="s">
        <v>80</v>
      </c>
      <c r="L1037" s="7" t="n">
        <v>0.783333333333333</v>
      </c>
      <c r="M1037" s="7" t="n">
        <v>0.816666666666667</v>
      </c>
      <c r="N1037" s="95" t="s">
        <v>318</v>
      </c>
      <c r="O1037" s="78" t="s">
        <v>207</v>
      </c>
      <c r="Q1037" s="0" t="s">
        <v>115</v>
      </c>
      <c r="R1037" s="0" t="str">
        <f aca="false">CHOOSE(WEEKDAY(A1037),"Dom","Lun","Mar","Mie","Jue","Vie","Sab")</f>
        <v>Sab</v>
      </c>
    </row>
    <row r="1038" customFormat="false" ht="15" hidden="true" customHeight="true" outlineLevel="0" collapsed="false">
      <c r="A1038" s="70" t="n">
        <v>44051</v>
      </c>
      <c r="B1038" s="9" t="s">
        <v>1730</v>
      </c>
      <c r="C1038" s="71"/>
      <c r="D1038" s="72"/>
      <c r="E1038" s="73"/>
      <c r="F1038" s="74"/>
      <c r="G1038" s="73"/>
      <c r="H1038" s="75"/>
      <c r="I1038" s="75"/>
      <c r="J1038" s="75"/>
      <c r="K1038" s="104" t="s">
        <v>141</v>
      </c>
      <c r="L1038" s="7" t="n">
        <v>0.463194444444444</v>
      </c>
      <c r="M1038" s="7" t="n">
        <v>0.488194444444444</v>
      </c>
      <c r="N1038" s="95" t="s">
        <v>324</v>
      </c>
      <c r="O1038" s="78" t="s">
        <v>1731</v>
      </c>
      <c r="Q1038" s="0" t="s">
        <v>115</v>
      </c>
      <c r="R1038" s="0" t="str">
        <f aca="false">CHOOSE(WEEKDAY(A1038),"Dom","Lun","Mar","Mie","Jue","Vie","Sab")</f>
        <v>Sab</v>
      </c>
    </row>
    <row r="1039" customFormat="false" ht="15" hidden="true" customHeight="true" outlineLevel="0" collapsed="false">
      <c r="A1039" s="70" t="n">
        <v>44051</v>
      </c>
      <c r="B1039" s="9" t="s">
        <v>147</v>
      </c>
      <c r="C1039" s="71"/>
      <c r="D1039" s="72"/>
      <c r="E1039" s="73"/>
      <c r="F1039" s="74"/>
      <c r="G1039" s="73"/>
      <c r="H1039" s="75"/>
      <c r="I1039" s="75"/>
      <c r="J1039" s="75"/>
      <c r="K1039" s="104" t="s">
        <v>96</v>
      </c>
      <c r="L1039" s="7" t="n">
        <v>0.495138888888889</v>
      </c>
      <c r="M1039" s="7" t="n">
        <v>0.50625</v>
      </c>
      <c r="N1039" s="95" t="s">
        <v>1732</v>
      </c>
      <c r="O1039" s="78"/>
      <c r="Q1039" s="0" t="s">
        <v>115</v>
      </c>
      <c r="R1039" s="0" t="str">
        <f aca="false">CHOOSE(WEEKDAY(A1039),"Dom","Lun","Mar","Mie","Jue","Vie","Sab")</f>
        <v>Sab</v>
      </c>
    </row>
    <row r="1040" customFormat="false" ht="15" hidden="true" customHeight="true" outlineLevel="0" collapsed="false">
      <c r="A1040" s="70" t="n">
        <v>44051</v>
      </c>
      <c r="B1040" s="9" t="s">
        <v>1527</v>
      </c>
      <c r="C1040" s="71"/>
      <c r="D1040" s="72"/>
      <c r="E1040" s="73"/>
      <c r="F1040" s="74"/>
      <c r="G1040" s="73"/>
      <c r="H1040" s="75"/>
      <c r="I1040" s="75"/>
      <c r="J1040" s="75"/>
      <c r="K1040" s="104" t="s">
        <v>257</v>
      </c>
      <c r="L1040" s="7" t="n">
        <v>0.716666666666667</v>
      </c>
      <c r="M1040" s="7" t="n">
        <v>0.720833333333333</v>
      </c>
      <c r="N1040" s="95" t="s">
        <v>305</v>
      </c>
      <c r="O1040" s="78" t="s">
        <v>1528</v>
      </c>
      <c r="Q1040" s="0" t="s">
        <v>115</v>
      </c>
      <c r="R1040" s="0" t="str">
        <f aca="false">CHOOSE(WEEKDAY(A1040),"Dom","Lun","Mar","Mie","Jue","Vie","Sab")</f>
        <v>Sab</v>
      </c>
    </row>
    <row r="1041" customFormat="false" ht="15" hidden="true" customHeight="true" outlineLevel="0" collapsed="false">
      <c r="A1041" s="70" t="n">
        <v>44051</v>
      </c>
      <c r="B1041" s="9" t="s">
        <v>143</v>
      </c>
      <c r="C1041" s="71"/>
      <c r="D1041" s="72"/>
      <c r="E1041" s="73"/>
      <c r="F1041" s="74"/>
      <c r="G1041" s="73"/>
      <c r="H1041" s="75"/>
      <c r="I1041" s="75"/>
      <c r="J1041" s="75"/>
      <c r="K1041" s="104" t="s">
        <v>144</v>
      </c>
      <c r="L1041" s="7" t="n">
        <v>0.75</v>
      </c>
      <c r="M1041" s="7" t="n">
        <v>0.770833333333333</v>
      </c>
      <c r="N1041" s="95" t="s">
        <v>109</v>
      </c>
      <c r="O1041" s="78"/>
      <c r="Q1041" s="0" t="s">
        <v>115</v>
      </c>
      <c r="R1041" s="0" t="str">
        <f aca="false">CHOOSE(WEEKDAY(A1041),"Dom","Lun","Mar","Mie","Jue","Vie","Sab")</f>
        <v>Sab</v>
      </c>
    </row>
    <row r="1042" customFormat="false" ht="15" hidden="true" customHeight="true" outlineLevel="0" collapsed="false">
      <c r="A1042" s="70" t="n">
        <v>44051</v>
      </c>
      <c r="B1042" s="9" t="s">
        <v>143</v>
      </c>
      <c r="C1042" s="71"/>
      <c r="D1042" s="72"/>
      <c r="E1042" s="73"/>
      <c r="F1042" s="74"/>
      <c r="G1042" s="73"/>
      <c r="H1042" s="75"/>
      <c r="I1042" s="75"/>
      <c r="J1042" s="75"/>
      <c r="K1042" s="104" t="s">
        <v>144</v>
      </c>
      <c r="L1042" s="7" t="n">
        <v>0.84375</v>
      </c>
      <c r="M1042" s="7" t="n">
        <v>0.880555555555556</v>
      </c>
      <c r="N1042" s="95" t="s">
        <v>109</v>
      </c>
      <c r="O1042" s="78"/>
      <c r="Q1042" s="0" t="s">
        <v>115</v>
      </c>
      <c r="R1042" s="0" t="str">
        <f aca="false">CHOOSE(WEEKDAY(A1042),"Dom","Lun","Mar","Mie","Jue","Vie","Sab")</f>
        <v>Sab</v>
      </c>
    </row>
    <row r="1043" customFormat="false" ht="15" hidden="true" customHeight="true" outlineLevel="0" collapsed="false">
      <c r="A1043" s="47" t="n">
        <v>44051</v>
      </c>
      <c r="B1043" s="79" t="s">
        <v>147</v>
      </c>
      <c r="C1043" s="118"/>
      <c r="D1043" s="80"/>
      <c r="E1043" s="81"/>
      <c r="F1043" s="82"/>
      <c r="G1043" s="81"/>
      <c r="H1043" s="83"/>
      <c r="I1043" s="83"/>
      <c r="J1043" s="83"/>
      <c r="K1043" s="103" t="s">
        <v>96</v>
      </c>
      <c r="L1043" s="85" t="n">
        <v>0.893055555555556</v>
      </c>
      <c r="M1043" s="85" t="n">
        <v>0.91875</v>
      </c>
      <c r="N1043" s="99" t="s">
        <v>1733</v>
      </c>
      <c r="O1043" s="59"/>
      <c r="Q1043" s="0" t="s">
        <v>115</v>
      </c>
      <c r="R1043" s="0" t="str">
        <f aca="false">CHOOSE(WEEKDAY(A1043),"Dom","Lun","Mar","Mie","Jue","Vie","Sab")</f>
        <v>Sab</v>
      </c>
    </row>
    <row r="1044" customFormat="false" ht="15" hidden="false" customHeight="true" outlineLevel="0" collapsed="false">
      <c r="A1044" s="70" t="n">
        <v>44053</v>
      </c>
      <c r="B1044" s="9" t="s">
        <v>1734</v>
      </c>
      <c r="C1044" s="71" t="n">
        <v>300</v>
      </c>
      <c r="D1044" s="72" t="s">
        <v>821</v>
      </c>
      <c r="E1044" s="73" t="n">
        <v>71312017</v>
      </c>
      <c r="F1044" s="74" t="n">
        <f aca="false">IF(MONTH(A1044)=MONTH(A1043),F1043+1,1)</f>
        <v>1</v>
      </c>
      <c r="G1044" s="73"/>
      <c r="H1044" s="75" t="s">
        <v>233</v>
      </c>
      <c r="I1044" s="75" t="s">
        <v>228</v>
      </c>
      <c r="J1044" s="75"/>
      <c r="K1044" s="104" t="s">
        <v>80</v>
      </c>
      <c r="L1044" s="7" t="n">
        <v>0.69375</v>
      </c>
      <c r="M1044" s="7" t="n">
        <v>0.715277777777778</v>
      </c>
      <c r="N1044" s="95" t="s">
        <v>122</v>
      </c>
      <c r="O1044" s="78" t="s">
        <v>1735</v>
      </c>
      <c r="Q1044" s="0" t="s">
        <v>115</v>
      </c>
      <c r="R1044" s="0" t="str">
        <f aca="false">CHOOSE(WEEKDAY(A1044),"Dom","Lun","Mar","Mie","Jue","Vie","Sab")</f>
        <v>Lun</v>
      </c>
    </row>
    <row r="1045" customFormat="false" ht="15" hidden="false" customHeight="true" outlineLevel="0" collapsed="false">
      <c r="A1045" s="70" t="n">
        <v>44053</v>
      </c>
      <c r="B1045" s="9" t="s">
        <v>1292</v>
      </c>
      <c r="C1045" s="71" t="n">
        <v>300</v>
      </c>
      <c r="D1045" s="72" t="s">
        <v>104</v>
      </c>
      <c r="E1045" s="73" t="s">
        <v>1736</v>
      </c>
      <c r="F1045" s="74" t="n">
        <f aca="false">IF(MONTH(A1045)=MONTH(A1044),F1044+1,1)</f>
        <v>2</v>
      </c>
      <c r="G1045" s="73"/>
      <c r="H1045" s="75"/>
      <c r="I1045" s="75" t="s">
        <v>100</v>
      </c>
      <c r="J1045" s="75"/>
      <c r="K1045" s="104" t="s">
        <v>80</v>
      </c>
      <c r="L1045" s="7" t="n">
        <v>0.348611111111111</v>
      </c>
      <c r="M1045" s="7" t="n">
        <v>0.38125</v>
      </c>
      <c r="N1045" s="95" t="s">
        <v>615</v>
      </c>
      <c r="O1045" s="78" t="s">
        <v>1737</v>
      </c>
      <c r="Q1045" s="0" t="s">
        <v>115</v>
      </c>
      <c r="R1045" s="0" t="str">
        <f aca="false">CHOOSE(WEEKDAY(A1045),"Dom","Lun","Mar","Mie","Jue","Vie","Sab")</f>
        <v>Lun</v>
      </c>
    </row>
    <row r="1046" customFormat="false" ht="15" hidden="false" customHeight="true" outlineLevel="0" collapsed="false">
      <c r="A1046" s="70" t="n">
        <v>44053</v>
      </c>
      <c r="B1046" s="9" t="s">
        <v>1250</v>
      </c>
      <c r="C1046" s="71" t="n">
        <v>300</v>
      </c>
      <c r="D1046" s="72" t="s">
        <v>104</v>
      </c>
      <c r="E1046" s="73" t="s">
        <v>1738</v>
      </c>
      <c r="F1046" s="74" t="n">
        <f aca="false">IF(MONTH(A1046)=MONTH(A1045),F1045+1,1)</f>
        <v>3</v>
      </c>
      <c r="G1046" s="73"/>
      <c r="H1046" s="75"/>
      <c r="I1046" s="75" t="s">
        <v>100</v>
      </c>
      <c r="J1046" s="75"/>
      <c r="K1046" s="104" t="s">
        <v>80</v>
      </c>
      <c r="L1046" s="7" t="n">
        <v>0.402083333333333</v>
      </c>
      <c r="M1046" s="7" t="n">
        <v>0.414583333333333</v>
      </c>
      <c r="N1046" s="95" t="s">
        <v>106</v>
      </c>
      <c r="O1046" s="78" t="s">
        <v>1739</v>
      </c>
      <c r="Q1046" s="0" t="s">
        <v>115</v>
      </c>
      <c r="R1046" s="0" t="str">
        <f aca="false">CHOOSE(WEEKDAY(A1046),"Dom","Lun","Mar","Mie","Jue","Vie","Sab")</f>
        <v>Lun</v>
      </c>
    </row>
    <row r="1047" customFormat="false" ht="15" hidden="false" customHeight="true" outlineLevel="0" collapsed="false">
      <c r="A1047" s="70" t="n">
        <v>44053</v>
      </c>
      <c r="B1047" s="9" t="s">
        <v>1740</v>
      </c>
      <c r="C1047" s="71" t="n">
        <v>300</v>
      </c>
      <c r="D1047" s="72" t="s">
        <v>104</v>
      </c>
      <c r="E1047" s="73" t="s">
        <v>1741</v>
      </c>
      <c r="F1047" s="74" t="n">
        <f aca="false">IF(MONTH(A1047)=MONTH(A1046),F1046+1,1)</f>
        <v>4</v>
      </c>
      <c r="G1047" s="73"/>
      <c r="H1047" s="75"/>
      <c r="I1047" s="75" t="s">
        <v>159</v>
      </c>
      <c r="J1047" s="75"/>
      <c r="K1047" s="104" t="s">
        <v>80</v>
      </c>
      <c r="L1047" s="7" t="n">
        <v>0.440972222222222</v>
      </c>
      <c r="M1047" s="7" t="n">
        <v>0.459027777777778</v>
      </c>
      <c r="N1047" s="95" t="s">
        <v>220</v>
      </c>
      <c r="O1047" s="78" t="s">
        <v>1742</v>
      </c>
      <c r="Q1047" s="0" t="s">
        <v>115</v>
      </c>
      <c r="R1047" s="0" t="str">
        <f aca="false">CHOOSE(WEEKDAY(A1047),"Dom","Lun","Mar","Mie","Jue","Vie","Sab")</f>
        <v>Lun</v>
      </c>
    </row>
    <row r="1048" customFormat="false" ht="15" hidden="false" customHeight="true" outlineLevel="0" collapsed="false">
      <c r="A1048" s="70" t="n">
        <v>44053</v>
      </c>
      <c r="B1048" s="9" t="s">
        <v>1743</v>
      </c>
      <c r="C1048" s="71" t="n">
        <v>400</v>
      </c>
      <c r="D1048" s="72" t="s">
        <v>104</v>
      </c>
      <c r="E1048" s="73" t="s">
        <v>1744</v>
      </c>
      <c r="F1048" s="74" t="n">
        <f aca="false">IF(MONTH(A1048)=MONTH(A1047),F1047+1,1)</f>
        <v>5</v>
      </c>
      <c r="G1048" s="73"/>
      <c r="H1048" s="75"/>
      <c r="I1048" s="75" t="s">
        <v>79</v>
      </c>
      <c r="J1048" s="75"/>
      <c r="K1048" s="104" t="s">
        <v>80</v>
      </c>
      <c r="L1048" s="7" t="n">
        <v>0.745833333333333</v>
      </c>
      <c r="M1048" s="7" t="n">
        <v>0.771527777777778</v>
      </c>
      <c r="N1048" s="95" t="s">
        <v>222</v>
      </c>
      <c r="O1048" s="78" t="s">
        <v>1745</v>
      </c>
      <c r="Q1048" s="0" t="s">
        <v>115</v>
      </c>
      <c r="R1048" s="0" t="str">
        <f aca="false">CHOOSE(WEEKDAY(A1048),"Dom","Lun","Mar","Mie","Jue","Vie","Sab")</f>
        <v>Lun</v>
      </c>
    </row>
    <row r="1049" customFormat="false" ht="15" hidden="true" customHeight="true" outlineLevel="0" collapsed="false">
      <c r="A1049" s="70" t="n">
        <v>44053</v>
      </c>
      <c r="B1049" s="9" t="s">
        <v>1632</v>
      </c>
      <c r="C1049" s="71"/>
      <c r="D1049" s="72"/>
      <c r="E1049" s="73"/>
      <c r="F1049" s="74"/>
      <c r="G1049" s="73"/>
      <c r="H1049" s="75"/>
      <c r="I1049" s="75"/>
      <c r="J1049" s="75"/>
      <c r="K1049" s="104" t="s">
        <v>257</v>
      </c>
      <c r="L1049" s="7" t="n">
        <v>0.429861111111111</v>
      </c>
      <c r="M1049" s="7" t="n">
        <v>0.438194444444444</v>
      </c>
      <c r="N1049" s="95" t="s">
        <v>168</v>
      </c>
      <c r="O1049" s="78" t="s">
        <v>407</v>
      </c>
      <c r="Q1049" s="0" t="s">
        <v>115</v>
      </c>
      <c r="R1049" s="0" t="str">
        <f aca="false">CHOOSE(WEEKDAY(A1049),"Dom","Lun","Mar","Mie","Jue","Vie","Sab")</f>
        <v>Lun</v>
      </c>
    </row>
    <row r="1050" customFormat="false" ht="15" hidden="true" customHeight="true" outlineLevel="0" collapsed="false">
      <c r="A1050" s="70" t="n">
        <v>44053</v>
      </c>
      <c r="B1050" s="9" t="s">
        <v>143</v>
      </c>
      <c r="C1050" s="71"/>
      <c r="D1050" s="72"/>
      <c r="E1050" s="73"/>
      <c r="F1050" s="74"/>
      <c r="G1050" s="73"/>
      <c r="H1050" s="75"/>
      <c r="I1050" s="75"/>
      <c r="J1050" s="75"/>
      <c r="K1050" s="104" t="s">
        <v>144</v>
      </c>
      <c r="L1050" s="7" t="n">
        <v>0.470138888888889</v>
      </c>
      <c r="M1050" s="7" t="n">
        <v>0.484722222222222</v>
      </c>
      <c r="N1050" s="95" t="s">
        <v>132</v>
      </c>
      <c r="O1050" s="78"/>
      <c r="Q1050" s="0" t="s">
        <v>115</v>
      </c>
      <c r="R1050" s="0" t="str">
        <f aca="false">CHOOSE(WEEKDAY(A1050),"Dom","Lun","Mar","Mie","Jue","Vie","Sab")</f>
        <v>Lun</v>
      </c>
    </row>
    <row r="1051" customFormat="false" ht="15" hidden="true" customHeight="true" outlineLevel="0" collapsed="false">
      <c r="A1051" s="70" t="n">
        <v>44053</v>
      </c>
      <c r="B1051" s="9" t="s">
        <v>1734</v>
      </c>
      <c r="C1051" s="71"/>
      <c r="D1051" s="72"/>
      <c r="E1051" s="73"/>
      <c r="F1051" s="74"/>
      <c r="G1051" s="73"/>
      <c r="H1051" s="75"/>
      <c r="I1051" s="75" t="s">
        <v>228</v>
      </c>
      <c r="J1051" s="75"/>
      <c r="K1051" s="104" t="s">
        <v>108</v>
      </c>
      <c r="L1051" s="7" t="n">
        <v>0.50625</v>
      </c>
      <c r="M1051" s="7" t="n">
        <v>0.677777777777778</v>
      </c>
      <c r="N1051" s="95" t="s">
        <v>155</v>
      </c>
      <c r="O1051" s="78" t="s">
        <v>1746</v>
      </c>
      <c r="Q1051" s="0" t="s">
        <v>115</v>
      </c>
      <c r="R1051" s="0" t="str">
        <f aca="false">CHOOSE(WEEKDAY(A1051),"Dom","Lun","Mar","Mie","Jue","Vie","Sab")</f>
        <v>Lun</v>
      </c>
    </row>
    <row r="1052" customFormat="false" ht="15" hidden="true" customHeight="true" outlineLevel="0" collapsed="false">
      <c r="A1052" s="70" t="n">
        <v>44053</v>
      </c>
      <c r="B1052" s="9" t="s">
        <v>1747</v>
      </c>
      <c r="C1052" s="71"/>
      <c r="D1052" s="72"/>
      <c r="E1052" s="73"/>
      <c r="F1052" s="74"/>
      <c r="G1052" s="73"/>
      <c r="H1052" s="75"/>
      <c r="I1052" s="75"/>
      <c r="J1052" s="75"/>
      <c r="K1052" s="104" t="s">
        <v>108</v>
      </c>
      <c r="L1052" s="7" t="n">
        <v>0.729861111111111</v>
      </c>
      <c r="M1052" s="7" t="n">
        <v>0.732638888888889</v>
      </c>
      <c r="N1052" s="95" t="s">
        <v>261</v>
      </c>
      <c r="O1052" s="78" t="s">
        <v>1748</v>
      </c>
      <c r="Q1052" s="0" t="s">
        <v>115</v>
      </c>
      <c r="R1052" s="0" t="str">
        <f aca="false">CHOOSE(WEEKDAY(A1052),"Dom","Lun","Mar","Mie","Jue","Vie","Sab")</f>
        <v>Lun</v>
      </c>
    </row>
    <row r="1053" customFormat="false" ht="15" hidden="true" customHeight="true" outlineLevel="0" collapsed="false">
      <c r="A1053" s="70" t="n">
        <v>44053</v>
      </c>
      <c r="B1053" s="9" t="s">
        <v>143</v>
      </c>
      <c r="C1053" s="71"/>
      <c r="D1053" s="72"/>
      <c r="E1053" s="73"/>
      <c r="F1053" s="74"/>
      <c r="G1053" s="73"/>
      <c r="H1053" s="75"/>
      <c r="I1053" s="75"/>
      <c r="J1053" s="75"/>
      <c r="K1053" s="104" t="s">
        <v>144</v>
      </c>
      <c r="L1053" s="7" t="n">
        <v>0.804166666666667</v>
      </c>
      <c r="M1053" s="7" t="n">
        <v>0.845833333333333</v>
      </c>
      <c r="N1053" s="95" t="s">
        <v>137</v>
      </c>
      <c r="O1053" s="78"/>
      <c r="Q1053" s="0" t="s">
        <v>115</v>
      </c>
      <c r="R1053" s="0" t="str">
        <f aca="false">CHOOSE(WEEKDAY(A1053),"Dom","Lun","Mar","Mie","Jue","Vie","Sab")</f>
        <v>Lun</v>
      </c>
    </row>
    <row r="1054" customFormat="false" ht="15" hidden="true" customHeight="true" outlineLevel="0" collapsed="false">
      <c r="A1054" s="47" t="n">
        <v>44053</v>
      </c>
      <c r="B1054" s="79" t="s">
        <v>147</v>
      </c>
      <c r="C1054" s="49"/>
      <c r="D1054" s="80"/>
      <c r="E1054" s="81"/>
      <c r="F1054" s="82"/>
      <c r="G1054" s="81"/>
      <c r="H1054" s="83"/>
      <c r="I1054" s="83"/>
      <c r="J1054" s="83"/>
      <c r="K1054" s="103" t="s">
        <v>96</v>
      </c>
      <c r="L1054" s="85" t="n">
        <v>0.854166666666667</v>
      </c>
      <c r="M1054" s="85" t="n">
        <v>0.877777777777778</v>
      </c>
      <c r="N1054" s="99" t="s">
        <v>1749</v>
      </c>
      <c r="O1054" s="59"/>
      <c r="Q1054" s="0" t="s">
        <v>115</v>
      </c>
      <c r="R1054" s="0" t="str">
        <f aca="false">CHOOSE(WEEKDAY(A1054),"Dom","Lun","Mar","Mie","Jue","Vie","Sab")</f>
        <v>Lun</v>
      </c>
    </row>
    <row r="1055" customFormat="false" ht="15" hidden="false" customHeight="true" outlineLevel="0" collapsed="false">
      <c r="A1055" s="70" t="n">
        <v>44054</v>
      </c>
      <c r="B1055" s="9" t="s">
        <v>1750</v>
      </c>
      <c r="C1055" s="71" t="n">
        <v>440</v>
      </c>
      <c r="D1055" s="72" t="s">
        <v>821</v>
      </c>
      <c r="E1055" s="131" t="s">
        <v>1751</v>
      </c>
      <c r="F1055" s="132" t="n">
        <f aca="false">IF(MONTH(A1055)=MONTH(A1054),F1054+1,1)</f>
        <v>1</v>
      </c>
      <c r="G1055" s="131"/>
      <c r="H1055" s="101" t="s">
        <v>1752</v>
      </c>
      <c r="I1055" s="101" t="s">
        <v>85</v>
      </c>
      <c r="J1055" s="109"/>
      <c r="K1055" s="104" t="s">
        <v>80</v>
      </c>
      <c r="L1055" s="7" t="n">
        <v>0.625694444444444</v>
      </c>
      <c r="M1055" s="7" t="n">
        <v>0.665972222222222</v>
      </c>
      <c r="N1055" s="95" t="s">
        <v>210</v>
      </c>
      <c r="O1055" s="78" t="s">
        <v>1753</v>
      </c>
      <c r="Q1055" s="0" t="s">
        <v>115</v>
      </c>
      <c r="R1055" s="0" t="str">
        <f aca="false">CHOOSE(WEEKDAY(A1055),"Dom","Lun","Mar","Mie","Jue","Vie","Sab")</f>
        <v>Mar</v>
      </c>
    </row>
    <row r="1056" customFormat="false" ht="15" hidden="false" customHeight="true" outlineLevel="0" collapsed="false">
      <c r="A1056" s="70" t="n">
        <v>44054</v>
      </c>
      <c r="B1056" s="9" t="s">
        <v>204</v>
      </c>
      <c r="C1056" s="71" t="n">
        <v>400</v>
      </c>
      <c r="D1056" s="72" t="s">
        <v>104</v>
      </c>
      <c r="E1056" s="73" t="s">
        <v>205</v>
      </c>
      <c r="F1056" s="74" t="n">
        <f aca="false">IF(MONTH(A1056)=MONTH(A1055),F1055+1,1)</f>
        <v>2</v>
      </c>
      <c r="G1056" s="73"/>
      <c r="H1056" s="75" t="s">
        <v>204</v>
      </c>
      <c r="I1056" s="75" t="s">
        <v>79</v>
      </c>
      <c r="J1056" s="75"/>
      <c r="K1056" s="104" t="s">
        <v>80</v>
      </c>
      <c r="L1056" s="7" t="n">
        <v>0.401388888888889</v>
      </c>
      <c r="M1056" s="7" t="n">
        <v>0.434722222222222</v>
      </c>
      <c r="N1056" s="95" t="s">
        <v>1239</v>
      </c>
      <c r="O1056" s="78" t="s">
        <v>207</v>
      </c>
      <c r="Q1056" s="0" t="s">
        <v>115</v>
      </c>
      <c r="R1056" s="0" t="str">
        <f aca="false">CHOOSE(WEEKDAY(A1056),"Dom","Lun","Mar","Mie","Jue","Vie","Sab")</f>
        <v>Mar</v>
      </c>
    </row>
    <row r="1057" customFormat="false" ht="15" hidden="false" customHeight="true" outlineLevel="0" collapsed="false">
      <c r="A1057" s="70" t="n">
        <v>44054</v>
      </c>
      <c r="B1057" s="9" t="s">
        <v>134</v>
      </c>
      <c r="C1057" s="120" t="n">
        <v>300</v>
      </c>
      <c r="D1057" s="72" t="s">
        <v>104</v>
      </c>
      <c r="E1057" s="73" t="s">
        <v>1754</v>
      </c>
      <c r="F1057" s="74" t="n">
        <f aca="false">IF(MONTH(A1057)=MONTH(A1056),F1056+1,1)</f>
        <v>3</v>
      </c>
      <c r="G1057" s="73"/>
      <c r="H1057" s="75" t="s">
        <v>134</v>
      </c>
      <c r="I1057" s="75" t="s">
        <v>131</v>
      </c>
      <c r="J1057" s="75"/>
      <c r="K1057" s="104" t="s">
        <v>80</v>
      </c>
      <c r="L1057" s="7" t="n">
        <v>0.519444444444444</v>
      </c>
      <c r="M1057" s="7" t="n">
        <v>0.561111111111111</v>
      </c>
      <c r="N1057" s="95" t="s">
        <v>239</v>
      </c>
      <c r="O1057" s="78" t="s">
        <v>1755</v>
      </c>
      <c r="Q1057" s="0" t="s">
        <v>115</v>
      </c>
      <c r="R1057" s="0" t="str">
        <f aca="false">CHOOSE(WEEKDAY(A1057),"Dom","Lun","Mar","Mie","Jue","Vie","Sab")</f>
        <v>Mar</v>
      </c>
    </row>
    <row r="1058" customFormat="false" ht="15" hidden="false" customHeight="true" outlineLevel="0" collapsed="false">
      <c r="A1058" s="70" t="n">
        <v>44054</v>
      </c>
      <c r="B1058" s="9" t="s">
        <v>134</v>
      </c>
      <c r="C1058" s="71" t="n">
        <v>300</v>
      </c>
      <c r="D1058" s="72" t="s">
        <v>104</v>
      </c>
      <c r="E1058" s="73" t="s">
        <v>1756</v>
      </c>
      <c r="F1058" s="74" t="n">
        <f aca="false">IF(MONTH(A1058)=MONTH(A1057),F1057+1,1)</f>
        <v>4</v>
      </c>
      <c r="G1058" s="73"/>
      <c r="H1058" s="75" t="s">
        <v>134</v>
      </c>
      <c r="I1058" s="75" t="s">
        <v>131</v>
      </c>
      <c r="J1058" s="75"/>
      <c r="K1058" s="104" t="s">
        <v>80</v>
      </c>
      <c r="L1058" s="7" t="n">
        <v>0.566666666666667</v>
      </c>
      <c r="M1058" s="7" t="n">
        <v>0.566666666666667</v>
      </c>
      <c r="N1058" s="95" t="s">
        <v>145</v>
      </c>
      <c r="O1058" s="78" t="s">
        <v>1755</v>
      </c>
      <c r="Q1058" s="0" t="s">
        <v>115</v>
      </c>
      <c r="R1058" s="0" t="str">
        <f aca="false">CHOOSE(WEEKDAY(A1058),"Dom","Lun","Mar","Mie","Jue","Vie","Sab")</f>
        <v>Mar</v>
      </c>
    </row>
    <row r="1059" customFormat="false" ht="15" hidden="false" customHeight="true" outlineLevel="0" collapsed="false">
      <c r="A1059" s="70" t="n">
        <v>44054</v>
      </c>
      <c r="B1059" s="9" t="s">
        <v>134</v>
      </c>
      <c r="C1059" s="71" t="n">
        <v>300</v>
      </c>
      <c r="D1059" s="72" t="s">
        <v>104</v>
      </c>
      <c r="E1059" s="73" t="s">
        <v>1757</v>
      </c>
      <c r="F1059" s="74" t="n">
        <f aca="false">IF(MONTH(A1059)=MONTH(A1058),F1058+1,1)</f>
        <v>5</v>
      </c>
      <c r="G1059" s="73"/>
      <c r="H1059" s="75" t="s">
        <v>134</v>
      </c>
      <c r="I1059" s="75" t="s">
        <v>131</v>
      </c>
      <c r="J1059" s="75"/>
      <c r="K1059" s="104" t="s">
        <v>80</v>
      </c>
      <c r="L1059" s="7" t="n">
        <v>0.580555555555556</v>
      </c>
      <c r="M1059" s="7" t="n">
        <v>0.580555555555556</v>
      </c>
      <c r="N1059" s="95" t="s">
        <v>213</v>
      </c>
      <c r="O1059" s="78" t="s">
        <v>1755</v>
      </c>
      <c r="Q1059" s="0" t="s">
        <v>115</v>
      </c>
      <c r="R1059" s="0" t="str">
        <f aca="false">CHOOSE(WEEKDAY(A1059),"Dom","Lun","Mar","Mie","Jue","Vie","Sab")</f>
        <v>Mar</v>
      </c>
    </row>
    <row r="1060" customFormat="false" ht="15" hidden="true" customHeight="true" outlineLevel="0" collapsed="false">
      <c r="A1060" s="70" t="n">
        <v>44054</v>
      </c>
      <c r="B1060" s="9" t="s">
        <v>143</v>
      </c>
      <c r="C1060" s="71"/>
      <c r="D1060" s="72"/>
      <c r="E1060" s="73"/>
      <c r="F1060" s="74"/>
      <c r="G1060" s="73"/>
      <c r="H1060" s="75"/>
      <c r="I1060" s="75"/>
      <c r="J1060" s="75"/>
      <c r="K1060" s="104" t="s">
        <v>144</v>
      </c>
      <c r="L1060" s="7" t="n">
        <v>0.465972222222222</v>
      </c>
      <c r="M1060" s="7" t="n">
        <v>0.510416666666667</v>
      </c>
      <c r="N1060" s="95" t="s">
        <v>310</v>
      </c>
      <c r="O1060" s="78"/>
      <c r="Q1060" s="0" t="s">
        <v>115</v>
      </c>
      <c r="R1060" s="0" t="str">
        <f aca="false">CHOOSE(WEEKDAY(A1060),"Dom","Lun","Mar","Mie","Jue","Vie","Sab")</f>
        <v>Mar</v>
      </c>
    </row>
    <row r="1061" customFormat="false" ht="15" hidden="true" customHeight="true" outlineLevel="0" collapsed="false">
      <c r="A1061" s="70" t="n">
        <v>44054</v>
      </c>
      <c r="B1061" s="9" t="s">
        <v>143</v>
      </c>
      <c r="C1061" s="71"/>
      <c r="D1061" s="72"/>
      <c r="E1061" s="131"/>
      <c r="F1061" s="132"/>
      <c r="G1061" s="131"/>
      <c r="H1061" s="101"/>
      <c r="I1061" s="101"/>
      <c r="J1061" s="109"/>
      <c r="K1061" s="104" t="s">
        <v>144</v>
      </c>
      <c r="L1061" s="7" t="n">
        <v>0.597916666666667</v>
      </c>
      <c r="M1061" s="7" t="n">
        <v>0.624305555555556</v>
      </c>
      <c r="N1061" s="95" t="s">
        <v>343</v>
      </c>
      <c r="O1061" s="78"/>
      <c r="Q1061" s="0" t="s">
        <v>115</v>
      </c>
      <c r="R1061" s="0" t="str">
        <f aca="false">CHOOSE(WEEKDAY(A1061),"Dom","Lun","Mar","Mie","Jue","Vie","Sab")</f>
        <v>Mar</v>
      </c>
    </row>
    <row r="1062" customFormat="false" ht="15" hidden="true" customHeight="true" outlineLevel="0" collapsed="false">
      <c r="A1062" s="47" t="n">
        <v>44054</v>
      </c>
      <c r="B1062" s="79" t="s">
        <v>147</v>
      </c>
      <c r="C1062" s="49"/>
      <c r="D1062" s="80"/>
      <c r="E1062" s="81"/>
      <c r="F1062" s="82"/>
      <c r="G1062" s="81"/>
      <c r="H1062" s="83"/>
      <c r="I1062" s="83"/>
      <c r="J1062" s="83"/>
      <c r="K1062" s="103" t="s">
        <v>96</v>
      </c>
      <c r="L1062" s="85" t="n">
        <v>0.686111111111111</v>
      </c>
      <c r="M1062" s="85" t="n">
        <v>0.702777777777778</v>
      </c>
      <c r="N1062" s="99" t="s">
        <v>1758</v>
      </c>
      <c r="O1062" s="59"/>
      <c r="Q1062" s="0" t="s">
        <v>115</v>
      </c>
      <c r="R1062" s="0" t="str">
        <f aca="false">CHOOSE(WEEKDAY(A1062),"Dom","Lun","Mar","Mie","Jue","Vie","Sab")</f>
        <v>Mar</v>
      </c>
    </row>
    <row r="1063" customFormat="false" ht="15" hidden="false" customHeight="true" outlineLevel="0" collapsed="false">
      <c r="A1063" s="70" t="n">
        <v>44055</v>
      </c>
      <c r="B1063" s="9" t="s">
        <v>233</v>
      </c>
      <c r="C1063" s="71" t="n">
        <v>380</v>
      </c>
      <c r="D1063" s="72" t="s">
        <v>821</v>
      </c>
      <c r="E1063" s="73" t="s">
        <v>1759</v>
      </c>
      <c r="F1063" s="74" t="n">
        <f aca="false">IF(MONTH(A1063)=MONTH(A1062),F1062+1,1)</f>
        <v>1</v>
      </c>
      <c r="G1063" s="73"/>
      <c r="H1063" s="75" t="s">
        <v>233</v>
      </c>
      <c r="I1063" s="75" t="s">
        <v>100</v>
      </c>
      <c r="J1063" s="75"/>
      <c r="K1063" s="104" t="s">
        <v>72</v>
      </c>
      <c r="L1063" s="7" t="n">
        <v>0.596527777777778</v>
      </c>
      <c r="M1063" s="7" t="n">
        <v>0.596527777777778</v>
      </c>
      <c r="N1063" s="95" t="s">
        <v>125</v>
      </c>
      <c r="O1063" s="78" t="s">
        <v>1760</v>
      </c>
      <c r="Q1063" s="0" t="s">
        <v>115</v>
      </c>
      <c r="R1063" s="0" t="str">
        <f aca="false">CHOOSE(WEEKDAY(A1063),"Dom","Lun","Mar","Mie","Jue","Vie","Sab")</f>
        <v>Mie</v>
      </c>
    </row>
    <row r="1064" customFormat="false" ht="15" hidden="false" customHeight="true" outlineLevel="0" collapsed="false">
      <c r="A1064" s="47" t="n">
        <v>44055</v>
      </c>
      <c r="B1064" s="79" t="s">
        <v>1761</v>
      </c>
      <c r="C1064" s="49" t="n">
        <v>580</v>
      </c>
      <c r="D1064" s="80" t="s">
        <v>821</v>
      </c>
      <c r="E1064" s="81" t="s">
        <v>1762</v>
      </c>
      <c r="F1064" s="82" t="n">
        <f aca="false">IF(MONTH(A1064)=MONTH(A1063),F1063+1,1)</f>
        <v>2</v>
      </c>
      <c r="G1064" s="81"/>
      <c r="H1064" s="83" t="s">
        <v>1761</v>
      </c>
      <c r="I1064" s="83" t="s">
        <v>131</v>
      </c>
      <c r="J1064" s="83"/>
      <c r="K1064" s="103" t="s">
        <v>72</v>
      </c>
      <c r="L1064" s="85" t="n">
        <v>0.596527777777778</v>
      </c>
      <c r="M1064" s="85" t="n">
        <v>0.596527777777778</v>
      </c>
      <c r="N1064" s="99" t="n">
        <v>0</v>
      </c>
      <c r="O1064" s="59" t="s">
        <v>1763</v>
      </c>
      <c r="Q1064" s="0" t="s">
        <v>115</v>
      </c>
      <c r="R1064" s="0" t="str">
        <f aca="false">CHOOSE(WEEKDAY(A1064),"Dom","Lun","Mar","Mie","Jue","Vie","Sab")</f>
        <v>Mie</v>
      </c>
    </row>
    <row r="1065" customFormat="false" ht="15" hidden="true" customHeight="true" outlineLevel="0" collapsed="false">
      <c r="A1065" s="70" t="n">
        <v>44055</v>
      </c>
      <c r="B1065" s="136" t="s">
        <v>1455</v>
      </c>
      <c r="C1065" s="71"/>
      <c r="D1065" s="72"/>
      <c r="E1065" s="73"/>
      <c r="F1065" s="74"/>
      <c r="G1065" s="73"/>
      <c r="H1065" s="75"/>
      <c r="I1065" s="75"/>
      <c r="J1065" s="75"/>
      <c r="K1065" s="104" t="s">
        <v>108</v>
      </c>
      <c r="L1065" s="7" t="n">
        <v>0.563194444444444</v>
      </c>
      <c r="M1065" s="7" t="n">
        <v>0.588888888888889</v>
      </c>
      <c r="N1065" s="95" t="s">
        <v>305</v>
      </c>
      <c r="O1065" s="78" t="s">
        <v>1764</v>
      </c>
      <c r="Q1065" s="0" t="s">
        <v>115</v>
      </c>
      <c r="R1065" s="0" t="str">
        <f aca="false">CHOOSE(WEEKDAY(A1065),"Dom","Lun","Mar","Mie","Jue","Vie","Sab")</f>
        <v>Mie</v>
      </c>
    </row>
    <row r="1066" customFormat="false" ht="15" hidden="true" customHeight="true" outlineLevel="0" collapsed="false">
      <c r="A1066" s="70" t="n">
        <v>44055</v>
      </c>
      <c r="B1066" s="9" t="s">
        <v>1765</v>
      </c>
      <c r="C1066" s="71"/>
      <c r="D1066" s="72"/>
      <c r="E1066" s="73"/>
      <c r="F1066" s="74"/>
      <c r="G1066" s="73"/>
      <c r="H1066" s="75"/>
      <c r="I1066" s="75"/>
      <c r="J1066" s="75"/>
      <c r="K1066" s="104" t="s">
        <v>92</v>
      </c>
      <c r="L1066" s="7" t="n">
        <v>0.592361111111111</v>
      </c>
      <c r="M1066" s="7" t="n">
        <v>0.596527777777778</v>
      </c>
      <c r="N1066" s="95" t="s">
        <v>125</v>
      </c>
      <c r="O1066" s="78" t="s">
        <v>1766</v>
      </c>
      <c r="Q1066" s="0" t="s">
        <v>115</v>
      </c>
      <c r="R1066" s="0" t="str">
        <f aca="false">CHOOSE(WEEKDAY(A1066),"Dom","Lun","Mar","Mie","Jue","Vie","Sab")</f>
        <v>Mie</v>
      </c>
    </row>
    <row r="1067" customFormat="false" ht="15" hidden="false" customHeight="true" outlineLevel="0" collapsed="false">
      <c r="A1067" s="70" t="n">
        <v>44057</v>
      </c>
      <c r="B1067" s="9" t="s">
        <v>204</v>
      </c>
      <c r="C1067" s="71" t="n">
        <v>400</v>
      </c>
      <c r="D1067" s="72" t="s">
        <v>104</v>
      </c>
      <c r="E1067" s="73" t="s">
        <v>205</v>
      </c>
      <c r="F1067" s="74" t="n">
        <f aca="false">IF(MONTH(A1067)=MONTH(A1066),F1066+1,1)</f>
        <v>1</v>
      </c>
      <c r="G1067" s="73"/>
      <c r="H1067" s="75" t="s">
        <v>204</v>
      </c>
      <c r="I1067" s="75" t="s">
        <v>79</v>
      </c>
      <c r="J1067" s="75"/>
      <c r="K1067" s="104" t="s">
        <v>80</v>
      </c>
      <c r="L1067" s="7" t="n">
        <v>0.479166666666667</v>
      </c>
      <c r="M1067" s="7" t="n">
        <v>0.515277777777778</v>
      </c>
      <c r="N1067" s="95" t="s">
        <v>318</v>
      </c>
      <c r="O1067" s="78" t="s">
        <v>207</v>
      </c>
      <c r="Q1067" s="0" t="s">
        <v>115</v>
      </c>
      <c r="R1067" s="0" t="str">
        <f aca="false">CHOOSE(WEEKDAY(A1067),"Dom","Lun","Mar","Mie","Jue","Vie","Sab")</f>
        <v>Vie</v>
      </c>
    </row>
    <row r="1068" customFormat="false" ht="15" hidden="true" customHeight="true" outlineLevel="0" collapsed="false">
      <c r="A1068" s="70" t="n">
        <v>44057</v>
      </c>
      <c r="B1068" s="9" t="s">
        <v>143</v>
      </c>
      <c r="C1068" s="71"/>
      <c r="D1068" s="72"/>
      <c r="E1068" s="73"/>
      <c r="F1068" s="74"/>
      <c r="G1068" s="73"/>
      <c r="H1068" s="75"/>
      <c r="I1068" s="75"/>
      <c r="J1068" s="75"/>
      <c r="K1068" s="104" t="s">
        <v>144</v>
      </c>
      <c r="L1068" s="7" t="n">
        <v>0.542361111111111</v>
      </c>
      <c r="M1068" s="7" t="n">
        <v>0.588194444444444</v>
      </c>
      <c r="N1068" s="95" t="s">
        <v>198</v>
      </c>
      <c r="O1068" s="78"/>
      <c r="Q1068" s="0" t="s">
        <v>115</v>
      </c>
      <c r="R1068" s="0" t="str">
        <f aca="false">CHOOSE(WEEKDAY(A1068),"Dom","Lun","Mar","Mie","Jue","Vie","Sab")</f>
        <v>Vie</v>
      </c>
    </row>
    <row r="1069" customFormat="false" ht="15" hidden="true" customHeight="true" outlineLevel="0" collapsed="false">
      <c r="A1069" s="47" t="n">
        <v>44057</v>
      </c>
      <c r="B1069" s="79" t="s">
        <v>147</v>
      </c>
      <c r="C1069" s="49"/>
      <c r="D1069" s="80"/>
      <c r="E1069" s="81"/>
      <c r="F1069" s="82"/>
      <c r="G1069" s="81"/>
      <c r="H1069" s="83"/>
      <c r="I1069" s="83"/>
      <c r="J1069" s="83"/>
      <c r="K1069" s="103" t="s">
        <v>96</v>
      </c>
      <c r="L1069" s="85" t="n">
        <v>0.598611111111111</v>
      </c>
      <c r="M1069" s="85" t="n">
        <v>0.753472222222222</v>
      </c>
      <c r="N1069" s="99" t="s">
        <v>1767</v>
      </c>
      <c r="O1069" s="59"/>
      <c r="Q1069" s="0" t="s">
        <v>115</v>
      </c>
      <c r="R1069" s="0" t="str">
        <f aca="false">CHOOSE(WEEKDAY(A1069),"Dom","Lun","Mar","Mie","Jue","Vie","Sab")</f>
        <v>Vie</v>
      </c>
    </row>
    <row r="1070" customFormat="false" ht="15" hidden="false" customHeight="true" outlineLevel="0" collapsed="false">
      <c r="A1070" s="70" t="n">
        <v>44058</v>
      </c>
      <c r="B1070" s="9" t="s">
        <v>98</v>
      </c>
      <c r="C1070" s="71" t="n">
        <v>300</v>
      </c>
      <c r="D1070" s="72" t="s">
        <v>77</v>
      </c>
      <c r="E1070" s="73" t="s">
        <v>1768</v>
      </c>
      <c r="F1070" s="74" t="n">
        <f aca="false">IF(MONTH(A1070)=MONTH(A1069),F1069+1,1)</f>
        <v>1</v>
      </c>
      <c r="G1070" s="73"/>
      <c r="H1070" s="75"/>
      <c r="I1070" s="75" t="s">
        <v>100</v>
      </c>
      <c r="J1070" s="75"/>
      <c r="K1070" s="104" t="s">
        <v>80</v>
      </c>
      <c r="L1070" s="7" t="n">
        <v>0.688888888888889</v>
      </c>
      <c r="M1070" s="7" t="n">
        <v>0.708333333333333</v>
      </c>
      <c r="N1070" s="95" t="s">
        <v>348</v>
      </c>
      <c r="O1070" s="78" t="s">
        <v>1769</v>
      </c>
      <c r="Q1070" s="0" t="s">
        <v>332</v>
      </c>
      <c r="R1070" s="0" t="str">
        <f aca="false">CHOOSE(WEEKDAY(A1070),"Dom","Lun","Mar","Mie","Jue","Vie","Sab")</f>
        <v>Sab</v>
      </c>
    </row>
    <row r="1071" customFormat="false" ht="15" hidden="false" customHeight="true" outlineLevel="0" collapsed="false">
      <c r="A1071" s="70" t="n">
        <v>44058</v>
      </c>
      <c r="B1071" s="9" t="s">
        <v>1388</v>
      </c>
      <c r="C1071" s="71" t="n">
        <v>300</v>
      </c>
      <c r="D1071" s="72" t="s">
        <v>77</v>
      </c>
      <c r="E1071" s="73" t="s">
        <v>1389</v>
      </c>
      <c r="F1071" s="74" t="n">
        <f aca="false">IF(MONTH(A1071)=MONTH(A1070),F1070+1,1)</f>
        <v>2</v>
      </c>
      <c r="G1071" s="73"/>
      <c r="H1071" s="75"/>
      <c r="I1071" s="75" t="s">
        <v>187</v>
      </c>
      <c r="J1071" s="75"/>
      <c r="K1071" s="104" t="s">
        <v>80</v>
      </c>
      <c r="L1071" s="7" t="n">
        <v>0.727083333333333</v>
      </c>
      <c r="M1071" s="7" t="n">
        <v>0.752083333333333</v>
      </c>
      <c r="N1071" s="95" t="s">
        <v>348</v>
      </c>
      <c r="O1071" s="78" t="s">
        <v>1390</v>
      </c>
      <c r="Q1071" s="0" t="s">
        <v>332</v>
      </c>
      <c r="R1071" s="0" t="str">
        <f aca="false">CHOOSE(WEEKDAY(A1071),"Dom","Lun","Mar","Mie","Jue","Vie","Sab")</f>
        <v>Sab</v>
      </c>
    </row>
    <row r="1072" customFormat="false" ht="15" hidden="false" customHeight="true" outlineLevel="0" collapsed="false">
      <c r="A1072" s="70" t="n">
        <v>44058</v>
      </c>
      <c r="B1072" s="9" t="s">
        <v>1770</v>
      </c>
      <c r="C1072" s="120" t="n">
        <v>430</v>
      </c>
      <c r="D1072" s="137" t="s">
        <v>821</v>
      </c>
      <c r="E1072" s="73" t="s">
        <v>1771</v>
      </c>
      <c r="F1072" s="74" t="n">
        <f aca="false">IF(MONTH(A1072)=MONTH(A1071),F1071+1,1)</f>
        <v>3</v>
      </c>
      <c r="G1072" s="73"/>
      <c r="H1072" s="75" t="s">
        <v>1772</v>
      </c>
      <c r="I1072" s="75" t="s">
        <v>876</v>
      </c>
      <c r="J1072" s="75"/>
      <c r="K1072" s="104" t="s">
        <v>80</v>
      </c>
      <c r="L1072" s="7" t="n">
        <v>0.798611111111111</v>
      </c>
      <c r="M1072" s="7" t="n">
        <v>0.830555555555556</v>
      </c>
      <c r="N1072" s="95" t="s">
        <v>155</v>
      </c>
      <c r="O1072" s="78" t="s">
        <v>1773</v>
      </c>
      <c r="Q1072" s="0" t="s">
        <v>332</v>
      </c>
      <c r="R1072" s="0" t="str">
        <f aca="false">CHOOSE(WEEKDAY(A1072),"Dom","Lun","Mar","Mie","Jue","Vie","Sab")</f>
        <v>Sab</v>
      </c>
    </row>
    <row r="1073" customFormat="false" ht="15" hidden="true" customHeight="true" outlineLevel="0" collapsed="false">
      <c r="A1073" s="70" t="n">
        <v>44058</v>
      </c>
      <c r="B1073" s="9" t="s">
        <v>98</v>
      </c>
      <c r="C1073" s="71"/>
      <c r="D1073" s="72"/>
      <c r="E1073" s="73"/>
      <c r="F1073" s="74"/>
      <c r="G1073" s="73"/>
      <c r="H1073" s="75"/>
      <c r="I1073" s="75" t="s">
        <v>100</v>
      </c>
      <c r="J1073" s="75"/>
      <c r="K1073" s="104" t="s">
        <v>108</v>
      </c>
      <c r="L1073" s="7" t="n">
        <v>0.480555555555556</v>
      </c>
      <c r="M1073" s="7" t="n">
        <v>0.680555555555555</v>
      </c>
      <c r="N1073" s="95" t="s">
        <v>137</v>
      </c>
      <c r="O1073" s="78" t="s">
        <v>1774</v>
      </c>
      <c r="Q1073" s="0" t="s">
        <v>332</v>
      </c>
      <c r="R1073" s="0" t="str">
        <f aca="false">CHOOSE(WEEKDAY(A1073),"Dom","Lun","Mar","Mie","Jue","Vie","Sab")</f>
        <v>Sab</v>
      </c>
    </row>
    <row r="1074" customFormat="false" ht="15" hidden="true" customHeight="true" outlineLevel="0" collapsed="false">
      <c r="A1074" s="70" t="n">
        <v>44058</v>
      </c>
      <c r="B1074" s="9" t="s">
        <v>95</v>
      </c>
      <c r="C1074" s="71"/>
      <c r="D1074" s="72"/>
      <c r="E1074" s="73"/>
      <c r="F1074" s="74"/>
      <c r="G1074" s="73"/>
      <c r="H1074" s="75"/>
      <c r="I1074" s="75"/>
      <c r="J1074" s="75"/>
      <c r="K1074" s="104" t="s">
        <v>108</v>
      </c>
      <c r="L1074" s="7" t="n">
        <v>0.770833333333333</v>
      </c>
      <c r="M1074" s="7" t="n">
        <v>0.782638888888889</v>
      </c>
      <c r="N1074" s="95" t="s">
        <v>155</v>
      </c>
      <c r="O1074" s="78" t="s">
        <v>112</v>
      </c>
      <c r="Q1074" s="0" t="s">
        <v>332</v>
      </c>
      <c r="R1074" s="0" t="str">
        <f aca="false">CHOOSE(WEEKDAY(A1074),"Dom","Lun","Mar","Mie","Jue","Vie","Sab")</f>
        <v>Sab</v>
      </c>
    </row>
    <row r="1075" customFormat="false" ht="15" hidden="true" customHeight="true" outlineLevel="0" collapsed="false">
      <c r="A1075" s="70" t="n">
        <v>44058</v>
      </c>
      <c r="B1075" s="9" t="s">
        <v>1403</v>
      </c>
      <c r="C1075" s="71"/>
      <c r="D1075" s="72"/>
      <c r="E1075" s="73"/>
      <c r="F1075" s="74"/>
      <c r="G1075" s="73"/>
      <c r="H1075" s="75"/>
      <c r="I1075" s="75"/>
      <c r="J1075" s="75"/>
      <c r="K1075" s="104" t="s">
        <v>257</v>
      </c>
      <c r="L1075" s="7" t="n">
        <v>0.846527777777778</v>
      </c>
      <c r="M1075" s="7" t="n">
        <v>0.854861111111111</v>
      </c>
      <c r="N1075" s="95" t="s">
        <v>190</v>
      </c>
      <c r="O1075" s="78" t="s">
        <v>1404</v>
      </c>
      <c r="Q1075" s="0" t="s">
        <v>332</v>
      </c>
      <c r="R1075" s="0" t="str">
        <f aca="false">CHOOSE(WEEKDAY(A1075),"Dom","Lun","Mar","Mie","Jue","Vie","Sab")</f>
        <v>Sab</v>
      </c>
    </row>
    <row r="1076" customFormat="false" ht="15" hidden="true" customHeight="true" outlineLevel="0" collapsed="false">
      <c r="A1076" s="47" t="n">
        <v>44058</v>
      </c>
      <c r="B1076" s="79" t="s">
        <v>147</v>
      </c>
      <c r="C1076" s="49"/>
      <c r="D1076" s="80"/>
      <c r="E1076" s="81"/>
      <c r="F1076" s="82"/>
      <c r="G1076" s="81"/>
      <c r="H1076" s="83"/>
      <c r="I1076" s="83"/>
      <c r="J1076" s="83"/>
      <c r="K1076" s="103" t="s">
        <v>96</v>
      </c>
      <c r="L1076" s="85" t="n">
        <v>0.856944444444444</v>
      </c>
      <c r="M1076" s="85" t="n">
        <v>0.900694444444444</v>
      </c>
      <c r="N1076" s="99" t="e">
        <f aca="false">#REF!</f>
        <v>#REF!</v>
      </c>
      <c r="O1076" s="59"/>
      <c r="Q1076" s="0" t="s">
        <v>332</v>
      </c>
      <c r="R1076" s="0" t="str">
        <f aca="false">CHOOSE(WEEKDAY(A1076),"Dom","Lun","Mar","Mie","Jue","Vie","Sab")</f>
        <v>Sab</v>
      </c>
    </row>
    <row r="1077" customFormat="false" ht="15" hidden="false" customHeight="true" outlineLevel="0" collapsed="false">
      <c r="A1077" s="70" t="n">
        <v>44060</v>
      </c>
      <c r="B1077" s="9" t="s">
        <v>1585</v>
      </c>
      <c r="C1077" s="71" t="n">
        <v>300</v>
      </c>
      <c r="D1077" s="72" t="s">
        <v>77</v>
      </c>
      <c r="E1077" s="138" t="s">
        <v>1586</v>
      </c>
      <c r="F1077" s="139" t="n">
        <f aca="false">IF(MONTH(A1077)=MONTH(A1076),F1076+1,1)</f>
        <v>1</v>
      </c>
      <c r="G1077" s="138"/>
      <c r="H1077" s="72"/>
      <c r="I1077" s="72" t="s">
        <v>183</v>
      </c>
      <c r="J1077" s="72"/>
      <c r="K1077" s="78" t="s">
        <v>80</v>
      </c>
      <c r="L1077" s="7" t="n">
        <v>0.410416666666667</v>
      </c>
      <c r="M1077" s="7" t="n">
        <v>0.43125</v>
      </c>
      <c r="N1077" s="95" t="s">
        <v>137</v>
      </c>
      <c r="O1077" s="78" t="s">
        <v>1775</v>
      </c>
      <c r="Q1077" s="0" t="s">
        <v>332</v>
      </c>
      <c r="R1077" s="0" t="str">
        <f aca="false">CHOOSE(WEEKDAY(A1077),"Dom","Lun","Mar","Mie","Jue","Vie","Sab")</f>
        <v>Lun</v>
      </c>
    </row>
    <row r="1078" customFormat="false" ht="15" hidden="false" customHeight="true" outlineLevel="0" collapsed="false">
      <c r="A1078" s="70" t="n">
        <v>44060</v>
      </c>
      <c r="B1078" s="9" t="s">
        <v>1776</v>
      </c>
      <c r="C1078" s="71" t="n">
        <v>1450</v>
      </c>
      <c r="D1078" s="72" t="s">
        <v>821</v>
      </c>
      <c r="E1078" s="138" t="s">
        <v>1777</v>
      </c>
      <c r="F1078" s="139" t="n">
        <f aca="false">IF(MONTH(A1078)=MONTH(A1077),F1077+1,1)</f>
        <v>2</v>
      </c>
      <c r="G1078" s="138"/>
      <c r="H1078" s="72" t="s">
        <v>1778</v>
      </c>
      <c r="I1078" s="72" t="s">
        <v>1779</v>
      </c>
      <c r="J1078" s="72"/>
      <c r="K1078" s="104" t="s">
        <v>80</v>
      </c>
      <c r="L1078" s="7" t="n">
        <v>0.495138888888889</v>
      </c>
      <c r="M1078" s="7" t="n">
        <v>0.561111111111111</v>
      </c>
      <c r="N1078" s="95" t="s">
        <v>1160</v>
      </c>
      <c r="O1078" s="78" t="s">
        <v>1780</v>
      </c>
      <c r="Q1078" s="0" t="s">
        <v>332</v>
      </c>
      <c r="R1078" s="0" t="str">
        <f aca="false">CHOOSE(WEEKDAY(A1078),"Dom","Lun","Mar","Mie","Jue","Vie","Sab")</f>
        <v>Lun</v>
      </c>
    </row>
    <row r="1079" customFormat="false" ht="15" hidden="false" customHeight="true" outlineLevel="0" collapsed="false">
      <c r="A1079" s="70" t="n">
        <v>44060</v>
      </c>
      <c r="B1079" s="9" t="s">
        <v>1781</v>
      </c>
      <c r="C1079" s="71" t="n">
        <v>350</v>
      </c>
      <c r="D1079" s="72" t="s">
        <v>821</v>
      </c>
      <c r="E1079" s="73" t="s">
        <v>1782</v>
      </c>
      <c r="F1079" s="74" t="n">
        <f aca="false">IF(MONTH(A1079)=MONTH(A1078),F1078+1,1)</f>
        <v>3</v>
      </c>
      <c r="G1079" s="73"/>
      <c r="H1079" s="75" t="s">
        <v>1783</v>
      </c>
      <c r="I1079" s="75" t="s">
        <v>394</v>
      </c>
      <c r="J1079" s="75"/>
      <c r="K1079" s="104" t="s">
        <v>80</v>
      </c>
      <c r="L1079" s="7" t="n">
        <v>0.740972222222222</v>
      </c>
      <c r="M1079" s="7" t="n">
        <v>0.765972222222222</v>
      </c>
      <c r="N1079" s="95" t="s">
        <v>222</v>
      </c>
      <c r="O1079" s="78" t="s">
        <v>1784</v>
      </c>
      <c r="Q1079" s="0" t="s">
        <v>332</v>
      </c>
      <c r="R1079" s="0" t="str">
        <f aca="false">CHOOSE(WEEKDAY(A1079),"Dom","Lun","Mar","Mie","Jue","Vie","Sab")</f>
        <v>Lun</v>
      </c>
    </row>
    <row r="1080" customFormat="false" ht="15" hidden="false" customHeight="true" outlineLevel="0" collapsed="false">
      <c r="A1080" s="70" t="n">
        <v>44060</v>
      </c>
      <c r="B1080" s="9" t="s">
        <v>944</v>
      </c>
      <c r="C1080" s="71" t="n">
        <v>400</v>
      </c>
      <c r="D1080" s="72" t="s">
        <v>104</v>
      </c>
      <c r="E1080" s="138" t="s">
        <v>945</v>
      </c>
      <c r="F1080" s="139" t="n">
        <f aca="false">IF(MONTH(A1080)=MONTH(A1079),F1079+1,1)</f>
        <v>4</v>
      </c>
      <c r="G1080" s="138"/>
      <c r="H1080" s="72"/>
      <c r="I1080" s="72" t="s">
        <v>187</v>
      </c>
      <c r="J1080" s="72"/>
      <c r="K1080" s="104" t="s">
        <v>80</v>
      </c>
      <c r="L1080" s="7" t="n">
        <v>0.388888888888889</v>
      </c>
      <c r="M1080" s="7" t="n">
        <v>0.396527777777778</v>
      </c>
      <c r="N1080" s="95" t="s">
        <v>145</v>
      </c>
      <c r="O1080" s="78" t="s">
        <v>407</v>
      </c>
      <c r="Q1080" s="0" t="s">
        <v>332</v>
      </c>
      <c r="R1080" s="0" t="str">
        <f aca="false">CHOOSE(WEEKDAY(A1080),"Dom","Lun","Mar","Mie","Jue","Vie","Sab")</f>
        <v>Lun</v>
      </c>
    </row>
    <row r="1081" customFormat="false" ht="15" hidden="false" customHeight="true" outlineLevel="0" collapsed="false">
      <c r="A1081" s="70" t="n">
        <v>44060</v>
      </c>
      <c r="B1081" s="9" t="s">
        <v>1408</v>
      </c>
      <c r="C1081" s="71" t="n">
        <v>300</v>
      </c>
      <c r="D1081" s="72" t="s">
        <v>104</v>
      </c>
      <c r="E1081" s="73" t="s">
        <v>1785</v>
      </c>
      <c r="F1081" s="74" t="n">
        <f aca="false">IF(MONTH(A1081)=MONTH(A1080),F1080+1,1)</f>
        <v>5</v>
      </c>
      <c r="G1081" s="73"/>
      <c r="H1081" s="75"/>
      <c r="I1081" s="75" t="s">
        <v>85</v>
      </c>
      <c r="J1081" s="75"/>
      <c r="K1081" s="104" t="s">
        <v>80</v>
      </c>
      <c r="L1081" s="7" t="n">
        <v>0.605555555555555</v>
      </c>
      <c r="M1081" s="7" t="n">
        <v>0.667361111111111</v>
      </c>
      <c r="N1081" s="95" t="s">
        <v>122</v>
      </c>
      <c r="O1081" s="78" t="s">
        <v>1786</v>
      </c>
      <c r="Q1081" s="0" t="s">
        <v>332</v>
      </c>
      <c r="R1081" s="0" t="str">
        <f aca="false">CHOOSE(WEEKDAY(A1081),"Dom","Lun","Mar","Mie","Jue","Vie","Sab")</f>
        <v>Lun</v>
      </c>
    </row>
    <row r="1082" customFormat="false" ht="15" hidden="true" customHeight="true" outlineLevel="0" collapsed="false">
      <c r="A1082" s="70" t="n">
        <v>44060</v>
      </c>
      <c r="B1082" s="9" t="s">
        <v>1787</v>
      </c>
      <c r="C1082" s="71"/>
      <c r="D1082" s="72"/>
      <c r="E1082" s="73"/>
      <c r="F1082" s="74"/>
      <c r="G1082" s="73"/>
      <c r="H1082" s="75"/>
      <c r="I1082" s="75"/>
      <c r="J1082" s="75"/>
      <c r="K1082" s="104" t="s">
        <v>92</v>
      </c>
      <c r="L1082" s="7" t="n">
        <v>0.346527777777778</v>
      </c>
      <c r="M1082" s="7" t="n">
        <v>0.365972222222222</v>
      </c>
      <c r="N1082" s="95" t="s">
        <v>145</v>
      </c>
      <c r="O1082" s="78" t="s">
        <v>1788</v>
      </c>
      <c r="Q1082" s="0" t="s">
        <v>332</v>
      </c>
      <c r="R1082" s="0" t="str">
        <f aca="false">CHOOSE(WEEKDAY(A1082),"Dom","Lun","Mar","Mie","Jue","Vie","Sab")</f>
        <v>Lun</v>
      </c>
    </row>
    <row r="1083" customFormat="false" ht="15" hidden="true" customHeight="true" outlineLevel="0" collapsed="false">
      <c r="A1083" s="70" t="n">
        <v>44060</v>
      </c>
      <c r="B1083" s="9" t="s">
        <v>1632</v>
      </c>
      <c r="C1083" s="71"/>
      <c r="D1083" s="72"/>
      <c r="E1083" s="73"/>
      <c r="F1083" s="74"/>
      <c r="G1083" s="73"/>
      <c r="H1083" s="75"/>
      <c r="I1083" s="75"/>
      <c r="J1083" s="75"/>
      <c r="K1083" s="104" t="s">
        <v>257</v>
      </c>
      <c r="L1083" s="7" t="n">
        <v>0.379861111111111</v>
      </c>
      <c r="M1083" s="7" t="n">
        <v>0.384722222222222</v>
      </c>
      <c r="N1083" s="95" t="s">
        <v>123</v>
      </c>
      <c r="O1083" s="78" t="s">
        <v>407</v>
      </c>
      <c r="Q1083" s="0" t="s">
        <v>332</v>
      </c>
      <c r="R1083" s="0" t="str">
        <f aca="false">CHOOSE(WEEKDAY(A1083),"Dom","Lun","Mar","Mie","Jue","Vie","Sab")</f>
        <v>Lun</v>
      </c>
    </row>
    <row r="1084" customFormat="false" ht="15" hidden="true" customHeight="true" outlineLevel="0" collapsed="false">
      <c r="A1084" s="70" t="n">
        <v>44060</v>
      </c>
      <c r="B1084" s="9" t="s">
        <v>143</v>
      </c>
      <c r="C1084" s="71"/>
      <c r="D1084" s="72"/>
      <c r="E1084" s="138"/>
      <c r="F1084" s="139"/>
      <c r="G1084" s="138"/>
      <c r="H1084" s="72"/>
      <c r="I1084" s="72"/>
      <c r="J1084" s="72"/>
      <c r="K1084" s="104" t="s">
        <v>144</v>
      </c>
      <c r="L1084" s="7" t="n">
        <v>0.439583333333333</v>
      </c>
      <c r="M1084" s="7" t="n">
        <v>0.459722222222222</v>
      </c>
      <c r="N1084" s="95" t="s">
        <v>324</v>
      </c>
      <c r="O1084" s="78"/>
      <c r="Q1084" s="0" t="s">
        <v>332</v>
      </c>
      <c r="R1084" s="0" t="str">
        <f aca="false">CHOOSE(WEEKDAY(A1084),"Dom","Lun","Mar","Mie","Jue","Vie","Sab")</f>
        <v>Lun</v>
      </c>
    </row>
    <row r="1085" customFormat="false" ht="15" hidden="true" customHeight="true" outlineLevel="0" collapsed="false">
      <c r="A1085" s="70" t="n">
        <v>44060</v>
      </c>
      <c r="B1085" s="9" t="s">
        <v>1789</v>
      </c>
      <c r="C1085" s="71"/>
      <c r="D1085" s="72"/>
      <c r="E1085" s="73"/>
      <c r="F1085" s="74"/>
      <c r="G1085" s="73"/>
      <c r="H1085" s="72"/>
      <c r="I1085" s="72"/>
      <c r="J1085" s="72"/>
      <c r="K1085" s="104" t="s">
        <v>257</v>
      </c>
      <c r="L1085" s="7" t="n">
        <v>0.466666666666667</v>
      </c>
      <c r="M1085" s="7" t="n">
        <v>0.493055555555556</v>
      </c>
      <c r="N1085" s="95" t="s">
        <v>190</v>
      </c>
      <c r="O1085" s="78" t="s">
        <v>1790</v>
      </c>
      <c r="Q1085" s="0" t="s">
        <v>332</v>
      </c>
      <c r="R1085" s="0" t="str">
        <f aca="false">CHOOSE(WEEKDAY(A1085),"Dom","Lun","Mar","Mie","Jue","Vie","Sab")</f>
        <v>Lun</v>
      </c>
    </row>
    <row r="1086" customFormat="false" ht="15" hidden="true" customHeight="true" outlineLevel="0" collapsed="false">
      <c r="A1086" s="70" t="n">
        <v>44060</v>
      </c>
      <c r="B1086" s="9" t="s">
        <v>143</v>
      </c>
      <c r="C1086" s="71"/>
      <c r="D1086" s="72"/>
      <c r="E1086" s="73"/>
      <c r="F1086" s="74"/>
      <c r="G1086" s="73"/>
      <c r="H1086" s="75"/>
      <c r="I1086" s="75"/>
      <c r="J1086" s="75"/>
      <c r="K1086" s="104" t="s">
        <v>144</v>
      </c>
      <c r="L1086" s="7" t="n">
        <v>0.681944444444444</v>
      </c>
      <c r="M1086" s="7" t="n">
        <v>0.732638888888889</v>
      </c>
      <c r="N1086" s="95" t="s">
        <v>137</v>
      </c>
      <c r="O1086" s="78"/>
      <c r="Q1086" s="0" t="s">
        <v>332</v>
      </c>
      <c r="R1086" s="0" t="str">
        <f aca="false">CHOOSE(WEEKDAY(A1086),"Dom","Lun","Mar","Mie","Jue","Vie","Sab")</f>
        <v>Lun</v>
      </c>
    </row>
    <row r="1087" customFormat="false" ht="15" hidden="true" customHeight="true" outlineLevel="0" collapsed="false">
      <c r="A1087" s="47" t="n">
        <v>44060</v>
      </c>
      <c r="B1087" s="79" t="s">
        <v>147</v>
      </c>
      <c r="C1087" s="49"/>
      <c r="D1087" s="80"/>
      <c r="E1087" s="81"/>
      <c r="F1087" s="82"/>
      <c r="G1087" s="81"/>
      <c r="H1087" s="83"/>
      <c r="I1087" s="83"/>
      <c r="J1087" s="83"/>
      <c r="K1087" s="103" t="s">
        <v>96</v>
      </c>
      <c r="L1087" s="85" t="n">
        <v>0.798611111111111</v>
      </c>
      <c r="M1087" s="85" t="n">
        <v>0.822916666666667</v>
      </c>
      <c r="N1087" s="99" t="s">
        <v>1791</v>
      </c>
      <c r="O1087" s="59"/>
      <c r="Q1087" s="0" t="s">
        <v>332</v>
      </c>
      <c r="R1087" s="0" t="str">
        <f aca="false">CHOOSE(WEEKDAY(A1087),"Dom","Lun","Mar","Mie","Jue","Vie","Sab")</f>
        <v>Lun</v>
      </c>
    </row>
    <row r="1088" customFormat="false" ht="15" hidden="false" customHeight="true" outlineLevel="0" collapsed="false">
      <c r="A1088" s="70" t="n">
        <v>44061</v>
      </c>
      <c r="B1088" s="9" t="s">
        <v>1362</v>
      </c>
      <c r="C1088" s="71" t="n">
        <v>330</v>
      </c>
      <c r="D1088" s="72" t="s">
        <v>821</v>
      </c>
      <c r="E1088" s="73" t="s">
        <v>1363</v>
      </c>
      <c r="F1088" s="74" t="n">
        <f aca="false">IF(MONTH(A1088)=MONTH(A1087),F1087+1,1)</f>
        <v>1</v>
      </c>
      <c r="G1088" s="73"/>
      <c r="H1088" s="75" t="s">
        <v>1364</v>
      </c>
      <c r="I1088" s="75" t="s">
        <v>159</v>
      </c>
      <c r="J1088" s="75"/>
      <c r="K1088" s="78" t="s">
        <v>80</v>
      </c>
      <c r="L1088" s="7" t="n">
        <v>0.495138888888889</v>
      </c>
      <c r="M1088" s="7" t="n">
        <v>0.508333333333333</v>
      </c>
      <c r="N1088" s="95" t="s">
        <v>476</v>
      </c>
      <c r="O1088" s="78" t="s">
        <v>1365</v>
      </c>
      <c r="Q1088" s="0" t="s">
        <v>332</v>
      </c>
      <c r="R1088" s="0" t="str">
        <f aca="false">CHOOSE(WEEKDAY(A1088),"Dom","Lun","Mar","Mie","Jue","Vie","Sab")</f>
        <v>Mar</v>
      </c>
    </row>
    <row r="1089" customFormat="false" ht="15" hidden="false" customHeight="true" outlineLevel="0" collapsed="false">
      <c r="A1089" s="70" t="n">
        <v>44061</v>
      </c>
      <c r="B1089" s="9" t="s">
        <v>1792</v>
      </c>
      <c r="C1089" s="120" t="n">
        <v>450</v>
      </c>
      <c r="D1089" s="72" t="s">
        <v>821</v>
      </c>
      <c r="E1089" s="73" t="s">
        <v>1793</v>
      </c>
      <c r="F1089" s="74" t="n">
        <f aca="false">IF(MONTH(A1089)=MONTH(A1088),F1088+1,1)</f>
        <v>2</v>
      </c>
      <c r="G1089" s="73"/>
      <c r="H1089" s="75" t="s">
        <v>1794</v>
      </c>
      <c r="I1089" s="75" t="s">
        <v>131</v>
      </c>
      <c r="J1089" s="75"/>
      <c r="K1089" s="78" t="s">
        <v>80</v>
      </c>
      <c r="L1089" s="7" t="n">
        <v>0.569444444444444</v>
      </c>
      <c r="M1089" s="7" t="n">
        <v>0.65625</v>
      </c>
      <c r="N1089" s="95" t="s">
        <v>81</v>
      </c>
      <c r="O1089" s="78" t="s">
        <v>1795</v>
      </c>
      <c r="Q1089" s="0" t="s">
        <v>332</v>
      </c>
      <c r="R1089" s="0" t="str">
        <f aca="false">CHOOSE(WEEKDAY(A1089),"Dom","Lun","Mar","Mie","Jue","Vie","Sab")</f>
        <v>Mar</v>
      </c>
    </row>
    <row r="1090" customFormat="false" ht="15" hidden="false" customHeight="true" outlineLevel="0" collapsed="false">
      <c r="A1090" s="70" t="n">
        <v>44061</v>
      </c>
      <c r="B1090" s="9" t="s">
        <v>1585</v>
      </c>
      <c r="C1090" s="71" t="n">
        <v>350</v>
      </c>
      <c r="D1090" s="72" t="s">
        <v>104</v>
      </c>
      <c r="E1090" s="73" t="s">
        <v>1586</v>
      </c>
      <c r="F1090" s="74" t="n">
        <f aca="false">IF(MONTH(A1090)=MONTH(A1089),F1089+1,1)</f>
        <v>3</v>
      </c>
      <c r="G1090" s="73"/>
      <c r="H1090" s="75"/>
      <c r="I1090" s="75" t="s">
        <v>183</v>
      </c>
      <c r="J1090" s="75"/>
      <c r="K1090" s="78" t="s">
        <v>80</v>
      </c>
      <c r="L1090" s="7" t="n">
        <v>0.426388888888889</v>
      </c>
      <c r="M1090" s="7" t="n">
        <v>0.450694444444444</v>
      </c>
      <c r="N1090" s="95" t="s">
        <v>1160</v>
      </c>
      <c r="O1090" s="78" t="s">
        <v>1587</v>
      </c>
      <c r="Q1090" s="0" t="s">
        <v>332</v>
      </c>
      <c r="R1090" s="0" t="str">
        <f aca="false">CHOOSE(WEEKDAY(A1090),"Dom","Lun","Mar","Mie","Jue","Vie","Sab")</f>
        <v>Mar</v>
      </c>
    </row>
    <row r="1091" customFormat="false" ht="15" hidden="true" customHeight="true" outlineLevel="0" collapsed="false">
      <c r="A1091" s="70" t="n">
        <v>44061</v>
      </c>
      <c r="B1091" s="9" t="s">
        <v>1632</v>
      </c>
      <c r="C1091" s="71"/>
      <c r="D1091" s="72"/>
      <c r="E1091" s="73"/>
      <c r="F1091" s="74"/>
      <c r="G1091" s="73"/>
      <c r="H1091" s="75"/>
      <c r="I1091" s="75"/>
      <c r="J1091" s="75"/>
      <c r="K1091" s="104" t="s">
        <v>257</v>
      </c>
      <c r="L1091" s="7" t="n">
        <v>0.400694444444444</v>
      </c>
      <c r="M1091" s="7" t="n">
        <v>0.422916666666667</v>
      </c>
      <c r="N1091" s="95" t="s">
        <v>305</v>
      </c>
      <c r="O1091" s="78" t="s">
        <v>407</v>
      </c>
      <c r="Q1091" s="0" t="s">
        <v>332</v>
      </c>
      <c r="R1091" s="0" t="str">
        <f aca="false">CHOOSE(WEEKDAY(A1091),"Dom","Lun","Mar","Mie","Jue","Vie","Sab")</f>
        <v>Mar</v>
      </c>
    </row>
    <row r="1092" customFormat="false" ht="15" hidden="true" customHeight="true" outlineLevel="0" collapsed="false">
      <c r="A1092" s="70" t="n">
        <v>44061</v>
      </c>
      <c r="B1092" s="9" t="s">
        <v>143</v>
      </c>
      <c r="C1092" s="120"/>
      <c r="D1092" s="72"/>
      <c r="E1092" s="73"/>
      <c r="F1092" s="74"/>
      <c r="G1092" s="73"/>
      <c r="H1092" s="75"/>
      <c r="I1092" s="75"/>
      <c r="J1092" s="75"/>
      <c r="K1092" s="78" t="s">
        <v>144</v>
      </c>
      <c r="L1092" s="7" t="n">
        <v>0.527777777777778</v>
      </c>
      <c r="M1092" s="7" t="n">
        <v>0.541666666666667</v>
      </c>
      <c r="N1092" s="95" t="s">
        <v>89</v>
      </c>
      <c r="O1092" s="78"/>
      <c r="Q1092" s="0" t="s">
        <v>332</v>
      </c>
      <c r="R1092" s="0" t="str">
        <f aca="false">CHOOSE(WEEKDAY(A1092),"Dom","Lun","Mar","Mie","Jue","Vie","Sab")</f>
        <v>Mar</v>
      </c>
    </row>
    <row r="1093" customFormat="false" ht="15" hidden="true" customHeight="true" outlineLevel="0" collapsed="false">
      <c r="A1093" s="70" t="n">
        <v>44061</v>
      </c>
      <c r="B1093" s="9" t="s">
        <v>143</v>
      </c>
      <c r="C1093" s="120"/>
      <c r="D1093" s="72"/>
      <c r="E1093" s="73"/>
      <c r="F1093" s="74"/>
      <c r="G1093" s="73"/>
      <c r="H1093" s="75"/>
      <c r="I1093" s="75"/>
      <c r="J1093" s="75"/>
      <c r="K1093" s="78" t="s">
        <v>144</v>
      </c>
      <c r="L1093" s="7" t="n">
        <v>0.680555555555555</v>
      </c>
      <c r="M1093" s="7" t="n">
        <v>0.732638888888889</v>
      </c>
      <c r="N1093" s="95" t="s">
        <v>310</v>
      </c>
      <c r="O1093" s="78"/>
      <c r="Q1093" s="0" t="s">
        <v>332</v>
      </c>
      <c r="R1093" s="0" t="str">
        <f aca="false">CHOOSE(WEEKDAY(A1093),"Dom","Lun","Mar","Mie","Jue","Vie","Sab")</f>
        <v>Mar</v>
      </c>
    </row>
    <row r="1094" customFormat="false" ht="15" hidden="true" customHeight="true" outlineLevel="0" collapsed="false">
      <c r="A1094" s="47" t="n">
        <v>44061</v>
      </c>
      <c r="B1094" s="79" t="s">
        <v>147</v>
      </c>
      <c r="C1094" s="118"/>
      <c r="D1094" s="80"/>
      <c r="E1094" s="81"/>
      <c r="F1094" s="82"/>
      <c r="G1094" s="81"/>
      <c r="H1094" s="83"/>
      <c r="I1094" s="83"/>
      <c r="J1094" s="83"/>
      <c r="K1094" s="59" t="s">
        <v>96</v>
      </c>
      <c r="L1094" s="85" t="n">
        <v>0.741666666666667</v>
      </c>
      <c r="M1094" s="85" t="n">
        <v>0.769444444444444</v>
      </c>
      <c r="N1094" s="99" t="s">
        <v>964</v>
      </c>
      <c r="O1094" s="59"/>
      <c r="Q1094" s="0" t="s">
        <v>332</v>
      </c>
      <c r="R1094" s="0" t="str">
        <f aca="false">CHOOSE(WEEKDAY(A1094),"Dom","Lun","Mar","Mie","Jue","Vie","Sab")</f>
        <v>Mar</v>
      </c>
    </row>
    <row r="1095" customFormat="false" ht="15" hidden="false" customHeight="true" outlineLevel="0" collapsed="false">
      <c r="A1095" s="70" t="n">
        <v>44063</v>
      </c>
      <c r="B1095" s="9" t="s">
        <v>1796</v>
      </c>
      <c r="C1095" s="120" t="n">
        <v>400</v>
      </c>
      <c r="D1095" s="72" t="s">
        <v>821</v>
      </c>
      <c r="E1095" s="73" t="s">
        <v>1797</v>
      </c>
      <c r="F1095" s="74" t="n">
        <f aca="false">IF(MONTH(A1095)=MONTH(A1094),F1094+1,1)</f>
        <v>1</v>
      </c>
      <c r="G1095" s="73"/>
      <c r="H1095" s="75" t="s">
        <v>1798</v>
      </c>
      <c r="I1095" s="75" t="s">
        <v>100</v>
      </c>
      <c r="J1095" s="75"/>
      <c r="K1095" s="78" t="s">
        <v>80</v>
      </c>
      <c r="L1095" s="7" t="n">
        <v>0.554166666666667</v>
      </c>
      <c r="M1095" s="7" t="n">
        <v>0.603472222222222</v>
      </c>
      <c r="N1095" s="95" t="s">
        <v>213</v>
      </c>
      <c r="O1095" s="78" t="s">
        <v>1799</v>
      </c>
      <c r="Q1095" s="0" t="s">
        <v>332</v>
      </c>
      <c r="R1095" s="0" t="str">
        <f aca="false">CHOOSE(WEEKDAY(A1095),"Dom","Lun","Mar","Mie","Jue","Vie","Sab")</f>
        <v>Jue</v>
      </c>
    </row>
    <row r="1096" customFormat="false" ht="15" hidden="false" customHeight="true" outlineLevel="0" collapsed="false">
      <c r="A1096" s="70" t="n">
        <v>44063</v>
      </c>
      <c r="B1096" s="9" t="s">
        <v>1800</v>
      </c>
      <c r="C1096" s="71" t="n">
        <v>350</v>
      </c>
      <c r="D1096" s="72" t="s">
        <v>821</v>
      </c>
      <c r="E1096" s="73" t="s">
        <v>1801</v>
      </c>
      <c r="F1096" s="74" t="n">
        <f aca="false">IF(MONTH(A1096)=MONTH(A1095),F1095+1,1)</f>
        <v>2</v>
      </c>
      <c r="G1096" s="73"/>
      <c r="H1096" s="75" t="s">
        <v>1802</v>
      </c>
      <c r="I1096" s="75" t="s">
        <v>159</v>
      </c>
      <c r="J1096" s="75"/>
      <c r="K1096" s="78" t="s">
        <v>80</v>
      </c>
      <c r="L1096" s="7" t="n">
        <v>0.620833333333333</v>
      </c>
      <c r="M1096" s="7" t="n">
        <v>0.65625</v>
      </c>
      <c r="N1096" s="95" t="s">
        <v>276</v>
      </c>
      <c r="O1096" s="78" t="s">
        <v>1803</v>
      </c>
      <c r="Q1096" s="0" t="s">
        <v>332</v>
      </c>
      <c r="R1096" s="0" t="str">
        <f aca="false">CHOOSE(WEEKDAY(A1096),"Dom","Lun","Mar","Mie","Jue","Vie","Sab")</f>
        <v>Jue</v>
      </c>
    </row>
    <row r="1097" customFormat="false" ht="15" hidden="false" customHeight="true" outlineLevel="0" collapsed="false">
      <c r="A1097" s="70" t="n">
        <v>44063</v>
      </c>
      <c r="B1097" s="9" t="s">
        <v>1804</v>
      </c>
      <c r="C1097" s="71" t="n">
        <v>300</v>
      </c>
      <c r="D1097" s="72" t="s">
        <v>821</v>
      </c>
      <c r="E1097" s="73" t="s">
        <v>1805</v>
      </c>
      <c r="F1097" s="74" t="n">
        <f aca="false">IF(MONTH(A1097)=MONTH(A1096),F1096+1,1)</f>
        <v>3</v>
      </c>
      <c r="G1097" s="73"/>
      <c r="H1097" s="75" t="s">
        <v>1806</v>
      </c>
      <c r="I1097" s="75" t="s">
        <v>159</v>
      </c>
      <c r="J1097" s="75"/>
      <c r="K1097" s="78" t="s">
        <v>80</v>
      </c>
      <c r="L1097" s="7" t="n">
        <v>0.678472222222222</v>
      </c>
      <c r="M1097" s="7" t="n">
        <v>0.693055555555556</v>
      </c>
      <c r="N1097" s="95" t="s">
        <v>261</v>
      </c>
      <c r="O1097" s="78" t="s">
        <v>1807</v>
      </c>
      <c r="Q1097" s="0" t="s">
        <v>332</v>
      </c>
      <c r="R1097" s="0" t="str">
        <f aca="false">CHOOSE(WEEKDAY(A1097),"Dom","Lun","Mar","Mie","Jue","Vie","Sab")</f>
        <v>Jue</v>
      </c>
    </row>
    <row r="1098" customFormat="false" ht="15" hidden="false" customHeight="true" outlineLevel="0" collapsed="false">
      <c r="A1098" s="70" t="n">
        <v>44063</v>
      </c>
      <c r="B1098" s="9" t="s">
        <v>1808</v>
      </c>
      <c r="C1098" s="120" t="n">
        <v>300</v>
      </c>
      <c r="D1098" s="72" t="s">
        <v>104</v>
      </c>
      <c r="E1098" s="73" t="s">
        <v>297</v>
      </c>
      <c r="F1098" s="74" t="n">
        <f aca="false">IF(MONTH(A1098)=MONTH(A1097),F1097+1,1)</f>
        <v>4</v>
      </c>
      <c r="G1098" s="73"/>
      <c r="H1098" s="75"/>
      <c r="I1098" s="75" t="s">
        <v>100</v>
      </c>
      <c r="J1098" s="75"/>
      <c r="K1098" s="78" t="s">
        <v>80</v>
      </c>
      <c r="L1098" s="7" t="n">
        <v>0.461805555555556</v>
      </c>
      <c r="M1098" s="7" t="n">
        <v>0.463888888888889</v>
      </c>
      <c r="N1098" s="95" t="s">
        <v>615</v>
      </c>
      <c r="O1098" s="78" t="s">
        <v>299</v>
      </c>
      <c r="Q1098" s="0" t="s">
        <v>332</v>
      </c>
      <c r="R1098" s="0" t="str">
        <f aca="false">CHOOSE(WEEKDAY(A1098),"Dom","Lun","Mar","Mie","Jue","Vie","Sab")</f>
        <v>Jue</v>
      </c>
    </row>
    <row r="1099" customFormat="false" ht="15" hidden="false" customHeight="true" outlineLevel="0" collapsed="false">
      <c r="A1099" s="70" t="n">
        <v>44063</v>
      </c>
      <c r="B1099" s="9" t="s">
        <v>1343</v>
      </c>
      <c r="C1099" s="120" t="n">
        <v>300</v>
      </c>
      <c r="D1099" s="72" t="s">
        <v>104</v>
      </c>
      <c r="E1099" s="73" t="s">
        <v>1600</v>
      </c>
      <c r="F1099" s="74" t="n">
        <f aca="false">IF(MONTH(A1099)=MONTH(A1098),F1098+1,1)</f>
        <v>5</v>
      </c>
      <c r="G1099" s="73"/>
      <c r="H1099" s="75"/>
      <c r="I1099" s="75" t="s">
        <v>159</v>
      </c>
      <c r="J1099" s="75"/>
      <c r="K1099" s="78" t="s">
        <v>80</v>
      </c>
      <c r="L1099" s="7" t="n">
        <v>0.484722222222222</v>
      </c>
      <c r="M1099" s="7" t="n">
        <v>0.508333333333333</v>
      </c>
      <c r="N1099" s="95" t="s">
        <v>267</v>
      </c>
      <c r="O1099" s="78" t="s">
        <v>1601</v>
      </c>
      <c r="Q1099" s="0" t="s">
        <v>332</v>
      </c>
      <c r="R1099" s="0" t="str">
        <f aca="false">CHOOSE(WEEKDAY(A1099),"Dom","Lun","Mar","Mie","Jue","Vie","Sab")</f>
        <v>Jue</v>
      </c>
    </row>
    <row r="1100" customFormat="false" ht="15" hidden="true" customHeight="true" outlineLevel="0" collapsed="false">
      <c r="A1100" s="70" t="n">
        <v>44063</v>
      </c>
      <c r="B1100" s="9" t="s">
        <v>1256</v>
      </c>
      <c r="C1100" s="120"/>
      <c r="D1100" s="72"/>
      <c r="E1100" s="73"/>
      <c r="F1100" s="74"/>
      <c r="G1100" s="73"/>
      <c r="H1100" s="75"/>
      <c r="I1100" s="75"/>
      <c r="J1100" s="75"/>
      <c r="K1100" s="78" t="s">
        <v>257</v>
      </c>
      <c r="L1100" s="7" t="n">
        <v>0.436805555555555</v>
      </c>
      <c r="M1100" s="7" t="n">
        <v>0.457638888888889</v>
      </c>
      <c r="N1100" s="95" t="s">
        <v>123</v>
      </c>
      <c r="O1100" s="78" t="s">
        <v>1257</v>
      </c>
      <c r="Q1100" s="0" t="s">
        <v>332</v>
      </c>
      <c r="R1100" s="0" t="str">
        <f aca="false">CHOOSE(WEEKDAY(A1100),"Dom","Lun","Mar","Mie","Jue","Vie","Sab")</f>
        <v>Jue</v>
      </c>
    </row>
    <row r="1101" customFormat="false" ht="15" hidden="true" customHeight="true" outlineLevel="0" collapsed="false">
      <c r="A1101" s="70" t="n">
        <v>44063</v>
      </c>
      <c r="B1101" s="9" t="s">
        <v>95</v>
      </c>
      <c r="C1101" s="120"/>
      <c r="D1101" s="72"/>
      <c r="E1101" s="73"/>
      <c r="F1101" s="74"/>
      <c r="G1101" s="73"/>
      <c r="H1101" s="75"/>
      <c r="I1101" s="75"/>
      <c r="J1101" s="75"/>
      <c r="K1101" s="78" t="s">
        <v>144</v>
      </c>
      <c r="L1101" s="7" t="n">
        <v>0.526388888888889</v>
      </c>
      <c r="M1101" s="7" t="n">
        <v>0.539583333333333</v>
      </c>
      <c r="N1101" s="95" t="s">
        <v>122</v>
      </c>
      <c r="O1101" s="78" t="s">
        <v>112</v>
      </c>
      <c r="Q1101" s="0" t="s">
        <v>332</v>
      </c>
      <c r="R1101" s="0" t="str">
        <f aca="false">CHOOSE(WEEKDAY(A1101),"Dom","Lun","Mar","Mie","Jue","Vie","Sab")</f>
        <v>Jue</v>
      </c>
    </row>
    <row r="1102" customFormat="false" ht="15" hidden="true" customHeight="true" outlineLevel="0" collapsed="false">
      <c r="A1102" s="70" t="n">
        <v>44063</v>
      </c>
      <c r="B1102" s="9" t="s">
        <v>95</v>
      </c>
      <c r="C1102" s="71"/>
      <c r="D1102" s="72"/>
      <c r="E1102" s="73"/>
      <c r="F1102" s="74"/>
      <c r="G1102" s="73"/>
      <c r="H1102" s="75"/>
      <c r="I1102" s="75"/>
      <c r="J1102" s="75"/>
      <c r="K1102" s="78" t="s">
        <v>144</v>
      </c>
      <c r="L1102" s="7" t="n">
        <v>0.70625</v>
      </c>
      <c r="M1102" s="7" t="n">
        <v>0.713888888888889</v>
      </c>
      <c r="N1102" s="95" t="s">
        <v>86</v>
      </c>
      <c r="O1102" s="78" t="s">
        <v>112</v>
      </c>
      <c r="Q1102" s="0" t="s">
        <v>332</v>
      </c>
      <c r="R1102" s="0" t="str">
        <f aca="false">CHOOSE(WEEKDAY(A1102),"Dom","Lun","Mar","Mie","Jue","Vie","Sab")</f>
        <v>Jue</v>
      </c>
    </row>
    <row r="1103" customFormat="false" ht="15" hidden="true" customHeight="true" outlineLevel="0" collapsed="false">
      <c r="A1103" s="47" t="n">
        <v>44063</v>
      </c>
      <c r="B1103" s="79" t="s">
        <v>147</v>
      </c>
      <c r="C1103" s="49"/>
      <c r="D1103" s="80"/>
      <c r="E1103" s="81"/>
      <c r="F1103" s="82"/>
      <c r="G1103" s="81"/>
      <c r="H1103" s="83"/>
      <c r="I1103" s="83"/>
      <c r="J1103" s="83"/>
      <c r="K1103" s="59" t="s">
        <v>96</v>
      </c>
      <c r="L1103" s="85" t="n">
        <v>0.7375</v>
      </c>
      <c r="M1103" s="85" t="n">
        <v>0.756944444444444</v>
      </c>
      <c r="N1103" s="99" t="s">
        <v>97</v>
      </c>
      <c r="O1103" s="59"/>
      <c r="Q1103" s="0" t="s">
        <v>332</v>
      </c>
      <c r="R1103" s="0" t="str">
        <f aca="false">CHOOSE(WEEKDAY(A1103),"Dom","Lun","Mar","Mie","Jue","Vie","Sab")</f>
        <v>Jue</v>
      </c>
    </row>
    <row r="1104" customFormat="false" ht="15" hidden="false" customHeight="true" outlineLevel="0" collapsed="false">
      <c r="A1104" s="70" t="n">
        <v>44064</v>
      </c>
      <c r="B1104" s="9" t="s">
        <v>1809</v>
      </c>
      <c r="C1104" s="71" t="n">
        <v>380</v>
      </c>
      <c r="D1104" s="72" t="s">
        <v>104</v>
      </c>
      <c r="E1104" s="73" t="s">
        <v>1810</v>
      </c>
      <c r="F1104" s="74" t="n">
        <f aca="false">IF(MONTH(A1104)=MONTH(A1103),F1103+1,1)</f>
        <v>1</v>
      </c>
      <c r="G1104" s="73"/>
      <c r="H1104" s="75"/>
      <c r="I1104" s="75" t="s">
        <v>394</v>
      </c>
      <c r="J1104" s="75"/>
      <c r="K1104" s="78" t="s">
        <v>80</v>
      </c>
      <c r="L1104" s="7" t="n">
        <v>0.461111111111111</v>
      </c>
      <c r="M1104" s="7" t="n">
        <v>0.482638888888889</v>
      </c>
      <c r="N1104" s="95" t="s">
        <v>122</v>
      </c>
      <c r="O1104" s="78" t="s">
        <v>1811</v>
      </c>
      <c r="Q1104" s="0" t="s">
        <v>332</v>
      </c>
      <c r="R1104" s="0" t="str">
        <f aca="false">CHOOSE(WEEKDAY(A1104),"Dom","Lun","Mar","Mie","Jue","Vie","Sab")</f>
        <v>Vie</v>
      </c>
    </row>
    <row r="1105" customFormat="false" ht="15" hidden="false" customHeight="true" outlineLevel="0" collapsed="false">
      <c r="A1105" s="70" t="n">
        <v>44064</v>
      </c>
      <c r="B1105" s="9" t="s">
        <v>1670</v>
      </c>
      <c r="C1105" s="71" t="n">
        <v>300</v>
      </c>
      <c r="D1105" s="72" t="s">
        <v>104</v>
      </c>
      <c r="E1105" s="73" t="s">
        <v>1812</v>
      </c>
      <c r="F1105" s="74" t="n">
        <f aca="false">IF(MONTH(A1105)=MONTH(A1104),F1104+1,1)</f>
        <v>2</v>
      </c>
      <c r="G1105" s="73"/>
      <c r="H1105" s="75" t="s">
        <v>1672</v>
      </c>
      <c r="I1105" s="75" t="s">
        <v>131</v>
      </c>
      <c r="J1105" s="75"/>
      <c r="K1105" s="78" t="s">
        <v>80</v>
      </c>
      <c r="L1105" s="7" t="n">
        <v>0.553472222222222</v>
      </c>
      <c r="M1105" s="7" t="n">
        <v>0.554861111111111</v>
      </c>
      <c r="N1105" s="95" t="s">
        <v>213</v>
      </c>
      <c r="O1105" s="78" t="s">
        <v>1813</v>
      </c>
      <c r="Q1105" s="0" t="s">
        <v>332</v>
      </c>
      <c r="R1105" s="0" t="str">
        <f aca="false">CHOOSE(WEEKDAY(A1105),"Dom","Lun","Mar","Mie","Jue","Vie","Sab")</f>
        <v>Vie</v>
      </c>
    </row>
    <row r="1106" customFormat="false" ht="15" hidden="true" customHeight="true" outlineLevel="0" collapsed="false">
      <c r="A1106" s="70" t="n">
        <v>44064</v>
      </c>
      <c r="B1106" s="9" t="s">
        <v>793</v>
      </c>
      <c r="C1106" s="71"/>
      <c r="D1106" s="72"/>
      <c r="E1106" s="73"/>
      <c r="F1106" s="74"/>
      <c r="G1106" s="73"/>
      <c r="H1106" s="75"/>
      <c r="I1106" s="75"/>
      <c r="J1106" s="75"/>
      <c r="K1106" s="78" t="s">
        <v>257</v>
      </c>
      <c r="L1106" s="7" t="n">
        <v>0.425</v>
      </c>
      <c r="M1106" s="7" t="n">
        <v>0.458333333333333</v>
      </c>
      <c r="N1106" s="95" t="s">
        <v>168</v>
      </c>
      <c r="O1106" s="78" t="s">
        <v>794</v>
      </c>
      <c r="Q1106" s="0" t="s">
        <v>332</v>
      </c>
      <c r="R1106" s="0" t="str">
        <f aca="false">CHOOSE(WEEKDAY(A1106),"Dom","Lun","Mar","Mie","Jue","Vie","Sab")</f>
        <v>Vie</v>
      </c>
    </row>
    <row r="1107" customFormat="false" ht="15" hidden="true" customHeight="true" outlineLevel="0" collapsed="false">
      <c r="A1107" s="70" t="n">
        <v>44064</v>
      </c>
      <c r="B1107" s="9" t="s">
        <v>1814</v>
      </c>
      <c r="C1107" s="71"/>
      <c r="D1107" s="72"/>
      <c r="E1107" s="73"/>
      <c r="F1107" s="74"/>
      <c r="G1107" s="73"/>
      <c r="H1107" s="75"/>
      <c r="I1107" s="75" t="s">
        <v>131</v>
      </c>
      <c r="J1107" s="75"/>
      <c r="K1107" s="78" t="s">
        <v>108</v>
      </c>
      <c r="L1107" s="7" t="n">
        <v>0.497222222222222</v>
      </c>
      <c r="M1107" s="7" t="n">
        <v>0.509027777777778</v>
      </c>
      <c r="N1107" s="95" t="s">
        <v>122</v>
      </c>
      <c r="O1107" s="78" t="s">
        <v>1815</v>
      </c>
      <c r="Q1107" s="0" t="s">
        <v>332</v>
      </c>
      <c r="R1107" s="0" t="str">
        <f aca="false">CHOOSE(WEEKDAY(A1107),"Dom","Lun","Mar","Mie","Jue","Vie","Sab")</f>
        <v>Vie</v>
      </c>
    </row>
    <row r="1108" customFormat="false" ht="15" hidden="true" customHeight="true" outlineLevel="0" collapsed="false">
      <c r="A1108" s="70" t="n">
        <v>44064</v>
      </c>
      <c r="B1108" s="9" t="s">
        <v>1814</v>
      </c>
      <c r="C1108" s="71"/>
      <c r="D1108" s="72"/>
      <c r="E1108" s="73"/>
      <c r="F1108" s="74"/>
      <c r="G1108" s="73"/>
      <c r="H1108" s="75"/>
      <c r="I1108" s="75" t="s">
        <v>131</v>
      </c>
      <c r="J1108" s="75"/>
      <c r="K1108" s="78" t="s">
        <v>108</v>
      </c>
      <c r="L1108" s="7" t="n">
        <v>0.523611111111111</v>
      </c>
      <c r="M1108" s="7" t="n">
        <v>0.5375</v>
      </c>
      <c r="N1108" s="95" t="s">
        <v>155</v>
      </c>
      <c r="O1108" s="78" t="s">
        <v>1816</v>
      </c>
      <c r="Q1108" s="0" t="s">
        <v>332</v>
      </c>
      <c r="R1108" s="0" t="str">
        <f aca="false">CHOOSE(WEEKDAY(A1108),"Dom","Lun","Mar","Mie","Jue","Vie","Sab")</f>
        <v>Vie</v>
      </c>
    </row>
    <row r="1109" customFormat="false" ht="15" hidden="true" customHeight="true" outlineLevel="0" collapsed="false">
      <c r="A1109" s="70" t="n">
        <v>44064</v>
      </c>
      <c r="B1109" s="9" t="s">
        <v>143</v>
      </c>
      <c r="C1109" s="71"/>
      <c r="D1109" s="72"/>
      <c r="E1109" s="73"/>
      <c r="F1109" s="74"/>
      <c r="G1109" s="73"/>
      <c r="H1109" s="75"/>
      <c r="I1109" s="75"/>
      <c r="J1109" s="75"/>
      <c r="K1109" s="78" t="s">
        <v>144</v>
      </c>
      <c r="L1109" s="7" t="n">
        <v>0.572222222222222</v>
      </c>
      <c r="M1109" s="7" t="n">
        <v>0.704166666666667</v>
      </c>
      <c r="N1109" s="95" t="s">
        <v>137</v>
      </c>
      <c r="O1109" s="78"/>
      <c r="Q1109" s="0" t="s">
        <v>332</v>
      </c>
      <c r="R1109" s="0" t="str">
        <f aca="false">CHOOSE(WEEKDAY(A1109),"Dom","Lun","Mar","Mie","Jue","Vie","Sab")</f>
        <v>Vie</v>
      </c>
    </row>
    <row r="1110" customFormat="false" ht="15" hidden="true" customHeight="true" outlineLevel="0" collapsed="false">
      <c r="A1110" s="47" t="n">
        <v>44064</v>
      </c>
      <c r="B1110" s="79" t="s">
        <v>147</v>
      </c>
      <c r="C1110" s="49"/>
      <c r="D1110" s="80"/>
      <c r="E1110" s="81"/>
      <c r="F1110" s="82"/>
      <c r="G1110" s="81"/>
      <c r="H1110" s="83"/>
      <c r="I1110" s="83"/>
      <c r="J1110" s="83"/>
      <c r="K1110" s="59" t="s">
        <v>96</v>
      </c>
      <c r="L1110" s="85" t="n">
        <v>0.7125</v>
      </c>
      <c r="M1110" s="85" t="n">
        <v>0.775</v>
      </c>
      <c r="N1110" s="99" t="s">
        <v>1817</v>
      </c>
      <c r="O1110" s="59"/>
      <c r="Q1110" s="0" t="s">
        <v>332</v>
      </c>
      <c r="R1110" s="0" t="str">
        <f aca="false">CHOOSE(WEEKDAY(A1110),"Dom","Lun","Mar","Mie","Jue","Vie","Sab")</f>
        <v>Vie</v>
      </c>
    </row>
    <row r="1111" customFormat="false" ht="15" hidden="false" customHeight="true" outlineLevel="0" collapsed="false">
      <c r="A1111" s="70" t="n">
        <v>44065</v>
      </c>
      <c r="B1111" s="9" t="s">
        <v>1818</v>
      </c>
      <c r="C1111" s="71" t="n">
        <v>380</v>
      </c>
      <c r="D1111" s="72" t="s">
        <v>821</v>
      </c>
      <c r="E1111" s="73" t="s">
        <v>1819</v>
      </c>
      <c r="F1111" s="74" t="n">
        <f aca="false">IF(MONTH(A1111)=MONTH(A1110),F1110+1,1)</f>
        <v>1</v>
      </c>
      <c r="G1111" s="73"/>
      <c r="H1111" s="75" t="s">
        <v>1820</v>
      </c>
      <c r="I1111" s="75" t="s">
        <v>100</v>
      </c>
      <c r="J1111" s="75"/>
      <c r="K1111" s="78" t="s">
        <v>80</v>
      </c>
      <c r="L1111" s="7" t="n">
        <v>0.572222222222222</v>
      </c>
      <c r="M1111" s="7" t="n">
        <v>0.602777777777778</v>
      </c>
      <c r="N1111" s="95" t="s">
        <v>267</v>
      </c>
      <c r="O1111" s="78" t="s">
        <v>1821</v>
      </c>
      <c r="Q1111" s="0" t="s">
        <v>120</v>
      </c>
      <c r="R1111" s="0" t="str">
        <f aca="false">CHOOSE(WEEKDAY(A1111),"Dom","Lun","Mar","Mie","Jue","Vie","Sab")</f>
        <v>Sab</v>
      </c>
    </row>
    <row r="1112" customFormat="false" ht="15" hidden="false" customHeight="true" outlineLevel="0" collapsed="false">
      <c r="A1112" s="70" t="n">
        <v>44065</v>
      </c>
      <c r="B1112" s="9" t="s">
        <v>1822</v>
      </c>
      <c r="C1112" s="71" t="n">
        <v>300</v>
      </c>
      <c r="D1112" s="72" t="s">
        <v>104</v>
      </c>
      <c r="E1112" s="73" t="s">
        <v>1823</v>
      </c>
      <c r="F1112" s="74" t="n">
        <f aca="false">IF(MONTH(A1112)=MONTH(A1111),F1111+1,1)</f>
        <v>2</v>
      </c>
      <c r="G1112" s="73"/>
      <c r="H1112" s="75"/>
      <c r="I1112" s="75" t="s">
        <v>100</v>
      </c>
      <c r="J1112" s="75"/>
      <c r="K1112" s="78" t="s">
        <v>80</v>
      </c>
      <c r="L1112" s="7" t="n">
        <v>0.620833333333333</v>
      </c>
      <c r="M1112" s="7" t="n">
        <v>0.650694444444444</v>
      </c>
      <c r="N1112" s="95" t="s">
        <v>213</v>
      </c>
      <c r="O1112" s="78" t="s">
        <v>1824</v>
      </c>
      <c r="Q1112" s="0" t="s">
        <v>120</v>
      </c>
      <c r="R1112" s="0" t="str">
        <f aca="false">CHOOSE(WEEKDAY(A1112),"Dom","Lun","Mar","Mie","Jue","Vie","Sab")</f>
        <v>Sab</v>
      </c>
    </row>
    <row r="1113" customFormat="false" ht="15" hidden="true" customHeight="true" outlineLevel="0" collapsed="false">
      <c r="A1113" s="70" t="n">
        <v>44065</v>
      </c>
      <c r="B1113" s="9" t="s">
        <v>1825</v>
      </c>
      <c r="C1113" s="71"/>
      <c r="D1113" s="72"/>
      <c r="E1113" s="73"/>
      <c r="F1113" s="74"/>
      <c r="G1113" s="73"/>
      <c r="H1113" s="75"/>
      <c r="I1113" s="75" t="s">
        <v>100</v>
      </c>
      <c r="J1113" s="75"/>
      <c r="K1113" s="78" t="s">
        <v>108</v>
      </c>
      <c r="L1113" s="7" t="n">
        <v>0.668055555555556</v>
      </c>
      <c r="M1113" s="7" t="n">
        <v>0.678472222222222</v>
      </c>
      <c r="N1113" s="95" t="s">
        <v>341</v>
      </c>
      <c r="O1113" s="78" t="s">
        <v>1826</v>
      </c>
      <c r="Q1113" s="0" t="s">
        <v>120</v>
      </c>
      <c r="R1113" s="0" t="str">
        <f aca="false">CHOOSE(WEEKDAY(A1113),"Dom","Lun","Mar","Mie","Jue","Vie","Sab")</f>
        <v>Sab</v>
      </c>
    </row>
    <row r="1114" customFormat="false" ht="15" hidden="true" customHeight="true" outlineLevel="0" collapsed="false">
      <c r="A1114" s="70" t="n">
        <v>44065</v>
      </c>
      <c r="B1114" s="9" t="s">
        <v>143</v>
      </c>
      <c r="C1114" s="71"/>
      <c r="D1114" s="72"/>
      <c r="E1114" s="73"/>
      <c r="F1114" s="74"/>
      <c r="G1114" s="73"/>
      <c r="H1114" s="75"/>
      <c r="I1114" s="75"/>
      <c r="J1114" s="75"/>
      <c r="K1114" s="78" t="s">
        <v>144</v>
      </c>
      <c r="L1114" s="7" t="n">
        <v>0.701388888888889</v>
      </c>
      <c r="M1114" s="7" t="n">
        <v>0.723611111111111</v>
      </c>
      <c r="N1114" s="95" t="s">
        <v>220</v>
      </c>
      <c r="O1114" s="78"/>
      <c r="Q1114" s="0" t="s">
        <v>120</v>
      </c>
      <c r="R1114" s="0" t="str">
        <f aca="false">CHOOSE(WEEKDAY(A1114),"Dom","Lun","Mar","Mie","Jue","Vie","Sab")</f>
        <v>Sab</v>
      </c>
    </row>
    <row r="1115" customFormat="false" ht="15" hidden="true" customHeight="true" outlineLevel="0" collapsed="false">
      <c r="A1115" s="47" t="n">
        <v>44065</v>
      </c>
      <c r="B1115" s="79" t="s">
        <v>147</v>
      </c>
      <c r="C1115" s="49"/>
      <c r="D1115" s="80"/>
      <c r="E1115" s="81"/>
      <c r="F1115" s="82"/>
      <c r="G1115" s="81"/>
      <c r="H1115" s="83"/>
      <c r="I1115" s="83"/>
      <c r="J1115" s="83"/>
      <c r="K1115" s="59" t="s">
        <v>96</v>
      </c>
      <c r="L1115" s="85" t="n">
        <v>0.734722222222222</v>
      </c>
      <c r="M1115" s="85" t="n">
        <v>0.775</v>
      </c>
      <c r="N1115" s="99" t="s">
        <v>1827</v>
      </c>
      <c r="O1115" s="59"/>
      <c r="Q1115" s="0" t="s">
        <v>120</v>
      </c>
      <c r="R1115" s="0" t="str">
        <f aca="false">CHOOSE(WEEKDAY(A1115),"Dom","Lun","Mar","Mie","Jue","Vie","Sab")</f>
        <v>Sab</v>
      </c>
    </row>
    <row r="1116" customFormat="false" ht="15" hidden="false" customHeight="true" outlineLevel="0" collapsed="false">
      <c r="A1116" s="70" t="n">
        <v>44066</v>
      </c>
      <c r="B1116" s="9" t="s">
        <v>1828</v>
      </c>
      <c r="C1116" s="71" t="n">
        <v>300</v>
      </c>
      <c r="D1116" s="72" t="s">
        <v>104</v>
      </c>
      <c r="E1116" s="73" t="s">
        <v>1829</v>
      </c>
      <c r="F1116" s="74" t="n">
        <f aca="false">IF(MONTH(A1116)=MONTH(A1115),F1115+1,1)</f>
        <v>1</v>
      </c>
      <c r="G1116" s="73"/>
      <c r="H1116" s="75"/>
      <c r="I1116" s="75" t="s">
        <v>100</v>
      </c>
      <c r="J1116" s="75"/>
      <c r="K1116" s="78" t="s">
        <v>80</v>
      </c>
      <c r="L1116" s="7" t="n">
        <v>0.627083333333333</v>
      </c>
      <c r="M1116" s="7" t="n">
        <v>0.638888888888889</v>
      </c>
      <c r="N1116" s="95" t="s">
        <v>213</v>
      </c>
      <c r="O1116" s="78" t="s">
        <v>1830</v>
      </c>
      <c r="Q1116" s="0" t="s">
        <v>120</v>
      </c>
      <c r="R1116" s="0" t="str">
        <f aca="false">CHOOSE(WEEKDAY(A1116),"Dom","Lun","Mar","Mie","Jue","Vie","Sab")</f>
        <v>Dom</v>
      </c>
    </row>
    <row r="1117" customFormat="false" ht="15" hidden="false" customHeight="true" outlineLevel="0" collapsed="false">
      <c r="A1117" s="70" t="n">
        <v>44066</v>
      </c>
      <c r="B1117" s="9" t="s">
        <v>1831</v>
      </c>
      <c r="C1117" s="71" t="n">
        <v>300</v>
      </c>
      <c r="D1117" s="72" t="s">
        <v>104</v>
      </c>
      <c r="E1117" s="73" t="s">
        <v>1832</v>
      </c>
      <c r="F1117" s="74" t="n">
        <f aca="false">IF(MONTH(A1117)=MONTH(A1116),F1116+1,1)</f>
        <v>2</v>
      </c>
      <c r="G1117" s="73"/>
      <c r="H1117" s="75"/>
      <c r="I1117" s="75" t="s">
        <v>100</v>
      </c>
      <c r="J1117" s="75"/>
      <c r="K1117" s="78" t="s">
        <v>80</v>
      </c>
      <c r="L1117" s="7" t="n">
        <v>0.65625</v>
      </c>
      <c r="M1117" s="7" t="n">
        <v>0.669444444444444</v>
      </c>
      <c r="N1117" s="95" t="s">
        <v>1239</v>
      </c>
      <c r="O1117" s="78" t="s">
        <v>1833</v>
      </c>
      <c r="Q1117" s="0" t="s">
        <v>120</v>
      </c>
      <c r="R1117" s="0" t="str">
        <f aca="false">CHOOSE(WEEKDAY(A1117),"Dom","Lun","Mar","Mie","Jue","Vie","Sab")</f>
        <v>Dom</v>
      </c>
    </row>
    <row r="1118" customFormat="false" ht="15" hidden="true" customHeight="true" outlineLevel="0" collapsed="false">
      <c r="A1118" s="70" t="n">
        <v>44066</v>
      </c>
      <c r="B1118" s="9" t="s">
        <v>1256</v>
      </c>
      <c r="C1118" s="71"/>
      <c r="D1118" s="72"/>
      <c r="E1118" s="73"/>
      <c r="F1118" s="74"/>
      <c r="G1118" s="73"/>
      <c r="H1118" s="75"/>
      <c r="I1118" s="75"/>
      <c r="J1118" s="75"/>
      <c r="K1118" s="78" t="s">
        <v>257</v>
      </c>
      <c r="L1118" s="7" t="n">
        <v>0.605555555555555</v>
      </c>
      <c r="M1118" s="7" t="n">
        <v>0.624305555555556</v>
      </c>
      <c r="N1118" s="95" t="s">
        <v>168</v>
      </c>
      <c r="O1118" s="78" t="s">
        <v>1257</v>
      </c>
      <c r="Q1118" s="0" t="s">
        <v>120</v>
      </c>
      <c r="R1118" s="0" t="str">
        <f aca="false">CHOOSE(WEEKDAY(A1118),"Dom","Lun","Mar","Mie","Jue","Vie","Sab")</f>
        <v>Dom</v>
      </c>
    </row>
    <row r="1119" customFormat="false" ht="15" hidden="true" customHeight="true" outlineLevel="0" collapsed="false">
      <c r="A1119" s="70" t="n">
        <v>44066</v>
      </c>
      <c r="B1119" s="9" t="s">
        <v>143</v>
      </c>
      <c r="C1119" s="71"/>
      <c r="D1119" s="72"/>
      <c r="E1119" s="73"/>
      <c r="F1119" s="74"/>
      <c r="G1119" s="73"/>
      <c r="H1119" s="75"/>
      <c r="I1119" s="75"/>
      <c r="J1119" s="75"/>
      <c r="K1119" s="78" t="s">
        <v>144</v>
      </c>
      <c r="L1119" s="7" t="n">
        <v>0.700694444444444</v>
      </c>
      <c r="M1119" s="7" t="n">
        <v>0.722222222222222</v>
      </c>
      <c r="N1119" s="95" t="s">
        <v>261</v>
      </c>
      <c r="O1119" s="78"/>
      <c r="Q1119" s="0" t="s">
        <v>120</v>
      </c>
      <c r="R1119" s="0" t="str">
        <f aca="false">CHOOSE(WEEKDAY(A1119),"Dom","Lun","Mar","Mie","Jue","Vie","Sab")</f>
        <v>Dom</v>
      </c>
    </row>
    <row r="1120" customFormat="false" ht="15" hidden="true" customHeight="true" outlineLevel="0" collapsed="false">
      <c r="A1120" s="70" t="n">
        <v>44066</v>
      </c>
      <c r="B1120" s="9" t="s">
        <v>1834</v>
      </c>
      <c r="C1120" s="71"/>
      <c r="D1120" s="72"/>
      <c r="E1120" s="73"/>
      <c r="F1120" s="74"/>
      <c r="G1120" s="73"/>
      <c r="H1120" s="75"/>
      <c r="I1120" s="75" t="s">
        <v>100</v>
      </c>
      <c r="J1120" s="75"/>
      <c r="K1120" s="78" t="s">
        <v>108</v>
      </c>
      <c r="L1120" s="7" t="n">
        <v>0.735416666666667</v>
      </c>
      <c r="M1120" s="7" t="n">
        <v>0.763888888888889</v>
      </c>
      <c r="N1120" s="95" t="s">
        <v>310</v>
      </c>
      <c r="O1120" s="78" t="s">
        <v>1835</v>
      </c>
      <c r="Q1120" s="0" t="s">
        <v>120</v>
      </c>
      <c r="R1120" s="0" t="str">
        <f aca="false">CHOOSE(WEEKDAY(A1120),"Dom","Lun","Mar","Mie","Jue","Vie","Sab")</f>
        <v>Dom</v>
      </c>
    </row>
    <row r="1121" customFormat="false" ht="15" hidden="true" customHeight="true" outlineLevel="0" collapsed="false">
      <c r="A1121" s="47" t="n">
        <v>44066</v>
      </c>
      <c r="B1121" s="79" t="s">
        <v>147</v>
      </c>
      <c r="C1121" s="49"/>
      <c r="D1121" s="80"/>
      <c r="E1121" s="81"/>
      <c r="F1121" s="82"/>
      <c r="G1121" s="81"/>
      <c r="H1121" s="83"/>
      <c r="I1121" s="83"/>
      <c r="J1121" s="83"/>
      <c r="K1121" s="59" t="s">
        <v>96</v>
      </c>
      <c r="L1121" s="85" t="n">
        <v>0.772916666666667</v>
      </c>
      <c r="M1121" s="85" t="n">
        <v>0.788888888888889</v>
      </c>
      <c r="N1121" s="99" t="s">
        <v>809</v>
      </c>
      <c r="O1121" s="59"/>
      <c r="Q1121" s="0" t="s">
        <v>120</v>
      </c>
      <c r="R1121" s="0" t="str">
        <f aca="false">CHOOSE(WEEKDAY(A1121),"Dom","Lun","Mar","Mie","Jue","Vie","Sab")</f>
        <v>Dom</v>
      </c>
    </row>
    <row r="1122" customFormat="false" ht="15" hidden="false" customHeight="true" outlineLevel="0" collapsed="false">
      <c r="A1122" s="70" t="n">
        <v>44067</v>
      </c>
      <c r="B1122" s="9" t="s">
        <v>1836</v>
      </c>
      <c r="C1122" s="71" t="n">
        <v>340</v>
      </c>
      <c r="D1122" s="72" t="s">
        <v>821</v>
      </c>
      <c r="E1122" s="73" t="s">
        <v>1837</v>
      </c>
      <c r="F1122" s="74" t="n">
        <f aca="false">IF(MONTH(A1122)=MONTH(A1121),F1121+1,1)</f>
        <v>1</v>
      </c>
      <c r="G1122" s="73"/>
      <c r="H1122" s="75" t="s">
        <v>1838</v>
      </c>
      <c r="I1122" s="75" t="s">
        <v>159</v>
      </c>
      <c r="J1122" s="75"/>
      <c r="K1122" s="78" t="s">
        <v>80</v>
      </c>
      <c r="L1122" s="7" t="n">
        <v>0.665972222222222</v>
      </c>
      <c r="M1122" s="7" t="n">
        <v>0.668055555555556</v>
      </c>
      <c r="N1122" s="95" t="s">
        <v>198</v>
      </c>
      <c r="O1122" s="78" t="s">
        <v>1839</v>
      </c>
      <c r="Q1122" s="0" t="s">
        <v>120</v>
      </c>
      <c r="R1122" s="0" t="str">
        <f aca="false">CHOOSE(WEEKDAY(A1122),"Dom","Lun","Mar","Mie","Jue","Vie","Sab")</f>
        <v>Lun</v>
      </c>
    </row>
    <row r="1123" customFormat="false" ht="15" hidden="false" customHeight="true" outlineLevel="0" collapsed="false">
      <c r="A1123" s="70" t="n">
        <v>44067</v>
      </c>
      <c r="B1123" s="9" t="s">
        <v>1840</v>
      </c>
      <c r="C1123" s="71" t="n">
        <v>370</v>
      </c>
      <c r="D1123" s="72" t="s">
        <v>821</v>
      </c>
      <c r="E1123" s="73" t="s">
        <v>1841</v>
      </c>
      <c r="F1123" s="74" t="n">
        <f aca="false">IF(MONTH(A1123)=MONTH(A1122),F1122+1,1)</f>
        <v>2</v>
      </c>
      <c r="G1123" s="73"/>
      <c r="H1123" s="75" t="s">
        <v>1842</v>
      </c>
      <c r="I1123" s="75" t="s">
        <v>131</v>
      </c>
      <c r="J1123" s="75"/>
      <c r="K1123" s="78" t="s">
        <v>80</v>
      </c>
      <c r="L1123" s="7" t="n">
        <v>0.759722222222222</v>
      </c>
      <c r="M1123" s="7" t="n">
        <v>0.796527777777778</v>
      </c>
      <c r="N1123" s="95" t="s">
        <v>155</v>
      </c>
      <c r="O1123" s="78" t="s">
        <v>1843</v>
      </c>
      <c r="Q1123" s="0" t="s">
        <v>120</v>
      </c>
      <c r="R1123" s="0" t="str">
        <f aca="false">CHOOSE(WEEKDAY(A1123),"Dom","Lun","Mar","Mie","Jue","Vie","Sab")</f>
        <v>Lun</v>
      </c>
    </row>
    <row r="1124" customFormat="false" ht="15" hidden="false" customHeight="true" outlineLevel="0" collapsed="false">
      <c r="A1124" s="70" t="n">
        <v>44067</v>
      </c>
      <c r="B1124" s="9" t="s">
        <v>1844</v>
      </c>
      <c r="C1124" s="71" t="n">
        <v>300</v>
      </c>
      <c r="D1124" s="72" t="s">
        <v>104</v>
      </c>
      <c r="E1124" s="73" t="s">
        <v>1845</v>
      </c>
      <c r="F1124" s="74" t="n">
        <f aca="false">IF(MONTH(A1124)=MONTH(A1123),F1123+1,1)</f>
        <v>3</v>
      </c>
      <c r="G1124" s="73"/>
      <c r="H1124" s="75"/>
      <c r="I1124" s="75" t="s">
        <v>100</v>
      </c>
      <c r="J1124" s="75"/>
      <c r="K1124" s="78" t="s">
        <v>80</v>
      </c>
      <c r="L1124" s="7" t="n">
        <v>0.413888888888889</v>
      </c>
      <c r="M1124" s="7" t="n">
        <v>0.427777777777778</v>
      </c>
      <c r="N1124" s="95" t="s">
        <v>483</v>
      </c>
      <c r="O1124" s="78" t="s">
        <v>1846</v>
      </c>
      <c r="Q1124" s="0" t="s">
        <v>120</v>
      </c>
      <c r="R1124" s="0" t="str">
        <f aca="false">CHOOSE(WEEKDAY(A1124),"Dom","Lun","Mar","Mie","Jue","Vie","Sab")</f>
        <v>Lun</v>
      </c>
    </row>
    <row r="1125" customFormat="false" ht="15" hidden="false" customHeight="true" outlineLevel="0" collapsed="false">
      <c r="A1125" s="70" t="n">
        <v>44067</v>
      </c>
      <c r="B1125" s="9" t="s">
        <v>1378</v>
      </c>
      <c r="C1125" s="71" t="n">
        <v>350</v>
      </c>
      <c r="D1125" s="72" t="s">
        <v>104</v>
      </c>
      <c r="E1125" s="73" t="s">
        <v>1847</v>
      </c>
      <c r="F1125" s="74" t="n">
        <f aca="false">IF(MONTH(A1125)=MONTH(A1124),F1124+1,1)</f>
        <v>4</v>
      </c>
      <c r="G1125" s="73"/>
      <c r="H1125" s="75"/>
      <c r="I1125" s="75" t="s">
        <v>159</v>
      </c>
      <c r="J1125" s="75"/>
      <c r="K1125" s="78" t="s">
        <v>80</v>
      </c>
      <c r="L1125" s="7" t="n">
        <v>0.468055555555555</v>
      </c>
      <c r="M1125" s="7" t="n">
        <v>0.501388888888889</v>
      </c>
      <c r="N1125" s="95" t="s">
        <v>267</v>
      </c>
      <c r="O1125" s="78" t="s">
        <v>1848</v>
      </c>
      <c r="Q1125" s="0" t="s">
        <v>120</v>
      </c>
      <c r="R1125" s="0" t="str">
        <f aca="false">CHOOSE(WEEKDAY(A1125),"Dom","Lun","Mar","Mie","Jue","Vie","Sab")</f>
        <v>Lun</v>
      </c>
    </row>
    <row r="1126" customFormat="false" ht="15" hidden="false" customHeight="true" outlineLevel="0" collapsed="false">
      <c r="A1126" s="70" t="n">
        <v>44067</v>
      </c>
      <c r="B1126" s="9" t="s">
        <v>1670</v>
      </c>
      <c r="C1126" s="71" t="n">
        <v>300</v>
      </c>
      <c r="D1126" s="72" t="s">
        <v>104</v>
      </c>
      <c r="E1126" s="73" t="s">
        <v>1671</v>
      </c>
      <c r="F1126" s="74" t="n">
        <f aca="false">IF(MONTH(A1126)=MONTH(A1125),F1125+1,1)</f>
        <v>5</v>
      </c>
      <c r="G1126" s="73"/>
      <c r="H1126" s="75" t="s">
        <v>1672</v>
      </c>
      <c r="I1126" s="75" t="s">
        <v>131</v>
      </c>
      <c r="J1126" s="75"/>
      <c r="K1126" s="78" t="s">
        <v>80</v>
      </c>
      <c r="L1126" s="7" t="n">
        <v>0.547916666666667</v>
      </c>
      <c r="M1126" s="7" t="n">
        <v>0.569444444444444</v>
      </c>
      <c r="N1126" s="95" t="s">
        <v>86</v>
      </c>
      <c r="O1126" s="78" t="s">
        <v>1673</v>
      </c>
      <c r="Q1126" s="0" t="s">
        <v>120</v>
      </c>
      <c r="R1126" s="0" t="str">
        <f aca="false">CHOOSE(WEEKDAY(A1126),"Dom","Lun","Mar","Mie","Jue","Vie","Sab")</f>
        <v>Lun</v>
      </c>
    </row>
    <row r="1127" customFormat="false" ht="15" hidden="false" customHeight="true" outlineLevel="0" collapsed="false">
      <c r="A1127" s="70" t="n">
        <v>44067</v>
      </c>
      <c r="B1127" s="9" t="s">
        <v>1314</v>
      </c>
      <c r="C1127" s="71" t="n">
        <v>300</v>
      </c>
      <c r="D1127" s="72" t="s">
        <v>104</v>
      </c>
      <c r="E1127" s="73" t="s">
        <v>1466</v>
      </c>
      <c r="F1127" s="74" t="n">
        <f aca="false">IF(MONTH(A1127)=MONTH(A1126),F1126+1,1)</f>
        <v>6</v>
      </c>
      <c r="G1127" s="73"/>
      <c r="H1127" s="75"/>
      <c r="I1127" s="75" t="s">
        <v>159</v>
      </c>
      <c r="J1127" s="75"/>
      <c r="K1127" s="78" t="s">
        <v>80</v>
      </c>
      <c r="L1127" s="7" t="n">
        <v>0.636111111111111</v>
      </c>
      <c r="M1127" s="7" t="n">
        <v>0.647222222222222</v>
      </c>
      <c r="N1127" s="95" t="s">
        <v>348</v>
      </c>
      <c r="O1127" s="78" t="s">
        <v>1467</v>
      </c>
      <c r="Q1127" s="0" t="s">
        <v>120</v>
      </c>
      <c r="R1127" s="0" t="str">
        <f aca="false">CHOOSE(WEEKDAY(A1127),"Dom","Lun","Mar","Mie","Jue","Vie","Sab")</f>
        <v>Lun</v>
      </c>
    </row>
    <row r="1128" customFormat="false" ht="15" hidden="false" customHeight="true" outlineLevel="0" collapsed="false">
      <c r="A1128" s="70" t="n">
        <v>44067</v>
      </c>
      <c r="B1128" s="9" t="s">
        <v>1089</v>
      </c>
      <c r="C1128" s="71" t="n">
        <v>400</v>
      </c>
      <c r="D1128" s="72" t="s">
        <v>104</v>
      </c>
      <c r="E1128" s="73" t="s">
        <v>1849</v>
      </c>
      <c r="F1128" s="74" t="n">
        <f aca="false">IF(MONTH(A1128)=MONTH(A1127),F1127+1,1)</f>
        <v>7</v>
      </c>
      <c r="G1128" s="73"/>
      <c r="H1128" s="75"/>
      <c r="I1128" s="75" t="s">
        <v>131</v>
      </c>
      <c r="J1128" s="75"/>
      <c r="K1128" s="78" t="s">
        <v>80</v>
      </c>
      <c r="L1128" s="7" t="n">
        <v>0.702777777777778</v>
      </c>
      <c r="M1128" s="7" t="n">
        <v>0.733333333333333</v>
      </c>
      <c r="N1128" s="95" t="s">
        <v>206</v>
      </c>
      <c r="O1128" s="78" t="s">
        <v>1850</v>
      </c>
      <c r="Q1128" s="0" t="s">
        <v>120</v>
      </c>
      <c r="R1128" s="0" t="str">
        <f aca="false">CHOOSE(WEEKDAY(A1128),"Dom","Lun","Mar","Mie","Jue","Vie","Sab")</f>
        <v>Lun</v>
      </c>
    </row>
    <row r="1129" customFormat="false" ht="15" hidden="true" customHeight="true" outlineLevel="0" collapsed="false">
      <c r="A1129" s="70" t="n">
        <v>44067</v>
      </c>
      <c r="B1129" s="9" t="s">
        <v>143</v>
      </c>
      <c r="C1129" s="71"/>
      <c r="D1129" s="72"/>
      <c r="E1129" s="73"/>
      <c r="F1129" s="74"/>
      <c r="G1129" s="73"/>
      <c r="H1129" s="75"/>
      <c r="I1129" s="75"/>
      <c r="J1129" s="75"/>
      <c r="K1129" s="78" t="s">
        <v>144</v>
      </c>
      <c r="L1129" s="7" t="n">
        <v>0.519444444444444</v>
      </c>
      <c r="M1129" s="7" t="n">
        <v>0.536111111111111</v>
      </c>
      <c r="N1129" s="95" t="s">
        <v>259</v>
      </c>
      <c r="O1129" s="78"/>
      <c r="Q1129" s="0" t="s">
        <v>120</v>
      </c>
      <c r="R1129" s="0" t="str">
        <f aca="false">CHOOSE(WEEKDAY(A1129),"Dom","Lun","Mar","Mie","Jue","Vie","Sab")</f>
        <v>Lun</v>
      </c>
    </row>
    <row r="1130" customFormat="false" ht="15" hidden="true" customHeight="true" outlineLevel="0" collapsed="false">
      <c r="A1130" s="70" t="n">
        <v>44067</v>
      </c>
      <c r="B1130" s="9" t="s">
        <v>143</v>
      </c>
      <c r="C1130" s="71"/>
      <c r="D1130" s="72"/>
      <c r="E1130" s="73"/>
      <c r="F1130" s="74"/>
      <c r="G1130" s="73"/>
      <c r="H1130" s="75"/>
      <c r="I1130" s="75"/>
      <c r="J1130" s="75"/>
      <c r="K1130" s="78" t="s">
        <v>144</v>
      </c>
      <c r="L1130" s="7" t="n">
        <v>0.593055555555556</v>
      </c>
      <c r="M1130" s="7" t="n">
        <v>0.622916666666667</v>
      </c>
      <c r="N1130" s="95" t="s">
        <v>324</v>
      </c>
      <c r="O1130" s="78"/>
      <c r="Q1130" s="0" t="s">
        <v>120</v>
      </c>
      <c r="R1130" s="0" t="str">
        <f aca="false">CHOOSE(WEEKDAY(A1130),"Dom","Lun","Mar","Mie","Jue","Vie","Sab")</f>
        <v>Lun</v>
      </c>
    </row>
    <row r="1131" customFormat="false" ht="15" hidden="true" customHeight="true" outlineLevel="0" collapsed="false">
      <c r="A1131" s="70" t="n">
        <v>44067</v>
      </c>
      <c r="B1131" s="9" t="s">
        <v>1385</v>
      </c>
      <c r="C1131" s="124"/>
      <c r="D1131" s="72"/>
      <c r="E1131" s="73"/>
      <c r="F1131" s="74"/>
      <c r="G1131" s="73"/>
      <c r="H1131" s="75"/>
      <c r="I1131" s="75"/>
      <c r="J1131" s="75"/>
      <c r="K1131" s="78" t="s">
        <v>257</v>
      </c>
      <c r="L1131" s="7" t="n">
        <v>0.629861111111111</v>
      </c>
      <c r="M1131" s="7" t="n">
        <v>0.633333333333333</v>
      </c>
      <c r="N1131" s="95" t="s">
        <v>168</v>
      </c>
      <c r="O1131" s="78" t="s">
        <v>281</v>
      </c>
      <c r="Q1131" s="0" t="s">
        <v>120</v>
      </c>
      <c r="R1131" s="0" t="str">
        <f aca="false">CHOOSE(WEEKDAY(A1131),"Dom","Lun","Mar","Mie","Jue","Vie","Sab")</f>
        <v>Lun</v>
      </c>
    </row>
    <row r="1132" customFormat="false" ht="15" hidden="true" customHeight="true" outlineLevel="0" collapsed="false">
      <c r="A1132" s="70" t="n">
        <v>44067</v>
      </c>
      <c r="B1132" s="9" t="s">
        <v>143</v>
      </c>
      <c r="C1132" s="71"/>
      <c r="D1132" s="72"/>
      <c r="E1132" s="73"/>
      <c r="F1132" s="74"/>
      <c r="G1132" s="73"/>
      <c r="H1132" s="75"/>
      <c r="I1132" s="75"/>
      <c r="J1132" s="75"/>
      <c r="K1132" s="78" t="s">
        <v>144</v>
      </c>
      <c r="L1132" s="7" t="n">
        <v>0.678472222222222</v>
      </c>
      <c r="M1132" s="7" t="n">
        <v>0.697222222222222</v>
      </c>
      <c r="N1132" s="95" t="s">
        <v>239</v>
      </c>
      <c r="O1132" s="78"/>
      <c r="Q1132" s="0" t="s">
        <v>120</v>
      </c>
      <c r="R1132" s="0" t="str">
        <f aca="false">CHOOSE(WEEKDAY(A1132),"Dom","Lun","Mar","Mie","Jue","Vie","Sab")</f>
        <v>Lun</v>
      </c>
    </row>
    <row r="1133" customFormat="false" ht="15" hidden="true" customHeight="true" outlineLevel="0" collapsed="false">
      <c r="A1133" s="70" t="n">
        <v>44067</v>
      </c>
      <c r="B1133" s="9" t="s">
        <v>143</v>
      </c>
      <c r="C1133" s="71"/>
      <c r="D1133" s="72"/>
      <c r="E1133" s="73"/>
      <c r="F1133" s="74"/>
      <c r="G1133" s="73"/>
      <c r="H1133" s="75"/>
      <c r="I1133" s="75"/>
      <c r="J1133" s="75"/>
      <c r="K1133" s="78" t="s">
        <v>144</v>
      </c>
      <c r="L1133" s="7" t="n">
        <v>0.8125</v>
      </c>
      <c r="M1133" s="7" t="n">
        <v>0.858333333333333</v>
      </c>
      <c r="N1133" s="95" t="s">
        <v>170</v>
      </c>
      <c r="O1133" s="78"/>
      <c r="Q1133" s="0" t="s">
        <v>120</v>
      </c>
      <c r="R1133" s="0" t="str">
        <f aca="false">CHOOSE(WEEKDAY(A1133),"Dom","Lun","Mar","Mie","Jue","Vie","Sab")</f>
        <v>Lun</v>
      </c>
    </row>
    <row r="1134" customFormat="false" ht="15" hidden="true" customHeight="true" outlineLevel="0" collapsed="false">
      <c r="A1134" s="47" t="n">
        <v>44067</v>
      </c>
      <c r="B1134" s="79" t="s">
        <v>147</v>
      </c>
      <c r="C1134" s="49"/>
      <c r="D1134" s="80"/>
      <c r="E1134" s="81"/>
      <c r="F1134" s="82"/>
      <c r="G1134" s="81"/>
      <c r="H1134" s="83"/>
      <c r="I1134" s="83"/>
      <c r="J1134" s="83"/>
      <c r="K1134" s="59" t="s">
        <v>96</v>
      </c>
      <c r="L1134" s="85" t="n">
        <v>0.865972222222222</v>
      </c>
      <c r="M1134" s="85" t="n">
        <v>0.899305555555555</v>
      </c>
      <c r="N1134" s="99" t="s">
        <v>1851</v>
      </c>
      <c r="O1134" s="59"/>
      <c r="Q1134" s="0" t="s">
        <v>120</v>
      </c>
      <c r="R1134" s="0" t="str">
        <f aca="false">CHOOSE(WEEKDAY(A1134),"Dom","Lun","Mar","Mie","Jue","Vie","Sab")</f>
        <v>Lun</v>
      </c>
    </row>
    <row r="1135" customFormat="false" ht="15" hidden="false" customHeight="true" outlineLevel="0" collapsed="false">
      <c r="A1135" s="70" t="n">
        <v>44068</v>
      </c>
      <c r="B1135" s="9" t="s">
        <v>1852</v>
      </c>
      <c r="C1135" s="71" t="n">
        <v>340</v>
      </c>
      <c r="D1135" s="72" t="s">
        <v>821</v>
      </c>
      <c r="E1135" s="73" t="s">
        <v>1853</v>
      </c>
      <c r="F1135" s="74" t="n">
        <f aca="false">IF(MONTH(A1135)=MONTH(A1134),F1134+1,1)</f>
        <v>1</v>
      </c>
      <c r="G1135" s="73"/>
      <c r="H1135" s="75" t="s">
        <v>1854</v>
      </c>
      <c r="I1135" s="75" t="s">
        <v>100</v>
      </c>
      <c r="J1135" s="75"/>
      <c r="K1135" s="78" t="s">
        <v>80</v>
      </c>
      <c r="L1135" s="7" t="n">
        <v>0.445833333333333</v>
      </c>
      <c r="M1135" s="7" t="n">
        <v>0.452083333333333</v>
      </c>
      <c r="N1135" s="95" t="s">
        <v>389</v>
      </c>
      <c r="O1135" s="78" t="s">
        <v>1855</v>
      </c>
      <c r="Q1135" s="0" t="s">
        <v>120</v>
      </c>
      <c r="R1135" s="0" t="str">
        <f aca="false">CHOOSE(WEEKDAY(A1135),"Dom","Lun","Mar","Mie","Jue","Vie","Sab")</f>
        <v>Mar</v>
      </c>
    </row>
    <row r="1136" customFormat="false" ht="15" hidden="false" customHeight="true" outlineLevel="0" collapsed="false">
      <c r="A1136" s="70" t="n">
        <v>44068</v>
      </c>
      <c r="B1136" s="9" t="s">
        <v>1856</v>
      </c>
      <c r="C1136" s="71" t="n">
        <v>400</v>
      </c>
      <c r="D1136" s="72" t="s">
        <v>821</v>
      </c>
      <c r="E1136" s="73" t="s">
        <v>1857</v>
      </c>
      <c r="F1136" s="74" t="n">
        <f aca="false">IF(MONTH(A1136)=MONTH(A1135),F1135+1,1)</f>
        <v>2</v>
      </c>
      <c r="G1136" s="73"/>
      <c r="H1136" s="75" t="s">
        <v>1858</v>
      </c>
      <c r="I1136" s="75" t="s">
        <v>79</v>
      </c>
      <c r="J1136" s="75"/>
      <c r="K1136" s="78" t="s">
        <v>80</v>
      </c>
      <c r="L1136" s="7" t="n">
        <v>0.608333333333333</v>
      </c>
      <c r="M1136" s="7" t="n">
        <v>0.627083333333333</v>
      </c>
      <c r="N1136" s="95" t="s">
        <v>155</v>
      </c>
      <c r="O1136" s="78" t="s">
        <v>1859</v>
      </c>
      <c r="Q1136" s="0" t="s">
        <v>120</v>
      </c>
      <c r="R1136" s="0" t="str">
        <f aca="false">CHOOSE(WEEKDAY(A1136),"Dom","Lun","Mar","Mie","Jue","Vie","Sab")</f>
        <v>Mar</v>
      </c>
    </row>
    <row r="1137" customFormat="false" ht="15" hidden="false" customHeight="true" outlineLevel="0" collapsed="false">
      <c r="A1137" s="70" t="n">
        <v>44068</v>
      </c>
      <c r="B1137" s="9" t="s">
        <v>1860</v>
      </c>
      <c r="C1137" s="71" t="n">
        <v>380</v>
      </c>
      <c r="D1137" s="72" t="s">
        <v>821</v>
      </c>
      <c r="E1137" s="73" t="s">
        <v>1861</v>
      </c>
      <c r="F1137" s="74" t="n">
        <f aca="false">IF(MONTH(A1137)=MONTH(A1136),F1136+1,1)</f>
        <v>3</v>
      </c>
      <c r="G1137" s="73"/>
      <c r="H1137" s="75" t="s">
        <v>1862</v>
      </c>
      <c r="I1137" s="75" t="s">
        <v>85</v>
      </c>
      <c r="J1137" s="75"/>
      <c r="K1137" s="78" t="s">
        <v>80</v>
      </c>
      <c r="L1137" s="7" t="n">
        <v>0.643055555555556</v>
      </c>
      <c r="M1137" s="7" t="n">
        <v>0.666666666666667</v>
      </c>
      <c r="N1137" s="95" t="s">
        <v>213</v>
      </c>
      <c r="O1137" s="78" t="s">
        <v>1863</v>
      </c>
      <c r="Q1137" s="0" t="s">
        <v>120</v>
      </c>
      <c r="R1137" s="0" t="str">
        <f aca="false">CHOOSE(WEEKDAY(A1137),"Dom","Lun","Mar","Mie","Jue","Vie","Sab")</f>
        <v>Mar</v>
      </c>
    </row>
    <row r="1138" customFormat="false" ht="15" hidden="false" customHeight="true" outlineLevel="0" collapsed="false">
      <c r="A1138" s="70" t="n">
        <v>44068</v>
      </c>
      <c r="B1138" s="9" t="s">
        <v>1864</v>
      </c>
      <c r="C1138" s="71" t="n">
        <v>450</v>
      </c>
      <c r="D1138" s="72" t="s">
        <v>821</v>
      </c>
      <c r="E1138" s="73" t="s">
        <v>1865</v>
      </c>
      <c r="F1138" s="74" t="n">
        <f aca="false">IF(MONTH(A1138)=MONTH(A1137),F1137+1,1)</f>
        <v>4</v>
      </c>
      <c r="G1138" s="73"/>
      <c r="H1138" s="75" t="s">
        <v>1866</v>
      </c>
      <c r="I1138" s="75" t="s">
        <v>131</v>
      </c>
      <c r="J1138" s="75"/>
      <c r="K1138" s="78" t="s">
        <v>80</v>
      </c>
      <c r="L1138" s="7" t="n">
        <v>0.760416666666667</v>
      </c>
      <c r="M1138" s="7" t="n">
        <v>0.800694444444444</v>
      </c>
      <c r="N1138" s="95" t="s">
        <v>267</v>
      </c>
      <c r="O1138" s="78" t="s">
        <v>1867</v>
      </c>
      <c r="Q1138" s="0" t="s">
        <v>120</v>
      </c>
      <c r="R1138" s="0" t="str">
        <f aca="false">CHOOSE(WEEKDAY(A1138),"Dom","Lun","Mar","Mie","Jue","Vie","Sab")</f>
        <v>Mar</v>
      </c>
    </row>
    <row r="1139" customFormat="false" ht="15" hidden="false" customHeight="true" outlineLevel="0" collapsed="false">
      <c r="A1139" s="70" t="n">
        <v>44068</v>
      </c>
      <c r="B1139" s="9" t="s">
        <v>1868</v>
      </c>
      <c r="C1139" s="71" t="n">
        <v>340</v>
      </c>
      <c r="D1139" s="72" t="s">
        <v>104</v>
      </c>
      <c r="E1139" s="73" t="s">
        <v>1869</v>
      </c>
      <c r="F1139" s="74" t="n">
        <f aca="false">IF(MONTH(A1139)=MONTH(A1138),F1138+1,1)</f>
        <v>5</v>
      </c>
      <c r="G1139" s="73"/>
      <c r="H1139" s="75"/>
      <c r="I1139" s="75" t="s">
        <v>159</v>
      </c>
      <c r="J1139" s="75"/>
      <c r="K1139" s="78" t="s">
        <v>80</v>
      </c>
      <c r="L1139" s="7" t="n">
        <v>0.684027777777778</v>
      </c>
      <c r="M1139" s="7" t="n">
        <v>0.717361111111111</v>
      </c>
      <c r="N1139" s="95" t="s">
        <v>259</v>
      </c>
      <c r="O1139" s="78" t="s">
        <v>1870</v>
      </c>
      <c r="Q1139" s="0" t="s">
        <v>120</v>
      </c>
      <c r="R1139" s="0" t="str">
        <f aca="false">CHOOSE(WEEKDAY(A1139),"Dom","Lun","Mar","Mie","Jue","Vie","Sab")</f>
        <v>Mar</v>
      </c>
    </row>
    <row r="1140" customFormat="false" ht="15" hidden="true" customHeight="true" outlineLevel="0" collapsed="false">
      <c r="A1140" s="70" t="n">
        <v>44068</v>
      </c>
      <c r="B1140" s="9" t="s">
        <v>1256</v>
      </c>
      <c r="C1140" s="71"/>
      <c r="D1140" s="72"/>
      <c r="E1140" s="73"/>
      <c r="F1140" s="74"/>
      <c r="G1140" s="73"/>
      <c r="H1140" s="75"/>
      <c r="I1140" s="75"/>
      <c r="J1140" s="75"/>
      <c r="K1140" s="78" t="s">
        <v>257</v>
      </c>
      <c r="L1140" s="7" t="n">
        <v>0.429861111111111</v>
      </c>
      <c r="M1140" s="7" t="n">
        <v>0.442361111111111</v>
      </c>
      <c r="N1140" s="95" t="s">
        <v>305</v>
      </c>
      <c r="O1140" s="78" t="s">
        <v>1257</v>
      </c>
      <c r="Q1140" s="0" t="s">
        <v>120</v>
      </c>
      <c r="R1140" s="0" t="str">
        <f aca="false">CHOOSE(WEEKDAY(A1140),"Dom","Lun","Mar","Mie","Jue","Vie","Sab")</f>
        <v>Mar</v>
      </c>
    </row>
    <row r="1141" customFormat="false" ht="15" hidden="true" customHeight="true" outlineLevel="0" collapsed="false">
      <c r="A1141" s="70" t="n">
        <v>44068</v>
      </c>
      <c r="B1141" s="9" t="s">
        <v>1831</v>
      </c>
      <c r="C1141" s="71"/>
      <c r="D1141" s="72"/>
      <c r="E1141" s="73"/>
      <c r="F1141" s="74"/>
      <c r="G1141" s="73"/>
      <c r="H1141" s="75"/>
      <c r="I1141" s="75" t="s">
        <v>100</v>
      </c>
      <c r="J1141" s="75"/>
      <c r="K1141" s="78" t="s">
        <v>108</v>
      </c>
      <c r="L1141" s="7" t="n">
        <v>0.477083333333333</v>
      </c>
      <c r="M1141" s="7" t="n">
        <v>0.48125</v>
      </c>
      <c r="N1141" s="95" t="s">
        <v>318</v>
      </c>
      <c r="O1141" s="78" t="s">
        <v>1871</v>
      </c>
      <c r="Q1141" s="0" t="s">
        <v>120</v>
      </c>
      <c r="R1141" s="0" t="str">
        <f aca="false">CHOOSE(WEEKDAY(A1141),"Dom","Lun","Mar","Mie","Jue","Vie","Sab")</f>
        <v>Mar</v>
      </c>
    </row>
    <row r="1142" customFormat="false" ht="15" hidden="true" customHeight="true" outlineLevel="0" collapsed="false">
      <c r="A1142" s="70" t="n">
        <v>44068</v>
      </c>
      <c r="B1142" s="9" t="s">
        <v>143</v>
      </c>
      <c r="C1142" s="71"/>
      <c r="D1142" s="72"/>
      <c r="E1142" s="73"/>
      <c r="F1142" s="74"/>
      <c r="G1142" s="73"/>
      <c r="H1142" s="75"/>
      <c r="I1142" s="75"/>
      <c r="J1142" s="75"/>
      <c r="K1142" s="78" t="s">
        <v>144</v>
      </c>
      <c r="L1142" s="7" t="n">
        <v>0.508333333333333</v>
      </c>
      <c r="M1142" s="7" t="n">
        <v>0.535416666666667</v>
      </c>
      <c r="N1142" s="95" t="s">
        <v>476</v>
      </c>
      <c r="O1142" s="78"/>
      <c r="Q1142" s="0" t="s">
        <v>120</v>
      </c>
      <c r="R1142" s="0" t="str">
        <f aca="false">CHOOSE(WEEKDAY(A1142),"Dom","Lun","Mar","Mie","Jue","Vie","Sab")</f>
        <v>Mar</v>
      </c>
    </row>
    <row r="1143" customFormat="false" ht="15" hidden="true" customHeight="true" outlineLevel="0" collapsed="false">
      <c r="A1143" s="70" t="n">
        <v>44068</v>
      </c>
      <c r="B1143" s="9" t="s">
        <v>1825</v>
      </c>
      <c r="C1143" s="71"/>
      <c r="D1143" s="72"/>
      <c r="E1143" s="73"/>
      <c r="F1143" s="74"/>
      <c r="G1143" s="73"/>
      <c r="H1143" s="75"/>
      <c r="I1143" s="75"/>
      <c r="J1143" s="75"/>
      <c r="K1143" s="78" t="s">
        <v>108</v>
      </c>
      <c r="L1143" s="7" t="n">
        <v>0.554861111111111</v>
      </c>
      <c r="M1143" s="7" t="n">
        <v>0.573611111111111</v>
      </c>
      <c r="N1143" s="95" t="s">
        <v>218</v>
      </c>
      <c r="O1143" s="78" t="s">
        <v>1872</v>
      </c>
      <c r="Q1143" s="0" t="s">
        <v>120</v>
      </c>
      <c r="R1143" s="0" t="str">
        <f aca="false">CHOOSE(WEEKDAY(A1143),"Dom","Lun","Mar","Mie","Jue","Vie","Sab")</f>
        <v>Mar</v>
      </c>
    </row>
    <row r="1144" customFormat="false" ht="15" hidden="true" customHeight="true" outlineLevel="0" collapsed="false">
      <c r="A1144" s="70" t="n">
        <v>44068</v>
      </c>
      <c r="B1144" s="9" t="s">
        <v>143</v>
      </c>
      <c r="C1144" s="71"/>
      <c r="D1144" s="72"/>
      <c r="E1144" s="73"/>
      <c r="F1144" s="74"/>
      <c r="G1144" s="73"/>
      <c r="H1144" s="75"/>
      <c r="I1144" s="75"/>
      <c r="J1144" s="75"/>
      <c r="K1144" s="78" t="s">
        <v>144</v>
      </c>
      <c r="L1144" s="7" t="n">
        <v>0.729166666666667</v>
      </c>
      <c r="M1144" s="7" t="n">
        <v>0.751388888888889</v>
      </c>
      <c r="N1144" s="95" t="s">
        <v>310</v>
      </c>
      <c r="O1144" s="78"/>
      <c r="Q1144" s="0" t="s">
        <v>120</v>
      </c>
      <c r="R1144" s="0" t="str">
        <f aca="false">CHOOSE(WEEKDAY(A1144),"Dom","Lun","Mar","Mie","Jue","Vie","Sab")</f>
        <v>Mar</v>
      </c>
    </row>
    <row r="1145" customFormat="false" ht="15" hidden="true" customHeight="true" outlineLevel="0" collapsed="false">
      <c r="A1145" s="70" t="n">
        <v>44068</v>
      </c>
      <c r="B1145" s="9" t="s">
        <v>143</v>
      </c>
      <c r="C1145" s="71"/>
      <c r="D1145" s="72"/>
      <c r="E1145" s="73"/>
      <c r="F1145" s="74"/>
      <c r="G1145" s="73"/>
      <c r="H1145" s="75"/>
      <c r="I1145" s="75"/>
      <c r="J1145" s="75"/>
      <c r="K1145" s="78" t="s">
        <v>144</v>
      </c>
      <c r="L1145" s="7" t="n">
        <v>0.81875</v>
      </c>
      <c r="M1145" s="7" t="n">
        <v>0.860416666666667</v>
      </c>
      <c r="N1145" s="95" t="s">
        <v>145</v>
      </c>
      <c r="O1145" s="78"/>
      <c r="Q1145" s="0" t="s">
        <v>120</v>
      </c>
      <c r="R1145" s="0" t="str">
        <f aca="false">CHOOSE(WEEKDAY(A1145),"Dom","Lun","Mar","Mie","Jue","Vie","Sab")</f>
        <v>Mar</v>
      </c>
    </row>
    <row r="1146" customFormat="false" ht="15" hidden="true" customHeight="true" outlineLevel="0" collapsed="false">
      <c r="A1146" s="47" t="n">
        <v>44068</v>
      </c>
      <c r="B1146" s="79" t="s">
        <v>147</v>
      </c>
      <c r="C1146" s="49"/>
      <c r="D1146" s="80"/>
      <c r="E1146" s="81"/>
      <c r="F1146" s="82"/>
      <c r="G1146" s="81"/>
      <c r="H1146" s="83"/>
      <c r="I1146" s="83"/>
      <c r="J1146" s="83"/>
      <c r="K1146" s="59" t="s">
        <v>96</v>
      </c>
      <c r="L1146" s="85" t="n">
        <v>0.874305555555556</v>
      </c>
      <c r="M1146" s="85" t="n">
        <v>0.904861111111111</v>
      </c>
      <c r="N1146" s="99" t="s">
        <v>1873</v>
      </c>
      <c r="O1146" s="59"/>
      <c r="Q1146" s="0" t="s">
        <v>120</v>
      </c>
      <c r="R1146" s="0" t="str">
        <f aca="false">CHOOSE(WEEKDAY(A1146),"Dom","Lun","Mar","Mie","Jue","Vie","Sab")</f>
        <v>Mar</v>
      </c>
    </row>
    <row r="1147" customFormat="false" ht="15" hidden="false" customHeight="true" outlineLevel="0" collapsed="false">
      <c r="A1147" s="70" t="n">
        <v>44069</v>
      </c>
      <c r="B1147" s="9" t="s">
        <v>1874</v>
      </c>
      <c r="C1147" s="71" t="n">
        <v>360</v>
      </c>
      <c r="D1147" s="72" t="s">
        <v>821</v>
      </c>
      <c r="E1147" s="73" t="s">
        <v>1875</v>
      </c>
      <c r="F1147" s="74" t="n">
        <f aca="false">IF(MONTH(A1147)=MONTH(A1146),F1146+1,1)</f>
        <v>1</v>
      </c>
      <c r="G1147" s="73"/>
      <c r="H1147" s="75" t="s">
        <v>1876</v>
      </c>
      <c r="I1147" s="75" t="s">
        <v>100</v>
      </c>
      <c r="J1147" s="75"/>
      <c r="K1147" s="78" t="s">
        <v>80</v>
      </c>
      <c r="L1147" s="7" t="n">
        <v>0.50625</v>
      </c>
      <c r="M1147" s="7" t="n">
        <v>0.513888888888889</v>
      </c>
      <c r="N1147" s="95" t="s">
        <v>366</v>
      </c>
      <c r="O1147" s="78" t="s">
        <v>1877</v>
      </c>
      <c r="Q1147" s="0" t="s">
        <v>120</v>
      </c>
      <c r="R1147" s="0" t="str">
        <f aca="false">CHOOSE(WEEKDAY(A1147),"Dom","Lun","Mar","Mie","Jue","Vie","Sab")</f>
        <v>Mie</v>
      </c>
    </row>
    <row r="1148" customFormat="false" ht="15" hidden="false" customHeight="true" outlineLevel="0" collapsed="false">
      <c r="A1148" s="70" t="n">
        <v>44069</v>
      </c>
      <c r="B1148" s="9" t="s">
        <v>1878</v>
      </c>
      <c r="C1148" s="71" t="n">
        <v>440</v>
      </c>
      <c r="D1148" s="72" t="s">
        <v>821</v>
      </c>
      <c r="E1148" s="73" t="s">
        <v>1879</v>
      </c>
      <c r="F1148" s="74" t="n">
        <f aca="false">IF(MONTH(A1148)=MONTH(A1147),F1147+1,1)</f>
        <v>2</v>
      </c>
      <c r="G1148" s="73"/>
      <c r="H1148" s="75" t="s">
        <v>1878</v>
      </c>
      <c r="I1148" s="75" t="s">
        <v>876</v>
      </c>
      <c r="J1148" s="75"/>
      <c r="K1148" s="78" t="s">
        <v>80</v>
      </c>
      <c r="L1148" s="7" t="n">
        <v>0.542361111111111</v>
      </c>
      <c r="M1148" s="7" t="n">
        <v>0.577777777777778</v>
      </c>
      <c r="N1148" s="95" t="s">
        <v>348</v>
      </c>
      <c r="O1148" s="78" t="s">
        <v>1880</v>
      </c>
      <c r="Q1148" s="0" t="s">
        <v>120</v>
      </c>
      <c r="R1148" s="0" t="str">
        <f aca="false">CHOOSE(WEEKDAY(A1148),"Dom","Lun","Mar","Mie","Jue","Vie","Sab")</f>
        <v>Mie</v>
      </c>
    </row>
    <row r="1149" customFormat="false" ht="15" hidden="false" customHeight="true" outlineLevel="0" collapsed="false">
      <c r="A1149" s="70" t="n">
        <v>44069</v>
      </c>
      <c r="B1149" s="9" t="s">
        <v>1881</v>
      </c>
      <c r="C1149" s="71" t="n">
        <v>300</v>
      </c>
      <c r="D1149" s="72" t="s">
        <v>821</v>
      </c>
      <c r="E1149" s="73" t="s">
        <v>1882</v>
      </c>
      <c r="F1149" s="74" t="n">
        <f aca="false">IF(MONTH(A1149)=MONTH(A1148),F1148+1,1)</f>
        <v>3</v>
      </c>
      <c r="G1149" s="73"/>
      <c r="H1149" s="75" t="s">
        <v>1883</v>
      </c>
      <c r="I1149" s="75" t="s">
        <v>159</v>
      </c>
      <c r="J1149" s="75"/>
      <c r="K1149" s="78" t="s">
        <v>80</v>
      </c>
      <c r="L1149" s="7" t="n">
        <v>0.734027777777778</v>
      </c>
      <c r="M1149" s="7" t="n">
        <v>0.742361111111111</v>
      </c>
      <c r="N1149" s="95" t="s">
        <v>155</v>
      </c>
      <c r="O1149" s="78" t="s">
        <v>1884</v>
      </c>
      <c r="Q1149" s="0" t="s">
        <v>120</v>
      </c>
      <c r="R1149" s="0" t="str">
        <f aca="false">CHOOSE(WEEKDAY(A1149),"Dom","Lun","Mar","Mie","Jue","Vie","Sab")</f>
        <v>Mie</v>
      </c>
    </row>
    <row r="1150" customFormat="false" ht="15" hidden="false" customHeight="true" outlineLevel="0" collapsed="false">
      <c r="A1150" s="70" t="n">
        <v>44069</v>
      </c>
      <c r="B1150" s="136" t="s">
        <v>1885</v>
      </c>
      <c r="C1150" s="71" t="n">
        <v>300</v>
      </c>
      <c r="D1150" s="72" t="s">
        <v>104</v>
      </c>
      <c r="E1150" s="73" t="s">
        <v>1886</v>
      </c>
      <c r="F1150" s="74" t="n">
        <f aca="false">IF(MONTH(A1150)=MONTH(A1149),F1149+1,1)</f>
        <v>4</v>
      </c>
      <c r="G1150" s="73"/>
      <c r="H1150" s="75"/>
      <c r="I1150" s="75" t="s">
        <v>159</v>
      </c>
      <c r="J1150" s="75"/>
      <c r="K1150" s="78" t="s">
        <v>80</v>
      </c>
      <c r="L1150" s="7" t="n">
        <v>0.758333333333333</v>
      </c>
      <c r="M1150" s="7" t="n">
        <v>0.774305555555555</v>
      </c>
      <c r="N1150" s="95" t="s">
        <v>559</v>
      </c>
      <c r="O1150" s="78" t="s">
        <v>1887</v>
      </c>
      <c r="Q1150" s="0" t="s">
        <v>120</v>
      </c>
      <c r="R1150" s="0" t="str">
        <f aca="false">CHOOSE(WEEKDAY(A1150),"Dom","Lun","Mar","Mie","Jue","Vie","Sab")</f>
        <v>Mie</v>
      </c>
    </row>
    <row r="1151" customFormat="false" ht="15" hidden="false" customHeight="true" outlineLevel="0" collapsed="false">
      <c r="A1151" s="70" t="n">
        <v>44069</v>
      </c>
      <c r="B1151" s="136" t="s">
        <v>1888</v>
      </c>
      <c r="C1151" s="71" t="n">
        <v>300</v>
      </c>
      <c r="D1151" s="72" t="s">
        <v>104</v>
      </c>
      <c r="E1151" s="73" t="s">
        <v>1889</v>
      </c>
      <c r="F1151" s="74" t="n">
        <f aca="false">IF(MONTH(A1151)=MONTH(A1150),F1150+1,1)</f>
        <v>5</v>
      </c>
      <c r="G1151" s="73"/>
      <c r="H1151" s="75"/>
      <c r="I1151" s="75" t="s">
        <v>159</v>
      </c>
      <c r="J1151" s="75"/>
      <c r="K1151" s="78" t="s">
        <v>80</v>
      </c>
      <c r="L1151" s="7" t="n">
        <v>0.804861111111111</v>
      </c>
      <c r="M1151" s="7" t="n">
        <v>0.809722222222222</v>
      </c>
      <c r="N1151" s="95" t="s">
        <v>81</v>
      </c>
      <c r="O1151" s="78" t="s">
        <v>1890</v>
      </c>
      <c r="Q1151" s="0" t="s">
        <v>120</v>
      </c>
      <c r="R1151" s="0" t="str">
        <f aca="false">CHOOSE(WEEKDAY(A1151),"Dom","Lun","Mar","Mie","Jue","Vie","Sab")</f>
        <v>Mie</v>
      </c>
    </row>
    <row r="1152" customFormat="false" ht="15" hidden="true" customHeight="true" outlineLevel="0" collapsed="false">
      <c r="A1152" s="70" t="n">
        <v>44069</v>
      </c>
      <c r="B1152" s="9" t="s">
        <v>459</v>
      </c>
      <c r="C1152" s="71"/>
      <c r="D1152" s="72"/>
      <c r="E1152" s="73"/>
      <c r="F1152" s="74"/>
      <c r="G1152" s="73"/>
      <c r="H1152" s="75"/>
      <c r="I1152" s="75"/>
      <c r="J1152" s="75"/>
      <c r="K1152" s="78" t="s">
        <v>257</v>
      </c>
      <c r="L1152" s="7" t="n">
        <v>0.495833333333333</v>
      </c>
      <c r="M1152" s="7" t="n">
        <v>0.503472222222222</v>
      </c>
      <c r="N1152" s="95" t="s">
        <v>168</v>
      </c>
      <c r="O1152" s="78" t="s">
        <v>460</v>
      </c>
      <c r="Q1152" s="0" t="s">
        <v>120</v>
      </c>
      <c r="R1152" s="0" t="str">
        <f aca="false">CHOOSE(WEEKDAY(A1152),"Dom","Lun","Mar","Mie","Jue","Vie","Sab")</f>
        <v>Mie</v>
      </c>
    </row>
    <row r="1153" customFormat="false" ht="15" hidden="true" customHeight="true" outlineLevel="0" collapsed="false">
      <c r="A1153" s="70" t="n">
        <v>44069</v>
      </c>
      <c r="B1153" s="9" t="s">
        <v>143</v>
      </c>
      <c r="C1153" s="71"/>
      <c r="D1153" s="72"/>
      <c r="E1153" s="73"/>
      <c r="F1153" s="74"/>
      <c r="G1153" s="73"/>
      <c r="H1153" s="75"/>
      <c r="I1153" s="75"/>
      <c r="J1153" s="75"/>
      <c r="K1153" s="78" t="s">
        <v>144</v>
      </c>
      <c r="L1153" s="7" t="n">
        <v>0.596527777777778</v>
      </c>
      <c r="M1153" s="7" t="n">
        <v>0.645833333333333</v>
      </c>
      <c r="N1153" s="95" t="s">
        <v>259</v>
      </c>
      <c r="O1153" s="78"/>
      <c r="Q1153" s="0" t="s">
        <v>120</v>
      </c>
      <c r="R1153" s="0" t="str">
        <f aca="false">CHOOSE(WEEKDAY(A1153),"Dom","Lun","Mar","Mie","Jue","Vie","Sab")</f>
        <v>Mie</v>
      </c>
    </row>
    <row r="1154" customFormat="false" ht="15" hidden="true" customHeight="true" outlineLevel="0" collapsed="false">
      <c r="A1154" s="70" t="n">
        <v>44069</v>
      </c>
      <c r="B1154" s="9" t="s">
        <v>1891</v>
      </c>
      <c r="C1154" s="71"/>
      <c r="D1154" s="72"/>
      <c r="E1154" s="73"/>
      <c r="F1154" s="74"/>
      <c r="G1154" s="73"/>
      <c r="H1154" s="75"/>
      <c r="I1154" s="75"/>
      <c r="J1154" s="75"/>
      <c r="K1154" s="78" t="s">
        <v>108</v>
      </c>
      <c r="L1154" s="7" t="n">
        <v>0.657638888888889</v>
      </c>
      <c r="M1154" s="7" t="n">
        <v>0.702777777777778</v>
      </c>
      <c r="N1154" s="95" t="s">
        <v>1239</v>
      </c>
      <c r="O1154" s="78" t="s">
        <v>1892</v>
      </c>
      <c r="Q1154" s="0" t="s">
        <v>120</v>
      </c>
      <c r="R1154" s="0" t="str">
        <f aca="false">CHOOSE(WEEKDAY(A1154),"Dom","Lun","Mar","Mie","Jue","Vie","Sab")</f>
        <v>Mie</v>
      </c>
    </row>
    <row r="1155" customFormat="false" ht="15" hidden="true" customHeight="true" outlineLevel="0" collapsed="false">
      <c r="A1155" s="70" t="n">
        <v>44069</v>
      </c>
      <c r="B1155" s="9" t="s">
        <v>143</v>
      </c>
      <c r="C1155" s="71"/>
      <c r="D1155" s="72"/>
      <c r="E1155" s="73"/>
      <c r="F1155" s="74"/>
      <c r="G1155" s="73"/>
      <c r="H1155" s="75"/>
      <c r="I1155" s="75"/>
      <c r="J1155" s="75"/>
      <c r="K1155" s="78" t="s">
        <v>144</v>
      </c>
      <c r="L1155" s="7" t="n">
        <v>0.834027777777778</v>
      </c>
      <c r="M1155" s="7" t="n">
        <v>0.854166666666667</v>
      </c>
      <c r="N1155" s="95" t="s">
        <v>198</v>
      </c>
      <c r="O1155" s="78"/>
      <c r="Q1155" s="0" t="s">
        <v>120</v>
      </c>
      <c r="R1155" s="0" t="str">
        <f aca="false">CHOOSE(WEEKDAY(A1155),"Dom","Lun","Mar","Mie","Jue","Vie","Sab")</f>
        <v>Mie</v>
      </c>
    </row>
    <row r="1156" customFormat="false" ht="15" hidden="true" customHeight="true" outlineLevel="0" collapsed="false">
      <c r="A1156" s="47" t="n">
        <v>44069</v>
      </c>
      <c r="B1156" s="79" t="s">
        <v>147</v>
      </c>
      <c r="C1156" s="49"/>
      <c r="D1156" s="80"/>
      <c r="E1156" s="81"/>
      <c r="F1156" s="82"/>
      <c r="G1156" s="81"/>
      <c r="H1156" s="83"/>
      <c r="I1156" s="83"/>
      <c r="J1156" s="83"/>
      <c r="K1156" s="59" t="s">
        <v>96</v>
      </c>
      <c r="L1156" s="85" t="n">
        <v>0.864583333333333</v>
      </c>
      <c r="M1156" s="85" t="n">
        <v>0.889583333333333</v>
      </c>
      <c r="N1156" s="99" t="s">
        <v>1893</v>
      </c>
      <c r="O1156" s="59"/>
      <c r="Q1156" s="0" t="s">
        <v>120</v>
      </c>
      <c r="R1156" s="0" t="str">
        <f aca="false">CHOOSE(WEEKDAY(A1156),"Dom","Lun","Mar","Mie","Jue","Vie","Sab")</f>
        <v>Mie</v>
      </c>
    </row>
    <row r="1157" customFormat="false" ht="15" hidden="false" customHeight="true" outlineLevel="0" collapsed="false">
      <c r="A1157" s="70" t="n">
        <v>44070</v>
      </c>
      <c r="B1157" s="9" t="s">
        <v>1894</v>
      </c>
      <c r="C1157" s="71" t="n">
        <v>450</v>
      </c>
      <c r="D1157" s="72" t="s">
        <v>821</v>
      </c>
      <c r="E1157" s="73" t="s">
        <v>1895</v>
      </c>
      <c r="F1157" s="74" t="n">
        <f aca="false">IF(MONTH(A1157)=MONTH(A1156),F1156+1,1)</f>
        <v>1</v>
      </c>
      <c r="G1157" s="73"/>
      <c r="H1157" s="75" t="s">
        <v>1896</v>
      </c>
      <c r="I1157" s="75" t="s">
        <v>131</v>
      </c>
      <c r="J1157" s="75"/>
      <c r="K1157" s="78" t="s">
        <v>80</v>
      </c>
      <c r="L1157" s="7" t="n">
        <v>0.431944444444444</v>
      </c>
      <c r="M1157" s="7" t="n">
        <v>0.453472222222222</v>
      </c>
      <c r="N1157" s="95" t="s">
        <v>385</v>
      </c>
      <c r="O1157" s="78" t="s">
        <v>1897</v>
      </c>
      <c r="Q1157" s="0" t="s">
        <v>120</v>
      </c>
      <c r="R1157" s="0" t="str">
        <f aca="false">CHOOSE(WEEKDAY(A1157),"Dom","Lun","Mar","Mie","Jue","Vie","Sab")</f>
        <v>Jue</v>
      </c>
    </row>
    <row r="1158" customFormat="false" ht="15" hidden="false" customHeight="true" outlineLevel="0" collapsed="false">
      <c r="A1158" s="70" t="n">
        <v>44070</v>
      </c>
      <c r="B1158" s="9" t="s">
        <v>1898</v>
      </c>
      <c r="C1158" s="71" t="n">
        <v>300</v>
      </c>
      <c r="D1158" s="72" t="s">
        <v>821</v>
      </c>
      <c r="E1158" s="73" t="s">
        <v>1899</v>
      </c>
      <c r="F1158" s="74" t="n">
        <f aca="false">IF(MONTH(A1158)=MONTH(A1157),F1157+1,1)</f>
        <v>2</v>
      </c>
      <c r="G1158" s="73"/>
      <c r="H1158" s="75" t="s">
        <v>1900</v>
      </c>
      <c r="I1158" s="75" t="s">
        <v>394</v>
      </c>
      <c r="J1158" s="75"/>
      <c r="K1158" s="78" t="s">
        <v>80</v>
      </c>
      <c r="L1158" s="7" t="n">
        <v>0.470138888888889</v>
      </c>
      <c r="M1158" s="7" t="n">
        <v>0.505555555555556</v>
      </c>
      <c r="N1158" s="95" t="s">
        <v>615</v>
      </c>
      <c r="O1158" s="78" t="s">
        <v>1901</v>
      </c>
      <c r="Q1158" s="0" t="s">
        <v>120</v>
      </c>
      <c r="R1158" s="0" t="str">
        <f aca="false">CHOOSE(WEEKDAY(A1158),"Dom","Lun","Mar","Mie","Jue","Vie","Sab")</f>
        <v>Jue</v>
      </c>
    </row>
    <row r="1159" customFormat="false" ht="15" hidden="false" customHeight="true" outlineLevel="0" collapsed="false">
      <c r="A1159" s="70" t="n">
        <v>44070</v>
      </c>
      <c r="B1159" s="9" t="s">
        <v>1902</v>
      </c>
      <c r="C1159" s="71" t="n">
        <v>300</v>
      </c>
      <c r="D1159" s="72" t="s">
        <v>821</v>
      </c>
      <c r="E1159" s="73" t="s">
        <v>1903</v>
      </c>
      <c r="F1159" s="74" t="n">
        <f aca="false">IF(MONTH(A1159)=MONTH(A1158),F1158+1,1)</f>
        <v>3</v>
      </c>
      <c r="G1159" s="73"/>
      <c r="H1159" s="75" t="s">
        <v>1904</v>
      </c>
      <c r="I1159" s="75" t="s">
        <v>159</v>
      </c>
      <c r="J1159" s="75"/>
      <c r="K1159" s="78" t="s">
        <v>80</v>
      </c>
      <c r="L1159" s="7" t="n">
        <v>0.653472222222222</v>
      </c>
      <c r="M1159" s="7" t="n">
        <v>0.669444444444444</v>
      </c>
      <c r="N1159" s="95" t="s">
        <v>615</v>
      </c>
      <c r="O1159" s="78" t="s">
        <v>1905</v>
      </c>
      <c r="Q1159" s="0" t="s">
        <v>120</v>
      </c>
      <c r="R1159" s="0" t="str">
        <f aca="false">CHOOSE(WEEKDAY(A1159),"Dom","Lun","Mar","Mie","Jue","Vie","Sab")</f>
        <v>Jue</v>
      </c>
    </row>
    <row r="1160" customFormat="false" ht="15" hidden="false" customHeight="true" outlineLevel="0" collapsed="false">
      <c r="A1160" s="70" t="n">
        <v>44070</v>
      </c>
      <c r="B1160" s="9" t="s">
        <v>1868</v>
      </c>
      <c r="C1160" s="71" t="n">
        <v>300</v>
      </c>
      <c r="D1160" s="72" t="s">
        <v>104</v>
      </c>
      <c r="E1160" s="73" t="s">
        <v>1906</v>
      </c>
      <c r="F1160" s="74" t="n">
        <f aca="false">IF(MONTH(A1160)=MONTH(A1159),F1159+1,1)</f>
        <v>4</v>
      </c>
      <c r="G1160" s="73"/>
      <c r="H1160" s="75"/>
      <c r="I1160" s="75" t="s">
        <v>159</v>
      </c>
      <c r="J1160" s="75"/>
      <c r="K1160" s="78" t="s">
        <v>80</v>
      </c>
      <c r="L1160" s="7" t="n">
        <v>0.690277777777778</v>
      </c>
      <c r="M1160" s="7" t="n">
        <v>0.693055555555556</v>
      </c>
      <c r="N1160" s="95" t="s">
        <v>132</v>
      </c>
      <c r="O1160" s="78" t="s">
        <v>1907</v>
      </c>
      <c r="Q1160" s="0" t="s">
        <v>120</v>
      </c>
      <c r="R1160" s="0" t="str">
        <f aca="false">CHOOSE(WEEKDAY(A1160),"Dom","Lun","Mar","Mie","Jue","Vie","Sab")</f>
        <v>Jue</v>
      </c>
    </row>
    <row r="1161" customFormat="false" ht="15" hidden="false" customHeight="true" outlineLevel="0" collapsed="false">
      <c r="A1161" s="70" t="n">
        <v>44070</v>
      </c>
      <c r="B1161" s="9" t="s">
        <v>68</v>
      </c>
      <c r="C1161" s="71" t="n">
        <v>450</v>
      </c>
      <c r="D1161" s="72" t="s">
        <v>69</v>
      </c>
      <c r="E1161" s="73" t="s">
        <v>70</v>
      </c>
      <c r="F1161" s="74" t="n">
        <f aca="false">IF(MONTH(A1161)=MONTH(A1160),F1160+1,1)</f>
        <v>5</v>
      </c>
      <c r="G1161" s="73"/>
      <c r="H1161" s="75" t="s">
        <v>71</v>
      </c>
      <c r="I1161" s="75" t="s">
        <v>113</v>
      </c>
      <c r="J1161" s="75"/>
      <c r="K1161" s="78" t="s">
        <v>80</v>
      </c>
      <c r="L1161" s="7" t="n">
        <v>0.742361111111111</v>
      </c>
      <c r="M1161" s="7" t="n">
        <v>0.788194444444444</v>
      </c>
      <c r="N1161" s="95" t="s">
        <v>1908</v>
      </c>
      <c r="O1161" s="78" t="s">
        <v>74</v>
      </c>
      <c r="Q1161" s="0" t="s">
        <v>120</v>
      </c>
      <c r="R1161" s="0" t="str">
        <f aca="false">CHOOSE(WEEKDAY(A1161),"Dom","Lun","Mar","Mie","Jue","Vie","Sab")</f>
        <v>Jue</v>
      </c>
    </row>
    <row r="1162" customFormat="false" ht="15" hidden="true" customHeight="true" outlineLevel="0" collapsed="false">
      <c r="A1162" s="70" t="n">
        <v>44070</v>
      </c>
      <c r="B1162" s="9" t="s">
        <v>765</v>
      </c>
      <c r="C1162" s="71"/>
      <c r="D1162" s="72"/>
      <c r="E1162" s="73"/>
      <c r="F1162" s="74"/>
      <c r="G1162" s="73"/>
      <c r="H1162" s="75"/>
      <c r="I1162" s="75"/>
      <c r="J1162" s="75"/>
      <c r="K1162" s="78" t="s">
        <v>257</v>
      </c>
      <c r="L1162" s="7" t="n">
        <v>0.385416666666667</v>
      </c>
      <c r="M1162" s="7" t="n">
        <v>0.429861111111111</v>
      </c>
      <c r="N1162" s="95" t="s">
        <v>190</v>
      </c>
      <c r="O1162" s="78" t="s">
        <v>766</v>
      </c>
      <c r="Q1162" s="0" t="s">
        <v>120</v>
      </c>
      <c r="R1162" s="0" t="str">
        <f aca="false">CHOOSE(WEEKDAY(A1162),"Dom","Lun","Mar","Mie","Jue","Vie","Sab")</f>
        <v>Jue</v>
      </c>
    </row>
    <row r="1163" customFormat="false" ht="15" hidden="true" customHeight="true" outlineLevel="0" collapsed="false">
      <c r="A1163" s="70" t="n">
        <v>44070</v>
      </c>
      <c r="B1163" s="9" t="s">
        <v>1909</v>
      </c>
      <c r="C1163" s="71"/>
      <c r="D1163" s="72"/>
      <c r="E1163" s="73"/>
      <c r="F1163" s="74"/>
      <c r="G1163" s="73"/>
      <c r="H1163" s="75"/>
      <c r="I1163" s="75"/>
      <c r="J1163" s="75"/>
      <c r="K1163" s="78" t="s">
        <v>108</v>
      </c>
      <c r="L1163" s="7" t="n">
        <v>0.526388888888889</v>
      </c>
      <c r="M1163" s="7" t="n">
        <v>0.544444444444444</v>
      </c>
      <c r="N1163" s="95" t="s">
        <v>1910</v>
      </c>
      <c r="O1163" s="78" t="s">
        <v>1911</v>
      </c>
      <c r="Q1163" s="0" t="s">
        <v>120</v>
      </c>
      <c r="R1163" s="0" t="str">
        <f aca="false">CHOOSE(WEEKDAY(A1163),"Dom","Lun","Mar","Mie","Jue","Vie","Sab")</f>
        <v>Jue</v>
      </c>
    </row>
    <row r="1164" customFormat="false" ht="15" hidden="true" customHeight="true" outlineLevel="0" collapsed="false">
      <c r="A1164" s="70" t="n">
        <v>44070</v>
      </c>
      <c r="B1164" s="9" t="s">
        <v>143</v>
      </c>
      <c r="C1164" s="71"/>
      <c r="D1164" s="72"/>
      <c r="E1164" s="73"/>
      <c r="F1164" s="74"/>
      <c r="G1164" s="73"/>
      <c r="H1164" s="72"/>
      <c r="I1164" s="75"/>
      <c r="J1164" s="75"/>
      <c r="K1164" s="78" t="s">
        <v>144</v>
      </c>
      <c r="L1164" s="7" t="n">
        <v>0.714583333333333</v>
      </c>
      <c r="M1164" s="7" t="n">
        <v>0.729861111111111</v>
      </c>
      <c r="N1164" s="95" t="s">
        <v>109</v>
      </c>
      <c r="O1164" s="78"/>
      <c r="Q1164" s="0" t="s">
        <v>120</v>
      </c>
      <c r="R1164" s="0" t="str">
        <f aca="false">CHOOSE(WEEKDAY(A1164),"Dom","Lun","Mar","Mie","Jue","Vie","Sab")</f>
        <v>Jue</v>
      </c>
    </row>
    <row r="1165" customFormat="false" ht="15" hidden="true" customHeight="true" outlineLevel="0" collapsed="false">
      <c r="A1165" s="70" t="n">
        <v>44070</v>
      </c>
      <c r="B1165" s="9" t="s">
        <v>377</v>
      </c>
      <c r="C1165" s="71"/>
      <c r="D1165" s="72"/>
      <c r="E1165" s="73"/>
      <c r="F1165" s="74"/>
      <c r="G1165" s="73"/>
      <c r="H1165" s="75"/>
      <c r="I1165" s="75"/>
      <c r="J1165" s="75"/>
      <c r="K1165" s="78" t="s">
        <v>108</v>
      </c>
      <c r="L1165" s="7" t="n">
        <v>0.830555555555556</v>
      </c>
      <c r="M1165" s="7" t="n">
        <v>0.852083333333333</v>
      </c>
      <c r="N1165" s="95" t="s">
        <v>284</v>
      </c>
      <c r="O1165" s="78" t="s">
        <v>1912</v>
      </c>
      <c r="Q1165" s="0" t="s">
        <v>120</v>
      </c>
      <c r="R1165" s="0" t="str">
        <f aca="false">CHOOSE(WEEKDAY(A1165),"Dom","Lun","Mar","Mie","Jue","Vie","Sab")</f>
        <v>Jue</v>
      </c>
    </row>
    <row r="1166" customFormat="false" ht="15" hidden="true" customHeight="true" outlineLevel="0" collapsed="false">
      <c r="A1166" s="70" t="n">
        <v>44070</v>
      </c>
      <c r="B1166" s="9" t="s">
        <v>143</v>
      </c>
      <c r="C1166" s="71"/>
      <c r="D1166" s="72"/>
      <c r="E1166" s="73"/>
      <c r="F1166" s="74"/>
      <c r="G1166" s="73"/>
      <c r="H1166" s="75"/>
      <c r="I1166" s="75"/>
      <c r="J1166" s="75"/>
      <c r="K1166" s="78" t="s">
        <v>144</v>
      </c>
      <c r="L1166" s="7" t="n">
        <v>0.858333333333333</v>
      </c>
      <c r="M1166" s="7" t="n">
        <v>0.884027777777778</v>
      </c>
      <c r="N1166" s="95" t="s">
        <v>132</v>
      </c>
      <c r="O1166" s="78"/>
      <c r="Q1166" s="0" t="s">
        <v>120</v>
      </c>
      <c r="R1166" s="0" t="str">
        <f aca="false">CHOOSE(WEEKDAY(A1166),"Dom","Lun","Mar","Mie","Jue","Vie","Sab")</f>
        <v>Jue</v>
      </c>
    </row>
    <row r="1167" customFormat="false" ht="15" hidden="true" customHeight="true" outlineLevel="0" collapsed="false">
      <c r="A1167" s="47" t="n">
        <v>44070</v>
      </c>
      <c r="B1167" s="79" t="s">
        <v>147</v>
      </c>
      <c r="C1167" s="49"/>
      <c r="D1167" s="80"/>
      <c r="E1167" s="81"/>
      <c r="F1167" s="82"/>
      <c r="G1167" s="81"/>
      <c r="H1167" s="83"/>
      <c r="I1167" s="83"/>
      <c r="J1167" s="83"/>
      <c r="K1167" s="59" t="s">
        <v>96</v>
      </c>
      <c r="L1167" s="85" t="n">
        <v>0.905555555555556</v>
      </c>
      <c r="M1167" s="85" t="n">
        <v>0.941666666666667</v>
      </c>
      <c r="N1167" s="99" t="s">
        <v>1913</v>
      </c>
      <c r="O1167" s="59"/>
      <c r="Q1167" s="0" t="s">
        <v>120</v>
      </c>
      <c r="R1167" s="0" t="str">
        <f aca="false">CHOOSE(WEEKDAY(A1167),"Dom","Lun","Mar","Mie","Jue","Vie","Sab")</f>
        <v>Jue</v>
      </c>
    </row>
    <row r="1168" customFormat="false" ht="15" hidden="false" customHeight="true" outlineLevel="0" collapsed="false">
      <c r="A1168" s="70" t="n">
        <v>44071</v>
      </c>
      <c r="B1168" s="9" t="s">
        <v>1914</v>
      </c>
      <c r="C1168" s="71" t="n">
        <v>480</v>
      </c>
      <c r="D1168" s="72" t="s">
        <v>821</v>
      </c>
      <c r="E1168" s="73" t="s">
        <v>1915</v>
      </c>
      <c r="F1168" s="74" t="n">
        <f aca="false">IF(MONTH(A1168)=MONTH(A1167),F1167+1,1)</f>
        <v>1</v>
      </c>
      <c r="G1168" s="73"/>
      <c r="H1168" s="75" t="s">
        <v>1916</v>
      </c>
      <c r="I1168" s="75" t="s">
        <v>1159</v>
      </c>
      <c r="J1168" s="75"/>
      <c r="K1168" s="78" t="s">
        <v>80</v>
      </c>
      <c r="L1168" s="7" t="n">
        <v>0.602777777777778</v>
      </c>
      <c r="M1168" s="7" t="n">
        <v>0.632638888888889</v>
      </c>
      <c r="N1168" s="95" t="s">
        <v>1917</v>
      </c>
      <c r="O1168" s="78" t="s">
        <v>1186</v>
      </c>
      <c r="Q1168" s="0" t="s">
        <v>120</v>
      </c>
      <c r="R1168" s="0" t="str">
        <f aca="false">CHOOSE(WEEKDAY(A1168),"Dom","Lun","Mar","Mie","Jue","Vie","Sab")</f>
        <v>Vie</v>
      </c>
    </row>
    <row r="1169" customFormat="false" ht="15" hidden="false" customHeight="true" outlineLevel="0" collapsed="false">
      <c r="A1169" s="70" t="n">
        <v>44071</v>
      </c>
      <c r="B1169" s="9" t="s">
        <v>1918</v>
      </c>
      <c r="C1169" s="71" t="n">
        <v>500</v>
      </c>
      <c r="D1169" s="72" t="s">
        <v>821</v>
      </c>
      <c r="E1169" s="73" t="s">
        <v>1919</v>
      </c>
      <c r="F1169" s="74" t="n">
        <f aca="false">IF(MONTH(A1169)=MONTH(A1168),F1168+1,1)</f>
        <v>2</v>
      </c>
      <c r="G1169" s="73"/>
      <c r="H1169" s="75" t="s">
        <v>1920</v>
      </c>
      <c r="I1169" s="72" t="s">
        <v>228</v>
      </c>
      <c r="J1169" s="72"/>
      <c r="K1169" s="78" t="s">
        <v>80</v>
      </c>
      <c r="L1169" s="7" t="n">
        <v>0.719444444444444</v>
      </c>
      <c r="M1169" s="7" t="n">
        <v>0.729166666666667</v>
      </c>
      <c r="N1169" s="95" t="s">
        <v>89</v>
      </c>
      <c r="O1169" s="78" t="s">
        <v>1921</v>
      </c>
      <c r="Q1169" s="0" t="s">
        <v>120</v>
      </c>
      <c r="R1169" s="0" t="str">
        <f aca="false">CHOOSE(WEEKDAY(A1169),"Dom","Lun","Mar","Mie","Jue","Vie","Sab")</f>
        <v>Vie</v>
      </c>
    </row>
    <row r="1170" customFormat="false" ht="15" hidden="false" customHeight="true" outlineLevel="0" collapsed="false">
      <c r="A1170" s="70" t="n">
        <v>44071</v>
      </c>
      <c r="B1170" s="9" t="s">
        <v>1225</v>
      </c>
      <c r="C1170" s="71" t="n">
        <v>500</v>
      </c>
      <c r="D1170" s="72" t="s">
        <v>104</v>
      </c>
      <c r="E1170" s="73" t="s">
        <v>1922</v>
      </c>
      <c r="F1170" s="74" t="n">
        <f aca="false">IF(MONTH(A1170)=MONTH(A1169),F1169+1,1)</f>
        <v>3</v>
      </c>
      <c r="G1170" s="73"/>
      <c r="H1170" s="75"/>
      <c r="I1170" s="75" t="s">
        <v>1227</v>
      </c>
      <c r="J1170" s="75"/>
      <c r="K1170" s="78" t="s">
        <v>80</v>
      </c>
      <c r="L1170" s="7" t="n">
        <v>0.403472222222222</v>
      </c>
      <c r="M1170" s="7" t="n">
        <v>0.414583333333333</v>
      </c>
      <c r="N1170" s="95" t="s">
        <v>1207</v>
      </c>
      <c r="O1170" s="78" t="s">
        <v>1923</v>
      </c>
      <c r="Q1170" s="0" t="s">
        <v>120</v>
      </c>
      <c r="R1170" s="0" t="str">
        <f aca="false">CHOOSE(WEEKDAY(A1170),"Dom","Lun","Mar","Mie","Jue","Vie","Sab")</f>
        <v>Vie</v>
      </c>
    </row>
    <row r="1171" customFormat="false" ht="15" hidden="false" customHeight="true" outlineLevel="0" collapsed="false">
      <c r="A1171" s="70" t="n">
        <v>44071</v>
      </c>
      <c r="B1171" s="9" t="s">
        <v>1924</v>
      </c>
      <c r="C1171" s="71" t="n">
        <v>300</v>
      </c>
      <c r="D1171" s="72" t="s">
        <v>104</v>
      </c>
      <c r="E1171" s="73" t="s">
        <v>1925</v>
      </c>
      <c r="F1171" s="74" t="n">
        <f aca="false">IF(MONTH(A1171)=MONTH(A1170),F1170+1,1)</f>
        <v>4</v>
      </c>
      <c r="G1171" s="73"/>
      <c r="H1171" s="75"/>
      <c r="I1171" s="75" t="s">
        <v>159</v>
      </c>
      <c r="J1171" s="75"/>
      <c r="K1171" s="78" t="s">
        <v>80</v>
      </c>
      <c r="L1171" s="7" t="n">
        <v>0.756944444444444</v>
      </c>
      <c r="M1171" s="7" t="n">
        <v>0.779861111111111</v>
      </c>
      <c r="N1171" s="95" t="s">
        <v>341</v>
      </c>
      <c r="O1171" s="78" t="s">
        <v>1926</v>
      </c>
      <c r="Q1171" s="0" t="s">
        <v>120</v>
      </c>
      <c r="R1171" s="0" t="str">
        <f aca="false">CHOOSE(WEEKDAY(A1171),"Dom","Lun","Mar","Mie","Jue","Vie","Sab")</f>
        <v>Vie</v>
      </c>
    </row>
    <row r="1172" customFormat="false" ht="15" hidden="true" customHeight="true" outlineLevel="0" collapsed="false">
      <c r="A1172" s="70" t="n">
        <v>44071</v>
      </c>
      <c r="B1172" s="9" t="s">
        <v>511</v>
      </c>
      <c r="C1172" s="71"/>
      <c r="D1172" s="72"/>
      <c r="E1172" s="73"/>
      <c r="F1172" s="74"/>
      <c r="G1172" s="73"/>
      <c r="H1172" s="75"/>
      <c r="I1172" s="75"/>
      <c r="J1172" s="75"/>
      <c r="K1172" s="78" t="s">
        <v>257</v>
      </c>
      <c r="L1172" s="7" t="n">
        <v>0.370138888888889</v>
      </c>
      <c r="M1172" s="7" t="n">
        <v>0.398611111111111</v>
      </c>
      <c r="N1172" s="95" t="s">
        <v>434</v>
      </c>
      <c r="O1172" s="78" t="s">
        <v>512</v>
      </c>
      <c r="Q1172" s="0" t="s">
        <v>120</v>
      </c>
      <c r="R1172" s="0" t="str">
        <f aca="false">CHOOSE(WEEKDAY(A1172),"Dom","Lun","Mar","Mie","Jue","Vie","Sab")</f>
        <v>Vie</v>
      </c>
    </row>
    <row r="1173" customFormat="false" ht="15" hidden="true" customHeight="true" outlineLevel="0" collapsed="false">
      <c r="A1173" s="70" t="n">
        <v>44071</v>
      </c>
      <c r="B1173" s="9" t="s">
        <v>143</v>
      </c>
      <c r="C1173" s="71"/>
      <c r="D1173" s="72"/>
      <c r="E1173" s="73"/>
      <c r="F1173" s="74"/>
      <c r="G1173" s="73"/>
      <c r="H1173" s="75"/>
      <c r="I1173" s="75"/>
      <c r="J1173" s="75"/>
      <c r="K1173" s="78" t="s">
        <v>144</v>
      </c>
      <c r="L1173" s="7" t="n">
        <v>0.451388888888889</v>
      </c>
      <c r="M1173" s="7" t="n">
        <v>0.490972222222222</v>
      </c>
      <c r="N1173" s="95" t="s">
        <v>164</v>
      </c>
      <c r="O1173" s="78"/>
      <c r="Q1173" s="0" t="s">
        <v>120</v>
      </c>
      <c r="R1173" s="0" t="str">
        <f aca="false">CHOOSE(WEEKDAY(A1173),"Dom","Lun","Mar","Mie","Jue","Vie","Sab")</f>
        <v>Vie</v>
      </c>
    </row>
    <row r="1174" customFormat="false" ht="15" hidden="true" customHeight="true" outlineLevel="0" collapsed="false">
      <c r="A1174" s="70" t="n">
        <v>44071</v>
      </c>
      <c r="B1174" s="9" t="s">
        <v>79</v>
      </c>
      <c r="C1174" s="71"/>
      <c r="D1174" s="72"/>
      <c r="E1174" s="73"/>
      <c r="F1174" s="74"/>
      <c r="G1174" s="73"/>
      <c r="H1174" s="75"/>
      <c r="I1174" s="75" t="s">
        <v>79</v>
      </c>
      <c r="J1174" s="75"/>
      <c r="K1174" s="78" t="s">
        <v>108</v>
      </c>
      <c r="L1174" s="7" t="n">
        <v>0.500694444444444</v>
      </c>
      <c r="M1174" s="7" t="n">
        <v>0.568055555555556</v>
      </c>
      <c r="N1174" s="95" t="s">
        <v>218</v>
      </c>
      <c r="O1174" s="78" t="s">
        <v>1927</v>
      </c>
      <c r="Q1174" s="0" t="s">
        <v>120</v>
      </c>
      <c r="R1174" s="0" t="str">
        <f aca="false">CHOOSE(WEEKDAY(A1174),"Dom","Lun","Mar","Mie","Jue","Vie","Sab")</f>
        <v>Vie</v>
      </c>
    </row>
    <row r="1175" customFormat="false" ht="15" hidden="true" customHeight="true" outlineLevel="0" collapsed="false">
      <c r="A1175" s="70" t="n">
        <v>44071</v>
      </c>
      <c r="B1175" s="136" t="s">
        <v>143</v>
      </c>
      <c r="C1175" s="71"/>
      <c r="D1175" s="72"/>
      <c r="E1175" s="73"/>
      <c r="F1175" s="74"/>
      <c r="G1175" s="73"/>
      <c r="H1175" s="75"/>
      <c r="I1175" s="75"/>
      <c r="J1175" s="75"/>
      <c r="K1175" s="78" t="s">
        <v>144</v>
      </c>
      <c r="L1175" s="7" t="n">
        <v>0.802777777777778</v>
      </c>
      <c r="M1175" s="7" t="n">
        <v>0.816666666666667</v>
      </c>
      <c r="N1175" s="95" t="s">
        <v>220</v>
      </c>
      <c r="O1175" s="78"/>
      <c r="Q1175" s="0" t="s">
        <v>120</v>
      </c>
      <c r="R1175" s="0" t="str">
        <f aca="false">CHOOSE(WEEKDAY(A1175),"Dom","Lun","Mar","Mie","Jue","Vie","Sab")</f>
        <v>Vie</v>
      </c>
    </row>
    <row r="1176" customFormat="false" ht="15" hidden="true" customHeight="true" outlineLevel="0" collapsed="false">
      <c r="A1176" s="47" t="n">
        <v>44071</v>
      </c>
      <c r="B1176" s="79" t="s">
        <v>147</v>
      </c>
      <c r="C1176" s="49"/>
      <c r="D1176" s="80"/>
      <c r="E1176" s="81"/>
      <c r="F1176" s="82"/>
      <c r="G1176" s="81"/>
      <c r="H1176" s="83"/>
      <c r="I1176" s="83"/>
      <c r="J1176" s="83"/>
      <c r="K1176" s="59" t="s">
        <v>96</v>
      </c>
      <c r="L1176" s="85" t="n">
        <v>0.827777777777778</v>
      </c>
      <c r="M1176" s="85" t="n">
        <v>0.885416666666667</v>
      </c>
      <c r="N1176" s="99" t="s">
        <v>1928</v>
      </c>
      <c r="O1176" s="59"/>
      <c r="Q1176" s="0" t="s">
        <v>120</v>
      </c>
      <c r="R1176" s="0" t="str">
        <f aca="false">CHOOSE(WEEKDAY(A1176),"Dom","Lun","Mar","Mie","Jue","Vie","Sab")</f>
        <v>Vie</v>
      </c>
    </row>
    <row r="1177" customFormat="false" ht="15" hidden="false" customHeight="true" outlineLevel="0" collapsed="false">
      <c r="A1177" s="70" t="n">
        <v>44072</v>
      </c>
      <c r="B1177" s="9" t="s">
        <v>1929</v>
      </c>
      <c r="C1177" s="71" t="n">
        <v>600</v>
      </c>
      <c r="D1177" s="72" t="s">
        <v>821</v>
      </c>
      <c r="E1177" s="73" t="s">
        <v>1930</v>
      </c>
      <c r="F1177" s="74" t="n">
        <f aca="false">IF(MONTH(A1177)=MONTH(A1176),F1176+1,1)</f>
        <v>1</v>
      </c>
      <c r="G1177" s="73"/>
      <c r="H1177" s="75" t="s">
        <v>1931</v>
      </c>
      <c r="I1177" s="75" t="s">
        <v>1227</v>
      </c>
      <c r="J1177" s="75"/>
      <c r="K1177" s="78" t="s">
        <v>80</v>
      </c>
      <c r="L1177" s="7" t="n">
        <v>0.36875</v>
      </c>
      <c r="M1177" s="7" t="n">
        <v>0.379166666666667</v>
      </c>
      <c r="N1177" s="95" t="s">
        <v>1932</v>
      </c>
      <c r="O1177" s="78" t="s">
        <v>1933</v>
      </c>
      <c r="Q1177" s="0" t="s">
        <v>120</v>
      </c>
      <c r="R1177" s="0" t="str">
        <f aca="false">CHOOSE(WEEKDAY(A1177),"Dom","Lun","Mar","Mie","Jue","Vie","Sab")</f>
        <v>Sab</v>
      </c>
    </row>
    <row r="1178" customFormat="false" ht="15" hidden="false" customHeight="true" outlineLevel="0" collapsed="false">
      <c r="A1178" s="70" t="n">
        <v>44072</v>
      </c>
      <c r="B1178" s="9" t="s">
        <v>1929</v>
      </c>
      <c r="C1178" s="71" t="n">
        <v>300</v>
      </c>
      <c r="D1178" s="72" t="s">
        <v>821</v>
      </c>
      <c r="E1178" s="73" t="s">
        <v>1930</v>
      </c>
      <c r="F1178" s="74" t="n">
        <f aca="false">IF(MONTH(A1178)=MONTH(A1177),F1177+1,1)</f>
        <v>2</v>
      </c>
      <c r="G1178" s="73"/>
      <c r="H1178" s="75" t="s">
        <v>1931</v>
      </c>
      <c r="I1178" s="75" t="s">
        <v>1227</v>
      </c>
      <c r="J1178" s="75"/>
      <c r="K1178" s="78" t="s">
        <v>80</v>
      </c>
      <c r="L1178" s="7" t="n">
        <v>0.659027777777778</v>
      </c>
      <c r="M1178" s="7" t="n">
        <v>0.675</v>
      </c>
      <c r="N1178" s="95" t="s">
        <v>276</v>
      </c>
      <c r="O1178" s="78" t="s">
        <v>1933</v>
      </c>
      <c r="Q1178" s="0" t="s">
        <v>120</v>
      </c>
      <c r="R1178" s="0" t="str">
        <f aca="false">CHOOSE(WEEKDAY(A1178),"Dom","Lun","Mar","Mie","Jue","Vie","Sab")</f>
        <v>Sab</v>
      </c>
    </row>
    <row r="1179" customFormat="false" ht="15" hidden="false" customHeight="true" outlineLevel="0" collapsed="false">
      <c r="A1179" s="70" t="n">
        <v>44072</v>
      </c>
      <c r="B1179" s="9" t="s">
        <v>1934</v>
      </c>
      <c r="C1179" s="71" t="n">
        <v>380</v>
      </c>
      <c r="D1179" s="72" t="s">
        <v>821</v>
      </c>
      <c r="E1179" s="73" t="s">
        <v>1935</v>
      </c>
      <c r="F1179" s="74" t="n">
        <f aca="false">IF(MONTH(A1179)=MONTH(A1178),F1178+1,1)</f>
        <v>3</v>
      </c>
      <c r="G1179" s="73"/>
      <c r="H1179" s="75" t="s">
        <v>1936</v>
      </c>
      <c r="I1179" s="75" t="s">
        <v>113</v>
      </c>
      <c r="J1179" s="75"/>
      <c r="K1179" s="78" t="s">
        <v>80</v>
      </c>
      <c r="L1179" s="7" t="n">
        <v>0.816666666666667</v>
      </c>
      <c r="M1179" s="7" t="n">
        <v>0.828472222222222</v>
      </c>
      <c r="N1179" s="95" t="s">
        <v>615</v>
      </c>
      <c r="O1179" s="78" t="s">
        <v>1937</v>
      </c>
      <c r="Q1179" s="0" t="s">
        <v>120</v>
      </c>
      <c r="R1179" s="0" t="str">
        <f aca="false">CHOOSE(WEEKDAY(A1179),"Dom","Lun","Mar","Mie","Jue","Vie","Sab")</f>
        <v>Sab</v>
      </c>
    </row>
    <row r="1180" customFormat="false" ht="15" hidden="false" customHeight="true" outlineLevel="0" collapsed="false">
      <c r="A1180" s="70" t="n">
        <v>44072</v>
      </c>
      <c r="B1180" s="9" t="s">
        <v>1938</v>
      </c>
      <c r="C1180" s="71" t="n">
        <v>400</v>
      </c>
      <c r="D1180" s="72" t="s">
        <v>104</v>
      </c>
      <c r="E1180" s="73" t="s">
        <v>1939</v>
      </c>
      <c r="F1180" s="74" t="n">
        <f aca="false">IF(MONTH(A1180)=MONTH(A1179),F1179+1,1)</f>
        <v>4</v>
      </c>
      <c r="G1180" s="73"/>
      <c r="H1180" s="72"/>
      <c r="I1180" s="75" t="s">
        <v>131</v>
      </c>
      <c r="J1180" s="75"/>
      <c r="K1180" s="78" t="s">
        <v>80</v>
      </c>
      <c r="L1180" s="7" t="n">
        <v>0.469444444444444</v>
      </c>
      <c r="M1180" s="7" t="n">
        <v>0.506944444444444</v>
      </c>
      <c r="N1180" s="95" t="s">
        <v>132</v>
      </c>
      <c r="O1180" s="78" t="s">
        <v>1940</v>
      </c>
      <c r="Q1180" s="0" t="s">
        <v>120</v>
      </c>
      <c r="R1180" s="0" t="str">
        <f aca="false">CHOOSE(WEEKDAY(A1180),"Dom","Lun","Mar","Mie","Jue","Vie","Sab")</f>
        <v>Sab</v>
      </c>
    </row>
    <row r="1181" customFormat="false" ht="15" hidden="false" customHeight="true" outlineLevel="0" collapsed="false">
      <c r="A1181" s="70" t="n">
        <v>44072</v>
      </c>
      <c r="B1181" s="9" t="s">
        <v>134</v>
      </c>
      <c r="C1181" s="71" t="n">
        <v>300</v>
      </c>
      <c r="D1181" s="72" t="s">
        <v>104</v>
      </c>
      <c r="E1181" s="73" t="s">
        <v>1754</v>
      </c>
      <c r="F1181" s="74" t="n">
        <f aca="false">IF(MONTH(A1181)=MONTH(A1180),F1180+1,1)</f>
        <v>5</v>
      </c>
      <c r="G1181" s="73"/>
      <c r="H1181" s="75" t="s">
        <v>134</v>
      </c>
      <c r="I1181" s="75" t="s">
        <v>131</v>
      </c>
      <c r="J1181" s="75"/>
      <c r="K1181" s="78" t="s">
        <v>80</v>
      </c>
      <c r="L1181" s="7" t="n">
        <v>0.528472222222222</v>
      </c>
      <c r="M1181" s="7" t="n">
        <v>0.547222222222222</v>
      </c>
      <c r="N1181" s="95" t="s">
        <v>261</v>
      </c>
      <c r="O1181" s="78" t="s">
        <v>1755</v>
      </c>
      <c r="Q1181" s="0" t="s">
        <v>120</v>
      </c>
      <c r="R1181" s="0" t="str">
        <f aca="false">CHOOSE(WEEKDAY(A1181),"Dom","Lun","Mar","Mie","Jue","Vie","Sab")</f>
        <v>Sab</v>
      </c>
    </row>
    <row r="1182" customFormat="false" ht="15" hidden="false" customHeight="true" outlineLevel="0" collapsed="false">
      <c r="A1182" s="70" t="n">
        <v>44072</v>
      </c>
      <c r="B1182" s="9" t="s">
        <v>1941</v>
      </c>
      <c r="C1182" s="71" t="n">
        <v>300</v>
      </c>
      <c r="D1182" s="72" t="s">
        <v>104</v>
      </c>
      <c r="E1182" s="73" t="s">
        <v>1942</v>
      </c>
      <c r="F1182" s="74" t="n">
        <f aca="false">IF(MONTH(A1182)=MONTH(A1181),F1181+1,1)</f>
        <v>6</v>
      </c>
      <c r="G1182" s="73"/>
      <c r="H1182" s="75"/>
      <c r="I1182" s="75" t="s">
        <v>159</v>
      </c>
      <c r="J1182" s="75"/>
      <c r="K1182" s="78" t="s">
        <v>80</v>
      </c>
      <c r="L1182" s="7" t="n">
        <v>0.560416666666667</v>
      </c>
      <c r="M1182" s="7" t="n">
        <v>0.590277777777778</v>
      </c>
      <c r="N1182" s="95" t="s">
        <v>341</v>
      </c>
      <c r="O1182" s="78" t="s">
        <v>1943</v>
      </c>
      <c r="Q1182" s="0" t="s">
        <v>120</v>
      </c>
      <c r="R1182" s="0" t="str">
        <f aca="false">CHOOSE(WEEKDAY(A1182),"Dom","Lun","Mar","Mie","Jue","Vie","Sab")</f>
        <v>Sab</v>
      </c>
    </row>
    <row r="1183" customFormat="false" ht="15" hidden="false" customHeight="true" outlineLevel="0" collapsed="false">
      <c r="A1183" s="70" t="n">
        <v>44072</v>
      </c>
      <c r="B1183" s="9" t="s">
        <v>1944</v>
      </c>
      <c r="C1183" s="71" t="n">
        <v>400</v>
      </c>
      <c r="D1183" s="72" t="s">
        <v>104</v>
      </c>
      <c r="E1183" s="73" t="s">
        <v>1945</v>
      </c>
      <c r="F1183" s="74" t="n">
        <f aca="false">IF(MONTH(A1183)=MONTH(A1182),F1182+1,1)</f>
        <v>7</v>
      </c>
      <c r="G1183" s="73"/>
      <c r="H1183" s="75"/>
      <c r="I1183" s="75" t="s">
        <v>183</v>
      </c>
      <c r="J1183" s="75"/>
      <c r="K1183" s="78" t="s">
        <v>80</v>
      </c>
      <c r="L1183" s="7" t="n">
        <v>0.697222222222222</v>
      </c>
      <c r="M1183" s="7" t="n">
        <v>0.728472222222222</v>
      </c>
      <c r="N1183" s="95" t="s">
        <v>210</v>
      </c>
      <c r="O1183" s="78" t="s">
        <v>1946</v>
      </c>
      <c r="Q1183" s="0" t="s">
        <v>120</v>
      </c>
      <c r="R1183" s="0" t="str">
        <f aca="false">CHOOSE(WEEKDAY(A1183),"Dom","Lun","Mar","Mie","Jue","Vie","Sab")</f>
        <v>Sab</v>
      </c>
    </row>
    <row r="1184" customFormat="false" ht="15" hidden="true" customHeight="true" outlineLevel="0" collapsed="false">
      <c r="A1184" s="70" t="n">
        <v>44072</v>
      </c>
      <c r="B1184" s="9" t="s">
        <v>511</v>
      </c>
      <c r="C1184" s="71"/>
      <c r="D1184" s="72"/>
      <c r="E1184" s="73"/>
      <c r="F1184" s="74"/>
      <c r="G1184" s="73"/>
      <c r="H1184" s="75"/>
      <c r="I1184" s="75"/>
      <c r="J1184" s="75"/>
      <c r="K1184" s="78" t="s">
        <v>257</v>
      </c>
      <c r="L1184" s="7" t="n">
        <v>0.347222222222222</v>
      </c>
      <c r="M1184" s="7" t="n">
        <v>0.365972222222222</v>
      </c>
      <c r="N1184" s="95" t="s">
        <v>168</v>
      </c>
      <c r="O1184" s="78" t="s">
        <v>512</v>
      </c>
      <c r="Q1184" s="0" t="s">
        <v>120</v>
      </c>
      <c r="R1184" s="0" t="str">
        <f aca="false">CHOOSE(WEEKDAY(A1184),"Dom","Lun","Mar","Mie","Jue","Vie","Sab")</f>
        <v>Sab</v>
      </c>
    </row>
    <row r="1185" customFormat="false" ht="15" hidden="true" customHeight="true" outlineLevel="0" collapsed="false">
      <c r="A1185" s="70" t="n">
        <v>44072</v>
      </c>
      <c r="B1185" s="9" t="s">
        <v>143</v>
      </c>
      <c r="C1185" s="71"/>
      <c r="D1185" s="72"/>
      <c r="E1185" s="73"/>
      <c r="F1185" s="74"/>
      <c r="G1185" s="73"/>
      <c r="H1185" s="75"/>
      <c r="I1185" s="75"/>
      <c r="J1185" s="75"/>
      <c r="K1185" s="78" t="s">
        <v>144</v>
      </c>
      <c r="L1185" s="7" t="n">
        <v>0.432638888888889</v>
      </c>
      <c r="M1185" s="7" t="n">
        <v>0.459027777777778</v>
      </c>
      <c r="N1185" s="95" t="s">
        <v>198</v>
      </c>
      <c r="O1185" s="78"/>
      <c r="Q1185" s="0" t="s">
        <v>120</v>
      </c>
      <c r="R1185" s="0" t="str">
        <f aca="false">CHOOSE(WEEKDAY(A1185),"Dom","Lun","Mar","Mie","Jue","Vie","Sab")</f>
        <v>Sab</v>
      </c>
    </row>
    <row r="1186" customFormat="false" ht="15" hidden="true" customHeight="true" outlineLevel="0" collapsed="false">
      <c r="A1186" s="70" t="n">
        <v>44072</v>
      </c>
      <c r="B1186" s="9" t="s">
        <v>143</v>
      </c>
      <c r="C1186" s="120"/>
      <c r="D1186" s="137"/>
      <c r="E1186" s="73"/>
      <c r="F1186" s="74"/>
      <c r="G1186" s="73"/>
      <c r="H1186" s="75"/>
      <c r="I1186" s="75"/>
      <c r="J1186" s="75"/>
      <c r="K1186" s="78" t="s">
        <v>144</v>
      </c>
      <c r="L1186" s="7" t="n">
        <v>0.613194444444444</v>
      </c>
      <c r="M1186" s="7" t="n">
        <v>0.630555555555556</v>
      </c>
      <c r="N1186" s="95" t="s">
        <v>615</v>
      </c>
      <c r="O1186" s="78"/>
      <c r="Q1186" s="0" t="s">
        <v>120</v>
      </c>
      <c r="R1186" s="0" t="str">
        <f aca="false">CHOOSE(WEEKDAY(A1186),"Dom","Lun","Mar","Mie","Jue","Vie","Sab")</f>
        <v>Sab</v>
      </c>
    </row>
    <row r="1187" customFormat="false" ht="15" hidden="true" customHeight="true" outlineLevel="0" collapsed="false">
      <c r="A1187" s="70" t="n">
        <v>44072</v>
      </c>
      <c r="B1187" s="9" t="s">
        <v>793</v>
      </c>
      <c r="C1187" s="71"/>
      <c r="D1187" s="72"/>
      <c r="E1187" s="73"/>
      <c r="F1187" s="74"/>
      <c r="G1187" s="73"/>
      <c r="H1187" s="75"/>
      <c r="I1187" s="75"/>
      <c r="J1187" s="75"/>
      <c r="K1187" s="78" t="s">
        <v>257</v>
      </c>
      <c r="L1187" s="7" t="n">
        <v>0.651388888888889</v>
      </c>
      <c r="M1187" s="7" t="n">
        <v>0.656944444444444</v>
      </c>
      <c r="N1187" s="95" t="s">
        <v>190</v>
      </c>
      <c r="O1187" s="78" t="s">
        <v>794</v>
      </c>
      <c r="Q1187" s="0" t="s">
        <v>120</v>
      </c>
      <c r="R1187" s="0" t="str">
        <f aca="false">CHOOSE(WEEKDAY(A1187),"Dom","Lun","Mar","Mie","Jue","Vie","Sab")</f>
        <v>Sab</v>
      </c>
    </row>
    <row r="1188" customFormat="false" ht="15" hidden="true" customHeight="true" outlineLevel="0" collapsed="false">
      <c r="A1188" s="70" t="n">
        <v>44072</v>
      </c>
      <c r="B1188" s="9" t="s">
        <v>143</v>
      </c>
      <c r="C1188" s="71"/>
      <c r="D1188" s="72"/>
      <c r="E1188" s="73"/>
      <c r="F1188" s="74"/>
      <c r="G1188" s="73"/>
      <c r="H1188" s="72"/>
      <c r="I1188" s="75"/>
      <c r="J1188" s="75"/>
      <c r="K1188" s="78" t="s">
        <v>144</v>
      </c>
      <c r="L1188" s="7" t="n">
        <v>0.748611111111111</v>
      </c>
      <c r="M1188" s="7" t="n">
        <v>0.781944444444444</v>
      </c>
      <c r="N1188" s="95" t="s">
        <v>170</v>
      </c>
      <c r="O1188" s="78"/>
      <c r="Q1188" s="0" t="s">
        <v>120</v>
      </c>
      <c r="R1188" s="0" t="str">
        <f aca="false">CHOOSE(WEEKDAY(A1188),"Dom","Lun","Mar","Mie","Jue","Vie","Sab")</f>
        <v>Sab</v>
      </c>
    </row>
    <row r="1189" customFormat="false" ht="15" hidden="true" customHeight="true" outlineLevel="0" collapsed="false">
      <c r="A1189" s="70" t="n">
        <v>44072</v>
      </c>
      <c r="B1189" s="9" t="s">
        <v>1403</v>
      </c>
      <c r="C1189" s="71"/>
      <c r="D1189" s="72"/>
      <c r="E1189" s="73"/>
      <c r="F1189" s="74"/>
      <c r="G1189" s="73"/>
      <c r="H1189" s="75"/>
      <c r="I1189" s="75"/>
      <c r="J1189" s="75"/>
      <c r="K1189" s="78" t="s">
        <v>257</v>
      </c>
      <c r="L1189" s="7" t="n">
        <v>0.789583333333333</v>
      </c>
      <c r="M1189" s="7" t="n">
        <v>0.813194444444444</v>
      </c>
      <c r="N1189" s="95" t="s">
        <v>305</v>
      </c>
      <c r="O1189" s="78" t="s">
        <v>1404</v>
      </c>
      <c r="Q1189" s="0" t="s">
        <v>120</v>
      </c>
      <c r="R1189" s="0" t="str">
        <f aca="false">CHOOSE(WEEKDAY(A1189),"Dom","Lun","Mar","Mie","Jue","Vie","Sab")</f>
        <v>Sab</v>
      </c>
    </row>
    <row r="1190" customFormat="false" ht="15" hidden="true" customHeight="true" outlineLevel="0" collapsed="false">
      <c r="A1190" s="70" t="n">
        <v>44072</v>
      </c>
      <c r="B1190" s="9" t="s">
        <v>143</v>
      </c>
      <c r="C1190" s="71"/>
      <c r="D1190" s="72"/>
      <c r="E1190" s="73"/>
      <c r="F1190" s="74"/>
      <c r="G1190" s="73"/>
      <c r="H1190" s="75"/>
      <c r="I1190" s="75"/>
      <c r="J1190" s="75"/>
      <c r="K1190" s="78" t="s">
        <v>144</v>
      </c>
      <c r="L1190" s="7" t="n">
        <v>0.849305555555556</v>
      </c>
      <c r="M1190" s="7" t="n">
        <v>0.884722222222222</v>
      </c>
      <c r="N1190" s="95" t="s">
        <v>284</v>
      </c>
      <c r="O1190" s="78"/>
      <c r="Q1190" s="0" t="s">
        <v>120</v>
      </c>
      <c r="R1190" s="0" t="str">
        <f aca="false">CHOOSE(WEEKDAY(A1190),"Dom","Lun","Mar","Mie","Jue","Vie","Sab")</f>
        <v>Sab</v>
      </c>
    </row>
    <row r="1191" customFormat="false" ht="15" hidden="true" customHeight="true" outlineLevel="0" collapsed="false">
      <c r="A1191" s="47" t="n">
        <v>44072</v>
      </c>
      <c r="B1191" s="140" t="s">
        <v>147</v>
      </c>
      <c r="C1191" s="49"/>
      <c r="D1191" s="80"/>
      <c r="E1191" s="81"/>
      <c r="F1191" s="82"/>
      <c r="G1191" s="81"/>
      <c r="H1191" s="83"/>
      <c r="I1191" s="83"/>
      <c r="J1191" s="83"/>
      <c r="K1191" s="59" t="s">
        <v>96</v>
      </c>
      <c r="L1191" s="85" t="n">
        <v>0.890972222222222</v>
      </c>
      <c r="M1191" s="85" t="n">
        <v>0.915277777777778</v>
      </c>
      <c r="N1191" s="99" t="s">
        <v>1947</v>
      </c>
      <c r="O1191" s="59"/>
      <c r="Q1191" s="0" t="s">
        <v>120</v>
      </c>
      <c r="R1191" s="0" t="str">
        <f aca="false">CHOOSE(WEEKDAY(A1191),"Dom","Lun","Mar","Mie","Jue","Vie","Sab")</f>
        <v>Sab</v>
      </c>
    </row>
    <row r="1192" customFormat="false" ht="15" hidden="false" customHeight="true" outlineLevel="0" collapsed="false">
      <c r="A1192" s="70" t="n">
        <v>44074</v>
      </c>
      <c r="B1192" s="9" t="s">
        <v>1948</v>
      </c>
      <c r="C1192" s="71" t="n">
        <v>250</v>
      </c>
      <c r="D1192" s="72" t="s">
        <v>898</v>
      </c>
      <c r="E1192" s="73" t="s">
        <v>1949</v>
      </c>
      <c r="F1192" s="74" t="n">
        <f aca="false">IF(MONTH(A1192)=MONTH(A1191),F1191+1,1)</f>
        <v>1</v>
      </c>
      <c r="G1192" s="73"/>
      <c r="H1192" s="75"/>
      <c r="I1192" s="75" t="s">
        <v>187</v>
      </c>
      <c r="J1192" s="75"/>
      <c r="K1192" s="78" t="s">
        <v>80</v>
      </c>
      <c r="L1192" s="7" t="n">
        <v>0.358333333333333</v>
      </c>
      <c r="M1192" s="7" t="n">
        <v>0.404861111111111</v>
      </c>
      <c r="N1192" s="95" t="s">
        <v>106</v>
      </c>
      <c r="O1192" s="78" t="s">
        <v>1950</v>
      </c>
      <c r="Q1192" s="0" t="s">
        <v>120</v>
      </c>
      <c r="R1192" s="0" t="str">
        <f aca="false">CHOOSE(WEEKDAY(A1192),"Dom","Lun","Mar","Mie","Jue","Vie","Sab")</f>
        <v>Lun</v>
      </c>
    </row>
    <row r="1193" customFormat="false" ht="15" hidden="false" customHeight="true" outlineLevel="0" collapsed="false">
      <c r="A1193" s="70" t="n">
        <v>44074</v>
      </c>
      <c r="B1193" s="9" t="s">
        <v>1948</v>
      </c>
      <c r="C1193" s="71" t="n">
        <v>250</v>
      </c>
      <c r="D1193" s="72" t="s">
        <v>898</v>
      </c>
      <c r="E1193" s="73" t="s">
        <v>1951</v>
      </c>
      <c r="F1193" s="74" t="n">
        <f aca="false">IF(MONTH(A1193)=MONTH(A1192),F1192+1,1)</f>
        <v>2</v>
      </c>
      <c r="G1193" s="73"/>
      <c r="H1193" s="75"/>
      <c r="I1193" s="75" t="s">
        <v>187</v>
      </c>
      <c r="J1193" s="75"/>
      <c r="K1193" s="78" t="s">
        <v>80</v>
      </c>
      <c r="L1193" s="7" t="n">
        <v>0.420138888888889</v>
      </c>
      <c r="M1193" s="7" t="n">
        <v>0.420833333333333</v>
      </c>
      <c r="N1193" s="95" t="s">
        <v>155</v>
      </c>
      <c r="O1193" s="78" t="s">
        <v>1950</v>
      </c>
      <c r="Q1193" s="0" t="s">
        <v>120</v>
      </c>
      <c r="R1193" s="0" t="str">
        <f aca="false">CHOOSE(WEEKDAY(A1193),"Dom","Lun","Mar","Mie","Jue","Vie","Sab")</f>
        <v>Lun</v>
      </c>
    </row>
    <row r="1194" customFormat="false" ht="15" hidden="false" customHeight="true" outlineLevel="0" collapsed="false">
      <c r="A1194" s="70" t="n">
        <v>44074</v>
      </c>
      <c r="B1194" s="9" t="s">
        <v>1952</v>
      </c>
      <c r="C1194" s="71" t="n">
        <v>370</v>
      </c>
      <c r="D1194" s="72" t="s">
        <v>821</v>
      </c>
      <c r="E1194" s="73" t="s">
        <v>1953</v>
      </c>
      <c r="F1194" s="74" t="n">
        <f aca="false">IF(MONTH(A1194)=MONTH(A1193),F1193+1,1)</f>
        <v>3</v>
      </c>
      <c r="G1194" s="73"/>
      <c r="H1194" s="75" t="s">
        <v>1954</v>
      </c>
      <c r="I1194" s="75" t="s">
        <v>100</v>
      </c>
      <c r="J1194" s="75"/>
      <c r="K1194" s="78" t="s">
        <v>80</v>
      </c>
      <c r="L1194" s="7" t="n">
        <v>0.48125</v>
      </c>
      <c r="M1194" s="7" t="n">
        <v>0.492361111111111</v>
      </c>
      <c r="N1194" s="95" t="s">
        <v>267</v>
      </c>
      <c r="O1194" s="78" t="s">
        <v>1955</v>
      </c>
      <c r="Q1194" s="0" t="s">
        <v>120</v>
      </c>
      <c r="R1194" s="0" t="str">
        <f aca="false">CHOOSE(WEEKDAY(A1194),"Dom","Lun","Mar","Mie","Jue","Vie","Sab")</f>
        <v>Lun</v>
      </c>
    </row>
    <row r="1195" customFormat="false" ht="15" hidden="true" customHeight="true" outlineLevel="0" collapsed="false">
      <c r="A1195" s="70" t="n">
        <v>44074</v>
      </c>
      <c r="B1195" s="9" t="s">
        <v>1632</v>
      </c>
      <c r="C1195" s="71"/>
      <c r="D1195" s="72"/>
      <c r="E1195" s="73"/>
      <c r="F1195" s="74"/>
      <c r="G1195" s="73"/>
      <c r="H1195" s="75"/>
      <c r="I1195" s="75"/>
      <c r="J1195" s="75"/>
      <c r="K1195" s="78" t="s">
        <v>257</v>
      </c>
      <c r="L1195" s="7" t="n">
        <v>0.341666666666667</v>
      </c>
      <c r="M1195" s="7" t="n">
        <v>0.353472222222222</v>
      </c>
      <c r="N1195" s="95" t="s">
        <v>434</v>
      </c>
      <c r="O1195" s="78" t="s">
        <v>407</v>
      </c>
      <c r="Q1195" s="0" t="s">
        <v>120</v>
      </c>
      <c r="R1195" s="0" t="str">
        <f aca="false">CHOOSE(WEEKDAY(A1195),"Dom","Lun","Mar","Mie","Jue","Vie","Sab")</f>
        <v>Lun</v>
      </c>
    </row>
    <row r="1196" customFormat="false" ht="15" hidden="true" customHeight="true" outlineLevel="0" collapsed="false">
      <c r="A1196" s="70" t="n">
        <v>44074</v>
      </c>
      <c r="B1196" s="9" t="s">
        <v>1956</v>
      </c>
      <c r="C1196" s="71"/>
      <c r="D1196" s="72"/>
      <c r="E1196" s="73"/>
      <c r="F1196" s="74"/>
      <c r="G1196" s="73"/>
      <c r="H1196" s="75"/>
      <c r="I1196" s="75"/>
      <c r="J1196" s="75"/>
      <c r="K1196" s="78" t="s">
        <v>92</v>
      </c>
      <c r="L1196" s="7" t="n">
        <v>0.436805555555555</v>
      </c>
      <c r="M1196" s="7" t="n">
        <v>0.461805555555556</v>
      </c>
      <c r="N1196" s="95" t="s">
        <v>476</v>
      </c>
      <c r="O1196" s="78" t="s">
        <v>1957</v>
      </c>
      <c r="Q1196" s="0" t="s">
        <v>120</v>
      </c>
      <c r="R1196" s="0" t="str">
        <f aca="false">CHOOSE(WEEKDAY(A1196),"Dom","Lun","Mar","Mie","Jue","Vie","Sab")</f>
        <v>Lun</v>
      </c>
    </row>
    <row r="1197" customFormat="false" ht="15" hidden="true" customHeight="true" outlineLevel="0" collapsed="false">
      <c r="A1197" s="70" t="n">
        <v>44074</v>
      </c>
      <c r="B1197" s="9" t="s">
        <v>143</v>
      </c>
      <c r="C1197" s="71"/>
      <c r="D1197" s="72"/>
      <c r="E1197" s="73"/>
      <c r="F1197" s="74"/>
      <c r="G1197" s="73"/>
      <c r="H1197" s="75"/>
      <c r="I1197" s="75"/>
      <c r="J1197" s="75"/>
      <c r="K1197" s="78" t="s">
        <v>144</v>
      </c>
      <c r="L1197" s="7" t="n">
        <v>0.510416666666667</v>
      </c>
      <c r="M1197" s="7" t="n">
        <v>0.535416666666667</v>
      </c>
      <c r="N1197" s="95" t="s">
        <v>310</v>
      </c>
      <c r="O1197" s="78"/>
      <c r="Q1197" s="0" t="s">
        <v>120</v>
      </c>
      <c r="R1197" s="0" t="str">
        <f aca="false">CHOOSE(WEEKDAY(A1197),"Dom","Lun","Mar","Mie","Jue","Vie","Sab")</f>
        <v>Lun</v>
      </c>
    </row>
    <row r="1198" customFormat="false" ht="15" hidden="true" customHeight="true" outlineLevel="0" collapsed="false">
      <c r="A1198" s="70" t="n">
        <v>44074</v>
      </c>
      <c r="B1198" s="9" t="s">
        <v>1958</v>
      </c>
      <c r="C1198" s="71"/>
      <c r="D1198" s="72"/>
      <c r="E1198" s="73"/>
      <c r="F1198" s="74"/>
      <c r="G1198" s="73"/>
      <c r="H1198" s="75"/>
      <c r="I1198" s="75"/>
      <c r="J1198" s="75"/>
      <c r="K1198" s="78" t="s">
        <v>108</v>
      </c>
      <c r="L1198" s="7" t="n">
        <v>0.544444444444444</v>
      </c>
      <c r="M1198" s="7" t="n">
        <v>0.557638888888889</v>
      </c>
      <c r="N1198" s="95" t="s">
        <v>1959</v>
      </c>
      <c r="O1198" s="78" t="s">
        <v>1960</v>
      </c>
      <c r="Q1198" s="0" t="s">
        <v>120</v>
      </c>
      <c r="R1198" s="0" t="str">
        <f aca="false">CHOOSE(WEEKDAY(A1198),"Dom","Lun","Mar","Mie","Jue","Vie","Sab")</f>
        <v>Lun</v>
      </c>
    </row>
    <row r="1199" customFormat="false" ht="15" hidden="true" customHeight="true" outlineLevel="0" collapsed="false">
      <c r="A1199" s="70" t="n">
        <v>44074</v>
      </c>
      <c r="B1199" s="9" t="s">
        <v>840</v>
      </c>
      <c r="C1199" s="71"/>
      <c r="D1199" s="72"/>
      <c r="E1199" s="73"/>
      <c r="F1199" s="74"/>
      <c r="G1199" s="73"/>
      <c r="H1199" s="75"/>
      <c r="I1199" s="75"/>
      <c r="J1199" s="75"/>
      <c r="K1199" s="78" t="s">
        <v>108</v>
      </c>
      <c r="L1199" s="7" t="n">
        <v>0.651388888888889</v>
      </c>
      <c r="M1199" s="7" t="n">
        <v>0.661805555555556</v>
      </c>
      <c r="N1199" s="95" t="s">
        <v>1647</v>
      </c>
      <c r="O1199" s="78" t="s">
        <v>842</v>
      </c>
      <c r="Q1199" s="0" t="s">
        <v>120</v>
      </c>
      <c r="R1199" s="0" t="str">
        <f aca="false">CHOOSE(WEEKDAY(A1199),"Dom","Lun","Mar","Mie","Jue","Vie","Sab")</f>
        <v>Lun</v>
      </c>
    </row>
    <row r="1200" customFormat="false" ht="15" hidden="true" customHeight="true" outlineLevel="0" collapsed="false">
      <c r="A1200" s="47" t="n">
        <v>44074</v>
      </c>
      <c r="B1200" s="79" t="s">
        <v>1958</v>
      </c>
      <c r="C1200" s="49"/>
      <c r="D1200" s="80"/>
      <c r="E1200" s="81"/>
      <c r="F1200" s="82"/>
      <c r="G1200" s="81"/>
      <c r="H1200" s="83"/>
      <c r="I1200" s="83"/>
      <c r="J1200" s="83"/>
      <c r="K1200" s="59" t="s">
        <v>108</v>
      </c>
      <c r="L1200" s="85" t="n">
        <v>0.735416666666667</v>
      </c>
      <c r="M1200" s="85" t="n">
        <v>0.755555555555556</v>
      </c>
      <c r="N1200" s="99" t="s">
        <v>1961</v>
      </c>
      <c r="O1200" s="59" t="s">
        <v>1960</v>
      </c>
      <c r="Q1200" s="0" t="s">
        <v>120</v>
      </c>
      <c r="R1200" s="0" t="str">
        <f aca="false">CHOOSE(WEEKDAY(A1200),"Dom","Lun","Mar","Mie","Jue","Vie","Sab")</f>
        <v>Lun</v>
      </c>
    </row>
    <row r="1201" customFormat="false" ht="15" hidden="true" customHeight="true" outlineLevel="0" collapsed="false">
      <c r="A1201" s="141" t="n">
        <v>44075</v>
      </c>
      <c r="B1201" s="60" t="s">
        <v>1962</v>
      </c>
      <c r="C1201" s="61"/>
      <c r="D1201" s="62"/>
      <c r="E1201" s="63"/>
      <c r="F1201" s="64"/>
      <c r="G1201" s="63"/>
      <c r="H1201" s="65"/>
      <c r="I1201" s="65"/>
      <c r="J1201" s="65"/>
      <c r="K1201" s="69" t="s">
        <v>92</v>
      </c>
      <c r="L1201" s="67" t="n">
        <v>0.673611111111111</v>
      </c>
      <c r="M1201" s="67" t="n">
        <v>0.682638888888889</v>
      </c>
      <c r="N1201" s="142" t="s">
        <v>1963</v>
      </c>
      <c r="O1201" s="69" t="s">
        <v>1964</v>
      </c>
      <c r="Q1201" s="0" t="s">
        <v>75</v>
      </c>
      <c r="R1201" s="0" t="str">
        <f aca="false">CHOOSE(WEEKDAY(A1201),"Dom","Lun","Mar","Mie","Jue","Vie","Sab")</f>
        <v>Mar</v>
      </c>
    </row>
    <row r="1202" customFormat="false" ht="15" hidden="true" customHeight="true" outlineLevel="0" collapsed="false">
      <c r="A1202" s="47" t="n">
        <v>44075</v>
      </c>
      <c r="B1202" s="79" t="s">
        <v>147</v>
      </c>
      <c r="C1202" s="49"/>
      <c r="D1202" s="80"/>
      <c r="E1202" s="81"/>
      <c r="F1202" s="82"/>
      <c r="G1202" s="81"/>
      <c r="H1202" s="83"/>
      <c r="I1202" s="83"/>
      <c r="J1202" s="83"/>
      <c r="K1202" s="59" t="s">
        <v>96</v>
      </c>
      <c r="L1202" s="85" t="n">
        <v>0.811805555555556</v>
      </c>
      <c r="M1202" s="85" t="n">
        <v>0.836805555555555</v>
      </c>
      <c r="N1202" s="99" t="s">
        <v>1965</v>
      </c>
      <c r="O1202" s="59"/>
      <c r="Q1202" s="0" t="s">
        <v>75</v>
      </c>
      <c r="R1202" s="0" t="str">
        <f aca="false">CHOOSE(WEEKDAY(A1202),"Dom","Lun","Mar","Mie","Jue","Vie","Sab")</f>
        <v>Mar</v>
      </c>
    </row>
    <row r="1203" customFormat="false" ht="15" hidden="false" customHeight="true" outlineLevel="0" collapsed="false">
      <c r="A1203" s="70" t="n">
        <v>44076</v>
      </c>
      <c r="B1203" s="9" t="s">
        <v>1966</v>
      </c>
      <c r="C1203" s="71" t="n">
        <v>300</v>
      </c>
      <c r="D1203" s="72" t="s">
        <v>821</v>
      </c>
      <c r="E1203" s="73" t="s">
        <v>1967</v>
      </c>
      <c r="F1203" s="74" t="n">
        <f aca="false">IF(MONTH(A1203)=MONTH(A1202),F1202+1,1)</f>
        <v>1</v>
      </c>
      <c r="G1203" s="73"/>
      <c r="H1203" s="75" t="s">
        <v>1968</v>
      </c>
      <c r="I1203" s="75" t="s">
        <v>183</v>
      </c>
      <c r="J1203" s="75"/>
      <c r="K1203" s="78" t="s">
        <v>80</v>
      </c>
      <c r="L1203" s="7" t="n">
        <v>0.429166666666667</v>
      </c>
      <c r="M1203" s="7" t="n">
        <v>0.438194444444444</v>
      </c>
      <c r="N1203" s="95" t="s">
        <v>213</v>
      </c>
      <c r="O1203" s="78" t="s">
        <v>1969</v>
      </c>
      <c r="Q1203" s="0" t="s">
        <v>75</v>
      </c>
      <c r="R1203" s="0" t="str">
        <f aca="false">CHOOSE(WEEKDAY(A1203),"Dom","Lun","Mar","Mie","Jue","Vie","Sab")</f>
        <v>Mie</v>
      </c>
    </row>
    <row r="1204" customFormat="false" ht="15" hidden="false" customHeight="true" outlineLevel="0" collapsed="false">
      <c r="A1204" s="70" t="n">
        <v>44076</v>
      </c>
      <c r="B1204" s="9" t="s">
        <v>1970</v>
      </c>
      <c r="C1204" s="71" t="n">
        <v>400</v>
      </c>
      <c r="D1204" s="72" t="s">
        <v>821</v>
      </c>
      <c r="E1204" s="73" t="s">
        <v>1971</v>
      </c>
      <c r="F1204" s="74" t="n">
        <f aca="false">IF(MONTH(A1204)=MONTH(A1203),F1203+1,1)</f>
        <v>2</v>
      </c>
      <c r="G1204" s="73"/>
      <c r="H1204" s="75" t="s">
        <v>1972</v>
      </c>
      <c r="I1204" s="75" t="s">
        <v>159</v>
      </c>
      <c r="J1204" s="75"/>
      <c r="K1204" s="78" t="s">
        <v>80</v>
      </c>
      <c r="L1204" s="7" t="n">
        <v>0.607638888888889</v>
      </c>
      <c r="M1204" s="7" t="n">
        <v>0.615277777777778</v>
      </c>
      <c r="N1204" s="95" t="s">
        <v>1207</v>
      </c>
      <c r="O1204" s="78" t="s">
        <v>1973</v>
      </c>
      <c r="Q1204" s="0" t="s">
        <v>75</v>
      </c>
      <c r="R1204" s="0" t="str">
        <f aca="false">CHOOSE(WEEKDAY(A1204),"Dom","Lun","Mar","Mie","Jue","Vie","Sab")</f>
        <v>Mie</v>
      </c>
    </row>
    <row r="1205" customFormat="false" ht="15" hidden="false" customHeight="true" outlineLevel="0" collapsed="false">
      <c r="A1205" s="70" t="n">
        <v>44076</v>
      </c>
      <c r="B1205" s="9" t="s">
        <v>1412</v>
      </c>
      <c r="C1205" s="71" t="n">
        <v>200</v>
      </c>
      <c r="D1205" s="72" t="s">
        <v>104</v>
      </c>
      <c r="E1205" s="73" t="s">
        <v>1498</v>
      </c>
      <c r="F1205" s="74" t="n">
        <f aca="false">IF(MONTH(A1205)=MONTH(A1204),F1204+1,1)</f>
        <v>3</v>
      </c>
      <c r="G1205" s="73"/>
      <c r="H1205" s="75"/>
      <c r="I1205" s="75" t="s">
        <v>100</v>
      </c>
      <c r="J1205" s="75"/>
      <c r="K1205" s="78" t="s">
        <v>80</v>
      </c>
      <c r="L1205" s="7" t="n">
        <v>0.677777777777778</v>
      </c>
      <c r="M1205" s="7" t="n">
        <v>0.736805555555556</v>
      </c>
      <c r="N1205" s="95" t="s">
        <v>109</v>
      </c>
      <c r="O1205" s="78" t="s">
        <v>1499</v>
      </c>
      <c r="Q1205" s="0" t="s">
        <v>75</v>
      </c>
      <c r="R1205" s="0" t="str">
        <f aca="false">CHOOSE(WEEKDAY(A1205),"Dom","Lun","Mar","Mie","Jue","Vie","Sab")</f>
        <v>Mie</v>
      </c>
    </row>
    <row r="1206" customFormat="false" ht="15" hidden="true" customHeight="true" outlineLevel="0" collapsed="false">
      <c r="A1206" s="70" t="n">
        <v>44076</v>
      </c>
      <c r="B1206" s="9" t="s">
        <v>1385</v>
      </c>
      <c r="C1206" s="71"/>
      <c r="D1206" s="72"/>
      <c r="E1206" s="73"/>
      <c r="F1206" s="74"/>
      <c r="G1206" s="73"/>
      <c r="H1206" s="75"/>
      <c r="I1206" s="75"/>
      <c r="J1206" s="75"/>
      <c r="K1206" s="78" t="s">
        <v>257</v>
      </c>
      <c r="L1206" s="7" t="n">
        <v>0.399305555555556</v>
      </c>
      <c r="M1206" s="7" t="n">
        <v>0.425</v>
      </c>
      <c r="N1206" s="95" t="s">
        <v>123</v>
      </c>
      <c r="O1206" s="78" t="s">
        <v>281</v>
      </c>
      <c r="Q1206" s="0" t="s">
        <v>75</v>
      </c>
      <c r="R1206" s="0" t="str">
        <f aca="false">CHOOSE(WEEKDAY(A1206),"Dom","Lun","Mar","Mie","Jue","Vie","Sab")</f>
        <v>Mie</v>
      </c>
    </row>
    <row r="1207" customFormat="false" ht="15" hidden="true" customHeight="true" outlineLevel="0" collapsed="false">
      <c r="A1207" s="70" t="n">
        <v>44076</v>
      </c>
      <c r="B1207" s="9" t="s">
        <v>1974</v>
      </c>
      <c r="C1207" s="71"/>
      <c r="D1207" s="72"/>
      <c r="E1207" s="73"/>
      <c r="F1207" s="74"/>
      <c r="G1207" s="73"/>
      <c r="H1207" s="75"/>
      <c r="I1207" s="75" t="s">
        <v>159</v>
      </c>
      <c r="J1207" s="75"/>
      <c r="K1207" s="78" t="s">
        <v>108</v>
      </c>
      <c r="L1207" s="7" t="n">
        <v>0.455555555555556</v>
      </c>
      <c r="M1207" s="7" t="n">
        <v>0.469444444444444</v>
      </c>
      <c r="N1207" s="95" t="s">
        <v>1239</v>
      </c>
      <c r="O1207" s="78" t="s">
        <v>1975</v>
      </c>
      <c r="Q1207" s="0" t="s">
        <v>75</v>
      </c>
      <c r="R1207" s="0" t="str">
        <f aca="false">CHOOSE(WEEKDAY(A1207),"Dom","Lun","Mar","Mie","Jue","Vie","Sab")</f>
        <v>Mie</v>
      </c>
    </row>
    <row r="1208" customFormat="false" ht="15" hidden="true" customHeight="true" outlineLevel="0" collapsed="false">
      <c r="A1208" s="70" t="n">
        <v>44076</v>
      </c>
      <c r="B1208" s="9" t="s">
        <v>1976</v>
      </c>
      <c r="C1208" s="71"/>
      <c r="D1208" s="72"/>
      <c r="E1208" s="73"/>
      <c r="F1208" s="74"/>
      <c r="G1208" s="73"/>
      <c r="H1208" s="75"/>
      <c r="I1208" s="75"/>
      <c r="J1208" s="75"/>
      <c r="K1208" s="78" t="s">
        <v>108</v>
      </c>
      <c r="L1208" s="7" t="n">
        <v>0.500694444444444</v>
      </c>
      <c r="M1208" s="7" t="n">
        <v>0.5125</v>
      </c>
      <c r="N1208" s="95" t="s">
        <v>1977</v>
      </c>
      <c r="O1208" s="78" t="s">
        <v>1978</v>
      </c>
      <c r="Q1208" s="0" t="s">
        <v>75</v>
      </c>
      <c r="R1208" s="0" t="str">
        <f aca="false">CHOOSE(WEEKDAY(A1208),"Dom","Lun","Mar","Mie","Jue","Vie","Sab")</f>
        <v>Mie</v>
      </c>
    </row>
    <row r="1209" customFormat="false" ht="15" hidden="true" customHeight="true" outlineLevel="0" collapsed="false">
      <c r="A1209" s="70" t="n">
        <v>44076</v>
      </c>
      <c r="B1209" s="9" t="s">
        <v>143</v>
      </c>
      <c r="C1209" s="71"/>
      <c r="D1209" s="72"/>
      <c r="E1209" s="73"/>
      <c r="F1209" s="74"/>
      <c r="G1209" s="73"/>
      <c r="H1209" s="75"/>
      <c r="I1209" s="75"/>
      <c r="J1209" s="75"/>
      <c r="K1209" s="78" t="s">
        <v>144</v>
      </c>
      <c r="L1209" s="7" t="n">
        <v>0.652083333333333</v>
      </c>
      <c r="M1209" s="7" t="n">
        <v>0.66875</v>
      </c>
      <c r="N1209" s="95" t="s">
        <v>310</v>
      </c>
      <c r="O1209" s="78"/>
      <c r="Q1209" s="0" t="s">
        <v>75</v>
      </c>
      <c r="R1209" s="0" t="str">
        <f aca="false">CHOOSE(WEEKDAY(A1209),"Dom","Lun","Mar","Mie","Jue","Vie","Sab")</f>
        <v>Mie</v>
      </c>
    </row>
    <row r="1210" customFormat="false" ht="15" hidden="true" customHeight="true" outlineLevel="0" collapsed="false">
      <c r="A1210" s="47" t="n">
        <v>44076</v>
      </c>
      <c r="B1210" s="79" t="s">
        <v>147</v>
      </c>
      <c r="C1210" s="49"/>
      <c r="D1210" s="80"/>
      <c r="E1210" s="81"/>
      <c r="F1210" s="82"/>
      <c r="G1210" s="81"/>
      <c r="H1210" s="83"/>
      <c r="I1210" s="83"/>
      <c r="J1210" s="83"/>
      <c r="K1210" s="59" t="s">
        <v>96</v>
      </c>
      <c r="L1210" s="85" t="n">
        <v>0.749305555555556</v>
      </c>
      <c r="M1210" s="85" t="n">
        <v>0.773611111111111</v>
      </c>
      <c r="N1210" s="99" t="s">
        <v>1979</v>
      </c>
      <c r="O1210" s="59"/>
      <c r="Q1210" s="0" t="s">
        <v>75</v>
      </c>
      <c r="R1210" s="0" t="str">
        <f aca="false">CHOOSE(WEEKDAY(A1210),"Dom","Lun","Mar","Mie","Jue","Vie","Sab")</f>
        <v>Mie</v>
      </c>
    </row>
    <row r="1211" customFormat="false" ht="15" hidden="false" customHeight="true" outlineLevel="0" collapsed="false">
      <c r="A1211" s="70" t="n">
        <v>44077</v>
      </c>
      <c r="B1211" s="9" t="s">
        <v>1980</v>
      </c>
      <c r="C1211" s="71" t="n">
        <v>300</v>
      </c>
      <c r="D1211" s="72" t="s">
        <v>77</v>
      </c>
      <c r="E1211" s="73" t="s">
        <v>1981</v>
      </c>
      <c r="F1211" s="74" t="n">
        <f aca="false">IF(MONTH(A1211)=MONTH(A1210),F1210+1,1)</f>
        <v>1</v>
      </c>
      <c r="G1211" s="73"/>
      <c r="H1211" s="75"/>
      <c r="I1211" s="75" t="s">
        <v>113</v>
      </c>
      <c r="J1211" s="75"/>
      <c r="K1211" s="78" t="s">
        <v>80</v>
      </c>
      <c r="L1211" s="7" t="n">
        <v>0.409722222222222</v>
      </c>
      <c r="M1211" s="7" t="n">
        <v>0.425</v>
      </c>
      <c r="N1211" s="95" t="s">
        <v>86</v>
      </c>
      <c r="O1211" s="78" t="s">
        <v>1982</v>
      </c>
      <c r="Q1211" s="0" t="s">
        <v>75</v>
      </c>
      <c r="R1211" s="0" t="str">
        <f aca="false">CHOOSE(WEEKDAY(A1211),"Dom","Lun","Mar","Mie","Jue","Vie","Sab")</f>
        <v>Jue</v>
      </c>
    </row>
    <row r="1212" customFormat="false" ht="15" hidden="false" customHeight="true" outlineLevel="0" collapsed="false">
      <c r="A1212" s="70" t="n">
        <v>44077</v>
      </c>
      <c r="B1212" s="9" t="s">
        <v>1412</v>
      </c>
      <c r="C1212" s="120" t="n">
        <v>300</v>
      </c>
      <c r="D1212" s="137" t="s">
        <v>77</v>
      </c>
      <c r="E1212" s="73" t="s">
        <v>1413</v>
      </c>
      <c r="F1212" s="74" t="n">
        <f aca="false">IF(MONTH(A1212)=MONTH(A1211),F1211+1,1)</f>
        <v>2</v>
      </c>
      <c r="G1212" s="73"/>
      <c r="H1212" s="75"/>
      <c r="I1212" s="75" t="s">
        <v>100</v>
      </c>
      <c r="J1212" s="75"/>
      <c r="K1212" s="78" t="s">
        <v>80</v>
      </c>
      <c r="L1212" s="7" t="n">
        <v>0.5</v>
      </c>
      <c r="M1212" s="7" t="n">
        <v>0.518055555555556</v>
      </c>
      <c r="N1212" s="95" t="s">
        <v>476</v>
      </c>
      <c r="O1212" s="78" t="s">
        <v>1414</v>
      </c>
      <c r="Q1212" s="0" t="s">
        <v>75</v>
      </c>
      <c r="R1212" s="0" t="str">
        <f aca="false">CHOOSE(WEEKDAY(A1212),"Dom","Lun","Mar","Mie","Jue","Vie","Sab")</f>
        <v>Jue</v>
      </c>
    </row>
    <row r="1213" customFormat="false" ht="15" hidden="false" customHeight="true" outlineLevel="0" collapsed="false">
      <c r="A1213" s="70" t="n">
        <v>44077</v>
      </c>
      <c r="B1213" s="9" t="s">
        <v>1124</v>
      </c>
      <c r="C1213" s="71" t="n">
        <v>450</v>
      </c>
      <c r="D1213" s="72" t="s">
        <v>1983</v>
      </c>
      <c r="E1213" s="73" t="s">
        <v>1125</v>
      </c>
      <c r="F1213" s="74" t="n">
        <f aca="false">IF(MONTH(A1213)=MONTH(A1212),F1212+1,1)</f>
        <v>3</v>
      </c>
      <c r="G1213" s="73"/>
      <c r="H1213" s="75" t="s">
        <v>1126</v>
      </c>
      <c r="I1213" s="75" t="s">
        <v>113</v>
      </c>
      <c r="J1213" s="75"/>
      <c r="K1213" s="78" t="s">
        <v>80</v>
      </c>
      <c r="L1213" s="7" t="n">
        <v>0.369444444444444</v>
      </c>
      <c r="M1213" s="7" t="n">
        <v>0.379166666666667</v>
      </c>
      <c r="N1213" s="95" t="s">
        <v>559</v>
      </c>
      <c r="O1213" s="78" t="s">
        <v>1127</v>
      </c>
      <c r="Q1213" s="0" t="s">
        <v>75</v>
      </c>
      <c r="R1213" s="0" t="str">
        <f aca="false">CHOOSE(WEEKDAY(A1213),"Dom","Lun","Mar","Mie","Jue","Vie","Sab")</f>
        <v>Jue</v>
      </c>
    </row>
    <row r="1214" customFormat="false" ht="15" hidden="false" customHeight="true" outlineLevel="0" collapsed="false">
      <c r="A1214" s="70" t="n">
        <v>44077</v>
      </c>
      <c r="B1214" s="9" t="s">
        <v>1984</v>
      </c>
      <c r="C1214" s="120" t="n">
        <v>300</v>
      </c>
      <c r="D1214" s="137" t="s">
        <v>821</v>
      </c>
      <c r="E1214" s="73" t="s">
        <v>1985</v>
      </c>
      <c r="F1214" s="74" t="n">
        <f aca="false">IF(MONTH(A1214)=MONTH(A1213),F1213+1,1)</f>
        <v>4</v>
      </c>
      <c r="G1214" s="73"/>
      <c r="H1214" s="75" t="s">
        <v>1986</v>
      </c>
      <c r="I1214" s="75" t="s">
        <v>187</v>
      </c>
      <c r="J1214" s="75"/>
      <c r="K1214" s="78" t="s">
        <v>80</v>
      </c>
      <c r="L1214" s="7" t="n">
        <v>0.5375</v>
      </c>
      <c r="M1214" s="7" t="n">
        <v>0.552083333333333</v>
      </c>
      <c r="N1214" s="95" t="s">
        <v>244</v>
      </c>
      <c r="O1214" s="78" t="s">
        <v>1987</v>
      </c>
      <c r="Q1214" s="0" t="s">
        <v>75</v>
      </c>
      <c r="R1214" s="0" t="str">
        <f aca="false">CHOOSE(WEEKDAY(A1214),"Dom","Lun","Mar","Mie","Jue","Vie","Sab")</f>
        <v>Jue</v>
      </c>
    </row>
    <row r="1215" customFormat="false" ht="15" hidden="false" customHeight="true" outlineLevel="0" collapsed="false">
      <c r="A1215" s="70" t="n">
        <v>44077</v>
      </c>
      <c r="B1215" s="136" t="s">
        <v>1988</v>
      </c>
      <c r="C1215" s="71" t="n">
        <v>350</v>
      </c>
      <c r="D1215" s="72" t="s">
        <v>821</v>
      </c>
      <c r="E1215" s="73" t="s">
        <v>1989</v>
      </c>
      <c r="F1215" s="74" t="n">
        <f aca="false">IF(MONTH(A1215)=MONTH(A1214),F1214+1,1)</f>
        <v>5</v>
      </c>
      <c r="G1215" s="73"/>
      <c r="H1215" s="75" t="s">
        <v>1990</v>
      </c>
      <c r="I1215" s="75" t="s">
        <v>85</v>
      </c>
      <c r="J1215" s="75"/>
      <c r="K1215" s="78" t="s">
        <v>80</v>
      </c>
      <c r="L1215" s="7" t="n">
        <v>0.645138888888889</v>
      </c>
      <c r="M1215" s="7" t="n">
        <v>0.646527777777778</v>
      </c>
      <c r="N1215" s="95" t="s">
        <v>261</v>
      </c>
      <c r="O1215" s="78" t="s">
        <v>1991</v>
      </c>
      <c r="Q1215" s="0" t="s">
        <v>75</v>
      </c>
      <c r="R1215" s="0" t="str">
        <f aca="false">CHOOSE(WEEKDAY(A1215),"Dom","Lun","Mar","Mie","Jue","Vie","Sab")</f>
        <v>Jue</v>
      </c>
    </row>
    <row r="1216" customFormat="false" ht="15" hidden="false" customHeight="true" outlineLevel="0" collapsed="false">
      <c r="A1216" s="70" t="n">
        <v>44077</v>
      </c>
      <c r="B1216" s="9" t="s">
        <v>1408</v>
      </c>
      <c r="C1216" s="120" t="n">
        <v>300</v>
      </c>
      <c r="D1216" s="137" t="s">
        <v>104</v>
      </c>
      <c r="E1216" s="73" t="s">
        <v>1992</v>
      </c>
      <c r="F1216" s="74" t="n">
        <f aca="false">IF(MONTH(A1216)=MONTH(A1215),F1215+1,1)</f>
        <v>6</v>
      </c>
      <c r="G1216" s="73"/>
      <c r="H1216" s="75"/>
      <c r="I1216" s="75" t="s">
        <v>85</v>
      </c>
      <c r="J1216" s="75"/>
      <c r="K1216" s="78" t="s">
        <v>80</v>
      </c>
      <c r="L1216" s="7" t="n">
        <v>0.6</v>
      </c>
      <c r="M1216" s="7" t="n">
        <v>0.634722222222222</v>
      </c>
      <c r="N1216" s="95" t="s">
        <v>198</v>
      </c>
      <c r="O1216" s="78" t="s">
        <v>1993</v>
      </c>
      <c r="Q1216" s="0" t="s">
        <v>75</v>
      </c>
      <c r="R1216" s="0" t="str">
        <f aca="false">CHOOSE(WEEKDAY(A1216),"Dom","Lun","Mar","Mie","Jue","Vie","Sab")</f>
        <v>Jue</v>
      </c>
    </row>
    <row r="1217" customFormat="false" ht="15" hidden="false" customHeight="true" outlineLevel="0" collapsed="false">
      <c r="A1217" s="70" t="n">
        <v>44077</v>
      </c>
      <c r="B1217" s="9" t="s">
        <v>1385</v>
      </c>
      <c r="C1217" s="71" t="n">
        <v>300</v>
      </c>
      <c r="D1217" s="72" t="s">
        <v>104</v>
      </c>
      <c r="E1217" s="73" t="s">
        <v>1994</v>
      </c>
      <c r="F1217" s="74" t="n">
        <f aca="false">IF(MONTH(A1217)=MONTH(A1216),F1216+1,1)</f>
        <v>7</v>
      </c>
      <c r="G1217" s="73"/>
      <c r="H1217" s="75"/>
      <c r="I1217" s="75" t="s">
        <v>159</v>
      </c>
      <c r="J1217" s="75"/>
      <c r="K1217" s="78" t="s">
        <v>80</v>
      </c>
      <c r="L1217" s="7" t="n">
        <v>0.659722222222222</v>
      </c>
      <c r="M1217" s="7" t="n">
        <v>0.698611111111111</v>
      </c>
      <c r="N1217" s="95" t="s">
        <v>267</v>
      </c>
      <c r="O1217" s="78" t="s">
        <v>281</v>
      </c>
      <c r="Q1217" s="0" t="s">
        <v>75</v>
      </c>
      <c r="R1217" s="0" t="str">
        <f aca="false">CHOOSE(WEEKDAY(A1217),"Dom","Lun","Mar","Mie","Jue","Vie","Sab")</f>
        <v>Jue</v>
      </c>
    </row>
    <row r="1218" customFormat="false" ht="15" hidden="true" customHeight="true" outlineLevel="0" collapsed="false">
      <c r="A1218" s="70" t="n">
        <v>44077</v>
      </c>
      <c r="B1218" s="9" t="s">
        <v>1403</v>
      </c>
      <c r="C1218" s="71"/>
      <c r="D1218" s="72"/>
      <c r="E1218" s="73"/>
      <c r="F1218" s="74"/>
      <c r="G1218" s="73"/>
      <c r="H1218" s="75"/>
      <c r="I1218" s="75"/>
      <c r="J1218" s="75"/>
      <c r="K1218" s="78" t="s">
        <v>257</v>
      </c>
      <c r="L1218" s="7" t="n">
        <v>0.354166666666667</v>
      </c>
      <c r="M1218" s="7" t="n">
        <v>0.366666666666667</v>
      </c>
      <c r="N1218" s="95" t="s">
        <v>168</v>
      </c>
      <c r="O1218" s="78" t="s">
        <v>1404</v>
      </c>
      <c r="Q1218" s="0" t="s">
        <v>75</v>
      </c>
      <c r="R1218" s="0" t="str">
        <f aca="false">CHOOSE(WEEKDAY(A1218),"Dom","Lun","Mar","Mie","Jue","Vie","Sab")</f>
        <v>Jue</v>
      </c>
    </row>
    <row r="1219" customFormat="false" ht="15" hidden="true" customHeight="true" outlineLevel="0" collapsed="false">
      <c r="A1219" s="70" t="n">
        <v>44077</v>
      </c>
      <c r="B1219" s="9" t="s">
        <v>143</v>
      </c>
      <c r="C1219" s="120"/>
      <c r="D1219" s="137"/>
      <c r="E1219" s="73"/>
      <c r="F1219" s="74"/>
      <c r="G1219" s="73"/>
      <c r="H1219" s="75"/>
      <c r="I1219" s="75"/>
      <c r="J1219" s="75"/>
      <c r="K1219" s="78" t="s">
        <v>144</v>
      </c>
      <c r="L1219" s="7" t="n">
        <v>0.448611111111111</v>
      </c>
      <c r="M1219" s="7" t="n">
        <v>0.488888888888889</v>
      </c>
      <c r="N1219" s="95" t="s">
        <v>220</v>
      </c>
      <c r="O1219" s="78"/>
      <c r="Q1219" s="0" t="s">
        <v>75</v>
      </c>
      <c r="R1219" s="0" t="str">
        <f aca="false">CHOOSE(WEEKDAY(A1219),"Dom","Lun","Mar","Mie","Jue","Vie","Sab")</f>
        <v>Jue</v>
      </c>
    </row>
    <row r="1220" customFormat="false" ht="15" hidden="true" customHeight="true" outlineLevel="0" collapsed="false">
      <c r="A1220" s="70" t="n">
        <v>44077</v>
      </c>
      <c r="B1220" s="9" t="s">
        <v>143</v>
      </c>
      <c r="C1220" s="71"/>
      <c r="D1220" s="72"/>
      <c r="E1220" s="73"/>
      <c r="F1220" s="74"/>
      <c r="G1220" s="73"/>
      <c r="H1220" s="75"/>
      <c r="I1220" s="75"/>
      <c r="J1220" s="75"/>
      <c r="K1220" s="78" t="s">
        <v>144</v>
      </c>
      <c r="L1220" s="7" t="n">
        <v>0.716666666666667</v>
      </c>
      <c r="M1220" s="7" t="n">
        <v>0.725694444444444</v>
      </c>
      <c r="N1220" s="95" t="s">
        <v>198</v>
      </c>
      <c r="O1220" s="78"/>
      <c r="Q1220" s="0" t="s">
        <v>75</v>
      </c>
      <c r="R1220" s="0" t="str">
        <f aca="false">CHOOSE(WEEKDAY(A1220),"Dom","Lun","Mar","Mie","Jue","Vie","Sab")</f>
        <v>Jue</v>
      </c>
    </row>
    <row r="1221" customFormat="false" ht="15" hidden="true" customHeight="true" outlineLevel="0" collapsed="false">
      <c r="A1221" s="47" t="n">
        <v>44077</v>
      </c>
      <c r="B1221" s="79" t="s">
        <v>147</v>
      </c>
      <c r="C1221" s="49"/>
      <c r="D1221" s="80"/>
      <c r="E1221" s="81"/>
      <c r="F1221" s="82"/>
      <c r="G1221" s="81"/>
      <c r="H1221" s="83"/>
      <c r="I1221" s="83"/>
      <c r="J1221" s="83"/>
      <c r="K1221" s="59" t="s">
        <v>96</v>
      </c>
      <c r="L1221" s="85" t="n">
        <v>0.736111111111111</v>
      </c>
      <c r="M1221" s="85" t="n">
        <v>0.790277777777778</v>
      </c>
      <c r="N1221" s="99" t="s">
        <v>1995</v>
      </c>
      <c r="O1221" s="59"/>
      <c r="Q1221" s="0" t="s">
        <v>75</v>
      </c>
      <c r="R1221" s="0" t="str">
        <f aca="false">CHOOSE(WEEKDAY(A1221),"Dom","Lun","Mar","Mie","Jue","Vie","Sab")</f>
        <v>Jue</v>
      </c>
    </row>
    <row r="1222" customFormat="false" ht="15" hidden="false" customHeight="true" outlineLevel="0" collapsed="false">
      <c r="A1222" s="70" t="n">
        <v>44078</v>
      </c>
      <c r="B1222" s="9" t="s">
        <v>1408</v>
      </c>
      <c r="C1222" s="120" t="n">
        <v>300</v>
      </c>
      <c r="D1222" s="72" t="s">
        <v>77</v>
      </c>
      <c r="E1222" s="73" t="s">
        <v>1996</v>
      </c>
      <c r="F1222" s="74" t="n">
        <f aca="false">IF(MONTH(A1222)=MONTH(A1221),F1221+1,1)</f>
        <v>1</v>
      </c>
      <c r="G1222" s="73"/>
      <c r="H1222" s="75"/>
      <c r="I1222" s="75" t="s">
        <v>85</v>
      </c>
      <c r="J1222" s="75"/>
      <c r="K1222" s="78" t="s">
        <v>80</v>
      </c>
      <c r="L1222" s="7" t="n">
        <v>0.531944444444444</v>
      </c>
      <c r="M1222" s="7" t="n">
        <v>0.577083333333333</v>
      </c>
      <c r="N1222" s="95" t="s">
        <v>366</v>
      </c>
      <c r="O1222" s="78" t="s">
        <v>1997</v>
      </c>
      <c r="Q1222" s="0" t="s">
        <v>75</v>
      </c>
      <c r="R1222" s="0" t="str">
        <f aca="false">CHOOSE(WEEKDAY(A1222),"Dom","Lun","Mar","Mie","Jue","Vie","Sab")</f>
        <v>Vie</v>
      </c>
    </row>
    <row r="1223" customFormat="false" ht="15" hidden="false" customHeight="true" outlineLevel="0" collapsed="false">
      <c r="A1223" s="70" t="n">
        <v>44078</v>
      </c>
      <c r="B1223" s="9" t="s">
        <v>1998</v>
      </c>
      <c r="C1223" s="71" t="n">
        <v>300</v>
      </c>
      <c r="D1223" s="72" t="s">
        <v>77</v>
      </c>
      <c r="E1223" s="73" t="s">
        <v>1999</v>
      </c>
      <c r="F1223" s="74" t="n">
        <f aca="false">IF(MONTH(A1223)=MONTH(A1222),F1222+1,1)</f>
        <v>2</v>
      </c>
      <c r="G1223" s="73"/>
      <c r="H1223" s="75"/>
      <c r="I1223" s="75" t="s">
        <v>85</v>
      </c>
      <c r="J1223" s="75"/>
      <c r="K1223" s="78" t="s">
        <v>80</v>
      </c>
      <c r="L1223" s="7" t="n">
        <v>0.605555555555555</v>
      </c>
      <c r="M1223" s="7" t="n">
        <v>0.622916666666667</v>
      </c>
      <c r="N1223" s="95" t="s">
        <v>276</v>
      </c>
      <c r="O1223" s="78" t="s">
        <v>2000</v>
      </c>
      <c r="Q1223" s="0" t="s">
        <v>75</v>
      </c>
      <c r="R1223" s="0" t="str">
        <f aca="false">CHOOSE(WEEKDAY(A1223),"Dom","Lun","Mar","Mie","Jue","Vie","Sab")</f>
        <v>Vie</v>
      </c>
    </row>
    <row r="1224" customFormat="false" ht="15" hidden="false" customHeight="true" outlineLevel="0" collapsed="false">
      <c r="A1224" s="70" t="n">
        <v>44078</v>
      </c>
      <c r="B1224" s="9" t="s">
        <v>1479</v>
      </c>
      <c r="C1224" s="71" t="n">
        <v>300</v>
      </c>
      <c r="D1224" s="72" t="s">
        <v>77</v>
      </c>
      <c r="E1224" s="73" t="s">
        <v>2001</v>
      </c>
      <c r="F1224" s="74" t="n">
        <f aca="false">IF(MONTH(A1224)=MONTH(A1223),F1223+1,1)</f>
        <v>3</v>
      </c>
      <c r="G1224" s="73"/>
      <c r="H1224" s="75"/>
      <c r="I1224" s="75" t="s">
        <v>183</v>
      </c>
      <c r="J1224" s="75"/>
      <c r="K1224" s="78" t="s">
        <v>80</v>
      </c>
      <c r="L1224" s="7" t="n">
        <v>0.704166666666667</v>
      </c>
      <c r="M1224" s="7" t="n">
        <v>0.719444444444444</v>
      </c>
      <c r="N1224" s="95" t="s">
        <v>318</v>
      </c>
      <c r="O1224" s="78" t="s">
        <v>2002</v>
      </c>
      <c r="Q1224" s="0" t="s">
        <v>75</v>
      </c>
      <c r="R1224" s="0" t="str">
        <f aca="false">CHOOSE(WEEKDAY(A1224),"Dom","Lun","Mar","Mie","Jue","Vie","Sab")</f>
        <v>Vie</v>
      </c>
    </row>
    <row r="1225" customFormat="false" ht="15" hidden="false" customHeight="true" outlineLevel="0" collapsed="false">
      <c r="A1225" s="70" t="n">
        <v>44078</v>
      </c>
      <c r="B1225" s="9" t="s">
        <v>2003</v>
      </c>
      <c r="C1225" s="71" t="n">
        <v>350</v>
      </c>
      <c r="D1225" s="72" t="s">
        <v>821</v>
      </c>
      <c r="E1225" s="73" t="s">
        <v>2004</v>
      </c>
      <c r="F1225" s="74" t="n">
        <f aca="false">IF(MONTH(A1225)=MONTH(A1224),F1224+1,1)</f>
        <v>4</v>
      </c>
      <c r="G1225" s="73"/>
      <c r="H1225" s="75" t="s">
        <v>233</v>
      </c>
      <c r="I1225" s="75" t="s">
        <v>100</v>
      </c>
      <c r="J1225" s="75"/>
      <c r="K1225" s="78" t="s">
        <v>80</v>
      </c>
      <c r="L1225" s="7" t="n">
        <v>0.765972222222222</v>
      </c>
      <c r="M1225" s="7" t="n">
        <v>0.790972222222222</v>
      </c>
      <c r="N1225" s="95" t="s">
        <v>568</v>
      </c>
      <c r="O1225" s="78" t="s">
        <v>2005</v>
      </c>
      <c r="Q1225" s="0" t="s">
        <v>75</v>
      </c>
      <c r="R1225" s="0" t="str">
        <f aca="false">CHOOSE(WEEKDAY(A1225),"Dom","Lun","Mar","Mie","Jue","Vie","Sab")</f>
        <v>Vie</v>
      </c>
    </row>
    <row r="1226" customFormat="false" ht="15" hidden="false" customHeight="true" outlineLevel="0" collapsed="false">
      <c r="A1226" s="70" t="n">
        <v>44078</v>
      </c>
      <c r="B1226" s="9" t="s">
        <v>1585</v>
      </c>
      <c r="C1226" s="71" t="n">
        <v>350</v>
      </c>
      <c r="D1226" s="72" t="s">
        <v>104</v>
      </c>
      <c r="E1226" s="73" t="s">
        <v>1586</v>
      </c>
      <c r="F1226" s="74" t="n">
        <f aca="false">IF(MONTH(A1226)=MONTH(A1225),F1225+1,1)</f>
        <v>5</v>
      </c>
      <c r="G1226" s="73"/>
      <c r="H1226" s="75"/>
      <c r="I1226" s="75" t="s">
        <v>183</v>
      </c>
      <c r="J1226" s="75"/>
      <c r="K1226" s="78" t="s">
        <v>80</v>
      </c>
      <c r="L1226" s="7" t="n">
        <v>0.415972222222222</v>
      </c>
      <c r="M1226" s="7" t="n">
        <v>0.435416666666667</v>
      </c>
      <c r="N1226" s="95" t="s">
        <v>276</v>
      </c>
      <c r="O1226" s="78" t="s">
        <v>1587</v>
      </c>
      <c r="Q1226" s="0" t="s">
        <v>75</v>
      </c>
      <c r="R1226" s="0" t="str">
        <f aca="false">CHOOSE(WEEKDAY(A1226),"Dom","Lun","Mar","Mie","Jue","Vie","Sab")</f>
        <v>Vie</v>
      </c>
    </row>
    <row r="1227" customFormat="false" ht="15" hidden="true" customHeight="true" outlineLevel="0" collapsed="false">
      <c r="A1227" s="70" t="n">
        <v>44078</v>
      </c>
      <c r="B1227" s="9" t="s">
        <v>1256</v>
      </c>
      <c r="C1227" s="71"/>
      <c r="D1227" s="72"/>
      <c r="E1227" s="73"/>
      <c r="F1227" s="74"/>
      <c r="G1227" s="73"/>
      <c r="H1227" s="75"/>
      <c r="I1227" s="75"/>
      <c r="J1227" s="75"/>
      <c r="K1227" s="78" t="s">
        <v>257</v>
      </c>
      <c r="L1227" s="7" t="n">
        <v>0.396527777777778</v>
      </c>
      <c r="M1227" s="7" t="n">
        <v>0.409722222222222</v>
      </c>
      <c r="N1227" s="95" t="s">
        <v>284</v>
      </c>
      <c r="O1227" s="78" t="s">
        <v>1257</v>
      </c>
      <c r="Q1227" s="0" t="s">
        <v>75</v>
      </c>
      <c r="R1227" s="0" t="str">
        <f aca="false">CHOOSE(WEEKDAY(A1227),"Dom","Lun","Mar","Mie","Jue","Vie","Sab")</f>
        <v>Vie</v>
      </c>
    </row>
    <row r="1228" customFormat="false" ht="15" hidden="true" customHeight="true" outlineLevel="0" collapsed="false">
      <c r="A1228" s="70" t="n">
        <v>44078</v>
      </c>
      <c r="B1228" s="9" t="s">
        <v>143</v>
      </c>
      <c r="C1228" s="71"/>
      <c r="D1228" s="72"/>
      <c r="E1228" s="73"/>
      <c r="F1228" s="74"/>
      <c r="G1228" s="73"/>
      <c r="H1228" s="75"/>
      <c r="I1228" s="75"/>
      <c r="J1228" s="75"/>
      <c r="K1228" s="78" t="s">
        <v>144</v>
      </c>
      <c r="L1228" s="7" t="n">
        <v>0.457638888888889</v>
      </c>
      <c r="M1228" s="7" t="n">
        <v>0.48125</v>
      </c>
      <c r="N1228" s="95" t="s">
        <v>432</v>
      </c>
      <c r="O1228" s="78"/>
      <c r="Q1228" s="0" t="s">
        <v>75</v>
      </c>
      <c r="R1228" s="0" t="str">
        <f aca="false">CHOOSE(WEEKDAY(A1228),"Dom","Lun","Mar","Mie","Jue","Vie","Sab")</f>
        <v>Vie</v>
      </c>
    </row>
    <row r="1229" customFormat="false" ht="15" hidden="true" customHeight="true" outlineLevel="0" collapsed="false">
      <c r="A1229" s="70" t="n">
        <v>44078</v>
      </c>
      <c r="B1229" s="9" t="s">
        <v>143</v>
      </c>
      <c r="C1229" s="71"/>
      <c r="D1229" s="72"/>
      <c r="E1229" s="73"/>
      <c r="F1229" s="74"/>
      <c r="G1229" s="73"/>
      <c r="H1229" s="75"/>
      <c r="I1229" s="75"/>
      <c r="J1229" s="75"/>
      <c r="K1229" s="78" t="s">
        <v>144</v>
      </c>
      <c r="L1229" s="7" t="n">
        <v>0.645138888888889</v>
      </c>
      <c r="M1229" s="7" t="n">
        <v>0.694444444444444</v>
      </c>
      <c r="N1229" s="95" t="s">
        <v>164</v>
      </c>
      <c r="O1229" s="78"/>
      <c r="Q1229" s="0" t="s">
        <v>75</v>
      </c>
      <c r="R1229" s="0" t="str">
        <f aca="false">CHOOSE(WEEKDAY(A1229),"Dom","Lun","Mar","Mie","Jue","Vie","Sab")</f>
        <v>Vie</v>
      </c>
    </row>
    <row r="1230" customFormat="false" ht="15" hidden="true" customHeight="true" outlineLevel="0" collapsed="false">
      <c r="A1230" s="70" t="n">
        <v>44078</v>
      </c>
      <c r="B1230" s="9" t="s">
        <v>143</v>
      </c>
      <c r="C1230" s="71"/>
      <c r="D1230" s="72"/>
      <c r="E1230" s="73"/>
      <c r="F1230" s="74"/>
      <c r="G1230" s="73"/>
      <c r="H1230" s="75"/>
      <c r="I1230" s="75"/>
      <c r="J1230" s="75"/>
      <c r="K1230" s="78" t="s">
        <v>144</v>
      </c>
      <c r="L1230" s="7" t="n">
        <v>0.746527777777778</v>
      </c>
      <c r="M1230" s="7" t="n">
        <v>0.757638888888889</v>
      </c>
      <c r="N1230" s="95" t="s">
        <v>137</v>
      </c>
      <c r="O1230" s="78"/>
      <c r="Q1230" s="0" t="s">
        <v>75</v>
      </c>
      <c r="R1230" s="0" t="str">
        <f aca="false">CHOOSE(WEEKDAY(A1230),"Dom","Lun","Mar","Mie","Jue","Vie","Sab")</f>
        <v>Vie</v>
      </c>
    </row>
    <row r="1231" customFormat="false" ht="15" hidden="true" customHeight="true" outlineLevel="0" collapsed="false">
      <c r="A1231" s="47" t="n">
        <v>44078</v>
      </c>
      <c r="B1231" s="79" t="s">
        <v>147</v>
      </c>
      <c r="C1231" s="49"/>
      <c r="D1231" s="80"/>
      <c r="E1231" s="81"/>
      <c r="F1231" s="82"/>
      <c r="G1231" s="81"/>
      <c r="H1231" s="83"/>
      <c r="I1231" s="83"/>
      <c r="J1231" s="83"/>
      <c r="K1231" s="59" t="s">
        <v>96</v>
      </c>
      <c r="L1231" s="85" t="n">
        <v>0.820138888888889</v>
      </c>
      <c r="M1231" s="85" t="n">
        <v>0.849305555555556</v>
      </c>
      <c r="N1231" s="99" t="s">
        <v>2006</v>
      </c>
      <c r="O1231" s="59"/>
      <c r="Q1231" s="0" t="s">
        <v>75</v>
      </c>
      <c r="R1231" s="0" t="str">
        <f aca="false">CHOOSE(WEEKDAY(A1231),"Dom","Lun","Mar","Mie","Jue","Vie","Sab")</f>
        <v>Vie</v>
      </c>
    </row>
    <row r="1232" customFormat="false" ht="15" hidden="false" customHeight="true" outlineLevel="0" collapsed="false">
      <c r="A1232" s="70" t="n">
        <v>44079</v>
      </c>
      <c r="B1232" s="9" t="s">
        <v>2007</v>
      </c>
      <c r="C1232" s="71" t="n">
        <v>300</v>
      </c>
      <c r="D1232" s="72" t="s">
        <v>77</v>
      </c>
      <c r="E1232" s="73" t="s">
        <v>2008</v>
      </c>
      <c r="F1232" s="74" t="n">
        <f aca="false">IF(MONTH(A1232)=MONTH(A1231),F1231+1,1)</f>
        <v>1</v>
      </c>
      <c r="G1232" s="73"/>
      <c r="H1232" s="75"/>
      <c r="I1232" s="75" t="s">
        <v>85</v>
      </c>
      <c r="J1232" s="75"/>
      <c r="K1232" s="78" t="s">
        <v>80</v>
      </c>
      <c r="L1232" s="7" t="n">
        <v>0.490277777777778</v>
      </c>
      <c r="M1232" s="7" t="n">
        <v>0.514583333333333</v>
      </c>
      <c r="N1232" s="95" t="s">
        <v>2009</v>
      </c>
      <c r="O1232" s="78" t="s">
        <v>2010</v>
      </c>
      <c r="Q1232" s="0" t="s">
        <v>75</v>
      </c>
      <c r="R1232" s="0" t="str">
        <f aca="false">CHOOSE(WEEKDAY(A1232),"Dom","Lun","Mar","Mie","Jue","Vie","Sab")</f>
        <v>Sab</v>
      </c>
    </row>
    <row r="1233" customFormat="false" ht="15" hidden="false" customHeight="true" outlineLevel="0" collapsed="false">
      <c r="A1233" s="70" t="n">
        <v>44079</v>
      </c>
      <c r="B1233" s="9" t="s">
        <v>2011</v>
      </c>
      <c r="C1233" s="71" t="n">
        <v>400</v>
      </c>
      <c r="D1233" s="72" t="s">
        <v>821</v>
      </c>
      <c r="E1233" s="73" t="s">
        <v>2012</v>
      </c>
      <c r="F1233" s="74" t="n">
        <f aca="false">IF(MONTH(A1233)=MONTH(A1232),F1232+1,1)</f>
        <v>2</v>
      </c>
      <c r="G1233" s="73"/>
      <c r="H1233" s="75" t="s">
        <v>2013</v>
      </c>
      <c r="I1233" s="75" t="s">
        <v>85</v>
      </c>
      <c r="J1233" s="75"/>
      <c r="K1233" s="78" t="s">
        <v>80</v>
      </c>
      <c r="L1233" s="7" t="n">
        <v>0.638888888888889</v>
      </c>
      <c r="M1233" s="7" t="n">
        <v>0.643055555555556</v>
      </c>
      <c r="N1233" s="95" t="s">
        <v>213</v>
      </c>
      <c r="O1233" s="78" t="s">
        <v>2014</v>
      </c>
      <c r="Q1233" s="0" t="s">
        <v>75</v>
      </c>
      <c r="R1233" s="0" t="str">
        <f aca="false">CHOOSE(WEEKDAY(A1233),"Dom","Lun","Mar","Mie","Jue","Vie","Sab")</f>
        <v>Sab</v>
      </c>
    </row>
    <row r="1234" customFormat="false" ht="15" hidden="false" customHeight="true" outlineLevel="0" collapsed="false">
      <c r="A1234" s="70" t="n">
        <v>44079</v>
      </c>
      <c r="B1234" s="9" t="s">
        <v>1126</v>
      </c>
      <c r="C1234" s="71" t="n">
        <v>450</v>
      </c>
      <c r="D1234" s="72" t="s">
        <v>104</v>
      </c>
      <c r="E1234" s="73" t="s">
        <v>2015</v>
      </c>
      <c r="F1234" s="74" t="n">
        <f aca="false">IF(MONTH(A1234)=MONTH(A1233),F1233+1,1)</f>
        <v>3</v>
      </c>
      <c r="G1234" s="73"/>
      <c r="H1234" s="75"/>
      <c r="I1234" s="75" t="s">
        <v>113</v>
      </c>
      <c r="J1234" s="75"/>
      <c r="K1234" s="78" t="s">
        <v>80</v>
      </c>
      <c r="L1234" s="7" t="n">
        <v>0.406944444444444</v>
      </c>
      <c r="M1234" s="7" t="n">
        <v>0.409027777777778</v>
      </c>
      <c r="N1234" s="95" t="s">
        <v>395</v>
      </c>
      <c r="O1234" s="78" t="s">
        <v>2016</v>
      </c>
      <c r="Q1234" s="0" t="s">
        <v>75</v>
      </c>
      <c r="R1234" s="0" t="str">
        <f aca="false">CHOOSE(WEEKDAY(A1234),"Dom","Lun","Mar","Mie","Jue","Vie","Sab")</f>
        <v>Sab</v>
      </c>
    </row>
    <row r="1235" customFormat="false" ht="15" hidden="true" customHeight="true" outlineLevel="0" collapsed="false">
      <c r="A1235" s="70" t="n">
        <v>44079</v>
      </c>
      <c r="B1235" s="9" t="s">
        <v>1403</v>
      </c>
      <c r="C1235" s="71"/>
      <c r="D1235" s="72"/>
      <c r="E1235" s="73"/>
      <c r="F1235" s="74"/>
      <c r="G1235" s="73"/>
      <c r="H1235" s="75"/>
      <c r="I1235" s="75"/>
      <c r="J1235" s="75"/>
      <c r="K1235" s="78" t="s">
        <v>257</v>
      </c>
      <c r="L1235" s="7" t="n">
        <v>0.388888888888889</v>
      </c>
      <c r="M1235" s="7" t="n">
        <v>0.402083333333333</v>
      </c>
      <c r="N1235" s="95" t="s">
        <v>434</v>
      </c>
      <c r="O1235" s="78" t="s">
        <v>1404</v>
      </c>
      <c r="Q1235" s="0" t="s">
        <v>75</v>
      </c>
      <c r="R1235" s="0" t="str">
        <f aca="false">CHOOSE(WEEKDAY(A1235),"Dom","Lun","Mar","Mie","Jue","Vie","Sab")</f>
        <v>Sab</v>
      </c>
    </row>
    <row r="1236" customFormat="false" ht="15" hidden="true" customHeight="true" outlineLevel="0" collapsed="false">
      <c r="A1236" s="70" t="n">
        <v>44079</v>
      </c>
      <c r="B1236" s="9" t="s">
        <v>143</v>
      </c>
      <c r="C1236" s="71"/>
      <c r="D1236" s="72"/>
      <c r="E1236" s="73"/>
      <c r="F1236" s="74"/>
      <c r="G1236" s="73"/>
      <c r="H1236" s="75"/>
      <c r="I1236" s="75"/>
      <c r="J1236" s="75"/>
      <c r="K1236" s="78" t="s">
        <v>144</v>
      </c>
      <c r="L1236" s="7" t="n">
        <v>0.434722222222222</v>
      </c>
      <c r="M1236" s="7" t="n">
        <v>0.481944444444444</v>
      </c>
      <c r="N1236" s="95" t="s">
        <v>137</v>
      </c>
      <c r="O1236" s="78"/>
      <c r="Q1236" s="0" t="s">
        <v>75</v>
      </c>
      <c r="R1236" s="0" t="str">
        <f aca="false">CHOOSE(WEEKDAY(A1236),"Dom","Lun","Mar","Mie","Jue","Vie","Sab")</f>
        <v>Sab</v>
      </c>
    </row>
    <row r="1237" customFormat="false" ht="15" hidden="true" customHeight="true" outlineLevel="0" collapsed="false">
      <c r="A1237" s="70" t="n">
        <v>44079</v>
      </c>
      <c r="B1237" s="9" t="s">
        <v>147</v>
      </c>
      <c r="C1237" s="71"/>
      <c r="D1237" s="72"/>
      <c r="E1237" s="73"/>
      <c r="F1237" s="74"/>
      <c r="G1237" s="73"/>
      <c r="H1237" s="75"/>
      <c r="I1237" s="75"/>
      <c r="J1237" s="75"/>
      <c r="K1237" s="78" t="s">
        <v>96</v>
      </c>
      <c r="L1237" s="7" t="n">
        <v>0.575694444444444</v>
      </c>
      <c r="M1237" s="7" t="n">
        <v>0.582638888888889</v>
      </c>
      <c r="N1237" s="95" t="s">
        <v>2017</v>
      </c>
      <c r="O1237" s="78"/>
      <c r="Q1237" s="0" t="s">
        <v>75</v>
      </c>
      <c r="R1237" s="0" t="str">
        <f aca="false">CHOOSE(WEEKDAY(A1237),"Dom","Lun","Mar","Mie","Jue","Vie","Sab")</f>
        <v>Sab</v>
      </c>
    </row>
    <row r="1238" customFormat="false" ht="15" hidden="true" customHeight="true" outlineLevel="0" collapsed="false">
      <c r="A1238" s="70" t="n">
        <v>44079</v>
      </c>
      <c r="B1238" s="9" t="s">
        <v>143</v>
      </c>
      <c r="C1238" s="71"/>
      <c r="D1238" s="72"/>
      <c r="E1238" s="73"/>
      <c r="F1238" s="74"/>
      <c r="G1238" s="73"/>
      <c r="H1238" s="75"/>
      <c r="I1238" s="75"/>
      <c r="J1238" s="75"/>
      <c r="K1238" s="78" t="s">
        <v>144</v>
      </c>
      <c r="L1238" s="7" t="n">
        <v>0.660416666666667</v>
      </c>
      <c r="M1238" s="7" t="n">
        <v>0.704166666666667</v>
      </c>
      <c r="N1238" s="95" t="s">
        <v>198</v>
      </c>
      <c r="O1238" s="78"/>
      <c r="Q1238" s="0" t="s">
        <v>75</v>
      </c>
      <c r="R1238" s="0" t="str">
        <f aca="false">CHOOSE(WEEKDAY(A1238),"Dom","Lun","Mar","Mie","Jue","Vie","Sab")</f>
        <v>Sab</v>
      </c>
    </row>
    <row r="1239" customFormat="false" ht="15" hidden="true" customHeight="true" outlineLevel="0" collapsed="false">
      <c r="A1239" s="47" t="n">
        <v>44079</v>
      </c>
      <c r="B1239" s="79" t="s">
        <v>147</v>
      </c>
      <c r="C1239" s="49"/>
      <c r="D1239" s="80"/>
      <c r="E1239" s="81"/>
      <c r="F1239" s="82"/>
      <c r="G1239" s="81"/>
      <c r="H1239" s="83"/>
      <c r="I1239" s="83"/>
      <c r="J1239" s="83"/>
      <c r="K1239" s="59" t="s">
        <v>96</v>
      </c>
      <c r="L1239" s="85" t="n">
        <v>0.714583333333333</v>
      </c>
      <c r="M1239" s="85" t="n">
        <v>0.763194444444444</v>
      </c>
      <c r="N1239" s="99" t="s">
        <v>2018</v>
      </c>
      <c r="O1239" s="59"/>
      <c r="Q1239" s="0" t="s">
        <v>75</v>
      </c>
      <c r="R1239" s="0" t="str">
        <f aca="false">CHOOSE(WEEKDAY(A1239),"Dom","Lun","Mar","Mie","Jue","Vie","Sab")</f>
        <v>Sab</v>
      </c>
    </row>
    <row r="1240" customFormat="false" ht="15" hidden="false" customHeight="true" outlineLevel="0" collapsed="false">
      <c r="A1240" s="70" t="n">
        <v>44081</v>
      </c>
      <c r="B1240" s="9" t="s">
        <v>2019</v>
      </c>
      <c r="C1240" s="71" t="n">
        <v>300</v>
      </c>
      <c r="D1240" s="72" t="s">
        <v>77</v>
      </c>
      <c r="E1240" s="73" t="s">
        <v>2020</v>
      </c>
      <c r="F1240" s="74" t="n">
        <f aca="false">IF(MONTH(A1240)=MONTH(A1239),F1239+1,1)</f>
        <v>1</v>
      </c>
      <c r="G1240" s="73"/>
      <c r="H1240" s="75"/>
      <c r="I1240" s="75" t="s">
        <v>183</v>
      </c>
      <c r="J1240" s="75"/>
      <c r="K1240" s="78" t="s">
        <v>80</v>
      </c>
      <c r="L1240" s="7" t="n">
        <v>0.479166666666667</v>
      </c>
      <c r="M1240" s="7" t="n">
        <v>0.494444444444444</v>
      </c>
      <c r="N1240" s="95" t="s">
        <v>259</v>
      </c>
      <c r="O1240" s="78" t="s">
        <v>2021</v>
      </c>
      <c r="Q1240" s="0" t="s">
        <v>75</v>
      </c>
      <c r="R1240" s="0" t="str">
        <f aca="false">CHOOSE(WEEKDAY(A1240),"Dom","Lun","Mar","Mie","Jue","Vie","Sab")</f>
        <v>Lun</v>
      </c>
    </row>
    <row r="1241" customFormat="false" ht="15" hidden="false" customHeight="true" outlineLevel="0" collapsed="false">
      <c r="A1241" s="70" t="n">
        <v>44081</v>
      </c>
      <c r="B1241" s="9" t="s">
        <v>2022</v>
      </c>
      <c r="C1241" s="71" t="n">
        <v>300</v>
      </c>
      <c r="D1241" s="72" t="s">
        <v>77</v>
      </c>
      <c r="E1241" s="73" t="s">
        <v>2023</v>
      </c>
      <c r="F1241" s="74" t="n">
        <f aca="false">IF(MONTH(A1241)=MONTH(A1240),F1240+1,1)</f>
        <v>2</v>
      </c>
      <c r="G1241" s="73"/>
      <c r="H1241" s="75"/>
      <c r="I1241" s="75" t="s">
        <v>85</v>
      </c>
      <c r="J1241" s="75"/>
      <c r="K1241" s="78" t="s">
        <v>80</v>
      </c>
      <c r="L1241" s="7" t="n">
        <v>0.7375</v>
      </c>
      <c r="M1241" s="7" t="n">
        <v>0.772222222222222</v>
      </c>
      <c r="N1241" s="95" t="s">
        <v>476</v>
      </c>
      <c r="O1241" s="78" t="s">
        <v>2024</v>
      </c>
      <c r="Q1241" s="0" t="s">
        <v>75</v>
      </c>
      <c r="R1241" s="0" t="str">
        <f aca="false">CHOOSE(WEEKDAY(A1241),"Dom","Lun","Mar","Mie","Jue","Vie","Sab")</f>
        <v>Lun</v>
      </c>
    </row>
    <row r="1242" customFormat="false" ht="15" hidden="false" customHeight="true" outlineLevel="0" collapsed="false">
      <c r="A1242" s="70" t="n">
        <v>44081</v>
      </c>
      <c r="B1242" s="9" t="s">
        <v>2025</v>
      </c>
      <c r="C1242" s="71" t="n">
        <v>300</v>
      </c>
      <c r="D1242" s="72" t="s">
        <v>77</v>
      </c>
      <c r="E1242" s="73" t="s">
        <v>2026</v>
      </c>
      <c r="F1242" s="74" t="n">
        <f aca="false">IF(MONTH(A1242)=MONTH(A1241),F1241+1,1)</f>
        <v>3</v>
      </c>
      <c r="G1242" s="73"/>
      <c r="H1242" s="75"/>
      <c r="I1242" s="75" t="s">
        <v>187</v>
      </c>
      <c r="J1242" s="75"/>
      <c r="K1242" s="78" t="s">
        <v>80</v>
      </c>
      <c r="L1242" s="7" t="n">
        <v>0.791666666666667</v>
      </c>
      <c r="M1242" s="7" t="n">
        <v>0.828472222222222</v>
      </c>
      <c r="N1242" s="95" t="s">
        <v>220</v>
      </c>
      <c r="O1242" s="78" t="s">
        <v>2027</v>
      </c>
      <c r="Q1242" s="0" t="s">
        <v>75</v>
      </c>
      <c r="R1242" s="0" t="str">
        <f aca="false">CHOOSE(WEEKDAY(A1242),"Dom","Lun","Mar","Mie","Jue","Vie","Sab")</f>
        <v>Lun</v>
      </c>
    </row>
    <row r="1243" customFormat="false" ht="15" hidden="false" customHeight="true" outlineLevel="0" collapsed="false">
      <c r="A1243" s="70" t="n">
        <v>44081</v>
      </c>
      <c r="B1243" s="9" t="s">
        <v>2028</v>
      </c>
      <c r="C1243" s="71" t="n">
        <v>360</v>
      </c>
      <c r="D1243" s="72" t="s">
        <v>821</v>
      </c>
      <c r="E1243" s="73" t="s">
        <v>2029</v>
      </c>
      <c r="F1243" s="74" t="n">
        <f aca="false">IF(MONTH(A1243)=MONTH(A1242),F1242+1,1)</f>
        <v>4</v>
      </c>
      <c r="G1243" s="73"/>
      <c r="H1243" s="75" t="s">
        <v>2030</v>
      </c>
      <c r="I1243" s="75" t="s">
        <v>113</v>
      </c>
      <c r="J1243" s="75"/>
      <c r="K1243" s="78" t="s">
        <v>80</v>
      </c>
      <c r="L1243" s="7" t="n">
        <v>0.694444444444444</v>
      </c>
      <c r="M1243" s="7" t="n">
        <v>0.710416666666667</v>
      </c>
      <c r="N1243" s="95" t="s">
        <v>318</v>
      </c>
      <c r="O1243" s="78" t="s">
        <v>2031</v>
      </c>
      <c r="Q1243" s="0" t="s">
        <v>75</v>
      </c>
      <c r="R1243" s="0" t="str">
        <f aca="false">CHOOSE(WEEKDAY(A1243),"Dom","Lun","Mar","Mie","Jue","Vie","Sab")</f>
        <v>Lun</v>
      </c>
    </row>
    <row r="1244" customFormat="false" ht="15" hidden="false" customHeight="true" outlineLevel="0" collapsed="false">
      <c r="A1244" s="70" t="n">
        <v>44081</v>
      </c>
      <c r="B1244" s="9" t="s">
        <v>2032</v>
      </c>
      <c r="C1244" s="71" t="n">
        <v>400</v>
      </c>
      <c r="D1244" s="72" t="s">
        <v>104</v>
      </c>
      <c r="E1244" s="73" t="s">
        <v>2033</v>
      </c>
      <c r="F1244" s="74" t="n">
        <f aca="false">IF(MONTH(A1244)=MONTH(A1243),F1243+1,1)</f>
        <v>5</v>
      </c>
      <c r="G1244" s="73"/>
      <c r="H1244" s="75"/>
      <c r="I1244" s="75" t="s">
        <v>183</v>
      </c>
      <c r="J1244" s="75"/>
      <c r="K1244" s="78" t="s">
        <v>80</v>
      </c>
      <c r="L1244" s="7" t="n">
        <v>0.420833333333333</v>
      </c>
      <c r="M1244" s="7" t="n">
        <v>0.457638888888889</v>
      </c>
      <c r="N1244" s="95" t="s">
        <v>132</v>
      </c>
      <c r="O1244" s="78" t="s">
        <v>2034</v>
      </c>
      <c r="Q1244" s="0" t="s">
        <v>75</v>
      </c>
      <c r="R1244" s="0" t="str">
        <f aca="false">CHOOSE(WEEKDAY(A1244),"Dom","Lun","Mar","Mie","Jue","Vie","Sab")</f>
        <v>Lun</v>
      </c>
    </row>
    <row r="1245" customFormat="false" ht="15" hidden="true" customHeight="true" outlineLevel="0" collapsed="false">
      <c r="A1245" s="70" t="n">
        <v>44081</v>
      </c>
      <c r="B1245" s="9" t="s">
        <v>143</v>
      </c>
      <c r="C1245" s="71"/>
      <c r="D1245" s="72"/>
      <c r="E1245" s="73"/>
      <c r="F1245" s="74"/>
      <c r="G1245" s="73"/>
      <c r="H1245" s="75"/>
      <c r="I1245" s="75"/>
      <c r="J1245" s="75"/>
      <c r="K1245" s="78" t="s">
        <v>144</v>
      </c>
      <c r="L1245" s="7" t="n">
        <v>0.50625</v>
      </c>
      <c r="M1245" s="7" t="n">
        <v>0.529861111111111</v>
      </c>
      <c r="N1245" s="95" t="s">
        <v>385</v>
      </c>
      <c r="O1245" s="78"/>
      <c r="Q1245" s="0" t="s">
        <v>75</v>
      </c>
      <c r="R1245" s="0" t="str">
        <f aca="false">CHOOSE(WEEKDAY(A1245),"Dom","Lun","Mar","Mie","Jue","Vie","Sab")</f>
        <v>Lun</v>
      </c>
    </row>
    <row r="1246" customFormat="false" ht="15" hidden="true" customHeight="true" outlineLevel="0" collapsed="false">
      <c r="A1246" s="70" t="n">
        <v>44081</v>
      </c>
      <c r="B1246" s="9" t="s">
        <v>2035</v>
      </c>
      <c r="C1246" s="71"/>
      <c r="D1246" s="72"/>
      <c r="E1246" s="73"/>
      <c r="F1246" s="74"/>
      <c r="G1246" s="73"/>
      <c r="H1246" s="75"/>
      <c r="I1246" s="75"/>
      <c r="J1246" s="75"/>
      <c r="K1246" s="78" t="s">
        <v>108</v>
      </c>
      <c r="L1246" s="7" t="n">
        <v>0.546527777777778</v>
      </c>
      <c r="M1246" s="7" t="n">
        <v>0.629861111111111</v>
      </c>
      <c r="N1246" s="95" t="s">
        <v>642</v>
      </c>
      <c r="O1246" s="78"/>
      <c r="Q1246" s="0" t="s">
        <v>75</v>
      </c>
      <c r="R1246" s="0" t="str">
        <f aca="false">CHOOSE(WEEKDAY(A1246),"Dom","Lun","Mar","Mie","Jue","Vie","Sab")</f>
        <v>Lun</v>
      </c>
    </row>
    <row r="1247" customFormat="false" ht="15" hidden="true" customHeight="true" outlineLevel="0" collapsed="false">
      <c r="A1247" s="70" t="n">
        <v>44081</v>
      </c>
      <c r="B1247" s="9" t="s">
        <v>143</v>
      </c>
      <c r="C1247" s="71"/>
      <c r="D1247" s="72"/>
      <c r="E1247" s="73"/>
      <c r="F1247" s="74"/>
      <c r="G1247" s="73"/>
      <c r="H1247" s="75"/>
      <c r="I1247" s="75"/>
      <c r="J1247" s="75"/>
      <c r="K1247" s="78" t="s">
        <v>144</v>
      </c>
      <c r="L1247" s="7" t="n">
        <v>0.839583333333333</v>
      </c>
      <c r="M1247" s="7" t="n">
        <v>0.860416666666667</v>
      </c>
      <c r="N1247" s="95" t="s">
        <v>213</v>
      </c>
      <c r="O1247" s="78"/>
      <c r="Q1247" s="0" t="s">
        <v>75</v>
      </c>
      <c r="R1247" s="0" t="str">
        <f aca="false">CHOOSE(WEEKDAY(A1247),"Dom","Lun","Mar","Mie","Jue","Vie","Sab")</f>
        <v>Lun</v>
      </c>
    </row>
    <row r="1248" customFormat="false" ht="15" hidden="true" customHeight="true" outlineLevel="0" collapsed="false">
      <c r="A1248" s="47" t="n">
        <v>44081</v>
      </c>
      <c r="B1248" s="79" t="s">
        <v>147</v>
      </c>
      <c r="C1248" s="49"/>
      <c r="D1248" s="80"/>
      <c r="E1248" s="81"/>
      <c r="F1248" s="82"/>
      <c r="G1248" s="81"/>
      <c r="H1248" s="83"/>
      <c r="I1248" s="83"/>
      <c r="J1248" s="83"/>
      <c r="K1248" s="59" t="s">
        <v>96</v>
      </c>
      <c r="L1248" s="85" t="n">
        <v>0.877777777777778</v>
      </c>
      <c r="M1248" s="85" t="n">
        <v>0.902777777777778</v>
      </c>
      <c r="N1248" s="99" t="s">
        <v>2036</v>
      </c>
      <c r="O1248" s="59"/>
      <c r="Q1248" s="0" t="s">
        <v>75</v>
      </c>
      <c r="R1248" s="0" t="str">
        <f aca="false">CHOOSE(WEEKDAY(A1248),"Dom","Lun","Mar","Mie","Jue","Vie","Sab")</f>
        <v>Lun</v>
      </c>
    </row>
    <row r="1249" customFormat="false" ht="15" hidden="false" customHeight="true" outlineLevel="0" collapsed="false">
      <c r="A1249" s="70" t="n">
        <v>44082</v>
      </c>
      <c r="B1249" s="9" t="s">
        <v>2037</v>
      </c>
      <c r="C1249" s="71" t="n">
        <v>300</v>
      </c>
      <c r="D1249" s="72" t="s">
        <v>821</v>
      </c>
      <c r="E1249" s="73" t="s">
        <v>2038</v>
      </c>
      <c r="F1249" s="74" t="n">
        <f aca="false">IF(MONTH(A1249)=MONTH(A1248),F1248+1,1)</f>
        <v>1</v>
      </c>
      <c r="G1249" s="73"/>
      <c r="H1249" s="75" t="s">
        <v>2039</v>
      </c>
      <c r="I1249" s="75" t="s">
        <v>1227</v>
      </c>
      <c r="J1249" s="75"/>
      <c r="K1249" s="78" t="s">
        <v>80</v>
      </c>
      <c r="L1249" s="7" t="n">
        <v>0.347916666666667</v>
      </c>
      <c r="M1249" s="7" t="n">
        <v>0.4</v>
      </c>
      <c r="N1249" s="95" t="s">
        <v>155</v>
      </c>
      <c r="O1249" s="78" t="s">
        <v>2040</v>
      </c>
      <c r="Q1249" s="0" t="s">
        <v>115</v>
      </c>
      <c r="R1249" s="0" t="str">
        <f aca="false">CHOOSE(WEEKDAY(A1249),"Dom","Lun","Mar","Mie","Jue","Vie","Sab")</f>
        <v>Mar</v>
      </c>
    </row>
    <row r="1250" customFormat="false" ht="15" hidden="false" customHeight="true" outlineLevel="0" collapsed="false">
      <c r="A1250" s="70" t="n">
        <v>44082</v>
      </c>
      <c r="B1250" s="9" t="s">
        <v>2037</v>
      </c>
      <c r="C1250" s="71" t="n">
        <v>300</v>
      </c>
      <c r="D1250" s="72" t="s">
        <v>821</v>
      </c>
      <c r="E1250" s="73" t="s">
        <v>2038</v>
      </c>
      <c r="F1250" s="74" t="n">
        <f aca="false">IF(MONTH(A1250)=MONTH(A1249),F1249+1,1)</f>
        <v>2</v>
      </c>
      <c r="G1250" s="73"/>
      <c r="H1250" s="75" t="s">
        <v>2039</v>
      </c>
      <c r="I1250" s="75" t="s">
        <v>1227</v>
      </c>
      <c r="J1250" s="75"/>
      <c r="K1250" s="78" t="s">
        <v>80</v>
      </c>
      <c r="L1250" s="7" t="n">
        <v>0.415972222222222</v>
      </c>
      <c r="M1250" s="7" t="n">
        <v>0.415972222222222</v>
      </c>
      <c r="N1250" s="95" t="s">
        <v>106</v>
      </c>
      <c r="O1250" s="78" t="s">
        <v>2041</v>
      </c>
      <c r="Q1250" s="0" t="s">
        <v>115</v>
      </c>
      <c r="R1250" s="0" t="str">
        <f aca="false">CHOOSE(WEEKDAY(A1250),"Dom","Lun","Mar","Mie","Jue","Vie","Sab")</f>
        <v>Mar</v>
      </c>
    </row>
    <row r="1251" customFormat="false" ht="15" hidden="false" customHeight="true" outlineLevel="0" collapsed="false">
      <c r="A1251" s="70" t="n">
        <v>44082</v>
      </c>
      <c r="B1251" s="9" t="s">
        <v>2037</v>
      </c>
      <c r="C1251" s="71" t="n">
        <v>250</v>
      </c>
      <c r="D1251" s="72" t="s">
        <v>821</v>
      </c>
      <c r="E1251" s="73" t="s">
        <v>2038</v>
      </c>
      <c r="F1251" s="74" t="n">
        <f aca="false">IF(MONTH(A1251)=MONTH(A1250),F1250+1,1)</f>
        <v>3</v>
      </c>
      <c r="G1251" s="73"/>
      <c r="H1251" s="75" t="s">
        <v>2039</v>
      </c>
      <c r="I1251" s="75" t="s">
        <v>1227</v>
      </c>
      <c r="J1251" s="75"/>
      <c r="K1251" s="78" t="s">
        <v>80</v>
      </c>
      <c r="L1251" s="7" t="n">
        <v>0.43125</v>
      </c>
      <c r="M1251" s="7" t="n">
        <v>0.500694444444444</v>
      </c>
      <c r="N1251" s="95" t="s">
        <v>635</v>
      </c>
      <c r="O1251" s="78" t="s">
        <v>2042</v>
      </c>
      <c r="Q1251" s="0" t="s">
        <v>115</v>
      </c>
      <c r="R1251" s="0" t="str">
        <f aca="false">CHOOSE(WEEKDAY(A1251),"Dom","Lun","Mar","Mie","Jue","Vie","Sab")</f>
        <v>Mar</v>
      </c>
    </row>
    <row r="1252" customFormat="false" ht="15" hidden="false" customHeight="true" outlineLevel="0" collapsed="false">
      <c r="A1252" s="70" t="n">
        <v>44082</v>
      </c>
      <c r="B1252" s="9" t="s">
        <v>2043</v>
      </c>
      <c r="C1252" s="71" t="n">
        <v>370</v>
      </c>
      <c r="D1252" s="72" t="s">
        <v>821</v>
      </c>
      <c r="E1252" s="73" t="s">
        <v>2044</v>
      </c>
      <c r="F1252" s="74" t="n">
        <f aca="false">IF(MONTH(A1252)=MONTH(A1251),F1251+1,1)</f>
        <v>4</v>
      </c>
      <c r="G1252" s="73"/>
      <c r="H1252" s="75" t="s">
        <v>2045</v>
      </c>
      <c r="I1252" s="75" t="s">
        <v>183</v>
      </c>
      <c r="J1252" s="75"/>
      <c r="K1252" s="78" t="s">
        <v>80</v>
      </c>
      <c r="L1252" s="7" t="n">
        <v>0.674305555555556</v>
      </c>
      <c r="M1252" s="7" t="n">
        <v>0.697916666666667</v>
      </c>
      <c r="N1252" s="95" t="s">
        <v>476</v>
      </c>
      <c r="O1252" s="78" t="s">
        <v>2046</v>
      </c>
      <c r="Q1252" s="0" t="s">
        <v>115</v>
      </c>
      <c r="R1252" s="0" t="str">
        <f aca="false">CHOOSE(WEEKDAY(A1252),"Dom","Lun","Mar","Mie","Jue","Vie","Sab")</f>
        <v>Mar</v>
      </c>
    </row>
    <row r="1253" customFormat="false" ht="15" hidden="false" customHeight="true" outlineLevel="0" collapsed="false">
      <c r="A1253" s="70" t="n">
        <v>44082</v>
      </c>
      <c r="B1253" s="9" t="s">
        <v>2047</v>
      </c>
      <c r="C1253" s="71" t="n">
        <v>400</v>
      </c>
      <c r="D1253" s="72" t="s">
        <v>821</v>
      </c>
      <c r="E1253" s="73" t="s">
        <v>2048</v>
      </c>
      <c r="F1253" s="74" t="n">
        <f aca="false">IF(MONTH(A1253)=MONTH(A1252),F1252+1,1)</f>
        <v>5</v>
      </c>
      <c r="G1253" s="73"/>
      <c r="H1253" s="75" t="s">
        <v>2049</v>
      </c>
      <c r="I1253" s="75" t="s">
        <v>113</v>
      </c>
      <c r="J1253" s="75"/>
      <c r="K1253" s="78" t="s">
        <v>80</v>
      </c>
      <c r="L1253" s="7" t="n">
        <v>0.741666666666667</v>
      </c>
      <c r="M1253" s="7" t="n">
        <v>0.777777777777778</v>
      </c>
      <c r="N1253" s="95" t="s">
        <v>389</v>
      </c>
      <c r="O1253" s="78" t="s">
        <v>2050</v>
      </c>
      <c r="Q1253" s="0" t="s">
        <v>115</v>
      </c>
      <c r="R1253" s="0" t="str">
        <f aca="false">CHOOSE(WEEKDAY(A1253),"Dom","Lun","Mar","Mie","Jue","Vie","Sab")</f>
        <v>Mar</v>
      </c>
    </row>
    <row r="1254" customFormat="false" ht="15" hidden="false" customHeight="true" outlineLevel="0" collapsed="false">
      <c r="A1254" s="70" t="n">
        <v>44082</v>
      </c>
      <c r="B1254" s="9" t="s">
        <v>2051</v>
      </c>
      <c r="C1254" s="71" t="n">
        <v>300</v>
      </c>
      <c r="D1254" s="72" t="s">
        <v>104</v>
      </c>
      <c r="E1254" s="73" t="s">
        <v>2052</v>
      </c>
      <c r="F1254" s="74" t="n">
        <f aca="false">IF(MONTH(A1254)=MONTH(A1253),F1253+1,1)</f>
        <v>6</v>
      </c>
      <c r="G1254" s="73"/>
      <c r="H1254" s="75"/>
      <c r="I1254" s="75" t="s">
        <v>85</v>
      </c>
      <c r="J1254" s="75"/>
      <c r="K1254" s="78" t="s">
        <v>80</v>
      </c>
      <c r="L1254" s="7" t="n">
        <v>0.8875</v>
      </c>
      <c r="M1254" s="7" t="n">
        <v>0.926388888888889</v>
      </c>
      <c r="N1254" s="95" t="s">
        <v>476</v>
      </c>
      <c r="O1254" s="78" t="s">
        <v>2053</v>
      </c>
      <c r="Q1254" s="0" t="s">
        <v>115</v>
      </c>
      <c r="R1254" s="0" t="str">
        <f aca="false">CHOOSE(WEEKDAY(A1254),"Dom","Lun","Mar","Mie","Jue","Vie","Sab")</f>
        <v>Mar</v>
      </c>
    </row>
    <row r="1255" customFormat="false" ht="15" hidden="true" customHeight="true" outlineLevel="0" collapsed="false">
      <c r="A1255" s="70" t="n">
        <v>44082</v>
      </c>
      <c r="B1255" s="9" t="s">
        <v>1225</v>
      </c>
      <c r="C1255" s="71"/>
      <c r="D1255" s="72"/>
      <c r="E1255" s="73"/>
      <c r="F1255" s="74"/>
      <c r="G1255" s="73"/>
      <c r="H1255" s="75"/>
      <c r="I1255" s="75" t="s">
        <v>1227</v>
      </c>
      <c r="J1255" s="75"/>
      <c r="K1255" s="78" t="s">
        <v>108</v>
      </c>
      <c r="L1255" s="7" t="n">
        <v>0.542361111111111</v>
      </c>
      <c r="M1255" s="7" t="n">
        <v>0.566666666666667</v>
      </c>
      <c r="N1255" s="95" t="s">
        <v>548</v>
      </c>
      <c r="O1255" s="78" t="s">
        <v>2054</v>
      </c>
      <c r="Q1255" s="0" t="s">
        <v>115</v>
      </c>
      <c r="R1255" s="0" t="str">
        <f aca="false">CHOOSE(WEEKDAY(A1255),"Dom","Lun","Mar","Mie","Jue","Vie","Sab")</f>
        <v>Mar</v>
      </c>
    </row>
    <row r="1256" customFormat="false" ht="15" hidden="true" customHeight="true" outlineLevel="0" collapsed="false">
      <c r="A1256" s="70" t="n">
        <v>44082</v>
      </c>
      <c r="B1256" s="9" t="s">
        <v>143</v>
      </c>
      <c r="C1256" s="71"/>
      <c r="D1256" s="72"/>
      <c r="E1256" s="73"/>
      <c r="F1256" s="74"/>
      <c r="G1256" s="73"/>
      <c r="H1256" s="75"/>
      <c r="I1256" s="75"/>
      <c r="J1256" s="75"/>
      <c r="K1256" s="78" t="s">
        <v>144</v>
      </c>
      <c r="L1256" s="7" t="n">
        <v>0.621527777777778</v>
      </c>
      <c r="M1256" s="7" t="n">
        <v>0.659722222222222</v>
      </c>
      <c r="N1256" s="95" t="s">
        <v>122</v>
      </c>
      <c r="O1256" s="78"/>
      <c r="Q1256" s="0" t="s">
        <v>115</v>
      </c>
      <c r="R1256" s="0" t="str">
        <f aca="false">CHOOSE(WEEKDAY(A1256),"Dom","Lun","Mar","Mie","Jue","Vie","Sab")</f>
        <v>Mar</v>
      </c>
    </row>
    <row r="1257" customFormat="false" ht="15" hidden="true" customHeight="true" outlineLevel="0" collapsed="false">
      <c r="A1257" s="70" t="n">
        <v>44082</v>
      </c>
      <c r="B1257" s="9" t="s">
        <v>2055</v>
      </c>
      <c r="C1257" s="71"/>
      <c r="D1257" s="72"/>
      <c r="E1257" s="73"/>
      <c r="F1257" s="74"/>
      <c r="G1257" s="73"/>
      <c r="H1257" s="75"/>
      <c r="I1257" s="75"/>
      <c r="J1257" s="75"/>
      <c r="K1257" s="78" t="s">
        <v>257</v>
      </c>
      <c r="L1257" s="7" t="n">
        <v>0.717361111111111</v>
      </c>
      <c r="M1257" s="7" t="n">
        <v>0.73125</v>
      </c>
      <c r="N1257" s="95" t="s">
        <v>198</v>
      </c>
      <c r="O1257" s="78" t="s">
        <v>2056</v>
      </c>
      <c r="Q1257" s="0" t="s">
        <v>115</v>
      </c>
      <c r="R1257" s="0" t="str">
        <f aca="false">CHOOSE(WEEKDAY(A1257),"Dom","Lun","Mar","Mie","Jue","Vie","Sab")</f>
        <v>Mar</v>
      </c>
    </row>
    <row r="1258" customFormat="false" ht="15" hidden="true" customHeight="true" outlineLevel="0" collapsed="false">
      <c r="A1258" s="70" t="n">
        <v>44082</v>
      </c>
      <c r="B1258" s="9" t="s">
        <v>2057</v>
      </c>
      <c r="C1258" s="71"/>
      <c r="D1258" s="72"/>
      <c r="E1258" s="73" t="s">
        <v>70</v>
      </c>
      <c r="F1258" s="74"/>
      <c r="G1258" s="73"/>
      <c r="H1258" s="75" t="s">
        <v>2058</v>
      </c>
      <c r="I1258" s="75" t="s">
        <v>113</v>
      </c>
      <c r="J1258" s="75"/>
      <c r="K1258" s="78" t="s">
        <v>141</v>
      </c>
      <c r="L1258" s="7" t="n">
        <v>0.802777777777778</v>
      </c>
      <c r="M1258" s="7" t="n">
        <v>0.814583333333333</v>
      </c>
      <c r="N1258" s="95" t="s">
        <v>615</v>
      </c>
      <c r="O1258" s="78" t="s">
        <v>2059</v>
      </c>
      <c r="Q1258" s="0" t="s">
        <v>115</v>
      </c>
      <c r="R1258" s="0" t="str">
        <f aca="false">CHOOSE(WEEKDAY(A1258),"Dom","Lun","Mar","Mie","Jue","Vie","Sab")</f>
        <v>Mar</v>
      </c>
    </row>
    <row r="1259" customFormat="false" ht="15" hidden="true" customHeight="true" outlineLevel="0" collapsed="false">
      <c r="A1259" s="70" t="n">
        <v>44082</v>
      </c>
      <c r="B1259" s="9" t="s">
        <v>143</v>
      </c>
      <c r="C1259" s="71"/>
      <c r="D1259" s="72"/>
      <c r="E1259" s="73"/>
      <c r="F1259" s="74"/>
      <c r="G1259" s="73"/>
      <c r="H1259" s="75"/>
      <c r="I1259" s="75"/>
      <c r="J1259" s="75"/>
      <c r="K1259" s="78" t="s">
        <v>144</v>
      </c>
      <c r="L1259" s="7" t="n">
        <v>0.835416666666667</v>
      </c>
      <c r="M1259" s="7" t="n">
        <v>0.875694444444444</v>
      </c>
      <c r="N1259" s="95" t="s">
        <v>259</v>
      </c>
      <c r="O1259" s="78"/>
      <c r="Q1259" s="0" t="s">
        <v>115</v>
      </c>
      <c r="R1259" s="0" t="str">
        <f aca="false">CHOOSE(WEEKDAY(A1259),"Dom","Lun","Mar","Mie","Jue","Vie","Sab")</f>
        <v>Mar</v>
      </c>
    </row>
    <row r="1260" customFormat="false" ht="15" hidden="true" customHeight="true" outlineLevel="0" collapsed="false">
      <c r="A1260" s="47" t="n">
        <v>44082</v>
      </c>
      <c r="B1260" s="79" t="s">
        <v>147</v>
      </c>
      <c r="C1260" s="49"/>
      <c r="D1260" s="80"/>
      <c r="E1260" s="81"/>
      <c r="F1260" s="82"/>
      <c r="G1260" s="81"/>
      <c r="H1260" s="83"/>
      <c r="I1260" s="83"/>
      <c r="J1260" s="83"/>
      <c r="K1260" s="59" t="s">
        <v>96</v>
      </c>
      <c r="L1260" s="85" t="n">
        <v>0.945833333333333</v>
      </c>
      <c r="M1260" s="85" t="n">
        <v>0.966666666666667</v>
      </c>
      <c r="N1260" s="99" t="s">
        <v>2060</v>
      </c>
      <c r="O1260" s="59"/>
      <c r="Q1260" s="0" t="s">
        <v>115</v>
      </c>
      <c r="R1260" s="0" t="str">
        <f aca="false">CHOOSE(WEEKDAY(A1260),"Dom","Lun","Mar","Mie","Jue","Vie","Sab")</f>
        <v>Mar</v>
      </c>
    </row>
    <row r="1261" customFormat="false" ht="15" hidden="false" customHeight="true" outlineLevel="0" collapsed="false">
      <c r="A1261" s="70" t="n">
        <v>44083</v>
      </c>
      <c r="B1261" s="9" t="s">
        <v>2061</v>
      </c>
      <c r="C1261" s="71" t="n">
        <v>300</v>
      </c>
      <c r="D1261" s="72" t="s">
        <v>77</v>
      </c>
      <c r="E1261" s="73" t="s">
        <v>2062</v>
      </c>
      <c r="F1261" s="74" t="n">
        <f aca="false">IF(MONTH(A1261)=MONTH(A1260),F1260+1,1)</f>
        <v>1</v>
      </c>
      <c r="G1261" s="73"/>
      <c r="H1261" s="75"/>
      <c r="I1261" s="75" t="s">
        <v>187</v>
      </c>
      <c r="J1261" s="75"/>
      <c r="K1261" s="78" t="s">
        <v>80</v>
      </c>
      <c r="L1261" s="7" t="n">
        <v>0.650694444444444</v>
      </c>
      <c r="M1261" s="7" t="n">
        <v>0.740972222222222</v>
      </c>
      <c r="N1261" s="95" t="s">
        <v>366</v>
      </c>
      <c r="O1261" s="78" t="s">
        <v>2063</v>
      </c>
      <c r="Q1261" s="0" t="s">
        <v>115</v>
      </c>
      <c r="R1261" s="0" t="str">
        <f aca="false">CHOOSE(WEEKDAY(A1261),"Dom","Lun","Mar","Mie","Jue","Vie","Sab")</f>
        <v>Mie</v>
      </c>
    </row>
    <row r="1262" customFormat="false" ht="15" hidden="false" customHeight="true" outlineLevel="0" collapsed="false">
      <c r="A1262" s="70" t="n">
        <v>44083</v>
      </c>
      <c r="B1262" s="9" t="s">
        <v>2064</v>
      </c>
      <c r="C1262" s="71" t="n">
        <v>340</v>
      </c>
      <c r="D1262" s="72" t="s">
        <v>821</v>
      </c>
      <c r="E1262" s="73" t="s">
        <v>2065</v>
      </c>
      <c r="F1262" s="74" t="n">
        <f aca="false">IF(MONTH(A1262)=MONTH(A1261),F1261+1,1)</f>
        <v>2</v>
      </c>
      <c r="G1262" s="73"/>
      <c r="H1262" s="75" t="s">
        <v>2066</v>
      </c>
      <c r="I1262" s="75" t="s">
        <v>314</v>
      </c>
      <c r="J1262" s="75"/>
      <c r="K1262" s="78" t="s">
        <v>80</v>
      </c>
      <c r="L1262" s="7" t="n">
        <v>0.371527777777778</v>
      </c>
      <c r="M1262" s="7" t="n">
        <v>0.396527777777778</v>
      </c>
      <c r="N1262" s="95" t="s">
        <v>385</v>
      </c>
      <c r="O1262" s="78" t="s">
        <v>2067</v>
      </c>
      <c r="Q1262" s="0" t="s">
        <v>115</v>
      </c>
      <c r="R1262" s="0" t="str">
        <f aca="false">CHOOSE(WEEKDAY(A1262),"Dom","Lun","Mar","Mie","Jue","Vie","Sab")</f>
        <v>Mie</v>
      </c>
    </row>
    <row r="1263" customFormat="false" ht="15" hidden="false" customHeight="true" outlineLevel="0" collapsed="false">
      <c r="A1263" s="70" t="n">
        <v>44083</v>
      </c>
      <c r="B1263" s="9" t="s">
        <v>2068</v>
      </c>
      <c r="C1263" s="71" t="n">
        <v>350</v>
      </c>
      <c r="D1263" s="72" t="s">
        <v>821</v>
      </c>
      <c r="E1263" s="73" t="s">
        <v>2069</v>
      </c>
      <c r="F1263" s="74" t="n">
        <f aca="false">IF(MONTH(A1263)=MONTH(A1262),F1262+1,1)</f>
        <v>3</v>
      </c>
      <c r="G1263" s="73"/>
      <c r="H1263" s="75" t="s">
        <v>2070</v>
      </c>
      <c r="I1263" s="75" t="s">
        <v>187</v>
      </c>
      <c r="J1263" s="75"/>
      <c r="K1263" s="78" t="s">
        <v>80</v>
      </c>
      <c r="L1263" s="7" t="n">
        <v>0.590277777777778</v>
      </c>
      <c r="M1263" s="7" t="n">
        <v>0.599305555555556</v>
      </c>
      <c r="N1263" s="95" t="s">
        <v>132</v>
      </c>
      <c r="O1263" s="78" t="s">
        <v>2071</v>
      </c>
      <c r="Q1263" s="0" t="s">
        <v>115</v>
      </c>
      <c r="R1263" s="0" t="str">
        <f aca="false">CHOOSE(WEEKDAY(A1263),"Dom","Lun","Mar","Mie","Jue","Vie","Sab")</f>
        <v>Mie</v>
      </c>
    </row>
    <row r="1264" customFormat="false" ht="15" hidden="false" customHeight="true" outlineLevel="0" collapsed="false">
      <c r="A1264" s="70" t="n">
        <v>44083</v>
      </c>
      <c r="B1264" s="9" t="s">
        <v>2072</v>
      </c>
      <c r="C1264" s="71" t="n">
        <v>300</v>
      </c>
      <c r="D1264" s="72" t="s">
        <v>821</v>
      </c>
      <c r="E1264" s="73" t="s">
        <v>2073</v>
      </c>
      <c r="F1264" s="74" t="n">
        <f aca="false">IF(MONTH(A1264)=MONTH(A1263),F1263+1,1)</f>
        <v>4</v>
      </c>
      <c r="G1264" s="73"/>
      <c r="H1264" s="75" t="s">
        <v>1690</v>
      </c>
      <c r="I1264" s="75" t="s">
        <v>187</v>
      </c>
      <c r="J1264" s="75"/>
      <c r="K1264" s="78" t="s">
        <v>80</v>
      </c>
      <c r="L1264" s="7" t="n">
        <v>0.769444444444444</v>
      </c>
      <c r="M1264" s="7" t="n">
        <v>0.802777777777778</v>
      </c>
      <c r="N1264" s="95" t="s">
        <v>106</v>
      </c>
      <c r="O1264" s="78" t="s">
        <v>2074</v>
      </c>
      <c r="Q1264" s="0" t="s">
        <v>115</v>
      </c>
      <c r="R1264" s="0" t="str">
        <f aca="false">CHOOSE(WEEKDAY(A1264),"Dom","Lun","Mar","Mie","Jue","Vie","Sab")</f>
        <v>Mie</v>
      </c>
    </row>
    <row r="1265" customFormat="false" ht="15" hidden="false" customHeight="true" outlineLevel="0" collapsed="false">
      <c r="A1265" s="70" t="n">
        <v>44083</v>
      </c>
      <c r="B1265" s="9" t="s">
        <v>2075</v>
      </c>
      <c r="C1265" s="71" t="n">
        <v>300</v>
      </c>
      <c r="D1265" s="72" t="s">
        <v>104</v>
      </c>
      <c r="E1265" s="73" t="s">
        <v>2076</v>
      </c>
      <c r="F1265" s="74" t="n">
        <f aca="false">IF(MONTH(A1265)=MONTH(A1264),F1264+1,1)</f>
        <v>5</v>
      </c>
      <c r="G1265" s="73"/>
      <c r="H1265" s="75"/>
      <c r="I1265" s="75" t="s">
        <v>100</v>
      </c>
      <c r="J1265" s="75"/>
      <c r="K1265" s="78" t="s">
        <v>80</v>
      </c>
      <c r="L1265" s="7" t="n">
        <v>0.336805555555556</v>
      </c>
      <c r="M1265" s="7" t="n">
        <v>0.347916666666667</v>
      </c>
      <c r="N1265" s="95" t="s">
        <v>86</v>
      </c>
      <c r="O1265" s="78" t="s">
        <v>2077</v>
      </c>
      <c r="Q1265" s="0" t="s">
        <v>115</v>
      </c>
      <c r="R1265" s="0" t="str">
        <f aca="false">CHOOSE(WEEKDAY(A1265),"Dom","Lun","Mar","Mie","Jue","Vie","Sab")</f>
        <v>Mie</v>
      </c>
    </row>
    <row r="1266" customFormat="false" ht="15" hidden="false" customHeight="true" outlineLevel="0" collapsed="false">
      <c r="A1266" s="70" t="n">
        <v>44083</v>
      </c>
      <c r="B1266" s="9" t="s">
        <v>2078</v>
      </c>
      <c r="C1266" s="71" t="n">
        <v>310</v>
      </c>
      <c r="D1266" s="72" t="s">
        <v>729</v>
      </c>
      <c r="E1266" s="73" t="s">
        <v>2079</v>
      </c>
      <c r="F1266" s="74" t="n">
        <f aca="false">IF(MONTH(A1266)=MONTH(A1265),F1265+1,1)</f>
        <v>6</v>
      </c>
      <c r="G1266" s="73"/>
      <c r="H1266" s="75" t="s">
        <v>2078</v>
      </c>
      <c r="I1266" s="75" t="s">
        <v>159</v>
      </c>
      <c r="J1266" s="75"/>
      <c r="K1266" s="78" t="s">
        <v>80</v>
      </c>
      <c r="L1266" s="7" t="n">
        <v>0.447916666666667</v>
      </c>
      <c r="M1266" s="7" t="n">
        <v>0.459722222222222</v>
      </c>
      <c r="N1266" s="95" t="s">
        <v>81</v>
      </c>
      <c r="O1266" s="78" t="s">
        <v>2080</v>
      </c>
      <c r="Q1266" s="0" t="s">
        <v>115</v>
      </c>
      <c r="R1266" s="0" t="str">
        <f aca="false">CHOOSE(WEEKDAY(A1266),"Dom","Lun","Mar","Mie","Jue","Vie","Sab")</f>
        <v>Mie</v>
      </c>
    </row>
    <row r="1267" customFormat="false" ht="15" hidden="true" customHeight="true" outlineLevel="0" collapsed="false">
      <c r="A1267" s="70" t="n">
        <v>44083</v>
      </c>
      <c r="B1267" s="9" t="s">
        <v>143</v>
      </c>
      <c r="C1267" s="71"/>
      <c r="D1267" s="72"/>
      <c r="E1267" s="73"/>
      <c r="F1267" s="74"/>
      <c r="G1267" s="73"/>
      <c r="H1267" s="75"/>
      <c r="I1267" s="75"/>
      <c r="J1267" s="75"/>
      <c r="K1267" s="78" t="s">
        <v>144</v>
      </c>
      <c r="L1267" s="7" t="n">
        <v>0.413194444444444</v>
      </c>
      <c r="M1267" s="7" t="n">
        <v>0.439583333333333</v>
      </c>
      <c r="N1267" s="95" t="s">
        <v>137</v>
      </c>
      <c r="O1267" s="78"/>
      <c r="Q1267" s="0" t="s">
        <v>115</v>
      </c>
      <c r="R1267" s="0" t="str">
        <f aca="false">CHOOSE(WEEKDAY(A1267),"Dom","Lun","Mar","Mie","Jue","Vie","Sab")</f>
        <v>Mie</v>
      </c>
    </row>
    <row r="1268" customFormat="false" ht="15" hidden="true" customHeight="true" outlineLevel="0" collapsed="false">
      <c r="A1268" s="70" t="n">
        <v>44083</v>
      </c>
      <c r="B1268" s="9" t="s">
        <v>2081</v>
      </c>
      <c r="C1268" s="71"/>
      <c r="D1268" s="72"/>
      <c r="E1268" s="73"/>
      <c r="F1268" s="74"/>
      <c r="G1268" s="73"/>
      <c r="H1268" s="75"/>
      <c r="I1268" s="75"/>
      <c r="J1268" s="75"/>
      <c r="K1268" s="78" t="s">
        <v>108</v>
      </c>
      <c r="L1268" s="7" t="n">
        <v>0.484027777777778</v>
      </c>
      <c r="M1268" s="7" t="n">
        <v>0.488888888888889</v>
      </c>
      <c r="N1268" s="95" t="s">
        <v>2082</v>
      </c>
      <c r="O1268" s="78" t="s">
        <v>2083</v>
      </c>
      <c r="Q1268" s="0" t="s">
        <v>115</v>
      </c>
      <c r="R1268" s="0" t="str">
        <f aca="false">CHOOSE(WEEKDAY(A1268),"Dom","Lun","Mar","Mie","Jue","Vie","Sab")</f>
        <v>Mie</v>
      </c>
    </row>
    <row r="1269" customFormat="false" ht="15" hidden="true" customHeight="true" outlineLevel="0" collapsed="false">
      <c r="A1269" s="70" t="n">
        <v>44083</v>
      </c>
      <c r="B1269" s="9" t="s">
        <v>143</v>
      </c>
      <c r="C1269" s="71"/>
      <c r="D1269" s="72"/>
      <c r="E1269" s="73"/>
      <c r="F1269" s="74"/>
      <c r="G1269" s="73"/>
      <c r="H1269" s="75"/>
      <c r="I1269" s="75"/>
      <c r="J1269" s="75"/>
      <c r="K1269" s="78" t="s">
        <v>144</v>
      </c>
      <c r="L1269" s="7" t="n">
        <v>0.620833333333333</v>
      </c>
      <c r="M1269" s="7" t="n">
        <v>0.640972222222222</v>
      </c>
      <c r="N1269" s="95" t="s">
        <v>164</v>
      </c>
      <c r="O1269" s="78"/>
      <c r="Q1269" s="0" t="s">
        <v>115</v>
      </c>
      <c r="R1269" s="0" t="str">
        <f aca="false">CHOOSE(WEEKDAY(A1269),"Dom","Lun","Mar","Mie","Jue","Vie","Sab")</f>
        <v>Mie</v>
      </c>
    </row>
    <row r="1270" customFormat="false" ht="15" hidden="true" customHeight="true" outlineLevel="0" collapsed="false">
      <c r="A1270" s="70" t="n">
        <v>44083</v>
      </c>
      <c r="B1270" s="9" t="s">
        <v>143</v>
      </c>
      <c r="C1270" s="71"/>
      <c r="D1270" s="72"/>
      <c r="E1270" s="73"/>
      <c r="F1270" s="74"/>
      <c r="G1270" s="73"/>
      <c r="H1270" s="75"/>
      <c r="I1270" s="75"/>
      <c r="J1270" s="75"/>
      <c r="K1270" s="78" t="s">
        <v>144</v>
      </c>
      <c r="L1270" s="7" t="n">
        <v>0.818055555555556</v>
      </c>
      <c r="M1270" s="7" t="n">
        <v>0.830555555555556</v>
      </c>
      <c r="N1270" s="95" t="s">
        <v>155</v>
      </c>
      <c r="O1270" s="78"/>
      <c r="Q1270" s="0" t="s">
        <v>115</v>
      </c>
      <c r="R1270" s="0" t="str">
        <f aca="false">CHOOSE(WEEKDAY(A1270),"Dom","Lun","Mar","Mie","Jue","Vie","Sab")</f>
        <v>Mie</v>
      </c>
    </row>
    <row r="1271" customFormat="false" ht="15" hidden="true" customHeight="true" outlineLevel="0" collapsed="false">
      <c r="A1271" s="47" t="n">
        <v>44083</v>
      </c>
      <c r="B1271" s="140" t="s">
        <v>147</v>
      </c>
      <c r="C1271" s="49"/>
      <c r="D1271" s="80"/>
      <c r="E1271" s="81"/>
      <c r="F1271" s="82"/>
      <c r="G1271" s="81"/>
      <c r="H1271" s="83"/>
      <c r="I1271" s="83"/>
      <c r="J1271" s="83"/>
      <c r="K1271" s="59" t="s">
        <v>96</v>
      </c>
      <c r="L1271" s="85" t="n">
        <v>0.846527777777778</v>
      </c>
      <c r="M1271" s="85" t="n">
        <v>0.877777777777778</v>
      </c>
      <c r="N1271" s="99" t="s">
        <v>2084</v>
      </c>
      <c r="O1271" s="59"/>
      <c r="Q1271" s="0" t="s">
        <v>115</v>
      </c>
      <c r="R1271" s="0" t="str">
        <f aca="false">CHOOSE(WEEKDAY(A1271),"Dom","Lun","Mar","Mie","Jue","Vie","Sab")</f>
        <v>Mie</v>
      </c>
    </row>
    <row r="1272" customFormat="false" ht="15" hidden="false" customHeight="true" outlineLevel="0" collapsed="false">
      <c r="A1272" s="70" t="n">
        <v>44084</v>
      </c>
      <c r="B1272" s="9" t="s">
        <v>1546</v>
      </c>
      <c r="C1272" s="71" t="n">
        <v>300</v>
      </c>
      <c r="D1272" s="72" t="s">
        <v>77</v>
      </c>
      <c r="E1272" s="73" t="s">
        <v>2085</v>
      </c>
      <c r="F1272" s="74" t="n">
        <f aca="false">IF(MONTH(A1272)=MONTH(A1271),F1271+1,1)</f>
        <v>1</v>
      </c>
      <c r="G1272" s="73"/>
      <c r="H1272" s="75"/>
      <c r="I1272" s="75" t="s">
        <v>100</v>
      </c>
      <c r="J1272" s="75"/>
      <c r="K1272" s="78" t="s">
        <v>80</v>
      </c>
      <c r="L1272" s="7" t="n">
        <v>0.6125</v>
      </c>
      <c r="M1272" s="7" t="n">
        <v>0.646527777777778</v>
      </c>
      <c r="N1272" s="95" t="s">
        <v>106</v>
      </c>
      <c r="O1272" s="78" t="s">
        <v>2086</v>
      </c>
      <c r="Q1272" s="0" t="s">
        <v>115</v>
      </c>
      <c r="R1272" s="0" t="str">
        <f aca="false">CHOOSE(WEEKDAY(A1272),"Dom","Lun","Mar","Mie","Jue","Vie","Sab")</f>
        <v>Jue</v>
      </c>
    </row>
    <row r="1273" customFormat="false" ht="15" hidden="false" customHeight="true" outlineLevel="0" collapsed="false">
      <c r="A1273" s="70" t="n">
        <v>44084</v>
      </c>
      <c r="B1273" s="9" t="s">
        <v>1388</v>
      </c>
      <c r="C1273" s="71" t="n">
        <v>300</v>
      </c>
      <c r="D1273" s="72" t="s">
        <v>77</v>
      </c>
      <c r="E1273" s="73" t="s">
        <v>2087</v>
      </c>
      <c r="F1273" s="74" t="n">
        <f aca="false">IF(MONTH(A1273)=MONTH(A1272),F1272+1,1)</f>
        <v>2</v>
      </c>
      <c r="G1273" s="73"/>
      <c r="H1273" s="75"/>
      <c r="I1273" s="75" t="s">
        <v>187</v>
      </c>
      <c r="J1273" s="75"/>
      <c r="K1273" s="78" t="s">
        <v>80</v>
      </c>
      <c r="L1273" s="7" t="n">
        <v>0.705555555555556</v>
      </c>
      <c r="M1273" s="7" t="n">
        <v>0.715972222222222</v>
      </c>
      <c r="N1273" s="95" t="s">
        <v>385</v>
      </c>
      <c r="O1273" s="78" t="s">
        <v>2088</v>
      </c>
      <c r="Q1273" s="0" t="s">
        <v>115</v>
      </c>
      <c r="R1273" s="0" t="str">
        <f aca="false">CHOOSE(WEEKDAY(A1273),"Dom","Lun","Mar","Mie","Jue","Vie","Sab")</f>
        <v>Jue</v>
      </c>
    </row>
    <row r="1274" customFormat="false" ht="15" hidden="false" customHeight="true" outlineLevel="0" collapsed="false">
      <c r="A1274" s="70" t="n">
        <v>44084</v>
      </c>
      <c r="B1274" s="9" t="s">
        <v>2089</v>
      </c>
      <c r="C1274" s="71" t="n">
        <v>360</v>
      </c>
      <c r="D1274" s="72" t="s">
        <v>821</v>
      </c>
      <c r="E1274" s="73" t="s">
        <v>2090</v>
      </c>
      <c r="F1274" s="74" t="n">
        <f aca="false">IF(MONTH(A1274)=MONTH(A1273),F1273+1,1)</f>
        <v>3</v>
      </c>
      <c r="G1274" s="73"/>
      <c r="H1274" s="75" t="s">
        <v>2091</v>
      </c>
      <c r="I1274" s="75" t="s">
        <v>100</v>
      </c>
      <c r="J1274" s="75"/>
      <c r="K1274" s="78" t="s">
        <v>80</v>
      </c>
      <c r="L1274" s="7" t="n">
        <v>0.430555555555556</v>
      </c>
      <c r="M1274" s="7" t="n">
        <v>0.455555555555556</v>
      </c>
      <c r="N1274" s="95" t="s">
        <v>86</v>
      </c>
      <c r="O1274" s="78" t="s">
        <v>2092</v>
      </c>
      <c r="P1274" s="0" t="s">
        <v>2093</v>
      </c>
      <c r="Q1274" s="0" t="s">
        <v>115</v>
      </c>
      <c r="R1274" s="0" t="str">
        <f aca="false">CHOOSE(WEEKDAY(A1274),"Dom","Lun","Mar","Mie","Jue","Vie","Sab")</f>
        <v>Jue</v>
      </c>
    </row>
    <row r="1275" customFormat="false" ht="15" hidden="false" customHeight="true" outlineLevel="0" collapsed="false">
      <c r="A1275" s="70" t="n">
        <v>44084</v>
      </c>
      <c r="B1275" s="9" t="s">
        <v>2094</v>
      </c>
      <c r="C1275" s="71" t="n">
        <v>300</v>
      </c>
      <c r="D1275" s="72" t="s">
        <v>821</v>
      </c>
      <c r="E1275" s="73" t="s">
        <v>2095</v>
      </c>
      <c r="F1275" s="74" t="n">
        <f aca="false">IF(MONTH(A1275)=MONTH(A1274),F1274+1,1)</f>
        <v>4</v>
      </c>
      <c r="G1275" s="73"/>
      <c r="H1275" s="75" t="s">
        <v>2096</v>
      </c>
      <c r="I1275" s="75" t="s">
        <v>159</v>
      </c>
      <c r="J1275" s="75"/>
      <c r="K1275" s="78" t="s">
        <v>80</v>
      </c>
      <c r="L1275" s="7" t="n">
        <v>0.732638888888889</v>
      </c>
      <c r="M1275" s="7" t="n">
        <v>0.75625</v>
      </c>
      <c r="N1275" s="95" t="s">
        <v>220</v>
      </c>
      <c r="O1275" s="78" t="s">
        <v>2097</v>
      </c>
      <c r="Q1275" s="0" t="s">
        <v>115</v>
      </c>
      <c r="R1275" s="0" t="str">
        <f aca="false">CHOOSE(WEEKDAY(A1275),"Dom","Lun","Mar","Mie","Jue","Vie","Sab")</f>
        <v>Jue</v>
      </c>
    </row>
    <row r="1276" customFormat="false" ht="15" hidden="false" customHeight="true" outlineLevel="0" collapsed="false">
      <c r="A1276" s="70" t="n">
        <v>44084</v>
      </c>
      <c r="B1276" s="9" t="s">
        <v>1530</v>
      </c>
      <c r="C1276" s="71" t="n">
        <v>350</v>
      </c>
      <c r="D1276" s="72" t="s">
        <v>104</v>
      </c>
      <c r="E1276" s="73" t="s">
        <v>1533</v>
      </c>
      <c r="F1276" s="74" t="n">
        <f aca="false">IF(MONTH(A1276)=MONTH(A1275),F1275+1,1)</f>
        <v>5</v>
      </c>
      <c r="G1276" s="73"/>
      <c r="H1276" s="75"/>
      <c r="I1276" s="75" t="s">
        <v>113</v>
      </c>
      <c r="J1276" s="75"/>
      <c r="K1276" s="78" t="s">
        <v>80</v>
      </c>
      <c r="L1276" s="7" t="n">
        <v>0.399305555555556</v>
      </c>
      <c r="M1276" s="7" t="n">
        <v>0.4125</v>
      </c>
      <c r="N1276" s="95" t="s">
        <v>267</v>
      </c>
      <c r="O1276" s="78" t="s">
        <v>1534</v>
      </c>
      <c r="Q1276" s="0" t="s">
        <v>115</v>
      </c>
      <c r="R1276" s="0" t="str">
        <f aca="false">CHOOSE(WEEKDAY(A1276),"Dom","Lun","Mar","Mie","Jue","Vie","Sab")</f>
        <v>Jue</v>
      </c>
    </row>
    <row r="1277" customFormat="false" ht="15" hidden="false" customHeight="true" outlineLevel="0" collapsed="false">
      <c r="A1277" s="70" t="n">
        <v>44084</v>
      </c>
      <c r="B1277" s="9" t="s">
        <v>1126</v>
      </c>
      <c r="C1277" s="120" t="n">
        <v>350</v>
      </c>
      <c r="D1277" s="72" t="s">
        <v>104</v>
      </c>
      <c r="E1277" s="73" t="s">
        <v>2098</v>
      </c>
      <c r="F1277" s="74" t="n">
        <f aca="false">IF(MONTH(A1277)=MONTH(A1276),F1276+1,1)</f>
        <v>6</v>
      </c>
      <c r="G1277" s="73"/>
      <c r="H1277" s="75"/>
      <c r="I1277" s="75" t="s">
        <v>113</v>
      </c>
      <c r="J1277" s="75"/>
      <c r="K1277" s="78" t="s">
        <v>80</v>
      </c>
      <c r="L1277" s="7" t="n">
        <v>0.51875</v>
      </c>
      <c r="M1277" s="7" t="n">
        <v>0.5875</v>
      </c>
      <c r="N1277" s="95" t="s">
        <v>389</v>
      </c>
      <c r="O1277" s="78" t="s">
        <v>2099</v>
      </c>
      <c r="P1277" s="143"/>
      <c r="Q1277" s="0" t="s">
        <v>115</v>
      </c>
      <c r="R1277" s="0" t="str">
        <f aca="false">CHOOSE(WEEKDAY(A1277),"Dom","Lun","Mar","Mie","Jue","Vie","Sab")</f>
        <v>Jue</v>
      </c>
    </row>
    <row r="1278" customFormat="false" ht="15" hidden="true" customHeight="true" outlineLevel="0" collapsed="false">
      <c r="A1278" s="70" t="n">
        <v>44084</v>
      </c>
      <c r="B1278" s="9" t="s">
        <v>143</v>
      </c>
      <c r="C1278" s="120"/>
      <c r="D1278" s="72"/>
      <c r="E1278" s="73"/>
      <c r="F1278" s="74"/>
      <c r="G1278" s="73"/>
      <c r="H1278" s="75"/>
      <c r="I1278" s="75"/>
      <c r="J1278" s="75"/>
      <c r="K1278" s="78" t="s">
        <v>144</v>
      </c>
      <c r="L1278" s="7" t="n">
        <v>0.479166666666667</v>
      </c>
      <c r="M1278" s="7" t="n">
        <v>0.50625</v>
      </c>
      <c r="N1278" s="95" t="s">
        <v>109</v>
      </c>
      <c r="O1278" s="78"/>
      <c r="Q1278" s="0" t="s">
        <v>115</v>
      </c>
      <c r="R1278" s="0" t="str">
        <f aca="false">CHOOSE(WEEKDAY(A1278),"Dom","Lun","Mar","Mie","Jue","Vie","Sab")</f>
        <v>Jue</v>
      </c>
    </row>
    <row r="1279" customFormat="false" ht="15" hidden="true" customHeight="true" outlineLevel="0" collapsed="false">
      <c r="A1279" s="70" t="n">
        <v>44084</v>
      </c>
      <c r="B1279" s="9" t="s">
        <v>95</v>
      </c>
      <c r="C1279" s="71"/>
      <c r="D1279" s="72"/>
      <c r="E1279" s="73"/>
      <c r="F1279" s="74"/>
      <c r="G1279" s="73"/>
      <c r="H1279" s="75"/>
      <c r="I1279" s="75"/>
      <c r="J1279" s="75"/>
      <c r="K1279" s="78" t="s">
        <v>144</v>
      </c>
      <c r="L1279" s="7" t="n">
        <v>0.661805555555556</v>
      </c>
      <c r="M1279" s="7" t="n">
        <v>0.688194444444444</v>
      </c>
      <c r="N1279" s="95" t="s">
        <v>213</v>
      </c>
      <c r="O1279" s="78" t="s">
        <v>112</v>
      </c>
      <c r="Q1279" s="0" t="s">
        <v>115</v>
      </c>
      <c r="R1279" s="0" t="str">
        <f aca="false">CHOOSE(WEEKDAY(A1279),"Dom","Lun","Mar","Mie","Jue","Vie","Sab")</f>
        <v>Jue</v>
      </c>
    </row>
    <row r="1280" customFormat="false" ht="15" hidden="true" customHeight="true" outlineLevel="0" collapsed="false">
      <c r="A1280" s="70" t="n">
        <v>44084</v>
      </c>
      <c r="B1280" s="9" t="s">
        <v>143</v>
      </c>
      <c r="C1280" s="71"/>
      <c r="D1280" s="72"/>
      <c r="E1280" s="73"/>
      <c r="F1280" s="74"/>
      <c r="G1280" s="73"/>
      <c r="H1280" s="75"/>
      <c r="I1280" s="75"/>
      <c r="J1280" s="75"/>
      <c r="K1280" s="78" t="s">
        <v>144</v>
      </c>
      <c r="L1280" s="7" t="n">
        <v>0.767361111111111</v>
      </c>
      <c r="M1280" s="7" t="n">
        <v>0.790972222222222</v>
      </c>
      <c r="N1280" s="95" t="s">
        <v>259</v>
      </c>
      <c r="O1280" s="78"/>
      <c r="Q1280" s="0" t="s">
        <v>115</v>
      </c>
      <c r="R1280" s="0" t="str">
        <f aca="false">CHOOSE(WEEKDAY(A1280),"Dom","Lun","Mar","Mie","Jue","Vie","Sab")</f>
        <v>Jue</v>
      </c>
    </row>
    <row r="1281" customFormat="false" ht="15" hidden="true" customHeight="true" outlineLevel="0" collapsed="false">
      <c r="A1281" s="70" t="n">
        <v>44084</v>
      </c>
      <c r="B1281" s="9" t="s">
        <v>2100</v>
      </c>
      <c r="C1281" s="71"/>
      <c r="D1281" s="72"/>
      <c r="E1281" s="73"/>
      <c r="F1281" s="74"/>
      <c r="G1281" s="73"/>
      <c r="H1281" s="75"/>
      <c r="I1281" s="75"/>
      <c r="J1281" s="75"/>
      <c r="K1281" s="78" t="s">
        <v>108</v>
      </c>
      <c r="L1281" s="7" t="n">
        <v>0.802777777777778</v>
      </c>
      <c r="M1281" s="7" t="n">
        <v>0.820833333333333</v>
      </c>
      <c r="N1281" s="95" t="s">
        <v>341</v>
      </c>
      <c r="O1281" s="78" t="s">
        <v>2101</v>
      </c>
      <c r="Q1281" s="0" t="s">
        <v>115</v>
      </c>
      <c r="R1281" s="0" t="str">
        <f aca="false">CHOOSE(WEEKDAY(A1281),"Dom","Lun","Mar","Mie","Jue","Vie","Sab")</f>
        <v>Jue</v>
      </c>
    </row>
    <row r="1282" customFormat="false" ht="15" hidden="true" customHeight="true" outlineLevel="0" collapsed="false">
      <c r="A1282" s="70" t="n">
        <v>44084</v>
      </c>
      <c r="B1282" s="9" t="s">
        <v>2100</v>
      </c>
      <c r="C1282" s="71"/>
      <c r="D1282" s="72"/>
      <c r="E1282" s="73"/>
      <c r="F1282" s="74"/>
      <c r="G1282" s="73"/>
      <c r="H1282" s="75"/>
      <c r="I1282" s="75"/>
      <c r="J1282" s="75"/>
      <c r="K1282" s="78" t="s">
        <v>108</v>
      </c>
      <c r="L1282" s="7" t="n">
        <v>0.84375</v>
      </c>
      <c r="M1282" s="7" t="n">
        <v>0.849305555555556</v>
      </c>
      <c r="N1282" s="95" t="s">
        <v>81</v>
      </c>
      <c r="O1282" s="78" t="s">
        <v>2102</v>
      </c>
      <c r="Q1282" s="0" t="s">
        <v>115</v>
      </c>
      <c r="R1282" s="0" t="str">
        <f aca="false">CHOOSE(WEEKDAY(A1282),"Dom","Lun","Mar","Mie","Jue","Vie","Sab")</f>
        <v>Jue</v>
      </c>
    </row>
    <row r="1283" customFormat="false" ht="15" hidden="true" customHeight="true" outlineLevel="0" collapsed="false">
      <c r="A1283" s="47" t="n">
        <v>44084</v>
      </c>
      <c r="B1283" s="79" t="s">
        <v>147</v>
      </c>
      <c r="C1283" s="49"/>
      <c r="D1283" s="80"/>
      <c r="E1283" s="81"/>
      <c r="F1283" s="82"/>
      <c r="G1283" s="81"/>
      <c r="H1283" s="83"/>
      <c r="I1283" s="83"/>
      <c r="J1283" s="83"/>
      <c r="K1283" s="59" t="s">
        <v>96</v>
      </c>
      <c r="L1283" s="85" t="n">
        <v>0.873611111111111</v>
      </c>
      <c r="M1283" s="85" t="n">
        <v>0.893055555555556</v>
      </c>
      <c r="N1283" s="99" t="s">
        <v>2103</v>
      </c>
      <c r="O1283" s="59"/>
      <c r="Q1283" s="0" t="s">
        <v>115</v>
      </c>
      <c r="R1283" s="0" t="str">
        <f aca="false">CHOOSE(WEEKDAY(A1283),"Dom","Lun","Mar","Mie","Jue","Vie","Sab")</f>
        <v>Jue</v>
      </c>
    </row>
    <row r="1284" customFormat="false" ht="15" hidden="false" customHeight="true" outlineLevel="0" collapsed="false">
      <c r="A1284" s="70" t="n">
        <v>44085</v>
      </c>
      <c r="B1284" s="9" t="s">
        <v>1998</v>
      </c>
      <c r="C1284" s="71" t="n">
        <v>300</v>
      </c>
      <c r="D1284" s="72" t="s">
        <v>77</v>
      </c>
      <c r="E1284" s="73" t="s">
        <v>2104</v>
      </c>
      <c r="F1284" s="74" t="n">
        <f aca="false">IF(MONTH(A1284)=MONTH(A1283),F1283+1,1)</f>
        <v>1</v>
      </c>
      <c r="G1284" s="73"/>
      <c r="H1284" s="75"/>
      <c r="I1284" s="75" t="s">
        <v>85</v>
      </c>
      <c r="J1284" s="75"/>
      <c r="K1284" s="78" t="s">
        <v>80</v>
      </c>
      <c r="L1284" s="7" t="n">
        <v>0.427083333333333</v>
      </c>
      <c r="M1284" s="7" t="n">
        <v>0.427777777777778</v>
      </c>
      <c r="N1284" s="95" t="s">
        <v>164</v>
      </c>
      <c r="O1284" s="78" t="s">
        <v>2105</v>
      </c>
      <c r="Q1284" s="0" t="s">
        <v>115</v>
      </c>
      <c r="R1284" s="0" t="str">
        <f aca="false">CHOOSE(WEEKDAY(A1284),"Dom","Lun","Mar","Mie","Jue","Vie","Sab")</f>
        <v>Vie</v>
      </c>
    </row>
    <row r="1285" customFormat="false" ht="15" hidden="false" customHeight="true" outlineLevel="0" collapsed="false">
      <c r="A1285" s="70" t="n">
        <v>44085</v>
      </c>
      <c r="B1285" s="9" t="s">
        <v>2106</v>
      </c>
      <c r="C1285" s="71" t="n">
        <v>250</v>
      </c>
      <c r="D1285" s="72" t="s">
        <v>729</v>
      </c>
      <c r="E1285" s="73" t="s">
        <v>2107</v>
      </c>
      <c r="F1285" s="74" t="n">
        <f aca="false">IF(MONTH(A1285)=MONTH(A1284),F1284+1,1)</f>
        <v>2</v>
      </c>
      <c r="G1285" s="73"/>
      <c r="H1285" s="75" t="s">
        <v>2108</v>
      </c>
      <c r="I1285" s="75" t="s">
        <v>100</v>
      </c>
      <c r="J1285" s="75"/>
      <c r="K1285" s="78" t="s">
        <v>80</v>
      </c>
      <c r="L1285" s="7" t="n">
        <v>0.603472222222222</v>
      </c>
      <c r="M1285" s="7" t="n">
        <v>0.620138888888889</v>
      </c>
      <c r="N1285" s="95" t="s">
        <v>198</v>
      </c>
      <c r="O1285" s="78" t="s">
        <v>2109</v>
      </c>
      <c r="Q1285" s="0" t="s">
        <v>115</v>
      </c>
      <c r="R1285" s="0" t="str">
        <f aca="false">CHOOSE(WEEKDAY(A1285),"Dom","Lun","Mar","Mie","Jue","Vie","Sab")</f>
        <v>Vie</v>
      </c>
    </row>
    <row r="1286" customFormat="false" ht="15" hidden="false" customHeight="true" outlineLevel="0" collapsed="false">
      <c r="A1286" s="70" t="n">
        <v>44085</v>
      </c>
      <c r="B1286" s="9" t="s">
        <v>2110</v>
      </c>
      <c r="C1286" s="71" t="n">
        <v>400</v>
      </c>
      <c r="D1286" s="72" t="s">
        <v>729</v>
      </c>
      <c r="E1286" s="73" t="s">
        <v>1359</v>
      </c>
      <c r="F1286" s="74" t="n">
        <f aca="false">IF(MONTH(A1286)=MONTH(A1285),F1285+1,1)</f>
        <v>3</v>
      </c>
      <c r="G1286" s="73"/>
      <c r="H1286" s="75" t="s">
        <v>1360</v>
      </c>
      <c r="I1286" s="75" t="s">
        <v>183</v>
      </c>
      <c r="J1286" s="75"/>
      <c r="K1286" s="78" t="s">
        <v>757</v>
      </c>
      <c r="L1286" s="7" t="n">
        <v>0.6625</v>
      </c>
      <c r="M1286" s="7" t="n">
        <v>0.6625</v>
      </c>
      <c r="N1286" s="95" t="s">
        <v>2111</v>
      </c>
      <c r="O1286" s="78" t="s">
        <v>2109</v>
      </c>
      <c r="Q1286" s="0" t="s">
        <v>115</v>
      </c>
      <c r="R1286" s="0" t="str">
        <f aca="false">CHOOSE(WEEKDAY(A1286),"Dom","Lun","Mar","Mie","Jue","Vie","Sab")</f>
        <v>Vie</v>
      </c>
    </row>
    <row r="1287" customFormat="false" ht="15" hidden="false" customHeight="true" outlineLevel="0" collapsed="false">
      <c r="A1287" s="70" t="n">
        <v>44085</v>
      </c>
      <c r="B1287" s="9" t="s">
        <v>2112</v>
      </c>
      <c r="C1287" s="71" t="n">
        <v>400</v>
      </c>
      <c r="D1287" s="72" t="s">
        <v>729</v>
      </c>
      <c r="E1287" s="73" t="s">
        <v>2113</v>
      </c>
      <c r="F1287" s="74" t="n">
        <f aca="false">IF(MONTH(A1287)=MONTH(A1286),F1286+1,1)</f>
        <v>4</v>
      </c>
      <c r="G1287" s="73"/>
      <c r="H1287" s="75" t="s">
        <v>2114</v>
      </c>
      <c r="I1287" s="75" t="s">
        <v>100</v>
      </c>
      <c r="J1287" s="75"/>
      <c r="K1287" s="78" t="s">
        <v>757</v>
      </c>
      <c r="L1287" s="7" t="n">
        <v>0.911111111111111</v>
      </c>
      <c r="M1287" s="7" t="n">
        <v>0.911805555555556</v>
      </c>
      <c r="N1287" s="95" t="s">
        <v>1000</v>
      </c>
      <c r="O1287" s="78" t="s">
        <v>2109</v>
      </c>
      <c r="Q1287" s="0" t="s">
        <v>115</v>
      </c>
      <c r="R1287" s="0" t="str">
        <f aca="false">CHOOSE(WEEKDAY(A1287),"Dom","Lun","Mar","Mie","Jue","Vie","Sab")</f>
        <v>Vie</v>
      </c>
    </row>
    <row r="1288" customFormat="false" ht="15" hidden="true" customHeight="true" outlineLevel="0" collapsed="false">
      <c r="A1288" s="70" t="n">
        <v>44085</v>
      </c>
      <c r="B1288" s="9" t="s">
        <v>1998</v>
      </c>
      <c r="C1288" s="71"/>
      <c r="D1288" s="72"/>
      <c r="E1288" s="73"/>
      <c r="F1288" s="74"/>
      <c r="G1288" s="73"/>
      <c r="H1288" s="75"/>
      <c r="I1288" s="75" t="s">
        <v>85</v>
      </c>
      <c r="J1288" s="75"/>
      <c r="K1288" s="78" t="s">
        <v>108</v>
      </c>
      <c r="L1288" s="7" t="n">
        <v>0.4</v>
      </c>
      <c r="M1288" s="7" t="n">
        <v>0.415277777777778</v>
      </c>
      <c r="N1288" s="95" t="s">
        <v>259</v>
      </c>
      <c r="O1288" s="78" t="s">
        <v>2115</v>
      </c>
      <c r="Q1288" s="0" t="s">
        <v>115</v>
      </c>
      <c r="R1288" s="0" t="str">
        <f aca="false">CHOOSE(WEEKDAY(A1288),"Dom","Lun","Mar","Mie","Jue","Vie","Sab")</f>
        <v>Vie</v>
      </c>
    </row>
    <row r="1289" customFormat="false" ht="15" hidden="true" customHeight="true" outlineLevel="0" collapsed="false">
      <c r="A1289" s="70" t="n">
        <v>44085</v>
      </c>
      <c r="B1289" s="9" t="s">
        <v>2116</v>
      </c>
      <c r="C1289" s="71"/>
      <c r="D1289" s="72"/>
      <c r="E1289" s="73"/>
      <c r="F1289" s="74"/>
      <c r="G1289" s="73"/>
      <c r="H1289" s="75"/>
      <c r="I1289" s="75"/>
      <c r="J1289" s="75"/>
      <c r="K1289" s="78" t="s">
        <v>108</v>
      </c>
      <c r="L1289" s="7" t="n">
        <v>0.4375</v>
      </c>
      <c r="M1289" s="7" t="n">
        <v>0.456944444444444</v>
      </c>
      <c r="N1289" s="95" t="s">
        <v>2117</v>
      </c>
      <c r="O1289" s="78" t="s">
        <v>214</v>
      </c>
      <c r="Q1289" s="0" t="s">
        <v>115</v>
      </c>
      <c r="R1289" s="0" t="str">
        <f aca="false">CHOOSE(WEEKDAY(A1289),"Dom","Lun","Mar","Mie","Jue","Vie","Sab")</f>
        <v>Vie</v>
      </c>
    </row>
    <row r="1290" customFormat="false" ht="15" hidden="true" customHeight="true" outlineLevel="0" collapsed="false">
      <c r="A1290" s="70" t="n">
        <v>44085</v>
      </c>
      <c r="B1290" s="9" t="s">
        <v>147</v>
      </c>
      <c r="C1290" s="71"/>
      <c r="D1290" s="72"/>
      <c r="E1290" s="73"/>
      <c r="F1290" s="74"/>
      <c r="G1290" s="73"/>
      <c r="H1290" s="75"/>
      <c r="I1290" s="75"/>
      <c r="J1290" s="75"/>
      <c r="K1290" s="78" t="s">
        <v>96</v>
      </c>
      <c r="L1290" s="7" t="n">
        <v>0.630555555555556</v>
      </c>
      <c r="M1290" s="7" t="n">
        <v>0.647222222222222</v>
      </c>
      <c r="N1290" s="95" t="s">
        <v>106</v>
      </c>
      <c r="O1290" s="78" t="s">
        <v>2118</v>
      </c>
      <c r="Q1290" s="0" t="s">
        <v>115</v>
      </c>
      <c r="R1290" s="0" t="str">
        <f aca="false">CHOOSE(WEEKDAY(A1290),"Dom","Lun","Mar","Mie","Jue","Vie","Sab")</f>
        <v>Vie</v>
      </c>
    </row>
    <row r="1291" customFormat="false" ht="15" hidden="false" customHeight="true" outlineLevel="0" collapsed="false">
      <c r="A1291" s="70" t="n">
        <v>44086</v>
      </c>
      <c r="B1291" s="9" t="s">
        <v>2119</v>
      </c>
      <c r="C1291" s="71" t="n">
        <v>300</v>
      </c>
      <c r="D1291" s="72" t="s">
        <v>77</v>
      </c>
      <c r="E1291" s="73" t="s">
        <v>2120</v>
      </c>
      <c r="F1291" s="74" t="n">
        <f aca="false">IF(MONTH(A1291)=MONTH(A1290),F1290+1,1)</f>
        <v>1</v>
      </c>
      <c r="G1291" s="73"/>
      <c r="H1291" s="75" t="s">
        <v>784</v>
      </c>
      <c r="I1291" s="75" t="s">
        <v>183</v>
      </c>
      <c r="J1291" s="75"/>
      <c r="K1291" s="78" t="s">
        <v>80</v>
      </c>
      <c r="L1291" s="7" t="n">
        <v>0.527777777777778</v>
      </c>
      <c r="M1291" s="7" t="n">
        <v>0.566666666666667</v>
      </c>
      <c r="N1291" s="95" t="s">
        <v>145</v>
      </c>
      <c r="O1291" s="78" t="s">
        <v>2121</v>
      </c>
      <c r="Q1291" s="0" t="s">
        <v>115</v>
      </c>
      <c r="R1291" s="0" t="str">
        <f aca="false">CHOOSE(WEEKDAY(A1291),"Dom","Lun","Mar","Mie","Jue","Vie","Sab")</f>
        <v>Sab</v>
      </c>
    </row>
    <row r="1292" customFormat="false" ht="15" hidden="false" customHeight="true" outlineLevel="0" collapsed="false">
      <c r="A1292" s="70" t="n">
        <v>44086</v>
      </c>
      <c r="B1292" s="9" t="s">
        <v>2122</v>
      </c>
      <c r="C1292" s="71" t="n">
        <v>310</v>
      </c>
      <c r="D1292" s="72" t="s">
        <v>1983</v>
      </c>
      <c r="E1292" s="73" t="s">
        <v>1396</v>
      </c>
      <c r="F1292" s="74" t="n">
        <f aca="false">IF(MONTH(A1292)=MONTH(A1291),F1291+1,1)</f>
        <v>2</v>
      </c>
      <c r="G1292" s="73"/>
      <c r="H1292" s="75" t="s">
        <v>1397</v>
      </c>
      <c r="I1292" s="75" t="s">
        <v>187</v>
      </c>
      <c r="J1292" s="75"/>
      <c r="K1292" s="78" t="s">
        <v>80</v>
      </c>
      <c r="L1292" s="7" t="n">
        <v>0.496527777777778</v>
      </c>
      <c r="M1292" s="7" t="n">
        <v>0.504861111111111</v>
      </c>
      <c r="N1292" s="95" t="s">
        <v>341</v>
      </c>
      <c r="O1292" s="78" t="s">
        <v>1398</v>
      </c>
      <c r="Q1292" s="0" t="s">
        <v>115</v>
      </c>
      <c r="R1292" s="0" t="str">
        <f aca="false">CHOOSE(WEEKDAY(A1292),"Dom","Lun","Mar","Mie","Jue","Vie","Sab")</f>
        <v>Sab</v>
      </c>
    </row>
    <row r="1293" customFormat="false" ht="15" hidden="false" customHeight="true" outlineLevel="0" collapsed="false">
      <c r="A1293" s="70" t="n">
        <v>44086</v>
      </c>
      <c r="B1293" s="9" t="s">
        <v>2123</v>
      </c>
      <c r="C1293" s="71" t="n">
        <v>400</v>
      </c>
      <c r="D1293" s="72" t="s">
        <v>104</v>
      </c>
      <c r="E1293" s="73" t="s">
        <v>2124</v>
      </c>
      <c r="F1293" s="74" t="n">
        <f aca="false">IF(MONTH(A1293)=MONTH(A1292),F1292+1,1)</f>
        <v>3</v>
      </c>
      <c r="G1293" s="73"/>
      <c r="H1293" s="75"/>
      <c r="I1293" s="75" t="s">
        <v>100</v>
      </c>
      <c r="J1293" s="75"/>
      <c r="K1293" s="78" t="s">
        <v>80</v>
      </c>
      <c r="L1293" s="7" t="n">
        <v>0.403472222222222</v>
      </c>
      <c r="M1293" s="7" t="n">
        <v>0.41875</v>
      </c>
      <c r="N1293" s="95" t="s">
        <v>261</v>
      </c>
      <c r="O1293" s="78" t="s">
        <v>2125</v>
      </c>
      <c r="P1293" s="0" t="s">
        <v>2126</v>
      </c>
      <c r="Q1293" s="0" t="s">
        <v>115</v>
      </c>
      <c r="R1293" s="0" t="str">
        <f aca="false">CHOOSE(WEEKDAY(A1293),"Dom","Lun","Mar","Mie","Jue","Vie","Sab")</f>
        <v>Sab</v>
      </c>
    </row>
    <row r="1294" customFormat="false" ht="15" hidden="false" customHeight="true" outlineLevel="0" collapsed="false">
      <c r="A1294" s="70" t="n">
        <v>44086</v>
      </c>
      <c r="B1294" s="9" t="s">
        <v>2127</v>
      </c>
      <c r="C1294" s="71" t="n">
        <v>350</v>
      </c>
      <c r="D1294" s="72" t="s">
        <v>729</v>
      </c>
      <c r="E1294" s="73" t="s">
        <v>2128</v>
      </c>
      <c r="F1294" s="74" t="n">
        <f aca="false">IF(MONTH(A1294)=MONTH(A1293),F1293+1,1)</f>
        <v>4</v>
      </c>
      <c r="G1294" s="73"/>
      <c r="H1294" s="75" t="s">
        <v>2129</v>
      </c>
      <c r="I1294" s="75" t="s">
        <v>100</v>
      </c>
      <c r="J1294" s="75"/>
      <c r="K1294" s="78" t="s">
        <v>80</v>
      </c>
      <c r="L1294" s="7" t="n">
        <v>0.345138888888889</v>
      </c>
      <c r="M1294" s="7" t="n">
        <v>0.345833333333333</v>
      </c>
      <c r="N1294" s="95" t="s">
        <v>310</v>
      </c>
      <c r="O1294" s="78" t="s">
        <v>2130</v>
      </c>
      <c r="Q1294" s="0" t="s">
        <v>115</v>
      </c>
      <c r="R1294" s="0" t="str">
        <f aca="false">CHOOSE(WEEKDAY(A1294),"Dom","Lun","Mar","Mie","Jue","Vie","Sab")</f>
        <v>Sab</v>
      </c>
    </row>
    <row r="1295" customFormat="false" ht="15" hidden="false" customHeight="true" outlineLevel="0" collapsed="false">
      <c r="A1295" s="70" t="n">
        <v>44086</v>
      </c>
      <c r="B1295" s="9" t="s">
        <v>2131</v>
      </c>
      <c r="C1295" s="71" t="n">
        <v>350</v>
      </c>
      <c r="D1295" s="72" t="s">
        <v>729</v>
      </c>
      <c r="E1295" s="73" t="s">
        <v>2132</v>
      </c>
      <c r="F1295" s="74" t="n">
        <f aca="false">IF(MONTH(A1295)=MONTH(A1294),F1294+1,1)</f>
        <v>5</v>
      </c>
      <c r="G1295" s="73"/>
      <c r="H1295" s="75" t="s">
        <v>2133</v>
      </c>
      <c r="I1295" s="75" t="s">
        <v>183</v>
      </c>
      <c r="J1295" s="75"/>
      <c r="K1295" s="78" t="s">
        <v>72</v>
      </c>
      <c r="L1295" s="7" t="n">
        <v>0.654166666666667</v>
      </c>
      <c r="M1295" s="7" t="n">
        <v>0.654166666666667</v>
      </c>
      <c r="N1295" s="95" t="s">
        <v>142</v>
      </c>
      <c r="O1295" s="78" t="s">
        <v>2134</v>
      </c>
      <c r="Q1295" s="0" t="s">
        <v>115</v>
      </c>
      <c r="R1295" s="0" t="str">
        <f aca="false">CHOOSE(WEEKDAY(A1295),"Dom","Lun","Mar","Mie","Jue","Vie","Sab")</f>
        <v>Sab</v>
      </c>
    </row>
    <row r="1296" customFormat="false" ht="15" hidden="true" customHeight="true" outlineLevel="0" collapsed="false">
      <c r="A1296" s="70" t="n">
        <v>44086</v>
      </c>
      <c r="B1296" s="9" t="s">
        <v>2135</v>
      </c>
      <c r="C1296" s="71"/>
      <c r="D1296" s="72"/>
      <c r="E1296" s="73"/>
      <c r="F1296" s="74"/>
      <c r="G1296" s="73"/>
      <c r="H1296" s="75"/>
      <c r="I1296" s="75"/>
      <c r="J1296" s="75"/>
      <c r="K1296" s="78" t="s">
        <v>108</v>
      </c>
      <c r="L1296" s="7" t="n">
        <v>0.299305555555556</v>
      </c>
      <c r="M1296" s="7" t="n">
        <v>0.324305555555556</v>
      </c>
      <c r="N1296" s="95" t="s">
        <v>615</v>
      </c>
      <c r="O1296" s="78" t="s">
        <v>2136</v>
      </c>
      <c r="Q1296" s="0" t="s">
        <v>115</v>
      </c>
      <c r="R1296" s="0" t="str">
        <f aca="false">CHOOSE(WEEKDAY(A1296),"Dom","Lun","Mar","Mie","Jue","Vie","Sab")</f>
        <v>Sab</v>
      </c>
    </row>
    <row r="1297" customFormat="false" ht="15" hidden="true" customHeight="true" outlineLevel="0" collapsed="false">
      <c r="A1297" s="70" t="n">
        <v>44086</v>
      </c>
      <c r="B1297" s="9" t="s">
        <v>143</v>
      </c>
      <c r="C1297" s="71"/>
      <c r="D1297" s="72"/>
      <c r="E1297" s="73"/>
      <c r="F1297" s="74"/>
      <c r="G1297" s="73"/>
      <c r="H1297" s="75"/>
      <c r="I1297" s="75"/>
      <c r="J1297" s="75"/>
      <c r="K1297" s="78" t="s">
        <v>144</v>
      </c>
      <c r="L1297" s="7" t="n">
        <v>0.354861111111111</v>
      </c>
      <c r="M1297" s="7" t="n">
        <v>0.394444444444444</v>
      </c>
      <c r="N1297" s="95" t="s">
        <v>310</v>
      </c>
      <c r="O1297" s="78"/>
      <c r="Q1297" s="0" t="s">
        <v>115</v>
      </c>
      <c r="R1297" s="0" t="str">
        <f aca="false">CHOOSE(WEEKDAY(A1297),"Dom","Lun","Mar","Mie","Jue","Vie","Sab")</f>
        <v>Sab</v>
      </c>
    </row>
    <row r="1298" customFormat="false" ht="15" hidden="true" customHeight="true" outlineLevel="0" collapsed="false">
      <c r="A1298" s="70" t="n">
        <v>44086</v>
      </c>
      <c r="B1298" s="9" t="s">
        <v>2123</v>
      </c>
      <c r="C1298" s="71"/>
      <c r="D1298" s="72"/>
      <c r="E1298" s="73"/>
      <c r="F1298" s="74"/>
      <c r="G1298" s="73"/>
      <c r="H1298" s="75"/>
      <c r="I1298" s="75"/>
      <c r="J1298" s="75"/>
      <c r="K1298" s="78" t="s">
        <v>108</v>
      </c>
      <c r="L1298" s="7" t="n">
        <v>0.431944444444444</v>
      </c>
      <c r="M1298" s="7" t="n">
        <v>0.436111111111111</v>
      </c>
      <c r="N1298" s="95" t="s">
        <v>2137</v>
      </c>
      <c r="O1298" s="78"/>
      <c r="Q1298" s="0" t="s">
        <v>115</v>
      </c>
      <c r="R1298" s="0" t="str">
        <f aca="false">CHOOSE(WEEKDAY(A1298),"Dom","Lun","Mar","Mie","Jue","Vie","Sab")</f>
        <v>Sab</v>
      </c>
    </row>
    <row r="1299" customFormat="false" ht="15" hidden="true" customHeight="true" outlineLevel="0" collapsed="false">
      <c r="A1299" s="70" t="n">
        <v>44086</v>
      </c>
      <c r="B1299" s="9" t="s">
        <v>143</v>
      </c>
      <c r="C1299" s="71"/>
      <c r="D1299" s="72"/>
      <c r="E1299" s="73"/>
      <c r="F1299" s="74"/>
      <c r="G1299" s="73"/>
      <c r="H1299" s="75"/>
      <c r="I1299" s="75"/>
      <c r="J1299" s="75"/>
      <c r="K1299" s="78" t="s">
        <v>144</v>
      </c>
      <c r="L1299" s="7" t="n">
        <v>0.580555555555556</v>
      </c>
      <c r="M1299" s="7" t="n">
        <v>0.602777777777778</v>
      </c>
      <c r="N1299" s="95" t="s">
        <v>198</v>
      </c>
      <c r="O1299" s="78"/>
      <c r="Q1299" s="0" t="s">
        <v>115</v>
      </c>
      <c r="R1299" s="0" t="str">
        <f aca="false">CHOOSE(WEEKDAY(A1299),"Dom","Lun","Mar","Mie","Jue","Vie","Sab")</f>
        <v>Sab</v>
      </c>
    </row>
    <row r="1300" customFormat="false" ht="15" hidden="true" customHeight="true" outlineLevel="0" collapsed="false">
      <c r="A1300" s="70" t="n">
        <v>44086</v>
      </c>
      <c r="B1300" s="9" t="s">
        <v>2138</v>
      </c>
      <c r="C1300" s="71"/>
      <c r="D1300" s="72"/>
      <c r="E1300" s="73"/>
      <c r="F1300" s="74"/>
      <c r="G1300" s="73"/>
      <c r="H1300" s="75"/>
      <c r="I1300" s="75"/>
      <c r="J1300" s="75"/>
      <c r="K1300" s="78" t="s">
        <v>108</v>
      </c>
      <c r="L1300" s="7" t="n">
        <v>0.613194444444444</v>
      </c>
      <c r="M1300" s="7" t="n">
        <v>0.628472222222222</v>
      </c>
      <c r="N1300" s="95" t="s">
        <v>395</v>
      </c>
      <c r="O1300" s="78" t="s">
        <v>2139</v>
      </c>
      <c r="Q1300" s="0" t="s">
        <v>115</v>
      </c>
      <c r="R1300" s="0" t="str">
        <f aca="false">CHOOSE(WEEKDAY(A1300),"Dom","Lun","Mar","Mie","Jue","Vie","Sab")</f>
        <v>Sab</v>
      </c>
    </row>
    <row r="1301" customFormat="false" ht="15" hidden="true" customHeight="true" outlineLevel="0" collapsed="false">
      <c r="A1301" s="47" t="n">
        <v>44086</v>
      </c>
      <c r="B1301" s="79" t="s">
        <v>147</v>
      </c>
      <c r="C1301" s="49"/>
      <c r="D1301" s="80"/>
      <c r="E1301" s="81"/>
      <c r="F1301" s="82"/>
      <c r="G1301" s="81"/>
      <c r="H1301" s="83"/>
      <c r="I1301" s="83"/>
      <c r="J1301" s="83"/>
      <c r="K1301" s="59" t="s">
        <v>96</v>
      </c>
      <c r="L1301" s="85" t="n">
        <v>0.654861111111111</v>
      </c>
      <c r="M1301" s="85" t="n">
        <v>0.671527777777778</v>
      </c>
      <c r="N1301" s="99" t="s">
        <v>2140</v>
      </c>
      <c r="O1301" s="59" t="s">
        <v>2118</v>
      </c>
      <c r="Q1301" s="0" t="s">
        <v>115</v>
      </c>
      <c r="R1301" s="0" t="str">
        <f aca="false">CHOOSE(WEEKDAY(A1301),"Dom","Lun","Mar","Mie","Jue","Vie","Sab")</f>
        <v>Sab</v>
      </c>
    </row>
    <row r="1302" customFormat="false" ht="15" hidden="false" customHeight="true" outlineLevel="0" collapsed="false">
      <c r="A1302" s="70" t="n">
        <v>44088</v>
      </c>
      <c r="B1302" s="9" t="s">
        <v>2141</v>
      </c>
      <c r="C1302" s="71" t="n">
        <v>300</v>
      </c>
      <c r="D1302" s="72" t="s">
        <v>77</v>
      </c>
      <c r="E1302" s="73" t="s">
        <v>2142</v>
      </c>
      <c r="F1302" s="74" t="n">
        <f aca="false">IF(MONTH(A1302)=MONTH(A1301),F1301+1,1)</f>
        <v>1</v>
      </c>
      <c r="G1302" s="73"/>
      <c r="H1302" s="75"/>
      <c r="I1302" s="75" t="s">
        <v>113</v>
      </c>
      <c r="J1302" s="75"/>
      <c r="K1302" s="78" t="s">
        <v>80</v>
      </c>
      <c r="L1302" s="7" t="n">
        <v>0.568055555555556</v>
      </c>
      <c r="M1302" s="7" t="n">
        <v>0.589583333333333</v>
      </c>
      <c r="N1302" s="95" t="s">
        <v>145</v>
      </c>
      <c r="O1302" s="78" t="s">
        <v>2143</v>
      </c>
      <c r="P1302" s="0" t="s">
        <v>2144</v>
      </c>
      <c r="Q1302" s="0" t="s">
        <v>115</v>
      </c>
      <c r="R1302" s="0" t="str">
        <f aca="false">CHOOSE(WEEKDAY(A1302),"Dom","Lun","Mar","Mie","Jue","Vie","Sab")</f>
        <v>Lun</v>
      </c>
    </row>
    <row r="1303" customFormat="false" ht="15" hidden="false" customHeight="true" outlineLevel="0" collapsed="false">
      <c r="A1303" s="70" t="n">
        <v>44088</v>
      </c>
      <c r="B1303" s="9" t="s">
        <v>2145</v>
      </c>
      <c r="C1303" s="71" t="n">
        <v>300</v>
      </c>
      <c r="D1303" s="72" t="s">
        <v>821</v>
      </c>
      <c r="E1303" s="73" t="s">
        <v>2146</v>
      </c>
      <c r="F1303" s="74" t="n">
        <f aca="false">IF(MONTH(A1303)=MONTH(A1302),F1302+1,1)</f>
        <v>2</v>
      </c>
      <c r="G1303" s="73"/>
      <c r="H1303" s="75" t="s">
        <v>2147</v>
      </c>
      <c r="I1303" s="75" t="s">
        <v>159</v>
      </c>
      <c r="J1303" s="75"/>
      <c r="K1303" s="78" t="s">
        <v>80</v>
      </c>
      <c r="L1303" s="7" t="n">
        <v>0.647916666666667</v>
      </c>
      <c r="M1303" s="7" t="n">
        <v>0.721527777777778</v>
      </c>
      <c r="N1303" s="95" t="s">
        <v>89</v>
      </c>
      <c r="O1303" s="78" t="s">
        <v>2148</v>
      </c>
      <c r="Q1303" s="0" t="s">
        <v>115</v>
      </c>
      <c r="R1303" s="0" t="str">
        <f aca="false">CHOOSE(WEEKDAY(A1303),"Dom","Lun","Mar","Mie","Jue","Vie","Sab")</f>
        <v>Lun</v>
      </c>
    </row>
    <row r="1304" customFormat="false" ht="15" hidden="false" customHeight="true" outlineLevel="0" collapsed="false">
      <c r="A1304" s="70" t="n">
        <v>44088</v>
      </c>
      <c r="B1304" s="9" t="s">
        <v>1541</v>
      </c>
      <c r="C1304" s="71" t="n">
        <v>350</v>
      </c>
      <c r="D1304" s="72" t="s">
        <v>104</v>
      </c>
      <c r="E1304" s="73" t="s">
        <v>2149</v>
      </c>
      <c r="F1304" s="74" t="n">
        <f aca="false">IF(MONTH(A1304)=MONTH(A1303),F1303+1,1)</f>
        <v>3</v>
      </c>
      <c r="G1304" s="73"/>
      <c r="H1304" s="75"/>
      <c r="I1304" s="75" t="s">
        <v>100</v>
      </c>
      <c r="J1304" s="75"/>
      <c r="K1304" s="78" t="s">
        <v>80</v>
      </c>
      <c r="L1304" s="7" t="n">
        <v>0.375</v>
      </c>
      <c r="M1304" s="7" t="n">
        <v>0.389583333333333</v>
      </c>
      <c r="N1304" s="95" t="s">
        <v>101</v>
      </c>
      <c r="O1304" s="78" t="s">
        <v>2150</v>
      </c>
      <c r="Q1304" s="0" t="s">
        <v>115</v>
      </c>
      <c r="R1304" s="0" t="str">
        <f aca="false">CHOOSE(WEEKDAY(A1304),"Dom","Lun","Mar","Mie","Jue","Vie","Sab")</f>
        <v>Lun</v>
      </c>
    </row>
    <row r="1305" customFormat="false" ht="15" hidden="true" customHeight="true" outlineLevel="0" collapsed="false">
      <c r="A1305" s="70" t="n">
        <v>44088</v>
      </c>
      <c r="B1305" s="9" t="s">
        <v>2151</v>
      </c>
      <c r="C1305" s="71"/>
      <c r="D1305" s="72"/>
      <c r="E1305" s="73"/>
      <c r="F1305" s="74"/>
      <c r="G1305" s="73"/>
      <c r="H1305" s="75"/>
      <c r="I1305" s="75"/>
      <c r="J1305" s="75"/>
      <c r="K1305" s="78" t="s">
        <v>108</v>
      </c>
      <c r="L1305" s="7" t="n">
        <v>0.419444444444444</v>
      </c>
      <c r="M1305" s="7" t="n">
        <v>0.422222222222222</v>
      </c>
      <c r="N1305" s="95" t="s">
        <v>2137</v>
      </c>
      <c r="O1305" s="78" t="s">
        <v>2152</v>
      </c>
      <c r="Q1305" s="0" t="s">
        <v>115</v>
      </c>
      <c r="R1305" s="0" t="str">
        <f aca="false">CHOOSE(WEEKDAY(A1305),"Dom","Lun","Mar","Mie","Jue","Vie","Sab")</f>
        <v>Lun</v>
      </c>
    </row>
    <row r="1306" customFormat="false" ht="15" hidden="true" customHeight="true" outlineLevel="0" collapsed="false">
      <c r="A1306" s="70" t="n">
        <v>44088</v>
      </c>
      <c r="B1306" s="9" t="s">
        <v>147</v>
      </c>
      <c r="C1306" s="71"/>
      <c r="D1306" s="72"/>
      <c r="E1306" s="73"/>
      <c r="F1306" s="74"/>
      <c r="G1306" s="73"/>
      <c r="H1306" s="75"/>
      <c r="I1306" s="75"/>
      <c r="J1306" s="75"/>
      <c r="K1306" s="78" t="s">
        <v>96</v>
      </c>
      <c r="L1306" s="7" t="n">
        <v>0.482638888888889</v>
      </c>
      <c r="M1306" s="7" t="n">
        <v>0.499305555555555</v>
      </c>
      <c r="N1306" s="95" t="s">
        <v>2153</v>
      </c>
      <c r="O1306" s="78" t="s">
        <v>2118</v>
      </c>
      <c r="Q1306" s="0" t="s">
        <v>115</v>
      </c>
      <c r="R1306" s="0" t="str">
        <f aca="false">CHOOSE(WEEKDAY(A1306),"Dom","Lun","Mar","Mie","Jue","Vie","Sab")</f>
        <v>Lun</v>
      </c>
    </row>
    <row r="1307" customFormat="false" ht="15" hidden="true" customHeight="true" outlineLevel="0" collapsed="false">
      <c r="A1307" s="70" t="n">
        <v>44088</v>
      </c>
      <c r="B1307" s="9" t="s">
        <v>143</v>
      </c>
      <c r="C1307" s="71"/>
      <c r="D1307" s="72"/>
      <c r="E1307" s="73"/>
      <c r="F1307" s="74"/>
      <c r="G1307" s="73"/>
      <c r="H1307" s="75"/>
      <c r="I1307" s="75"/>
      <c r="J1307" s="75"/>
      <c r="K1307" s="78" t="s">
        <v>144</v>
      </c>
      <c r="L1307" s="7" t="n">
        <v>0.603472222222222</v>
      </c>
      <c r="M1307" s="7" t="n">
        <v>0.638194444444444</v>
      </c>
      <c r="N1307" s="95" t="s">
        <v>164</v>
      </c>
      <c r="O1307" s="78"/>
      <c r="Q1307" s="0" t="s">
        <v>115</v>
      </c>
      <c r="R1307" s="0" t="str">
        <f aca="false">CHOOSE(WEEKDAY(A1307),"Dom","Lun","Mar","Mie","Jue","Vie","Sab")</f>
        <v>Lun</v>
      </c>
    </row>
    <row r="1308" customFormat="false" ht="15" hidden="true" customHeight="true" outlineLevel="0" collapsed="false">
      <c r="A1308" s="70" t="n">
        <v>44088</v>
      </c>
      <c r="B1308" s="9" t="s">
        <v>143</v>
      </c>
      <c r="C1308" s="71"/>
      <c r="D1308" s="72"/>
      <c r="E1308" s="73"/>
      <c r="F1308" s="74"/>
      <c r="G1308" s="73"/>
      <c r="H1308" s="75"/>
      <c r="I1308" s="75"/>
      <c r="J1308" s="75"/>
      <c r="K1308" s="78" t="s">
        <v>144</v>
      </c>
      <c r="L1308" s="7" t="n">
        <v>0.749305555555556</v>
      </c>
      <c r="M1308" s="7" t="n">
        <v>0.777083333333333</v>
      </c>
      <c r="N1308" s="95" t="s">
        <v>239</v>
      </c>
      <c r="O1308" s="78"/>
      <c r="Q1308" s="0" t="s">
        <v>115</v>
      </c>
      <c r="R1308" s="0" t="str">
        <f aca="false">CHOOSE(WEEKDAY(A1308),"Dom","Lun","Mar","Mie","Jue","Vie","Sab")</f>
        <v>Lun</v>
      </c>
    </row>
    <row r="1309" customFormat="false" ht="15" hidden="true" customHeight="true" outlineLevel="0" collapsed="false">
      <c r="A1309" s="47" t="n">
        <v>44088</v>
      </c>
      <c r="B1309" s="79" t="s">
        <v>147</v>
      </c>
      <c r="C1309" s="49"/>
      <c r="D1309" s="80"/>
      <c r="E1309" s="81"/>
      <c r="F1309" s="82"/>
      <c r="G1309" s="81"/>
      <c r="H1309" s="83"/>
      <c r="I1309" s="83"/>
      <c r="J1309" s="83"/>
      <c r="K1309" s="59" t="s">
        <v>96</v>
      </c>
      <c r="L1309" s="85" t="n">
        <v>0.782638888888889</v>
      </c>
      <c r="M1309" s="85" t="n">
        <v>0.820138888888889</v>
      </c>
      <c r="N1309" s="99" t="s">
        <v>2154</v>
      </c>
      <c r="O1309" s="59" t="s">
        <v>2118</v>
      </c>
      <c r="Q1309" s="0" t="s">
        <v>115</v>
      </c>
      <c r="R1309" s="0" t="str">
        <f aca="false">CHOOSE(WEEKDAY(A1309),"Dom","Lun","Mar","Mie","Jue","Vie","Sab")</f>
        <v>Lun</v>
      </c>
    </row>
    <row r="1310" customFormat="false" ht="15" hidden="false" customHeight="true" outlineLevel="0" collapsed="false">
      <c r="A1310" s="70" t="n">
        <v>44089</v>
      </c>
      <c r="B1310" s="9" t="s">
        <v>2155</v>
      </c>
      <c r="C1310" s="71" t="n">
        <v>340</v>
      </c>
      <c r="D1310" s="72" t="s">
        <v>821</v>
      </c>
      <c r="E1310" s="73" t="s">
        <v>2156</v>
      </c>
      <c r="F1310" s="74" t="n">
        <f aca="false">IF(MONTH(A1310)=MONTH(A1309),F1309+1,1)</f>
        <v>1</v>
      </c>
      <c r="G1310" s="73"/>
      <c r="H1310" s="75" t="s">
        <v>2157</v>
      </c>
      <c r="I1310" s="75" t="s">
        <v>187</v>
      </c>
      <c r="J1310" s="75"/>
      <c r="K1310" s="78" t="s">
        <v>80</v>
      </c>
      <c r="L1310" s="7" t="n">
        <v>0.326388888888889</v>
      </c>
      <c r="M1310" s="7" t="n">
        <v>0.341666666666667</v>
      </c>
      <c r="N1310" s="95" t="s">
        <v>81</v>
      </c>
      <c r="O1310" s="78" t="s">
        <v>2158</v>
      </c>
      <c r="Q1310" s="0" t="s">
        <v>332</v>
      </c>
      <c r="R1310" s="0" t="str">
        <f aca="false">CHOOSE(WEEKDAY(A1310),"Dom","Lun","Mar","Mie","Jue","Vie","Sab")</f>
        <v>Mar</v>
      </c>
    </row>
    <row r="1311" customFormat="false" ht="15" hidden="false" customHeight="true" outlineLevel="0" collapsed="false">
      <c r="A1311" s="70" t="n">
        <v>44089</v>
      </c>
      <c r="B1311" s="9" t="s">
        <v>2159</v>
      </c>
      <c r="C1311" s="71" t="n">
        <v>380</v>
      </c>
      <c r="D1311" s="72" t="s">
        <v>821</v>
      </c>
      <c r="E1311" s="73" t="s">
        <v>2160</v>
      </c>
      <c r="F1311" s="74" t="n">
        <f aca="false">IF(MONTH(A1311)=MONTH(A1310),F1310+1,1)</f>
        <v>2</v>
      </c>
      <c r="G1311" s="73"/>
      <c r="H1311" s="75" t="s">
        <v>2161</v>
      </c>
      <c r="I1311" s="75" t="s">
        <v>100</v>
      </c>
      <c r="J1311" s="75"/>
      <c r="K1311" s="78" t="s">
        <v>72</v>
      </c>
      <c r="L1311" s="7" t="n">
        <v>0.983333333333333</v>
      </c>
      <c r="M1311" s="7" t="n">
        <v>0.983333333333333</v>
      </c>
      <c r="N1311" s="95" t="s">
        <v>142</v>
      </c>
      <c r="O1311" s="78" t="s">
        <v>2162</v>
      </c>
      <c r="Q1311" s="0" t="s">
        <v>332</v>
      </c>
      <c r="R1311" s="0" t="str">
        <f aca="false">CHOOSE(WEEKDAY(A1311),"Dom","Lun","Mar","Mie","Jue","Vie","Sab")</f>
        <v>Mar</v>
      </c>
    </row>
    <row r="1312" customFormat="false" ht="15" hidden="false" customHeight="true" outlineLevel="0" collapsed="false">
      <c r="A1312" s="70" t="n">
        <v>44089</v>
      </c>
      <c r="B1312" s="9" t="s">
        <v>2163</v>
      </c>
      <c r="C1312" s="71" t="n">
        <v>350</v>
      </c>
      <c r="D1312" s="72" t="s">
        <v>821</v>
      </c>
      <c r="E1312" s="73" t="s">
        <v>2164</v>
      </c>
      <c r="F1312" s="74" t="n">
        <f aca="false">IF(MONTH(A1312)=MONTH(A1311),F1311+1,1)</f>
        <v>3</v>
      </c>
      <c r="G1312" s="73"/>
      <c r="H1312" s="75" t="s">
        <v>2163</v>
      </c>
      <c r="I1312" s="75" t="s">
        <v>183</v>
      </c>
      <c r="J1312" s="75"/>
      <c r="K1312" s="78" t="s">
        <v>72</v>
      </c>
      <c r="L1312" s="7" t="n">
        <v>0.984027777777778</v>
      </c>
      <c r="M1312" s="7" t="n">
        <v>0.984027777777778</v>
      </c>
      <c r="N1312" s="95" t="s">
        <v>125</v>
      </c>
      <c r="O1312" s="133" t="s">
        <v>2165</v>
      </c>
      <c r="Q1312" s="0" t="s">
        <v>332</v>
      </c>
      <c r="R1312" s="0" t="str">
        <f aca="false">CHOOSE(WEEKDAY(A1312),"Dom","Lun","Mar","Mie","Jue","Vie","Sab")</f>
        <v>Mar</v>
      </c>
    </row>
    <row r="1313" customFormat="false" ht="15" hidden="false" customHeight="true" outlineLevel="0" collapsed="false">
      <c r="A1313" s="70" t="n">
        <v>44089</v>
      </c>
      <c r="B1313" s="9" t="s">
        <v>1388</v>
      </c>
      <c r="C1313" s="71" t="n">
        <v>300</v>
      </c>
      <c r="D1313" s="72" t="s">
        <v>104</v>
      </c>
      <c r="E1313" s="73" t="s">
        <v>2166</v>
      </c>
      <c r="F1313" s="74" t="n">
        <f aca="false">IF(MONTH(A1313)=MONTH(A1312),F1312+1,1)</f>
        <v>4</v>
      </c>
      <c r="G1313" s="73"/>
      <c r="H1313" s="75"/>
      <c r="I1313" s="75" t="s">
        <v>100</v>
      </c>
      <c r="J1313" s="75"/>
      <c r="K1313" s="78" t="s">
        <v>80</v>
      </c>
      <c r="L1313" s="7" t="n">
        <v>0.567361111111111</v>
      </c>
      <c r="M1313" s="7" t="n">
        <v>0.571527777777778</v>
      </c>
      <c r="N1313" s="95" t="s">
        <v>218</v>
      </c>
      <c r="O1313" s="78" t="s">
        <v>2167</v>
      </c>
      <c r="Q1313" s="0" t="s">
        <v>332</v>
      </c>
      <c r="R1313" s="0" t="str">
        <f aca="false">CHOOSE(WEEKDAY(A1313),"Dom","Lun","Mar","Mie","Jue","Vie","Sab")</f>
        <v>Mar</v>
      </c>
    </row>
    <row r="1314" customFormat="false" ht="15" hidden="false" customHeight="true" outlineLevel="0" collapsed="false">
      <c r="A1314" s="70" t="n">
        <v>44089</v>
      </c>
      <c r="B1314" s="9" t="s">
        <v>1388</v>
      </c>
      <c r="C1314" s="71" t="n">
        <v>250</v>
      </c>
      <c r="D1314" s="72" t="s">
        <v>104</v>
      </c>
      <c r="E1314" s="73" t="s">
        <v>2168</v>
      </c>
      <c r="F1314" s="74" t="n">
        <f aca="false">IF(MONTH(A1314)=MONTH(A1313),F1313+1,1)</f>
        <v>5</v>
      </c>
      <c r="G1314" s="73"/>
      <c r="H1314" s="75"/>
      <c r="I1314" s="75" t="s">
        <v>100</v>
      </c>
      <c r="J1314" s="75"/>
      <c r="K1314" s="78" t="s">
        <v>80</v>
      </c>
      <c r="L1314" s="7" t="n">
        <v>0.60625</v>
      </c>
      <c r="M1314" s="7" t="n">
        <v>0.611805555555556</v>
      </c>
      <c r="N1314" s="95" t="s">
        <v>198</v>
      </c>
      <c r="O1314" s="78" t="s">
        <v>2169</v>
      </c>
      <c r="Q1314" s="0" t="s">
        <v>332</v>
      </c>
      <c r="R1314" s="0" t="str">
        <f aca="false">CHOOSE(WEEKDAY(A1314),"Dom","Lun","Mar","Mie","Jue","Vie","Sab")</f>
        <v>Mar</v>
      </c>
    </row>
    <row r="1315" customFormat="false" ht="15" hidden="false" customHeight="true" outlineLevel="0" collapsed="false">
      <c r="A1315" s="70" t="n">
        <v>44089</v>
      </c>
      <c r="B1315" s="9" t="s">
        <v>2170</v>
      </c>
      <c r="C1315" s="71" t="n">
        <v>400</v>
      </c>
      <c r="D1315" s="72" t="s">
        <v>104</v>
      </c>
      <c r="E1315" s="73" t="s">
        <v>2171</v>
      </c>
      <c r="F1315" s="74" t="n">
        <f aca="false">IF(MONTH(A1315)=MONTH(A1314),F1314+1,1)</f>
        <v>6</v>
      </c>
      <c r="G1315" s="73"/>
      <c r="H1315" s="75"/>
      <c r="I1315" s="75" t="s">
        <v>113</v>
      </c>
      <c r="J1315" s="75"/>
      <c r="K1315" s="78" t="s">
        <v>80</v>
      </c>
      <c r="L1315" s="7" t="n">
        <v>0.804861111111111</v>
      </c>
      <c r="M1315" s="7" t="n">
        <v>0.940972222222222</v>
      </c>
      <c r="N1315" s="95" t="s">
        <v>1908</v>
      </c>
      <c r="O1315" s="78" t="s">
        <v>2172</v>
      </c>
      <c r="Q1315" s="0" t="s">
        <v>332</v>
      </c>
      <c r="R1315" s="0" t="str">
        <f aca="false">CHOOSE(WEEKDAY(A1315),"Dom","Lun","Mar","Mie","Jue","Vie","Sab")</f>
        <v>Mar</v>
      </c>
    </row>
    <row r="1316" customFormat="false" ht="15" hidden="false" customHeight="true" outlineLevel="0" collapsed="false">
      <c r="A1316" s="70" t="n">
        <v>44089</v>
      </c>
      <c r="B1316" s="9" t="s">
        <v>68</v>
      </c>
      <c r="C1316" s="71" t="n">
        <v>450</v>
      </c>
      <c r="D1316" s="72" t="s">
        <v>69</v>
      </c>
      <c r="E1316" s="73" t="s">
        <v>70</v>
      </c>
      <c r="F1316" s="74" t="n">
        <f aca="false">IF(MONTH(A1316)=MONTH(A1315),F1315+1,1)</f>
        <v>7</v>
      </c>
      <c r="G1316" s="73"/>
      <c r="H1316" s="75" t="s">
        <v>71</v>
      </c>
      <c r="I1316" s="75" t="s">
        <v>113</v>
      </c>
      <c r="J1316" s="75"/>
      <c r="K1316" s="78" t="s">
        <v>80</v>
      </c>
      <c r="L1316" s="7" t="n">
        <v>0.651388888888889</v>
      </c>
      <c r="M1316" s="7" t="n">
        <v>0.693055555555556</v>
      </c>
      <c r="N1316" s="95" t="s">
        <v>1173</v>
      </c>
      <c r="O1316" s="78" t="s">
        <v>74</v>
      </c>
      <c r="Q1316" s="0" t="s">
        <v>332</v>
      </c>
      <c r="R1316" s="0" t="str">
        <f aca="false">CHOOSE(WEEKDAY(A1316),"Dom","Lun","Mar","Mie","Jue","Vie","Sab")</f>
        <v>Mar</v>
      </c>
    </row>
    <row r="1317" customFormat="false" ht="15" hidden="true" customHeight="true" outlineLevel="0" collapsed="false">
      <c r="A1317" s="70" t="n">
        <v>44089</v>
      </c>
      <c r="B1317" s="9" t="s">
        <v>2173</v>
      </c>
      <c r="C1317" s="71"/>
      <c r="D1317" s="72"/>
      <c r="E1317" s="73"/>
      <c r="F1317" s="74"/>
      <c r="G1317" s="73"/>
      <c r="H1317" s="75"/>
      <c r="I1317" s="75" t="s">
        <v>187</v>
      </c>
      <c r="J1317" s="75"/>
      <c r="K1317" s="78" t="s">
        <v>108</v>
      </c>
      <c r="L1317" s="7" t="n">
        <v>0.365972222222222</v>
      </c>
      <c r="M1317" s="7" t="n">
        <v>0.367361111111111</v>
      </c>
      <c r="N1317" s="95" t="s">
        <v>2174</v>
      </c>
      <c r="O1317" s="78" t="s">
        <v>2175</v>
      </c>
      <c r="Q1317" s="0" t="s">
        <v>332</v>
      </c>
      <c r="R1317" s="0" t="str">
        <f aca="false">CHOOSE(WEEKDAY(A1317),"Dom","Lun","Mar","Mie","Jue","Vie","Sab")</f>
        <v>Mar</v>
      </c>
    </row>
    <row r="1318" customFormat="false" ht="15" hidden="true" customHeight="true" outlineLevel="0" collapsed="false">
      <c r="A1318" s="70" t="n">
        <v>44089</v>
      </c>
      <c r="B1318" s="9" t="s">
        <v>143</v>
      </c>
      <c r="C1318" s="71"/>
      <c r="D1318" s="72"/>
      <c r="E1318" s="73"/>
      <c r="F1318" s="74"/>
      <c r="G1318" s="73"/>
      <c r="H1318" s="75"/>
      <c r="I1318" s="75"/>
      <c r="J1318" s="75"/>
      <c r="K1318" s="78" t="s">
        <v>144</v>
      </c>
      <c r="L1318" s="7" t="n">
        <v>0.622222222222222</v>
      </c>
      <c r="M1318" s="7" t="n">
        <v>0.641666666666667</v>
      </c>
      <c r="N1318" s="95" t="s">
        <v>164</v>
      </c>
      <c r="O1318" s="78"/>
      <c r="Q1318" s="0" t="s">
        <v>332</v>
      </c>
      <c r="R1318" s="0" t="str">
        <f aca="false">CHOOSE(WEEKDAY(A1318),"Dom","Lun","Mar","Mie","Jue","Vie","Sab")</f>
        <v>Mar</v>
      </c>
    </row>
    <row r="1319" customFormat="false" ht="15" hidden="true" customHeight="true" outlineLevel="0" collapsed="false">
      <c r="A1319" s="70" t="n">
        <v>44089</v>
      </c>
      <c r="B1319" s="9" t="s">
        <v>143</v>
      </c>
      <c r="C1319" s="71"/>
      <c r="D1319" s="72"/>
      <c r="E1319" s="73"/>
      <c r="F1319" s="74"/>
      <c r="G1319" s="73"/>
      <c r="H1319" s="75"/>
      <c r="I1319" s="75"/>
      <c r="J1319" s="75"/>
      <c r="K1319" s="78" t="s">
        <v>144</v>
      </c>
      <c r="L1319" s="7" t="n">
        <v>0.745138888888889</v>
      </c>
      <c r="M1319" s="7" t="n">
        <v>0.786111111111111</v>
      </c>
      <c r="N1319" s="95" t="s">
        <v>348</v>
      </c>
      <c r="O1319" s="78"/>
      <c r="Q1319" s="0" t="s">
        <v>332</v>
      </c>
      <c r="R1319" s="0" t="str">
        <f aca="false">CHOOSE(WEEKDAY(A1319),"Dom","Lun","Mar","Mie","Jue","Vie","Sab")</f>
        <v>Mar</v>
      </c>
    </row>
    <row r="1320" customFormat="false" ht="15" hidden="true" customHeight="true" outlineLevel="0" collapsed="false">
      <c r="A1320" s="47" t="n">
        <v>44089</v>
      </c>
      <c r="B1320" s="79" t="s">
        <v>147</v>
      </c>
      <c r="C1320" s="49"/>
      <c r="D1320" s="80"/>
      <c r="E1320" s="81"/>
      <c r="F1320" s="82"/>
      <c r="G1320" s="81"/>
      <c r="H1320" s="83"/>
      <c r="I1320" s="83"/>
      <c r="J1320" s="83"/>
      <c r="K1320" s="59" t="s">
        <v>96</v>
      </c>
      <c r="L1320" s="85" t="n">
        <v>0.984027777777778</v>
      </c>
      <c r="M1320" s="85" t="n">
        <v>0.00208333333333333</v>
      </c>
      <c r="N1320" s="99" t="s">
        <v>2176</v>
      </c>
      <c r="O1320" s="59" t="s">
        <v>2118</v>
      </c>
      <c r="Q1320" s="0" t="s">
        <v>332</v>
      </c>
      <c r="R1320" s="0" t="str">
        <f aca="false">CHOOSE(WEEKDAY(A1320),"Dom","Lun","Mar","Mie","Jue","Vie","Sab")</f>
        <v>Mar</v>
      </c>
    </row>
    <row r="1321" customFormat="false" ht="15" hidden="false" customHeight="true" outlineLevel="0" collapsed="false">
      <c r="A1321" s="70" t="n">
        <v>44090</v>
      </c>
      <c r="B1321" s="9" t="s">
        <v>1285</v>
      </c>
      <c r="C1321" s="71" t="n">
        <v>350</v>
      </c>
      <c r="D1321" s="72" t="s">
        <v>104</v>
      </c>
      <c r="E1321" s="73" t="s">
        <v>2177</v>
      </c>
      <c r="F1321" s="74" t="n">
        <f aca="false">IF(MONTH(A1321)=MONTH(A1320),F1320+1,1)</f>
        <v>1</v>
      </c>
      <c r="G1321" s="73"/>
      <c r="H1321" s="75"/>
      <c r="I1321" s="75" t="s">
        <v>131</v>
      </c>
      <c r="J1321" s="75"/>
      <c r="K1321" s="78" t="s">
        <v>80</v>
      </c>
      <c r="L1321" s="7" t="n">
        <v>0.369444444444444</v>
      </c>
      <c r="M1321" s="7" t="n">
        <v>0.404861111111111</v>
      </c>
      <c r="N1321" s="95" t="s">
        <v>109</v>
      </c>
      <c r="O1321" s="78" t="s">
        <v>2178</v>
      </c>
      <c r="Q1321" s="0" t="s">
        <v>332</v>
      </c>
      <c r="R1321" s="0" t="str">
        <f aca="false">CHOOSE(WEEKDAY(A1321),"Dom","Lun","Mar","Mie","Jue","Vie","Sab")</f>
        <v>Mie</v>
      </c>
    </row>
    <row r="1322" customFormat="false" ht="15" hidden="false" customHeight="true" outlineLevel="0" collapsed="false">
      <c r="A1322" s="70" t="n">
        <v>44090</v>
      </c>
      <c r="B1322" s="9" t="s">
        <v>1285</v>
      </c>
      <c r="C1322" s="71" t="n">
        <v>350</v>
      </c>
      <c r="D1322" s="72" t="s">
        <v>104</v>
      </c>
      <c r="E1322" s="73" t="s">
        <v>2179</v>
      </c>
      <c r="F1322" s="74" t="n">
        <f aca="false">IF(MONTH(A1322)=MONTH(A1321),F1321+1,1)</f>
        <v>2</v>
      </c>
      <c r="G1322" s="73"/>
      <c r="H1322" s="75"/>
      <c r="I1322" s="75" t="s">
        <v>131</v>
      </c>
      <c r="J1322" s="75"/>
      <c r="K1322" s="78" t="s">
        <v>80</v>
      </c>
      <c r="L1322" s="7" t="n">
        <v>0.417361111111111</v>
      </c>
      <c r="M1322" s="7" t="n">
        <v>0.423611111111111</v>
      </c>
      <c r="N1322" s="95" t="s">
        <v>213</v>
      </c>
      <c r="O1322" s="78" t="s">
        <v>2180</v>
      </c>
      <c r="Q1322" s="0" t="s">
        <v>332</v>
      </c>
      <c r="R1322" s="0" t="str">
        <f aca="false">CHOOSE(WEEKDAY(A1322),"Dom","Lun","Mar","Mie","Jue","Vie","Sab")</f>
        <v>Mie</v>
      </c>
    </row>
    <row r="1323" customFormat="false" ht="15" hidden="false" customHeight="true" outlineLevel="0" collapsed="false">
      <c r="A1323" s="70" t="n">
        <v>44090</v>
      </c>
      <c r="B1323" s="9" t="s">
        <v>1285</v>
      </c>
      <c r="C1323" s="71" t="n">
        <v>350</v>
      </c>
      <c r="D1323" s="72" t="s">
        <v>104</v>
      </c>
      <c r="E1323" s="73" t="s">
        <v>2181</v>
      </c>
      <c r="F1323" s="74" t="n">
        <f aca="false">IF(MONTH(A1323)=MONTH(A1322),F1322+1,1)</f>
        <v>3</v>
      </c>
      <c r="G1323" s="73"/>
      <c r="H1323" s="75"/>
      <c r="I1323" s="75" t="s">
        <v>131</v>
      </c>
      <c r="J1323" s="75"/>
      <c r="K1323" s="78" t="s">
        <v>80</v>
      </c>
      <c r="L1323" s="7" t="n">
        <v>0.440972222222222</v>
      </c>
      <c r="M1323" s="7" t="n">
        <v>0.442361111111111</v>
      </c>
      <c r="N1323" s="95" t="s">
        <v>222</v>
      </c>
      <c r="O1323" s="78" t="s">
        <v>2182</v>
      </c>
      <c r="Q1323" s="0" t="s">
        <v>332</v>
      </c>
      <c r="R1323" s="0" t="str">
        <f aca="false">CHOOSE(WEEKDAY(A1323),"Dom","Lun","Mar","Mie","Jue","Vie","Sab")</f>
        <v>Mie</v>
      </c>
    </row>
    <row r="1324" customFormat="false" ht="15" hidden="true" customHeight="true" outlineLevel="0" collapsed="false">
      <c r="A1324" s="70" t="n">
        <v>44090</v>
      </c>
      <c r="B1324" s="9" t="s">
        <v>2183</v>
      </c>
      <c r="C1324" s="71"/>
      <c r="D1324" s="72"/>
      <c r="E1324" s="73"/>
      <c r="F1324" s="74"/>
      <c r="G1324" s="73"/>
      <c r="H1324" s="75"/>
      <c r="I1324" s="75"/>
      <c r="J1324" s="75"/>
      <c r="K1324" s="78" t="s">
        <v>257</v>
      </c>
      <c r="L1324" s="7" t="n">
        <v>0.313194444444444</v>
      </c>
      <c r="M1324" s="7" t="n">
        <v>0.333333333333333</v>
      </c>
      <c r="N1324" s="95" t="s">
        <v>310</v>
      </c>
      <c r="O1324" s="78" t="s">
        <v>2118</v>
      </c>
      <c r="Q1324" s="0" t="s">
        <v>332</v>
      </c>
      <c r="R1324" s="0" t="str">
        <f aca="false">CHOOSE(WEEKDAY(A1324),"Dom","Lun","Mar","Mie","Jue","Vie","Sab")</f>
        <v>Mie</v>
      </c>
    </row>
    <row r="1325" customFormat="false" ht="15" hidden="true" customHeight="true" outlineLevel="0" collapsed="false">
      <c r="A1325" s="70" t="n">
        <v>44090</v>
      </c>
      <c r="B1325" s="9" t="s">
        <v>143</v>
      </c>
      <c r="C1325" s="71"/>
      <c r="D1325" s="72"/>
      <c r="E1325" s="73"/>
      <c r="F1325" s="74"/>
      <c r="G1325" s="73"/>
      <c r="H1325" s="75"/>
      <c r="I1325" s="75"/>
      <c r="J1325" s="75"/>
      <c r="K1325" s="78" t="s">
        <v>144</v>
      </c>
      <c r="L1325" s="7" t="n">
        <v>0.342361111111111</v>
      </c>
      <c r="M1325" s="7" t="n">
        <v>0.361805555555556</v>
      </c>
      <c r="N1325" s="95" t="s">
        <v>170</v>
      </c>
      <c r="O1325" s="78"/>
      <c r="Q1325" s="0" t="s">
        <v>332</v>
      </c>
      <c r="R1325" s="0" t="str">
        <f aca="false">CHOOSE(WEEKDAY(A1325),"Dom","Lun","Mar","Mie","Jue","Vie","Sab")</f>
        <v>Mie</v>
      </c>
    </row>
    <row r="1326" customFormat="false" ht="15" hidden="true" customHeight="true" outlineLevel="0" collapsed="false">
      <c r="A1326" s="70" t="n">
        <v>44090</v>
      </c>
      <c r="B1326" s="9" t="s">
        <v>143</v>
      </c>
      <c r="C1326" s="71"/>
      <c r="D1326" s="72"/>
      <c r="E1326" s="73"/>
      <c r="F1326" s="74"/>
      <c r="G1326" s="73"/>
      <c r="H1326" s="75"/>
      <c r="I1326" s="75"/>
      <c r="J1326" s="75"/>
      <c r="K1326" s="78" t="s">
        <v>144</v>
      </c>
      <c r="L1326" s="7" t="n">
        <v>0.475</v>
      </c>
      <c r="M1326" s="7" t="n">
        <v>0.506944444444444</v>
      </c>
      <c r="N1326" s="95" t="s">
        <v>261</v>
      </c>
      <c r="O1326" s="78"/>
      <c r="Q1326" s="0" t="s">
        <v>332</v>
      </c>
      <c r="R1326" s="0" t="str">
        <f aca="false">CHOOSE(WEEKDAY(A1326),"Dom","Lun","Mar","Mie","Jue","Vie","Sab")</f>
        <v>Mie</v>
      </c>
    </row>
    <row r="1327" customFormat="false" ht="15" hidden="true" customHeight="true" outlineLevel="0" collapsed="false">
      <c r="A1327" s="70" t="n">
        <v>44090</v>
      </c>
      <c r="B1327" s="9" t="s">
        <v>1288</v>
      </c>
      <c r="C1327" s="71"/>
      <c r="D1327" s="72"/>
      <c r="E1327" s="73"/>
      <c r="F1327" s="74"/>
      <c r="G1327" s="73"/>
      <c r="H1327" s="75"/>
      <c r="I1327" s="75"/>
      <c r="J1327" s="75"/>
      <c r="K1327" s="78" t="s">
        <v>108</v>
      </c>
      <c r="L1327" s="7" t="n">
        <v>0.520138888888889</v>
      </c>
      <c r="M1327" s="7" t="n">
        <v>0.541666666666667</v>
      </c>
      <c r="N1327" s="95" t="s">
        <v>206</v>
      </c>
      <c r="O1327" s="78" t="s">
        <v>2184</v>
      </c>
      <c r="Q1327" s="0" t="s">
        <v>332</v>
      </c>
      <c r="R1327" s="0" t="str">
        <f aca="false">CHOOSE(WEEKDAY(A1327),"Dom","Lun","Mar","Mie","Jue","Vie","Sab")</f>
        <v>Mie</v>
      </c>
    </row>
    <row r="1328" customFormat="false" ht="15" hidden="true" customHeight="true" outlineLevel="0" collapsed="false">
      <c r="A1328" s="47" t="n">
        <v>44090</v>
      </c>
      <c r="B1328" s="79" t="s">
        <v>147</v>
      </c>
      <c r="C1328" s="49"/>
      <c r="D1328" s="80"/>
      <c r="E1328" s="81"/>
      <c r="F1328" s="82"/>
      <c r="G1328" s="81"/>
      <c r="H1328" s="83"/>
      <c r="I1328" s="83"/>
      <c r="J1328" s="83"/>
      <c r="K1328" s="59" t="s">
        <v>96</v>
      </c>
      <c r="L1328" s="85" t="n">
        <v>0.568055555555556</v>
      </c>
      <c r="M1328" s="85" t="n">
        <v>0.752083333333333</v>
      </c>
      <c r="N1328" s="99" t="s">
        <v>2185</v>
      </c>
      <c r="O1328" s="59" t="s">
        <v>2118</v>
      </c>
      <c r="Q1328" s="0" t="s">
        <v>332</v>
      </c>
      <c r="R1328" s="0" t="str">
        <f aca="false">CHOOSE(WEEKDAY(A1328),"Dom","Lun","Mar","Mie","Jue","Vie","Sab")</f>
        <v>Mie</v>
      </c>
    </row>
    <row r="1329" customFormat="false" ht="15" hidden="false" customHeight="true" outlineLevel="0" collapsed="false">
      <c r="A1329" s="70" t="n">
        <v>44091</v>
      </c>
      <c r="B1329" s="9" t="s">
        <v>1652</v>
      </c>
      <c r="C1329" s="71" t="n">
        <v>400</v>
      </c>
      <c r="D1329" s="72" t="s">
        <v>77</v>
      </c>
      <c r="E1329" s="73" t="s">
        <v>1254</v>
      </c>
      <c r="F1329" s="74" t="n">
        <f aca="false">IF(MONTH(A1329)=MONTH(A1328),F1328+1,1)</f>
        <v>1</v>
      </c>
      <c r="G1329" s="73"/>
      <c r="H1329" s="75"/>
      <c r="I1329" s="75" t="s">
        <v>100</v>
      </c>
      <c r="J1329" s="75"/>
      <c r="K1329" s="78" t="s">
        <v>80</v>
      </c>
      <c r="L1329" s="7" t="n">
        <v>0.451388888888889</v>
      </c>
      <c r="M1329" s="7" t="n">
        <v>0.461111111111111</v>
      </c>
      <c r="N1329" s="95" t="s">
        <v>1182</v>
      </c>
      <c r="O1329" s="78" t="s">
        <v>1255</v>
      </c>
      <c r="Q1329" s="0" t="s">
        <v>332</v>
      </c>
      <c r="R1329" s="0" t="str">
        <f aca="false">CHOOSE(WEEKDAY(A1329),"Dom","Lun","Mar","Mie","Jue","Vie","Sab")</f>
        <v>Jue</v>
      </c>
    </row>
    <row r="1330" customFormat="false" ht="15" hidden="false" customHeight="true" outlineLevel="0" collapsed="false">
      <c r="A1330" s="70" t="n">
        <v>44091</v>
      </c>
      <c r="B1330" s="9" t="s">
        <v>1948</v>
      </c>
      <c r="C1330" s="71" t="n">
        <v>350</v>
      </c>
      <c r="D1330" s="72" t="s">
        <v>104</v>
      </c>
      <c r="E1330" s="73" t="s">
        <v>2186</v>
      </c>
      <c r="F1330" s="74" t="n">
        <f aca="false">IF(MONTH(A1330)=MONTH(A1329),F1329+1,1)</f>
        <v>2</v>
      </c>
      <c r="G1330" s="73"/>
      <c r="H1330" s="75"/>
      <c r="I1330" s="75" t="s">
        <v>314</v>
      </c>
      <c r="J1330" s="75"/>
      <c r="K1330" s="78" t="s">
        <v>80</v>
      </c>
      <c r="L1330" s="7" t="n">
        <v>0.339583333333333</v>
      </c>
      <c r="M1330" s="7" t="n">
        <v>0.368055555555556</v>
      </c>
      <c r="N1330" s="95" t="s">
        <v>395</v>
      </c>
      <c r="O1330" s="78" t="s">
        <v>2187</v>
      </c>
      <c r="Q1330" s="0" t="s">
        <v>332</v>
      </c>
      <c r="R1330" s="0" t="str">
        <f aca="false">CHOOSE(WEEKDAY(A1330),"Dom","Lun","Mar","Mie","Jue","Vie","Sab")</f>
        <v>Jue</v>
      </c>
    </row>
    <row r="1331" customFormat="false" ht="15" hidden="true" customHeight="true" outlineLevel="0" collapsed="false">
      <c r="A1331" s="70" t="n">
        <v>44091</v>
      </c>
      <c r="B1331" s="9" t="s">
        <v>143</v>
      </c>
      <c r="C1331" s="71"/>
      <c r="D1331" s="72"/>
      <c r="E1331" s="73"/>
      <c r="F1331" s="74"/>
      <c r="G1331" s="73"/>
      <c r="H1331" s="75"/>
      <c r="I1331" s="75"/>
      <c r="J1331" s="75"/>
      <c r="K1331" s="78" t="s">
        <v>144</v>
      </c>
      <c r="L1331" s="7" t="n">
        <v>0.39375</v>
      </c>
      <c r="M1331" s="7" t="n">
        <v>0.419444444444444</v>
      </c>
      <c r="N1331" s="95" t="s">
        <v>198</v>
      </c>
      <c r="O1331" s="78"/>
      <c r="Q1331" s="0" t="s">
        <v>332</v>
      </c>
      <c r="R1331" s="0" t="str">
        <f aca="false">CHOOSE(WEEKDAY(A1331),"Dom","Lun","Mar","Mie","Jue","Vie","Sab")</f>
        <v>Jue</v>
      </c>
    </row>
    <row r="1332" customFormat="false" ht="15" hidden="true" customHeight="true" outlineLevel="0" collapsed="false">
      <c r="A1332" s="70" t="n">
        <v>44091</v>
      </c>
      <c r="B1332" s="9" t="s">
        <v>2183</v>
      </c>
      <c r="C1332" s="71"/>
      <c r="D1332" s="72"/>
      <c r="E1332" s="73"/>
      <c r="F1332" s="74"/>
      <c r="G1332" s="73"/>
      <c r="H1332" s="75"/>
      <c r="I1332" s="75"/>
      <c r="J1332" s="75"/>
      <c r="K1332" s="78" t="s">
        <v>257</v>
      </c>
      <c r="L1332" s="7" t="n">
        <v>0.429861111111111</v>
      </c>
      <c r="M1332" s="7" t="n">
        <v>0.442361111111111</v>
      </c>
      <c r="N1332" s="95" t="s">
        <v>310</v>
      </c>
      <c r="O1332" s="78" t="s">
        <v>2118</v>
      </c>
      <c r="Q1332" s="0" t="s">
        <v>332</v>
      </c>
      <c r="R1332" s="0" t="str">
        <f aca="false">CHOOSE(WEEKDAY(A1332),"Dom","Lun","Mar","Mie","Jue","Vie","Sab")</f>
        <v>Jue</v>
      </c>
    </row>
    <row r="1333" customFormat="false" ht="15" hidden="true" customHeight="true" outlineLevel="0" collapsed="false">
      <c r="A1333" s="70" t="n">
        <v>44091</v>
      </c>
      <c r="B1333" s="9" t="s">
        <v>143</v>
      </c>
      <c r="C1333" s="71"/>
      <c r="D1333" s="72"/>
      <c r="E1333" s="73"/>
      <c r="F1333" s="74"/>
      <c r="G1333" s="73"/>
      <c r="H1333" s="75"/>
      <c r="I1333" s="75"/>
      <c r="J1333" s="75"/>
      <c r="K1333" s="78" t="s">
        <v>144</v>
      </c>
      <c r="L1333" s="7" t="n">
        <v>0.496527777777778</v>
      </c>
      <c r="M1333" s="7" t="n">
        <v>0.516666666666667</v>
      </c>
      <c r="N1333" s="95" t="s">
        <v>220</v>
      </c>
      <c r="O1333" s="78"/>
      <c r="Q1333" s="0" t="s">
        <v>332</v>
      </c>
      <c r="R1333" s="0" t="str">
        <f aca="false">CHOOSE(WEEKDAY(A1333),"Dom","Lun","Mar","Mie","Jue","Vie","Sab")</f>
        <v>Jue</v>
      </c>
    </row>
    <row r="1334" customFormat="false" ht="15" hidden="true" customHeight="true" outlineLevel="0" collapsed="false">
      <c r="A1334" s="47" t="n">
        <v>44091</v>
      </c>
      <c r="B1334" s="79" t="s">
        <v>147</v>
      </c>
      <c r="C1334" s="118"/>
      <c r="D1334" s="80"/>
      <c r="E1334" s="81"/>
      <c r="F1334" s="82"/>
      <c r="G1334" s="81"/>
      <c r="H1334" s="83"/>
      <c r="I1334" s="83"/>
      <c r="J1334" s="83"/>
      <c r="K1334" s="59" t="s">
        <v>96</v>
      </c>
      <c r="L1334" s="85" t="n">
        <v>0.527777777777778</v>
      </c>
      <c r="M1334" s="85" t="n">
        <v>0.736805555555556</v>
      </c>
      <c r="N1334" s="99" t="s">
        <v>1278</v>
      </c>
      <c r="O1334" s="59" t="s">
        <v>2118</v>
      </c>
      <c r="Q1334" s="0" t="s">
        <v>332</v>
      </c>
      <c r="R1334" s="0" t="str">
        <f aca="false">CHOOSE(WEEKDAY(A1334),"Dom","Lun","Mar","Mie","Jue","Vie","Sab")</f>
        <v>Jue</v>
      </c>
    </row>
    <row r="1335" customFormat="false" ht="15" hidden="false" customHeight="true" outlineLevel="0" collapsed="false">
      <c r="A1335" s="70" t="n">
        <v>44092</v>
      </c>
      <c r="B1335" s="9" t="s">
        <v>520</v>
      </c>
      <c r="C1335" s="71" t="n">
        <v>350</v>
      </c>
      <c r="D1335" s="72" t="s">
        <v>104</v>
      </c>
      <c r="E1335" s="73" t="s">
        <v>521</v>
      </c>
      <c r="F1335" s="74" t="n">
        <f aca="false">IF(MONTH(A1335)=MONTH(A1334),F1334+1,1)</f>
        <v>1</v>
      </c>
      <c r="G1335" s="73"/>
      <c r="H1335" s="75"/>
      <c r="I1335" s="75" t="s">
        <v>113</v>
      </c>
      <c r="J1335" s="75"/>
      <c r="K1335" s="78" t="s">
        <v>80</v>
      </c>
      <c r="L1335" s="7" t="n">
        <v>0.347916666666667</v>
      </c>
      <c r="M1335" s="7" t="n">
        <v>0.369444444444444</v>
      </c>
      <c r="N1335" s="95" t="s">
        <v>222</v>
      </c>
      <c r="O1335" s="78" t="s">
        <v>522</v>
      </c>
      <c r="Q1335" s="0" t="s">
        <v>332</v>
      </c>
      <c r="R1335" s="0" t="str">
        <f aca="false">CHOOSE(WEEKDAY(A1335),"Dom","Lun","Mar","Mie","Jue","Vie","Sab")</f>
        <v>Vie</v>
      </c>
    </row>
    <row r="1336" customFormat="false" ht="15" hidden="true" customHeight="true" outlineLevel="0" collapsed="false">
      <c r="A1336" s="70" t="n">
        <v>44092</v>
      </c>
      <c r="B1336" s="9" t="s">
        <v>377</v>
      </c>
      <c r="C1336" s="71"/>
      <c r="D1336" s="72"/>
      <c r="E1336" s="73"/>
      <c r="F1336" s="74"/>
      <c r="G1336" s="73"/>
      <c r="H1336" s="75"/>
      <c r="I1336" s="75"/>
      <c r="J1336" s="75"/>
      <c r="K1336" s="78" t="s">
        <v>92</v>
      </c>
      <c r="L1336" s="7" t="n">
        <v>0.402083333333333</v>
      </c>
      <c r="M1336" s="7" t="n">
        <v>0.414583333333333</v>
      </c>
      <c r="N1336" s="95" t="s">
        <v>239</v>
      </c>
      <c r="O1336" s="78" t="s">
        <v>1912</v>
      </c>
      <c r="Q1336" s="0" t="s">
        <v>332</v>
      </c>
      <c r="R1336" s="0" t="str">
        <f aca="false">CHOOSE(WEEKDAY(A1336),"Dom","Lun","Mar","Mie","Jue","Vie","Sab")</f>
        <v>Vie</v>
      </c>
    </row>
    <row r="1337" customFormat="false" ht="15" hidden="true" customHeight="true" outlineLevel="0" collapsed="false">
      <c r="A1337" s="47" t="n">
        <v>44092</v>
      </c>
      <c r="B1337" s="79" t="s">
        <v>147</v>
      </c>
      <c r="C1337" s="134"/>
      <c r="D1337" s="80"/>
      <c r="E1337" s="81"/>
      <c r="F1337" s="82"/>
      <c r="G1337" s="81"/>
      <c r="H1337" s="83"/>
      <c r="I1337" s="83"/>
      <c r="J1337" s="83"/>
      <c r="K1337" s="59" t="s">
        <v>96</v>
      </c>
      <c r="L1337" s="85" t="n">
        <v>0.420138888888889</v>
      </c>
      <c r="M1337" s="85" t="n">
        <v>0.795833333333333</v>
      </c>
      <c r="N1337" s="99" t="s">
        <v>351</v>
      </c>
      <c r="O1337" s="59" t="s">
        <v>2118</v>
      </c>
      <c r="Q1337" s="0" t="s">
        <v>332</v>
      </c>
      <c r="R1337" s="0" t="str">
        <f aca="false">CHOOSE(WEEKDAY(A1337),"Dom","Lun","Mar","Mie","Jue","Vie","Sab")</f>
        <v>Vie</v>
      </c>
    </row>
    <row r="1338" customFormat="false" ht="15" hidden="false" customHeight="true" outlineLevel="0" collapsed="false">
      <c r="A1338" s="70" t="n">
        <v>44093</v>
      </c>
      <c r="B1338" s="9" t="s">
        <v>2188</v>
      </c>
      <c r="C1338" s="71" t="n">
        <v>390</v>
      </c>
      <c r="D1338" s="72" t="s">
        <v>1983</v>
      </c>
      <c r="E1338" s="73" t="s">
        <v>1626</v>
      </c>
      <c r="F1338" s="74" t="n">
        <f aca="false">IF(MONTH(A1338)=MONTH(A1337),F1337+1,1)</f>
        <v>1</v>
      </c>
      <c r="G1338" s="73"/>
      <c r="H1338" s="75" t="s">
        <v>1627</v>
      </c>
      <c r="I1338" s="75" t="s">
        <v>876</v>
      </c>
      <c r="J1338" s="75"/>
      <c r="K1338" s="78" t="s">
        <v>80</v>
      </c>
      <c r="L1338" s="7" t="n">
        <v>0.755555555555556</v>
      </c>
      <c r="M1338" s="7" t="n">
        <v>0.786111111111111</v>
      </c>
      <c r="N1338" s="95" t="s">
        <v>348</v>
      </c>
      <c r="O1338" s="78" t="s">
        <v>1628</v>
      </c>
      <c r="P1338" s="0" t="s">
        <v>2189</v>
      </c>
      <c r="Q1338" s="0" t="s">
        <v>332</v>
      </c>
      <c r="R1338" s="0" t="str">
        <f aca="false">CHOOSE(WEEKDAY(A1338),"Dom","Lun","Mar","Mie","Jue","Vie","Sab")</f>
        <v>Sab</v>
      </c>
    </row>
    <row r="1339" customFormat="false" ht="15" hidden="false" customHeight="true" outlineLevel="0" collapsed="false">
      <c r="A1339" s="70" t="n">
        <v>44093</v>
      </c>
      <c r="B1339" s="9" t="s">
        <v>2190</v>
      </c>
      <c r="C1339" s="71" t="n">
        <v>400</v>
      </c>
      <c r="D1339" s="72" t="s">
        <v>821</v>
      </c>
      <c r="E1339" s="73" t="s">
        <v>2191</v>
      </c>
      <c r="F1339" s="74" t="n">
        <f aca="false">IF(MONTH(A1339)=MONTH(A1338),F1338+1,1)</f>
        <v>2</v>
      </c>
      <c r="G1339" s="73"/>
      <c r="H1339" s="75" t="s">
        <v>2192</v>
      </c>
      <c r="I1339" s="75" t="s">
        <v>79</v>
      </c>
      <c r="J1339" s="75"/>
      <c r="K1339" s="78" t="s">
        <v>80</v>
      </c>
      <c r="L1339" s="7" t="n">
        <v>0.374305555555555</v>
      </c>
      <c r="M1339" s="7" t="n">
        <v>0.374305555555555</v>
      </c>
      <c r="N1339" s="95" t="s">
        <v>206</v>
      </c>
      <c r="O1339" s="78" t="s">
        <v>2193</v>
      </c>
      <c r="Q1339" s="0" t="s">
        <v>332</v>
      </c>
      <c r="R1339" s="0" t="str">
        <f aca="false">CHOOSE(WEEKDAY(A1339),"Dom","Lun","Mar","Mie","Jue","Vie","Sab")</f>
        <v>Sab</v>
      </c>
    </row>
    <row r="1340" customFormat="false" ht="15" hidden="false" customHeight="true" outlineLevel="0" collapsed="false">
      <c r="A1340" s="70" t="n">
        <v>44093</v>
      </c>
      <c r="B1340" s="9" t="s">
        <v>1948</v>
      </c>
      <c r="C1340" s="71" t="n">
        <v>300</v>
      </c>
      <c r="D1340" s="72" t="s">
        <v>104</v>
      </c>
      <c r="E1340" s="73" t="s">
        <v>2194</v>
      </c>
      <c r="F1340" s="74" t="n">
        <f aca="false">IF(MONTH(A1340)=MONTH(A1339),F1339+1,1)</f>
        <v>3</v>
      </c>
      <c r="G1340" s="73"/>
      <c r="H1340" s="75"/>
      <c r="I1340" s="75" t="s">
        <v>314</v>
      </c>
      <c r="J1340" s="75"/>
      <c r="K1340" s="78" t="s">
        <v>80</v>
      </c>
      <c r="L1340" s="7" t="n">
        <v>0.474305555555556</v>
      </c>
      <c r="M1340" s="7" t="n">
        <v>0.507638888888889</v>
      </c>
      <c r="N1340" s="95" t="s">
        <v>267</v>
      </c>
      <c r="O1340" s="78" t="s">
        <v>2195</v>
      </c>
      <c r="Q1340" s="0" t="s">
        <v>332</v>
      </c>
      <c r="R1340" s="0" t="str">
        <f aca="false">CHOOSE(WEEKDAY(A1340),"Dom","Lun","Mar","Mie","Jue","Vie","Sab")</f>
        <v>Sab</v>
      </c>
    </row>
    <row r="1341" customFormat="false" ht="15" hidden="false" customHeight="true" outlineLevel="0" collapsed="false">
      <c r="A1341" s="70" t="n">
        <v>44093</v>
      </c>
      <c r="B1341" s="9" t="s">
        <v>1658</v>
      </c>
      <c r="C1341" s="71" t="n">
        <v>300</v>
      </c>
      <c r="D1341" s="72" t="s">
        <v>104</v>
      </c>
      <c r="E1341" s="73" t="s">
        <v>1661</v>
      </c>
      <c r="F1341" s="74" t="n">
        <f aca="false">IF(MONTH(A1341)=MONTH(A1340),F1340+1,1)</f>
        <v>4</v>
      </c>
      <c r="G1341" s="73"/>
      <c r="H1341" s="75"/>
      <c r="I1341" s="75" t="s">
        <v>159</v>
      </c>
      <c r="J1341" s="75"/>
      <c r="K1341" s="78" t="s">
        <v>80</v>
      </c>
      <c r="L1341" s="7" t="n">
        <v>0.540277777777778</v>
      </c>
      <c r="M1341" s="7" t="n">
        <v>0.557638888888889</v>
      </c>
      <c r="N1341" s="95" t="s">
        <v>276</v>
      </c>
      <c r="O1341" s="78" t="s">
        <v>1660</v>
      </c>
      <c r="Q1341" s="0" t="s">
        <v>332</v>
      </c>
      <c r="R1341" s="0" t="str">
        <f aca="false">CHOOSE(WEEKDAY(A1341),"Dom","Lun","Mar","Mie","Jue","Vie","Sab")</f>
        <v>Sab</v>
      </c>
    </row>
    <row r="1342" customFormat="false" ht="15" hidden="false" customHeight="true" outlineLevel="0" collapsed="false">
      <c r="A1342" s="70" t="n">
        <v>44093</v>
      </c>
      <c r="B1342" s="9" t="s">
        <v>2196</v>
      </c>
      <c r="C1342" s="124" t="n">
        <v>300</v>
      </c>
      <c r="D1342" s="72" t="s">
        <v>104</v>
      </c>
      <c r="E1342" s="73" t="s">
        <v>2197</v>
      </c>
      <c r="F1342" s="74" t="n">
        <f aca="false">IF(MONTH(A1342)=MONTH(A1341),F1341+1,1)</f>
        <v>5</v>
      </c>
      <c r="G1342" s="73"/>
      <c r="H1342" s="75" t="s">
        <v>2196</v>
      </c>
      <c r="I1342" s="75" t="s">
        <v>79</v>
      </c>
      <c r="J1342" s="75"/>
      <c r="K1342" s="78" t="s">
        <v>80</v>
      </c>
      <c r="L1342" s="7" t="n">
        <v>0.615972222222222</v>
      </c>
      <c r="M1342" s="7" t="n">
        <v>0.658333333333333</v>
      </c>
      <c r="N1342" s="95" t="s">
        <v>210</v>
      </c>
      <c r="O1342" s="78" t="s">
        <v>2198</v>
      </c>
      <c r="Q1342" s="0" t="s">
        <v>332</v>
      </c>
      <c r="R1342" s="0" t="str">
        <f aca="false">CHOOSE(WEEKDAY(A1342),"Dom","Lun","Mar","Mie","Jue","Vie","Sab")</f>
        <v>Sab</v>
      </c>
    </row>
    <row r="1343" customFormat="false" ht="15" hidden="false" customHeight="true" outlineLevel="0" collapsed="false">
      <c r="A1343" s="70" t="n">
        <v>44093</v>
      </c>
      <c r="B1343" s="9" t="s">
        <v>2196</v>
      </c>
      <c r="C1343" s="71" t="n">
        <v>300</v>
      </c>
      <c r="D1343" s="72" t="s">
        <v>104</v>
      </c>
      <c r="E1343" s="73" t="s">
        <v>2199</v>
      </c>
      <c r="F1343" s="74" t="n">
        <f aca="false">IF(MONTH(A1343)=MONTH(A1342),F1342+1,1)</f>
        <v>6</v>
      </c>
      <c r="G1343" s="73"/>
      <c r="H1343" s="75" t="s">
        <v>2196</v>
      </c>
      <c r="I1343" s="75" t="s">
        <v>79</v>
      </c>
      <c r="J1343" s="75"/>
      <c r="K1343" s="78" t="s">
        <v>80</v>
      </c>
      <c r="L1343" s="7" t="n">
        <v>0.688888888888889</v>
      </c>
      <c r="M1343" s="7" t="n">
        <v>0.688888888888889</v>
      </c>
      <c r="N1343" s="95" t="s">
        <v>109</v>
      </c>
      <c r="O1343" s="78" t="s">
        <v>2200</v>
      </c>
      <c r="Q1343" s="0" t="s">
        <v>332</v>
      </c>
      <c r="R1343" s="0" t="str">
        <f aca="false">CHOOSE(WEEKDAY(A1343),"Dom","Lun","Mar","Mie","Jue","Vie","Sab")</f>
        <v>Sab</v>
      </c>
    </row>
    <row r="1344" customFormat="false" ht="15" hidden="false" customHeight="true" outlineLevel="0" collapsed="false">
      <c r="A1344" s="70" t="n">
        <v>44093</v>
      </c>
      <c r="B1344" s="9" t="s">
        <v>2201</v>
      </c>
      <c r="C1344" s="71" t="n">
        <v>300</v>
      </c>
      <c r="D1344" s="72" t="s">
        <v>104</v>
      </c>
      <c r="E1344" s="73" t="s">
        <v>2202</v>
      </c>
      <c r="F1344" s="74" t="n">
        <f aca="false">IF(MONTH(A1344)=MONTH(A1343),F1343+1,1)</f>
        <v>7</v>
      </c>
      <c r="G1344" s="73"/>
      <c r="H1344" s="75"/>
      <c r="I1344" s="75" t="s">
        <v>113</v>
      </c>
      <c r="J1344" s="75"/>
      <c r="K1344" s="78" t="s">
        <v>80</v>
      </c>
      <c r="L1344" s="7" t="n">
        <v>0.804861111111111</v>
      </c>
      <c r="M1344" s="7" t="n">
        <v>0.81875</v>
      </c>
      <c r="N1344" s="95" t="s">
        <v>476</v>
      </c>
      <c r="O1344" s="78" t="s">
        <v>2203</v>
      </c>
      <c r="Q1344" s="0" t="s">
        <v>332</v>
      </c>
      <c r="R1344" s="0" t="str">
        <f aca="false">CHOOSE(WEEKDAY(A1344),"Dom","Lun","Mar","Mie","Jue","Vie","Sab")</f>
        <v>Sab</v>
      </c>
    </row>
    <row r="1345" customFormat="false" ht="15" hidden="false" customHeight="true" outlineLevel="0" collapsed="false">
      <c r="A1345" s="70" t="n">
        <v>44093</v>
      </c>
      <c r="B1345" s="9" t="s">
        <v>651</v>
      </c>
      <c r="C1345" s="124" t="n">
        <v>350</v>
      </c>
      <c r="D1345" s="72" t="s">
        <v>104</v>
      </c>
      <c r="E1345" s="73" t="s">
        <v>2204</v>
      </c>
      <c r="F1345" s="74" t="n">
        <f aca="false">IF(MONTH(A1345)=MONTH(A1344),F1344+1,1)</f>
        <v>8</v>
      </c>
      <c r="G1345" s="73"/>
      <c r="H1345" s="75"/>
      <c r="I1345" s="75" t="s">
        <v>100</v>
      </c>
      <c r="J1345" s="75"/>
      <c r="K1345" s="78" t="s">
        <v>80</v>
      </c>
      <c r="L1345" s="7" t="n">
        <v>0.838194444444444</v>
      </c>
      <c r="M1345" s="7" t="n">
        <v>0.868055555555555</v>
      </c>
      <c r="N1345" s="95" t="s">
        <v>366</v>
      </c>
      <c r="O1345" s="78" t="s">
        <v>2205</v>
      </c>
      <c r="Q1345" s="0" t="s">
        <v>332</v>
      </c>
      <c r="R1345" s="0" t="str">
        <f aca="false">CHOOSE(WEEKDAY(A1345),"Dom","Lun","Mar","Mie","Jue","Vie","Sab")</f>
        <v>Sab</v>
      </c>
    </row>
    <row r="1346" customFormat="false" ht="15" hidden="false" customHeight="true" outlineLevel="0" collapsed="false">
      <c r="A1346" s="70" t="n">
        <v>44093</v>
      </c>
      <c r="B1346" s="9" t="s">
        <v>1493</v>
      </c>
      <c r="C1346" s="71" t="n">
        <v>300</v>
      </c>
      <c r="D1346" s="72" t="s">
        <v>104</v>
      </c>
      <c r="E1346" s="73" t="s">
        <v>2206</v>
      </c>
      <c r="F1346" s="74" t="n">
        <f aca="false">IF(MONTH(A1346)=MONTH(A1345),F1345+1,1)</f>
        <v>9</v>
      </c>
      <c r="G1346" s="73"/>
      <c r="H1346" s="75"/>
      <c r="I1346" s="75" t="s">
        <v>159</v>
      </c>
      <c r="J1346" s="75"/>
      <c r="K1346" s="78" t="s">
        <v>80</v>
      </c>
      <c r="L1346" s="7" t="n">
        <v>0.896527777777778</v>
      </c>
      <c r="M1346" s="7" t="n">
        <v>0.922222222222222</v>
      </c>
      <c r="N1346" s="95" t="s">
        <v>109</v>
      </c>
      <c r="O1346" s="78" t="s">
        <v>2207</v>
      </c>
      <c r="Q1346" s="0" t="s">
        <v>332</v>
      </c>
      <c r="R1346" s="0" t="str">
        <f aca="false">CHOOSE(WEEKDAY(A1346),"Dom","Lun","Mar","Mie","Jue","Vie","Sab")</f>
        <v>Sab</v>
      </c>
    </row>
    <row r="1347" customFormat="false" ht="15" hidden="true" customHeight="true" outlineLevel="0" collapsed="false">
      <c r="A1347" s="70" t="n">
        <v>44093</v>
      </c>
      <c r="B1347" s="9" t="s">
        <v>2208</v>
      </c>
      <c r="C1347" s="71"/>
      <c r="D1347" s="72"/>
      <c r="E1347" s="73"/>
      <c r="F1347" s="74"/>
      <c r="G1347" s="73"/>
      <c r="H1347" s="75"/>
      <c r="I1347" s="75" t="s">
        <v>79</v>
      </c>
      <c r="J1347" s="75"/>
      <c r="K1347" s="78" t="s">
        <v>108</v>
      </c>
      <c r="L1347" s="7" t="n">
        <v>0.331944444444444</v>
      </c>
      <c r="M1347" s="7" t="n">
        <v>0.363888888888889</v>
      </c>
      <c r="N1347" s="95" t="s">
        <v>198</v>
      </c>
      <c r="O1347" s="78" t="s">
        <v>2209</v>
      </c>
      <c r="Q1347" s="0" t="s">
        <v>332</v>
      </c>
      <c r="R1347" s="0" t="str">
        <f aca="false">CHOOSE(WEEKDAY(A1347),"Dom","Lun","Mar","Mie","Jue","Vie","Sab")</f>
        <v>Sab</v>
      </c>
    </row>
    <row r="1348" customFormat="false" ht="15" hidden="true" customHeight="true" outlineLevel="0" collapsed="false">
      <c r="A1348" s="70" t="n">
        <v>44093</v>
      </c>
      <c r="B1348" s="9" t="s">
        <v>1825</v>
      </c>
      <c r="C1348" s="71"/>
      <c r="D1348" s="72"/>
      <c r="E1348" s="73"/>
      <c r="F1348" s="74"/>
      <c r="G1348" s="73"/>
      <c r="H1348" s="75"/>
      <c r="I1348" s="75"/>
      <c r="J1348" s="75"/>
      <c r="K1348" s="78" t="s">
        <v>108</v>
      </c>
      <c r="L1348" s="7" t="n">
        <v>0.400694444444444</v>
      </c>
      <c r="M1348" s="7" t="n">
        <v>0.43125</v>
      </c>
      <c r="N1348" s="95" t="s">
        <v>109</v>
      </c>
      <c r="O1348" s="78" t="s">
        <v>2210</v>
      </c>
      <c r="Q1348" s="0" t="s">
        <v>332</v>
      </c>
      <c r="R1348" s="0" t="str">
        <f aca="false">CHOOSE(WEEKDAY(A1348),"Dom","Lun","Mar","Mie","Jue","Vie","Sab")</f>
        <v>Sab</v>
      </c>
    </row>
    <row r="1349" customFormat="false" ht="15" hidden="true" customHeight="true" outlineLevel="0" collapsed="false">
      <c r="A1349" s="70" t="n">
        <v>44093</v>
      </c>
      <c r="B1349" s="9" t="s">
        <v>2211</v>
      </c>
      <c r="C1349" s="71"/>
      <c r="D1349" s="72"/>
      <c r="E1349" s="73"/>
      <c r="F1349" s="74"/>
      <c r="G1349" s="73"/>
      <c r="H1349" s="75"/>
      <c r="I1349" s="75" t="s">
        <v>100</v>
      </c>
      <c r="J1349" s="75"/>
      <c r="K1349" s="78" t="s">
        <v>108</v>
      </c>
      <c r="L1349" s="7" t="n">
        <v>0.44375</v>
      </c>
      <c r="M1349" s="7" t="n">
        <v>0.456944444444444</v>
      </c>
      <c r="N1349" s="95" t="s">
        <v>213</v>
      </c>
      <c r="O1349" s="78" t="s">
        <v>2212</v>
      </c>
      <c r="Q1349" s="0" t="s">
        <v>332</v>
      </c>
      <c r="R1349" s="0" t="str">
        <f aca="false">CHOOSE(WEEKDAY(A1349),"Dom","Lun","Mar","Mie","Jue","Vie","Sab")</f>
        <v>Sab</v>
      </c>
    </row>
    <row r="1350" customFormat="false" ht="15" hidden="true" customHeight="true" outlineLevel="0" collapsed="false">
      <c r="A1350" s="70" t="n">
        <v>44093</v>
      </c>
      <c r="B1350" s="9" t="s">
        <v>302</v>
      </c>
      <c r="C1350" s="71"/>
      <c r="D1350" s="72"/>
      <c r="E1350" s="73"/>
      <c r="F1350" s="74"/>
      <c r="G1350" s="73"/>
      <c r="H1350" s="75"/>
      <c r="I1350" s="75"/>
      <c r="J1350" s="75"/>
      <c r="K1350" s="78" t="s">
        <v>257</v>
      </c>
      <c r="L1350" s="7" t="n">
        <v>0.525694444444444</v>
      </c>
      <c r="M1350" s="7" t="n">
        <v>0.536111111111111</v>
      </c>
      <c r="N1350" s="95" t="s">
        <v>123</v>
      </c>
      <c r="O1350" s="78" t="s">
        <v>303</v>
      </c>
      <c r="Q1350" s="0" t="s">
        <v>332</v>
      </c>
      <c r="R1350" s="0" t="str">
        <f aca="false">CHOOSE(WEEKDAY(A1350),"Dom","Lun","Mar","Mie","Jue","Vie","Sab")</f>
        <v>Sab</v>
      </c>
    </row>
    <row r="1351" customFormat="false" ht="15" hidden="true" customHeight="true" outlineLevel="0" collapsed="false">
      <c r="A1351" s="70" t="n">
        <v>44093</v>
      </c>
      <c r="B1351" s="9" t="s">
        <v>143</v>
      </c>
      <c r="C1351" s="71"/>
      <c r="D1351" s="72"/>
      <c r="E1351" s="73"/>
      <c r="F1351" s="74"/>
      <c r="G1351" s="73"/>
      <c r="H1351" s="75"/>
      <c r="I1351" s="75"/>
      <c r="J1351" s="75"/>
      <c r="K1351" s="78" t="s">
        <v>144</v>
      </c>
      <c r="L1351" s="7" t="n">
        <v>0.579861111111111</v>
      </c>
      <c r="M1351" s="7" t="n">
        <v>0.604861111111111</v>
      </c>
      <c r="N1351" s="95" t="s">
        <v>220</v>
      </c>
      <c r="O1351" s="78"/>
      <c r="Q1351" s="0" t="s">
        <v>332</v>
      </c>
      <c r="R1351" s="0" t="str">
        <f aca="false">CHOOSE(WEEKDAY(A1351),"Dom","Lun","Mar","Mie","Jue","Vie","Sab")</f>
        <v>Sab</v>
      </c>
    </row>
    <row r="1352" customFormat="false" ht="15" hidden="true" customHeight="true" outlineLevel="0" collapsed="false">
      <c r="A1352" s="70" t="n">
        <v>44093</v>
      </c>
      <c r="B1352" s="9" t="s">
        <v>2196</v>
      </c>
      <c r="C1352" s="71"/>
      <c r="D1352" s="72"/>
      <c r="E1352" s="73"/>
      <c r="F1352" s="74"/>
      <c r="G1352" s="73"/>
      <c r="H1352" s="75"/>
      <c r="I1352" s="75" t="s">
        <v>79</v>
      </c>
      <c r="J1352" s="75"/>
      <c r="K1352" s="78" t="s">
        <v>108</v>
      </c>
      <c r="L1352" s="7" t="n">
        <v>0.678472222222222</v>
      </c>
      <c r="M1352" s="7" t="n">
        <v>0.678472222222222</v>
      </c>
      <c r="N1352" s="95" t="s">
        <v>198</v>
      </c>
      <c r="O1352" s="78" t="s">
        <v>2213</v>
      </c>
      <c r="Q1352" s="0" t="s">
        <v>332</v>
      </c>
      <c r="R1352" s="0" t="str">
        <f aca="false">CHOOSE(WEEKDAY(A1352),"Dom","Lun","Mar","Mie","Jue","Vie","Sab")</f>
        <v>Sab</v>
      </c>
    </row>
    <row r="1353" customFormat="false" ht="15" hidden="true" customHeight="true" outlineLevel="0" collapsed="false">
      <c r="A1353" s="70" t="n">
        <v>44093</v>
      </c>
      <c r="B1353" s="9" t="s">
        <v>143</v>
      </c>
      <c r="C1353" s="71"/>
      <c r="D1353" s="72"/>
      <c r="E1353" s="73"/>
      <c r="F1353" s="74"/>
      <c r="G1353" s="73"/>
      <c r="H1353" s="75"/>
      <c r="I1353" s="75"/>
      <c r="J1353" s="75"/>
      <c r="K1353" s="78" t="s">
        <v>144</v>
      </c>
      <c r="L1353" s="7" t="n">
        <v>0.701388888888889</v>
      </c>
      <c r="M1353" s="7" t="n">
        <v>0.743055555555555</v>
      </c>
      <c r="N1353" s="95" t="s">
        <v>109</v>
      </c>
      <c r="O1353" s="78"/>
      <c r="Q1353" s="0" t="s">
        <v>332</v>
      </c>
      <c r="R1353" s="0" t="str">
        <f aca="false">CHOOSE(WEEKDAY(A1353),"Dom","Lun","Mar","Mie","Jue","Vie","Sab")</f>
        <v>Sab</v>
      </c>
    </row>
    <row r="1354" customFormat="false" ht="15" hidden="true" customHeight="true" outlineLevel="0" collapsed="false">
      <c r="A1354" s="70" t="n">
        <v>44093</v>
      </c>
      <c r="B1354" s="9" t="s">
        <v>143</v>
      </c>
      <c r="C1354" s="71"/>
      <c r="D1354" s="72"/>
      <c r="E1354" s="73"/>
      <c r="F1354" s="74"/>
      <c r="G1354" s="73"/>
      <c r="H1354" s="75"/>
      <c r="I1354" s="75"/>
      <c r="J1354" s="75"/>
      <c r="K1354" s="78" t="s">
        <v>144</v>
      </c>
      <c r="L1354" s="7" t="n">
        <v>0.934722222222222</v>
      </c>
      <c r="M1354" s="7" t="n">
        <v>0.952083333333333</v>
      </c>
      <c r="N1354" s="95" t="s">
        <v>198</v>
      </c>
      <c r="O1354" s="78"/>
      <c r="Q1354" s="0" t="s">
        <v>332</v>
      </c>
      <c r="R1354" s="0" t="str">
        <f aca="false">CHOOSE(WEEKDAY(A1354),"Dom","Lun","Mar","Mie","Jue","Vie","Sab")</f>
        <v>Sab</v>
      </c>
    </row>
    <row r="1355" customFormat="false" ht="15" hidden="true" customHeight="true" outlineLevel="0" collapsed="false">
      <c r="A1355" s="47" t="n">
        <v>44093</v>
      </c>
      <c r="B1355" s="79" t="s">
        <v>147</v>
      </c>
      <c r="C1355" s="49"/>
      <c r="D1355" s="80"/>
      <c r="E1355" s="81"/>
      <c r="F1355" s="82"/>
      <c r="G1355" s="81"/>
      <c r="H1355" s="83"/>
      <c r="I1355" s="83"/>
      <c r="J1355" s="83"/>
      <c r="K1355" s="59" t="s">
        <v>96</v>
      </c>
      <c r="L1355" s="85" t="n">
        <v>0.9625</v>
      </c>
      <c r="M1355" s="85" t="n">
        <v>0.991666666666667</v>
      </c>
      <c r="N1355" s="99" t="s">
        <v>2214</v>
      </c>
      <c r="O1355" s="59" t="s">
        <v>2118</v>
      </c>
      <c r="Q1355" s="0" t="s">
        <v>332</v>
      </c>
      <c r="R1355" s="0" t="str">
        <f aca="false">CHOOSE(WEEKDAY(A1355),"Dom","Lun","Mar","Mie","Jue","Vie","Sab")</f>
        <v>Sab</v>
      </c>
    </row>
    <row r="1356" customFormat="false" ht="15" hidden="false" customHeight="true" outlineLevel="0" collapsed="false">
      <c r="A1356" s="70" t="n">
        <v>44095</v>
      </c>
      <c r="B1356" s="9" t="s">
        <v>2215</v>
      </c>
      <c r="C1356" s="71" t="n">
        <v>330</v>
      </c>
      <c r="D1356" s="72" t="s">
        <v>821</v>
      </c>
      <c r="E1356" s="73" t="s">
        <v>2216</v>
      </c>
      <c r="F1356" s="74" t="n">
        <f aca="false">IF(MONTH(A1356)=MONTH(A1355),F1355+1,1)</f>
        <v>1</v>
      </c>
      <c r="G1356" s="73"/>
      <c r="H1356" s="75" t="s">
        <v>2217</v>
      </c>
      <c r="I1356" s="75" t="s">
        <v>159</v>
      </c>
      <c r="J1356" s="75"/>
      <c r="K1356" s="78" t="s">
        <v>72</v>
      </c>
      <c r="L1356" s="7" t="n">
        <v>0.558333333333333</v>
      </c>
      <c r="M1356" s="7" t="n">
        <v>0.558333333333333</v>
      </c>
      <c r="N1356" s="95" t="s">
        <v>125</v>
      </c>
      <c r="O1356" s="78" t="s">
        <v>2218</v>
      </c>
      <c r="Q1356" s="0" t="s">
        <v>332</v>
      </c>
      <c r="R1356" s="0" t="str">
        <f aca="false">CHOOSE(WEEKDAY(A1356),"Dom","Lun","Mar","Mie","Jue","Vie","Sab")</f>
        <v>Lun</v>
      </c>
    </row>
    <row r="1357" customFormat="false" ht="15" hidden="false" customHeight="true" outlineLevel="0" collapsed="false">
      <c r="A1357" s="70" t="n">
        <v>44095</v>
      </c>
      <c r="B1357" s="9" t="s">
        <v>2219</v>
      </c>
      <c r="C1357" s="71" t="n">
        <v>400</v>
      </c>
      <c r="D1357" s="72" t="s">
        <v>104</v>
      </c>
      <c r="E1357" s="73" t="s">
        <v>2220</v>
      </c>
      <c r="F1357" s="74" t="n">
        <f aca="false">IF(MONTH(A1357)=MONTH(A1356),F1356+1,1)</f>
        <v>2</v>
      </c>
      <c r="G1357" s="73"/>
      <c r="H1357" s="75"/>
      <c r="I1357" s="75" t="s">
        <v>79</v>
      </c>
      <c r="J1357" s="75"/>
      <c r="K1357" s="78" t="s">
        <v>80</v>
      </c>
      <c r="L1357" s="7" t="n">
        <v>0.327083333333333</v>
      </c>
      <c r="M1357" s="7" t="n">
        <v>0.358333333333333</v>
      </c>
      <c r="N1357" s="95" t="s">
        <v>210</v>
      </c>
      <c r="O1357" s="78" t="s">
        <v>2221</v>
      </c>
      <c r="Q1357" s="0" t="s">
        <v>332</v>
      </c>
      <c r="R1357" s="0" t="str">
        <f aca="false">CHOOSE(WEEKDAY(A1357),"Dom","Lun","Mar","Mie","Jue","Vie","Sab")</f>
        <v>Lun</v>
      </c>
    </row>
    <row r="1358" customFormat="false" ht="15" hidden="false" customHeight="true" outlineLevel="0" collapsed="false">
      <c r="A1358" s="70" t="n">
        <v>44095</v>
      </c>
      <c r="B1358" s="9" t="s">
        <v>2222</v>
      </c>
      <c r="C1358" s="71" t="n">
        <v>450</v>
      </c>
      <c r="D1358" s="72" t="s">
        <v>104</v>
      </c>
      <c r="E1358" s="73" t="s">
        <v>2223</v>
      </c>
      <c r="F1358" s="74" t="n">
        <f aca="false">IF(MONTH(A1358)=MONTH(A1357),F1357+1,1)</f>
        <v>3</v>
      </c>
      <c r="G1358" s="73"/>
      <c r="H1358" s="75"/>
      <c r="I1358" s="75" t="s">
        <v>394</v>
      </c>
      <c r="J1358" s="75"/>
      <c r="K1358" s="78" t="s">
        <v>80</v>
      </c>
      <c r="L1358" s="7" t="n">
        <v>0.46875</v>
      </c>
      <c r="M1358" s="7" t="n">
        <v>0.49375</v>
      </c>
      <c r="N1358" s="95" t="s">
        <v>642</v>
      </c>
      <c r="O1358" s="78" t="s">
        <v>2224</v>
      </c>
      <c r="Q1358" s="0" t="s">
        <v>332</v>
      </c>
      <c r="R1358" s="0" t="str">
        <f aca="false">CHOOSE(WEEKDAY(A1358),"Dom","Lun","Mar","Mie","Jue","Vie","Sab")</f>
        <v>Lun</v>
      </c>
    </row>
    <row r="1359" customFormat="false" ht="15" hidden="false" customHeight="true" outlineLevel="0" collapsed="false">
      <c r="A1359" s="70" t="n">
        <v>44095</v>
      </c>
      <c r="B1359" s="9" t="s">
        <v>2225</v>
      </c>
      <c r="C1359" s="71" t="n">
        <v>600</v>
      </c>
      <c r="D1359" s="72" t="s">
        <v>104</v>
      </c>
      <c r="E1359" s="73" t="s">
        <v>2226</v>
      </c>
      <c r="F1359" s="74" t="n">
        <f aca="false">IF(MONTH(A1359)=MONTH(A1358),F1358+1,1)</f>
        <v>4</v>
      </c>
      <c r="G1359" s="73"/>
      <c r="H1359" s="75"/>
      <c r="I1359" s="75" t="s">
        <v>113</v>
      </c>
      <c r="J1359" s="75"/>
      <c r="K1359" s="78" t="s">
        <v>80</v>
      </c>
      <c r="L1359" s="7" t="n">
        <v>0.590277777777778</v>
      </c>
      <c r="M1359" s="7" t="n">
        <v>0.625</v>
      </c>
      <c r="N1359" s="95" t="s">
        <v>1932</v>
      </c>
      <c r="O1359" s="78" t="s">
        <v>2227</v>
      </c>
      <c r="Q1359" s="0" t="s">
        <v>332</v>
      </c>
      <c r="R1359" s="0" t="str">
        <f aca="false">CHOOSE(WEEKDAY(A1359),"Dom","Lun","Mar","Mie","Jue","Vie","Sab")</f>
        <v>Lun</v>
      </c>
    </row>
    <row r="1360" customFormat="false" ht="15" hidden="true" customHeight="true" outlineLevel="0" collapsed="false">
      <c r="A1360" s="70" t="n">
        <v>44095</v>
      </c>
      <c r="B1360" s="9" t="s">
        <v>2219</v>
      </c>
      <c r="C1360" s="71"/>
      <c r="D1360" s="72"/>
      <c r="E1360" s="73"/>
      <c r="F1360" s="74"/>
      <c r="G1360" s="73"/>
      <c r="H1360" s="75"/>
      <c r="I1360" s="75" t="s">
        <v>79</v>
      </c>
      <c r="J1360" s="75"/>
      <c r="K1360" s="78" t="s">
        <v>108</v>
      </c>
      <c r="L1360" s="7" t="n">
        <v>0.378472222222222</v>
      </c>
      <c r="M1360" s="7" t="n">
        <v>0.380555555555556</v>
      </c>
      <c r="N1360" s="95" t="s">
        <v>559</v>
      </c>
      <c r="O1360" s="78" t="s">
        <v>2228</v>
      </c>
      <c r="Q1360" s="0" t="s">
        <v>332</v>
      </c>
      <c r="R1360" s="0" t="str">
        <f aca="false">CHOOSE(WEEKDAY(A1360),"Dom","Lun","Mar","Mie","Jue","Vie","Sab")</f>
        <v>Lun</v>
      </c>
    </row>
    <row r="1361" customFormat="false" ht="15" hidden="true" customHeight="true" outlineLevel="0" collapsed="false">
      <c r="A1361" s="70" t="n">
        <v>44095</v>
      </c>
      <c r="B1361" s="9" t="s">
        <v>2229</v>
      </c>
      <c r="C1361" s="71"/>
      <c r="D1361" s="72"/>
      <c r="E1361" s="73"/>
      <c r="F1361" s="74"/>
      <c r="G1361" s="73"/>
      <c r="H1361" s="75"/>
      <c r="I1361" s="75"/>
      <c r="J1361" s="75"/>
      <c r="K1361" s="78" t="s">
        <v>108</v>
      </c>
      <c r="L1361" s="7" t="n">
        <v>0.411111111111111</v>
      </c>
      <c r="M1361" s="7" t="n">
        <v>0.436111111111111</v>
      </c>
      <c r="N1361" s="95" t="s">
        <v>222</v>
      </c>
      <c r="O1361" s="78" t="s">
        <v>2230</v>
      </c>
      <c r="Q1361" s="0" t="s">
        <v>332</v>
      </c>
      <c r="R1361" s="0" t="str">
        <f aca="false">CHOOSE(WEEKDAY(A1361),"Dom","Lun","Mar","Mie","Jue","Vie","Sab")</f>
        <v>Lun</v>
      </c>
    </row>
    <row r="1362" customFormat="false" ht="15" hidden="true" customHeight="true" outlineLevel="0" collapsed="false">
      <c r="A1362" s="70" t="n">
        <v>44095</v>
      </c>
      <c r="B1362" s="9" t="s">
        <v>143</v>
      </c>
      <c r="C1362" s="71"/>
      <c r="D1362" s="72"/>
      <c r="E1362" s="73"/>
      <c r="F1362" s="74"/>
      <c r="G1362" s="73"/>
      <c r="H1362" s="75"/>
      <c r="I1362" s="75"/>
      <c r="J1362" s="75"/>
      <c r="K1362" s="78" t="s">
        <v>144</v>
      </c>
      <c r="L1362" s="7" t="n">
        <v>0.558333333333333</v>
      </c>
      <c r="M1362" s="7" t="n">
        <v>0.579861111111111</v>
      </c>
      <c r="N1362" s="95" t="s">
        <v>198</v>
      </c>
      <c r="O1362" s="78"/>
      <c r="Q1362" s="0" t="s">
        <v>332</v>
      </c>
      <c r="R1362" s="0" t="str">
        <f aca="false">CHOOSE(WEEKDAY(A1362),"Dom","Lun","Mar","Mie","Jue","Vie","Sab")</f>
        <v>Lun</v>
      </c>
    </row>
    <row r="1363" customFormat="false" ht="15" hidden="true" customHeight="true" outlineLevel="0" collapsed="false">
      <c r="A1363" s="70" t="n">
        <v>44095</v>
      </c>
      <c r="B1363" s="9" t="s">
        <v>143</v>
      </c>
      <c r="C1363" s="71"/>
      <c r="D1363" s="72"/>
      <c r="E1363" s="73"/>
      <c r="F1363" s="74"/>
      <c r="G1363" s="73"/>
      <c r="H1363" s="75"/>
      <c r="I1363" s="75"/>
      <c r="J1363" s="75"/>
      <c r="K1363" s="78" t="s">
        <v>144</v>
      </c>
      <c r="L1363" s="7" t="n">
        <v>0.678472222222222</v>
      </c>
      <c r="M1363" s="7" t="n">
        <v>0.721527777777778</v>
      </c>
      <c r="N1363" s="95" t="s">
        <v>615</v>
      </c>
      <c r="O1363" s="78"/>
      <c r="Q1363" s="0" t="s">
        <v>332</v>
      </c>
      <c r="R1363" s="0" t="str">
        <f aca="false">CHOOSE(WEEKDAY(A1363),"Dom","Lun","Mar","Mie","Jue","Vie","Sab")</f>
        <v>Lun</v>
      </c>
    </row>
    <row r="1364" customFormat="false" ht="15" hidden="true" customHeight="true" outlineLevel="0" collapsed="false">
      <c r="A1364" s="47" t="n">
        <v>44095</v>
      </c>
      <c r="B1364" s="79" t="s">
        <v>147</v>
      </c>
      <c r="C1364" s="49"/>
      <c r="D1364" s="80"/>
      <c r="E1364" s="81"/>
      <c r="F1364" s="82"/>
      <c r="G1364" s="81"/>
      <c r="H1364" s="83"/>
      <c r="I1364" s="83"/>
      <c r="J1364" s="83"/>
      <c r="K1364" s="59" t="s">
        <v>96</v>
      </c>
      <c r="L1364" s="85" t="n">
        <v>0.742361111111111</v>
      </c>
      <c r="M1364" s="85" t="n">
        <v>0.790277777777778</v>
      </c>
      <c r="N1364" s="99" t="s">
        <v>2231</v>
      </c>
      <c r="O1364" s="59" t="s">
        <v>2118</v>
      </c>
      <c r="Q1364" s="0" t="s">
        <v>332</v>
      </c>
      <c r="R1364" s="0" t="str">
        <f aca="false">CHOOSE(WEEKDAY(A1364),"Dom","Lun","Mar","Mie","Jue","Vie","Sab")</f>
        <v>Lun</v>
      </c>
    </row>
    <row r="1365" customFormat="false" ht="15" hidden="false" customHeight="true" outlineLevel="0" collapsed="false">
      <c r="A1365" s="70" t="n">
        <v>44096</v>
      </c>
      <c r="B1365" s="9" t="s">
        <v>2232</v>
      </c>
      <c r="C1365" s="71" t="n">
        <v>380</v>
      </c>
      <c r="D1365" s="72" t="s">
        <v>821</v>
      </c>
      <c r="E1365" s="73" t="s">
        <v>2233</v>
      </c>
      <c r="F1365" s="74" t="n">
        <f aca="false">IF(MONTH(A1365)=MONTH(A1364),F1364+1,1)</f>
        <v>1</v>
      </c>
      <c r="G1365" s="73"/>
      <c r="H1365" s="75" t="s">
        <v>2232</v>
      </c>
      <c r="I1365" s="75" t="s">
        <v>100</v>
      </c>
      <c r="J1365" s="75"/>
      <c r="K1365" s="78" t="s">
        <v>80</v>
      </c>
      <c r="L1365" s="7" t="n">
        <v>0.339583333333333</v>
      </c>
      <c r="M1365" s="7" t="n">
        <v>0.359722222222222</v>
      </c>
      <c r="N1365" s="95" t="s">
        <v>1239</v>
      </c>
      <c r="O1365" s="78" t="s">
        <v>2234</v>
      </c>
      <c r="Q1365" s="0" t="s">
        <v>120</v>
      </c>
      <c r="R1365" s="0" t="str">
        <f aca="false">CHOOSE(WEEKDAY(A1365),"Dom","Lun","Mar","Mie","Jue","Vie","Sab")</f>
        <v>Mar</v>
      </c>
    </row>
    <row r="1366" customFormat="false" ht="15" hidden="false" customHeight="true" outlineLevel="0" collapsed="false">
      <c r="A1366" s="70" t="n">
        <v>44096</v>
      </c>
      <c r="B1366" s="9" t="s">
        <v>2235</v>
      </c>
      <c r="C1366" s="71" t="n">
        <v>340</v>
      </c>
      <c r="D1366" s="72" t="s">
        <v>821</v>
      </c>
      <c r="E1366" s="73" t="s">
        <v>2236</v>
      </c>
      <c r="F1366" s="74" t="n">
        <f aca="false">IF(MONTH(A1366)=MONTH(A1365),F1365+1,1)</f>
        <v>2</v>
      </c>
      <c r="G1366" s="73"/>
      <c r="H1366" s="75" t="s">
        <v>2237</v>
      </c>
      <c r="I1366" s="75" t="s">
        <v>159</v>
      </c>
      <c r="J1366" s="75"/>
      <c r="K1366" s="78" t="s">
        <v>80</v>
      </c>
      <c r="L1366" s="7" t="n">
        <v>0.470138888888889</v>
      </c>
      <c r="M1366" s="7" t="n">
        <v>0.527777777777778</v>
      </c>
      <c r="N1366" s="95" t="s">
        <v>2238</v>
      </c>
      <c r="O1366" s="78" t="s">
        <v>2239</v>
      </c>
      <c r="Q1366" s="0" t="s">
        <v>120</v>
      </c>
      <c r="R1366" s="0" t="str">
        <f aca="false">CHOOSE(WEEKDAY(A1366),"Dom","Lun","Mar","Mie","Jue","Vie","Sab")</f>
        <v>Mar</v>
      </c>
    </row>
    <row r="1367" customFormat="false" ht="15" hidden="false" customHeight="true" outlineLevel="0" collapsed="false">
      <c r="A1367" s="70" t="n">
        <v>44096</v>
      </c>
      <c r="B1367" s="9" t="s">
        <v>1229</v>
      </c>
      <c r="C1367" s="71" t="n">
        <v>350</v>
      </c>
      <c r="D1367" s="72" t="s">
        <v>104</v>
      </c>
      <c r="E1367" s="73" t="s">
        <v>2240</v>
      </c>
      <c r="F1367" s="74" t="n">
        <f aca="false">IF(MONTH(A1367)=MONTH(A1366),F1366+1,1)</f>
        <v>3</v>
      </c>
      <c r="G1367" s="73"/>
      <c r="H1367" s="75"/>
      <c r="I1367" s="75" t="s">
        <v>79</v>
      </c>
      <c r="J1367" s="75"/>
      <c r="K1367" s="78" t="s">
        <v>80</v>
      </c>
      <c r="L1367" s="7" t="n">
        <v>0.390972222222222</v>
      </c>
      <c r="M1367" s="7" t="n">
        <v>0.439583333333333</v>
      </c>
      <c r="N1367" s="95" t="s">
        <v>559</v>
      </c>
      <c r="O1367" s="78" t="s">
        <v>2241</v>
      </c>
      <c r="Q1367" s="0" t="s">
        <v>120</v>
      </c>
      <c r="R1367" s="0" t="str">
        <f aca="false">CHOOSE(WEEKDAY(A1367),"Dom","Lun","Mar","Mie","Jue","Vie","Sab")</f>
        <v>Mar</v>
      </c>
    </row>
    <row r="1368" customFormat="false" ht="15" hidden="true" customHeight="true" outlineLevel="0" collapsed="false">
      <c r="A1368" s="70" t="n">
        <v>44096</v>
      </c>
      <c r="B1368" s="9" t="s">
        <v>1493</v>
      </c>
      <c r="C1368" s="71"/>
      <c r="D1368" s="72"/>
      <c r="E1368" s="73"/>
      <c r="F1368" s="74"/>
      <c r="G1368" s="73"/>
      <c r="H1368" s="75"/>
      <c r="I1368" s="75" t="s">
        <v>159</v>
      </c>
      <c r="J1368" s="75"/>
      <c r="K1368" s="78" t="s">
        <v>108</v>
      </c>
      <c r="L1368" s="7" t="n">
        <v>0.600694444444444</v>
      </c>
      <c r="M1368" s="7" t="n">
        <v>0.604166666666667</v>
      </c>
      <c r="N1368" s="95" t="s">
        <v>524</v>
      </c>
      <c r="O1368" s="78" t="s">
        <v>2242</v>
      </c>
      <c r="Q1368" s="0" t="s">
        <v>120</v>
      </c>
      <c r="R1368" s="0" t="str">
        <f aca="false">CHOOSE(WEEKDAY(A1368),"Dom","Lun","Mar","Mie","Jue","Vie","Sab")</f>
        <v>Mar</v>
      </c>
    </row>
    <row r="1369" customFormat="false" ht="15" hidden="true" customHeight="true" outlineLevel="0" collapsed="false">
      <c r="A1369" s="70" t="n">
        <v>44096</v>
      </c>
      <c r="B1369" s="9" t="s">
        <v>143</v>
      </c>
      <c r="C1369" s="71"/>
      <c r="D1369" s="72"/>
      <c r="E1369" s="73"/>
      <c r="F1369" s="74"/>
      <c r="G1369" s="73"/>
      <c r="H1369" s="75"/>
      <c r="I1369" s="75"/>
      <c r="J1369" s="75"/>
      <c r="K1369" s="78" t="s">
        <v>144</v>
      </c>
      <c r="L1369" s="7" t="n">
        <v>0.649305555555556</v>
      </c>
      <c r="M1369" s="7" t="n">
        <v>0.677083333333333</v>
      </c>
      <c r="N1369" s="95" t="s">
        <v>109</v>
      </c>
      <c r="O1369" s="78"/>
      <c r="Q1369" s="0" t="s">
        <v>120</v>
      </c>
      <c r="R1369" s="0" t="str">
        <f aca="false">CHOOSE(WEEKDAY(A1369),"Dom","Lun","Mar","Mie","Jue","Vie","Sab")</f>
        <v>Mar</v>
      </c>
    </row>
    <row r="1370" customFormat="false" ht="15" hidden="true" customHeight="true" outlineLevel="0" collapsed="false">
      <c r="A1370" s="47" t="n">
        <v>44096</v>
      </c>
      <c r="B1370" s="79" t="s">
        <v>147</v>
      </c>
      <c r="C1370" s="49"/>
      <c r="D1370" s="80"/>
      <c r="E1370" s="81"/>
      <c r="F1370" s="82"/>
      <c r="G1370" s="81"/>
      <c r="H1370" s="83"/>
      <c r="I1370" s="83"/>
      <c r="J1370" s="83"/>
      <c r="K1370" s="59" t="s">
        <v>96</v>
      </c>
      <c r="L1370" s="85" t="n">
        <v>0.689583333333333</v>
      </c>
      <c r="M1370" s="85" t="n">
        <v>0.779166666666667</v>
      </c>
      <c r="N1370" s="99" t="s">
        <v>2243</v>
      </c>
      <c r="O1370" s="59" t="s">
        <v>2118</v>
      </c>
      <c r="Q1370" s="0" t="s">
        <v>120</v>
      </c>
      <c r="R1370" s="0" t="str">
        <f aca="false">CHOOSE(WEEKDAY(A1370),"Dom","Lun","Mar","Mie","Jue","Vie","Sab")</f>
        <v>Mar</v>
      </c>
    </row>
    <row r="1371" customFormat="false" ht="15" hidden="false" customHeight="true" outlineLevel="0" collapsed="false">
      <c r="A1371" s="70" t="n">
        <v>44097</v>
      </c>
      <c r="B1371" s="9" t="s">
        <v>2201</v>
      </c>
      <c r="C1371" s="71" t="n">
        <v>300</v>
      </c>
      <c r="D1371" s="72" t="s">
        <v>77</v>
      </c>
      <c r="E1371" s="73" t="s">
        <v>2244</v>
      </c>
      <c r="F1371" s="74" t="n">
        <f aca="false">IF(MONTH(A1371)=MONTH(A1370),F1370+1,1)</f>
        <v>1</v>
      </c>
      <c r="G1371" s="73"/>
      <c r="H1371" s="75"/>
      <c r="I1371" s="75" t="s">
        <v>113</v>
      </c>
      <c r="J1371" s="75"/>
      <c r="K1371" s="78" t="s">
        <v>80</v>
      </c>
      <c r="L1371" s="7" t="n">
        <v>0.440277777777778</v>
      </c>
      <c r="M1371" s="7" t="n">
        <v>0.464583333333333</v>
      </c>
      <c r="N1371" s="95" t="s">
        <v>395</v>
      </c>
      <c r="O1371" s="78" t="s">
        <v>2245</v>
      </c>
      <c r="Q1371" s="0" t="s">
        <v>120</v>
      </c>
      <c r="R1371" s="0" t="str">
        <f aca="false">CHOOSE(WEEKDAY(A1371),"Dom","Lun","Mar","Mie","Jue","Vie","Sab")</f>
        <v>Mie</v>
      </c>
    </row>
    <row r="1372" customFormat="false" ht="15" hidden="false" customHeight="true" outlineLevel="0" collapsed="false">
      <c r="A1372" s="70" t="n">
        <v>44097</v>
      </c>
      <c r="B1372" s="9" t="s">
        <v>2246</v>
      </c>
      <c r="C1372" s="71" t="n">
        <v>420</v>
      </c>
      <c r="D1372" s="72" t="s">
        <v>821</v>
      </c>
      <c r="E1372" s="73" t="s">
        <v>2247</v>
      </c>
      <c r="F1372" s="74" t="n">
        <f aca="false">IF(MONTH(A1372)=MONTH(A1371),F1371+1,1)</f>
        <v>2</v>
      </c>
      <c r="G1372" s="73"/>
      <c r="H1372" s="75" t="s">
        <v>2248</v>
      </c>
      <c r="I1372" s="75" t="s">
        <v>113</v>
      </c>
      <c r="J1372" s="75"/>
      <c r="K1372" s="78" t="s">
        <v>80</v>
      </c>
      <c r="L1372" s="7" t="n">
        <v>0.500694444444444</v>
      </c>
      <c r="M1372" s="7" t="n">
        <v>0.524305555555556</v>
      </c>
      <c r="N1372" s="95" t="s">
        <v>799</v>
      </c>
      <c r="O1372" s="78" t="s">
        <v>2249</v>
      </c>
      <c r="Q1372" s="0" t="s">
        <v>120</v>
      </c>
      <c r="R1372" s="0" t="str">
        <f aca="false">CHOOSE(WEEKDAY(A1372),"Dom","Lun","Mar","Mie","Jue","Vie","Sab")</f>
        <v>Mie</v>
      </c>
    </row>
    <row r="1373" customFormat="false" ht="15" hidden="false" customHeight="true" outlineLevel="0" collapsed="false">
      <c r="A1373" s="70" t="n">
        <v>44097</v>
      </c>
      <c r="B1373" s="9" t="s">
        <v>982</v>
      </c>
      <c r="C1373" s="71" t="n">
        <v>350</v>
      </c>
      <c r="D1373" s="72" t="s">
        <v>104</v>
      </c>
      <c r="E1373" s="73" t="s">
        <v>983</v>
      </c>
      <c r="F1373" s="74" t="n">
        <f aca="false">IF(MONTH(A1373)=MONTH(A1372),F1372+1,1)</f>
        <v>3</v>
      </c>
      <c r="G1373" s="73"/>
      <c r="H1373" s="75"/>
      <c r="I1373" s="75" t="s">
        <v>113</v>
      </c>
      <c r="J1373" s="75"/>
      <c r="K1373" s="78" t="s">
        <v>80</v>
      </c>
      <c r="L1373" s="7" t="n">
        <v>0.616666666666667</v>
      </c>
      <c r="M1373" s="7" t="n">
        <v>0.725</v>
      </c>
      <c r="N1373" s="95" t="s">
        <v>267</v>
      </c>
      <c r="O1373" s="78" t="s">
        <v>984</v>
      </c>
      <c r="Q1373" s="0" t="s">
        <v>120</v>
      </c>
      <c r="R1373" s="0" t="str">
        <f aca="false">CHOOSE(WEEKDAY(A1373),"Dom","Lun","Mar","Mie","Jue","Vie","Sab")</f>
        <v>Mie</v>
      </c>
    </row>
    <row r="1374" customFormat="false" ht="15" hidden="true" customHeight="true" outlineLevel="0" collapsed="false">
      <c r="A1374" s="70" t="n">
        <v>44097</v>
      </c>
      <c r="B1374" s="9" t="s">
        <v>2201</v>
      </c>
      <c r="C1374" s="71"/>
      <c r="D1374" s="72"/>
      <c r="E1374" s="73"/>
      <c r="F1374" s="74"/>
      <c r="G1374" s="73"/>
      <c r="H1374" s="75"/>
      <c r="I1374" s="75"/>
      <c r="J1374" s="75"/>
      <c r="K1374" s="78" t="s">
        <v>108</v>
      </c>
      <c r="L1374" s="7" t="n">
        <v>0.490277777777778</v>
      </c>
      <c r="M1374" s="7" t="n">
        <v>0.490277777777778</v>
      </c>
      <c r="N1374" s="95" t="s">
        <v>198</v>
      </c>
      <c r="O1374" s="78" t="s">
        <v>2250</v>
      </c>
      <c r="Q1374" s="0" t="s">
        <v>120</v>
      </c>
      <c r="R1374" s="0" t="str">
        <f aca="false">CHOOSE(WEEKDAY(A1374),"Dom","Lun","Mar","Mie","Jue","Vie","Sab")</f>
        <v>Mie</v>
      </c>
    </row>
    <row r="1375" customFormat="false" ht="15" hidden="true" customHeight="true" outlineLevel="0" collapsed="false">
      <c r="A1375" s="70" t="n">
        <v>44097</v>
      </c>
      <c r="B1375" s="9" t="s">
        <v>511</v>
      </c>
      <c r="C1375" s="71"/>
      <c r="D1375" s="72"/>
      <c r="E1375" s="73"/>
      <c r="F1375" s="74"/>
      <c r="G1375" s="73"/>
      <c r="H1375" s="75"/>
      <c r="I1375" s="75"/>
      <c r="J1375" s="75"/>
      <c r="K1375" s="78" t="s">
        <v>257</v>
      </c>
      <c r="L1375" s="7" t="n">
        <v>0.55625</v>
      </c>
      <c r="M1375" s="7" t="n">
        <v>0.574305555555555</v>
      </c>
      <c r="N1375" s="95" t="s">
        <v>168</v>
      </c>
      <c r="O1375" s="78" t="s">
        <v>512</v>
      </c>
      <c r="Q1375" s="0" t="s">
        <v>120</v>
      </c>
      <c r="R1375" s="0" t="str">
        <f aca="false">CHOOSE(WEEKDAY(A1375),"Dom","Lun","Mar","Mie","Jue","Vie","Sab")</f>
        <v>Mie</v>
      </c>
    </row>
    <row r="1376" customFormat="false" ht="15" hidden="true" customHeight="true" outlineLevel="0" collapsed="false">
      <c r="A1376" s="70" t="n">
        <v>44097</v>
      </c>
      <c r="B1376" s="9" t="s">
        <v>143</v>
      </c>
      <c r="C1376" s="71"/>
      <c r="D1376" s="72"/>
      <c r="E1376" s="73"/>
      <c r="F1376" s="74"/>
      <c r="G1376" s="73"/>
      <c r="H1376" s="75"/>
      <c r="I1376" s="75"/>
      <c r="J1376" s="75"/>
      <c r="K1376" s="78" t="s">
        <v>144</v>
      </c>
      <c r="L1376" s="7" t="n">
        <v>0.577083333333333</v>
      </c>
      <c r="M1376" s="7" t="n">
        <v>0.604166666666667</v>
      </c>
      <c r="N1376" s="95" t="s">
        <v>109</v>
      </c>
      <c r="O1376" s="78"/>
      <c r="Q1376" s="0" t="s">
        <v>120</v>
      </c>
      <c r="R1376" s="0" t="str">
        <f aca="false">CHOOSE(WEEKDAY(A1376),"Dom","Lun","Mar","Mie","Jue","Vie","Sab")</f>
        <v>Mie</v>
      </c>
    </row>
    <row r="1377" customFormat="false" ht="15" hidden="true" customHeight="true" outlineLevel="0" collapsed="false">
      <c r="A1377" s="70" t="n">
        <v>44097</v>
      </c>
      <c r="B1377" s="9" t="s">
        <v>377</v>
      </c>
      <c r="C1377" s="71"/>
      <c r="D1377" s="72"/>
      <c r="E1377" s="73"/>
      <c r="F1377" s="74"/>
      <c r="G1377" s="73"/>
      <c r="H1377" s="75"/>
      <c r="I1377" s="75"/>
      <c r="J1377" s="75"/>
      <c r="K1377" s="78" t="s">
        <v>92</v>
      </c>
      <c r="L1377" s="7" t="n">
        <v>0.743055555555555</v>
      </c>
      <c r="M1377" s="7" t="n">
        <v>0.75625</v>
      </c>
      <c r="N1377" s="95" t="s">
        <v>81</v>
      </c>
      <c r="O1377" s="78" t="s">
        <v>1912</v>
      </c>
      <c r="Q1377" s="0" t="s">
        <v>120</v>
      </c>
      <c r="R1377" s="0" t="str">
        <f aca="false">CHOOSE(WEEKDAY(A1377),"Dom","Lun","Mar","Mie","Jue","Vie","Sab")</f>
        <v>Mie</v>
      </c>
    </row>
    <row r="1378" customFormat="false" ht="15" hidden="true" customHeight="true" outlineLevel="0" collapsed="false">
      <c r="A1378" s="47" t="n">
        <v>44097</v>
      </c>
      <c r="B1378" s="79" t="s">
        <v>147</v>
      </c>
      <c r="C1378" s="134"/>
      <c r="D1378" s="80"/>
      <c r="E1378" s="81"/>
      <c r="F1378" s="82"/>
      <c r="G1378" s="81"/>
      <c r="H1378" s="83"/>
      <c r="I1378" s="83"/>
      <c r="J1378" s="83"/>
      <c r="K1378" s="59" t="s">
        <v>96</v>
      </c>
      <c r="L1378" s="85" t="n">
        <v>0.780555555555556</v>
      </c>
      <c r="M1378" s="85" t="n">
        <v>0.788888888888889</v>
      </c>
      <c r="N1378" s="99" t="s">
        <v>2251</v>
      </c>
      <c r="O1378" s="59" t="s">
        <v>2118</v>
      </c>
      <c r="Q1378" s="0" t="s">
        <v>120</v>
      </c>
      <c r="R1378" s="0" t="str">
        <f aca="false">CHOOSE(WEEKDAY(A1378),"Dom","Lun","Mar","Mie","Jue","Vie","Sab")</f>
        <v>Mie</v>
      </c>
    </row>
    <row r="1379" customFormat="false" ht="15" hidden="false" customHeight="true" outlineLevel="0" collapsed="false">
      <c r="A1379" s="70" t="n">
        <v>44098</v>
      </c>
      <c r="B1379" s="9" t="s">
        <v>2025</v>
      </c>
      <c r="C1379" s="71" t="n">
        <v>300</v>
      </c>
      <c r="D1379" s="72" t="s">
        <v>77</v>
      </c>
      <c r="E1379" s="73" t="s">
        <v>2252</v>
      </c>
      <c r="F1379" s="74" t="n">
        <f aca="false">IF(MONTH(A1379)=MONTH(A1378),F1378+1,1)</f>
        <v>1</v>
      </c>
      <c r="G1379" s="73"/>
      <c r="H1379" s="75"/>
      <c r="I1379" s="75" t="s">
        <v>187</v>
      </c>
      <c r="J1379" s="75"/>
      <c r="K1379" s="78" t="s">
        <v>80</v>
      </c>
      <c r="L1379" s="7" t="n">
        <v>0.398611111111111</v>
      </c>
      <c r="M1379" s="7" t="n">
        <v>0.415277777777778</v>
      </c>
      <c r="N1379" s="95" t="s">
        <v>145</v>
      </c>
      <c r="O1379" s="78" t="s">
        <v>2253</v>
      </c>
      <c r="Q1379" s="0" t="s">
        <v>120</v>
      </c>
      <c r="R1379" s="0" t="str">
        <f aca="false">CHOOSE(WEEKDAY(A1379),"Dom","Lun","Mar","Mie","Jue","Vie","Sab")</f>
        <v>Jue</v>
      </c>
    </row>
    <row r="1380" customFormat="false" ht="15" hidden="false" customHeight="true" outlineLevel="0" collapsed="false">
      <c r="A1380" s="70" t="n">
        <v>44098</v>
      </c>
      <c r="B1380" s="9" t="s">
        <v>2254</v>
      </c>
      <c r="C1380" s="71" t="n">
        <v>300</v>
      </c>
      <c r="D1380" s="72" t="s">
        <v>821</v>
      </c>
      <c r="E1380" s="73" t="s">
        <v>2255</v>
      </c>
      <c r="F1380" s="74" t="n">
        <f aca="false">IF(MONTH(A1380)=MONTH(A1379),F1379+1,1)</f>
        <v>2</v>
      </c>
      <c r="G1380" s="73"/>
      <c r="H1380" s="75" t="s">
        <v>1421</v>
      </c>
      <c r="I1380" s="75" t="s">
        <v>183</v>
      </c>
      <c r="J1380" s="75"/>
      <c r="K1380" s="78" t="s">
        <v>80</v>
      </c>
      <c r="L1380" s="7" t="n">
        <v>0.485416666666667</v>
      </c>
      <c r="M1380" s="7" t="n">
        <v>0.488888888888889</v>
      </c>
      <c r="N1380" s="95" t="s">
        <v>395</v>
      </c>
      <c r="O1380" s="78" t="s">
        <v>1422</v>
      </c>
      <c r="Q1380" s="0" t="s">
        <v>120</v>
      </c>
      <c r="R1380" s="0" t="str">
        <f aca="false">CHOOSE(WEEKDAY(A1380),"Dom","Lun","Mar","Mie","Jue","Vie","Sab")</f>
        <v>Jue</v>
      </c>
    </row>
    <row r="1381" customFormat="false" ht="15" hidden="true" customHeight="true" outlineLevel="0" collapsed="false">
      <c r="A1381" s="70" t="n">
        <v>44098</v>
      </c>
      <c r="B1381" s="9" t="s">
        <v>2256</v>
      </c>
      <c r="C1381" s="71"/>
      <c r="D1381" s="72"/>
      <c r="E1381" s="73"/>
      <c r="F1381" s="74"/>
      <c r="G1381" s="73"/>
      <c r="H1381" s="75"/>
      <c r="I1381" s="75"/>
      <c r="J1381" s="75"/>
      <c r="K1381" s="78" t="s">
        <v>257</v>
      </c>
      <c r="L1381" s="7" t="n">
        <v>0.429166666666667</v>
      </c>
      <c r="M1381" s="7" t="n">
        <v>0.441666666666667</v>
      </c>
      <c r="N1381" s="95" t="s">
        <v>434</v>
      </c>
      <c r="O1381" s="78" t="s">
        <v>2257</v>
      </c>
      <c r="Q1381" s="0" t="s">
        <v>120</v>
      </c>
      <c r="R1381" s="0" t="str">
        <f aca="false">CHOOSE(WEEKDAY(A1381),"Dom","Lun","Mar","Mie","Jue","Vie","Sab")</f>
        <v>Jue</v>
      </c>
    </row>
    <row r="1382" customFormat="false" ht="15" hidden="true" customHeight="true" outlineLevel="0" collapsed="false">
      <c r="A1382" s="70" t="n">
        <v>44098</v>
      </c>
      <c r="B1382" s="9" t="s">
        <v>2258</v>
      </c>
      <c r="C1382" s="71"/>
      <c r="D1382" s="72"/>
      <c r="E1382" s="73"/>
      <c r="F1382" s="74"/>
      <c r="G1382" s="73"/>
      <c r="H1382" s="75"/>
      <c r="I1382" s="75" t="s">
        <v>187</v>
      </c>
      <c r="J1382" s="75"/>
      <c r="K1382" s="78" t="s">
        <v>108</v>
      </c>
      <c r="L1382" s="7" t="n">
        <v>0.446527777777778</v>
      </c>
      <c r="M1382" s="7" t="n">
        <v>0.447222222222222</v>
      </c>
      <c r="N1382" s="95" t="s">
        <v>109</v>
      </c>
      <c r="O1382" s="78" t="s">
        <v>2259</v>
      </c>
      <c r="Q1382" s="0" t="s">
        <v>120</v>
      </c>
      <c r="R1382" s="0" t="str">
        <f aca="false">CHOOSE(WEEKDAY(A1382),"Dom","Lun","Mar","Mie","Jue","Vie","Sab")</f>
        <v>Jue</v>
      </c>
    </row>
    <row r="1383" customFormat="false" ht="15" hidden="true" customHeight="true" outlineLevel="0" collapsed="false">
      <c r="A1383" s="70" t="n">
        <v>44098</v>
      </c>
      <c r="B1383" s="9" t="s">
        <v>2260</v>
      </c>
      <c r="C1383" s="71"/>
      <c r="D1383" s="72"/>
      <c r="E1383" s="73"/>
      <c r="F1383" s="74"/>
      <c r="G1383" s="73"/>
      <c r="H1383" s="75"/>
      <c r="I1383" s="75"/>
      <c r="J1383" s="75"/>
      <c r="K1383" s="78" t="s">
        <v>108</v>
      </c>
      <c r="L1383" s="7" t="n">
        <v>0.459722222222222</v>
      </c>
      <c r="M1383" s="7" t="n">
        <v>0.477777777777778</v>
      </c>
      <c r="N1383" s="95" t="s">
        <v>170</v>
      </c>
      <c r="O1383" s="78" t="s">
        <v>2261</v>
      </c>
      <c r="Q1383" s="0" t="s">
        <v>120</v>
      </c>
      <c r="R1383" s="0" t="str">
        <f aca="false">CHOOSE(WEEKDAY(A1383),"Dom","Lun","Mar","Mie","Jue","Vie","Sab")</f>
        <v>Jue</v>
      </c>
    </row>
    <row r="1384" customFormat="false" ht="15" hidden="true" customHeight="true" outlineLevel="0" collapsed="false">
      <c r="A1384" s="70" t="n">
        <v>44098</v>
      </c>
      <c r="B1384" s="9" t="s">
        <v>2262</v>
      </c>
      <c r="C1384" s="71"/>
      <c r="D1384" s="72"/>
      <c r="E1384" s="73"/>
      <c r="F1384" s="74"/>
      <c r="G1384" s="73"/>
      <c r="H1384" s="75"/>
      <c r="I1384" s="75"/>
      <c r="J1384" s="75"/>
      <c r="K1384" s="78" t="s">
        <v>108</v>
      </c>
      <c r="L1384" s="7" t="n">
        <v>0.514583333333333</v>
      </c>
      <c r="M1384" s="7" t="n">
        <v>0.525</v>
      </c>
      <c r="N1384" s="95" t="s">
        <v>210</v>
      </c>
      <c r="O1384" s="78" t="s">
        <v>2263</v>
      </c>
      <c r="Q1384" s="0" t="s">
        <v>120</v>
      </c>
      <c r="R1384" s="0" t="str">
        <f aca="false">CHOOSE(WEEKDAY(A1384),"Dom","Lun","Mar","Mie","Jue","Vie","Sab")</f>
        <v>Jue</v>
      </c>
    </row>
    <row r="1385" customFormat="false" ht="15" hidden="true" customHeight="true" outlineLevel="0" collapsed="false">
      <c r="A1385" s="70" t="n">
        <v>44098</v>
      </c>
      <c r="B1385" s="9" t="s">
        <v>2254</v>
      </c>
      <c r="C1385" s="71"/>
      <c r="D1385" s="72"/>
      <c r="E1385" s="73" t="s">
        <v>2255</v>
      </c>
      <c r="F1385" s="74"/>
      <c r="G1385" s="73"/>
      <c r="H1385" s="75" t="s">
        <v>1421</v>
      </c>
      <c r="I1385" s="75" t="s">
        <v>183</v>
      </c>
      <c r="J1385" s="75"/>
      <c r="K1385" s="78" t="s">
        <v>141</v>
      </c>
      <c r="L1385" s="7" t="n">
        <v>0.545138888888889</v>
      </c>
      <c r="M1385" s="7" t="n">
        <v>0.550694444444444</v>
      </c>
      <c r="N1385" s="95" t="s">
        <v>476</v>
      </c>
      <c r="O1385" s="78" t="s">
        <v>1422</v>
      </c>
      <c r="Q1385" s="0" t="s">
        <v>120</v>
      </c>
      <c r="R1385" s="0" t="str">
        <f aca="false">CHOOSE(WEEKDAY(A1385),"Dom","Lun","Mar","Mie","Jue","Vie","Sab")</f>
        <v>Jue</v>
      </c>
    </row>
    <row r="1386" customFormat="false" ht="15" hidden="true" customHeight="true" outlineLevel="0" collapsed="false">
      <c r="A1386" s="70" t="n">
        <v>44098</v>
      </c>
      <c r="B1386" s="9" t="s">
        <v>143</v>
      </c>
      <c r="C1386" s="71"/>
      <c r="D1386" s="72"/>
      <c r="E1386" s="73"/>
      <c r="F1386" s="74"/>
      <c r="G1386" s="73"/>
      <c r="H1386" s="75"/>
      <c r="I1386" s="75"/>
      <c r="J1386" s="75"/>
      <c r="K1386" s="78" t="s">
        <v>144</v>
      </c>
      <c r="L1386" s="7" t="n">
        <v>0.570138888888889</v>
      </c>
      <c r="M1386" s="7" t="n">
        <v>0.581944444444444</v>
      </c>
      <c r="N1386" s="95" t="s">
        <v>310</v>
      </c>
      <c r="O1386" s="78"/>
      <c r="Q1386" s="0" t="s">
        <v>120</v>
      </c>
      <c r="R1386" s="0" t="str">
        <f aca="false">CHOOSE(WEEKDAY(A1386),"Dom","Lun","Mar","Mie","Jue","Vie","Sab")</f>
        <v>Jue</v>
      </c>
    </row>
    <row r="1387" customFormat="false" ht="15" hidden="true" customHeight="true" outlineLevel="0" collapsed="false">
      <c r="A1387" s="47" t="n">
        <v>44098</v>
      </c>
      <c r="B1387" s="79" t="s">
        <v>147</v>
      </c>
      <c r="C1387" s="49"/>
      <c r="D1387" s="80"/>
      <c r="E1387" s="81"/>
      <c r="F1387" s="82"/>
      <c r="G1387" s="81"/>
      <c r="H1387" s="83"/>
      <c r="I1387" s="83"/>
      <c r="J1387" s="83"/>
      <c r="K1387" s="59" t="s">
        <v>96</v>
      </c>
      <c r="L1387" s="85" t="n">
        <v>0.590972222222222</v>
      </c>
      <c r="M1387" s="85" t="n">
        <v>0.669444444444444</v>
      </c>
      <c r="N1387" s="99" t="s">
        <v>2264</v>
      </c>
      <c r="O1387" s="59" t="s">
        <v>2118</v>
      </c>
      <c r="Q1387" s="0" t="s">
        <v>120</v>
      </c>
      <c r="R1387" s="0" t="str">
        <f aca="false">CHOOSE(WEEKDAY(A1387),"Dom","Lun","Mar","Mie","Jue","Vie","Sab")</f>
        <v>Jue</v>
      </c>
    </row>
    <row r="1388" customFormat="false" ht="15" hidden="false" customHeight="true" outlineLevel="0" collapsed="false">
      <c r="A1388" s="70" t="n">
        <v>44099</v>
      </c>
      <c r="B1388" s="9" t="s">
        <v>2265</v>
      </c>
      <c r="C1388" s="71" t="n">
        <v>320</v>
      </c>
      <c r="D1388" s="72" t="s">
        <v>821</v>
      </c>
      <c r="E1388" s="73" t="s">
        <v>2266</v>
      </c>
      <c r="F1388" s="74" t="n">
        <f aca="false">IF(MONTH(A1388)=MONTH(A1387),F1387+1,1)</f>
        <v>1</v>
      </c>
      <c r="G1388" s="73"/>
      <c r="H1388" s="75" t="s">
        <v>2267</v>
      </c>
      <c r="I1388" s="75" t="s">
        <v>100</v>
      </c>
      <c r="J1388" s="75"/>
      <c r="K1388" s="78" t="s">
        <v>80</v>
      </c>
      <c r="L1388" s="7" t="n">
        <v>0.6625</v>
      </c>
      <c r="M1388" s="7" t="n">
        <v>0.698611111111111</v>
      </c>
      <c r="N1388" s="95" t="s">
        <v>348</v>
      </c>
      <c r="O1388" s="78" t="s">
        <v>2268</v>
      </c>
      <c r="Q1388" s="0" t="s">
        <v>120</v>
      </c>
      <c r="R1388" s="0" t="str">
        <f aca="false">CHOOSE(WEEKDAY(A1388),"Dom","Lun","Mar","Mie","Jue","Vie","Sab")</f>
        <v>Vie</v>
      </c>
    </row>
    <row r="1389" customFormat="false" ht="15" hidden="false" customHeight="true" outlineLevel="0" collapsed="false">
      <c r="A1389" s="70" t="n">
        <v>44099</v>
      </c>
      <c r="B1389" s="9" t="s">
        <v>1507</v>
      </c>
      <c r="C1389" s="71" t="n">
        <v>350</v>
      </c>
      <c r="D1389" s="72" t="s">
        <v>104</v>
      </c>
      <c r="E1389" s="73" t="s">
        <v>2269</v>
      </c>
      <c r="F1389" s="74" t="n">
        <f aca="false">IF(MONTH(A1389)=MONTH(A1388),F1388+1,1)</f>
        <v>2</v>
      </c>
      <c r="G1389" s="73"/>
      <c r="H1389" s="75"/>
      <c r="I1389" s="75" t="s">
        <v>85</v>
      </c>
      <c r="J1389" s="75"/>
      <c r="K1389" s="78" t="s">
        <v>80</v>
      </c>
      <c r="L1389" s="7" t="n">
        <v>0.429166666666667</v>
      </c>
      <c r="M1389" s="7" t="n">
        <v>0.434722222222222</v>
      </c>
      <c r="N1389" s="95" t="s">
        <v>267</v>
      </c>
      <c r="O1389" s="78" t="s">
        <v>2270</v>
      </c>
      <c r="Q1389" s="0" t="s">
        <v>120</v>
      </c>
      <c r="R1389" s="0" t="str">
        <f aca="false">CHOOSE(WEEKDAY(A1389),"Dom","Lun","Mar","Mie","Jue","Vie","Sab")</f>
        <v>Vie</v>
      </c>
    </row>
    <row r="1390" customFormat="false" ht="15" hidden="false" customHeight="true" outlineLevel="0" collapsed="false">
      <c r="A1390" s="70" t="n">
        <v>44099</v>
      </c>
      <c r="B1390" s="9" t="s">
        <v>1448</v>
      </c>
      <c r="C1390" s="71" t="n">
        <v>400</v>
      </c>
      <c r="D1390" s="72" t="s">
        <v>104</v>
      </c>
      <c r="E1390" s="73" t="s">
        <v>2271</v>
      </c>
      <c r="F1390" s="74" t="n">
        <f aca="false">IF(MONTH(A1390)=MONTH(A1389),F1389+1,1)</f>
        <v>3</v>
      </c>
      <c r="G1390" s="73"/>
      <c r="H1390" s="75"/>
      <c r="I1390" s="75" t="s">
        <v>131</v>
      </c>
      <c r="J1390" s="75"/>
      <c r="K1390" s="78" t="s">
        <v>80</v>
      </c>
      <c r="L1390" s="7" t="n">
        <v>0.50625</v>
      </c>
      <c r="M1390" s="7" t="n">
        <v>0.538194444444444</v>
      </c>
      <c r="N1390" s="95" t="s">
        <v>86</v>
      </c>
      <c r="O1390" s="78" t="s">
        <v>2272</v>
      </c>
      <c r="Q1390" s="0" t="s">
        <v>120</v>
      </c>
      <c r="R1390" s="0" t="str">
        <f aca="false">CHOOSE(WEEKDAY(A1390),"Dom","Lun","Mar","Mie","Jue","Vie","Sab")</f>
        <v>Vie</v>
      </c>
    </row>
    <row r="1391" customFormat="false" ht="15" hidden="false" customHeight="true" outlineLevel="0" collapsed="false">
      <c r="A1391" s="70" t="n">
        <v>44099</v>
      </c>
      <c r="B1391" s="9" t="s">
        <v>1504</v>
      </c>
      <c r="C1391" s="71" t="n">
        <v>300</v>
      </c>
      <c r="D1391" s="72" t="s">
        <v>104</v>
      </c>
      <c r="E1391" s="73" t="s">
        <v>669</v>
      </c>
      <c r="F1391" s="74" t="n">
        <f aca="false">IF(MONTH(A1391)=MONTH(A1390),F1390+1,1)</f>
        <v>4</v>
      </c>
      <c r="G1391" s="73"/>
      <c r="H1391" s="75"/>
      <c r="I1391" s="75" t="s">
        <v>113</v>
      </c>
      <c r="J1391" s="75"/>
      <c r="K1391" s="78" t="s">
        <v>80</v>
      </c>
      <c r="L1391" s="7" t="n">
        <v>0.602083333333333</v>
      </c>
      <c r="M1391" s="7" t="n">
        <v>0.636111111111111</v>
      </c>
      <c r="N1391" s="95" t="s">
        <v>206</v>
      </c>
      <c r="O1391" s="78" t="s">
        <v>670</v>
      </c>
      <c r="P1391" s="0" t="s">
        <v>2273</v>
      </c>
      <c r="Q1391" s="0" t="s">
        <v>120</v>
      </c>
      <c r="R1391" s="0" t="str">
        <f aca="false">CHOOSE(WEEKDAY(A1391),"Dom","Lun","Mar","Mie","Jue","Vie","Sab")</f>
        <v>Vie</v>
      </c>
    </row>
    <row r="1392" customFormat="false" ht="15" hidden="true" customHeight="true" outlineLevel="0" collapsed="false">
      <c r="A1392" s="70" t="n">
        <v>44099</v>
      </c>
      <c r="B1392" s="9" t="s">
        <v>2022</v>
      </c>
      <c r="C1392" s="71"/>
      <c r="D1392" s="72"/>
      <c r="E1392" s="73"/>
      <c r="F1392" s="74"/>
      <c r="G1392" s="73"/>
      <c r="H1392" s="75"/>
      <c r="I1392" s="75"/>
      <c r="J1392" s="75"/>
      <c r="K1392" s="78" t="s">
        <v>108</v>
      </c>
      <c r="L1392" s="7" t="n">
        <v>0.413194444444444</v>
      </c>
      <c r="M1392" s="7" t="n">
        <v>0.422916666666667</v>
      </c>
      <c r="N1392" s="95" t="s">
        <v>284</v>
      </c>
      <c r="O1392" s="78" t="s">
        <v>2274</v>
      </c>
      <c r="Q1392" s="0" t="s">
        <v>120</v>
      </c>
      <c r="R1392" s="0" t="str">
        <f aca="false">CHOOSE(WEEKDAY(A1392),"Dom","Lun","Mar","Mie","Jue","Vie","Sab")</f>
        <v>Vie</v>
      </c>
    </row>
    <row r="1393" customFormat="false" ht="15" hidden="true" customHeight="true" outlineLevel="0" collapsed="false">
      <c r="A1393" s="70" t="n">
        <v>44099</v>
      </c>
      <c r="B1393" s="9" t="s">
        <v>1385</v>
      </c>
      <c r="C1393" s="71"/>
      <c r="D1393" s="72"/>
      <c r="E1393" s="73"/>
      <c r="F1393" s="74"/>
      <c r="G1393" s="73"/>
      <c r="H1393" s="75"/>
      <c r="I1393" s="75"/>
      <c r="J1393" s="75"/>
      <c r="K1393" s="78" t="s">
        <v>257</v>
      </c>
      <c r="L1393" s="7" t="n">
        <v>0.452777777777778</v>
      </c>
      <c r="M1393" s="7" t="n">
        <v>0.486111111111111</v>
      </c>
      <c r="N1393" s="95" t="s">
        <v>168</v>
      </c>
      <c r="O1393" s="78" t="s">
        <v>281</v>
      </c>
      <c r="Q1393" s="0" t="s">
        <v>120</v>
      </c>
      <c r="R1393" s="0" t="str">
        <f aca="false">CHOOSE(WEEKDAY(A1393),"Dom","Lun","Mar","Mie","Jue","Vie","Sab")</f>
        <v>Vie</v>
      </c>
    </row>
    <row r="1394" customFormat="false" ht="15" hidden="true" customHeight="true" outlineLevel="0" collapsed="false">
      <c r="A1394" s="70" t="n">
        <v>44099</v>
      </c>
      <c r="B1394" s="9" t="s">
        <v>143</v>
      </c>
      <c r="C1394" s="71"/>
      <c r="D1394" s="72"/>
      <c r="E1394" s="73"/>
      <c r="F1394" s="74"/>
      <c r="G1394" s="73"/>
      <c r="H1394" s="75"/>
      <c r="I1394" s="75"/>
      <c r="J1394" s="75"/>
      <c r="K1394" s="78" t="s">
        <v>144</v>
      </c>
      <c r="L1394" s="7" t="n">
        <v>0.488888888888889</v>
      </c>
      <c r="M1394" s="7" t="n">
        <v>0.495138888888889</v>
      </c>
      <c r="N1394" s="95" t="s">
        <v>220</v>
      </c>
      <c r="O1394" s="78"/>
      <c r="Q1394" s="0" t="s">
        <v>120</v>
      </c>
      <c r="R1394" s="0" t="str">
        <f aca="false">CHOOSE(WEEKDAY(A1394),"Dom","Lun","Mar","Mie","Jue","Vie","Sab")</f>
        <v>Vie</v>
      </c>
    </row>
    <row r="1395" customFormat="false" ht="15" hidden="true" customHeight="true" outlineLevel="0" collapsed="false">
      <c r="A1395" s="70" t="n">
        <v>44099</v>
      </c>
      <c r="B1395" s="9" t="s">
        <v>143</v>
      </c>
      <c r="C1395" s="71"/>
      <c r="D1395" s="72"/>
      <c r="E1395" s="73"/>
      <c r="F1395" s="74"/>
      <c r="G1395" s="73"/>
      <c r="H1395" s="75"/>
      <c r="I1395" s="75"/>
      <c r="J1395" s="75"/>
      <c r="K1395" s="78" t="s">
        <v>144</v>
      </c>
      <c r="L1395" s="7" t="n">
        <v>0.561805555555556</v>
      </c>
      <c r="M1395" s="7" t="n">
        <v>0.593055555555556</v>
      </c>
      <c r="N1395" s="95" t="s">
        <v>310</v>
      </c>
      <c r="O1395" s="78"/>
      <c r="Q1395" s="0" t="s">
        <v>120</v>
      </c>
      <c r="R1395" s="0" t="str">
        <f aca="false">CHOOSE(WEEKDAY(A1395),"Dom","Lun","Mar","Mie","Jue","Vie","Sab")</f>
        <v>Vie</v>
      </c>
    </row>
    <row r="1396" customFormat="false" ht="15" hidden="true" customHeight="true" outlineLevel="0" collapsed="false">
      <c r="A1396" s="70" t="n">
        <v>44099</v>
      </c>
      <c r="B1396" s="9" t="s">
        <v>143</v>
      </c>
      <c r="C1396" s="124"/>
      <c r="D1396" s="72"/>
      <c r="E1396" s="73"/>
      <c r="F1396" s="74"/>
      <c r="G1396" s="73"/>
      <c r="H1396" s="75"/>
      <c r="I1396" s="75"/>
      <c r="J1396" s="75"/>
      <c r="K1396" s="78" t="s">
        <v>144</v>
      </c>
      <c r="L1396" s="7" t="n">
        <v>0.717361111111111</v>
      </c>
      <c r="M1396" s="7" t="n">
        <v>0.743055555555555</v>
      </c>
      <c r="N1396" s="95" t="s">
        <v>220</v>
      </c>
      <c r="O1396" s="78"/>
      <c r="Q1396" s="0" t="s">
        <v>120</v>
      </c>
      <c r="R1396" s="0" t="str">
        <f aca="false">CHOOSE(WEEKDAY(A1396),"Dom","Lun","Mar","Mie","Jue","Vie","Sab")</f>
        <v>Vie</v>
      </c>
    </row>
    <row r="1397" customFormat="false" ht="15" hidden="true" customHeight="true" outlineLevel="0" collapsed="false">
      <c r="A1397" s="47" t="n">
        <v>44099</v>
      </c>
      <c r="B1397" s="140" t="s">
        <v>147</v>
      </c>
      <c r="C1397" s="49"/>
      <c r="D1397" s="80"/>
      <c r="E1397" s="81"/>
      <c r="F1397" s="82"/>
      <c r="G1397" s="81"/>
      <c r="H1397" s="83"/>
      <c r="I1397" s="83"/>
      <c r="J1397" s="83"/>
      <c r="K1397" s="59" t="s">
        <v>96</v>
      </c>
      <c r="L1397" s="85" t="n">
        <v>0.754166666666667</v>
      </c>
      <c r="M1397" s="85" t="n">
        <v>0.791666666666667</v>
      </c>
      <c r="N1397" s="99" t="s">
        <v>2275</v>
      </c>
      <c r="O1397" s="59" t="s">
        <v>2118</v>
      </c>
      <c r="Q1397" s="0" t="s">
        <v>120</v>
      </c>
      <c r="R1397" s="0" t="str">
        <f aca="false">CHOOSE(WEEKDAY(A1397),"Dom","Lun","Mar","Mie","Jue","Vie","Sab")</f>
        <v>Vie</v>
      </c>
    </row>
    <row r="1398" customFormat="false" ht="15" hidden="false" customHeight="true" outlineLevel="0" collapsed="false">
      <c r="A1398" s="70" t="n">
        <v>44100</v>
      </c>
      <c r="B1398" s="9" t="s">
        <v>2276</v>
      </c>
      <c r="C1398" s="71" t="n">
        <v>300</v>
      </c>
      <c r="D1398" s="72" t="s">
        <v>77</v>
      </c>
      <c r="E1398" s="73" t="s">
        <v>2277</v>
      </c>
      <c r="F1398" s="74" t="n">
        <f aca="false">IF(MONTH(A1398)=MONTH(A1397),F1397+1,1)</f>
        <v>1</v>
      </c>
      <c r="G1398" s="73"/>
      <c r="H1398" s="75"/>
      <c r="I1398" s="75" t="s">
        <v>187</v>
      </c>
      <c r="J1398" s="75"/>
      <c r="K1398" s="78" t="s">
        <v>80</v>
      </c>
      <c r="L1398" s="7" t="n">
        <v>0.407638888888889</v>
      </c>
      <c r="M1398" s="7" t="n">
        <v>0.435416666666667</v>
      </c>
      <c r="N1398" s="95" t="s">
        <v>1239</v>
      </c>
      <c r="O1398" s="78" t="s">
        <v>2278</v>
      </c>
      <c r="Q1398" s="0" t="s">
        <v>120</v>
      </c>
      <c r="R1398" s="0" t="str">
        <f aca="false">CHOOSE(WEEKDAY(A1398),"Dom","Lun","Mar","Mie","Jue","Vie","Sab")</f>
        <v>Sab</v>
      </c>
    </row>
    <row r="1399" customFormat="false" ht="15" hidden="false" customHeight="true" outlineLevel="0" collapsed="false">
      <c r="A1399" s="70" t="n">
        <v>44100</v>
      </c>
      <c r="B1399" s="9" t="s">
        <v>2279</v>
      </c>
      <c r="C1399" s="71" t="n">
        <v>300</v>
      </c>
      <c r="D1399" s="72" t="s">
        <v>821</v>
      </c>
      <c r="E1399" s="73" t="s">
        <v>2280</v>
      </c>
      <c r="F1399" s="74" t="n">
        <f aca="false">IF(MONTH(A1399)=MONTH(A1398),F1398+1,1)</f>
        <v>2</v>
      </c>
      <c r="G1399" s="73"/>
      <c r="H1399" s="75" t="s">
        <v>2281</v>
      </c>
      <c r="I1399" s="75" t="s">
        <v>159</v>
      </c>
      <c r="J1399" s="75"/>
      <c r="K1399" s="78" t="s">
        <v>80</v>
      </c>
      <c r="L1399" s="7" t="n">
        <v>0.475</v>
      </c>
      <c r="M1399" s="7" t="n">
        <v>0.490972222222222</v>
      </c>
      <c r="N1399" s="95" t="s">
        <v>341</v>
      </c>
      <c r="O1399" s="78" t="s">
        <v>2282</v>
      </c>
      <c r="Q1399" s="0" t="s">
        <v>120</v>
      </c>
      <c r="R1399" s="0" t="str">
        <f aca="false">CHOOSE(WEEKDAY(A1399),"Dom","Lun","Mar","Mie","Jue","Vie","Sab")</f>
        <v>Sab</v>
      </c>
    </row>
    <row r="1400" customFormat="false" ht="15" hidden="false" customHeight="true" outlineLevel="0" collapsed="false">
      <c r="A1400" s="70" t="n">
        <v>44100</v>
      </c>
      <c r="B1400" s="9" t="s">
        <v>2283</v>
      </c>
      <c r="C1400" s="71" t="n">
        <v>300</v>
      </c>
      <c r="D1400" s="72" t="s">
        <v>821</v>
      </c>
      <c r="E1400" s="73" t="s">
        <v>2284</v>
      </c>
      <c r="F1400" s="74" t="n">
        <f aca="false">IF(MONTH(A1400)=MONTH(A1399),F1399+1,1)</f>
        <v>3</v>
      </c>
      <c r="G1400" s="73"/>
      <c r="H1400" s="75" t="s">
        <v>2285</v>
      </c>
      <c r="I1400" s="75" t="s">
        <v>183</v>
      </c>
      <c r="J1400" s="75"/>
      <c r="K1400" s="78" t="s">
        <v>80</v>
      </c>
      <c r="L1400" s="7" t="n">
        <v>0.6125</v>
      </c>
      <c r="M1400" s="7" t="n">
        <v>0.615972222222222</v>
      </c>
      <c r="N1400" s="95" t="s">
        <v>385</v>
      </c>
      <c r="O1400" s="78" t="s">
        <v>2286</v>
      </c>
      <c r="Q1400" s="0" t="s">
        <v>120</v>
      </c>
      <c r="R1400" s="0" t="str">
        <f aca="false">CHOOSE(WEEKDAY(A1400),"Dom","Lun","Mar","Mie","Jue","Vie","Sab")</f>
        <v>Sab</v>
      </c>
    </row>
    <row r="1401" customFormat="false" ht="15" hidden="false" customHeight="true" outlineLevel="0" collapsed="false">
      <c r="A1401" s="70" t="n">
        <v>44100</v>
      </c>
      <c r="B1401" s="9" t="s">
        <v>2287</v>
      </c>
      <c r="C1401" s="71" t="n">
        <v>300</v>
      </c>
      <c r="D1401" s="72" t="s">
        <v>104</v>
      </c>
      <c r="E1401" s="73" t="s">
        <v>2288</v>
      </c>
      <c r="F1401" s="74" t="n">
        <f aca="false">IF(MONTH(A1401)=MONTH(A1400),F1400+1,1)</f>
        <v>4</v>
      </c>
      <c r="G1401" s="73"/>
      <c r="H1401" s="75"/>
      <c r="I1401" s="75" t="s">
        <v>187</v>
      </c>
      <c r="J1401" s="75"/>
      <c r="K1401" s="78" t="s">
        <v>80</v>
      </c>
      <c r="L1401" s="7" t="n">
        <v>0.372916666666667</v>
      </c>
      <c r="M1401" s="7" t="n">
        <v>0.392361111111111</v>
      </c>
      <c r="N1401" s="95" t="s">
        <v>106</v>
      </c>
      <c r="O1401" s="78" t="s">
        <v>2289</v>
      </c>
      <c r="Q1401" s="0" t="s">
        <v>120</v>
      </c>
      <c r="R1401" s="0" t="str">
        <f aca="false">CHOOSE(WEEKDAY(A1401),"Dom","Lun","Mar","Mie","Jue","Vie","Sab")</f>
        <v>Sab</v>
      </c>
    </row>
    <row r="1402" customFormat="false" ht="15" hidden="true" customHeight="true" outlineLevel="0" collapsed="false">
      <c r="A1402" s="70" t="n">
        <v>44100</v>
      </c>
      <c r="B1402" s="9" t="s">
        <v>2290</v>
      </c>
      <c r="C1402" s="71"/>
      <c r="D1402" s="72"/>
      <c r="E1402" s="73"/>
      <c r="F1402" s="74"/>
      <c r="G1402" s="73"/>
      <c r="H1402" s="75"/>
      <c r="I1402" s="75"/>
      <c r="J1402" s="75"/>
      <c r="K1402" s="78" t="s">
        <v>257</v>
      </c>
      <c r="L1402" s="7" t="n">
        <v>0.466666666666667</v>
      </c>
      <c r="M1402" s="7" t="n">
        <v>0.470833333333333</v>
      </c>
      <c r="N1402" s="95" t="s">
        <v>123</v>
      </c>
      <c r="O1402" s="78" t="s">
        <v>2291</v>
      </c>
      <c r="Q1402" s="0" t="s">
        <v>120</v>
      </c>
      <c r="R1402" s="0" t="str">
        <f aca="false">CHOOSE(WEEKDAY(A1402),"Dom","Lun","Mar","Mie","Jue","Vie","Sab")</f>
        <v>Sab</v>
      </c>
    </row>
    <row r="1403" customFormat="false" ht="15" hidden="true" customHeight="true" outlineLevel="0" collapsed="false">
      <c r="A1403" s="70" t="n">
        <v>44100</v>
      </c>
      <c r="B1403" s="9" t="s">
        <v>2292</v>
      </c>
      <c r="C1403" s="71"/>
      <c r="D1403" s="72"/>
      <c r="E1403" s="73"/>
      <c r="F1403" s="74"/>
      <c r="G1403" s="73"/>
      <c r="H1403" s="75"/>
      <c r="I1403" s="75"/>
      <c r="J1403" s="75"/>
      <c r="K1403" s="78" t="s">
        <v>108</v>
      </c>
      <c r="L1403" s="7" t="n">
        <v>0.513888888888889</v>
      </c>
      <c r="M1403" s="7" t="n">
        <v>0.536805555555556</v>
      </c>
      <c r="N1403" s="95" t="s">
        <v>206</v>
      </c>
      <c r="O1403" s="78" t="s">
        <v>2293</v>
      </c>
      <c r="Q1403" s="0" t="s">
        <v>120</v>
      </c>
      <c r="R1403" s="0" t="str">
        <f aca="false">CHOOSE(WEEKDAY(A1403),"Dom","Lun","Mar","Mie","Jue","Vie","Sab")</f>
        <v>Sab</v>
      </c>
    </row>
    <row r="1404" customFormat="false" ht="15" hidden="true" customHeight="true" outlineLevel="0" collapsed="false">
      <c r="A1404" s="70" t="n">
        <v>44100</v>
      </c>
      <c r="B1404" s="9" t="s">
        <v>2292</v>
      </c>
      <c r="C1404" s="71"/>
      <c r="D1404" s="72"/>
      <c r="E1404" s="73"/>
      <c r="F1404" s="74"/>
      <c r="G1404" s="73"/>
      <c r="H1404" s="75"/>
      <c r="I1404" s="75"/>
      <c r="J1404" s="75"/>
      <c r="K1404" s="78" t="s">
        <v>108</v>
      </c>
      <c r="L1404" s="7" t="n">
        <v>0.563194444444444</v>
      </c>
      <c r="M1404" s="7" t="n">
        <v>0.568055555555556</v>
      </c>
      <c r="N1404" s="95" t="s">
        <v>1160</v>
      </c>
      <c r="O1404" s="78" t="s">
        <v>2294</v>
      </c>
      <c r="Q1404" s="0" t="s">
        <v>120</v>
      </c>
      <c r="R1404" s="0" t="str">
        <f aca="false">CHOOSE(WEEKDAY(A1404),"Dom","Lun","Mar","Mie","Jue","Vie","Sab")</f>
        <v>Sab</v>
      </c>
    </row>
    <row r="1405" customFormat="false" ht="15" hidden="true" customHeight="true" outlineLevel="0" collapsed="false">
      <c r="A1405" s="70" t="n">
        <v>44100</v>
      </c>
      <c r="B1405" s="9" t="s">
        <v>143</v>
      </c>
      <c r="C1405" s="71"/>
      <c r="D1405" s="72"/>
      <c r="E1405" s="73"/>
      <c r="F1405" s="74"/>
      <c r="G1405" s="73"/>
      <c r="H1405" s="75"/>
      <c r="I1405" s="75"/>
      <c r="J1405" s="75"/>
      <c r="K1405" s="78" t="s">
        <v>144</v>
      </c>
      <c r="L1405" s="7" t="n">
        <v>0.632638888888889</v>
      </c>
      <c r="M1405" s="7" t="n">
        <v>0.652777777777778</v>
      </c>
      <c r="N1405" s="95" t="s">
        <v>164</v>
      </c>
      <c r="O1405" s="78"/>
      <c r="Q1405" s="0" t="s">
        <v>120</v>
      </c>
      <c r="R1405" s="0" t="str">
        <f aca="false">CHOOSE(WEEKDAY(A1405),"Dom","Lun","Mar","Mie","Jue","Vie","Sab")</f>
        <v>Sab</v>
      </c>
    </row>
    <row r="1406" customFormat="false" ht="15" hidden="true" customHeight="true" outlineLevel="0" collapsed="false">
      <c r="A1406" s="47" t="n">
        <v>44100</v>
      </c>
      <c r="B1406" s="79" t="s">
        <v>2183</v>
      </c>
      <c r="C1406" s="49"/>
      <c r="D1406" s="80"/>
      <c r="E1406" s="81"/>
      <c r="F1406" s="82"/>
      <c r="G1406" s="81"/>
      <c r="H1406" s="83"/>
      <c r="I1406" s="83"/>
      <c r="J1406" s="83"/>
      <c r="K1406" s="59" t="s">
        <v>96</v>
      </c>
      <c r="L1406" s="85" t="n">
        <v>0.6625</v>
      </c>
      <c r="M1406" s="85" t="n">
        <v>0.679861111111111</v>
      </c>
      <c r="N1406" s="99" t="s">
        <v>2295</v>
      </c>
      <c r="O1406" s="59" t="s">
        <v>2118</v>
      </c>
      <c r="Q1406" s="0" t="s">
        <v>120</v>
      </c>
      <c r="R1406" s="0" t="str">
        <f aca="false">CHOOSE(WEEKDAY(A1406),"Dom","Lun","Mar","Mie","Jue","Vie","Sab")</f>
        <v>Sab</v>
      </c>
    </row>
    <row r="1407" customFormat="false" ht="15" hidden="false" customHeight="true" outlineLevel="0" collapsed="false">
      <c r="A1407" s="70" t="n">
        <v>44102</v>
      </c>
      <c r="B1407" s="9" t="s">
        <v>2296</v>
      </c>
      <c r="C1407" s="71" t="n">
        <v>350</v>
      </c>
      <c r="D1407" s="72" t="s">
        <v>104</v>
      </c>
      <c r="E1407" s="73" t="s">
        <v>2297</v>
      </c>
      <c r="F1407" s="74" t="n">
        <f aca="false">IF(MONTH(A1407)=MONTH(A1406),F1406+1,1)</f>
        <v>1</v>
      </c>
      <c r="G1407" s="73"/>
      <c r="H1407" s="75"/>
      <c r="I1407" s="75" t="s">
        <v>876</v>
      </c>
      <c r="J1407" s="75"/>
      <c r="K1407" s="78" t="s">
        <v>80</v>
      </c>
      <c r="L1407" s="7" t="n">
        <v>0.600694444444444</v>
      </c>
      <c r="M1407" s="7" t="n">
        <v>0.615277777777778</v>
      </c>
      <c r="N1407" s="95" t="s">
        <v>101</v>
      </c>
      <c r="O1407" s="78" t="s">
        <v>2298</v>
      </c>
      <c r="Q1407" s="0" t="s">
        <v>120</v>
      </c>
      <c r="R1407" s="0" t="str">
        <f aca="false">CHOOSE(WEEKDAY(A1407),"Dom","Lun","Mar","Mie","Jue","Vie","Sab")</f>
        <v>Lun</v>
      </c>
    </row>
    <row r="1408" customFormat="false" ht="15" hidden="true" customHeight="true" outlineLevel="0" collapsed="false">
      <c r="A1408" s="70" t="n">
        <v>44102</v>
      </c>
      <c r="B1408" s="9" t="s">
        <v>1288</v>
      </c>
      <c r="C1408" s="71"/>
      <c r="D1408" s="72"/>
      <c r="E1408" s="73"/>
      <c r="F1408" s="74"/>
      <c r="G1408" s="73"/>
      <c r="H1408" s="75"/>
      <c r="I1408" s="75"/>
      <c r="J1408" s="75"/>
      <c r="K1408" s="78" t="s">
        <v>108</v>
      </c>
      <c r="L1408" s="7" t="n">
        <v>0.486111111111111</v>
      </c>
      <c r="M1408" s="7" t="n">
        <v>0.500694444444444</v>
      </c>
      <c r="N1408" s="95" t="s">
        <v>210</v>
      </c>
      <c r="O1408" s="78" t="s">
        <v>2299</v>
      </c>
      <c r="Q1408" s="0" t="s">
        <v>120</v>
      </c>
      <c r="R1408" s="0" t="str">
        <f aca="false">CHOOSE(WEEKDAY(A1408),"Dom","Lun","Mar","Mie","Jue","Vie","Sab")</f>
        <v>Lun</v>
      </c>
    </row>
    <row r="1409" customFormat="false" ht="15" hidden="true" customHeight="true" outlineLevel="0" collapsed="false">
      <c r="A1409" s="70" t="n">
        <v>44102</v>
      </c>
      <c r="B1409" s="9" t="s">
        <v>2300</v>
      </c>
      <c r="C1409" s="71"/>
      <c r="D1409" s="72"/>
      <c r="E1409" s="73"/>
      <c r="F1409" s="74"/>
      <c r="G1409" s="73"/>
      <c r="H1409" s="75"/>
      <c r="I1409" s="75"/>
      <c r="J1409" s="75"/>
      <c r="K1409" s="78" t="s">
        <v>96</v>
      </c>
      <c r="L1409" s="7" t="n">
        <v>0.520833333333333</v>
      </c>
      <c r="M1409" s="7" t="n">
        <v>0.525694444444444</v>
      </c>
      <c r="N1409" s="95" t="s">
        <v>1695</v>
      </c>
      <c r="O1409" s="78"/>
      <c r="Q1409" s="0" t="s">
        <v>120</v>
      </c>
      <c r="R1409" s="0" t="str">
        <f aca="false">CHOOSE(WEEKDAY(A1409),"Dom","Lun","Mar","Mie","Jue","Vie","Sab")</f>
        <v>Lun</v>
      </c>
    </row>
    <row r="1410" customFormat="false" ht="15" hidden="true" customHeight="true" outlineLevel="0" collapsed="false">
      <c r="A1410" s="70" t="n">
        <v>44102</v>
      </c>
      <c r="B1410" s="9" t="s">
        <v>143</v>
      </c>
      <c r="C1410" s="71"/>
      <c r="D1410" s="72"/>
      <c r="E1410" s="73"/>
      <c r="F1410" s="74"/>
      <c r="G1410" s="73"/>
      <c r="H1410" s="75"/>
      <c r="I1410" s="75"/>
      <c r="J1410" s="75"/>
      <c r="K1410" s="78" t="s">
        <v>144</v>
      </c>
      <c r="L1410" s="7" t="n">
        <v>0.645138888888889</v>
      </c>
      <c r="M1410" s="7" t="n">
        <v>0.701388888888889</v>
      </c>
      <c r="N1410" s="95" t="s">
        <v>145</v>
      </c>
      <c r="O1410" s="78"/>
      <c r="Q1410" s="0" t="s">
        <v>120</v>
      </c>
      <c r="R1410" s="0" t="str">
        <f aca="false">CHOOSE(WEEKDAY(A1410),"Dom","Lun","Mar","Mie","Jue","Vie","Sab")</f>
        <v>Lun</v>
      </c>
    </row>
    <row r="1411" customFormat="false" ht="15" hidden="true" customHeight="true" outlineLevel="0" collapsed="false">
      <c r="A1411" s="47" t="n">
        <v>44102</v>
      </c>
      <c r="B1411" s="79" t="s">
        <v>2183</v>
      </c>
      <c r="C1411" s="49"/>
      <c r="D1411" s="80"/>
      <c r="E1411" s="81"/>
      <c r="F1411" s="82"/>
      <c r="G1411" s="81"/>
      <c r="H1411" s="83"/>
      <c r="I1411" s="83"/>
      <c r="J1411" s="83"/>
      <c r="K1411" s="59" t="s">
        <v>96</v>
      </c>
      <c r="L1411" s="85" t="n">
        <v>0.715277777777778</v>
      </c>
      <c r="M1411" s="85" t="n">
        <v>0.752777777777778</v>
      </c>
      <c r="N1411" s="99" t="s">
        <v>97</v>
      </c>
      <c r="O1411" s="59" t="s">
        <v>2118</v>
      </c>
      <c r="Q1411" s="0" t="s">
        <v>120</v>
      </c>
      <c r="R1411" s="0" t="str">
        <f aca="false">CHOOSE(WEEKDAY(A1411),"Dom","Lun","Mar","Mie","Jue","Vie","Sab")</f>
        <v>Lun</v>
      </c>
    </row>
    <row r="1412" customFormat="false" ht="15" hidden="false" customHeight="true" outlineLevel="0" collapsed="false">
      <c r="A1412" s="70" t="n">
        <v>44103</v>
      </c>
      <c r="B1412" s="9" t="s">
        <v>2301</v>
      </c>
      <c r="C1412" s="71" t="n">
        <v>400</v>
      </c>
      <c r="D1412" s="72" t="s">
        <v>77</v>
      </c>
      <c r="E1412" s="73" t="s">
        <v>2302</v>
      </c>
      <c r="F1412" s="74" t="n">
        <f aca="false">IF(MONTH(A1412)=MONTH(A1411),F1411+1,1)</f>
        <v>1</v>
      </c>
      <c r="G1412" s="73"/>
      <c r="H1412" s="75"/>
      <c r="I1412" s="75" t="s">
        <v>100</v>
      </c>
      <c r="J1412" s="75"/>
      <c r="K1412" s="78" t="s">
        <v>80</v>
      </c>
      <c r="L1412" s="7" t="n">
        <v>0.428472222222222</v>
      </c>
      <c r="M1412" s="7" t="n">
        <v>0.448611111111111</v>
      </c>
      <c r="N1412" s="95" t="s">
        <v>210</v>
      </c>
      <c r="O1412" s="78" t="s">
        <v>2303</v>
      </c>
      <c r="Q1412" s="0" t="s">
        <v>120</v>
      </c>
      <c r="R1412" s="0" t="str">
        <f aca="false">CHOOSE(WEEKDAY(A1412),"Dom","Lun","Mar","Mie","Jue","Vie","Sab")</f>
        <v>Mar</v>
      </c>
    </row>
    <row r="1413" customFormat="false" ht="15" hidden="false" customHeight="true" outlineLevel="0" collapsed="false">
      <c r="A1413" s="70" t="n">
        <v>44103</v>
      </c>
      <c r="B1413" s="9" t="s">
        <v>1980</v>
      </c>
      <c r="C1413" s="71" t="n">
        <v>400</v>
      </c>
      <c r="D1413" s="72" t="s">
        <v>77</v>
      </c>
      <c r="E1413" s="73" t="s">
        <v>2304</v>
      </c>
      <c r="F1413" s="74" t="n">
        <f aca="false">IF(MONTH(A1413)=MONTH(A1412),F1412+1,1)</f>
        <v>2</v>
      </c>
      <c r="G1413" s="73"/>
      <c r="H1413" s="75"/>
      <c r="I1413" s="75" t="s">
        <v>113</v>
      </c>
      <c r="J1413" s="75"/>
      <c r="K1413" s="78" t="s">
        <v>80</v>
      </c>
      <c r="L1413" s="7" t="n">
        <v>0.718055555555556</v>
      </c>
      <c r="M1413" s="7" t="n">
        <v>0.760416666666667</v>
      </c>
      <c r="N1413" s="95" t="s">
        <v>568</v>
      </c>
      <c r="O1413" s="78" t="s">
        <v>2305</v>
      </c>
      <c r="Q1413" s="0" t="s">
        <v>120</v>
      </c>
      <c r="R1413" s="0" t="str">
        <f aca="false">CHOOSE(WEEKDAY(A1413),"Dom","Lun","Mar","Mie","Jue","Vie","Sab")</f>
        <v>Mar</v>
      </c>
    </row>
    <row r="1414" customFormat="false" ht="15" hidden="false" customHeight="true" outlineLevel="0" collapsed="false">
      <c r="A1414" s="70" t="n">
        <v>44103</v>
      </c>
      <c r="B1414" s="9" t="s">
        <v>2306</v>
      </c>
      <c r="C1414" s="71" t="n">
        <v>400</v>
      </c>
      <c r="D1414" s="72" t="s">
        <v>821</v>
      </c>
      <c r="E1414" s="73" t="s">
        <v>2307</v>
      </c>
      <c r="F1414" s="74" t="n">
        <f aca="false">IF(MONTH(A1414)=MONTH(A1413),F1413+1,1)</f>
        <v>3</v>
      </c>
      <c r="G1414" s="73"/>
      <c r="H1414" s="75" t="s">
        <v>2308</v>
      </c>
      <c r="I1414" s="75" t="s">
        <v>100</v>
      </c>
      <c r="J1414" s="75"/>
      <c r="K1414" s="78" t="s">
        <v>80</v>
      </c>
      <c r="L1414" s="7" t="n">
        <v>0.633333333333333</v>
      </c>
      <c r="M1414" s="7" t="n">
        <v>0.659027777777778</v>
      </c>
      <c r="N1414" s="95" t="s">
        <v>122</v>
      </c>
      <c r="O1414" s="78" t="s">
        <v>2309</v>
      </c>
      <c r="Q1414" s="0" t="s">
        <v>120</v>
      </c>
      <c r="R1414" s="0" t="str">
        <f aca="false">CHOOSE(WEEKDAY(A1414),"Dom","Lun","Mar","Mie","Jue","Vie","Sab")</f>
        <v>Mar</v>
      </c>
    </row>
    <row r="1415" customFormat="false" ht="15" hidden="false" customHeight="true" outlineLevel="0" collapsed="false">
      <c r="A1415" s="70" t="n">
        <v>44103</v>
      </c>
      <c r="B1415" s="9" t="s">
        <v>2310</v>
      </c>
      <c r="C1415" s="71" t="n">
        <v>300</v>
      </c>
      <c r="D1415" s="72" t="s">
        <v>821</v>
      </c>
      <c r="E1415" s="73" t="s">
        <v>2311</v>
      </c>
      <c r="F1415" s="74" t="n">
        <f aca="false">IF(MONTH(A1415)=MONTH(A1414),F1414+1,1)</f>
        <v>4</v>
      </c>
      <c r="G1415" s="73"/>
      <c r="H1415" s="75" t="s">
        <v>2312</v>
      </c>
      <c r="I1415" s="75" t="s">
        <v>228</v>
      </c>
      <c r="J1415" s="75" t="s">
        <v>2313</v>
      </c>
      <c r="K1415" s="78" t="s">
        <v>72</v>
      </c>
      <c r="L1415" s="7" t="n">
        <v>0.869444444444444</v>
      </c>
      <c r="M1415" s="7" t="n">
        <v>0.869444444444444</v>
      </c>
      <c r="N1415" s="95" t="s">
        <v>261</v>
      </c>
      <c r="O1415" s="78" t="s">
        <v>2314</v>
      </c>
      <c r="Q1415" s="0" t="s">
        <v>120</v>
      </c>
      <c r="R1415" s="0" t="str">
        <f aca="false">CHOOSE(WEEKDAY(A1415),"Dom","Lun","Mar","Mie","Jue","Vie","Sab")</f>
        <v>Mar</v>
      </c>
    </row>
    <row r="1416" customFormat="false" ht="15" hidden="false" customHeight="true" outlineLevel="0" collapsed="false">
      <c r="A1416" s="70" t="n">
        <v>44103</v>
      </c>
      <c r="B1416" s="9" t="s">
        <v>2201</v>
      </c>
      <c r="C1416" s="71" t="n">
        <v>450</v>
      </c>
      <c r="D1416" s="72" t="s">
        <v>104</v>
      </c>
      <c r="E1416" s="73" t="s">
        <v>1129</v>
      </c>
      <c r="F1416" s="74" t="n">
        <f aca="false">IF(MONTH(A1416)=MONTH(A1415),F1415+1,1)</f>
        <v>5</v>
      </c>
      <c r="G1416" s="73"/>
      <c r="H1416" s="75"/>
      <c r="I1416" s="75" t="s">
        <v>113</v>
      </c>
      <c r="J1416" s="75"/>
      <c r="K1416" s="78" t="s">
        <v>80</v>
      </c>
      <c r="L1416" s="7" t="n">
        <v>0.561111111111111</v>
      </c>
      <c r="M1416" s="7" t="n">
        <v>0.611805555555556</v>
      </c>
      <c r="N1416" s="95" t="s">
        <v>132</v>
      </c>
      <c r="O1416" s="78" t="s">
        <v>1130</v>
      </c>
      <c r="P1416" s="0" t="s">
        <v>2315</v>
      </c>
      <c r="Q1416" s="0" t="s">
        <v>120</v>
      </c>
      <c r="R1416" s="0" t="str">
        <f aca="false">CHOOSE(WEEKDAY(A1416),"Dom","Lun","Mar","Mie","Jue","Vie","Sab")</f>
        <v>Mar</v>
      </c>
    </row>
    <row r="1417" customFormat="false" ht="15" hidden="false" customHeight="true" outlineLevel="0" collapsed="false">
      <c r="A1417" s="70" t="n">
        <v>44103</v>
      </c>
      <c r="B1417" s="9" t="s">
        <v>2316</v>
      </c>
      <c r="C1417" s="71" t="n">
        <v>300</v>
      </c>
      <c r="D1417" s="72" t="s">
        <v>104</v>
      </c>
      <c r="E1417" s="73" t="s">
        <v>2317</v>
      </c>
      <c r="F1417" s="74" t="n">
        <f aca="false">IF(MONTH(A1417)=MONTH(A1416),F1416+1,1)</f>
        <v>6</v>
      </c>
      <c r="G1417" s="73"/>
      <c r="H1417" s="75"/>
      <c r="I1417" s="75" t="s">
        <v>187</v>
      </c>
      <c r="J1417" s="75"/>
      <c r="K1417" s="78" t="s">
        <v>80</v>
      </c>
      <c r="L1417" s="7" t="n">
        <v>0.853472222222222</v>
      </c>
      <c r="M1417" s="7" t="n">
        <v>0.869444444444444</v>
      </c>
      <c r="N1417" s="95" t="s">
        <v>261</v>
      </c>
      <c r="O1417" s="78" t="s">
        <v>2318</v>
      </c>
      <c r="Q1417" s="0" t="s">
        <v>120</v>
      </c>
      <c r="R1417" s="0" t="str">
        <f aca="false">CHOOSE(WEEKDAY(A1417),"Dom","Lun","Mar","Mie","Jue","Vie","Sab")</f>
        <v>Mar</v>
      </c>
    </row>
    <row r="1418" customFormat="false" ht="15" hidden="true" customHeight="true" outlineLevel="0" collapsed="false">
      <c r="A1418" s="70" t="n">
        <v>44103</v>
      </c>
      <c r="B1418" s="9" t="s">
        <v>1632</v>
      </c>
      <c r="C1418" s="71"/>
      <c r="D1418" s="72"/>
      <c r="E1418" s="73"/>
      <c r="F1418" s="74"/>
      <c r="G1418" s="73"/>
      <c r="H1418" s="75"/>
      <c r="I1418" s="75"/>
      <c r="J1418" s="75"/>
      <c r="K1418" s="78" t="s">
        <v>257</v>
      </c>
      <c r="L1418" s="7" t="n">
        <v>0.420833333333333</v>
      </c>
      <c r="M1418" s="7" t="n">
        <v>0.425694444444444</v>
      </c>
      <c r="N1418" s="95" t="s">
        <v>168</v>
      </c>
      <c r="O1418" s="78" t="s">
        <v>407</v>
      </c>
      <c r="Q1418" s="0" t="s">
        <v>120</v>
      </c>
      <c r="R1418" s="0" t="str">
        <f aca="false">CHOOSE(WEEKDAY(A1418),"Dom","Lun","Mar","Mie","Jue","Vie","Sab")</f>
        <v>Mar</v>
      </c>
    </row>
    <row r="1419" customFormat="false" ht="15" hidden="true" customHeight="true" outlineLevel="0" collapsed="false">
      <c r="A1419" s="70" t="n">
        <v>44103</v>
      </c>
      <c r="B1419" s="9" t="s">
        <v>2301</v>
      </c>
      <c r="C1419" s="71"/>
      <c r="D1419" s="72"/>
      <c r="E1419" s="73"/>
      <c r="F1419" s="74"/>
      <c r="G1419" s="73"/>
      <c r="H1419" s="75"/>
      <c r="I1419" s="75" t="s">
        <v>100</v>
      </c>
      <c r="J1419" s="75"/>
      <c r="K1419" s="78" t="s">
        <v>108</v>
      </c>
      <c r="L1419" s="7" t="n">
        <v>0.46875</v>
      </c>
      <c r="M1419" s="7" t="n">
        <v>0.479861111111111</v>
      </c>
      <c r="N1419" s="95" t="s">
        <v>1239</v>
      </c>
      <c r="O1419" s="78" t="s">
        <v>2319</v>
      </c>
      <c r="Q1419" s="0" t="s">
        <v>120</v>
      </c>
      <c r="R1419" s="0" t="str">
        <f aca="false">CHOOSE(WEEKDAY(A1419),"Dom","Lun","Mar","Mie","Jue","Vie","Sab")</f>
        <v>Mar</v>
      </c>
    </row>
    <row r="1420" customFormat="false" ht="15" hidden="true" customHeight="true" outlineLevel="0" collapsed="false">
      <c r="A1420" s="70" t="n">
        <v>44103</v>
      </c>
      <c r="B1420" s="9" t="s">
        <v>143</v>
      </c>
      <c r="C1420" s="71"/>
      <c r="D1420" s="72"/>
      <c r="E1420" s="73"/>
      <c r="F1420" s="74"/>
      <c r="G1420" s="73"/>
      <c r="H1420" s="75"/>
      <c r="I1420" s="75"/>
      <c r="J1420" s="75"/>
      <c r="K1420" s="78" t="s">
        <v>144</v>
      </c>
      <c r="L1420" s="7" t="n">
        <v>0.511111111111111</v>
      </c>
      <c r="M1420" s="7" t="n">
        <v>0.550694444444444</v>
      </c>
      <c r="N1420" s="95" t="s">
        <v>198</v>
      </c>
      <c r="O1420" s="78"/>
      <c r="Q1420" s="0" t="s">
        <v>120</v>
      </c>
      <c r="R1420" s="0" t="str">
        <f aca="false">CHOOSE(WEEKDAY(A1420),"Dom","Lun","Mar","Mie","Jue","Vie","Sab")</f>
        <v>Mar</v>
      </c>
    </row>
    <row r="1421" customFormat="false" ht="15" hidden="true" customHeight="true" outlineLevel="0" collapsed="false">
      <c r="A1421" s="70" t="n">
        <v>44103</v>
      </c>
      <c r="B1421" s="9" t="s">
        <v>143</v>
      </c>
      <c r="C1421" s="120"/>
      <c r="D1421" s="72"/>
      <c r="E1421" s="73"/>
      <c r="F1421" s="74"/>
      <c r="G1421" s="73"/>
      <c r="H1421" s="75"/>
      <c r="I1421" s="75"/>
      <c r="J1421" s="75"/>
      <c r="K1421" s="78" t="s">
        <v>144</v>
      </c>
      <c r="L1421" s="7" t="n">
        <v>0.673611111111111</v>
      </c>
      <c r="M1421" s="7" t="n">
        <v>0.707638888888889</v>
      </c>
      <c r="N1421" s="95" t="s">
        <v>198</v>
      </c>
      <c r="O1421" s="78"/>
      <c r="Q1421" s="0" t="s">
        <v>120</v>
      </c>
      <c r="R1421" s="0" t="str">
        <f aca="false">CHOOSE(WEEKDAY(A1421),"Dom","Lun","Mar","Mie","Jue","Vie","Sab")</f>
        <v>Mar</v>
      </c>
    </row>
    <row r="1422" customFormat="false" ht="15" hidden="true" customHeight="true" outlineLevel="0" collapsed="false">
      <c r="A1422" s="70" t="n">
        <v>44103</v>
      </c>
      <c r="B1422" s="9" t="s">
        <v>143</v>
      </c>
      <c r="C1422" s="71"/>
      <c r="D1422" s="72"/>
      <c r="E1422" s="73"/>
      <c r="F1422" s="74"/>
      <c r="G1422" s="73"/>
      <c r="H1422" s="75"/>
      <c r="I1422" s="75"/>
      <c r="J1422" s="75"/>
      <c r="K1422" s="78" t="s">
        <v>144</v>
      </c>
      <c r="L1422" s="7" t="n">
        <v>0.789583333333333</v>
      </c>
      <c r="M1422" s="7" t="n">
        <v>0.840277777777778</v>
      </c>
      <c r="N1422" s="95" t="s">
        <v>261</v>
      </c>
      <c r="O1422" s="78"/>
      <c r="Q1422" s="0" t="s">
        <v>120</v>
      </c>
      <c r="R1422" s="0" t="str">
        <f aca="false">CHOOSE(WEEKDAY(A1422),"Dom","Lun","Mar","Mie","Jue","Vie","Sab")</f>
        <v>Mar</v>
      </c>
    </row>
    <row r="1423" customFormat="false" ht="15" hidden="true" customHeight="true" outlineLevel="0" collapsed="false">
      <c r="A1423" s="47" t="n">
        <v>44103</v>
      </c>
      <c r="B1423" s="79" t="s">
        <v>147</v>
      </c>
      <c r="C1423" s="49"/>
      <c r="D1423" s="80"/>
      <c r="E1423" s="81"/>
      <c r="F1423" s="82"/>
      <c r="G1423" s="81"/>
      <c r="H1423" s="83"/>
      <c r="I1423" s="83"/>
      <c r="J1423" s="83"/>
      <c r="K1423" s="59" t="s">
        <v>96</v>
      </c>
      <c r="L1423" s="85" t="n">
        <v>0.880555555555556</v>
      </c>
      <c r="M1423" s="85" t="n">
        <v>0.895833333333333</v>
      </c>
      <c r="N1423" s="99" t="s">
        <v>2320</v>
      </c>
      <c r="O1423" s="59" t="s">
        <v>2118</v>
      </c>
      <c r="Q1423" s="0" t="s">
        <v>120</v>
      </c>
      <c r="R1423" s="0" t="str">
        <f aca="false">CHOOSE(WEEKDAY(A1423),"Dom","Lun","Mar","Mie","Jue","Vie","Sab")</f>
        <v>Mar</v>
      </c>
    </row>
    <row r="1424" customFormat="false" ht="15" hidden="false" customHeight="true" outlineLevel="0" collapsed="false">
      <c r="A1424" s="70" t="n">
        <v>44104</v>
      </c>
      <c r="B1424" s="9" t="s">
        <v>1980</v>
      </c>
      <c r="C1424" s="71" t="n">
        <v>400</v>
      </c>
      <c r="D1424" s="72" t="s">
        <v>77</v>
      </c>
      <c r="E1424" s="73" t="s">
        <v>2321</v>
      </c>
      <c r="F1424" s="74" t="n">
        <f aca="false">IF(MONTH(A1424)=MONTH(A1423),F1423+1,1)</f>
        <v>1</v>
      </c>
      <c r="G1424" s="73"/>
      <c r="H1424" s="75"/>
      <c r="I1424" s="75" t="s">
        <v>113</v>
      </c>
      <c r="J1424" s="75"/>
      <c r="K1424" s="78" t="s">
        <v>80</v>
      </c>
      <c r="L1424" s="7" t="n">
        <v>0.756944444444444</v>
      </c>
      <c r="M1424" s="7" t="n">
        <v>0.809027777777778</v>
      </c>
      <c r="N1424" s="95" t="s">
        <v>124</v>
      </c>
      <c r="O1424" s="78" t="s">
        <v>2322</v>
      </c>
      <c r="Q1424" s="0" t="s">
        <v>120</v>
      </c>
      <c r="R1424" s="0" t="str">
        <f aca="false">CHOOSE(WEEKDAY(A1424),"Dom","Lun","Mar","Mie","Jue","Vie","Sab")</f>
        <v>Mie</v>
      </c>
    </row>
    <row r="1425" customFormat="false" ht="15" hidden="false" customHeight="true" outlineLevel="0" collapsed="false">
      <c r="A1425" s="70" t="n">
        <v>44104</v>
      </c>
      <c r="B1425" s="9" t="s">
        <v>2323</v>
      </c>
      <c r="C1425" s="71" t="n">
        <v>400</v>
      </c>
      <c r="D1425" s="72" t="s">
        <v>821</v>
      </c>
      <c r="E1425" s="73" t="s">
        <v>2324</v>
      </c>
      <c r="F1425" s="74" t="n">
        <f aca="false">IF(MONTH(A1425)=MONTH(A1424),F1424+1,1)</f>
        <v>2</v>
      </c>
      <c r="G1425" s="73"/>
      <c r="H1425" s="75" t="s">
        <v>2325</v>
      </c>
      <c r="I1425" s="75" t="s">
        <v>131</v>
      </c>
      <c r="J1425" s="75"/>
      <c r="K1425" s="78" t="s">
        <v>80</v>
      </c>
      <c r="L1425" s="7" t="n">
        <v>0.6625</v>
      </c>
      <c r="M1425" s="7" t="n">
        <v>0.69375</v>
      </c>
      <c r="N1425" s="95" t="s">
        <v>615</v>
      </c>
      <c r="O1425" s="78" t="s">
        <v>2326</v>
      </c>
      <c r="Q1425" s="0" t="s">
        <v>120</v>
      </c>
      <c r="R1425" s="0" t="str">
        <f aca="false">CHOOSE(WEEKDAY(A1425),"Dom","Lun","Mar","Mie","Jue","Vie","Sab")</f>
        <v>Mie</v>
      </c>
    </row>
    <row r="1426" customFormat="false" ht="15" hidden="false" customHeight="true" outlineLevel="0" collapsed="false">
      <c r="A1426" s="70" t="n">
        <v>44104</v>
      </c>
      <c r="B1426" s="9" t="s">
        <v>2327</v>
      </c>
      <c r="C1426" s="71" t="n">
        <v>400</v>
      </c>
      <c r="D1426" s="72" t="s">
        <v>104</v>
      </c>
      <c r="E1426" s="73" t="s">
        <v>2328</v>
      </c>
      <c r="F1426" s="74" t="n">
        <f aca="false">IF(MONTH(A1426)=MONTH(A1425),F1425+1,1)</f>
        <v>3</v>
      </c>
      <c r="G1426" s="73"/>
      <c r="H1426" s="75"/>
      <c r="I1426" s="75" t="s">
        <v>113</v>
      </c>
      <c r="J1426" s="75"/>
      <c r="K1426" s="78" t="s">
        <v>80</v>
      </c>
      <c r="L1426" s="7" t="n">
        <v>0.359722222222222</v>
      </c>
      <c r="M1426" s="7" t="n">
        <v>0.383333333333333</v>
      </c>
      <c r="N1426" s="95" t="s">
        <v>635</v>
      </c>
      <c r="O1426" s="78" t="s">
        <v>2329</v>
      </c>
      <c r="Q1426" s="0" t="s">
        <v>120</v>
      </c>
      <c r="R1426" s="0" t="str">
        <f aca="false">CHOOSE(WEEKDAY(A1426),"Dom","Lun","Mar","Mie","Jue","Vie","Sab")</f>
        <v>Mie</v>
      </c>
    </row>
    <row r="1427" customFormat="false" ht="15" hidden="false" customHeight="true" outlineLevel="0" collapsed="false">
      <c r="A1427" s="70" t="n">
        <v>44104</v>
      </c>
      <c r="B1427" s="9" t="s">
        <v>2330</v>
      </c>
      <c r="C1427" s="71" t="n">
        <v>400</v>
      </c>
      <c r="D1427" s="72" t="s">
        <v>104</v>
      </c>
      <c r="E1427" s="73" t="s">
        <v>2331</v>
      </c>
      <c r="F1427" s="74" t="n">
        <f aca="false">IF(MONTH(A1427)=MONTH(A1426),F1426+1,1)</f>
        <v>4</v>
      </c>
      <c r="G1427" s="73"/>
      <c r="H1427" s="75"/>
      <c r="I1427" s="75" t="s">
        <v>79</v>
      </c>
      <c r="J1427" s="75"/>
      <c r="K1427" s="78" t="s">
        <v>80</v>
      </c>
      <c r="L1427" s="7" t="n">
        <v>0.479166666666667</v>
      </c>
      <c r="M1427" s="7" t="n">
        <v>0.548611111111111</v>
      </c>
      <c r="N1427" s="95" t="s">
        <v>124</v>
      </c>
      <c r="O1427" s="78" t="s">
        <v>2332</v>
      </c>
      <c r="Q1427" s="0" t="s">
        <v>120</v>
      </c>
      <c r="R1427" s="0" t="str">
        <f aca="false">CHOOSE(WEEKDAY(A1427),"Dom","Lun","Mar","Mie","Jue","Vie","Sab")</f>
        <v>Mie</v>
      </c>
    </row>
    <row r="1428" customFormat="false" ht="15" hidden="true" customHeight="true" outlineLevel="0" collapsed="false">
      <c r="A1428" s="70" t="n">
        <v>44104</v>
      </c>
      <c r="B1428" s="9" t="s">
        <v>1632</v>
      </c>
      <c r="C1428" s="71"/>
      <c r="D1428" s="72"/>
      <c r="E1428" s="73"/>
      <c r="F1428" s="74"/>
      <c r="G1428" s="73"/>
      <c r="H1428" s="75"/>
      <c r="I1428" s="75"/>
      <c r="J1428" s="75"/>
      <c r="K1428" s="78" t="s">
        <v>257</v>
      </c>
      <c r="L1428" s="7" t="n">
        <v>0.350694444444444</v>
      </c>
      <c r="M1428" s="7" t="n">
        <v>0.355555555555556</v>
      </c>
      <c r="N1428" s="95" t="s">
        <v>123</v>
      </c>
      <c r="O1428" s="78" t="s">
        <v>407</v>
      </c>
      <c r="Q1428" s="0" t="s">
        <v>120</v>
      </c>
      <c r="R1428" s="0" t="str">
        <f aca="false">CHOOSE(WEEKDAY(A1428),"Dom","Lun","Mar","Mie","Jue","Vie","Sab")</f>
        <v>Mie</v>
      </c>
    </row>
    <row r="1429" customFormat="false" ht="15" hidden="true" customHeight="true" outlineLevel="0" collapsed="false">
      <c r="A1429" s="70" t="n">
        <v>44104</v>
      </c>
      <c r="B1429" s="9" t="s">
        <v>143</v>
      </c>
      <c r="C1429" s="71"/>
      <c r="D1429" s="72"/>
      <c r="E1429" s="73"/>
      <c r="F1429" s="74"/>
      <c r="G1429" s="73"/>
      <c r="H1429" s="75"/>
      <c r="I1429" s="75"/>
      <c r="J1429" s="75"/>
      <c r="K1429" s="78" t="s">
        <v>144</v>
      </c>
      <c r="L1429" s="7" t="n">
        <v>0.425</v>
      </c>
      <c r="M1429" s="7" t="n">
        <v>0.466666666666667</v>
      </c>
      <c r="N1429" s="95" t="s">
        <v>109</v>
      </c>
      <c r="O1429" s="78"/>
      <c r="Q1429" s="0" t="s">
        <v>120</v>
      </c>
      <c r="R1429" s="0" t="str">
        <f aca="false">CHOOSE(WEEKDAY(A1429),"Dom","Lun","Mar","Mie","Jue","Vie","Sab")</f>
        <v>Mie</v>
      </c>
    </row>
    <row r="1430" customFormat="false" ht="15" hidden="true" customHeight="true" outlineLevel="0" collapsed="false">
      <c r="A1430" s="70" t="n">
        <v>44104</v>
      </c>
      <c r="B1430" s="9" t="s">
        <v>143</v>
      </c>
      <c r="C1430" s="71"/>
      <c r="D1430" s="72"/>
      <c r="E1430" s="73"/>
      <c r="F1430" s="74"/>
      <c r="G1430" s="73"/>
      <c r="H1430" s="75"/>
      <c r="I1430" s="75"/>
      <c r="J1430" s="75"/>
      <c r="K1430" s="78" t="s">
        <v>144</v>
      </c>
      <c r="L1430" s="7" t="n">
        <v>0.584722222222222</v>
      </c>
      <c r="M1430" s="7" t="n">
        <v>0.651388888888889</v>
      </c>
      <c r="N1430" s="95" t="s">
        <v>220</v>
      </c>
      <c r="O1430" s="78"/>
      <c r="Q1430" s="0" t="s">
        <v>120</v>
      </c>
      <c r="R1430" s="0" t="str">
        <f aca="false">CHOOSE(WEEKDAY(A1430),"Dom","Lun","Mar","Mie","Jue","Vie","Sab")</f>
        <v>Mie</v>
      </c>
    </row>
    <row r="1431" customFormat="false" ht="15" hidden="true" customHeight="true" outlineLevel="0" collapsed="false">
      <c r="A1431" s="70" t="n">
        <v>44104</v>
      </c>
      <c r="B1431" s="9" t="s">
        <v>143</v>
      </c>
      <c r="C1431" s="71"/>
      <c r="D1431" s="72"/>
      <c r="E1431" s="73"/>
      <c r="F1431" s="74"/>
      <c r="G1431" s="73"/>
      <c r="H1431" s="75"/>
      <c r="I1431" s="75"/>
      <c r="J1431" s="75"/>
      <c r="K1431" s="78" t="s">
        <v>144</v>
      </c>
      <c r="L1431" s="7" t="n">
        <v>0.714583333333333</v>
      </c>
      <c r="M1431" s="7" t="n">
        <v>0.749305555555556</v>
      </c>
      <c r="N1431" s="95" t="s">
        <v>170</v>
      </c>
      <c r="O1431" s="78"/>
      <c r="Q1431" s="0" t="s">
        <v>120</v>
      </c>
      <c r="R1431" s="0" t="str">
        <f aca="false">CHOOSE(WEEKDAY(A1431),"Dom","Lun","Mar","Mie","Jue","Vie","Sab")</f>
        <v>Mie</v>
      </c>
    </row>
    <row r="1432" customFormat="false" ht="15" hidden="true" customHeight="true" outlineLevel="0" collapsed="false">
      <c r="A1432" s="70" t="n">
        <v>44104</v>
      </c>
      <c r="B1432" s="9" t="s">
        <v>143</v>
      </c>
      <c r="C1432" s="71"/>
      <c r="D1432" s="72"/>
      <c r="E1432" s="73"/>
      <c r="F1432" s="74"/>
      <c r="G1432" s="73"/>
      <c r="H1432" s="75"/>
      <c r="I1432" s="75"/>
      <c r="J1432" s="75"/>
      <c r="K1432" s="78" t="s">
        <v>144</v>
      </c>
      <c r="L1432" s="7" t="n">
        <v>0.845138888888889</v>
      </c>
      <c r="M1432" s="7" t="n">
        <v>0.88125</v>
      </c>
      <c r="N1432" s="95" t="s">
        <v>109</v>
      </c>
      <c r="O1432" s="78"/>
      <c r="Q1432" s="0" t="s">
        <v>120</v>
      </c>
      <c r="R1432" s="0" t="str">
        <f aca="false">CHOOSE(WEEKDAY(A1432),"Dom","Lun","Mar","Mie","Jue","Vie","Sab")</f>
        <v>Mie</v>
      </c>
    </row>
    <row r="1433" customFormat="false" ht="15" hidden="true" customHeight="true" outlineLevel="0" collapsed="false">
      <c r="A1433" s="47" t="n">
        <v>44104</v>
      </c>
      <c r="B1433" s="79" t="s">
        <v>147</v>
      </c>
      <c r="C1433" s="49"/>
      <c r="D1433" s="80"/>
      <c r="E1433" s="81"/>
      <c r="F1433" s="82"/>
      <c r="G1433" s="81"/>
      <c r="H1433" s="83"/>
      <c r="I1433" s="83"/>
      <c r="J1433" s="83"/>
      <c r="K1433" s="59" t="s">
        <v>96</v>
      </c>
      <c r="L1433" s="85" t="n">
        <v>0.89375</v>
      </c>
      <c r="M1433" s="85" t="n">
        <v>0.9125</v>
      </c>
      <c r="N1433" s="99" t="s">
        <v>2333</v>
      </c>
      <c r="O1433" s="59" t="s">
        <v>2118</v>
      </c>
      <c r="Q1433" s="0" t="s">
        <v>120</v>
      </c>
      <c r="R1433" s="0" t="str">
        <f aca="false">CHOOSE(WEEKDAY(A1433),"Dom","Lun","Mar","Mie","Jue","Vie","Sab")</f>
        <v>Mie</v>
      </c>
    </row>
    <row r="1434" customFormat="false" ht="15" hidden="false" customHeight="true" outlineLevel="0" collapsed="false">
      <c r="A1434" s="70" t="n">
        <v>44105</v>
      </c>
      <c r="B1434" s="9" t="s">
        <v>2334</v>
      </c>
      <c r="C1434" s="71" t="n">
        <v>300</v>
      </c>
      <c r="D1434" s="72" t="s">
        <v>77</v>
      </c>
      <c r="E1434" s="73" t="s">
        <v>2335</v>
      </c>
      <c r="F1434" s="74" t="n">
        <f aca="false">IF(MONTH(A1434)=MONTH(A1433),F1433+1,1)</f>
        <v>1</v>
      </c>
      <c r="G1434" s="73"/>
      <c r="H1434" s="75"/>
      <c r="I1434" s="75" t="s">
        <v>183</v>
      </c>
      <c r="J1434" s="75"/>
      <c r="K1434" s="78" t="s">
        <v>80</v>
      </c>
      <c r="L1434" s="7" t="n">
        <v>0.365277777777778</v>
      </c>
      <c r="M1434" s="7" t="n">
        <v>0.39375</v>
      </c>
      <c r="N1434" s="95" t="s">
        <v>276</v>
      </c>
      <c r="O1434" s="78" t="s">
        <v>2336</v>
      </c>
      <c r="Q1434" s="0" t="s">
        <v>75</v>
      </c>
      <c r="R1434" s="0" t="str">
        <f aca="false">CHOOSE(WEEKDAY(A1434),"Dom","Lun","Mar","Mie","Jue","Vie","Sab")</f>
        <v>Jue</v>
      </c>
    </row>
    <row r="1435" customFormat="false" ht="15" hidden="false" customHeight="true" outlineLevel="0" collapsed="false">
      <c r="A1435" s="70" t="n">
        <v>44105</v>
      </c>
      <c r="B1435" s="9" t="s">
        <v>2337</v>
      </c>
      <c r="C1435" s="71" t="n">
        <v>300</v>
      </c>
      <c r="D1435" s="72" t="s">
        <v>77</v>
      </c>
      <c r="E1435" s="73" t="s">
        <v>2338</v>
      </c>
      <c r="F1435" s="74" t="n">
        <f aca="false">IF(MONTH(A1435)=MONTH(A1434),F1434+1,1)</f>
        <v>2</v>
      </c>
      <c r="G1435" s="73"/>
      <c r="H1435" s="75"/>
      <c r="I1435" s="75" t="s">
        <v>187</v>
      </c>
      <c r="J1435" s="75"/>
      <c r="K1435" s="78" t="s">
        <v>80</v>
      </c>
      <c r="L1435" s="7" t="n">
        <v>0.775</v>
      </c>
      <c r="M1435" s="7" t="n">
        <v>0.790972222222222</v>
      </c>
      <c r="N1435" s="95" t="s">
        <v>210</v>
      </c>
      <c r="O1435" s="78" t="s">
        <v>2339</v>
      </c>
      <c r="P1435" s="0" t="s">
        <v>2340</v>
      </c>
      <c r="Q1435" s="0" t="s">
        <v>75</v>
      </c>
      <c r="R1435" s="0" t="str">
        <f aca="false">CHOOSE(WEEKDAY(A1435),"Dom","Lun","Mar","Mie","Jue","Vie","Sab")</f>
        <v>Jue</v>
      </c>
    </row>
    <row r="1436" customFormat="false" ht="15" hidden="false" customHeight="true" outlineLevel="0" collapsed="false">
      <c r="A1436" s="70" t="n">
        <v>44105</v>
      </c>
      <c r="B1436" s="9" t="s">
        <v>2341</v>
      </c>
      <c r="C1436" s="71" t="n">
        <v>400</v>
      </c>
      <c r="D1436" s="72" t="s">
        <v>77</v>
      </c>
      <c r="E1436" s="73" t="s">
        <v>2342</v>
      </c>
      <c r="F1436" s="74" t="n">
        <f aca="false">IF(MONTH(A1436)=MONTH(A1435),F1435+1,1)</f>
        <v>3</v>
      </c>
      <c r="G1436" s="73"/>
      <c r="H1436" s="75"/>
      <c r="I1436" s="75" t="s">
        <v>113</v>
      </c>
      <c r="J1436" s="75"/>
      <c r="K1436" s="78" t="s">
        <v>80</v>
      </c>
      <c r="L1436" s="7" t="n">
        <v>0.959027777777778</v>
      </c>
      <c r="M1436" s="7" t="n">
        <v>0.978472222222222</v>
      </c>
      <c r="N1436" s="95" t="s">
        <v>348</v>
      </c>
      <c r="O1436" s="78" t="s">
        <v>2343</v>
      </c>
      <c r="Q1436" s="0" t="s">
        <v>75</v>
      </c>
      <c r="R1436" s="0" t="str">
        <f aca="false">CHOOSE(WEEKDAY(A1436),"Dom","Lun","Mar","Mie","Jue","Vie","Sab")</f>
        <v>Jue</v>
      </c>
    </row>
    <row r="1437" customFormat="false" ht="15" hidden="false" customHeight="true" outlineLevel="0" collapsed="false">
      <c r="A1437" s="70" t="n">
        <v>44105</v>
      </c>
      <c r="B1437" s="9" t="s">
        <v>2344</v>
      </c>
      <c r="C1437" s="71" t="n">
        <v>300</v>
      </c>
      <c r="D1437" s="72" t="s">
        <v>104</v>
      </c>
      <c r="E1437" s="73" t="s">
        <v>1413</v>
      </c>
      <c r="F1437" s="74" t="n">
        <f aca="false">IF(MONTH(A1437)=MONTH(A1436),F1436+1,1)</f>
        <v>4</v>
      </c>
      <c r="G1437" s="73"/>
      <c r="H1437" s="75"/>
      <c r="I1437" s="75" t="s">
        <v>100</v>
      </c>
      <c r="J1437" s="75"/>
      <c r="K1437" s="78" t="s">
        <v>80</v>
      </c>
      <c r="L1437" s="7" t="n">
        <v>0.674305555555556</v>
      </c>
      <c r="M1437" s="7" t="n">
        <v>0.695138888888889</v>
      </c>
      <c r="N1437" s="95" t="s">
        <v>476</v>
      </c>
      <c r="O1437" s="78" t="s">
        <v>1414</v>
      </c>
      <c r="P1437" s="0" t="s">
        <v>2345</v>
      </c>
      <c r="Q1437" s="0" t="s">
        <v>75</v>
      </c>
      <c r="R1437" s="0" t="str">
        <f aca="false">CHOOSE(WEEKDAY(A1437),"Dom","Lun","Mar","Mie","Jue","Vie","Sab")</f>
        <v>Jue</v>
      </c>
    </row>
    <row r="1438" customFormat="false" ht="15" hidden="false" customHeight="true" outlineLevel="0" collapsed="false">
      <c r="A1438" s="70" t="n">
        <v>44105</v>
      </c>
      <c r="B1438" s="9" t="s">
        <v>1346</v>
      </c>
      <c r="C1438" s="71" t="n">
        <v>300</v>
      </c>
      <c r="D1438" s="72" t="s">
        <v>104</v>
      </c>
      <c r="E1438" s="73" t="s">
        <v>2346</v>
      </c>
      <c r="F1438" s="74" t="n">
        <f aca="false">IF(MONTH(A1438)=MONTH(A1437),F1437+1,1)</f>
        <v>5</v>
      </c>
      <c r="G1438" s="73"/>
      <c r="H1438" s="75" t="s">
        <v>1348</v>
      </c>
      <c r="I1438" s="75" t="s">
        <v>187</v>
      </c>
      <c r="J1438" s="75"/>
      <c r="K1438" s="78" t="s">
        <v>80</v>
      </c>
      <c r="L1438" s="7" t="n">
        <v>0.708333333333333</v>
      </c>
      <c r="M1438" s="7" t="n">
        <v>0.715972222222222</v>
      </c>
      <c r="N1438" s="95" t="s">
        <v>145</v>
      </c>
      <c r="O1438" s="78" t="s">
        <v>2347</v>
      </c>
      <c r="P1438" s="0" t="s">
        <v>2348</v>
      </c>
      <c r="Q1438" s="0" t="s">
        <v>75</v>
      </c>
      <c r="R1438" s="0" t="str">
        <f aca="false">CHOOSE(WEEKDAY(A1438),"Dom","Lun","Mar","Mie","Jue","Vie","Sab")</f>
        <v>Jue</v>
      </c>
    </row>
    <row r="1439" customFormat="false" ht="15" hidden="false" customHeight="true" outlineLevel="0" collapsed="false">
      <c r="A1439" s="70" t="n">
        <v>44105</v>
      </c>
      <c r="B1439" s="9" t="s">
        <v>2337</v>
      </c>
      <c r="C1439" s="124" t="n">
        <v>300</v>
      </c>
      <c r="D1439" s="144" t="s">
        <v>104</v>
      </c>
      <c r="E1439" s="73" t="s">
        <v>2349</v>
      </c>
      <c r="F1439" s="74" t="n">
        <f aca="false">IF(MONTH(A1439)=MONTH(A1438),F1438+1,1)</f>
        <v>6</v>
      </c>
      <c r="G1439" s="73"/>
      <c r="H1439" s="75"/>
      <c r="I1439" s="75" t="s">
        <v>187</v>
      </c>
      <c r="J1439" s="75"/>
      <c r="K1439" s="78" t="s">
        <v>80</v>
      </c>
      <c r="L1439" s="7" t="n">
        <v>0.729861111111111</v>
      </c>
      <c r="M1439" s="7" t="n">
        <v>0.738888888888889</v>
      </c>
      <c r="N1439" s="95" t="s">
        <v>261</v>
      </c>
      <c r="O1439" s="78" t="s">
        <v>2350</v>
      </c>
      <c r="P1439" s="0" t="s">
        <v>2351</v>
      </c>
      <c r="Q1439" s="0" t="s">
        <v>75</v>
      </c>
      <c r="R1439" s="0" t="str">
        <f aca="false">CHOOSE(WEEKDAY(A1439),"Dom","Lun","Mar","Mie","Jue","Vie","Sab")</f>
        <v>Jue</v>
      </c>
    </row>
    <row r="1440" customFormat="false" ht="15" hidden="false" customHeight="true" outlineLevel="0" collapsed="false">
      <c r="A1440" s="70" t="n">
        <v>44105</v>
      </c>
      <c r="B1440" s="9" t="s">
        <v>1701</v>
      </c>
      <c r="C1440" s="71" t="n">
        <v>450</v>
      </c>
      <c r="D1440" s="72" t="s">
        <v>69</v>
      </c>
      <c r="E1440" s="73" t="s">
        <v>2352</v>
      </c>
      <c r="F1440" s="74" t="n">
        <f aca="false">IF(MONTH(A1440)=MONTH(A1439),F1439+1,1)</f>
        <v>7</v>
      </c>
      <c r="G1440" s="73"/>
      <c r="H1440" s="75" t="s">
        <v>1703</v>
      </c>
      <c r="I1440" s="75" t="s">
        <v>79</v>
      </c>
      <c r="J1440" s="75"/>
      <c r="K1440" s="78" t="s">
        <v>80</v>
      </c>
      <c r="L1440" s="7" t="n">
        <v>0.483333333333333</v>
      </c>
      <c r="M1440" s="7" t="n">
        <v>0.497916666666667</v>
      </c>
      <c r="N1440" s="95" t="s">
        <v>348</v>
      </c>
      <c r="O1440" s="78" t="s">
        <v>1704</v>
      </c>
      <c r="Q1440" s="0" t="s">
        <v>75</v>
      </c>
      <c r="R1440" s="0" t="str">
        <f aca="false">CHOOSE(WEEKDAY(A1440),"Dom","Lun","Mar","Mie","Jue","Vie","Sab")</f>
        <v>Jue</v>
      </c>
    </row>
    <row r="1441" customFormat="false" ht="15" hidden="true" customHeight="true" outlineLevel="0" collapsed="false">
      <c r="A1441" s="70" t="n">
        <v>44105</v>
      </c>
      <c r="B1441" s="9" t="s">
        <v>143</v>
      </c>
      <c r="C1441" s="71"/>
      <c r="D1441" s="72"/>
      <c r="E1441" s="73"/>
      <c r="F1441" s="74"/>
      <c r="G1441" s="73"/>
      <c r="H1441" s="75"/>
      <c r="I1441" s="75"/>
      <c r="J1441" s="75"/>
      <c r="K1441" s="78" t="s">
        <v>144</v>
      </c>
      <c r="L1441" s="7" t="n">
        <v>0.415972222222222</v>
      </c>
      <c r="M1441" s="7" t="n">
        <v>0.431944444444444</v>
      </c>
      <c r="N1441" s="95" t="s">
        <v>324</v>
      </c>
      <c r="O1441" s="78"/>
      <c r="Q1441" s="0" t="s">
        <v>75</v>
      </c>
      <c r="R1441" s="0" t="str">
        <f aca="false">CHOOSE(WEEKDAY(A1441),"Dom","Lun","Mar","Mie","Jue","Vie","Sab")</f>
        <v>Jue</v>
      </c>
    </row>
    <row r="1442" customFormat="false" ht="15" hidden="true" customHeight="true" outlineLevel="0" collapsed="false">
      <c r="A1442" s="70" t="n">
        <v>44105</v>
      </c>
      <c r="B1442" s="9" t="s">
        <v>2353</v>
      </c>
      <c r="C1442" s="71"/>
      <c r="D1442" s="72"/>
      <c r="E1442" s="73"/>
      <c r="F1442" s="74"/>
      <c r="G1442" s="73"/>
      <c r="H1442" s="75"/>
      <c r="I1442" s="75"/>
      <c r="J1442" s="75"/>
      <c r="K1442" s="78" t="s">
        <v>257</v>
      </c>
      <c r="L1442" s="7" t="n">
        <v>0.438888888888889</v>
      </c>
      <c r="M1442" s="7" t="n">
        <v>0.475</v>
      </c>
      <c r="N1442" s="95" t="s">
        <v>137</v>
      </c>
      <c r="O1442" s="78" t="s">
        <v>695</v>
      </c>
      <c r="Q1442" s="0" t="s">
        <v>75</v>
      </c>
      <c r="R1442" s="0" t="str">
        <f aca="false">CHOOSE(WEEKDAY(A1442),"Dom","Lun","Mar","Mie","Jue","Vie","Sab")</f>
        <v>Jue</v>
      </c>
    </row>
    <row r="1443" customFormat="false" ht="15" hidden="true" customHeight="true" outlineLevel="0" collapsed="false">
      <c r="A1443" s="70" t="n">
        <v>44105</v>
      </c>
      <c r="B1443" s="9" t="s">
        <v>117</v>
      </c>
      <c r="C1443" s="71"/>
      <c r="D1443" s="72"/>
      <c r="E1443" s="73"/>
      <c r="F1443" s="74"/>
      <c r="G1443" s="73"/>
      <c r="H1443" s="75"/>
      <c r="I1443" s="75"/>
      <c r="J1443" s="75"/>
      <c r="K1443" s="78" t="s">
        <v>96</v>
      </c>
      <c r="L1443" s="7" t="n">
        <v>0.516666666666667</v>
      </c>
      <c r="M1443" s="7" t="n">
        <v>0.556944444444444</v>
      </c>
      <c r="N1443" s="95" t="s">
        <v>276</v>
      </c>
      <c r="O1443" s="78"/>
      <c r="Q1443" s="0" t="s">
        <v>75</v>
      </c>
      <c r="R1443" s="0" t="str">
        <f aca="false">CHOOSE(WEEKDAY(A1443),"Dom","Lun","Mar","Mie","Jue","Vie","Sab")</f>
        <v>Jue</v>
      </c>
    </row>
    <row r="1444" customFormat="false" ht="15" hidden="true" customHeight="true" outlineLevel="0" collapsed="false">
      <c r="A1444" s="70" t="n">
        <v>44105</v>
      </c>
      <c r="B1444" s="9" t="s">
        <v>2354</v>
      </c>
      <c r="C1444" s="71"/>
      <c r="D1444" s="72"/>
      <c r="E1444" s="73"/>
      <c r="F1444" s="74"/>
      <c r="G1444" s="73"/>
      <c r="H1444" s="75"/>
      <c r="I1444" s="75" t="s">
        <v>131</v>
      </c>
      <c r="J1444" s="75"/>
      <c r="K1444" s="78" t="s">
        <v>108</v>
      </c>
      <c r="L1444" s="7" t="n">
        <v>0.579166666666667</v>
      </c>
      <c r="M1444" s="7" t="n">
        <v>0.626388888888889</v>
      </c>
      <c r="N1444" s="95" t="s">
        <v>137</v>
      </c>
      <c r="O1444" s="78" t="s">
        <v>2355</v>
      </c>
      <c r="P1444" s="0" t="s">
        <v>2356</v>
      </c>
      <c r="Q1444" s="0" t="s">
        <v>75</v>
      </c>
      <c r="R1444" s="0" t="str">
        <f aca="false">CHOOSE(WEEKDAY(A1444),"Dom","Lun","Mar","Mie","Jue","Vie","Sab")</f>
        <v>Jue</v>
      </c>
    </row>
    <row r="1445" customFormat="false" ht="15" hidden="true" customHeight="true" outlineLevel="0" collapsed="false">
      <c r="A1445" s="70" t="n">
        <v>44105</v>
      </c>
      <c r="B1445" s="9" t="s">
        <v>143</v>
      </c>
      <c r="C1445" s="71"/>
      <c r="D1445" s="72"/>
      <c r="E1445" s="73"/>
      <c r="F1445" s="74"/>
      <c r="G1445" s="73"/>
      <c r="H1445" s="75"/>
      <c r="I1445" s="75"/>
      <c r="J1445" s="75"/>
      <c r="K1445" s="78" t="s">
        <v>144</v>
      </c>
      <c r="L1445" s="7" t="n">
        <v>0.639583333333333</v>
      </c>
      <c r="M1445" s="7" t="n">
        <v>0.667361111111111</v>
      </c>
      <c r="N1445" s="95" t="s">
        <v>348</v>
      </c>
      <c r="O1445" s="78"/>
      <c r="Q1445" s="0" t="s">
        <v>75</v>
      </c>
      <c r="R1445" s="0" t="str">
        <f aca="false">CHOOSE(WEEKDAY(A1445),"Dom","Lun","Mar","Mie","Jue","Vie","Sab")</f>
        <v>Jue</v>
      </c>
    </row>
    <row r="1446" customFormat="false" ht="15" hidden="true" customHeight="true" outlineLevel="0" collapsed="false">
      <c r="A1446" s="70" t="n">
        <v>44105</v>
      </c>
      <c r="B1446" s="9" t="s">
        <v>143</v>
      </c>
      <c r="C1446" s="71"/>
      <c r="D1446" s="72"/>
      <c r="E1446" s="73"/>
      <c r="F1446" s="74"/>
      <c r="G1446" s="73"/>
      <c r="H1446" s="75"/>
      <c r="I1446" s="75"/>
      <c r="J1446" s="75"/>
      <c r="K1446" s="78" t="s">
        <v>144</v>
      </c>
      <c r="L1446" s="7" t="n">
        <v>0.752083333333333</v>
      </c>
      <c r="M1446" s="7" t="n">
        <v>0.766666666666667</v>
      </c>
      <c r="N1446" s="95" t="s">
        <v>137</v>
      </c>
      <c r="O1446" s="78"/>
      <c r="Q1446" s="0" t="s">
        <v>75</v>
      </c>
      <c r="R1446" s="0" t="str">
        <f aca="false">CHOOSE(WEEKDAY(A1446),"Dom","Lun","Mar","Mie","Jue","Vie","Sab")</f>
        <v>Jue</v>
      </c>
    </row>
    <row r="1447" customFormat="false" ht="15" hidden="true" customHeight="true" outlineLevel="0" collapsed="false">
      <c r="A1447" s="70" t="n">
        <v>44105</v>
      </c>
      <c r="B1447" s="9" t="s">
        <v>143</v>
      </c>
      <c r="C1447" s="71"/>
      <c r="D1447" s="72"/>
      <c r="E1447" s="73"/>
      <c r="F1447" s="74"/>
      <c r="G1447" s="73"/>
      <c r="H1447" s="75"/>
      <c r="I1447" s="75"/>
      <c r="J1447" s="75"/>
      <c r="K1447" s="78" t="s">
        <v>144</v>
      </c>
      <c r="L1447" s="7" t="n">
        <v>0.811111111111111</v>
      </c>
      <c r="M1447" s="7" t="n">
        <v>0.832638888888889</v>
      </c>
      <c r="N1447" s="95" t="s">
        <v>137</v>
      </c>
      <c r="O1447" s="78"/>
      <c r="Q1447" s="0" t="s">
        <v>75</v>
      </c>
      <c r="R1447" s="0" t="str">
        <f aca="false">CHOOSE(WEEKDAY(A1447),"Dom","Lun","Mar","Mie","Jue","Vie","Sab")</f>
        <v>Jue</v>
      </c>
    </row>
    <row r="1448" customFormat="false" ht="15" hidden="true" customHeight="true" outlineLevel="0" collapsed="false">
      <c r="A1448" s="70" t="n">
        <v>44105</v>
      </c>
      <c r="B1448" s="9" t="s">
        <v>147</v>
      </c>
      <c r="C1448" s="71"/>
      <c r="D1448" s="72"/>
      <c r="E1448" s="73"/>
      <c r="F1448" s="74"/>
      <c r="G1448" s="73"/>
      <c r="H1448" s="75"/>
      <c r="I1448" s="75" t="s">
        <v>187</v>
      </c>
      <c r="J1448" s="75"/>
      <c r="K1448" s="78" t="s">
        <v>96</v>
      </c>
      <c r="L1448" s="7" t="n">
        <v>0.840972222222222</v>
      </c>
      <c r="M1448" s="7" t="n">
        <v>0.855555555555556</v>
      </c>
      <c r="N1448" s="95" t="s">
        <v>318</v>
      </c>
      <c r="O1448" s="78" t="s">
        <v>2118</v>
      </c>
      <c r="Q1448" s="0" t="s">
        <v>75</v>
      </c>
      <c r="R1448" s="0" t="str">
        <f aca="false">CHOOSE(WEEKDAY(A1448),"Dom","Lun","Mar","Mie","Jue","Vie","Sab")</f>
        <v>Jue</v>
      </c>
    </row>
    <row r="1449" customFormat="false" ht="15" hidden="true" customHeight="true" outlineLevel="0" collapsed="false">
      <c r="A1449" s="70" t="n">
        <v>44105</v>
      </c>
      <c r="B1449" s="9" t="s">
        <v>377</v>
      </c>
      <c r="C1449" s="71"/>
      <c r="D1449" s="72"/>
      <c r="E1449" s="73"/>
      <c r="F1449" s="74"/>
      <c r="G1449" s="73"/>
      <c r="H1449" s="75"/>
      <c r="I1449" s="75"/>
      <c r="J1449" s="75"/>
      <c r="K1449" s="78" t="s">
        <v>108</v>
      </c>
      <c r="L1449" s="7" t="n">
        <v>0.882638888888889</v>
      </c>
      <c r="M1449" s="7" t="n">
        <v>0.897222222222222</v>
      </c>
      <c r="N1449" s="95" t="s">
        <v>2357</v>
      </c>
      <c r="O1449" s="78" t="s">
        <v>2358</v>
      </c>
      <c r="Q1449" s="0" t="s">
        <v>75</v>
      </c>
      <c r="R1449" s="0" t="str">
        <f aca="false">CHOOSE(WEEKDAY(A1449),"Dom","Lun","Mar","Mie","Jue","Vie","Sab")</f>
        <v>Jue</v>
      </c>
    </row>
    <row r="1450" customFormat="false" ht="15" hidden="true" customHeight="true" outlineLevel="0" collapsed="false">
      <c r="A1450" s="47" t="n">
        <v>44105</v>
      </c>
      <c r="B1450" s="79" t="s">
        <v>147</v>
      </c>
      <c r="C1450" s="49"/>
      <c r="D1450" s="80"/>
      <c r="E1450" s="81"/>
      <c r="F1450" s="82"/>
      <c r="G1450" s="81"/>
      <c r="H1450" s="83"/>
      <c r="I1450" s="83"/>
      <c r="J1450" s="83"/>
      <c r="K1450" s="59" t="s">
        <v>96</v>
      </c>
      <c r="L1450" s="85" t="n">
        <v>0.997222222222222</v>
      </c>
      <c r="M1450" s="85" t="n">
        <v>0.0479166666666667</v>
      </c>
      <c r="N1450" s="99" t="s">
        <v>2359</v>
      </c>
      <c r="O1450" s="59" t="s">
        <v>2118</v>
      </c>
      <c r="Q1450" s="0" t="s">
        <v>75</v>
      </c>
      <c r="R1450" s="0" t="str">
        <f aca="false">CHOOSE(WEEKDAY(A1450),"Dom","Lun","Mar","Mie","Jue","Vie","Sab")</f>
        <v>Jue</v>
      </c>
    </row>
    <row r="1451" customFormat="false" ht="15" hidden="false" customHeight="true" outlineLevel="0" collapsed="false">
      <c r="A1451" s="70" t="n">
        <v>44106</v>
      </c>
      <c r="B1451" s="9" t="s">
        <v>1180</v>
      </c>
      <c r="C1451" s="71" t="n">
        <v>400</v>
      </c>
      <c r="D1451" s="72" t="s">
        <v>77</v>
      </c>
      <c r="E1451" s="73" t="s">
        <v>2360</v>
      </c>
      <c r="F1451" s="74" t="n">
        <f aca="false">IF(MONTH(A1451)=MONTH(A1450),F1450+1,1)</f>
        <v>1</v>
      </c>
      <c r="G1451" s="73"/>
      <c r="H1451" s="75"/>
      <c r="I1451" s="75" t="s">
        <v>113</v>
      </c>
      <c r="J1451" s="75"/>
      <c r="K1451" s="78" t="s">
        <v>80</v>
      </c>
      <c r="L1451" s="7" t="n">
        <v>0.570138888888889</v>
      </c>
      <c r="M1451" s="7" t="n">
        <v>0.572916666666667</v>
      </c>
      <c r="N1451" s="95" t="s">
        <v>635</v>
      </c>
      <c r="O1451" s="78" t="s">
        <v>2361</v>
      </c>
      <c r="Q1451" s="0" t="s">
        <v>75</v>
      </c>
      <c r="R1451" s="0" t="str">
        <f aca="false">CHOOSE(WEEKDAY(A1451),"Dom","Lun","Mar","Mie","Jue","Vie","Sab")</f>
        <v>Vie</v>
      </c>
    </row>
    <row r="1452" customFormat="false" ht="15" hidden="false" customHeight="true" outlineLevel="0" collapsed="false">
      <c r="A1452" s="70" t="n">
        <v>44106</v>
      </c>
      <c r="B1452" s="9" t="s">
        <v>131</v>
      </c>
      <c r="C1452" s="71" t="n">
        <v>450</v>
      </c>
      <c r="D1452" s="72" t="s">
        <v>77</v>
      </c>
      <c r="E1452" s="73" t="s">
        <v>2362</v>
      </c>
      <c r="F1452" s="74" t="n">
        <f aca="false">IF(MONTH(A1452)=MONTH(A1451),F1451+1,1)</f>
        <v>2</v>
      </c>
      <c r="G1452" s="73"/>
      <c r="H1452" s="75"/>
      <c r="I1452" s="75" t="s">
        <v>131</v>
      </c>
      <c r="J1452" s="75"/>
      <c r="K1452" s="78" t="s">
        <v>80</v>
      </c>
      <c r="L1452" s="7" t="n">
        <v>0.725</v>
      </c>
      <c r="M1452" s="7" t="n">
        <v>0.748611111111111</v>
      </c>
      <c r="N1452" s="95" t="s">
        <v>109</v>
      </c>
      <c r="O1452" s="78" t="s">
        <v>2363</v>
      </c>
      <c r="Q1452" s="0" t="s">
        <v>75</v>
      </c>
      <c r="R1452" s="0" t="str">
        <f aca="false">CHOOSE(WEEKDAY(A1452),"Dom","Lun","Mar","Mie","Jue","Vie","Sab")</f>
        <v>Vie</v>
      </c>
    </row>
    <row r="1453" customFormat="false" ht="15" hidden="false" customHeight="true" outlineLevel="0" collapsed="false">
      <c r="A1453" s="70" t="n">
        <v>44106</v>
      </c>
      <c r="B1453" s="9" t="s">
        <v>1706</v>
      </c>
      <c r="C1453" s="71" t="n">
        <v>500</v>
      </c>
      <c r="D1453" s="72" t="s">
        <v>821</v>
      </c>
      <c r="E1453" s="73" t="s">
        <v>1707</v>
      </c>
      <c r="F1453" s="74" t="n">
        <f aca="false">IF(MONTH(A1453)=MONTH(A1452),F1452+1,1)</f>
        <v>3</v>
      </c>
      <c r="G1453" s="73"/>
      <c r="H1453" s="75" t="s">
        <v>1708</v>
      </c>
      <c r="I1453" s="75" t="s">
        <v>1227</v>
      </c>
      <c r="J1453" s="75"/>
      <c r="K1453" s="78" t="s">
        <v>80</v>
      </c>
      <c r="L1453" s="7" t="n">
        <v>0.379166666666667</v>
      </c>
      <c r="M1453" s="7" t="n">
        <v>0.41875</v>
      </c>
      <c r="N1453" s="95" t="s">
        <v>559</v>
      </c>
      <c r="O1453" s="78" t="s">
        <v>1709</v>
      </c>
      <c r="Q1453" s="0" t="s">
        <v>75</v>
      </c>
      <c r="R1453" s="0" t="str">
        <f aca="false">CHOOSE(WEEKDAY(A1453),"Dom","Lun","Mar","Mie","Jue","Vie","Sab")</f>
        <v>Vie</v>
      </c>
    </row>
    <row r="1454" customFormat="false" ht="15" hidden="true" customHeight="true" outlineLevel="0" collapsed="false">
      <c r="A1454" s="70" t="n">
        <v>44106</v>
      </c>
      <c r="B1454" s="9" t="s">
        <v>143</v>
      </c>
      <c r="C1454" s="71"/>
      <c r="D1454" s="72"/>
      <c r="E1454" s="73"/>
      <c r="F1454" s="74"/>
      <c r="G1454" s="73"/>
      <c r="H1454" s="75"/>
      <c r="I1454" s="75"/>
      <c r="J1454" s="75"/>
      <c r="K1454" s="78" t="s">
        <v>144</v>
      </c>
      <c r="L1454" s="7" t="n">
        <v>0.353472222222222</v>
      </c>
      <c r="M1454" s="7" t="n">
        <v>0.36875</v>
      </c>
      <c r="N1454" s="95" t="s">
        <v>198</v>
      </c>
      <c r="O1454" s="78"/>
      <c r="Q1454" s="0" t="s">
        <v>75</v>
      </c>
      <c r="R1454" s="0" t="str">
        <f aca="false">CHOOSE(WEEKDAY(A1454),"Dom","Lun","Mar","Mie","Jue","Vie","Sab")</f>
        <v>Vie</v>
      </c>
    </row>
    <row r="1455" customFormat="false" ht="15" hidden="true" customHeight="true" outlineLevel="0" collapsed="false">
      <c r="A1455" s="70" t="n">
        <v>44106</v>
      </c>
      <c r="B1455" s="9" t="s">
        <v>143</v>
      </c>
      <c r="C1455" s="71"/>
      <c r="D1455" s="72"/>
      <c r="E1455" s="73"/>
      <c r="F1455" s="74"/>
      <c r="G1455" s="73"/>
      <c r="H1455" s="75"/>
      <c r="I1455" s="75"/>
      <c r="J1455" s="75"/>
      <c r="K1455" s="78" t="s">
        <v>144</v>
      </c>
      <c r="L1455" s="7" t="n">
        <v>0.449305555555556</v>
      </c>
      <c r="M1455" s="7" t="n">
        <v>0.485416666666667</v>
      </c>
      <c r="N1455" s="95" t="s">
        <v>198</v>
      </c>
      <c r="O1455" s="78"/>
      <c r="Q1455" s="0" t="s">
        <v>75</v>
      </c>
      <c r="R1455" s="0" t="str">
        <f aca="false">CHOOSE(WEEKDAY(A1455),"Dom","Lun","Mar","Mie","Jue","Vie","Sab")</f>
        <v>Vie</v>
      </c>
    </row>
    <row r="1456" customFormat="false" ht="15" hidden="true" customHeight="true" outlineLevel="0" collapsed="false">
      <c r="A1456" s="70" t="n">
        <v>44106</v>
      </c>
      <c r="B1456" s="9" t="s">
        <v>1180</v>
      </c>
      <c r="C1456" s="71"/>
      <c r="D1456" s="72"/>
      <c r="E1456" s="73"/>
      <c r="F1456" s="74"/>
      <c r="G1456" s="73"/>
      <c r="H1456" s="75"/>
      <c r="I1456" s="75"/>
      <c r="J1456" s="75"/>
      <c r="K1456" s="78" t="s">
        <v>108</v>
      </c>
      <c r="L1456" s="7" t="n">
        <v>0.495833333333333</v>
      </c>
      <c r="M1456" s="7" t="n">
        <v>0.536111111111111</v>
      </c>
      <c r="N1456" s="95" t="s">
        <v>198</v>
      </c>
      <c r="O1456" s="78" t="s">
        <v>2364</v>
      </c>
      <c r="Q1456" s="0" t="s">
        <v>75</v>
      </c>
      <c r="R1456" s="0" t="str">
        <f aca="false">CHOOSE(WEEKDAY(A1456),"Dom","Lun","Mar","Mie","Jue","Vie","Sab")</f>
        <v>Vie</v>
      </c>
    </row>
    <row r="1457" customFormat="false" ht="15" hidden="true" customHeight="true" outlineLevel="0" collapsed="false">
      <c r="A1457" s="70" t="n">
        <v>44106</v>
      </c>
      <c r="B1457" s="9" t="s">
        <v>1180</v>
      </c>
      <c r="C1457" s="71"/>
      <c r="D1457" s="72"/>
      <c r="E1457" s="73"/>
      <c r="F1457" s="74"/>
      <c r="G1457" s="73"/>
      <c r="H1457" s="75"/>
      <c r="I1457" s="75" t="s">
        <v>113</v>
      </c>
      <c r="J1457" s="75"/>
      <c r="K1457" s="78" t="s">
        <v>108</v>
      </c>
      <c r="L1457" s="7" t="n">
        <v>0.546527777777778</v>
      </c>
      <c r="M1457" s="7" t="n">
        <v>0.551388888888889</v>
      </c>
      <c r="N1457" s="95" t="s">
        <v>348</v>
      </c>
      <c r="O1457" s="78" t="s">
        <v>2365</v>
      </c>
      <c r="Q1457" s="0" t="s">
        <v>75</v>
      </c>
      <c r="R1457" s="0" t="str">
        <f aca="false">CHOOSE(WEEKDAY(A1457),"Dom","Lun","Mar","Mie","Jue","Vie","Sab")</f>
        <v>Vie</v>
      </c>
    </row>
    <row r="1458" customFormat="false" ht="15" hidden="true" customHeight="true" outlineLevel="0" collapsed="false">
      <c r="A1458" s="70" t="n">
        <v>44106</v>
      </c>
      <c r="B1458" s="9" t="s">
        <v>143</v>
      </c>
      <c r="C1458" s="71"/>
      <c r="D1458" s="72"/>
      <c r="E1458" s="73"/>
      <c r="F1458" s="74"/>
      <c r="G1458" s="73"/>
      <c r="H1458" s="75"/>
      <c r="I1458" s="75"/>
      <c r="J1458" s="75"/>
      <c r="K1458" s="78" t="s">
        <v>144</v>
      </c>
      <c r="L1458" s="7" t="n">
        <v>0.614583333333333</v>
      </c>
      <c r="M1458" s="7" t="n">
        <v>0.656944444444444</v>
      </c>
      <c r="N1458" s="95" t="s">
        <v>145</v>
      </c>
      <c r="O1458" s="78"/>
      <c r="Q1458" s="0" t="s">
        <v>75</v>
      </c>
      <c r="R1458" s="0" t="str">
        <f aca="false">CHOOSE(WEEKDAY(A1458),"Dom","Lun","Mar","Mie","Jue","Vie","Sab")</f>
        <v>Vie</v>
      </c>
    </row>
    <row r="1459" customFormat="false" ht="15" hidden="true" customHeight="true" outlineLevel="0" collapsed="false">
      <c r="A1459" s="70" t="n">
        <v>44106</v>
      </c>
      <c r="B1459" s="9" t="s">
        <v>131</v>
      </c>
      <c r="C1459" s="71"/>
      <c r="D1459" s="72"/>
      <c r="E1459" s="73"/>
      <c r="F1459" s="74"/>
      <c r="G1459" s="73"/>
      <c r="H1459" s="75"/>
      <c r="I1459" s="75" t="s">
        <v>131</v>
      </c>
      <c r="J1459" s="75"/>
      <c r="K1459" s="78" t="s">
        <v>108</v>
      </c>
      <c r="L1459" s="7" t="n">
        <v>0.670833333333333</v>
      </c>
      <c r="M1459" s="7" t="n">
        <v>0.713194444444444</v>
      </c>
      <c r="N1459" s="95" t="s">
        <v>259</v>
      </c>
      <c r="O1459" s="78" t="s">
        <v>2366</v>
      </c>
      <c r="Q1459" s="0" t="s">
        <v>75</v>
      </c>
      <c r="R1459" s="0" t="str">
        <f aca="false">CHOOSE(WEEKDAY(A1459),"Dom","Lun","Mar","Mie","Jue","Vie","Sab")</f>
        <v>Vie</v>
      </c>
    </row>
    <row r="1460" customFormat="false" ht="15" hidden="true" customHeight="true" outlineLevel="0" collapsed="false">
      <c r="A1460" s="70" t="n">
        <v>44106</v>
      </c>
      <c r="B1460" s="9" t="s">
        <v>793</v>
      </c>
      <c r="C1460" s="71"/>
      <c r="D1460" s="72"/>
      <c r="E1460" s="73"/>
      <c r="F1460" s="74"/>
      <c r="G1460" s="73"/>
      <c r="H1460" s="75"/>
      <c r="I1460" s="75"/>
      <c r="J1460" s="75"/>
      <c r="K1460" s="78" t="s">
        <v>257</v>
      </c>
      <c r="L1460" s="7" t="n">
        <v>0.761111111111111</v>
      </c>
      <c r="M1460" s="7" t="n">
        <v>0.80625</v>
      </c>
      <c r="N1460" s="95" t="s">
        <v>261</v>
      </c>
      <c r="O1460" s="78" t="s">
        <v>794</v>
      </c>
      <c r="Q1460" s="0" t="s">
        <v>75</v>
      </c>
      <c r="R1460" s="0" t="str">
        <f aca="false">CHOOSE(WEEKDAY(A1460),"Dom","Lun","Mar","Mie","Jue","Vie","Sab")</f>
        <v>Vie</v>
      </c>
    </row>
    <row r="1461" customFormat="false" ht="15" hidden="true" customHeight="true" outlineLevel="0" collapsed="false">
      <c r="A1461" s="70" t="n">
        <v>44106</v>
      </c>
      <c r="B1461" s="9" t="s">
        <v>143</v>
      </c>
      <c r="C1461" s="71"/>
      <c r="D1461" s="72"/>
      <c r="E1461" s="73"/>
      <c r="F1461" s="74"/>
      <c r="G1461" s="73"/>
      <c r="H1461" s="75"/>
      <c r="I1461" s="75"/>
      <c r="J1461" s="75"/>
      <c r="K1461" s="78" t="s">
        <v>144</v>
      </c>
      <c r="L1461" s="7" t="n">
        <v>0.819444444444444</v>
      </c>
      <c r="M1461" s="7" t="n">
        <v>0.827777777777778</v>
      </c>
      <c r="N1461" s="95" t="s">
        <v>109</v>
      </c>
      <c r="O1461" s="78"/>
      <c r="Q1461" s="0" t="s">
        <v>75</v>
      </c>
      <c r="R1461" s="0" t="str">
        <f aca="false">CHOOSE(WEEKDAY(A1461),"Dom","Lun","Mar","Mie","Jue","Vie","Sab")</f>
        <v>Vie</v>
      </c>
    </row>
    <row r="1462" customFormat="false" ht="15" hidden="true" customHeight="true" outlineLevel="0" collapsed="false">
      <c r="A1462" s="47" t="n">
        <v>44106</v>
      </c>
      <c r="B1462" s="79" t="s">
        <v>147</v>
      </c>
      <c r="C1462" s="49"/>
      <c r="D1462" s="80"/>
      <c r="E1462" s="81"/>
      <c r="F1462" s="82"/>
      <c r="G1462" s="81"/>
      <c r="H1462" s="83"/>
      <c r="I1462" s="83"/>
      <c r="J1462" s="83"/>
      <c r="K1462" s="59" t="s">
        <v>96</v>
      </c>
      <c r="L1462" s="85" t="n">
        <v>0.840277777777778</v>
      </c>
      <c r="M1462" s="85" t="n">
        <v>0.857638888888889</v>
      </c>
      <c r="N1462" s="99" t="s">
        <v>2367</v>
      </c>
      <c r="O1462" s="59" t="s">
        <v>2118</v>
      </c>
      <c r="Q1462" s="0" t="s">
        <v>75</v>
      </c>
      <c r="R1462" s="0" t="str">
        <f aca="false">CHOOSE(WEEKDAY(A1462),"Dom","Lun","Mar","Mie","Jue","Vie","Sab")</f>
        <v>Vie</v>
      </c>
    </row>
    <row r="1463" customFormat="false" ht="15" hidden="false" customHeight="true" outlineLevel="0" collapsed="false">
      <c r="A1463" s="70" t="n">
        <v>44107</v>
      </c>
      <c r="B1463" s="9" t="s">
        <v>2368</v>
      </c>
      <c r="C1463" s="124" t="n">
        <v>500</v>
      </c>
      <c r="D1463" s="72" t="s">
        <v>821</v>
      </c>
      <c r="E1463" s="73" t="s">
        <v>2369</v>
      </c>
      <c r="F1463" s="74" t="n">
        <f aca="false">IF(MONTH(A1463)=MONTH(A1462),F1462+1,1)</f>
        <v>1</v>
      </c>
      <c r="G1463" s="73"/>
      <c r="H1463" s="75" t="s">
        <v>2370</v>
      </c>
      <c r="I1463" s="75" t="s">
        <v>1227</v>
      </c>
      <c r="J1463" s="75"/>
      <c r="K1463" s="78" t="s">
        <v>80</v>
      </c>
      <c r="L1463" s="7" t="n">
        <v>0.595833333333333</v>
      </c>
      <c r="M1463" s="7" t="n">
        <v>0.647916666666667</v>
      </c>
      <c r="N1463" s="95" t="s">
        <v>86</v>
      </c>
      <c r="O1463" s="78" t="s">
        <v>2371</v>
      </c>
      <c r="Q1463" s="0" t="s">
        <v>75</v>
      </c>
      <c r="R1463" s="0" t="str">
        <f aca="false">CHOOSE(WEEKDAY(A1463),"Dom","Lun","Mar","Mie","Jue","Vie","Sab")</f>
        <v>Sab</v>
      </c>
    </row>
    <row r="1464" customFormat="false" ht="15" hidden="false" customHeight="true" outlineLevel="0" collapsed="false">
      <c r="A1464" s="70" t="n">
        <v>44107</v>
      </c>
      <c r="B1464" s="9" t="s">
        <v>2372</v>
      </c>
      <c r="C1464" s="71" t="n">
        <v>400</v>
      </c>
      <c r="D1464" s="72" t="s">
        <v>104</v>
      </c>
      <c r="E1464" s="73" t="s">
        <v>2373</v>
      </c>
      <c r="F1464" s="74" t="n">
        <f aca="false">IF(MONTH(A1464)=MONTH(A1463),F1463+1,1)</f>
        <v>2</v>
      </c>
      <c r="G1464" s="73"/>
      <c r="H1464" s="75"/>
      <c r="I1464" s="75" t="s">
        <v>1720</v>
      </c>
      <c r="J1464" s="75"/>
      <c r="K1464" s="78" t="s">
        <v>80</v>
      </c>
      <c r="L1464" s="7" t="n">
        <v>0.273611111111111</v>
      </c>
      <c r="M1464" s="7" t="n">
        <v>0.279166666666667</v>
      </c>
      <c r="N1464" s="95" t="s">
        <v>1908</v>
      </c>
      <c r="O1464" s="78" t="s">
        <v>2374</v>
      </c>
      <c r="Q1464" s="0" t="s">
        <v>75</v>
      </c>
      <c r="R1464" s="0" t="str">
        <f aca="false">CHOOSE(WEEKDAY(A1464),"Dom","Lun","Mar","Mie","Jue","Vie","Sab")</f>
        <v>Sab</v>
      </c>
    </row>
    <row r="1465" customFormat="false" ht="15" hidden="false" customHeight="true" outlineLevel="0" collapsed="false">
      <c r="A1465" s="70" t="n">
        <v>44107</v>
      </c>
      <c r="B1465" s="9" t="s">
        <v>1941</v>
      </c>
      <c r="C1465" s="71" t="n">
        <v>300</v>
      </c>
      <c r="D1465" s="72" t="s">
        <v>104</v>
      </c>
      <c r="E1465" s="73" t="s">
        <v>2375</v>
      </c>
      <c r="F1465" s="74" t="n">
        <f aca="false">IF(MONTH(A1465)=MONTH(A1464),F1464+1,1)</f>
        <v>3</v>
      </c>
      <c r="G1465" s="73"/>
      <c r="H1465" s="75"/>
      <c r="I1465" s="75" t="s">
        <v>159</v>
      </c>
      <c r="J1465" s="75"/>
      <c r="K1465" s="78" t="s">
        <v>80</v>
      </c>
      <c r="L1465" s="7" t="n">
        <v>0.429861111111111</v>
      </c>
      <c r="M1465" s="7" t="n">
        <v>0.441666666666667</v>
      </c>
      <c r="N1465" s="95" t="s">
        <v>145</v>
      </c>
      <c r="O1465" s="78" t="s">
        <v>2376</v>
      </c>
      <c r="Q1465" s="0" t="s">
        <v>75</v>
      </c>
      <c r="R1465" s="0" t="str">
        <f aca="false">CHOOSE(WEEKDAY(A1465),"Dom","Lun","Mar","Mie","Jue","Vie","Sab")</f>
        <v>Sab</v>
      </c>
    </row>
    <row r="1466" customFormat="false" ht="15" hidden="false" customHeight="true" outlineLevel="0" collapsed="false">
      <c r="A1466" s="70" t="n">
        <v>44107</v>
      </c>
      <c r="B1466" s="9" t="s">
        <v>2377</v>
      </c>
      <c r="C1466" s="71" t="n">
        <v>400</v>
      </c>
      <c r="D1466" s="72" t="s">
        <v>104</v>
      </c>
      <c r="E1466" s="73" t="s">
        <v>2015</v>
      </c>
      <c r="F1466" s="74" t="n">
        <f aca="false">IF(MONTH(A1466)=MONTH(A1465),F1465+1,1)</f>
        <v>4</v>
      </c>
      <c r="G1466" s="73"/>
      <c r="H1466" s="75"/>
      <c r="I1466" s="75" t="s">
        <v>113</v>
      </c>
      <c r="J1466" s="75"/>
      <c r="K1466" s="78" t="s">
        <v>80</v>
      </c>
      <c r="L1466" s="7" t="n">
        <v>0.521527777777778</v>
      </c>
      <c r="M1466" s="7" t="n">
        <v>0.522916666666667</v>
      </c>
      <c r="N1466" s="95" t="s">
        <v>366</v>
      </c>
      <c r="O1466" s="78" t="s">
        <v>2016</v>
      </c>
      <c r="P1466" s="0" t="s">
        <v>2378</v>
      </c>
      <c r="Q1466" s="0" t="s">
        <v>75</v>
      </c>
      <c r="R1466" s="0" t="str">
        <f aca="false">CHOOSE(WEEKDAY(A1466),"Dom","Lun","Mar","Mie","Jue","Vie","Sab")</f>
        <v>Sab</v>
      </c>
    </row>
    <row r="1467" customFormat="false" ht="15" hidden="false" customHeight="true" outlineLevel="0" collapsed="false">
      <c r="A1467" s="70" t="n">
        <v>44107</v>
      </c>
      <c r="B1467" s="9" t="s">
        <v>2379</v>
      </c>
      <c r="C1467" s="71" t="n">
        <v>350</v>
      </c>
      <c r="D1467" s="72" t="s">
        <v>2380</v>
      </c>
      <c r="E1467" s="73" t="s">
        <v>2381</v>
      </c>
      <c r="F1467" s="74" t="n">
        <f aca="false">IF(MONTH(A1467)=MONTH(A1466),F1466+1,1)</f>
        <v>5</v>
      </c>
      <c r="G1467" s="73"/>
      <c r="H1467" s="75" t="s">
        <v>2382</v>
      </c>
      <c r="I1467" s="75" t="s">
        <v>314</v>
      </c>
      <c r="J1467" s="75"/>
      <c r="K1467" s="78" t="s">
        <v>80</v>
      </c>
      <c r="L1467" s="7" t="n">
        <v>0.397222222222222</v>
      </c>
      <c r="M1467" s="7" t="n">
        <v>0.411805555555556</v>
      </c>
      <c r="N1467" s="95" t="s">
        <v>267</v>
      </c>
      <c r="O1467" s="78" t="s">
        <v>2383</v>
      </c>
      <c r="Q1467" s="0" t="s">
        <v>75</v>
      </c>
      <c r="R1467" s="0" t="str">
        <f aca="false">CHOOSE(WEEKDAY(A1467),"Dom","Lun","Mar","Mie","Jue","Vie","Sab")</f>
        <v>Sab</v>
      </c>
    </row>
    <row r="1468" customFormat="false" ht="15" hidden="true" customHeight="true" outlineLevel="0" collapsed="false">
      <c r="A1468" s="70" t="n">
        <v>44107</v>
      </c>
      <c r="B1468" s="9" t="s">
        <v>2384</v>
      </c>
      <c r="C1468" s="71"/>
      <c r="D1468" s="72"/>
      <c r="E1468" s="73"/>
      <c r="F1468" s="74"/>
      <c r="G1468" s="73"/>
      <c r="H1468" s="75"/>
      <c r="I1468" s="75"/>
      <c r="J1468" s="75"/>
      <c r="K1468" s="78" t="s">
        <v>108</v>
      </c>
      <c r="L1468" s="7" t="n">
        <v>0.240972222222222</v>
      </c>
      <c r="M1468" s="7" t="n">
        <v>0.2625</v>
      </c>
      <c r="N1468" s="95" t="s">
        <v>220</v>
      </c>
      <c r="O1468" s="78" t="s">
        <v>2385</v>
      </c>
      <c r="Q1468" s="0" t="s">
        <v>75</v>
      </c>
      <c r="R1468" s="0" t="str">
        <f aca="false">CHOOSE(WEEKDAY(A1468),"Dom","Lun","Mar","Mie","Jue","Vie","Sab")</f>
        <v>Sab</v>
      </c>
    </row>
    <row r="1469" customFormat="false" ht="15" hidden="true" customHeight="true" outlineLevel="0" collapsed="false">
      <c r="A1469" s="70" t="n">
        <v>44107</v>
      </c>
      <c r="B1469" s="9" t="s">
        <v>2386</v>
      </c>
      <c r="C1469" s="71"/>
      <c r="D1469" s="72"/>
      <c r="E1469" s="73"/>
      <c r="F1469" s="74"/>
      <c r="G1469" s="73"/>
      <c r="H1469" s="75"/>
      <c r="I1469" s="75" t="s">
        <v>1720</v>
      </c>
      <c r="J1469" s="75"/>
      <c r="K1469" s="78" t="s">
        <v>108</v>
      </c>
      <c r="L1469" s="7" t="n">
        <v>0.321527777777778</v>
      </c>
      <c r="M1469" s="7" t="n">
        <v>0.329166666666667</v>
      </c>
      <c r="N1469" s="95" t="s">
        <v>261</v>
      </c>
      <c r="O1469" s="78" t="s">
        <v>2387</v>
      </c>
      <c r="P1469" s="0" t="s">
        <v>2388</v>
      </c>
      <c r="Q1469" s="0" t="s">
        <v>75</v>
      </c>
      <c r="R1469" s="0" t="str">
        <f aca="false">CHOOSE(WEEKDAY(A1469),"Dom","Lun","Mar","Mie","Jue","Vie","Sab")</f>
        <v>Sab</v>
      </c>
    </row>
    <row r="1470" customFormat="false" ht="15" hidden="true" customHeight="true" outlineLevel="0" collapsed="false">
      <c r="A1470" s="70" t="n">
        <v>44107</v>
      </c>
      <c r="B1470" s="9" t="s">
        <v>143</v>
      </c>
      <c r="C1470" s="71"/>
      <c r="D1470" s="72"/>
      <c r="E1470" s="73"/>
      <c r="F1470" s="74"/>
      <c r="G1470" s="73"/>
      <c r="H1470" s="75"/>
      <c r="I1470" s="75"/>
      <c r="J1470" s="75"/>
      <c r="K1470" s="78" t="s">
        <v>144</v>
      </c>
      <c r="L1470" s="7" t="n">
        <v>0.342361111111111</v>
      </c>
      <c r="M1470" s="7" t="n">
        <v>0.364583333333333</v>
      </c>
      <c r="N1470" s="95" t="s">
        <v>198</v>
      </c>
      <c r="O1470" s="78"/>
      <c r="Q1470" s="0" t="s">
        <v>75</v>
      </c>
      <c r="R1470" s="0" t="str">
        <f aca="false">CHOOSE(WEEKDAY(A1470),"Dom","Lun","Mar","Mie","Jue","Vie","Sab")</f>
        <v>Sab</v>
      </c>
    </row>
    <row r="1471" customFormat="false" ht="15" hidden="true" customHeight="true" outlineLevel="0" collapsed="false">
      <c r="A1471" s="70" t="n">
        <v>44107</v>
      </c>
      <c r="B1471" s="9" t="s">
        <v>147</v>
      </c>
      <c r="C1471" s="71"/>
      <c r="D1471" s="72"/>
      <c r="E1471" s="73"/>
      <c r="F1471" s="74"/>
      <c r="G1471" s="73"/>
      <c r="H1471" s="75"/>
      <c r="I1471" s="75"/>
      <c r="J1471" s="75"/>
      <c r="K1471" s="78" t="s">
        <v>96</v>
      </c>
      <c r="L1471" s="7" t="n">
        <v>0.375</v>
      </c>
      <c r="M1471" s="7" t="n">
        <v>0.389583333333333</v>
      </c>
      <c r="N1471" s="95" t="s">
        <v>170</v>
      </c>
      <c r="O1471" s="78" t="s">
        <v>2118</v>
      </c>
      <c r="Q1471" s="0" t="s">
        <v>75</v>
      </c>
      <c r="R1471" s="0" t="str">
        <f aca="false">CHOOSE(WEEKDAY(A1471),"Dom","Lun","Mar","Mie","Jue","Vie","Sab")</f>
        <v>Sab</v>
      </c>
    </row>
    <row r="1472" customFormat="false" ht="15" hidden="true" customHeight="true" outlineLevel="0" collapsed="false">
      <c r="A1472" s="70" t="n">
        <v>44107</v>
      </c>
      <c r="B1472" s="9" t="s">
        <v>143</v>
      </c>
      <c r="C1472" s="71"/>
      <c r="D1472" s="72"/>
      <c r="E1472" s="73"/>
      <c r="F1472" s="74"/>
      <c r="G1472" s="73"/>
      <c r="H1472" s="75"/>
      <c r="I1472" s="75"/>
      <c r="J1472" s="75"/>
      <c r="K1472" s="78" t="s">
        <v>144</v>
      </c>
      <c r="L1472" s="7" t="n">
        <v>0.455555555555556</v>
      </c>
      <c r="M1472" s="7" t="n">
        <v>0.46875</v>
      </c>
      <c r="N1472" s="95" t="s">
        <v>385</v>
      </c>
      <c r="O1472" s="78"/>
      <c r="Q1472" s="0" t="s">
        <v>75</v>
      </c>
      <c r="R1472" s="0" t="str">
        <f aca="false">CHOOSE(WEEKDAY(A1472),"Dom","Lun","Mar","Mie","Jue","Vie","Sab")</f>
        <v>Sab</v>
      </c>
    </row>
    <row r="1473" customFormat="false" ht="15" hidden="true" customHeight="true" outlineLevel="0" collapsed="false">
      <c r="A1473" s="70" t="n">
        <v>44107</v>
      </c>
      <c r="B1473" s="9" t="s">
        <v>2389</v>
      </c>
      <c r="C1473" s="71"/>
      <c r="D1473" s="72"/>
      <c r="E1473" s="73"/>
      <c r="F1473" s="74"/>
      <c r="G1473" s="73"/>
      <c r="H1473" s="75"/>
      <c r="I1473" s="75"/>
      <c r="J1473" s="75"/>
      <c r="K1473" s="78" t="s">
        <v>257</v>
      </c>
      <c r="L1473" s="7" t="n">
        <v>0.485416666666667</v>
      </c>
      <c r="M1473" s="7" t="n">
        <v>0.518055555555556</v>
      </c>
      <c r="N1473" s="95" t="s">
        <v>305</v>
      </c>
      <c r="O1473" s="78" t="s">
        <v>1404</v>
      </c>
      <c r="Q1473" s="0" t="s">
        <v>75</v>
      </c>
      <c r="R1473" s="0" t="str">
        <f aca="false">CHOOSE(WEEKDAY(A1473),"Dom","Lun","Mar","Mie","Jue","Vie","Sab")</f>
        <v>Sab</v>
      </c>
    </row>
    <row r="1474" customFormat="false" ht="15" hidden="true" customHeight="true" outlineLevel="0" collapsed="false">
      <c r="A1474" s="70" t="n">
        <v>44107</v>
      </c>
      <c r="B1474" s="9" t="s">
        <v>143</v>
      </c>
      <c r="C1474" s="71"/>
      <c r="D1474" s="72"/>
      <c r="E1474" s="73"/>
      <c r="F1474" s="74"/>
      <c r="G1474" s="73"/>
      <c r="H1474" s="75"/>
      <c r="I1474" s="75"/>
      <c r="J1474" s="75"/>
      <c r="K1474" s="78" t="s">
        <v>144</v>
      </c>
      <c r="L1474" s="7" t="n">
        <v>0.551388888888889</v>
      </c>
      <c r="M1474" s="7" t="n">
        <v>0.581944444444444</v>
      </c>
      <c r="N1474" s="95" t="s">
        <v>145</v>
      </c>
      <c r="O1474" s="78"/>
      <c r="Q1474" s="0" t="s">
        <v>75</v>
      </c>
      <c r="R1474" s="0" t="str">
        <f aca="false">CHOOSE(WEEKDAY(A1474),"Dom","Lun","Mar","Mie","Jue","Vie","Sab")</f>
        <v>Sab</v>
      </c>
    </row>
    <row r="1475" customFormat="false" ht="15" hidden="true" customHeight="true" outlineLevel="0" collapsed="false">
      <c r="A1475" s="70" t="n">
        <v>44107</v>
      </c>
      <c r="B1475" s="9" t="s">
        <v>143</v>
      </c>
      <c r="C1475" s="71"/>
      <c r="D1475" s="72"/>
      <c r="E1475" s="73"/>
      <c r="F1475" s="74"/>
      <c r="G1475" s="73"/>
      <c r="H1475" s="75"/>
      <c r="I1475" s="75"/>
      <c r="J1475" s="75"/>
      <c r="K1475" s="78" t="s">
        <v>144</v>
      </c>
      <c r="L1475" s="7" t="n">
        <v>0.671527777777778</v>
      </c>
      <c r="M1475" s="7" t="n">
        <v>0.720833333333333</v>
      </c>
      <c r="N1475" s="95" t="s">
        <v>259</v>
      </c>
      <c r="O1475" s="78"/>
      <c r="Q1475" s="0" t="s">
        <v>75</v>
      </c>
      <c r="R1475" s="0" t="str">
        <f aca="false">CHOOSE(WEEKDAY(A1475),"Dom","Lun","Mar","Mie","Jue","Vie","Sab")</f>
        <v>Sab</v>
      </c>
    </row>
    <row r="1476" customFormat="false" ht="15" hidden="true" customHeight="true" outlineLevel="0" collapsed="false">
      <c r="A1476" s="47" t="n">
        <v>44107</v>
      </c>
      <c r="B1476" s="140" t="s">
        <v>147</v>
      </c>
      <c r="C1476" s="49"/>
      <c r="D1476" s="80"/>
      <c r="E1476" s="81"/>
      <c r="F1476" s="82"/>
      <c r="G1476" s="81"/>
      <c r="H1476" s="83"/>
      <c r="I1476" s="83"/>
      <c r="J1476" s="83"/>
      <c r="K1476" s="59" t="s">
        <v>96</v>
      </c>
      <c r="L1476" s="85" t="n">
        <v>0.732638888888889</v>
      </c>
      <c r="M1476" s="85" t="n">
        <v>0.76875</v>
      </c>
      <c r="N1476" s="99" t="s">
        <v>2390</v>
      </c>
      <c r="O1476" s="59" t="s">
        <v>2118</v>
      </c>
      <c r="Q1476" s="0" t="s">
        <v>75</v>
      </c>
      <c r="R1476" s="0" t="str">
        <f aca="false">CHOOSE(WEEKDAY(A1476),"Dom","Lun","Mar","Mie","Jue","Vie","Sab")</f>
        <v>Sab</v>
      </c>
    </row>
    <row r="1477" customFormat="false" ht="15" hidden="false" customHeight="true" outlineLevel="0" collapsed="false">
      <c r="A1477" s="87" t="n">
        <v>44108</v>
      </c>
      <c r="B1477" s="48" t="s">
        <v>2391</v>
      </c>
      <c r="C1477" s="97" t="n">
        <v>350</v>
      </c>
      <c r="D1477" s="50" t="s">
        <v>821</v>
      </c>
      <c r="E1477" s="51" t="s">
        <v>2392</v>
      </c>
      <c r="F1477" s="52" t="n">
        <f aca="false">IF(MONTH(A1477)=MONTH(A1476),F1476+1,1)</f>
        <v>1</v>
      </c>
      <c r="G1477" s="51"/>
      <c r="H1477" s="54" t="s">
        <v>2393</v>
      </c>
      <c r="I1477" s="54" t="s">
        <v>159</v>
      </c>
      <c r="J1477" s="54"/>
      <c r="K1477" s="98" t="s">
        <v>72</v>
      </c>
      <c r="L1477" s="57"/>
      <c r="M1477" s="57"/>
      <c r="N1477" s="145"/>
      <c r="O1477" s="98" t="s">
        <v>2394</v>
      </c>
      <c r="Q1477" s="0" t="s">
        <v>75</v>
      </c>
      <c r="R1477" s="0" t="str">
        <f aca="false">CHOOSE(WEEKDAY(A1477),"Dom","Lun","Mar","Mie","Jue","Vie","Sab")</f>
        <v>Dom</v>
      </c>
    </row>
    <row r="1478" customFormat="false" ht="15" hidden="false" customHeight="true" outlineLevel="0" collapsed="false">
      <c r="A1478" s="70" t="n">
        <v>44109</v>
      </c>
      <c r="B1478" s="9" t="s">
        <v>1980</v>
      </c>
      <c r="C1478" s="71" t="n">
        <v>400</v>
      </c>
      <c r="D1478" s="72" t="s">
        <v>77</v>
      </c>
      <c r="E1478" s="73" t="s">
        <v>2304</v>
      </c>
      <c r="F1478" s="74" t="n">
        <f aca="false">IF(MONTH(A1478)=MONTH(A1477),F1477+1,1)</f>
        <v>2</v>
      </c>
      <c r="G1478" s="73"/>
      <c r="H1478" s="75"/>
      <c r="I1478" s="75" t="s">
        <v>113</v>
      </c>
      <c r="J1478" s="75"/>
      <c r="K1478" s="78" t="s">
        <v>80</v>
      </c>
      <c r="L1478" s="7" t="n">
        <v>0.335416666666667</v>
      </c>
      <c r="M1478" s="7" t="n">
        <v>0.359027777777778</v>
      </c>
      <c r="N1478" s="95" t="s">
        <v>276</v>
      </c>
      <c r="O1478" s="78" t="s">
        <v>2305</v>
      </c>
      <c r="Q1478" s="0" t="s">
        <v>75</v>
      </c>
      <c r="R1478" s="0" t="str">
        <f aca="false">CHOOSE(WEEKDAY(A1478),"Dom","Lun","Mar","Mie","Jue","Vie","Sab")</f>
        <v>Lun</v>
      </c>
    </row>
    <row r="1479" customFormat="false" ht="15" hidden="false" customHeight="true" outlineLevel="0" collapsed="false">
      <c r="A1479" s="70" t="n">
        <v>44109</v>
      </c>
      <c r="B1479" s="9" t="s">
        <v>2395</v>
      </c>
      <c r="C1479" s="71" t="n">
        <v>350</v>
      </c>
      <c r="D1479" s="72" t="s">
        <v>104</v>
      </c>
      <c r="E1479" s="73" t="s">
        <v>2396</v>
      </c>
      <c r="F1479" s="74" t="n">
        <f aca="false">IF(MONTH(A1479)=MONTH(A1478),F1478+1,1)</f>
        <v>3</v>
      </c>
      <c r="G1479" s="73"/>
      <c r="H1479" s="75"/>
      <c r="I1479" s="75" t="s">
        <v>183</v>
      </c>
      <c r="J1479" s="75"/>
      <c r="K1479" s="78" t="s">
        <v>80</v>
      </c>
      <c r="L1479" s="7" t="n">
        <v>0.481944444444444</v>
      </c>
      <c r="M1479" s="7" t="n">
        <v>0.503472222222222</v>
      </c>
      <c r="N1479" s="95" t="s">
        <v>389</v>
      </c>
      <c r="O1479" s="78" t="s">
        <v>2397</v>
      </c>
      <c r="P1479" s="0" t="s">
        <v>2398</v>
      </c>
      <c r="Q1479" s="0" t="s">
        <v>75</v>
      </c>
      <c r="R1479" s="0" t="str">
        <f aca="false">CHOOSE(WEEKDAY(A1479),"Dom","Lun","Mar","Mie","Jue","Vie","Sab")</f>
        <v>Lun</v>
      </c>
    </row>
    <row r="1480" customFormat="false" ht="15" hidden="false" customHeight="true" outlineLevel="0" collapsed="false">
      <c r="A1480" s="70" t="n">
        <v>44109</v>
      </c>
      <c r="B1480" s="9" t="s">
        <v>1412</v>
      </c>
      <c r="C1480" s="71" t="n">
        <v>300</v>
      </c>
      <c r="D1480" s="72" t="s">
        <v>104</v>
      </c>
      <c r="E1480" s="73" t="s">
        <v>2399</v>
      </c>
      <c r="F1480" s="74" t="n">
        <f aca="false">IF(MONTH(A1480)=MONTH(A1479),F1479+1,1)</f>
        <v>4</v>
      </c>
      <c r="G1480" s="73"/>
      <c r="H1480" s="75"/>
      <c r="I1480" s="75" t="s">
        <v>187</v>
      </c>
      <c r="J1480" s="75"/>
      <c r="K1480" s="78" t="s">
        <v>80</v>
      </c>
      <c r="L1480" s="7" t="n">
        <v>0.643055555555556</v>
      </c>
      <c r="M1480" s="7" t="n">
        <v>0.65625</v>
      </c>
      <c r="N1480" s="95" t="s">
        <v>222</v>
      </c>
      <c r="O1480" s="78" t="s">
        <v>2400</v>
      </c>
      <c r="Q1480" s="0" t="s">
        <v>75</v>
      </c>
      <c r="R1480" s="0" t="str">
        <f aca="false">CHOOSE(WEEKDAY(A1480),"Dom","Lun","Mar","Mie","Jue","Vie","Sab")</f>
        <v>Lun</v>
      </c>
    </row>
    <row r="1481" customFormat="false" ht="15" hidden="true" customHeight="true" outlineLevel="0" collapsed="false">
      <c r="A1481" s="70" t="n">
        <v>44109</v>
      </c>
      <c r="B1481" s="9" t="s">
        <v>143</v>
      </c>
      <c r="C1481" s="71"/>
      <c r="D1481" s="72"/>
      <c r="E1481" s="73"/>
      <c r="F1481" s="74"/>
      <c r="G1481" s="73"/>
      <c r="H1481" s="75"/>
      <c r="I1481" s="75"/>
      <c r="J1481" s="75"/>
      <c r="K1481" s="78" t="s">
        <v>144</v>
      </c>
      <c r="L1481" s="7" t="n">
        <v>0.38125</v>
      </c>
      <c r="M1481" s="7" t="n">
        <v>0.424305555555556</v>
      </c>
      <c r="N1481" s="95" t="s">
        <v>267</v>
      </c>
      <c r="O1481" s="78"/>
      <c r="Q1481" s="0" t="s">
        <v>75</v>
      </c>
      <c r="R1481" s="0" t="str">
        <f aca="false">CHOOSE(WEEKDAY(A1481),"Dom","Lun","Mar","Mie","Jue","Vie","Sab")</f>
        <v>Lun</v>
      </c>
    </row>
    <row r="1482" customFormat="false" ht="15" hidden="true" customHeight="true" outlineLevel="0" collapsed="false">
      <c r="A1482" s="70" t="n">
        <v>44109</v>
      </c>
      <c r="B1482" s="9" t="s">
        <v>117</v>
      </c>
      <c r="C1482" s="71"/>
      <c r="D1482" s="72"/>
      <c r="E1482" s="73"/>
      <c r="F1482" s="74"/>
      <c r="G1482" s="73"/>
      <c r="H1482" s="75"/>
      <c r="I1482" s="75"/>
      <c r="J1482" s="75"/>
      <c r="K1482" s="78" t="s">
        <v>96</v>
      </c>
      <c r="L1482" s="7" t="n">
        <v>0.442361111111111</v>
      </c>
      <c r="M1482" s="7" t="n">
        <v>0.45625</v>
      </c>
      <c r="N1482" s="95" t="s">
        <v>395</v>
      </c>
      <c r="O1482" s="78"/>
      <c r="Q1482" s="0" t="s">
        <v>75</v>
      </c>
      <c r="R1482" s="0" t="str">
        <f aca="false">CHOOSE(WEEKDAY(A1482),"Dom","Lun","Mar","Mie","Jue","Vie","Sab")</f>
        <v>Lun</v>
      </c>
    </row>
    <row r="1483" customFormat="false" ht="15" hidden="true" customHeight="true" outlineLevel="0" collapsed="false">
      <c r="A1483" s="70" t="n">
        <v>44109</v>
      </c>
      <c r="B1483" s="9" t="s">
        <v>143</v>
      </c>
      <c r="C1483" s="71"/>
      <c r="D1483" s="72"/>
      <c r="E1483" s="73"/>
      <c r="F1483" s="74"/>
      <c r="G1483" s="73"/>
      <c r="H1483" s="75"/>
      <c r="I1483" s="75"/>
      <c r="J1483" s="75"/>
      <c r="K1483" s="78" t="s">
        <v>144</v>
      </c>
      <c r="L1483" s="7" t="n">
        <v>0.528472222222222</v>
      </c>
      <c r="M1483" s="7" t="n">
        <v>0.546527777777778</v>
      </c>
      <c r="N1483" s="95" t="s">
        <v>198</v>
      </c>
      <c r="O1483" s="78"/>
      <c r="Q1483" s="0" t="s">
        <v>75</v>
      </c>
      <c r="R1483" s="0" t="str">
        <f aca="false">CHOOSE(WEEKDAY(A1483),"Dom","Lun","Mar","Mie","Jue","Vie","Sab")</f>
        <v>Lun</v>
      </c>
    </row>
    <row r="1484" customFormat="false" ht="15" hidden="true" customHeight="true" outlineLevel="0" collapsed="false">
      <c r="A1484" s="70" t="n">
        <v>44109</v>
      </c>
      <c r="B1484" s="9" t="s">
        <v>1385</v>
      </c>
      <c r="C1484" s="71"/>
      <c r="D1484" s="72"/>
      <c r="E1484" s="73"/>
      <c r="F1484" s="74"/>
      <c r="G1484" s="73"/>
      <c r="H1484" s="75"/>
      <c r="I1484" s="75"/>
      <c r="J1484" s="75"/>
      <c r="K1484" s="78" t="s">
        <v>257</v>
      </c>
      <c r="L1484" s="7" t="n">
        <v>0.556944444444444</v>
      </c>
      <c r="M1484" s="7" t="n">
        <v>0.639583333333333</v>
      </c>
      <c r="N1484" s="95" t="s">
        <v>305</v>
      </c>
      <c r="O1484" s="78" t="s">
        <v>281</v>
      </c>
      <c r="Q1484" s="0" t="s">
        <v>75</v>
      </c>
      <c r="R1484" s="0" t="str">
        <f aca="false">CHOOSE(WEEKDAY(A1484),"Dom","Lun","Mar","Mie","Jue","Vie","Sab")</f>
        <v>Lun</v>
      </c>
    </row>
    <row r="1485" customFormat="false" ht="15" hidden="true" customHeight="true" outlineLevel="0" collapsed="false">
      <c r="A1485" s="70" t="n">
        <v>44109</v>
      </c>
      <c r="B1485" s="9" t="s">
        <v>2401</v>
      </c>
      <c r="C1485" s="71"/>
      <c r="D1485" s="72"/>
      <c r="E1485" s="73"/>
      <c r="F1485" s="74"/>
      <c r="G1485" s="73"/>
      <c r="H1485" s="75"/>
      <c r="I1485" s="75" t="s">
        <v>187</v>
      </c>
      <c r="J1485" s="75"/>
      <c r="K1485" s="78" t="s">
        <v>108</v>
      </c>
      <c r="L1485" s="7" t="n">
        <v>0.688888888888889</v>
      </c>
      <c r="M1485" s="7" t="n">
        <v>0.695833333333333</v>
      </c>
      <c r="N1485" s="95" t="s">
        <v>132</v>
      </c>
      <c r="O1485" s="78" t="s">
        <v>2402</v>
      </c>
      <c r="P1485" s="0" t="s">
        <v>2398</v>
      </c>
      <c r="Q1485" s="0" t="s">
        <v>75</v>
      </c>
      <c r="R1485" s="0" t="str">
        <f aca="false">CHOOSE(WEEKDAY(A1485),"Dom","Lun","Mar","Mie","Jue","Vie","Sab")</f>
        <v>Lun</v>
      </c>
    </row>
    <row r="1486" customFormat="false" ht="15" hidden="true" customHeight="true" outlineLevel="0" collapsed="false">
      <c r="A1486" s="70" t="n">
        <v>44109</v>
      </c>
      <c r="B1486" s="9" t="s">
        <v>143</v>
      </c>
      <c r="C1486" s="71"/>
      <c r="D1486" s="72"/>
      <c r="E1486" s="73"/>
      <c r="F1486" s="74"/>
      <c r="G1486" s="73"/>
      <c r="H1486" s="75"/>
      <c r="I1486" s="75"/>
      <c r="J1486" s="75"/>
      <c r="K1486" s="78" t="s">
        <v>144</v>
      </c>
      <c r="L1486" s="7" t="n">
        <v>0.718055555555556</v>
      </c>
      <c r="M1486" s="7" t="n">
        <v>0.73125</v>
      </c>
      <c r="N1486" s="95" t="s">
        <v>164</v>
      </c>
      <c r="O1486" s="78"/>
      <c r="Q1486" s="0" t="s">
        <v>75</v>
      </c>
      <c r="R1486" s="0" t="str">
        <f aca="false">CHOOSE(WEEKDAY(A1486),"Dom","Lun","Mar","Mie","Jue","Vie","Sab")</f>
        <v>Lun</v>
      </c>
    </row>
    <row r="1487" customFormat="false" ht="15" hidden="true" customHeight="true" outlineLevel="0" collapsed="false">
      <c r="A1487" s="47" t="n">
        <v>44109</v>
      </c>
      <c r="B1487" s="79" t="s">
        <v>147</v>
      </c>
      <c r="C1487" s="49"/>
      <c r="D1487" s="80"/>
      <c r="E1487" s="81"/>
      <c r="F1487" s="82"/>
      <c r="G1487" s="81"/>
      <c r="H1487" s="83"/>
      <c r="I1487" s="83"/>
      <c r="J1487" s="83"/>
      <c r="K1487" s="59" t="s">
        <v>96</v>
      </c>
      <c r="L1487" s="85" t="n">
        <v>0.740972222222222</v>
      </c>
      <c r="M1487" s="85" t="n">
        <v>0.797916666666667</v>
      </c>
      <c r="N1487" s="99" t="s">
        <v>2403</v>
      </c>
      <c r="O1487" s="59" t="s">
        <v>2118</v>
      </c>
      <c r="Q1487" s="0" t="s">
        <v>75</v>
      </c>
      <c r="R1487" s="0" t="str">
        <f aca="false">CHOOSE(WEEKDAY(A1487),"Dom","Lun","Mar","Mie","Jue","Vie","Sab")</f>
        <v>Lun</v>
      </c>
    </row>
    <row r="1488" customFormat="false" ht="15" hidden="false" customHeight="true" outlineLevel="0" collapsed="false">
      <c r="A1488" s="70" t="n">
        <v>44110</v>
      </c>
      <c r="B1488" s="9" t="s">
        <v>2404</v>
      </c>
      <c r="C1488" s="71" t="n">
        <v>300</v>
      </c>
      <c r="D1488" s="72" t="s">
        <v>77</v>
      </c>
      <c r="E1488" s="73" t="s">
        <v>2405</v>
      </c>
      <c r="F1488" s="74" t="n">
        <f aca="false">IF(MONTH(A1488)=MONTH(A1487),F1487+1,1)</f>
        <v>1</v>
      </c>
      <c r="G1488" s="73"/>
      <c r="H1488" s="75"/>
      <c r="I1488" s="75" t="s">
        <v>79</v>
      </c>
      <c r="J1488" s="75"/>
      <c r="K1488" s="78" t="s">
        <v>80</v>
      </c>
      <c r="L1488" s="7" t="n">
        <v>0.361111111111111</v>
      </c>
      <c r="M1488" s="7" t="n">
        <v>0.398611111111111</v>
      </c>
      <c r="N1488" s="95" t="s">
        <v>476</v>
      </c>
      <c r="O1488" s="78" t="s">
        <v>2406</v>
      </c>
      <c r="Q1488" s="0" t="s">
        <v>75</v>
      </c>
      <c r="R1488" s="0" t="str">
        <f aca="false">CHOOSE(WEEKDAY(A1488),"Dom","Lun","Mar","Mie","Jue","Vie","Sab")</f>
        <v>Mar</v>
      </c>
    </row>
    <row r="1489" customFormat="false" ht="15" hidden="false" customHeight="true" outlineLevel="0" collapsed="false">
      <c r="A1489" s="70" t="n">
        <v>44110</v>
      </c>
      <c r="B1489" s="9" t="s">
        <v>2407</v>
      </c>
      <c r="C1489" s="71" t="n">
        <v>300</v>
      </c>
      <c r="D1489" s="72" t="s">
        <v>77</v>
      </c>
      <c r="E1489" s="73" t="s">
        <v>2408</v>
      </c>
      <c r="F1489" s="74" t="n">
        <f aca="false">IF(MONTH(A1489)=MONTH(A1488),F1488+1,1)</f>
        <v>2</v>
      </c>
      <c r="G1489" s="73"/>
      <c r="H1489" s="75"/>
      <c r="I1489" s="75" t="s">
        <v>79</v>
      </c>
      <c r="J1489" s="75"/>
      <c r="K1489" s="78" t="s">
        <v>80</v>
      </c>
      <c r="L1489" s="7" t="n">
        <v>0.418055555555556</v>
      </c>
      <c r="M1489" s="7" t="n">
        <v>0.43125</v>
      </c>
      <c r="N1489" s="95" t="s">
        <v>81</v>
      </c>
      <c r="O1489" s="78" t="s">
        <v>2409</v>
      </c>
      <c r="Q1489" s="0" t="s">
        <v>75</v>
      </c>
      <c r="R1489" s="0" t="str">
        <f aca="false">CHOOSE(WEEKDAY(A1489),"Dom","Lun","Mar","Mie","Jue","Vie","Sab")</f>
        <v>Mar</v>
      </c>
    </row>
    <row r="1490" customFormat="false" ht="15" hidden="false" customHeight="true" outlineLevel="0" collapsed="false">
      <c r="A1490" s="47" t="n">
        <v>44110</v>
      </c>
      <c r="B1490" s="79" t="s">
        <v>2410</v>
      </c>
      <c r="C1490" s="49" t="n">
        <v>370</v>
      </c>
      <c r="D1490" s="80" t="s">
        <v>821</v>
      </c>
      <c r="E1490" s="81" t="s">
        <v>2411</v>
      </c>
      <c r="F1490" s="82" t="n">
        <f aca="false">IF(MONTH(A1490)=MONTH(A1489),F1489+1,1)</f>
        <v>3</v>
      </c>
      <c r="G1490" s="81"/>
      <c r="H1490" s="83" t="s">
        <v>2412</v>
      </c>
      <c r="I1490" s="83" t="s">
        <v>187</v>
      </c>
      <c r="J1490" s="83"/>
      <c r="K1490" s="59" t="s">
        <v>72</v>
      </c>
      <c r="L1490" s="85" t="n">
        <v>0.769444444444444</v>
      </c>
      <c r="M1490" s="85" t="n">
        <v>0.769444444444444</v>
      </c>
      <c r="N1490" s="99" t="s">
        <v>1291</v>
      </c>
      <c r="O1490" s="59" t="s">
        <v>2413</v>
      </c>
      <c r="Q1490" s="0" t="s">
        <v>75</v>
      </c>
      <c r="R1490" s="0" t="str">
        <f aca="false">CHOOSE(WEEKDAY(A1490),"Dom","Lun","Mar","Mie","Jue","Vie","Sab")</f>
        <v>Mar</v>
      </c>
    </row>
    <row r="1491" customFormat="false" ht="15" hidden="false" customHeight="true" outlineLevel="0" collapsed="false">
      <c r="A1491" s="70" t="n">
        <v>44110</v>
      </c>
      <c r="B1491" s="9" t="s">
        <v>1507</v>
      </c>
      <c r="C1491" s="71" t="n">
        <v>300</v>
      </c>
      <c r="D1491" s="72" t="s">
        <v>104</v>
      </c>
      <c r="E1491" s="73" t="s">
        <v>1508</v>
      </c>
      <c r="F1491" s="74" t="n">
        <f aca="false">IF(MONTH(A1491)=MONTH(A1490),F1490+1,1)</f>
        <v>4</v>
      </c>
      <c r="G1491" s="73"/>
      <c r="H1491" s="75"/>
      <c r="I1491" s="75" t="s">
        <v>85</v>
      </c>
      <c r="J1491" s="75"/>
      <c r="K1491" s="78" t="s">
        <v>80</v>
      </c>
      <c r="L1491" s="7" t="n">
        <v>0.455555555555556</v>
      </c>
      <c r="M1491" s="7" t="n">
        <v>0.494444444444444</v>
      </c>
      <c r="N1491" s="95" t="s">
        <v>261</v>
      </c>
      <c r="O1491" s="78" t="s">
        <v>1509</v>
      </c>
      <c r="Q1491" s="0" t="s">
        <v>75</v>
      </c>
      <c r="R1491" s="0" t="str">
        <f aca="false">CHOOSE(WEEKDAY(A1491),"Dom","Lun","Mar","Mie","Jue","Vie","Sab")</f>
        <v>Mar</v>
      </c>
    </row>
    <row r="1492" customFormat="false" ht="15" hidden="true" customHeight="true" outlineLevel="0" collapsed="false">
      <c r="A1492" s="70" t="n">
        <v>44110</v>
      </c>
      <c r="B1492" s="9" t="s">
        <v>143</v>
      </c>
      <c r="C1492" s="71"/>
      <c r="D1492" s="72"/>
      <c r="E1492" s="73"/>
      <c r="F1492" s="74"/>
      <c r="G1492" s="73"/>
      <c r="H1492" s="75"/>
      <c r="I1492" s="75"/>
      <c r="J1492" s="75"/>
      <c r="K1492" s="78" t="s">
        <v>144</v>
      </c>
      <c r="L1492" s="7" t="n">
        <v>0.507638888888889</v>
      </c>
      <c r="M1492" s="7" t="n">
        <v>0.541666666666667</v>
      </c>
      <c r="N1492" s="95" t="s">
        <v>109</v>
      </c>
      <c r="O1492" s="78"/>
      <c r="Q1492" s="0" t="s">
        <v>75</v>
      </c>
      <c r="R1492" s="0" t="str">
        <f aca="false">CHOOSE(WEEKDAY(A1492),"Dom","Lun","Mar","Mie","Jue","Vie","Sab")</f>
        <v>Mar</v>
      </c>
    </row>
    <row r="1493" customFormat="false" ht="15" hidden="true" customHeight="true" outlineLevel="0" collapsed="false">
      <c r="A1493" s="70" t="n">
        <v>44110</v>
      </c>
      <c r="B1493" s="9" t="s">
        <v>147</v>
      </c>
      <c r="C1493" s="124"/>
      <c r="D1493" s="72"/>
      <c r="E1493" s="73"/>
      <c r="F1493" s="74"/>
      <c r="G1493" s="73"/>
      <c r="H1493" s="75"/>
      <c r="I1493" s="75"/>
      <c r="J1493" s="75"/>
      <c r="K1493" s="78" t="s">
        <v>96</v>
      </c>
      <c r="L1493" s="7" t="n">
        <v>0.554166666666667</v>
      </c>
      <c r="M1493" s="7" t="n">
        <v>0.738194444444444</v>
      </c>
      <c r="N1493" s="95" t="s">
        <v>1239</v>
      </c>
      <c r="O1493" s="78" t="s">
        <v>2118</v>
      </c>
      <c r="Q1493" s="0" t="s">
        <v>75</v>
      </c>
      <c r="R1493" s="0" t="str">
        <f aca="false">CHOOSE(WEEKDAY(A1493),"Dom","Lun","Mar","Mie","Jue","Vie","Sab")</f>
        <v>Mar</v>
      </c>
    </row>
    <row r="1494" customFormat="false" ht="15" hidden="false" customHeight="true" outlineLevel="0" collapsed="false">
      <c r="A1494" s="70" t="n">
        <v>44111</v>
      </c>
      <c r="B1494" s="9" t="s">
        <v>2201</v>
      </c>
      <c r="C1494" s="71" t="n">
        <v>400</v>
      </c>
      <c r="D1494" s="72" t="s">
        <v>104</v>
      </c>
      <c r="E1494" s="73" t="s">
        <v>2202</v>
      </c>
      <c r="F1494" s="74" t="n">
        <f aca="false">IF(MONTH(A1494)=MONTH(A1493),F1493+1,1)</f>
        <v>1</v>
      </c>
      <c r="G1494" s="73"/>
      <c r="H1494" s="75"/>
      <c r="I1494" s="75" t="s">
        <v>113</v>
      </c>
      <c r="J1494" s="75"/>
      <c r="K1494" s="78" t="s">
        <v>80</v>
      </c>
      <c r="L1494" s="7" t="n">
        <v>0.482638888888889</v>
      </c>
      <c r="M1494" s="7" t="n">
        <v>0.5125</v>
      </c>
      <c r="N1494" s="95" t="s">
        <v>559</v>
      </c>
      <c r="O1494" s="78" t="s">
        <v>2203</v>
      </c>
      <c r="Q1494" s="0" t="s">
        <v>75</v>
      </c>
      <c r="R1494" s="0" t="str">
        <f aca="false">CHOOSE(WEEKDAY(A1494),"Dom","Lun","Mar","Mie","Jue","Vie","Sab")</f>
        <v>Mie</v>
      </c>
    </row>
    <row r="1495" customFormat="false" ht="15" hidden="false" customHeight="true" outlineLevel="0" collapsed="false">
      <c r="A1495" s="70" t="n">
        <v>44111</v>
      </c>
      <c r="B1495" s="9" t="s">
        <v>1343</v>
      </c>
      <c r="C1495" s="124" t="n">
        <v>300</v>
      </c>
      <c r="D1495" s="72" t="s">
        <v>104</v>
      </c>
      <c r="E1495" s="73" t="s">
        <v>2414</v>
      </c>
      <c r="F1495" s="74" t="n">
        <f aca="false">IF(MONTH(A1495)=MONTH(A1494),F1494+1,1)</f>
        <v>2</v>
      </c>
      <c r="G1495" s="73"/>
      <c r="H1495" s="75"/>
      <c r="I1495" s="75" t="s">
        <v>159</v>
      </c>
      <c r="J1495" s="75"/>
      <c r="K1495" s="78" t="s">
        <v>80</v>
      </c>
      <c r="L1495" s="7" t="n">
        <v>0.561805555555556</v>
      </c>
      <c r="M1495" s="7" t="n">
        <v>0.584027777777778</v>
      </c>
      <c r="N1495" s="95" t="s">
        <v>101</v>
      </c>
      <c r="O1495" s="78" t="s">
        <v>2415</v>
      </c>
      <c r="Q1495" s="0" t="s">
        <v>75</v>
      </c>
      <c r="R1495" s="0" t="str">
        <f aca="false">CHOOSE(WEEKDAY(A1495),"Dom","Lun","Mar","Mie","Jue","Vie","Sab")</f>
        <v>Mie</v>
      </c>
    </row>
    <row r="1496" customFormat="false" ht="15" hidden="false" customHeight="true" outlineLevel="0" collapsed="false">
      <c r="A1496" s="70" t="n">
        <v>44111</v>
      </c>
      <c r="B1496" s="9" t="s">
        <v>1343</v>
      </c>
      <c r="C1496" s="71" t="n">
        <v>300</v>
      </c>
      <c r="D1496" s="72" t="s">
        <v>104</v>
      </c>
      <c r="E1496" s="73" t="s">
        <v>1600</v>
      </c>
      <c r="F1496" s="74" t="n">
        <f aca="false">IF(MONTH(A1496)=MONTH(A1495),F1495+1,1)</f>
        <v>3</v>
      </c>
      <c r="G1496" s="73"/>
      <c r="H1496" s="75"/>
      <c r="I1496" s="75" t="s">
        <v>159</v>
      </c>
      <c r="J1496" s="75"/>
      <c r="K1496" s="78" t="s">
        <v>80</v>
      </c>
      <c r="L1496" s="7" t="n">
        <v>0.629166666666667</v>
      </c>
      <c r="M1496" s="7" t="n">
        <v>0.640277777777778</v>
      </c>
      <c r="N1496" s="95" t="s">
        <v>122</v>
      </c>
      <c r="O1496" s="78" t="s">
        <v>1601</v>
      </c>
      <c r="Q1496" s="0" t="s">
        <v>75</v>
      </c>
      <c r="R1496" s="0" t="str">
        <f aca="false">CHOOSE(WEEKDAY(A1496),"Dom","Lun","Mar","Mie","Jue","Vie","Sab")</f>
        <v>Mie</v>
      </c>
    </row>
    <row r="1497" customFormat="false" ht="15" hidden="true" customHeight="true" outlineLevel="0" collapsed="false">
      <c r="A1497" s="70" t="n">
        <v>44111</v>
      </c>
      <c r="B1497" s="9" t="s">
        <v>377</v>
      </c>
      <c r="C1497" s="71"/>
      <c r="D1497" s="72"/>
      <c r="E1497" s="73"/>
      <c r="F1497" s="74"/>
      <c r="G1497" s="73"/>
      <c r="H1497" s="75"/>
      <c r="I1497" s="75"/>
      <c r="J1497" s="75"/>
      <c r="K1497" s="78" t="s">
        <v>257</v>
      </c>
      <c r="L1497" s="7" t="n">
        <v>0.543055555555555</v>
      </c>
      <c r="M1497" s="7" t="n">
        <v>0.559722222222222</v>
      </c>
      <c r="N1497" s="95" t="s">
        <v>190</v>
      </c>
      <c r="O1497" s="78" t="s">
        <v>2416</v>
      </c>
      <c r="Q1497" s="0" t="s">
        <v>75</v>
      </c>
      <c r="R1497" s="0" t="str">
        <f aca="false">CHOOSE(WEEKDAY(A1497),"Dom","Lun","Mar","Mie","Jue","Vie","Sab")</f>
        <v>Mie</v>
      </c>
    </row>
    <row r="1498" customFormat="false" ht="15" hidden="true" customHeight="true" outlineLevel="0" collapsed="false">
      <c r="A1498" s="70" t="n">
        <v>44111</v>
      </c>
      <c r="B1498" s="9" t="s">
        <v>143</v>
      </c>
      <c r="C1498" s="71"/>
      <c r="D1498" s="72"/>
      <c r="E1498" s="73"/>
      <c r="F1498" s="74"/>
      <c r="G1498" s="73"/>
      <c r="H1498" s="75"/>
      <c r="I1498" s="75"/>
      <c r="J1498" s="75"/>
      <c r="K1498" s="78" t="s">
        <v>144</v>
      </c>
      <c r="L1498" s="7" t="n">
        <v>0.613888888888889</v>
      </c>
      <c r="M1498" s="7" t="n">
        <v>0.619444444444444</v>
      </c>
      <c r="N1498" s="95" t="s">
        <v>164</v>
      </c>
      <c r="O1498" s="78"/>
      <c r="Q1498" s="0" t="s">
        <v>75</v>
      </c>
      <c r="R1498" s="0" t="str">
        <f aca="false">CHOOSE(WEEKDAY(A1498),"Dom","Lun","Mar","Mie","Jue","Vie","Sab")</f>
        <v>Mie</v>
      </c>
    </row>
    <row r="1499" customFormat="false" ht="15" hidden="true" customHeight="true" outlineLevel="0" collapsed="false">
      <c r="A1499" s="70" t="n">
        <v>44111</v>
      </c>
      <c r="B1499" s="9" t="s">
        <v>143</v>
      </c>
      <c r="C1499" s="71"/>
      <c r="D1499" s="72"/>
      <c r="E1499" s="73"/>
      <c r="F1499" s="74"/>
      <c r="G1499" s="73"/>
      <c r="H1499" s="75"/>
      <c r="I1499" s="75"/>
      <c r="J1499" s="75"/>
      <c r="K1499" s="78" t="s">
        <v>144</v>
      </c>
      <c r="L1499" s="7" t="n">
        <v>0.654861111111111</v>
      </c>
      <c r="M1499" s="7" t="n">
        <v>0.725</v>
      </c>
      <c r="N1499" s="95" t="s">
        <v>170</v>
      </c>
      <c r="O1499" s="78"/>
      <c r="Q1499" s="0" t="s">
        <v>75</v>
      </c>
      <c r="R1499" s="0" t="str">
        <f aca="false">CHOOSE(WEEKDAY(A1499),"Dom","Lun","Mar","Mie","Jue","Vie","Sab")</f>
        <v>Mie</v>
      </c>
    </row>
    <row r="1500" customFormat="false" ht="15" hidden="true" customHeight="true" outlineLevel="0" collapsed="false">
      <c r="A1500" s="47" t="n">
        <v>44111</v>
      </c>
      <c r="B1500" s="79" t="s">
        <v>147</v>
      </c>
      <c r="C1500" s="118"/>
      <c r="D1500" s="80"/>
      <c r="E1500" s="81"/>
      <c r="F1500" s="82"/>
      <c r="G1500" s="81"/>
      <c r="H1500" s="83"/>
      <c r="I1500" s="83"/>
      <c r="J1500" s="83"/>
      <c r="K1500" s="59" t="s">
        <v>96</v>
      </c>
      <c r="L1500" s="85" t="n">
        <v>0.732638888888889</v>
      </c>
      <c r="M1500" s="85" t="n">
        <v>0.749305555555556</v>
      </c>
      <c r="N1500" s="99" t="s">
        <v>2417</v>
      </c>
      <c r="O1500" s="59" t="s">
        <v>2118</v>
      </c>
      <c r="Q1500" s="0" t="s">
        <v>75</v>
      </c>
      <c r="R1500" s="0" t="str">
        <f aca="false">CHOOSE(WEEKDAY(A1500),"Dom","Lun","Mar","Mie","Jue","Vie","Sab")</f>
        <v>Mie</v>
      </c>
    </row>
    <row r="1501" customFormat="false" ht="15" hidden="false" customHeight="true" outlineLevel="0" collapsed="false">
      <c r="A1501" s="70" t="n">
        <v>44113</v>
      </c>
      <c r="B1501" s="9" t="s">
        <v>2418</v>
      </c>
      <c r="C1501" s="71" t="n">
        <v>450</v>
      </c>
      <c r="D1501" s="72" t="s">
        <v>821</v>
      </c>
      <c r="E1501" s="73" t="s">
        <v>2419</v>
      </c>
      <c r="F1501" s="74" t="n">
        <f aca="false">IF(MONTH(A1501)=MONTH(A1500),F1500+1,1)</f>
        <v>1</v>
      </c>
      <c r="G1501" s="73"/>
      <c r="H1501" s="75" t="s">
        <v>2420</v>
      </c>
      <c r="I1501" s="75" t="s">
        <v>1227</v>
      </c>
      <c r="J1501" s="75"/>
      <c r="K1501" s="78" t="s">
        <v>80</v>
      </c>
      <c r="L1501" s="7" t="n">
        <v>0.395833333333333</v>
      </c>
      <c r="M1501" s="7" t="n">
        <v>0.395833333333333</v>
      </c>
      <c r="N1501" s="95" t="s">
        <v>2421</v>
      </c>
      <c r="O1501" s="78" t="s">
        <v>2422</v>
      </c>
      <c r="Q1501" s="0" t="s">
        <v>115</v>
      </c>
      <c r="R1501" s="0" t="str">
        <f aca="false">CHOOSE(WEEKDAY(A1501),"Dom","Lun","Mar","Mie","Jue","Vie","Sab")</f>
        <v>Vie</v>
      </c>
    </row>
    <row r="1502" customFormat="false" ht="15" hidden="false" customHeight="true" outlineLevel="0" collapsed="false">
      <c r="A1502" s="70" t="n">
        <v>44113</v>
      </c>
      <c r="B1502" s="9" t="s">
        <v>2423</v>
      </c>
      <c r="C1502" s="71" t="n">
        <v>500</v>
      </c>
      <c r="D1502" s="72" t="s">
        <v>821</v>
      </c>
      <c r="E1502" s="73" t="s">
        <v>2424</v>
      </c>
      <c r="F1502" s="74" t="n">
        <f aca="false">IF(MONTH(A1502)=MONTH(A1501),F1501+1,1)</f>
        <v>2</v>
      </c>
      <c r="G1502" s="73"/>
      <c r="H1502" s="75" t="s">
        <v>2423</v>
      </c>
      <c r="I1502" s="75" t="s">
        <v>79</v>
      </c>
      <c r="J1502" s="75"/>
      <c r="K1502" s="78" t="s">
        <v>80</v>
      </c>
      <c r="L1502" s="7" t="n">
        <v>0.510416666666667</v>
      </c>
      <c r="M1502" s="7" t="n">
        <v>0.510416666666667</v>
      </c>
      <c r="N1502" s="95" t="s">
        <v>142</v>
      </c>
      <c r="O1502" s="78" t="s">
        <v>2425</v>
      </c>
      <c r="Q1502" s="0" t="s">
        <v>115</v>
      </c>
      <c r="R1502" s="0" t="str">
        <f aca="false">CHOOSE(WEEKDAY(A1502),"Dom","Lun","Mar","Mie","Jue","Vie","Sab")</f>
        <v>Vie</v>
      </c>
    </row>
    <row r="1503" customFormat="false" ht="15" hidden="false" customHeight="true" outlineLevel="0" collapsed="false">
      <c r="A1503" s="70" t="n">
        <v>44113</v>
      </c>
      <c r="B1503" s="9" t="s">
        <v>2426</v>
      </c>
      <c r="C1503" s="71" t="n">
        <v>350</v>
      </c>
      <c r="D1503" s="72" t="s">
        <v>821</v>
      </c>
      <c r="E1503" s="73" t="s">
        <v>2427</v>
      </c>
      <c r="F1503" s="74" t="n">
        <f aca="false">IF(MONTH(A1503)=MONTH(A1502),F1502+1,1)</f>
        <v>3</v>
      </c>
      <c r="G1503" s="73"/>
      <c r="H1503" s="75" t="s">
        <v>2428</v>
      </c>
      <c r="I1503" s="75" t="s">
        <v>100</v>
      </c>
      <c r="J1503" s="75"/>
      <c r="K1503" s="78" t="s">
        <v>80</v>
      </c>
      <c r="L1503" s="7" t="n">
        <v>0.511111111111111</v>
      </c>
      <c r="M1503" s="7" t="n">
        <v>0.511111111111111</v>
      </c>
      <c r="N1503" s="95" t="s">
        <v>395</v>
      </c>
      <c r="O1503" s="78" t="s">
        <v>2429</v>
      </c>
      <c r="Q1503" s="0" t="s">
        <v>115</v>
      </c>
      <c r="R1503" s="0" t="str">
        <f aca="false">CHOOSE(WEEKDAY(A1503),"Dom","Lun","Mar","Mie","Jue","Vie","Sab")</f>
        <v>Vie</v>
      </c>
    </row>
    <row r="1504" customFormat="false" ht="15" hidden="false" customHeight="true" outlineLevel="0" collapsed="false">
      <c r="A1504" s="47" t="n">
        <v>44113</v>
      </c>
      <c r="B1504" s="79" t="s">
        <v>2430</v>
      </c>
      <c r="C1504" s="49" t="n">
        <v>380</v>
      </c>
      <c r="D1504" s="80" t="s">
        <v>821</v>
      </c>
      <c r="E1504" s="81" t="s">
        <v>2431</v>
      </c>
      <c r="F1504" s="82" t="n">
        <f aca="false">IF(MONTH(A1504)=MONTH(A1503),F1503+1,1)</f>
        <v>4</v>
      </c>
      <c r="G1504" s="81"/>
      <c r="H1504" s="83" t="s">
        <v>2432</v>
      </c>
      <c r="I1504" s="83" t="s">
        <v>183</v>
      </c>
      <c r="J1504" s="83"/>
      <c r="K1504" s="59" t="s">
        <v>72</v>
      </c>
      <c r="L1504" s="85" t="n">
        <v>0.536805555555556</v>
      </c>
      <c r="M1504" s="85" t="n">
        <v>0.536805555555556</v>
      </c>
      <c r="N1504" s="99" t="s">
        <v>2433</v>
      </c>
      <c r="O1504" s="59" t="s">
        <v>2434</v>
      </c>
      <c r="Q1504" s="0" t="s">
        <v>115</v>
      </c>
      <c r="R1504" s="0" t="str">
        <f aca="false">CHOOSE(WEEKDAY(A1504),"Dom","Lun","Mar","Mie","Jue","Vie","Sab")</f>
        <v>Vie</v>
      </c>
    </row>
    <row r="1505" customFormat="false" ht="15" hidden="false" customHeight="true" outlineLevel="0" collapsed="false">
      <c r="A1505" s="70" t="n">
        <v>44114</v>
      </c>
      <c r="B1505" s="9" t="s">
        <v>2435</v>
      </c>
      <c r="C1505" s="71" t="n">
        <v>380</v>
      </c>
      <c r="D1505" s="72" t="s">
        <v>821</v>
      </c>
      <c r="E1505" s="73" t="s">
        <v>2436</v>
      </c>
      <c r="F1505" s="74" t="n">
        <f aca="false">IF(MONTH(A1505)=MONTH(A1504),F1504+1,1)</f>
        <v>5</v>
      </c>
      <c r="G1505" s="73"/>
      <c r="H1505" s="75" t="s">
        <v>2437</v>
      </c>
      <c r="I1505" s="75" t="s">
        <v>187</v>
      </c>
      <c r="J1505" s="75"/>
      <c r="K1505" s="78" t="s">
        <v>80</v>
      </c>
      <c r="L1505" s="7" t="n">
        <v>0.354166666666667</v>
      </c>
      <c r="M1505" s="7" t="n">
        <v>0.354166666666667</v>
      </c>
      <c r="N1505" s="95" t="s">
        <v>2438</v>
      </c>
      <c r="O1505" s="78" t="s">
        <v>2439</v>
      </c>
      <c r="Q1505" s="0" t="s">
        <v>115</v>
      </c>
      <c r="R1505" s="0" t="str">
        <f aca="false">CHOOSE(WEEKDAY(A1505),"Dom","Lun","Mar","Mie","Jue","Vie","Sab")</f>
        <v>Sab</v>
      </c>
    </row>
    <row r="1506" customFormat="false" ht="15" hidden="false" customHeight="true" outlineLevel="0" collapsed="false">
      <c r="A1506" s="70" t="n">
        <v>44114</v>
      </c>
      <c r="B1506" s="9" t="s">
        <v>2440</v>
      </c>
      <c r="C1506" s="71" t="n">
        <v>430</v>
      </c>
      <c r="D1506" s="72" t="s">
        <v>821</v>
      </c>
      <c r="E1506" s="73" t="s">
        <v>2441</v>
      </c>
      <c r="F1506" s="74" t="n">
        <f aca="false">IF(MONTH(A1506)=MONTH(A1505),F1505+1,1)</f>
        <v>6</v>
      </c>
      <c r="G1506" s="73"/>
      <c r="H1506" s="75" t="s">
        <v>2442</v>
      </c>
      <c r="I1506" s="75" t="s">
        <v>131</v>
      </c>
      <c r="J1506" s="75"/>
      <c r="K1506" s="78" t="s">
        <v>80</v>
      </c>
      <c r="L1506" s="7" t="n">
        <v>0.4375</v>
      </c>
      <c r="M1506" s="7" t="n">
        <v>0.4375</v>
      </c>
      <c r="N1506" s="95" t="s">
        <v>2443</v>
      </c>
      <c r="O1506" s="78" t="s">
        <v>2444</v>
      </c>
      <c r="Q1506" s="0" t="s">
        <v>115</v>
      </c>
      <c r="R1506" s="0" t="str">
        <f aca="false">CHOOSE(WEEKDAY(A1506),"Dom","Lun","Mar","Mie","Jue","Vie","Sab")</f>
        <v>Sab</v>
      </c>
    </row>
    <row r="1507" customFormat="false" ht="15" hidden="false" customHeight="true" outlineLevel="0" collapsed="false">
      <c r="A1507" s="70" t="n">
        <v>44114</v>
      </c>
      <c r="B1507" s="9" t="s">
        <v>2445</v>
      </c>
      <c r="C1507" s="71" t="n">
        <v>300</v>
      </c>
      <c r="D1507" s="72" t="s">
        <v>821</v>
      </c>
      <c r="E1507" s="73" t="s">
        <v>2446</v>
      </c>
      <c r="F1507" s="74" t="n">
        <f aca="false">IF(MONTH(A1507)=MONTH(A1506),F1506+1,1)</f>
        <v>7</v>
      </c>
      <c r="G1507" s="73"/>
      <c r="H1507" s="75" t="s">
        <v>233</v>
      </c>
      <c r="I1507" s="75" t="s">
        <v>183</v>
      </c>
      <c r="J1507" s="75"/>
      <c r="K1507" s="78" t="s">
        <v>72</v>
      </c>
      <c r="L1507" s="7" t="n">
        <v>0.893055555555556</v>
      </c>
      <c r="M1507" s="7" t="n">
        <v>0.893055555555556</v>
      </c>
      <c r="N1507" s="95" t="n">
        <v>0</v>
      </c>
      <c r="O1507" s="78" t="s">
        <v>2447</v>
      </c>
      <c r="Q1507" s="0" t="s">
        <v>115</v>
      </c>
      <c r="R1507" s="0" t="str">
        <f aca="false">CHOOSE(WEEKDAY(A1507),"Dom","Lun","Mar","Mie","Jue","Vie","Sab")</f>
        <v>Sab</v>
      </c>
    </row>
    <row r="1508" customFormat="false" ht="15" hidden="false" customHeight="true" outlineLevel="0" collapsed="false">
      <c r="A1508" s="70" t="n">
        <v>44114</v>
      </c>
      <c r="B1508" s="136" t="s">
        <v>2448</v>
      </c>
      <c r="C1508" s="71" t="n">
        <v>380</v>
      </c>
      <c r="D1508" s="72" t="s">
        <v>104</v>
      </c>
      <c r="E1508" s="73" t="s">
        <v>2449</v>
      </c>
      <c r="F1508" s="74" t="n">
        <f aca="false">IF(MONTH(A1508)=MONTH(A1507),F1507+1,1)</f>
        <v>8</v>
      </c>
      <c r="G1508" s="73"/>
      <c r="H1508" s="75"/>
      <c r="I1508" s="75" t="s">
        <v>183</v>
      </c>
      <c r="J1508" s="75"/>
      <c r="K1508" s="78" t="s">
        <v>80</v>
      </c>
      <c r="L1508" s="7"/>
      <c r="M1508" s="7"/>
      <c r="N1508" s="95" t="n">
        <v>0</v>
      </c>
      <c r="O1508" s="78" t="s">
        <v>2450</v>
      </c>
      <c r="P1508" s="0" t="s">
        <v>2451</v>
      </c>
      <c r="Q1508" s="0" t="s">
        <v>115</v>
      </c>
      <c r="R1508" s="0" t="str">
        <f aca="false">CHOOSE(WEEKDAY(A1508),"Dom","Lun","Mar","Mie","Jue","Vie","Sab")</f>
        <v>Sab</v>
      </c>
    </row>
    <row r="1509" customFormat="false" ht="15" hidden="false" customHeight="true" outlineLevel="0" collapsed="false">
      <c r="A1509" s="47" t="n">
        <v>44114</v>
      </c>
      <c r="B1509" s="79" t="s">
        <v>1941</v>
      </c>
      <c r="C1509" s="49" t="n">
        <v>300</v>
      </c>
      <c r="D1509" s="80" t="s">
        <v>104</v>
      </c>
      <c r="E1509" s="81" t="s">
        <v>2452</v>
      </c>
      <c r="F1509" s="82" t="n">
        <f aca="false">IF(MONTH(A1509)=MONTH(A1508),F1508+1,1)</f>
        <v>9</v>
      </c>
      <c r="G1509" s="81"/>
      <c r="H1509" s="83"/>
      <c r="I1509" s="83" t="s">
        <v>159</v>
      </c>
      <c r="J1509" s="83"/>
      <c r="K1509" s="59" t="s">
        <v>80</v>
      </c>
      <c r="L1509" s="85"/>
      <c r="M1509" s="85"/>
      <c r="N1509" s="99" t="s">
        <v>2453</v>
      </c>
      <c r="O1509" s="59" t="s">
        <v>2454</v>
      </c>
      <c r="P1509" s="0" t="s">
        <v>2451</v>
      </c>
      <c r="Q1509" s="0" t="s">
        <v>115</v>
      </c>
      <c r="R1509" s="0" t="str">
        <f aca="false">CHOOSE(WEEKDAY(A1509),"Dom","Lun","Mar","Mie","Jue","Vie","Sab")</f>
        <v>Sab</v>
      </c>
    </row>
    <row r="1510" customFormat="false" ht="15" hidden="false" customHeight="true" outlineLevel="0" collapsed="false">
      <c r="A1510" s="70" t="n">
        <v>44116</v>
      </c>
      <c r="B1510" s="9" t="s">
        <v>98</v>
      </c>
      <c r="C1510" s="71" t="n">
        <v>300</v>
      </c>
      <c r="D1510" s="72" t="s">
        <v>104</v>
      </c>
      <c r="E1510" s="73" t="s">
        <v>2455</v>
      </c>
      <c r="F1510" s="74" t="n">
        <f aca="false">IF(MONTH(A1510)=MONTH(A1509),F1509+1,1)</f>
        <v>10</v>
      </c>
      <c r="G1510" s="73"/>
      <c r="H1510" s="75"/>
      <c r="I1510" s="75" t="s">
        <v>100</v>
      </c>
      <c r="J1510" s="75"/>
      <c r="K1510" s="78" t="s">
        <v>80</v>
      </c>
      <c r="L1510" s="7" t="n">
        <v>0.357638888888889</v>
      </c>
      <c r="M1510" s="7" t="n">
        <v>0.390277777777778</v>
      </c>
      <c r="N1510" s="95" t="s">
        <v>1182</v>
      </c>
      <c r="O1510" s="133" t="s">
        <v>2456</v>
      </c>
      <c r="Q1510" s="0" t="s">
        <v>115</v>
      </c>
      <c r="R1510" s="0" t="str">
        <f aca="false">CHOOSE(WEEKDAY(A1510),"Dom","Lun","Mar","Mie","Jue","Vie","Sab")</f>
        <v>Lun</v>
      </c>
    </row>
    <row r="1511" customFormat="false" ht="15" hidden="true" customHeight="true" outlineLevel="0" collapsed="false">
      <c r="A1511" s="47" t="n">
        <v>44116</v>
      </c>
      <c r="B1511" s="79" t="s">
        <v>147</v>
      </c>
      <c r="C1511" s="49"/>
      <c r="D1511" s="80"/>
      <c r="E1511" s="81"/>
      <c r="F1511" s="82"/>
      <c r="G1511" s="81"/>
      <c r="H1511" s="83"/>
      <c r="I1511" s="83"/>
      <c r="J1511" s="83"/>
      <c r="K1511" s="59" t="s">
        <v>96</v>
      </c>
      <c r="L1511" s="85" t="n">
        <v>0.425694444444444</v>
      </c>
      <c r="M1511" s="85" t="n">
        <v>0.485416666666667</v>
      </c>
      <c r="N1511" s="99" t="s">
        <v>2457</v>
      </c>
      <c r="O1511" s="146" t="s">
        <v>2118</v>
      </c>
      <c r="Q1511" s="0" t="s">
        <v>115</v>
      </c>
      <c r="R1511" s="0" t="str">
        <f aca="false">CHOOSE(WEEKDAY(A1511),"Dom","Lun","Mar","Mie","Jue","Vie","Sab")</f>
        <v>Lun</v>
      </c>
    </row>
    <row r="1512" customFormat="false" ht="15" hidden="false" customHeight="true" outlineLevel="0" collapsed="false">
      <c r="A1512" s="70" t="n">
        <v>44117</v>
      </c>
      <c r="B1512" s="9" t="s">
        <v>1718</v>
      </c>
      <c r="C1512" s="71" t="n">
        <v>350</v>
      </c>
      <c r="D1512" s="72" t="s">
        <v>104</v>
      </c>
      <c r="E1512" s="73" t="s">
        <v>2458</v>
      </c>
      <c r="F1512" s="74" t="n">
        <f aca="false">IF(MONTH(A1512)=MONTH(A1511),F1511+1,1)</f>
        <v>1</v>
      </c>
      <c r="G1512" s="73"/>
      <c r="H1512" s="75"/>
      <c r="I1512" s="75" t="s">
        <v>1720</v>
      </c>
      <c r="J1512" s="75"/>
      <c r="K1512" s="78" t="s">
        <v>80</v>
      </c>
      <c r="L1512" s="7" t="n">
        <v>0.69375</v>
      </c>
      <c r="M1512" s="7" t="n">
        <v>0.719444444444444</v>
      </c>
      <c r="N1512" s="95" t="s">
        <v>389</v>
      </c>
      <c r="O1512" s="78" t="s">
        <v>2459</v>
      </c>
      <c r="Q1512" s="0" t="s">
        <v>115</v>
      </c>
      <c r="R1512" s="0" t="str">
        <f aca="false">CHOOSE(WEEKDAY(A1512),"Dom","Lun","Mar","Mie","Jue","Vie","Sab")</f>
        <v>Mar</v>
      </c>
    </row>
    <row r="1513" customFormat="false" ht="15" hidden="true" customHeight="true" outlineLevel="0" collapsed="false">
      <c r="A1513" s="47" t="n">
        <v>44117</v>
      </c>
      <c r="B1513" s="79" t="s">
        <v>147</v>
      </c>
      <c r="C1513" s="49"/>
      <c r="D1513" s="80"/>
      <c r="E1513" s="81"/>
      <c r="F1513" s="82"/>
      <c r="G1513" s="81"/>
      <c r="H1513" s="83"/>
      <c r="I1513" s="83"/>
      <c r="J1513" s="83"/>
      <c r="K1513" s="59" t="s">
        <v>96</v>
      </c>
      <c r="L1513" s="85" t="n">
        <v>0.744444444444444</v>
      </c>
      <c r="M1513" s="85" t="n">
        <v>0.771527777777778</v>
      </c>
      <c r="N1513" s="99" t="s">
        <v>2460</v>
      </c>
      <c r="O1513" s="59" t="s">
        <v>2118</v>
      </c>
      <c r="Q1513" s="0" t="s">
        <v>115</v>
      </c>
      <c r="R1513" s="0" t="str">
        <f aca="false">CHOOSE(WEEKDAY(A1513),"Dom","Lun","Mar","Mie","Jue","Vie","Sab")</f>
        <v>Mar</v>
      </c>
    </row>
    <row r="1514" customFormat="false" ht="15" hidden="false" customHeight="true" outlineLevel="0" collapsed="false">
      <c r="A1514" s="70" t="n">
        <v>44118</v>
      </c>
      <c r="B1514" s="9" t="s">
        <v>1948</v>
      </c>
      <c r="C1514" s="71" t="n">
        <v>350</v>
      </c>
      <c r="D1514" s="72" t="s">
        <v>104</v>
      </c>
      <c r="E1514" s="73" t="s">
        <v>2461</v>
      </c>
      <c r="F1514" s="74" t="n">
        <f aca="false">IF(MONTH(A1514)=MONTH(A1513),F1513+1,1)</f>
        <v>1</v>
      </c>
      <c r="G1514" s="73"/>
      <c r="H1514" s="75"/>
      <c r="I1514" s="75" t="s">
        <v>187</v>
      </c>
      <c r="J1514" s="75"/>
      <c r="K1514" s="78" t="s">
        <v>80</v>
      </c>
      <c r="L1514" s="7" t="n">
        <v>0.423611111111111</v>
      </c>
      <c r="M1514" s="7" t="n">
        <v>0.445138888888889</v>
      </c>
      <c r="N1514" s="95" t="s">
        <v>1182</v>
      </c>
      <c r="O1514" s="78" t="s">
        <v>2462</v>
      </c>
      <c r="Q1514" s="0" t="s">
        <v>115</v>
      </c>
      <c r="R1514" s="0" t="str">
        <f aca="false">CHOOSE(WEEKDAY(A1514),"Dom","Lun","Mar","Mie","Jue","Vie","Sab")</f>
        <v>Mie</v>
      </c>
    </row>
    <row r="1515" customFormat="false" ht="15" hidden="false" customHeight="true" outlineLevel="0" collapsed="false">
      <c r="A1515" s="70" t="n">
        <v>44118</v>
      </c>
      <c r="B1515" s="9" t="s">
        <v>1225</v>
      </c>
      <c r="C1515" s="71" t="n">
        <v>400</v>
      </c>
      <c r="D1515" s="72" t="s">
        <v>104</v>
      </c>
      <c r="E1515" s="73" t="s">
        <v>2463</v>
      </c>
      <c r="F1515" s="74" t="n">
        <f aca="false">IF(MONTH(A1515)=MONTH(A1514),F1514+1,1)</f>
        <v>2</v>
      </c>
      <c r="G1515" s="73"/>
      <c r="H1515" s="75"/>
      <c r="I1515" s="75" t="s">
        <v>1227</v>
      </c>
      <c r="J1515" s="75"/>
      <c r="K1515" s="78" t="s">
        <v>80</v>
      </c>
      <c r="L1515" s="7" t="n">
        <v>0.515277777777778</v>
      </c>
      <c r="M1515" s="7" t="n">
        <v>0.642361111111111</v>
      </c>
      <c r="N1515" s="95" t="s">
        <v>1239</v>
      </c>
      <c r="O1515" s="78" t="s">
        <v>2464</v>
      </c>
      <c r="Q1515" s="0" t="s">
        <v>115</v>
      </c>
      <c r="R1515" s="0" t="str">
        <f aca="false">CHOOSE(WEEKDAY(A1515),"Dom","Lun","Mar","Mie","Jue","Vie","Sab")</f>
        <v>Mie</v>
      </c>
    </row>
    <row r="1516" customFormat="false" ht="15" hidden="true" customHeight="true" outlineLevel="0" collapsed="false">
      <c r="A1516" s="70" t="n">
        <v>44118</v>
      </c>
      <c r="B1516" s="9" t="s">
        <v>143</v>
      </c>
      <c r="C1516" s="71"/>
      <c r="D1516" s="72"/>
      <c r="E1516" s="73"/>
      <c r="F1516" s="74"/>
      <c r="G1516" s="73"/>
      <c r="H1516" s="75"/>
      <c r="I1516" s="75"/>
      <c r="J1516" s="75"/>
      <c r="K1516" s="78" t="s">
        <v>144</v>
      </c>
      <c r="L1516" s="7" t="n">
        <v>0.480555555555556</v>
      </c>
      <c r="M1516" s="7" t="n">
        <v>0.504861111111111</v>
      </c>
      <c r="N1516" s="95" t="s">
        <v>198</v>
      </c>
      <c r="O1516" s="78"/>
      <c r="Q1516" s="0" t="s">
        <v>115</v>
      </c>
      <c r="R1516" s="0" t="str">
        <f aca="false">CHOOSE(WEEKDAY(A1516),"Dom","Lun","Mar","Mie","Jue","Vie","Sab")</f>
        <v>Mie</v>
      </c>
    </row>
    <row r="1517" customFormat="false" ht="15" hidden="true" customHeight="true" outlineLevel="0" collapsed="false">
      <c r="A1517" s="70" t="n">
        <v>44118</v>
      </c>
      <c r="B1517" s="9" t="s">
        <v>143</v>
      </c>
      <c r="C1517" s="71"/>
      <c r="D1517" s="72"/>
      <c r="E1517" s="73"/>
      <c r="F1517" s="74"/>
      <c r="G1517" s="73"/>
      <c r="H1517" s="75"/>
      <c r="I1517" s="75"/>
      <c r="J1517" s="75"/>
      <c r="K1517" s="78" t="s">
        <v>144</v>
      </c>
      <c r="L1517" s="7" t="n">
        <v>0.673611111111111</v>
      </c>
      <c r="M1517" s="7" t="n">
        <v>0.711805555555555</v>
      </c>
      <c r="N1517" s="95" t="s">
        <v>198</v>
      </c>
      <c r="O1517" s="78"/>
      <c r="Q1517" s="0" t="s">
        <v>115</v>
      </c>
      <c r="R1517" s="0" t="str">
        <f aca="false">CHOOSE(WEEKDAY(A1517),"Dom","Lun","Mar","Mie","Jue","Vie","Sab")</f>
        <v>Mie</v>
      </c>
    </row>
    <row r="1518" customFormat="false" ht="15" hidden="true" customHeight="true" outlineLevel="0" collapsed="false">
      <c r="A1518" s="47" t="n">
        <v>44118</v>
      </c>
      <c r="B1518" s="79" t="s">
        <v>147</v>
      </c>
      <c r="C1518" s="49"/>
      <c r="D1518" s="80"/>
      <c r="E1518" s="81"/>
      <c r="F1518" s="82"/>
      <c r="G1518" s="81"/>
      <c r="H1518" s="83"/>
      <c r="I1518" s="83"/>
      <c r="J1518" s="83"/>
      <c r="K1518" s="59" t="s">
        <v>96</v>
      </c>
      <c r="L1518" s="85" t="n">
        <v>0.722222222222222</v>
      </c>
      <c r="M1518" s="85" t="n">
        <v>0.74375</v>
      </c>
      <c r="N1518" s="99" t="s">
        <v>2465</v>
      </c>
      <c r="O1518" s="59" t="s">
        <v>2118</v>
      </c>
      <c r="Q1518" s="0" t="s">
        <v>115</v>
      </c>
      <c r="R1518" s="0" t="str">
        <f aca="false">CHOOSE(WEEKDAY(A1518),"Dom","Lun","Mar","Mie","Jue","Vie","Sab")</f>
        <v>Mie</v>
      </c>
    </row>
    <row r="1519" customFormat="false" ht="15" hidden="false" customHeight="true" outlineLevel="0" collapsed="false">
      <c r="A1519" s="70" t="n">
        <v>44121</v>
      </c>
      <c r="B1519" s="9" t="s">
        <v>1292</v>
      </c>
      <c r="C1519" s="71" t="n">
        <v>300</v>
      </c>
      <c r="D1519" s="72" t="s">
        <v>77</v>
      </c>
      <c r="E1519" s="73" t="s">
        <v>2466</v>
      </c>
      <c r="F1519" s="74" t="n">
        <f aca="false">IF(MONTH(A1519)=MONTH(A1518),F1518+1,1)</f>
        <v>1</v>
      </c>
      <c r="G1519" s="73"/>
      <c r="H1519" s="75"/>
      <c r="I1519" s="75" t="s">
        <v>100</v>
      </c>
      <c r="J1519" s="75"/>
      <c r="K1519" s="78" t="s">
        <v>80</v>
      </c>
      <c r="L1519" s="7" t="n">
        <v>0.475694444444444</v>
      </c>
      <c r="M1519" s="7" t="n">
        <v>0.518055555555556</v>
      </c>
      <c r="N1519" s="95" t="s">
        <v>213</v>
      </c>
      <c r="O1519" s="78" t="s">
        <v>2467</v>
      </c>
      <c r="Q1519" s="0" t="s">
        <v>332</v>
      </c>
      <c r="R1519" s="0" t="str">
        <f aca="false">CHOOSE(WEEKDAY(A1519),"Dom","Lun","Mar","Mie","Jue","Vie","Sab")</f>
        <v>Sab</v>
      </c>
    </row>
    <row r="1520" customFormat="false" ht="15" hidden="false" customHeight="true" outlineLevel="0" collapsed="false">
      <c r="A1520" s="70" t="n">
        <v>44121</v>
      </c>
      <c r="B1520" s="9" t="s">
        <v>2468</v>
      </c>
      <c r="C1520" s="71" t="n">
        <v>300</v>
      </c>
      <c r="D1520" s="72" t="s">
        <v>821</v>
      </c>
      <c r="E1520" s="73" t="s">
        <v>2469</v>
      </c>
      <c r="F1520" s="74" t="n">
        <f aca="false">IF(MONTH(A1520)=MONTH(A1519),F1519+1,1)</f>
        <v>2</v>
      </c>
      <c r="G1520" s="73"/>
      <c r="H1520" s="75" t="s">
        <v>2470</v>
      </c>
      <c r="I1520" s="75" t="s">
        <v>2471</v>
      </c>
      <c r="J1520" s="75"/>
      <c r="K1520" s="78" t="s">
        <v>80</v>
      </c>
      <c r="L1520" s="7" t="n">
        <v>0.359722222222222</v>
      </c>
      <c r="M1520" s="7" t="n">
        <v>0.384722222222222</v>
      </c>
      <c r="N1520" s="95" t="s">
        <v>389</v>
      </c>
      <c r="O1520" s="78" t="s">
        <v>2472</v>
      </c>
      <c r="P1520" s="0" t="s">
        <v>2473</v>
      </c>
      <c r="Q1520" s="0" t="s">
        <v>332</v>
      </c>
      <c r="R1520" s="0" t="str">
        <f aca="false">CHOOSE(WEEKDAY(A1520),"Dom","Lun","Mar","Mie","Jue","Vie","Sab")</f>
        <v>Sab</v>
      </c>
    </row>
    <row r="1521" customFormat="false" ht="15" hidden="false" customHeight="true" outlineLevel="0" collapsed="false">
      <c r="A1521" s="70" t="n">
        <v>44121</v>
      </c>
      <c r="B1521" s="9" t="s">
        <v>2474</v>
      </c>
      <c r="C1521" s="71" t="n">
        <v>480</v>
      </c>
      <c r="D1521" s="72" t="s">
        <v>821</v>
      </c>
      <c r="E1521" s="73" t="s">
        <v>2475</v>
      </c>
      <c r="F1521" s="74" t="n">
        <f aca="false">IF(MONTH(A1521)=MONTH(A1520),F1520+1,1)</f>
        <v>3</v>
      </c>
      <c r="G1521" s="73"/>
      <c r="H1521" s="75" t="s">
        <v>2476</v>
      </c>
      <c r="I1521" s="75" t="s">
        <v>234</v>
      </c>
      <c r="J1521" s="75"/>
      <c r="K1521" s="78" t="s">
        <v>80</v>
      </c>
      <c r="L1521" s="7" t="n">
        <v>0.535416666666667</v>
      </c>
      <c r="M1521" s="7" t="n">
        <v>0.591666666666667</v>
      </c>
      <c r="N1521" s="95" t="s">
        <v>155</v>
      </c>
      <c r="O1521" s="78" t="s">
        <v>2477</v>
      </c>
      <c r="Q1521" s="0" t="s">
        <v>332</v>
      </c>
      <c r="R1521" s="0" t="str">
        <f aca="false">CHOOSE(WEEKDAY(A1521),"Dom","Lun","Mar","Mie","Jue","Vie","Sab")</f>
        <v>Sab</v>
      </c>
    </row>
    <row r="1522" customFormat="false" ht="15" hidden="false" customHeight="true" outlineLevel="0" collapsed="false">
      <c r="A1522" s="70" t="n">
        <v>44121</v>
      </c>
      <c r="B1522" s="9" t="s">
        <v>2478</v>
      </c>
      <c r="C1522" s="71" t="n">
        <v>300</v>
      </c>
      <c r="D1522" s="72" t="s">
        <v>104</v>
      </c>
      <c r="E1522" s="73" t="s">
        <v>421</v>
      </c>
      <c r="F1522" s="74" t="n">
        <f aca="false">IF(MONTH(A1522)=MONTH(A1521),F1521+1,1)</f>
        <v>4</v>
      </c>
      <c r="G1522" s="73"/>
      <c r="H1522" s="75"/>
      <c r="I1522" s="75" t="s">
        <v>234</v>
      </c>
      <c r="J1522" s="75"/>
      <c r="K1522" s="78" t="s">
        <v>80</v>
      </c>
      <c r="L1522" s="7" t="n">
        <v>0.311805555555556</v>
      </c>
      <c r="M1522" s="7" t="n">
        <v>0.34375</v>
      </c>
      <c r="N1522" s="95" t="s">
        <v>155</v>
      </c>
      <c r="O1522" s="78" t="s">
        <v>422</v>
      </c>
      <c r="Q1522" s="0" t="s">
        <v>332</v>
      </c>
      <c r="R1522" s="0" t="str">
        <f aca="false">CHOOSE(WEEKDAY(A1522),"Dom","Lun","Mar","Mie","Jue","Vie","Sab")</f>
        <v>Sab</v>
      </c>
    </row>
    <row r="1523" customFormat="false" ht="15" hidden="false" customHeight="true" outlineLevel="0" collapsed="false">
      <c r="A1523" s="70" t="n">
        <v>44121</v>
      </c>
      <c r="B1523" s="9" t="s">
        <v>2479</v>
      </c>
      <c r="C1523" s="124" t="n">
        <v>300</v>
      </c>
      <c r="D1523" s="144" t="s">
        <v>104</v>
      </c>
      <c r="E1523" s="73" t="s">
        <v>2480</v>
      </c>
      <c r="F1523" s="74" t="n">
        <f aca="false">IF(MONTH(A1523)=MONTH(A1522),F1522+1,1)</f>
        <v>5</v>
      </c>
      <c r="G1523" s="73"/>
      <c r="H1523" s="75"/>
      <c r="I1523" s="75" t="s">
        <v>2471</v>
      </c>
      <c r="J1523" s="75"/>
      <c r="K1523" s="78" t="s">
        <v>80</v>
      </c>
      <c r="L1523" s="7" t="n">
        <v>0.409722222222222</v>
      </c>
      <c r="M1523" s="7" t="n">
        <v>0.410416666666667</v>
      </c>
      <c r="N1523" s="95" t="s">
        <v>318</v>
      </c>
      <c r="O1523" s="78" t="s">
        <v>2481</v>
      </c>
      <c r="Q1523" s="0" t="s">
        <v>332</v>
      </c>
      <c r="R1523" s="0" t="str">
        <f aca="false">CHOOSE(WEEKDAY(A1523),"Dom","Lun","Mar","Mie","Jue","Vie","Sab")</f>
        <v>Sab</v>
      </c>
    </row>
    <row r="1524" customFormat="false" ht="15" hidden="true" customHeight="true" outlineLevel="0" collapsed="false">
      <c r="A1524" s="70" t="n">
        <v>44121</v>
      </c>
      <c r="B1524" s="9" t="s">
        <v>143</v>
      </c>
      <c r="C1524" s="124"/>
      <c r="D1524" s="72"/>
      <c r="E1524" s="73"/>
      <c r="F1524" s="74"/>
      <c r="G1524" s="73"/>
      <c r="H1524" s="75"/>
      <c r="I1524" s="75"/>
      <c r="J1524" s="75"/>
      <c r="K1524" s="78" t="s">
        <v>144</v>
      </c>
      <c r="L1524" s="7" t="n">
        <v>0.4375</v>
      </c>
      <c r="M1524" s="7" t="n">
        <v>0.4625</v>
      </c>
      <c r="N1524" s="95" t="s">
        <v>261</v>
      </c>
      <c r="O1524" s="78"/>
      <c r="Q1524" s="0" t="s">
        <v>332</v>
      </c>
      <c r="R1524" s="0" t="str">
        <f aca="false">CHOOSE(WEEKDAY(A1524),"Dom","Lun","Mar","Mie","Jue","Vie","Sab")</f>
        <v>Sab</v>
      </c>
    </row>
    <row r="1525" customFormat="false" ht="15" hidden="true" customHeight="true" outlineLevel="0" collapsed="false">
      <c r="A1525" s="70" t="n">
        <v>44121</v>
      </c>
      <c r="B1525" s="9" t="s">
        <v>143</v>
      </c>
      <c r="C1525" s="71"/>
      <c r="D1525" s="72"/>
      <c r="E1525" s="73"/>
      <c r="F1525" s="74"/>
      <c r="G1525" s="73"/>
      <c r="H1525" s="75"/>
      <c r="I1525" s="75"/>
      <c r="J1525" s="75"/>
      <c r="K1525" s="78" t="s">
        <v>144</v>
      </c>
      <c r="L1525" s="7" t="n">
        <v>0.607638888888889</v>
      </c>
      <c r="M1525" s="7" t="n">
        <v>0.654861111111111</v>
      </c>
      <c r="N1525" s="95" t="s">
        <v>164</v>
      </c>
      <c r="O1525" s="78"/>
      <c r="Q1525" s="0" t="s">
        <v>332</v>
      </c>
      <c r="R1525" s="0" t="str">
        <f aca="false">CHOOSE(WEEKDAY(A1525),"Dom","Lun","Mar","Mie","Jue","Vie","Sab")</f>
        <v>Sab</v>
      </c>
    </row>
    <row r="1526" customFormat="false" ht="15" hidden="true" customHeight="true" outlineLevel="0" collapsed="false">
      <c r="A1526" s="47" t="n">
        <v>44121</v>
      </c>
      <c r="B1526" s="79" t="s">
        <v>147</v>
      </c>
      <c r="C1526" s="49"/>
      <c r="D1526" s="80"/>
      <c r="E1526" s="81"/>
      <c r="F1526" s="82"/>
      <c r="G1526" s="81"/>
      <c r="H1526" s="83"/>
      <c r="I1526" s="83"/>
      <c r="J1526" s="83"/>
      <c r="K1526" s="59" t="s">
        <v>96</v>
      </c>
      <c r="L1526" s="85" t="n">
        <v>0.664583333333333</v>
      </c>
      <c r="M1526" s="85" t="n">
        <v>0.694444444444444</v>
      </c>
      <c r="N1526" s="99" t="s">
        <v>2482</v>
      </c>
      <c r="O1526" s="59" t="s">
        <v>2118</v>
      </c>
      <c r="Q1526" s="0" t="s">
        <v>332</v>
      </c>
      <c r="R1526" s="0" t="str">
        <f aca="false">CHOOSE(WEEKDAY(A1526),"Dom","Lun","Mar","Mie","Jue","Vie","Sab")</f>
        <v>Sab</v>
      </c>
    </row>
    <row r="1527" customFormat="false" ht="15" hidden="false" customHeight="true" outlineLevel="0" collapsed="false">
      <c r="A1527" s="70" t="n">
        <v>44125</v>
      </c>
      <c r="B1527" s="9" t="s">
        <v>1723</v>
      </c>
      <c r="C1527" s="71" t="n">
        <v>300</v>
      </c>
      <c r="D1527" s="72" t="s">
        <v>1983</v>
      </c>
      <c r="E1527" s="73" t="s">
        <v>1724</v>
      </c>
      <c r="F1527" s="74" t="n">
        <f aca="false">IF(MONTH(A1527)=MONTH(A1526),F1526+1,1)</f>
        <v>1</v>
      </c>
      <c r="G1527" s="73"/>
      <c r="H1527" s="75" t="s">
        <v>1725</v>
      </c>
      <c r="I1527" s="75" t="s">
        <v>100</v>
      </c>
      <c r="J1527" s="75"/>
      <c r="K1527" s="78" t="s">
        <v>80</v>
      </c>
      <c r="L1527" s="7" t="n">
        <v>0.401388888888889</v>
      </c>
      <c r="M1527" s="7" t="n">
        <v>0.413194444444444</v>
      </c>
      <c r="N1527" s="95" t="s">
        <v>385</v>
      </c>
      <c r="O1527" s="78" t="s">
        <v>1726</v>
      </c>
      <c r="P1527" s="0" t="s">
        <v>2273</v>
      </c>
      <c r="Q1527" s="0" t="s">
        <v>332</v>
      </c>
      <c r="R1527" s="0" t="str">
        <f aca="false">CHOOSE(WEEKDAY(A1527),"Dom","Lun","Mar","Mie","Jue","Vie","Sab")</f>
        <v>Mie</v>
      </c>
    </row>
    <row r="1528" customFormat="false" ht="15" hidden="false" customHeight="true" outlineLevel="0" collapsed="false">
      <c r="A1528" s="70" t="n">
        <v>44125</v>
      </c>
      <c r="B1528" s="9" t="s">
        <v>2483</v>
      </c>
      <c r="C1528" s="71" t="n">
        <v>350</v>
      </c>
      <c r="D1528" s="72" t="s">
        <v>104</v>
      </c>
      <c r="E1528" s="73" t="s">
        <v>2484</v>
      </c>
      <c r="F1528" s="74" t="n">
        <f aca="false">IF(MONTH(A1528)=MONTH(A1527),F1527+1,1)</f>
        <v>2</v>
      </c>
      <c r="G1528" s="73"/>
      <c r="H1528" s="75"/>
      <c r="I1528" s="75" t="s">
        <v>113</v>
      </c>
      <c r="J1528" s="75"/>
      <c r="K1528" s="78" t="s">
        <v>80</v>
      </c>
      <c r="L1528" s="7" t="n">
        <v>0.429861111111111</v>
      </c>
      <c r="M1528" s="7" t="n">
        <v>0.465277777777778</v>
      </c>
      <c r="N1528" s="95" t="s">
        <v>389</v>
      </c>
      <c r="O1528" s="78" t="s">
        <v>2485</v>
      </c>
      <c r="Q1528" s="0" t="s">
        <v>332</v>
      </c>
      <c r="R1528" s="0" t="str">
        <f aca="false">CHOOSE(WEEKDAY(A1528),"Dom","Lun","Mar","Mie","Jue","Vie","Sab")</f>
        <v>Mie</v>
      </c>
    </row>
    <row r="1529" customFormat="false" ht="15" hidden="true" customHeight="true" outlineLevel="0" collapsed="false">
      <c r="A1529" s="70" t="n">
        <v>44125</v>
      </c>
      <c r="B1529" s="9" t="s">
        <v>2486</v>
      </c>
      <c r="C1529" s="124"/>
      <c r="D1529" s="144"/>
      <c r="E1529" s="73"/>
      <c r="F1529" s="74"/>
      <c r="G1529" s="73"/>
      <c r="H1529" s="75"/>
      <c r="I1529" s="75" t="s">
        <v>113</v>
      </c>
      <c r="J1529" s="75"/>
      <c r="K1529" s="78" t="s">
        <v>108</v>
      </c>
      <c r="L1529" s="7" t="n">
        <v>0.490277777777778</v>
      </c>
      <c r="M1529" s="7" t="n">
        <v>0.529166666666667</v>
      </c>
      <c r="N1529" s="95" t="s">
        <v>385</v>
      </c>
      <c r="O1529" s="78" t="s">
        <v>2487</v>
      </c>
      <c r="Q1529" s="0" t="s">
        <v>332</v>
      </c>
      <c r="R1529" s="0" t="str">
        <f aca="false">CHOOSE(WEEKDAY(A1529),"Dom","Lun","Mar","Mie","Jue","Vie","Sab")</f>
        <v>Mie</v>
      </c>
    </row>
    <row r="1530" customFormat="false" ht="15" hidden="true" customHeight="true" outlineLevel="0" collapsed="false">
      <c r="A1530" s="70" t="n">
        <v>44125</v>
      </c>
      <c r="B1530" s="9" t="s">
        <v>143</v>
      </c>
      <c r="C1530" s="71"/>
      <c r="D1530" s="72"/>
      <c r="E1530" s="73"/>
      <c r="F1530" s="74"/>
      <c r="G1530" s="73"/>
      <c r="H1530" s="75"/>
      <c r="I1530" s="75"/>
      <c r="J1530" s="75"/>
      <c r="K1530" s="78" t="s">
        <v>144</v>
      </c>
      <c r="L1530" s="7" t="n">
        <v>0.545833333333333</v>
      </c>
      <c r="M1530" s="7" t="n">
        <v>0.583333333333333</v>
      </c>
      <c r="N1530" s="95" t="s">
        <v>109</v>
      </c>
      <c r="O1530" s="78"/>
      <c r="Q1530" s="0" t="s">
        <v>332</v>
      </c>
      <c r="R1530" s="0" t="str">
        <f aca="false">CHOOSE(WEEKDAY(A1530),"Dom","Lun","Mar","Mie","Jue","Vie","Sab")</f>
        <v>Mie</v>
      </c>
    </row>
    <row r="1531" customFormat="false" ht="15" hidden="true" customHeight="true" outlineLevel="0" collapsed="false">
      <c r="A1531" s="70" t="n">
        <v>44125</v>
      </c>
      <c r="B1531" s="9" t="s">
        <v>147</v>
      </c>
      <c r="C1531" s="71"/>
      <c r="D1531" s="72"/>
      <c r="E1531" s="73"/>
      <c r="F1531" s="74"/>
      <c r="G1531" s="73"/>
      <c r="H1531" s="75"/>
      <c r="I1531" s="75"/>
      <c r="J1531" s="75"/>
      <c r="K1531" s="78" t="s">
        <v>96</v>
      </c>
      <c r="L1531" s="7" t="n">
        <v>0.595833333333333</v>
      </c>
      <c r="M1531" s="7" t="n">
        <v>0.611111111111111</v>
      </c>
      <c r="N1531" s="95" t="s">
        <v>2488</v>
      </c>
      <c r="O1531" s="78" t="s">
        <v>2118</v>
      </c>
      <c r="Q1531" s="0" t="s">
        <v>332</v>
      </c>
      <c r="R1531" s="0" t="str">
        <f aca="false">CHOOSE(WEEKDAY(A1531),"Dom","Lun","Mar","Mie","Jue","Vie","Sab")</f>
        <v>Mie</v>
      </c>
    </row>
    <row r="1532" customFormat="false" ht="15" hidden="true" customHeight="true" outlineLevel="0" collapsed="false">
      <c r="A1532" s="70" t="n">
        <v>44125</v>
      </c>
      <c r="B1532" s="9" t="s">
        <v>2489</v>
      </c>
      <c r="C1532" s="71"/>
      <c r="D1532" s="72"/>
      <c r="E1532" s="73"/>
      <c r="F1532" s="74"/>
      <c r="G1532" s="73"/>
      <c r="H1532" s="75"/>
      <c r="I1532" s="75" t="s">
        <v>183</v>
      </c>
      <c r="J1532" s="75"/>
      <c r="K1532" s="78" t="s">
        <v>108</v>
      </c>
      <c r="L1532" s="7" t="n">
        <v>0.670138888888889</v>
      </c>
      <c r="M1532" s="7" t="n">
        <v>0.694444444444444</v>
      </c>
      <c r="N1532" s="95" t="s">
        <v>276</v>
      </c>
      <c r="O1532" s="78" t="s">
        <v>2490</v>
      </c>
      <c r="Q1532" s="0" t="s">
        <v>332</v>
      </c>
      <c r="R1532" s="0" t="str">
        <f aca="false">CHOOSE(WEEKDAY(A1532),"Dom","Lun","Mar","Mie","Jue","Vie","Sab")</f>
        <v>Mie</v>
      </c>
    </row>
    <row r="1533" customFormat="false" ht="15" hidden="true" customHeight="true" outlineLevel="0" collapsed="false">
      <c r="A1533" s="70" t="n">
        <v>44125</v>
      </c>
      <c r="B1533" s="9" t="s">
        <v>143</v>
      </c>
      <c r="C1533" s="71"/>
      <c r="D1533" s="72"/>
      <c r="E1533" s="73"/>
      <c r="F1533" s="74"/>
      <c r="G1533" s="73"/>
      <c r="H1533" s="75"/>
      <c r="I1533" s="75"/>
      <c r="J1533" s="75"/>
      <c r="K1533" s="78" t="s">
        <v>144</v>
      </c>
      <c r="L1533" s="7" t="n">
        <v>0.716666666666667</v>
      </c>
      <c r="M1533" s="7" t="n">
        <v>0.736111111111111</v>
      </c>
      <c r="N1533" s="95" t="s">
        <v>220</v>
      </c>
      <c r="O1533" s="78"/>
      <c r="Q1533" s="0" t="s">
        <v>332</v>
      </c>
      <c r="R1533" s="0" t="str">
        <f aca="false">CHOOSE(WEEKDAY(A1533),"Dom","Lun","Mar","Mie","Jue","Vie","Sab")</f>
        <v>Mie</v>
      </c>
    </row>
    <row r="1534" customFormat="false" ht="15" hidden="true" customHeight="true" outlineLevel="0" collapsed="false">
      <c r="A1534" s="47" t="n">
        <v>44125</v>
      </c>
      <c r="B1534" s="79" t="s">
        <v>147</v>
      </c>
      <c r="C1534" s="49"/>
      <c r="D1534" s="80"/>
      <c r="E1534" s="81"/>
      <c r="F1534" s="82"/>
      <c r="G1534" s="81"/>
      <c r="H1534" s="83"/>
      <c r="I1534" s="83"/>
      <c r="J1534" s="83"/>
      <c r="K1534" s="59" t="s">
        <v>96</v>
      </c>
      <c r="L1534" s="85" t="n">
        <v>0.747222222222222</v>
      </c>
      <c r="M1534" s="85" t="n">
        <v>0.763888888888889</v>
      </c>
      <c r="N1534" s="99" t="s">
        <v>591</v>
      </c>
      <c r="O1534" s="59" t="s">
        <v>2118</v>
      </c>
      <c r="Q1534" s="0" t="s">
        <v>332</v>
      </c>
      <c r="R1534" s="0" t="str">
        <f aca="false">CHOOSE(WEEKDAY(A1534),"Dom","Lun","Mar","Mie","Jue","Vie","Sab")</f>
        <v>Mie</v>
      </c>
    </row>
    <row r="1535" customFormat="false" ht="15" hidden="false" customHeight="true" outlineLevel="0" collapsed="false">
      <c r="A1535" s="70" t="n">
        <v>44127</v>
      </c>
      <c r="B1535" s="9" t="s">
        <v>1229</v>
      </c>
      <c r="C1535" s="71" t="n">
        <v>300</v>
      </c>
      <c r="D1535" s="72" t="s">
        <v>77</v>
      </c>
      <c r="E1535" s="73" t="s">
        <v>2491</v>
      </c>
      <c r="F1535" s="74" t="n">
        <f aca="false">IF(MONTH(A1535)=MONTH(A1534),F1534+1,1)</f>
        <v>1</v>
      </c>
      <c r="G1535" s="73"/>
      <c r="H1535" s="75"/>
      <c r="I1535" s="75" t="s">
        <v>79</v>
      </c>
      <c r="J1535" s="75"/>
      <c r="K1535" s="78" t="s">
        <v>80</v>
      </c>
      <c r="L1535" s="7" t="n">
        <v>0.406944444444444</v>
      </c>
      <c r="M1535" s="7" t="n">
        <v>0.447916666666667</v>
      </c>
      <c r="N1535" s="95" t="s">
        <v>1239</v>
      </c>
      <c r="O1535" s="78" t="s">
        <v>2492</v>
      </c>
      <c r="Q1535" s="0" t="s">
        <v>120</v>
      </c>
      <c r="R1535" s="0" t="str">
        <f aca="false">CHOOSE(WEEKDAY(A1535),"Dom","Lun","Mar","Mie","Jue","Vie","Sab")</f>
        <v>Vie</v>
      </c>
    </row>
    <row r="1536" customFormat="false" ht="15" hidden="false" customHeight="true" outlineLevel="0" collapsed="false">
      <c r="A1536" s="70" t="n">
        <v>44127</v>
      </c>
      <c r="B1536" s="9" t="s">
        <v>2493</v>
      </c>
      <c r="C1536" s="71" t="n">
        <v>300</v>
      </c>
      <c r="D1536" s="72" t="s">
        <v>77</v>
      </c>
      <c r="E1536" s="73" t="s">
        <v>2494</v>
      </c>
      <c r="F1536" s="74" t="n">
        <f aca="false">IF(MONTH(A1536)=MONTH(A1535),F1535+1,1)</f>
        <v>2</v>
      </c>
      <c r="G1536" s="73"/>
      <c r="H1536" s="75"/>
      <c r="I1536" s="75" t="s">
        <v>1720</v>
      </c>
      <c r="J1536" s="75"/>
      <c r="K1536" s="78" t="s">
        <v>80</v>
      </c>
      <c r="L1536" s="7" t="n">
        <v>0.525</v>
      </c>
      <c r="M1536" s="7" t="n">
        <v>0.548611111111111</v>
      </c>
      <c r="N1536" s="95" t="s">
        <v>615</v>
      </c>
      <c r="O1536" s="78" t="s">
        <v>2495</v>
      </c>
      <c r="Q1536" s="0" t="s">
        <v>120</v>
      </c>
      <c r="R1536" s="0" t="str">
        <f aca="false">CHOOSE(WEEKDAY(A1536),"Dom","Lun","Mar","Mie","Jue","Vie","Sab")</f>
        <v>Vie</v>
      </c>
    </row>
    <row r="1537" customFormat="false" ht="15" hidden="false" customHeight="true" outlineLevel="0" collapsed="false">
      <c r="A1537" s="70" t="n">
        <v>44127</v>
      </c>
      <c r="B1537" s="9" t="s">
        <v>2496</v>
      </c>
      <c r="C1537" s="71" t="n">
        <v>300</v>
      </c>
      <c r="D1537" s="72" t="s">
        <v>821</v>
      </c>
      <c r="E1537" s="73" t="s">
        <v>2497</v>
      </c>
      <c r="F1537" s="74" t="n">
        <f aca="false">IF(MONTH(A1537)=MONTH(A1536),F1536+1,1)</f>
        <v>3</v>
      </c>
      <c r="G1537" s="73"/>
      <c r="H1537" s="75" t="s">
        <v>2498</v>
      </c>
      <c r="I1537" s="75" t="s">
        <v>159</v>
      </c>
      <c r="J1537" s="75"/>
      <c r="K1537" s="78" t="s">
        <v>80</v>
      </c>
      <c r="L1537" s="7" t="n">
        <v>0.349305555555556</v>
      </c>
      <c r="M1537" s="7" t="n">
        <v>0.363194444444444</v>
      </c>
      <c r="N1537" s="95" t="s">
        <v>389</v>
      </c>
      <c r="O1537" s="78" t="s">
        <v>2499</v>
      </c>
      <c r="Q1537" s="0" t="s">
        <v>120</v>
      </c>
      <c r="R1537" s="0" t="str">
        <f aca="false">CHOOSE(WEEKDAY(A1537),"Dom","Lun","Mar","Mie","Jue","Vie","Sab")</f>
        <v>Vie</v>
      </c>
    </row>
    <row r="1538" customFormat="false" ht="15" hidden="false" customHeight="true" outlineLevel="0" collapsed="false">
      <c r="A1538" s="70" t="n">
        <v>44127</v>
      </c>
      <c r="B1538" s="9" t="s">
        <v>1285</v>
      </c>
      <c r="C1538" s="71" t="n">
        <v>350</v>
      </c>
      <c r="D1538" s="72" t="s">
        <v>104</v>
      </c>
      <c r="E1538" s="73" t="s">
        <v>2500</v>
      </c>
      <c r="F1538" s="74" t="n">
        <f aca="false">IF(MONTH(A1538)=MONTH(A1537),F1537+1,1)</f>
        <v>4</v>
      </c>
      <c r="G1538" s="73"/>
      <c r="H1538" s="75"/>
      <c r="I1538" s="75" t="s">
        <v>131</v>
      </c>
      <c r="J1538" s="75"/>
      <c r="K1538" s="78" t="s">
        <v>80</v>
      </c>
      <c r="L1538" s="7" t="n">
        <v>0.611805555555556</v>
      </c>
      <c r="M1538" s="7" t="n">
        <v>0.711111111111111</v>
      </c>
      <c r="N1538" s="95" t="s">
        <v>122</v>
      </c>
      <c r="O1538" s="78" t="s">
        <v>2501</v>
      </c>
      <c r="Q1538" s="0" t="s">
        <v>120</v>
      </c>
      <c r="R1538" s="0" t="str">
        <f aca="false">CHOOSE(WEEKDAY(A1538),"Dom","Lun","Mar","Mie","Jue","Vie","Sab")</f>
        <v>Vie</v>
      </c>
    </row>
    <row r="1539" customFormat="false" ht="15" hidden="true" customHeight="true" outlineLevel="0" collapsed="false">
      <c r="A1539" s="70" t="n">
        <v>44127</v>
      </c>
      <c r="B1539" s="9" t="s">
        <v>143</v>
      </c>
      <c r="C1539" s="71"/>
      <c r="D1539" s="72"/>
      <c r="E1539" s="73"/>
      <c r="F1539" s="74"/>
      <c r="G1539" s="73"/>
      <c r="H1539" s="75"/>
      <c r="I1539" s="75"/>
      <c r="J1539" s="75"/>
      <c r="K1539" s="78" t="s">
        <v>144</v>
      </c>
      <c r="L1539" s="7" t="n">
        <v>0.388194444444444</v>
      </c>
      <c r="M1539" s="7" t="n">
        <v>0.399305555555556</v>
      </c>
      <c r="N1539" s="95" t="s">
        <v>170</v>
      </c>
      <c r="O1539" s="78"/>
      <c r="Q1539" s="0" t="s">
        <v>120</v>
      </c>
      <c r="R1539" s="0" t="str">
        <f aca="false">CHOOSE(WEEKDAY(A1539),"Dom","Lun","Mar","Mie","Jue","Vie","Sab")</f>
        <v>Vie</v>
      </c>
    </row>
    <row r="1540" customFormat="false" ht="15" hidden="true" customHeight="true" outlineLevel="0" collapsed="false">
      <c r="A1540" s="70" t="n">
        <v>44127</v>
      </c>
      <c r="B1540" s="9" t="s">
        <v>2502</v>
      </c>
      <c r="C1540" s="71"/>
      <c r="D1540" s="72"/>
      <c r="E1540" s="73"/>
      <c r="F1540" s="74"/>
      <c r="G1540" s="73"/>
      <c r="H1540" s="75"/>
      <c r="I1540" s="75"/>
      <c r="J1540" s="75"/>
      <c r="K1540" s="78" t="s">
        <v>108</v>
      </c>
      <c r="L1540" s="7" t="n">
        <v>0.479166666666667</v>
      </c>
      <c r="M1540" s="7" t="n">
        <v>0.482638888888889</v>
      </c>
      <c r="N1540" s="95" t="s">
        <v>1908</v>
      </c>
      <c r="O1540" s="78" t="s">
        <v>2503</v>
      </c>
      <c r="Q1540" s="0" t="s">
        <v>120</v>
      </c>
      <c r="R1540" s="0" t="str">
        <f aca="false">CHOOSE(WEEKDAY(A1540),"Dom","Lun","Mar","Mie","Jue","Vie","Sab")</f>
        <v>Vie</v>
      </c>
    </row>
    <row r="1541" customFormat="false" ht="15" hidden="true" customHeight="true" outlineLevel="0" collapsed="false">
      <c r="A1541" s="70" t="n">
        <v>44127</v>
      </c>
      <c r="B1541" s="9" t="s">
        <v>143</v>
      </c>
      <c r="C1541" s="71"/>
      <c r="D1541" s="72"/>
      <c r="E1541" s="73"/>
      <c r="F1541" s="74"/>
      <c r="G1541" s="73"/>
      <c r="H1541" s="75"/>
      <c r="I1541" s="75"/>
      <c r="J1541" s="75"/>
      <c r="K1541" s="78" t="s">
        <v>144</v>
      </c>
      <c r="L1541" s="7" t="n">
        <v>0.569444444444444</v>
      </c>
      <c r="M1541" s="7" t="n">
        <v>0.602083333333333</v>
      </c>
      <c r="N1541" s="95" t="s">
        <v>164</v>
      </c>
      <c r="O1541" s="78"/>
      <c r="Q1541" s="0" t="s">
        <v>120</v>
      </c>
      <c r="R1541" s="0" t="str">
        <f aca="false">CHOOSE(WEEKDAY(A1541),"Dom","Lun","Mar","Mie","Jue","Vie","Sab")</f>
        <v>Vie</v>
      </c>
    </row>
    <row r="1542" customFormat="false" ht="15" hidden="true" customHeight="true" outlineLevel="0" collapsed="false">
      <c r="A1542" s="47" t="n">
        <v>44127</v>
      </c>
      <c r="B1542" s="79" t="s">
        <v>147</v>
      </c>
      <c r="C1542" s="49"/>
      <c r="D1542" s="80"/>
      <c r="E1542" s="81"/>
      <c r="F1542" s="82"/>
      <c r="G1542" s="81"/>
      <c r="H1542" s="83"/>
      <c r="I1542" s="83"/>
      <c r="J1542" s="83"/>
      <c r="K1542" s="59" t="s">
        <v>96</v>
      </c>
      <c r="L1542" s="85" t="n">
        <v>0.725694444444444</v>
      </c>
      <c r="M1542" s="85" t="n">
        <v>0.765972222222222</v>
      </c>
      <c r="N1542" s="99" t="s">
        <v>111</v>
      </c>
      <c r="O1542" s="59" t="s">
        <v>2118</v>
      </c>
      <c r="Q1542" s="0" t="s">
        <v>120</v>
      </c>
      <c r="R1542" s="0" t="str">
        <f aca="false">CHOOSE(WEEKDAY(A1542),"Dom","Lun","Mar","Mie","Jue","Vie","Sab")</f>
        <v>Vie</v>
      </c>
    </row>
    <row r="1543" customFormat="false" ht="15" hidden="false" customHeight="true" outlineLevel="0" collapsed="false">
      <c r="A1543" s="70" t="n">
        <v>44128</v>
      </c>
      <c r="B1543" s="9" t="s">
        <v>2504</v>
      </c>
      <c r="C1543" s="71" t="n">
        <v>350</v>
      </c>
      <c r="D1543" s="72" t="s">
        <v>1983</v>
      </c>
      <c r="E1543" s="73" t="s">
        <v>2505</v>
      </c>
      <c r="F1543" s="74" t="n">
        <f aca="false">IF(MONTH(A1543)=MONTH(A1542),F1542+1,1)</f>
        <v>1</v>
      </c>
      <c r="G1543" s="73"/>
      <c r="H1543" s="75" t="s">
        <v>2506</v>
      </c>
      <c r="I1543" s="75" t="s">
        <v>183</v>
      </c>
      <c r="J1543" s="75"/>
      <c r="K1543" s="78" t="s">
        <v>80</v>
      </c>
      <c r="L1543" s="7" t="n">
        <v>0.389583333333333</v>
      </c>
      <c r="M1543" s="7" t="n">
        <v>0.415277777777778</v>
      </c>
      <c r="N1543" s="95" t="s">
        <v>218</v>
      </c>
      <c r="O1543" s="78" t="s">
        <v>2507</v>
      </c>
      <c r="P1543" s="147" t="s">
        <v>2508</v>
      </c>
      <c r="Q1543" s="0" t="s">
        <v>120</v>
      </c>
      <c r="R1543" s="0" t="str">
        <f aca="false">CHOOSE(WEEKDAY(A1543),"Dom","Lun","Mar","Mie","Jue","Vie","Sab")</f>
        <v>Sab</v>
      </c>
    </row>
    <row r="1544" customFormat="false" ht="15" hidden="false" customHeight="true" outlineLevel="0" collapsed="false">
      <c r="A1544" s="70" t="n">
        <v>44128</v>
      </c>
      <c r="B1544" s="9" t="s">
        <v>2509</v>
      </c>
      <c r="C1544" s="71" t="n">
        <v>300</v>
      </c>
      <c r="D1544" s="72" t="s">
        <v>104</v>
      </c>
      <c r="E1544" s="73" t="s">
        <v>2510</v>
      </c>
      <c r="F1544" s="74" t="n">
        <f aca="false">IF(MONTH(A1544)=MONTH(A1543),F1543+1,1)</f>
        <v>2</v>
      </c>
      <c r="G1544" s="73"/>
      <c r="H1544" s="75"/>
      <c r="I1544" s="75" t="s">
        <v>79</v>
      </c>
      <c r="J1544" s="75"/>
      <c r="K1544" s="78" t="s">
        <v>80</v>
      </c>
      <c r="L1544" s="7" t="n">
        <v>0.617361111111111</v>
      </c>
      <c r="M1544" s="7" t="n">
        <v>0.650694444444444</v>
      </c>
      <c r="N1544" s="95" t="s">
        <v>145</v>
      </c>
      <c r="O1544" s="78" t="s">
        <v>2511</v>
      </c>
      <c r="Q1544" s="0" t="s">
        <v>120</v>
      </c>
      <c r="R1544" s="0" t="str">
        <f aca="false">CHOOSE(WEEKDAY(A1544),"Dom","Lun","Mar","Mie","Jue","Vie","Sab")</f>
        <v>Sab</v>
      </c>
    </row>
    <row r="1545" customFormat="false" ht="15" hidden="false" customHeight="true" outlineLevel="0" collapsed="false">
      <c r="A1545" s="70" t="n">
        <v>44128</v>
      </c>
      <c r="B1545" s="9" t="s">
        <v>2512</v>
      </c>
      <c r="C1545" s="71" t="n">
        <v>300</v>
      </c>
      <c r="D1545" s="72" t="s">
        <v>104</v>
      </c>
      <c r="E1545" s="73" t="s">
        <v>2513</v>
      </c>
      <c r="F1545" s="74" t="n">
        <f aca="false">IF(MONTH(A1545)=MONTH(A1544),F1544+1,1)</f>
        <v>3</v>
      </c>
      <c r="G1545" s="73"/>
      <c r="H1545" s="75"/>
      <c r="I1545" s="75" t="s">
        <v>113</v>
      </c>
      <c r="J1545" s="75"/>
      <c r="K1545" s="78" t="s">
        <v>80</v>
      </c>
      <c r="L1545" s="7" t="n">
        <v>0.664583333333333</v>
      </c>
      <c r="M1545" s="7" t="n">
        <v>0.675</v>
      </c>
      <c r="N1545" s="95" t="s">
        <v>213</v>
      </c>
      <c r="O1545" s="78" t="s">
        <v>2514</v>
      </c>
      <c r="Q1545" s="0" t="s">
        <v>120</v>
      </c>
      <c r="R1545" s="0" t="str">
        <f aca="false">CHOOSE(WEEKDAY(A1545),"Dom","Lun","Mar","Mie","Jue","Vie","Sab")</f>
        <v>Sab</v>
      </c>
    </row>
    <row r="1546" customFormat="false" ht="15" hidden="true" customHeight="true" outlineLevel="0" collapsed="false">
      <c r="A1546" s="70" t="n">
        <v>44128</v>
      </c>
      <c r="B1546" s="9" t="s">
        <v>1868</v>
      </c>
      <c r="C1546" s="71"/>
      <c r="D1546" s="72"/>
      <c r="E1546" s="73"/>
      <c r="F1546" s="74"/>
      <c r="G1546" s="73"/>
      <c r="H1546" s="75"/>
      <c r="I1546" s="75" t="s">
        <v>159</v>
      </c>
      <c r="J1546" s="75"/>
      <c r="K1546" s="78" t="s">
        <v>108</v>
      </c>
      <c r="L1546" s="7" t="n">
        <v>0.45</v>
      </c>
      <c r="M1546" s="7" t="n">
        <v>0.479166666666667</v>
      </c>
      <c r="N1546" s="95" t="s">
        <v>220</v>
      </c>
      <c r="O1546" s="78" t="s">
        <v>2515</v>
      </c>
      <c r="Q1546" s="0" t="s">
        <v>120</v>
      </c>
      <c r="R1546" s="0" t="str">
        <f aca="false">CHOOSE(WEEKDAY(A1546),"Dom","Lun","Mar","Mie","Jue","Vie","Sab")</f>
        <v>Sab</v>
      </c>
    </row>
    <row r="1547" customFormat="false" ht="15" hidden="true" customHeight="true" outlineLevel="0" collapsed="false">
      <c r="A1547" s="70" t="n">
        <v>44128</v>
      </c>
      <c r="B1547" s="9" t="s">
        <v>2516</v>
      </c>
      <c r="C1547" s="124"/>
      <c r="D1547" s="72"/>
      <c r="E1547" s="73"/>
      <c r="F1547" s="74"/>
      <c r="G1547" s="73"/>
      <c r="H1547" s="75"/>
      <c r="I1547" s="75"/>
      <c r="J1547" s="75"/>
      <c r="K1547" s="78" t="s">
        <v>108</v>
      </c>
      <c r="L1547" s="7" t="n">
        <v>0.490277777777778</v>
      </c>
      <c r="M1547" s="7" t="n">
        <v>0.498611111111111</v>
      </c>
      <c r="N1547" s="95" t="s">
        <v>385</v>
      </c>
      <c r="O1547" s="78" t="s">
        <v>2517</v>
      </c>
      <c r="Q1547" s="0" t="s">
        <v>120</v>
      </c>
      <c r="R1547" s="0" t="str">
        <f aca="false">CHOOSE(WEEKDAY(A1547),"Dom","Lun","Mar","Mie","Jue","Vie","Sab")</f>
        <v>Sab</v>
      </c>
    </row>
    <row r="1548" customFormat="false" ht="15" hidden="true" customHeight="true" outlineLevel="0" collapsed="false">
      <c r="A1548" s="70" t="n">
        <v>44128</v>
      </c>
      <c r="B1548" s="9" t="s">
        <v>147</v>
      </c>
      <c r="C1548" s="71"/>
      <c r="D1548" s="72"/>
      <c r="E1548" s="73"/>
      <c r="F1548" s="74"/>
      <c r="G1548" s="73"/>
      <c r="H1548" s="75"/>
      <c r="I1548" s="75"/>
      <c r="J1548" s="75"/>
      <c r="K1548" s="78" t="s">
        <v>96</v>
      </c>
      <c r="L1548" s="7" t="n">
        <v>0.515277777777778</v>
      </c>
      <c r="M1548" s="7" t="n">
        <v>0.521527777777778</v>
      </c>
      <c r="N1548" s="95" t="s">
        <v>841</v>
      </c>
      <c r="O1548" s="78" t="s">
        <v>2118</v>
      </c>
      <c r="Q1548" s="0" t="s">
        <v>120</v>
      </c>
      <c r="R1548" s="0" t="str">
        <f aca="false">CHOOSE(WEEKDAY(A1548),"Dom","Lun","Mar","Mie","Jue","Vie","Sab")</f>
        <v>Sab</v>
      </c>
    </row>
    <row r="1549" customFormat="false" ht="15" hidden="true" customHeight="true" outlineLevel="0" collapsed="false">
      <c r="A1549" s="70" t="n">
        <v>44128</v>
      </c>
      <c r="B1549" s="9" t="s">
        <v>1632</v>
      </c>
      <c r="C1549" s="71"/>
      <c r="D1549" s="72"/>
      <c r="E1549" s="73"/>
      <c r="F1549" s="74"/>
      <c r="G1549" s="73"/>
      <c r="H1549" s="75"/>
      <c r="I1549" s="75"/>
      <c r="J1549" s="75"/>
      <c r="K1549" s="78" t="s">
        <v>257</v>
      </c>
      <c r="L1549" s="7" t="n">
        <v>0.611111111111111</v>
      </c>
      <c r="M1549" s="7" t="n">
        <v>0.614583333333333</v>
      </c>
      <c r="N1549" s="95" t="s">
        <v>168</v>
      </c>
      <c r="O1549" s="78" t="s">
        <v>407</v>
      </c>
      <c r="Q1549" s="0" t="s">
        <v>120</v>
      </c>
      <c r="R1549" s="0" t="str">
        <f aca="false">CHOOSE(WEEKDAY(A1549),"Dom","Lun","Mar","Mie","Jue","Vie","Sab")</f>
        <v>Sab</v>
      </c>
    </row>
    <row r="1550" customFormat="false" ht="15" hidden="true" customHeight="true" outlineLevel="0" collapsed="false">
      <c r="A1550" s="70" t="n">
        <v>44128</v>
      </c>
      <c r="B1550" s="9" t="s">
        <v>147</v>
      </c>
      <c r="C1550" s="71"/>
      <c r="D1550" s="72"/>
      <c r="E1550" s="73"/>
      <c r="F1550" s="74"/>
      <c r="G1550" s="73"/>
      <c r="H1550" s="75"/>
      <c r="I1550" s="75"/>
      <c r="J1550" s="75"/>
      <c r="K1550" s="78" t="s">
        <v>96</v>
      </c>
      <c r="L1550" s="7" t="n">
        <v>0.692361111111111</v>
      </c>
      <c r="M1550" s="7" t="n">
        <v>0.732638888888889</v>
      </c>
      <c r="N1550" s="95" t="s">
        <v>1947</v>
      </c>
      <c r="O1550" s="78" t="s">
        <v>2118</v>
      </c>
      <c r="Q1550" s="0" t="s">
        <v>120</v>
      </c>
      <c r="R1550" s="0" t="str">
        <f aca="false">CHOOSE(WEEKDAY(A1550),"Dom","Lun","Mar","Mie","Jue","Vie","Sab")</f>
        <v>Sab</v>
      </c>
    </row>
    <row r="1551" customFormat="false" ht="15" hidden="true" customHeight="true" outlineLevel="0" collapsed="false">
      <c r="A1551" s="70" t="n">
        <v>44128</v>
      </c>
      <c r="B1551" s="9" t="s">
        <v>143</v>
      </c>
      <c r="C1551" s="71"/>
      <c r="D1551" s="72"/>
      <c r="E1551" s="73"/>
      <c r="F1551" s="74"/>
      <c r="G1551" s="73"/>
      <c r="H1551" s="75"/>
      <c r="I1551" s="75"/>
      <c r="J1551" s="75"/>
      <c r="K1551" s="78" t="s">
        <v>144</v>
      </c>
      <c r="L1551" s="7" t="n">
        <v>0.817361111111111</v>
      </c>
      <c r="M1551" s="7" t="n">
        <v>0.832638888888889</v>
      </c>
      <c r="N1551" s="95" t="s">
        <v>109</v>
      </c>
      <c r="O1551" s="78"/>
      <c r="Q1551" s="0" t="s">
        <v>120</v>
      </c>
      <c r="R1551" s="0" t="str">
        <f aca="false">CHOOSE(WEEKDAY(A1551),"Dom","Lun","Mar","Mie","Jue","Vie","Sab")</f>
        <v>Sab</v>
      </c>
    </row>
    <row r="1552" customFormat="false" ht="15" hidden="true" customHeight="true" outlineLevel="0" collapsed="false">
      <c r="A1552" s="47" t="n">
        <v>44128</v>
      </c>
      <c r="B1552" s="79" t="s">
        <v>147</v>
      </c>
      <c r="C1552" s="49"/>
      <c r="D1552" s="80"/>
      <c r="E1552" s="81"/>
      <c r="F1552" s="82"/>
      <c r="G1552" s="81"/>
      <c r="H1552" s="83"/>
      <c r="I1552" s="83"/>
      <c r="J1552" s="83"/>
      <c r="K1552" s="59" t="s">
        <v>96</v>
      </c>
      <c r="L1552" s="85" t="n">
        <v>0.845138888888889</v>
      </c>
      <c r="M1552" s="85" t="n">
        <v>0.858333333333333</v>
      </c>
      <c r="N1552" s="99" t="s">
        <v>2518</v>
      </c>
      <c r="O1552" s="59" t="s">
        <v>2118</v>
      </c>
      <c r="Q1552" s="0" t="s">
        <v>120</v>
      </c>
      <c r="R1552" s="0" t="str">
        <f aca="false">CHOOSE(WEEKDAY(A1552),"Dom","Lun","Mar","Mie","Jue","Vie","Sab")</f>
        <v>Sab</v>
      </c>
    </row>
    <row r="1553" customFormat="false" ht="15" hidden="false" customHeight="true" outlineLevel="0" collapsed="false">
      <c r="A1553" s="70" t="n">
        <v>44129</v>
      </c>
      <c r="B1553" s="9" t="s">
        <v>1229</v>
      </c>
      <c r="C1553" s="71" t="n">
        <v>400</v>
      </c>
      <c r="D1553" s="72" t="s">
        <v>104</v>
      </c>
      <c r="E1553" s="73" t="s">
        <v>2519</v>
      </c>
      <c r="F1553" s="74" t="n">
        <f aca="false">IF(MONTH(A1553)=MONTH(A1552),F1552+1,1)</f>
        <v>1</v>
      </c>
      <c r="G1553" s="73"/>
      <c r="H1553" s="75"/>
      <c r="I1553" s="75" t="s">
        <v>1126</v>
      </c>
      <c r="J1553" s="75"/>
      <c r="K1553" s="78" t="s">
        <v>80</v>
      </c>
      <c r="L1553" s="7" t="n">
        <v>0.5375</v>
      </c>
      <c r="M1553" s="7" t="n">
        <v>0.576388888888889</v>
      </c>
      <c r="N1553" s="95" t="s">
        <v>341</v>
      </c>
      <c r="O1553" s="78" t="s">
        <v>2520</v>
      </c>
      <c r="Q1553" s="0" t="s">
        <v>120</v>
      </c>
      <c r="R1553" s="0" t="str">
        <f aca="false">CHOOSE(WEEKDAY(A1553),"Dom","Lun","Mar","Mie","Jue","Vie","Sab")</f>
        <v>Dom</v>
      </c>
    </row>
    <row r="1554" customFormat="false" ht="15" hidden="true" customHeight="true" outlineLevel="0" collapsed="false">
      <c r="A1554" s="70" t="n">
        <v>44129</v>
      </c>
      <c r="B1554" s="9" t="s">
        <v>1974</v>
      </c>
      <c r="C1554" s="71"/>
      <c r="D1554" s="72"/>
      <c r="E1554" s="73"/>
      <c r="F1554" s="74"/>
      <c r="G1554" s="73"/>
      <c r="H1554" s="75"/>
      <c r="I1554" s="75"/>
      <c r="J1554" s="75"/>
      <c r="K1554" s="78" t="s">
        <v>108</v>
      </c>
      <c r="L1554" s="7" t="n">
        <v>0.506944444444444</v>
      </c>
      <c r="M1554" s="7" t="n">
        <v>0.511111111111111</v>
      </c>
      <c r="N1554" s="95" t="s">
        <v>206</v>
      </c>
      <c r="O1554" s="78" t="s">
        <v>2521</v>
      </c>
      <c r="Q1554" s="0" t="s">
        <v>120</v>
      </c>
      <c r="R1554" s="0" t="str">
        <f aca="false">CHOOSE(WEEKDAY(A1554),"Dom","Lun","Mar","Mie","Jue","Vie","Sab")</f>
        <v>Dom</v>
      </c>
    </row>
    <row r="1555" customFormat="false" ht="15" hidden="true" customHeight="true" outlineLevel="0" collapsed="false">
      <c r="A1555" s="47" t="n">
        <v>44129</v>
      </c>
      <c r="B1555" s="79" t="s">
        <v>147</v>
      </c>
      <c r="C1555" s="49"/>
      <c r="D1555" s="80"/>
      <c r="E1555" s="81"/>
      <c r="F1555" s="82"/>
      <c r="G1555" s="81"/>
      <c r="H1555" s="83"/>
      <c r="I1555" s="83"/>
      <c r="J1555" s="83"/>
      <c r="K1555" s="59" t="s">
        <v>96</v>
      </c>
      <c r="L1555" s="85" t="n">
        <v>0.599305555555556</v>
      </c>
      <c r="M1555" s="85" t="n">
        <v>0.650694444444444</v>
      </c>
      <c r="N1555" s="99" t="s">
        <v>2522</v>
      </c>
      <c r="O1555" s="59" t="s">
        <v>2118</v>
      </c>
      <c r="Q1555" s="0" t="s">
        <v>120</v>
      </c>
      <c r="R1555" s="0" t="str">
        <f aca="false">CHOOSE(WEEKDAY(A1555),"Dom","Lun","Mar","Mie","Jue","Vie","Sab")</f>
        <v>Dom</v>
      </c>
    </row>
    <row r="1556" customFormat="false" ht="15" hidden="false" customHeight="true" outlineLevel="0" collapsed="false">
      <c r="A1556" s="70" t="n">
        <v>44130</v>
      </c>
      <c r="B1556" s="9" t="s">
        <v>2523</v>
      </c>
      <c r="C1556" s="71" t="n">
        <v>350</v>
      </c>
      <c r="D1556" s="72" t="s">
        <v>821</v>
      </c>
      <c r="E1556" s="73" t="s">
        <v>2524</v>
      </c>
      <c r="F1556" s="74" t="n">
        <f aca="false">IF(MONTH(A1556)=MONTH(A1555),F1555+1,1)</f>
        <v>1</v>
      </c>
      <c r="G1556" s="73"/>
      <c r="H1556" s="75" t="s">
        <v>2525</v>
      </c>
      <c r="I1556" s="75" t="s">
        <v>100</v>
      </c>
      <c r="J1556" s="75"/>
      <c r="K1556" s="78" t="s">
        <v>80</v>
      </c>
      <c r="L1556" s="7" t="n">
        <v>0.765277777777778</v>
      </c>
      <c r="M1556" s="7" t="n">
        <v>0.784722222222222</v>
      </c>
      <c r="N1556" s="95" t="s">
        <v>267</v>
      </c>
      <c r="O1556" s="78" t="s">
        <v>2526</v>
      </c>
      <c r="Q1556" s="0" t="s">
        <v>120</v>
      </c>
      <c r="R1556" s="0" t="str">
        <f aca="false">CHOOSE(WEEKDAY(A1556),"Dom","Lun","Mar","Mie","Jue","Vie","Sab")</f>
        <v>Lun</v>
      </c>
    </row>
    <row r="1557" customFormat="false" ht="15" hidden="false" customHeight="true" outlineLevel="0" collapsed="false">
      <c r="A1557" s="70" t="n">
        <v>44130</v>
      </c>
      <c r="B1557" s="9" t="s">
        <v>2527</v>
      </c>
      <c r="C1557" s="71" t="n">
        <v>300</v>
      </c>
      <c r="D1557" s="72" t="s">
        <v>104</v>
      </c>
      <c r="E1557" s="73" t="s">
        <v>2528</v>
      </c>
      <c r="F1557" s="74" t="n">
        <f aca="false">IF(MONTH(A1557)=MONTH(A1556),F1556+1,1)</f>
        <v>2</v>
      </c>
      <c r="G1557" s="73"/>
      <c r="H1557" s="75"/>
      <c r="I1557" s="75" t="s">
        <v>183</v>
      </c>
      <c r="J1557" s="75"/>
      <c r="K1557" s="78" t="s">
        <v>80</v>
      </c>
      <c r="L1557" s="7" t="n">
        <v>0.647916666666667</v>
      </c>
      <c r="M1557" s="7" t="n">
        <v>0.659722222222222</v>
      </c>
      <c r="N1557" s="95" t="s">
        <v>213</v>
      </c>
      <c r="O1557" s="78" t="s">
        <v>2529</v>
      </c>
      <c r="Q1557" s="0" t="s">
        <v>120</v>
      </c>
      <c r="R1557" s="0" t="str">
        <f aca="false">CHOOSE(WEEKDAY(A1557),"Dom","Lun","Mar","Mie","Jue","Vie","Sab")</f>
        <v>Lun</v>
      </c>
    </row>
    <row r="1558" customFormat="false" ht="15" hidden="false" customHeight="true" outlineLevel="0" collapsed="false">
      <c r="A1558" s="70" t="n">
        <v>44130</v>
      </c>
      <c r="B1558" s="9" t="s">
        <v>982</v>
      </c>
      <c r="C1558" s="71" t="n">
        <v>350</v>
      </c>
      <c r="D1558" s="72" t="s">
        <v>104</v>
      </c>
      <c r="E1558" s="73" t="s">
        <v>983</v>
      </c>
      <c r="F1558" s="74" t="n">
        <f aca="false">IF(MONTH(A1558)=MONTH(A1557),F1557+1,1)</f>
        <v>3</v>
      </c>
      <c r="G1558" s="73"/>
      <c r="H1558" s="75"/>
      <c r="I1558" s="75" t="s">
        <v>113</v>
      </c>
      <c r="J1558" s="75"/>
      <c r="K1558" s="78" t="s">
        <v>80</v>
      </c>
      <c r="L1558" s="7" t="n">
        <v>0.705555555555556</v>
      </c>
      <c r="M1558" s="7" t="n">
        <v>0.750694444444444</v>
      </c>
      <c r="N1558" s="95" t="s">
        <v>122</v>
      </c>
      <c r="O1558" s="78" t="s">
        <v>984</v>
      </c>
      <c r="Q1558" s="0" t="s">
        <v>120</v>
      </c>
      <c r="R1558" s="0" t="str">
        <f aca="false">CHOOSE(WEEKDAY(A1558),"Dom","Lun","Mar","Mie","Jue","Vie","Sab")</f>
        <v>Lun</v>
      </c>
    </row>
    <row r="1559" customFormat="false" ht="15" hidden="true" customHeight="true" outlineLevel="0" collapsed="false">
      <c r="A1559" s="70" t="n">
        <v>44130</v>
      </c>
      <c r="B1559" s="9" t="s">
        <v>765</v>
      </c>
      <c r="C1559" s="71"/>
      <c r="D1559" s="72"/>
      <c r="E1559" s="73"/>
      <c r="F1559" s="74"/>
      <c r="G1559" s="73"/>
      <c r="H1559" s="75"/>
      <c r="I1559" s="75"/>
      <c r="J1559" s="75"/>
      <c r="K1559" s="78" t="s">
        <v>257</v>
      </c>
      <c r="L1559" s="7" t="n">
        <v>0.624305555555556</v>
      </c>
      <c r="M1559" s="7" t="n">
        <v>0.64375</v>
      </c>
      <c r="N1559" s="95" t="s">
        <v>123</v>
      </c>
      <c r="O1559" s="78" t="s">
        <v>766</v>
      </c>
      <c r="Q1559" s="0" t="s">
        <v>120</v>
      </c>
      <c r="R1559" s="0" t="str">
        <f aca="false">CHOOSE(WEEKDAY(A1559),"Dom","Lun","Mar","Mie","Jue","Vie","Sab")</f>
        <v>Lun</v>
      </c>
    </row>
    <row r="1560" customFormat="false" ht="15" hidden="true" customHeight="true" outlineLevel="0" collapsed="false">
      <c r="A1560" s="70" t="n">
        <v>44130</v>
      </c>
      <c r="B1560" s="9" t="s">
        <v>143</v>
      </c>
      <c r="C1560" s="71"/>
      <c r="D1560" s="72"/>
      <c r="E1560" s="73"/>
      <c r="F1560" s="74"/>
      <c r="G1560" s="73"/>
      <c r="H1560" s="75"/>
      <c r="I1560" s="75"/>
      <c r="J1560" s="75"/>
      <c r="K1560" s="78" t="s">
        <v>144</v>
      </c>
      <c r="L1560" s="7" t="n">
        <v>0.677083333333333</v>
      </c>
      <c r="M1560" s="7" t="n">
        <v>0.697222222222222</v>
      </c>
      <c r="N1560" s="95" t="s">
        <v>137</v>
      </c>
      <c r="O1560" s="78"/>
      <c r="Q1560" s="0" t="s">
        <v>120</v>
      </c>
      <c r="R1560" s="0" t="str">
        <f aca="false">CHOOSE(WEEKDAY(A1560),"Dom","Lun","Mar","Mie","Jue","Vie","Sab")</f>
        <v>Lun</v>
      </c>
    </row>
    <row r="1561" customFormat="false" ht="15" hidden="true" customHeight="true" outlineLevel="0" collapsed="false">
      <c r="A1561" s="47" t="n">
        <v>44130</v>
      </c>
      <c r="B1561" s="79" t="s">
        <v>147</v>
      </c>
      <c r="C1561" s="134"/>
      <c r="D1561" s="80"/>
      <c r="E1561" s="81"/>
      <c r="F1561" s="82"/>
      <c r="G1561" s="81"/>
      <c r="H1561" s="83"/>
      <c r="I1561" s="83"/>
      <c r="J1561" s="83"/>
      <c r="K1561" s="59" t="s">
        <v>96</v>
      </c>
      <c r="L1561" s="85" t="n">
        <v>0.802777777777778</v>
      </c>
      <c r="M1561" s="85" t="n">
        <v>0.814583333333333</v>
      </c>
      <c r="N1561" s="99" t="s">
        <v>2530</v>
      </c>
      <c r="O1561" s="59" t="s">
        <v>2118</v>
      </c>
      <c r="Q1561" s="0" t="s">
        <v>120</v>
      </c>
      <c r="R1561" s="0" t="str">
        <f aca="false">CHOOSE(WEEKDAY(A1561),"Dom","Lun","Mar","Mie","Jue","Vie","Sab")</f>
        <v>Lun</v>
      </c>
    </row>
    <row r="1562" customFormat="false" ht="15" hidden="false" customHeight="true" outlineLevel="0" collapsed="false">
      <c r="A1562" s="70" t="n">
        <v>44131</v>
      </c>
      <c r="B1562" s="9" t="s">
        <v>2531</v>
      </c>
      <c r="C1562" s="71" t="n">
        <v>300</v>
      </c>
      <c r="D1562" s="72" t="s">
        <v>77</v>
      </c>
      <c r="E1562" s="73" t="s">
        <v>2532</v>
      </c>
      <c r="F1562" s="74" t="n">
        <f aca="false">IF(MONTH(A1562)=MONTH(A1561),F1561+1,1)</f>
        <v>1</v>
      </c>
      <c r="G1562" s="73"/>
      <c r="H1562" s="75"/>
      <c r="I1562" s="75" t="s">
        <v>85</v>
      </c>
      <c r="J1562" s="75"/>
      <c r="K1562" s="78" t="s">
        <v>80</v>
      </c>
      <c r="L1562" s="7" t="n">
        <v>0.821527777777778</v>
      </c>
      <c r="M1562" s="7" t="n">
        <v>0.854861111111111</v>
      </c>
      <c r="N1562" s="95" t="s">
        <v>210</v>
      </c>
      <c r="O1562" s="78" t="s">
        <v>2533</v>
      </c>
      <c r="Q1562" s="0" t="s">
        <v>120</v>
      </c>
      <c r="R1562" s="0" t="str">
        <f aca="false">CHOOSE(WEEKDAY(A1562),"Dom","Lun","Mar","Mie","Jue","Vie","Sab")</f>
        <v>Mar</v>
      </c>
    </row>
    <row r="1563" customFormat="false" ht="15" hidden="false" customHeight="true" outlineLevel="0" collapsed="false">
      <c r="A1563" s="70" t="n">
        <v>44131</v>
      </c>
      <c r="B1563" s="9" t="s">
        <v>2534</v>
      </c>
      <c r="C1563" s="71" t="n">
        <v>300</v>
      </c>
      <c r="D1563" s="72" t="s">
        <v>821</v>
      </c>
      <c r="E1563" s="73" t="s">
        <v>2535</v>
      </c>
      <c r="F1563" s="74" t="n">
        <f aca="false">IF(MONTH(A1563)=MONTH(A1562),F1562+1,1)</f>
        <v>2</v>
      </c>
      <c r="G1563" s="73"/>
      <c r="H1563" s="75" t="s">
        <v>2536</v>
      </c>
      <c r="I1563" s="75" t="s">
        <v>183</v>
      </c>
      <c r="J1563" s="75"/>
      <c r="K1563" s="78" t="s">
        <v>80</v>
      </c>
      <c r="L1563" s="7" t="n">
        <v>0.452083333333333</v>
      </c>
      <c r="M1563" s="7" t="n">
        <v>0.607638888888889</v>
      </c>
      <c r="N1563" s="95" t="s">
        <v>348</v>
      </c>
      <c r="O1563" s="78" t="s">
        <v>2537</v>
      </c>
      <c r="Q1563" s="0" t="s">
        <v>120</v>
      </c>
      <c r="R1563" s="0" t="str">
        <f aca="false">CHOOSE(WEEKDAY(A1563),"Dom","Lun","Mar","Mie","Jue","Vie","Sab")</f>
        <v>Mar</v>
      </c>
    </row>
    <row r="1564" customFormat="false" ht="15" hidden="false" customHeight="true" outlineLevel="0" collapsed="false">
      <c r="A1564" s="70" t="n">
        <v>44131</v>
      </c>
      <c r="B1564" s="136" t="s">
        <v>1412</v>
      </c>
      <c r="C1564" s="71" t="n">
        <v>300</v>
      </c>
      <c r="D1564" s="72" t="s">
        <v>104</v>
      </c>
      <c r="E1564" s="73" t="s">
        <v>1413</v>
      </c>
      <c r="F1564" s="74" t="n">
        <f aca="false">IF(MONTH(A1564)=MONTH(A1563),F1563+1,1)</f>
        <v>3</v>
      </c>
      <c r="G1564" s="73"/>
      <c r="H1564" s="75"/>
      <c r="I1564" s="75" t="s">
        <v>100</v>
      </c>
      <c r="J1564" s="75"/>
      <c r="K1564" s="78" t="s">
        <v>80</v>
      </c>
      <c r="L1564" s="7" t="n">
        <v>0.288888888888889</v>
      </c>
      <c r="M1564" s="7" t="n">
        <v>0.302777777777778</v>
      </c>
      <c r="N1564" s="95" t="s">
        <v>132</v>
      </c>
      <c r="O1564" s="78" t="s">
        <v>1414</v>
      </c>
      <c r="Q1564" s="0" t="s">
        <v>120</v>
      </c>
      <c r="R1564" s="0" t="str">
        <f aca="false">CHOOSE(WEEKDAY(A1564),"Dom","Lun","Mar","Mie","Jue","Vie","Sab")</f>
        <v>Mar</v>
      </c>
    </row>
    <row r="1565" customFormat="false" ht="15" hidden="false" customHeight="true" outlineLevel="0" collapsed="false">
      <c r="A1565" s="70" t="n">
        <v>44131</v>
      </c>
      <c r="B1565" s="9" t="s">
        <v>2538</v>
      </c>
      <c r="C1565" s="124" t="n">
        <v>100</v>
      </c>
      <c r="D1565" s="72" t="s">
        <v>104</v>
      </c>
      <c r="E1565" s="73" t="s">
        <v>2539</v>
      </c>
      <c r="F1565" s="74" t="n">
        <f aca="false">IF(MONTH(A1565)=MONTH(A1564),F1564+1,1)</f>
        <v>4</v>
      </c>
      <c r="G1565" s="73"/>
      <c r="H1565" s="75"/>
      <c r="I1565" s="75" t="s">
        <v>183</v>
      </c>
      <c r="J1565" s="75"/>
      <c r="K1565" s="78" t="s">
        <v>80</v>
      </c>
      <c r="L1565" s="7" t="n">
        <v>0.370833333333333</v>
      </c>
      <c r="M1565" s="7" t="n">
        <v>0.40625</v>
      </c>
      <c r="N1565" s="95" t="s">
        <v>767</v>
      </c>
      <c r="O1565" s="78" t="s">
        <v>2540</v>
      </c>
      <c r="Q1565" s="0" t="s">
        <v>120</v>
      </c>
      <c r="R1565" s="0" t="str">
        <f aca="false">CHOOSE(WEEKDAY(A1565),"Dom","Lun","Mar","Mie","Jue","Vie","Sab")</f>
        <v>Mar</v>
      </c>
    </row>
    <row r="1566" customFormat="false" ht="15" hidden="false" customHeight="true" outlineLevel="0" collapsed="false">
      <c r="A1566" s="70" t="n">
        <v>44131</v>
      </c>
      <c r="B1566" s="9" t="s">
        <v>68</v>
      </c>
      <c r="C1566" s="71" t="n">
        <v>450</v>
      </c>
      <c r="D1566" s="72" t="s">
        <v>69</v>
      </c>
      <c r="E1566" s="73" t="s">
        <v>70</v>
      </c>
      <c r="F1566" s="74" t="n">
        <f aca="false">IF(MONTH(A1566)=MONTH(A1565),F1565+1,1)</f>
        <v>5</v>
      </c>
      <c r="G1566" s="73"/>
      <c r="H1566" s="75" t="s">
        <v>71</v>
      </c>
      <c r="I1566" s="75" t="s">
        <v>113</v>
      </c>
      <c r="J1566" s="75"/>
      <c r="K1566" s="78" t="s">
        <v>80</v>
      </c>
      <c r="L1566" s="7" t="n">
        <v>0.705555555555556</v>
      </c>
      <c r="M1566" s="7" t="n">
        <v>0.722916666666667</v>
      </c>
      <c r="N1566" s="95" t="s">
        <v>124</v>
      </c>
      <c r="O1566" s="78" t="s">
        <v>74</v>
      </c>
      <c r="Q1566" s="0" t="s">
        <v>120</v>
      </c>
      <c r="R1566" s="0" t="str">
        <f aca="false">CHOOSE(WEEKDAY(A1566),"Dom","Lun","Mar","Mie","Jue","Vie","Sab")</f>
        <v>Mar</v>
      </c>
    </row>
    <row r="1567" customFormat="false" ht="15" hidden="true" customHeight="true" outlineLevel="0" collapsed="false">
      <c r="A1567" s="70" t="n">
        <v>44131</v>
      </c>
      <c r="B1567" s="9" t="s">
        <v>143</v>
      </c>
      <c r="C1567" s="71"/>
      <c r="D1567" s="72"/>
      <c r="E1567" s="73"/>
      <c r="F1567" s="74"/>
      <c r="G1567" s="73"/>
      <c r="H1567" s="75"/>
      <c r="I1567" s="75"/>
      <c r="J1567" s="75"/>
      <c r="K1567" s="78" t="s">
        <v>144</v>
      </c>
      <c r="L1567" s="7" t="n">
        <v>0.324305555555556</v>
      </c>
      <c r="M1567" s="7" t="n">
        <v>0.355555555555556</v>
      </c>
      <c r="N1567" s="95" t="s">
        <v>106</v>
      </c>
      <c r="O1567" s="78"/>
      <c r="Q1567" s="0" t="s">
        <v>120</v>
      </c>
      <c r="R1567" s="0" t="str">
        <f aca="false">CHOOSE(WEEKDAY(A1567),"Dom","Lun","Mar","Mie","Jue","Vie","Sab")</f>
        <v>Mar</v>
      </c>
    </row>
    <row r="1568" customFormat="false" ht="15" hidden="true" customHeight="true" outlineLevel="0" collapsed="false">
      <c r="A1568" s="70" t="n">
        <v>44131</v>
      </c>
      <c r="B1568" s="9" t="s">
        <v>143</v>
      </c>
      <c r="C1568" s="71"/>
      <c r="D1568" s="72"/>
      <c r="E1568" s="73"/>
      <c r="F1568" s="74"/>
      <c r="G1568" s="73"/>
      <c r="H1568" s="75"/>
      <c r="I1568" s="75"/>
      <c r="J1568" s="75"/>
      <c r="K1568" s="78" t="s">
        <v>144</v>
      </c>
      <c r="L1568" s="7" t="n">
        <v>0.626388888888889</v>
      </c>
      <c r="M1568" s="7" t="n">
        <v>0.645833333333333</v>
      </c>
      <c r="N1568" s="95" t="s">
        <v>324</v>
      </c>
      <c r="O1568" s="78"/>
      <c r="Q1568" s="0" t="s">
        <v>120</v>
      </c>
      <c r="R1568" s="0" t="str">
        <f aca="false">CHOOSE(WEEKDAY(A1568),"Dom","Lun","Mar","Mie","Jue","Vie","Sab")</f>
        <v>Mar</v>
      </c>
    </row>
    <row r="1569" customFormat="false" ht="15" hidden="true" customHeight="true" outlineLevel="0" collapsed="false">
      <c r="A1569" s="70" t="n">
        <v>44131</v>
      </c>
      <c r="B1569" s="9" t="s">
        <v>1825</v>
      </c>
      <c r="C1569" s="120"/>
      <c r="D1569" s="72"/>
      <c r="E1569" s="73"/>
      <c r="F1569" s="74"/>
      <c r="G1569" s="73"/>
      <c r="H1569" s="75"/>
      <c r="I1569" s="75"/>
      <c r="J1569" s="75"/>
      <c r="K1569" s="78" t="s">
        <v>108</v>
      </c>
      <c r="L1569" s="7" t="n">
        <v>0.652777777777778</v>
      </c>
      <c r="M1569" s="7" t="n">
        <v>0.681944444444444</v>
      </c>
      <c r="N1569" s="95" t="s">
        <v>86</v>
      </c>
      <c r="O1569" s="78" t="s">
        <v>2541</v>
      </c>
      <c r="Q1569" s="0" t="s">
        <v>120</v>
      </c>
      <c r="R1569" s="0" t="str">
        <f aca="false">CHOOSE(WEEKDAY(A1569),"Dom","Lun","Mar","Mie","Jue","Vie","Sab")</f>
        <v>Mar</v>
      </c>
    </row>
    <row r="1570" customFormat="false" ht="15" hidden="true" customHeight="true" outlineLevel="0" collapsed="false">
      <c r="A1570" s="70" t="n">
        <v>44131</v>
      </c>
      <c r="B1570" s="9" t="s">
        <v>143</v>
      </c>
      <c r="C1570" s="71"/>
      <c r="D1570" s="72"/>
      <c r="E1570" s="73"/>
      <c r="F1570" s="74"/>
      <c r="G1570" s="73"/>
      <c r="H1570" s="75"/>
      <c r="I1570" s="75"/>
      <c r="J1570" s="75"/>
      <c r="K1570" s="78" t="s">
        <v>144</v>
      </c>
      <c r="L1570" s="7" t="n">
        <v>0.759027777777778</v>
      </c>
      <c r="M1570" s="7" t="n">
        <v>0.810416666666667</v>
      </c>
      <c r="N1570" s="95" t="s">
        <v>220</v>
      </c>
      <c r="O1570" s="78"/>
      <c r="Q1570" s="0" t="s">
        <v>120</v>
      </c>
      <c r="R1570" s="0" t="str">
        <f aca="false">CHOOSE(WEEKDAY(A1570),"Dom","Lun","Mar","Mie","Jue","Vie","Sab")</f>
        <v>Mar</v>
      </c>
    </row>
    <row r="1571" customFormat="false" ht="15" hidden="true" customHeight="true" outlineLevel="0" collapsed="false">
      <c r="A1571" s="47" t="n">
        <v>44131</v>
      </c>
      <c r="B1571" s="79" t="s">
        <v>147</v>
      </c>
      <c r="C1571" s="49"/>
      <c r="D1571" s="80"/>
      <c r="E1571" s="81"/>
      <c r="F1571" s="82"/>
      <c r="G1571" s="81"/>
      <c r="H1571" s="83"/>
      <c r="I1571" s="83"/>
      <c r="J1571" s="83"/>
      <c r="K1571" s="59" t="s">
        <v>96</v>
      </c>
      <c r="L1571" s="85" t="n">
        <v>0.875</v>
      </c>
      <c r="M1571" s="85" t="n">
        <v>0.89375</v>
      </c>
      <c r="N1571" s="99" t="s">
        <v>2542</v>
      </c>
      <c r="O1571" s="59" t="s">
        <v>2118</v>
      </c>
      <c r="Q1571" s="0" t="s">
        <v>120</v>
      </c>
      <c r="R1571" s="0" t="str">
        <f aca="false">CHOOSE(WEEKDAY(A1571),"Dom","Lun","Mar","Mie","Jue","Vie","Sab")</f>
        <v>Mar</v>
      </c>
    </row>
    <row r="1572" customFormat="false" ht="15" hidden="false" customHeight="true" outlineLevel="0" collapsed="false">
      <c r="A1572" s="70" t="n">
        <v>44133</v>
      </c>
      <c r="B1572" s="9" t="s">
        <v>2543</v>
      </c>
      <c r="C1572" s="71" t="n">
        <v>300</v>
      </c>
      <c r="D1572" s="72" t="s">
        <v>104</v>
      </c>
      <c r="E1572" s="73" t="s">
        <v>2544</v>
      </c>
      <c r="F1572" s="74" t="n">
        <f aca="false">IF(MONTH(A1572)=MONTH(A1571),F1571+1,1)</f>
        <v>1</v>
      </c>
      <c r="G1572" s="73"/>
      <c r="H1572" s="75"/>
      <c r="I1572" s="75" t="s">
        <v>100</v>
      </c>
      <c r="J1572" s="75"/>
      <c r="K1572" s="78" t="s">
        <v>80</v>
      </c>
      <c r="L1572" s="7" t="n">
        <v>0.629861111111111</v>
      </c>
      <c r="M1572" s="7" t="n">
        <v>0.645833333333333</v>
      </c>
      <c r="N1572" s="95" t="s">
        <v>348</v>
      </c>
      <c r="O1572" s="78" t="s">
        <v>2545</v>
      </c>
      <c r="Q1572" s="0" t="s">
        <v>120</v>
      </c>
      <c r="R1572" s="0" t="str">
        <f aca="false">CHOOSE(WEEKDAY(A1572),"Dom","Lun","Mar","Mie","Jue","Vie","Sab")</f>
        <v>Jue</v>
      </c>
    </row>
    <row r="1573" customFormat="false" ht="15" hidden="false" customHeight="true" outlineLevel="0" collapsed="false">
      <c r="A1573" s="70" t="n">
        <v>44133</v>
      </c>
      <c r="B1573" s="9" t="s">
        <v>2546</v>
      </c>
      <c r="C1573" s="71" t="n">
        <v>350</v>
      </c>
      <c r="D1573" s="72" t="s">
        <v>104</v>
      </c>
      <c r="E1573" s="73" t="s">
        <v>1586</v>
      </c>
      <c r="F1573" s="74" t="n">
        <f aca="false">IF(MONTH(A1573)=MONTH(A1572),F1572+1,1)</f>
        <v>2</v>
      </c>
      <c r="G1573" s="73"/>
      <c r="H1573" s="75"/>
      <c r="I1573" s="75" t="s">
        <v>159</v>
      </c>
      <c r="J1573" s="75"/>
      <c r="K1573" s="78" t="s">
        <v>80</v>
      </c>
      <c r="L1573" s="7" t="n">
        <v>0.664583333333333</v>
      </c>
      <c r="M1573" s="7" t="n">
        <v>0.689583333333333</v>
      </c>
      <c r="N1573" s="95" t="s">
        <v>318</v>
      </c>
      <c r="O1573" s="78" t="s">
        <v>1587</v>
      </c>
      <c r="Q1573" s="0" t="s">
        <v>120</v>
      </c>
      <c r="R1573" s="0" t="str">
        <f aca="false">CHOOSE(WEEKDAY(A1573),"Dom","Lun","Mar","Mie","Jue","Vie","Sab")</f>
        <v>Jue</v>
      </c>
    </row>
    <row r="1574" customFormat="false" ht="15" hidden="true" customHeight="true" outlineLevel="0" collapsed="false">
      <c r="A1574" s="70" t="n">
        <v>44133</v>
      </c>
      <c r="B1574" s="9" t="s">
        <v>143</v>
      </c>
      <c r="C1574" s="71"/>
      <c r="D1574" s="72"/>
      <c r="E1574" s="73"/>
      <c r="F1574" s="74"/>
      <c r="G1574" s="73"/>
      <c r="H1574" s="75"/>
      <c r="I1574" s="75"/>
      <c r="J1574" s="75"/>
      <c r="K1574" s="78" t="s">
        <v>144</v>
      </c>
      <c r="L1574" s="7" t="n">
        <v>0.716666666666667</v>
      </c>
      <c r="M1574" s="7" t="n">
        <v>0.734722222222222</v>
      </c>
      <c r="N1574" s="95" t="s">
        <v>395</v>
      </c>
      <c r="O1574" s="78"/>
      <c r="Q1574" s="0" t="s">
        <v>120</v>
      </c>
      <c r="R1574" s="0" t="str">
        <f aca="false">CHOOSE(WEEKDAY(A1574),"Dom","Lun","Mar","Mie","Jue","Vie","Sab")</f>
        <v>Jue</v>
      </c>
    </row>
    <row r="1575" customFormat="false" ht="15" hidden="true" customHeight="true" outlineLevel="0" collapsed="false">
      <c r="A1575" s="47" t="n">
        <v>44133</v>
      </c>
      <c r="B1575" s="79" t="s">
        <v>147</v>
      </c>
      <c r="C1575" s="134"/>
      <c r="D1575" s="80"/>
      <c r="E1575" s="81"/>
      <c r="F1575" s="82"/>
      <c r="G1575" s="81"/>
      <c r="H1575" s="83"/>
      <c r="I1575" s="83"/>
      <c r="J1575" s="83"/>
      <c r="K1575" s="59" t="s">
        <v>96</v>
      </c>
      <c r="L1575" s="85" t="n">
        <v>0.760416666666667</v>
      </c>
      <c r="M1575" s="85" t="n">
        <v>0.773611111111111</v>
      </c>
      <c r="N1575" s="99" t="s">
        <v>2547</v>
      </c>
      <c r="O1575" s="59" t="s">
        <v>2118</v>
      </c>
      <c r="Q1575" s="0" t="s">
        <v>120</v>
      </c>
      <c r="R1575" s="0" t="str">
        <f aca="false">CHOOSE(WEEKDAY(A1575),"Dom","Lun","Mar","Mie","Jue","Vie","Sab")</f>
        <v>Jue</v>
      </c>
    </row>
    <row r="1576" customFormat="false" ht="15" hidden="false" customHeight="true" outlineLevel="0" collapsed="false">
      <c r="A1576" s="70" t="n">
        <v>44135</v>
      </c>
      <c r="B1576" s="9" t="s">
        <v>2548</v>
      </c>
      <c r="C1576" s="71" t="n">
        <v>400</v>
      </c>
      <c r="D1576" s="72" t="s">
        <v>104</v>
      </c>
      <c r="E1576" s="73" t="s">
        <v>2549</v>
      </c>
      <c r="F1576" s="74" t="n">
        <f aca="false">IF(MONTH(A1576)=MONTH(A1575),F1575+1,1)</f>
        <v>1</v>
      </c>
      <c r="G1576" s="73"/>
      <c r="H1576" s="75" t="s">
        <v>610</v>
      </c>
      <c r="I1576" s="75" t="s">
        <v>183</v>
      </c>
      <c r="J1576" s="75"/>
      <c r="K1576" s="78" t="s">
        <v>80</v>
      </c>
      <c r="L1576" s="7" t="n">
        <v>0.6</v>
      </c>
      <c r="M1576" s="7" t="n">
        <v>0.648611111111111</v>
      </c>
      <c r="N1576" s="95" t="s">
        <v>2017</v>
      </c>
      <c r="O1576" s="78" t="s">
        <v>616</v>
      </c>
      <c r="Q1576" s="0" t="s">
        <v>120</v>
      </c>
      <c r="R1576" s="0" t="str">
        <f aca="false">CHOOSE(WEEKDAY(A1576),"Dom","Lun","Mar","Mie","Jue","Vie","Sab")</f>
        <v>Sab</v>
      </c>
    </row>
    <row r="1577" customFormat="false" ht="15" hidden="false" customHeight="true" outlineLevel="0" collapsed="false">
      <c r="A1577" s="70" t="n">
        <v>44135</v>
      </c>
      <c r="B1577" s="9" t="s">
        <v>2550</v>
      </c>
      <c r="C1577" s="71" t="n">
        <v>350</v>
      </c>
      <c r="D1577" s="72" t="s">
        <v>104</v>
      </c>
      <c r="E1577" s="73" t="s">
        <v>2551</v>
      </c>
      <c r="F1577" s="74" t="n">
        <f aca="false">IF(MONTH(A1577)=MONTH(A1576),F1576+1,1)</f>
        <v>2</v>
      </c>
      <c r="G1577" s="73"/>
      <c r="H1577" s="75"/>
      <c r="I1577" s="75" t="s">
        <v>1159</v>
      </c>
      <c r="J1577" s="75"/>
      <c r="K1577" s="78" t="s">
        <v>80</v>
      </c>
      <c r="L1577" s="7" t="n">
        <v>0.74375</v>
      </c>
      <c r="M1577" s="7" t="n">
        <v>0.773611111111111</v>
      </c>
      <c r="N1577" s="95" t="s">
        <v>206</v>
      </c>
      <c r="O1577" s="78" t="s">
        <v>2552</v>
      </c>
      <c r="Q1577" s="0" t="s">
        <v>120</v>
      </c>
      <c r="R1577" s="0" t="str">
        <f aca="false">CHOOSE(WEEKDAY(A1577),"Dom","Lun","Mar","Mie","Jue","Vie","Sab")</f>
        <v>Sab</v>
      </c>
    </row>
    <row r="1578" customFormat="false" ht="15" hidden="true" customHeight="true" outlineLevel="0" collapsed="false">
      <c r="A1578" s="70" t="n">
        <v>44135</v>
      </c>
      <c r="B1578" s="9" t="s">
        <v>631</v>
      </c>
      <c r="C1578" s="71"/>
      <c r="D1578" s="72"/>
      <c r="E1578" s="73"/>
      <c r="F1578" s="74"/>
      <c r="G1578" s="73"/>
      <c r="H1578" s="75"/>
      <c r="I1578" s="75"/>
      <c r="J1578" s="75"/>
      <c r="K1578" s="78" t="s">
        <v>257</v>
      </c>
      <c r="L1578" s="7" t="n">
        <v>0.704861111111111</v>
      </c>
      <c r="M1578" s="7" t="n">
        <v>0.709722222222222</v>
      </c>
      <c r="N1578" s="95" t="s">
        <v>434</v>
      </c>
      <c r="O1578" s="78" t="s">
        <v>632</v>
      </c>
      <c r="Q1578" s="0" t="s">
        <v>120</v>
      </c>
      <c r="R1578" s="0" t="str">
        <f aca="false">CHOOSE(WEEKDAY(A1578),"Dom","Lun","Mar","Mie","Jue","Vie","Sab")</f>
        <v>Sab</v>
      </c>
    </row>
    <row r="1579" customFormat="false" ht="15" hidden="true" customHeight="true" outlineLevel="0" collapsed="false">
      <c r="A1579" s="70" t="n">
        <v>44135</v>
      </c>
      <c r="B1579" s="9" t="s">
        <v>143</v>
      </c>
      <c r="C1579" s="71"/>
      <c r="D1579" s="72"/>
      <c r="E1579" s="73"/>
      <c r="F1579" s="74"/>
      <c r="G1579" s="73"/>
      <c r="H1579" s="75"/>
      <c r="I1579" s="75"/>
      <c r="J1579" s="75"/>
      <c r="K1579" s="78" t="s">
        <v>144</v>
      </c>
      <c r="L1579" s="7" t="n">
        <v>0.714583333333333</v>
      </c>
      <c r="M1579" s="7" t="n">
        <v>0.7375</v>
      </c>
      <c r="N1579" s="95" t="s">
        <v>284</v>
      </c>
      <c r="O1579" s="78"/>
      <c r="Q1579" s="0" t="s">
        <v>120</v>
      </c>
      <c r="R1579" s="0" t="str">
        <f aca="false">CHOOSE(WEEKDAY(A1579),"Dom","Lun","Mar","Mie","Jue","Vie","Sab")</f>
        <v>Sab</v>
      </c>
    </row>
    <row r="1580" customFormat="false" ht="15" hidden="true" customHeight="true" outlineLevel="0" collapsed="false">
      <c r="A1580" s="47" t="n">
        <v>44135</v>
      </c>
      <c r="B1580" s="79" t="s">
        <v>147</v>
      </c>
      <c r="C1580" s="49"/>
      <c r="D1580" s="80"/>
      <c r="E1580" s="81"/>
      <c r="F1580" s="82"/>
      <c r="G1580" s="81"/>
      <c r="H1580" s="83"/>
      <c r="I1580" s="83"/>
      <c r="J1580" s="83"/>
      <c r="K1580" s="59" t="s">
        <v>96</v>
      </c>
      <c r="L1580" s="85" t="n">
        <v>0.8</v>
      </c>
      <c r="M1580" s="85" t="n">
        <v>0.821527777777778</v>
      </c>
      <c r="N1580" s="99" t="s">
        <v>2553</v>
      </c>
      <c r="O1580" s="59" t="s">
        <v>2118</v>
      </c>
      <c r="Q1580" s="0" t="s">
        <v>120</v>
      </c>
      <c r="R1580" s="0" t="str">
        <f aca="false">CHOOSE(WEEKDAY(A1580),"Dom","Lun","Mar","Mie","Jue","Vie","Sab")</f>
        <v>Sab</v>
      </c>
    </row>
    <row r="1581" customFormat="false" ht="15" hidden="false" customHeight="true" outlineLevel="0" collapsed="false">
      <c r="A1581" s="70" t="n">
        <v>44139</v>
      </c>
      <c r="B1581" s="9" t="s">
        <v>2554</v>
      </c>
      <c r="C1581" s="71" t="n">
        <v>300</v>
      </c>
      <c r="D1581" s="72" t="s">
        <v>821</v>
      </c>
      <c r="E1581" s="73" t="s">
        <v>2555</v>
      </c>
      <c r="F1581" s="74" t="n">
        <f aca="false">IF(MONTH(A1581)=MONTH(A1580),F1580+1,1)</f>
        <v>1</v>
      </c>
      <c r="G1581" s="73"/>
      <c r="H1581" s="75" t="s">
        <v>2556</v>
      </c>
      <c r="I1581" s="75" t="s">
        <v>159</v>
      </c>
      <c r="J1581" s="75"/>
      <c r="K1581" s="78" t="s">
        <v>80</v>
      </c>
      <c r="L1581" s="7" t="n">
        <v>0.613194444444444</v>
      </c>
      <c r="M1581" s="7" t="n">
        <v>0.629861111111111</v>
      </c>
      <c r="N1581" s="95" t="s">
        <v>348</v>
      </c>
      <c r="O1581" s="78" t="s">
        <v>2557</v>
      </c>
      <c r="Q1581" s="0" t="s">
        <v>75</v>
      </c>
      <c r="R1581" s="0" t="str">
        <f aca="false">CHOOSE(WEEKDAY(A1581),"Dom","Lun","Mar","Mie","Jue","Vie","Sab")</f>
        <v>Mie</v>
      </c>
    </row>
    <row r="1582" customFormat="false" ht="15" hidden="false" customHeight="true" outlineLevel="0" collapsed="false">
      <c r="A1582" s="70" t="n">
        <v>44139</v>
      </c>
      <c r="B1582" s="9" t="s">
        <v>576</v>
      </c>
      <c r="C1582" s="71" t="n">
        <v>450</v>
      </c>
      <c r="D1582" s="72" t="s">
        <v>104</v>
      </c>
      <c r="E1582" s="73" t="s">
        <v>577</v>
      </c>
      <c r="F1582" s="74" t="n">
        <f aca="false">IF(MONTH(A1582)=MONTH(A1581),F1581+1,1)</f>
        <v>2</v>
      </c>
      <c r="G1582" s="73"/>
      <c r="H1582" s="75"/>
      <c r="I1582" s="75" t="s">
        <v>314</v>
      </c>
      <c r="J1582" s="75"/>
      <c r="K1582" s="78" t="s">
        <v>80</v>
      </c>
      <c r="L1582" s="7" t="n">
        <v>0.648611111111111</v>
      </c>
      <c r="M1582" s="7" t="n">
        <v>0.666666666666667</v>
      </c>
      <c r="N1582" s="95" t="s">
        <v>218</v>
      </c>
      <c r="O1582" s="78" t="s">
        <v>578</v>
      </c>
      <c r="Q1582" s="0" t="s">
        <v>75</v>
      </c>
      <c r="R1582" s="0" t="str">
        <f aca="false">CHOOSE(WEEKDAY(A1582),"Dom","Lun","Mar","Mie","Jue","Vie","Sab")</f>
        <v>Mie</v>
      </c>
    </row>
    <row r="1583" customFormat="false" ht="15" hidden="false" customHeight="true" outlineLevel="0" collapsed="false">
      <c r="A1583" s="70" t="n">
        <v>44139</v>
      </c>
      <c r="B1583" s="9" t="s">
        <v>2558</v>
      </c>
      <c r="C1583" s="71" t="n">
        <v>300</v>
      </c>
      <c r="D1583" s="72" t="s">
        <v>104</v>
      </c>
      <c r="E1583" s="73" t="s">
        <v>2559</v>
      </c>
      <c r="F1583" s="74" t="n">
        <f aca="false">IF(MONTH(A1583)=MONTH(A1582),F1582+1,1)</f>
        <v>3</v>
      </c>
      <c r="G1583" s="73"/>
      <c r="H1583" s="75"/>
      <c r="I1583" s="75" t="s">
        <v>159</v>
      </c>
      <c r="J1583" s="75"/>
      <c r="K1583" s="78" t="s">
        <v>80</v>
      </c>
      <c r="L1583" s="7" t="n">
        <v>0.701388888888889</v>
      </c>
      <c r="M1583" s="7" t="n">
        <v>0.723611111111111</v>
      </c>
      <c r="N1583" s="95" t="s">
        <v>198</v>
      </c>
      <c r="O1583" s="78" t="s">
        <v>2560</v>
      </c>
      <c r="Q1583" s="0" t="s">
        <v>75</v>
      </c>
      <c r="R1583" s="0" t="str">
        <f aca="false">CHOOSE(WEEKDAY(A1583),"Dom","Lun","Mar","Mie","Jue","Vie","Sab")</f>
        <v>Mie</v>
      </c>
    </row>
    <row r="1584" customFormat="false" ht="15" hidden="true" customHeight="true" outlineLevel="0" collapsed="false">
      <c r="A1584" s="70" t="n">
        <v>44139</v>
      </c>
      <c r="B1584" s="9" t="s">
        <v>143</v>
      </c>
      <c r="C1584" s="124"/>
      <c r="D1584" s="72"/>
      <c r="E1584" s="73"/>
      <c r="F1584" s="74"/>
      <c r="G1584" s="73"/>
      <c r="H1584" s="75"/>
      <c r="I1584" s="75"/>
      <c r="J1584" s="75"/>
      <c r="K1584" s="78" t="s">
        <v>144</v>
      </c>
      <c r="L1584" s="7" t="n">
        <v>0.734027777777778</v>
      </c>
      <c r="M1584" s="7" t="n">
        <v>0.756944444444444</v>
      </c>
      <c r="N1584" s="95" t="s">
        <v>310</v>
      </c>
      <c r="O1584" s="78"/>
      <c r="Q1584" s="0" t="s">
        <v>75</v>
      </c>
      <c r="R1584" s="0" t="str">
        <f aca="false">CHOOSE(WEEKDAY(A1584),"Dom","Lun","Mar","Mie","Jue","Vie","Sab")</f>
        <v>Mie</v>
      </c>
    </row>
    <row r="1585" customFormat="false" ht="15" hidden="true" customHeight="true" outlineLevel="0" collapsed="false">
      <c r="A1585" s="47" t="n">
        <v>44139</v>
      </c>
      <c r="B1585" s="79" t="s">
        <v>147</v>
      </c>
      <c r="C1585" s="49"/>
      <c r="D1585" s="80"/>
      <c r="E1585" s="81"/>
      <c r="F1585" s="82"/>
      <c r="G1585" s="81"/>
      <c r="H1585" s="83"/>
      <c r="I1585" s="83"/>
      <c r="J1585" s="83"/>
      <c r="K1585" s="59" t="s">
        <v>96</v>
      </c>
      <c r="L1585" s="85" t="n">
        <v>0.765972222222222</v>
      </c>
      <c r="M1585" s="85" t="n">
        <v>0.784027777777778</v>
      </c>
      <c r="N1585" s="99" t="s">
        <v>2561</v>
      </c>
      <c r="O1585" s="59" t="s">
        <v>2118</v>
      </c>
      <c r="Q1585" s="0" t="s">
        <v>75</v>
      </c>
      <c r="R1585" s="0" t="str">
        <f aca="false">CHOOSE(WEEKDAY(A1585),"Dom","Lun","Mar","Mie","Jue","Vie","Sab")</f>
        <v>Mie</v>
      </c>
    </row>
    <row r="1586" customFormat="false" ht="15" hidden="false" customHeight="true" outlineLevel="0" collapsed="false">
      <c r="A1586" s="70" t="n">
        <v>44140</v>
      </c>
      <c r="B1586" s="9" t="s">
        <v>2562</v>
      </c>
      <c r="C1586" s="71" t="n">
        <v>350</v>
      </c>
      <c r="D1586" s="72" t="s">
        <v>181</v>
      </c>
      <c r="E1586" s="73" t="s">
        <v>2563</v>
      </c>
      <c r="F1586" s="74" t="n">
        <f aca="false">IF(MONTH(A1586)=MONTH(A1585),F1585+1,1)</f>
        <v>1</v>
      </c>
      <c r="G1586" s="73"/>
      <c r="H1586" s="75" t="s">
        <v>2564</v>
      </c>
      <c r="I1586" s="75" t="s">
        <v>100</v>
      </c>
      <c r="J1586" s="75"/>
      <c r="K1586" s="78" t="s">
        <v>80</v>
      </c>
      <c r="L1586" s="7" t="n">
        <v>0.815277777777778</v>
      </c>
      <c r="M1586" s="7" t="n">
        <v>0.851388888888889</v>
      </c>
      <c r="N1586" s="95" t="s">
        <v>341</v>
      </c>
      <c r="O1586" s="78" t="s">
        <v>2565</v>
      </c>
      <c r="P1586" s="0" t="s">
        <v>2566</v>
      </c>
      <c r="Q1586" s="0" t="s">
        <v>75</v>
      </c>
      <c r="R1586" s="0" t="str">
        <f aca="false">CHOOSE(WEEKDAY(A1586),"Dom","Lun","Mar","Mie","Jue","Vie","Sab")</f>
        <v>Jue</v>
      </c>
    </row>
    <row r="1587" customFormat="false" ht="15" hidden="false" customHeight="true" outlineLevel="0" collapsed="false">
      <c r="A1587" s="70" t="n">
        <v>44140</v>
      </c>
      <c r="B1587" s="9" t="s">
        <v>2567</v>
      </c>
      <c r="C1587" s="71" t="n">
        <v>300</v>
      </c>
      <c r="D1587" s="72" t="s">
        <v>77</v>
      </c>
      <c r="E1587" s="73" t="s">
        <v>2568</v>
      </c>
      <c r="F1587" s="74" t="n">
        <f aca="false">IF(MONTH(A1587)=MONTH(A1586),F1586+1,1)</f>
        <v>2</v>
      </c>
      <c r="G1587" s="73"/>
      <c r="H1587" s="75"/>
      <c r="I1587" s="75" t="s">
        <v>100</v>
      </c>
      <c r="J1587" s="75"/>
      <c r="K1587" s="78" t="s">
        <v>80</v>
      </c>
      <c r="L1587" s="7" t="n">
        <v>0.549305555555556</v>
      </c>
      <c r="M1587" s="7" t="n">
        <v>0.65</v>
      </c>
      <c r="N1587" s="95" t="s">
        <v>109</v>
      </c>
      <c r="O1587" s="78" t="s">
        <v>2569</v>
      </c>
      <c r="Q1587" s="0" t="s">
        <v>75</v>
      </c>
      <c r="R1587" s="0" t="str">
        <f aca="false">CHOOSE(WEEKDAY(A1587),"Dom","Lun","Mar","Mie","Jue","Vie","Sab")</f>
        <v>Jue</v>
      </c>
    </row>
    <row r="1588" customFormat="false" ht="15" hidden="false" customHeight="true" outlineLevel="0" collapsed="false">
      <c r="A1588" s="70" t="n">
        <v>44140</v>
      </c>
      <c r="B1588" s="9" t="s">
        <v>2570</v>
      </c>
      <c r="C1588" s="71" t="n">
        <v>300</v>
      </c>
      <c r="D1588" s="72" t="s">
        <v>77</v>
      </c>
      <c r="E1588" s="73" t="s">
        <v>2571</v>
      </c>
      <c r="F1588" s="74" t="n">
        <f aca="false">IF(MONTH(A1588)=MONTH(A1587),F1587+1,1)</f>
        <v>3</v>
      </c>
      <c r="G1588" s="73"/>
      <c r="H1588" s="75"/>
      <c r="I1588" s="75" t="s">
        <v>113</v>
      </c>
      <c r="J1588" s="75"/>
      <c r="K1588" s="78" t="s">
        <v>80</v>
      </c>
      <c r="L1588" s="7" t="n">
        <v>0.6625</v>
      </c>
      <c r="M1588" s="7" t="n">
        <v>0.693055555555556</v>
      </c>
      <c r="N1588" s="95" t="s">
        <v>213</v>
      </c>
      <c r="O1588" s="78" t="s">
        <v>2572</v>
      </c>
      <c r="Q1588" s="0" t="s">
        <v>75</v>
      </c>
      <c r="R1588" s="0" t="str">
        <f aca="false">CHOOSE(WEEKDAY(A1588),"Dom","Lun","Mar","Mie","Jue","Vie","Sab")</f>
        <v>Jue</v>
      </c>
    </row>
    <row r="1589" customFormat="false" ht="15" hidden="false" customHeight="true" outlineLevel="0" collapsed="false">
      <c r="A1589" s="70" t="n">
        <v>44140</v>
      </c>
      <c r="B1589" s="9" t="s">
        <v>2573</v>
      </c>
      <c r="C1589" s="71" t="n">
        <v>450</v>
      </c>
      <c r="D1589" s="72" t="s">
        <v>821</v>
      </c>
      <c r="E1589" s="73" t="s">
        <v>2574</v>
      </c>
      <c r="F1589" s="74" t="n">
        <f aca="false">IF(MONTH(A1589)=MONTH(A1588),F1588+1,1)</f>
        <v>4</v>
      </c>
      <c r="G1589" s="73"/>
      <c r="H1589" s="75" t="s">
        <v>2536</v>
      </c>
      <c r="I1589" s="75" t="s">
        <v>314</v>
      </c>
      <c r="J1589" s="75"/>
      <c r="K1589" s="78" t="s">
        <v>80</v>
      </c>
      <c r="L1589" s="7" t="n">
        <v>0.763194444444444</v>
      </c>
      <c r="M1589" s="7" t="n">
        <v>0.790972222222222</v>
      </c>
      <c r="N1589" s="95" t="s">
        <v>81</v>
      </c>
      <c r="O1589" s="78" t="s">
        <v>2575</v>
      </c>
      <c r="Q1589" s="0" t="s">
        <v>75</v>
      </c>
      <c r="R1589" s="0" t="str">
        <f aca="false">CHOOSE(WEEKDAY(A1589),"Dom","Lun","Mar","Mie","Jue","Vie","Sab")</f>
        <v>Jue</v>
      </c>
    </row>
    <row r="1590" customFormat="false" ht="15" hidden="false" customHeight="true" outlineLevel="0" collapsed="false">
      <c r="A1590" s="70" t="n">
        <v>44140</v>
      </c>
      <c r="B1590" s="9" t="s">
        <v>2576</v>
      </c>
      <c r="C1590" s="71" t="n">
        <v>400</v>
      </c>
      <c r="D1590" s="72" t="s">
        <v>104</v>
      </c>
      <c r="E1590" s="73" t="s">
        <v>2577</v>
      </c>
      <c r="F1590" s="74" t="n">
        <f aca="false">IF(MONTH(A1590)=MONTH(A1589),F1589+1,1)</f>
        <v>5</v>
      </c>
      <c r="G1590" s="73"/>
      <c r="H1590" s="75"/>
      <c r="I1590" s="75" t="s">
        <v>113</v>
      </c>
      <c r="J1590" s="75"/>
      <c r="K1590" s="78" t="s">
        <v>80</v>
      </c>
      <c r="L1590" s="7" t="n">
        <v>0.2875</v>
      </c>
      <c r="M1590" s="7" t="n">
        <v>0.309027777777778</v>
      </c>
      <c r="N1590" s="95" t="s">
        <v>559</v>
      </c>
      <c r="O1590" s="78" t="s">
        <v>2578</v>
      </c>
      <c r="Q1590" s="0" t="s">
        <v>75</v>
      </c>
      <c r="R1590" s="0" t="str">
        <f aca="false">CHOOSE(WEEKDAY(A1590),"Dom","Lun","Mar","Mie","Jue","Vie","Sab")</f>
        <v>Jue</v>
      </c>
    </row>
    <row r="1591" customFormat="false" ht="15" hidden="false" customHeight="true" outlineLevel="0" collapsed="false">
      <c r="A1591" s="70" t="n">
        <v>44140</v>
      </c>
      <c r="B1591" s="9" t="s">
        <v>504</v>
      </c>
      <c r="C1591" s="71" t="n">
        <v>350</v>
      </c>
      <c r="D1591" s="72" t="s">
        <v>104</v>
      </c>
      <c r="E1591" s="73" t="s">
        <v>2579</v>
      </c>
      <c r="F1591" s="74" t="n">
        <f aca="false">IF(MONTH(A1591)=MONTH(A1590),F1590+1,1)</f>
        <v>6</v>
      </c>
      <c r="G1591" s="73"/>
      <c r="H1591" s="75"/>
      <c r="I1591" s="75" t="s">
        <v>113</v>
      </c>
      <c r="J1591" s="75"/>
      <c r="K1591" s="78" t="s">
        <v>80</v>
      </c>
      <c r="L1591" s="7" t="n">
        <v>0.452083333333333</v>
      </c>
      <c r="M1591" s="7" t="n">
        <v>0.472222222222222</v>
      </c>
      <c r="N1591" s="95" t="s">
        <v>213</v>
      </c>
      <c r="O1591" s="78" t="s">
        <v>2580</v>
      </c>
      <c r="Q1591" s="0" t="s">
        <v>75</v>
      </c>
      <c r="R1591" s="0" t="str">
        <f aca="false">CHOOSE(WEEKDAY(A1591),"Dom","Lun","Mar","Mie","Jue","Vie","Sab")</f>
        <v>Jue</v>
      </c>
    </row>
    <row r="1592" customFormat="false" ht="15" hidden="false" customHeight="true" outlineLevel="0" collapsed="false">
      <c r="A1592" s="70" t="n">
        <v>44140</v>
      </c>
      <c r="B1592" s="9" t="s">
        <v>1701</v>
      </c>
      <c r="C1592" s="71" t="n">
        <v>400</v>
      </c>
      <c r="D1592" s="72" t="s">
        <v>69</v>
      </c>
      <c r="E1592" s="73" t="s">
        <v>2352</v>
      </c>
      <c r="F1592" s="74" t="n">
        <f aca="false">IF(MONTH(A1592)=MONTH(A1591),F1591+1,1)</f>
        <v>7</v>
      </c>
      <c r="G1592" s="73"/>
      <c r="H1592" s="75" t="s">
        <v>1703</v>
      </c>
      <c r="I1592" s="75" t="s">
        <v>79</v>
      </c>
      <c r="J1592" s="75"/>
      <c r="K1592" s="78" t="s">
        <v>80</v>
      </c>
      <c r="L1592" s="7" t="n">
        <v>0.386111111111111</v>
      </c>
      <c r="M1592" s="7" t="n">
        <v>0.434027777777778</v>
      </c>
      <c r="N1592" s="95" t="s">
        <v>267</v>
      </c>
      <c r="O1592" s="78" t="s">
        <v>1704</v>
      </c>
      <c r="Q1592" s="0" t="s">
        <v>75</v>
      </c>
      <c r="R1592" s="0" t="str">
        <f aca="false">CHOOSE(WEEKDAY(A1592),"Dom","Lun","Mar","Mie","Jue","Vie","Sab")</f>
        <v>Jue</v>
      </c>
    </row>
    <row r="1593" customFormat="false" ht="15" hidden="true" customHeight="true" outlineLevel="0" collapsed="false">
      <c r="A1593" s="70" t="n">
        <v>44140</v>
      </c>
      <c r="B1593" s="9" t="s">
        <v>143</v>
      </c>
      <c r="C1593" s="71"/>
      <c r="D1593" s="72"/>
      <c r="E1593" s="73"/>
      <c r="F1593" s="74"/>
      <c r="G1593" s="73"/>
      <c r="H1593" s="75"/>
      <c r="I1593" s="75"/>
      <c r="J1593" s="75"/>
      <c r="K1593" s="78" t="s">
        <v>144</v>
      </c>
      <c r="L1593" s="7" t="n">
        <v>0.339583333333333</v>
      </c>
      <c r="M1593" s="7" t="n">
        <v>0.374305555555555</v>
      </c>
      <c r="N1593" s="95" t="s">
        <v>259</v>
      </c>
      <c r="O1593" s="78"/>
      <c r="Q1593" s="0" t="s">
        <v>75</v>
      </c>
      <c r="R1593" s="0" t="str">
        <f aca="false">CHOOSE(WEEKDAY(A1593),"Dom","Lun","Mar","Mie","Jue","Vie","Sab")</f>
        <v>Jue</v>
      </c>
    </row>
    <row r="1594" customFormat="false" ht="15" hidden="true" customHeight="true" outlineLevel="0" collapsed="false">
      <c r="A1594" s="70" t="n">
        <v>44140</v>
      </c>
      <c r="B1594" s="9" t="s">
        <v>1385</v>
      </c>
      <c r="C1594" s="71"/>
      <c r="D1594" s="72"/>
      <c r="E1594" s="73"/>
      <c r="F1594" s="74"/>
      <c r="G1594" s="73"/>
      <c r="H1594" s="75"/>
      <c r="I1594" s="75"/>
      <c r="J1594" s="75"/>
      <c r="K1594" s="78" t="s">
        <v>257</v>
      </c>
      <c r="L1594" s="7" t="n">
        <v>0.489583333333333</v>
      </c>
      <c r="M1594" s="7" t="n">
        <v>0.522222222222222</v>
      </c>
      <c r="N1594" s="95" t="s">
        <v>305</v>
      </c>
      <c r="O1594" s="78" t="s">
        <v>281</v>
      </c>
      <c r="Q1594" s="0" t="s">
        <v>75</v>
      </c>
      <c r="R1594" s="0" t="str">
        <f aca="false">CHOOSE(WEEKDAY(A1594),"Dom","Lun","Mar","Mie","Jue","Vie","Sab")</f>
        <v>Jue</v>
      </c>
    </row>
    <row r="1595" customFormat="false" ht="15" hidden="true" customHeight="true" outlineLevel="0" collapsed="false">
      <c r="A1595" s="70" t="n">
        <v>44140</v>
      </c>
      <c r="B1595" s="9" t="s">
        <v>143</v>
      </c>
      <c r="C1595" s="71"/>
      <c r="D1595" s="72"/>
      <c r="E1595" s="73"/>
      <c r="F1595" s="74"/>
      <c r="G1595" s="73"/>
      <c r="H1595" s="75"/>
      <c r="I1595" s="75"/>
      <c r="J1595" s="75"/>
      <c r="K1595" s="78" t="s">
        <v>144</v>
      </c>
      <c r="L1595" s="7" t="n">
        <v>0.525694444444444</v>
      </c>
      <c r="M1595" s="7" t="n">
        <v>0.529861111111111</v>
      </c>
      <c r="N1595" s="95" t="s">
        <v>476</v>
      </c>
      <c r="O1595" s="78"/>
      <c r="Q1595" s="0" t="s">
        <v>75</v>
      </c>
      <c r="R1595" s="0" t="str">
        <f aca="false">CHOOSE(WEEKDAY(A1595),"Dom","Lun","Mar","Mie","Jue","Vie","Sab")</f>
        <v>Jue</v>
      </c>
    </row>
    <row r="1596" customFormat="false" ht="15" hidden="true" customHeight="true" outlineLevel="0" collapsed="false">
      <c r="A1596" s="70" t="n">
        <v>44140</v>
      </c>
      <c r="B1596" s="9" t="s">
        <v>143</v>
      </c>
      <c r="C1596" s="71"/>
      <c r="D1596" s="72"/>
      <c r="E1596" s="73"/>
      <c r="F1596" s="74"/>
      <c r="G1596" s="73"/>
      <c r="H1596" s="75"/>
      <c r="I1596" s="75"/>
      <c r="J1596" s="75"/>
      <c r="K1596" s="78" t="s">
        <v>144</v>
      </c>
      <c r="L1596" s="7" t="n">
        <v>0.710416666666667</v>
      </c>
      <c r="M1596" s="7" t="n">
        <v>0.754166666666667</v>
      </c>
      <c r="N1596" s="95" t="s">
        <v>310</v>
      </c>
      <c r="O1596" s="78"/>
      <c r="Q1596" s="0" t="s">
        <v>75</v>
      </c>
      <c r="R1596" s="0" t="str">
        <f aca="false">CHOOSE(WEEKDAY(A1596),"Dom","Lun","Mar","Mie","Jue","Vie","Sab")</f>
        <v>Jue</v>
      </c>
    </row>
    <row r="1597" customFormat="false" ht="15" hidden="true" customHeight="true" outlineLevel="0" collapsed="false">
      <c r="A1597" s="70" t="n">
        <v>44140</v>
      </c>
      <c r="B1597" s="9" t="s">
        <v>2581</v>
      </c>
      <c r="C1597" s="71"/>
      <c r="D1597" s="72"/>
      <c r="E1597" s="73"/>
      <c r="F1597" s="74"/>
      <c r="G1597" s="73"/>
      <c r="H1597" s="75"/>
      <c r="I1597" s="75"/>
      <c r="J1597" s="75"/>
      <c r="K1597" s="78" t="s">
        <v>108</v>
      </c>
      <c r="L1597" s="7" t="n">
        <v>0.874305555555556</v>
      </c>
      <c r="M1597" s="7" t="n">
        <v>0.890277777777778</v>
      </c>
      <c r="N1597" s="95" t="s">
        <v>122</v>
      </c>
      <c r="O1597" s="78"/>
      <c r="Q1597" s="0" t="s">
        <v>75</v>
      </c>
      <c r="R1597" s="0" t="str">
        <f aca="false">CHOOSE(WEEKDAY(A1597),"Dom","Lun","Mar","Mie","Jue","Vie","Sab")</f>
        <v>Jue</v>
      </c>
    </row>
    <row r="1598" customFormat="false" ht="15" hidden="true" customHeight="true" outlineLevel="0" collapsed="false">
      <c r="A1598" s="47" t="n">
        <v>44140</v>
      </c>
      <c r="B1598" s="79" t="s">
        <v>147</v>
      </c>
      <c r="C1598" s="49"/>
      <c r="D1598" s="80"/>
      <c r="E1598" s="81"/>
      <c r="F1598" s="82"/>
      <c r="G1598" s="81"/>
      <c r="H1598" s="83"/>
      <c r="I1598" s="83"/>
      <c r="J1598" s="83"/>
      <c r="K1598" s="59" t="s">
        <v>96</v>
      </c>
      <c r="L1598" s="85" t="n">
        <v>0.904861111111111</v>
      </c>
      <c r="M1598" s="85" t="n">
        <v>0.908333333333333</v>
      </c>
      <c r="N1598" s="99" t="s">
        <v>2582</v>
      </c>
      <c r="O1598" s="59" t="s">
        <v>2118</v>
      </c>
      <c r="Q1598" s="0" t="s">
        <v>75</v>
      </c>
      <c r="R1598" s="0" t="str">
        <f aca="false">CHOOSE(WEEKDAY(A1598),"Dom","Lun","Mar","Mie","Jue","Vie","Sab")</f>
        <v>Jue</v>
      </c>
    </row>
    <row r="1599" customFormat="false" ht="15" hidden="false" customHeight="true" outlineLevel="0" collapsed="false">
      <c r="A1599" s="87" t="n">
        <v>44141</v>
      </c>
      <c r="B1599" s="48" t="s">
        <v>2583</v>
      </c>
      <c r="C1599" s="97" t="n">
        <v>350</v>
      </c>
      <c r="D1599" s="50" t="s">
        <v>181</v>
      </c>
      <c r="E1599" s="51" t="s">
        <v>2584</v>
      </c>
      <c r="F1599" s="52" t="n">
        <f aca="false">IF(MONTH(A1599)=MONTH(A1598),F1598+1,1)</f>
        <v>1</v>
      </c>
      <c r="G1599" s="51"/>
      <c r="H1599" s="54" t="s">
        <v>2585</v>
      </c>
      <c r="I1599" s="54" t="s">
        <v>394</v>
      </c>
      <c r="J1599" s="54"/>
      <c r="K1599" s="98" t="s">
        <v>72</v>
      </c>
      <c r="L1599" s="57" t="n">
        <v>0.685416666666667</v>
      </c>
      <c r="M1599" s="57" t="n">
        <v>0.685416666666667</v>
      </c>
      <c r="N1599" s="145" t="s">
        <v>2460</v>
      </c>
      <c r="O1599" s="98" t="s">
        <v>2586</v>
      </c>
      <c r="Q1599" s="0" t="s">
        <v>75</v>
      </c>
      <c r="R1599" s="0" t="str">
        <f aca="false">CHOOSE(WEEKDAY(A1599),"Dom","Lun","Mar","Mie","Jue","Vie","Sab")</f>
        <v>Vie</v>
      </c>
    </row>
    <row r="1600" customFormat="false" ht="15" hidden="true" customHeight="true" outlineLevel="0" collapsed="false">
      <c r="A1600" s="87" t="n">
        <v>44142</v>
      </c>
      <c r="B1600" s="48" t="s">
        <v>2587</v>
      </c>
      <c r="C1600" s="97"/>
      <c r="D1600" s="50"/>
      <c r="E1600" s="51"/>
      <c r="F1600" s="52"/>
      <c r="G1600" s="51"/>
      <c r="H1600" s="54"/>
      <c r="I1600" s="54"/>
      <c r="J1600" s="54"/>
      <c r="K1600" s="98" t="s">
        <v>92</v>
      </c>
      <c r="L1600" s="57" t="n">
        <v>0.3375</v>
      </c>
      <c r="M1600" s="57" t="n">
        <v>0.340277777777778</v>
      </c>
      <c r="N1600" s="145" t="s">
        <v>2588</v>
      </c>
      <c r="O1600" s="98" t="s">
        <v>2589</v>
      </c>
      <c r="Q1600" s="0" t="s">
        <v>75</v>
      </c>
      <c r="R1600" s="0" t="str">
        <f aca="false">CHOOSE(WEEKDAY(A1600),"Dom","Lun","Mar","Mie","Jue","Vie","Sab")</f>
        <v>Sab</v>
      </c>
    </row>
    <row r="1601" customFormat="false" ht="15" hidden="true" customHeight="true" outlineLevel="0" collapsed="false">
      <c r="A1601" s="87" t="n">
        <v>44143</v>
      </c>
      <c r="B1601" s="48" t="s">
        <v>147</v>
      </c>
      <c r="C1601" s="97"/>
      <c r="D1601" s="50"/>
      <c r="E1601" s="51"/>
      <c r="F1601" s="52"/>
      <c r="G1601" s="51"/>
      <c r="H1601" s="50"/>
      <c r="I1601" s="54"/>
      <c r="J1601" s="54"/>
      <c r="K1601" s="98" t="s">
        <v>96</v>
      </c>
      <c r="L1601" s="57" t="n">
        <v>0.529166666666667</v>
      </c>
      <c r="M1601" s="57" t="n">
        <v>0.655555555555556</v>
      </c>
      <c r="N1601" s="145" t="s">
        <v>2590</v>
      </c>
      <c r="O1601" s="98" t="s">
        <v>2118</v>
      </c>
      <c r="Q1601" s="0" t="s">
        <v>115</v>
      </c>
      <c r="R1601" s="0" t="str">
        <f aca="false">CHOOSE(WEEKDAY(A1601),"Dom","Lun","Mar","Mie","Jue","Vie","Sab")</f>
        <v>Dom</v>
      </c>
    </row>
    <row r="1602" customFormat="false" ht="15" hidden="false" customHeight="true" outlineLevel="0" collapsed="false">
      <c r="A1602" s="70" t="n">
        <v>44144</v>
      </c>
      <c r="B1602" s="9" t="s">
        <v>2395</v>
      </c>
      <c r="C1602" s="71" t="n">
        <v>300</v>
      </c>
      <c r="D1602" s="72" t="s">
        <v>77</v>
      </c>
      <c r="E1602" s="73" t="s">
        <v>2396</v>
      </c>
      <c r="F1602" s="74" t="n">
        <f aca="false">IF(MONTH(A1602)=MONTH(A1601),F1601+1,1)</f>
        <v>1</v>
      </c>
      <c r="G1602" s="73"/>
      <c r="H1602" s="75"/>
      <c r="I1602" s="75" t="s">
        <v>183</v>
      </c>
      <c r="J1602" s="75"/>
      <c r="K1602" s="78" t="s">
        <v>80</v>
      </c>
      <c r="L1602" s="7" t="n">
        <v>0.4875</v>
      </c>
      <c r="M1602" s="7" t="n">
        <v>0.507638888888889</v>
      </c>
      <c r="N1602" s="95" t="s">
        <v>366</v>
      </c>
      <c r="O1602" s="78" t="s">
        <v>2397</v>
      </c>
      <c r="Q1602" s="0" t="s">
        <v>115</v>
      </c>
      <c r="R1602" s="0" t="str">
        <f aca="false">CHOOSE(WEEKDAY(A1602),"Dom","Lun","Mar","Mie","Jue","Vie","Sab")</f>
        <v>Lun</v>
      </c>
    </row>
    <row r="1603" customFormat="false" ht="15" hidden="false" customHeight="true" outlineLevel="0" collapsed="false">
      <c r="A1603" s="70" t="n">
        <v>44144</v>
      </c>
      <c r="B1603" s="9" t="s">
        <v>2591</v>
      </c>
      <c r="C1603" s="71" t="n">
        <v>300</v>
      </c>
      <c r="D1603" s="72" t="s">
        <v>821</v>
      </c>
      <c r="E1603" s="73" t="s">
        <v>2592</v>
      </c>
      <c r="F1603" s="74" t="n">
        <f aca="false">IF(MONTH(A1603)=MONTH(A1602),F1602+1,1)</f>
        <v>2</v>
      </c>
      <c r="G1603" s="73"/>
      <c r="H1603" s="75" t="s">
        <v>2593</v>
      </c>
      <c r="I1603" s="75" t="s">
        <v>183</v>
      </c>
      <c r="J1603" s="75"/>
      <c r="K1603" s="78" t="s">
        <v>80</v>
      </c>
      <c r="L1603" s="7" t="n">
        <v>0.371527777777778</v>
      </c>
      <c r="M1603" s="7" t="n">
        <v>0.428472222222222</v>
      </c>
      <c r="N1603" s="95" t="s">
        <v>341</v>
      </c>
      <c r="O1603" s="78" t="s">
        <v>2594</v>
      </c>
      <c r="Q1603" s="0" t="s">
        <v>115</v>
      </c>
      <c r="R1603" s="0" t="str">
        <f aca="false">CHOOSE(WEEKDAY(A1603),"Dom","Lun","Mar","Mie","Jue","Vie","Sab")</f>
        <v>Lun</v>
      </c>
    </row>
    <row r="1604" customFormat="false" ht="15" hidden="false" customHeight="true" outlineLevel="0" collapsed="false">
      <c r="A1604" s="70" t="n">
        <v>44144</v>
      </c>
      <c r="B1604" s="9" t="s">
        <v>2595</v>
      </c>
      <c r="C1604" s="124" t="n">
        <v>250</v>
      </c>
      <c r="D1604" s="72" t="s">
        <v>821</v>
      </c>
      <c r="E1604" s="73" t="s">
        <v>2596</v>
      </c>
      <c r="F1604" s="74" t="n">
        <f aca="false">IF(MONTH(A1604)=MONTH(A1603),F1603+1,1)</f>
        <v>3</v>
      </c>
      <c r="G1604" s="73"/>
      <c r="H1604" s="75" t="s">
        <v>2536</v>
      </c>
      <c r="I1604" s="75" t="s">
        <v>159</v>
      </c>
      <c r="J1604" s="75"/>
      <c r="K1604" s="78" t="s">
        <v>80</v>
      </c>
      <c r="L1604" s="7" t="n">
        <v>0.565972222222222</v>
      </c>
      <c r="M1604" s="7" t="n">
        <v>0.725694444444444</v>
      </c>
      <c r="N1604" s="95" t="s">
        <v>259</v>
      </c>
      <c r="O1604" s="78" t="s">
        <v>2597</v>
      </c>
      <c r="Q1604" s="0" t="s">
        <v>115</v>
      </c>
      <c r="R1604" s="0" t="str">
        <f aca="false">CHOOSE(WEEKDAY(A1604),"Dom","Lun","Mar","Mie","Jue","Vie","Sab")</f>
        <v>Lun</v>
      </c>
    </row>
    <row r="1605" customFormat="false" ht="15" hidden="false" customHeight="true" outlineLevel="0" collapsed="false">
      <c r="A1605" s="70" t="n">
        <v>44144</v>
      </c>
      <c r="B1605" s="9" t="s">
        <v>2598</v>
      </c>
      <c r="C1605" s="71" t="n">
        <v>350</v>
      </c>
      <c r="D1605" s="72" t="s">
        <v>104</v>
      </c>
      <c r="E1605" s="73" t="s">
        <v>2599</v>
      </c>
      <c r="F1605" s="74" t="n">
        <f aca="false">IF(MONTH(A1605)=MONTH(A1604),F1604+1,1)</f>
        <v>4</v>
      </c>
      <c r="G1605" s="73"/>
      <c r="H1605" s="75"/>
      <c r="I1605" s="75" t="s">
        <v>159</v>
      </c>
      <c r="J1605" s="75"/>
      <c r="K1605" s="78" t="s">
        <v>80</v>
      </c>
      <c r="L1605" s="7" t="n">
        <v>0.343055555555555</v>
      </c>
      <c r="M1605" s="7" t="n">
        <v>0.349305555555556</v>
      </c>
      <c r="N1605" s="95" t="s">
        <v>276</v>
      </c>
      <c r="O1605" s="78" t="s">
        <v>2600</v>
      </c>
      <c r="Q1605" s="0" t="s">
        <v>115</v>
      </c>
      <c r="R1605" s="0" t="str">
        <f aca="false">CHOOSE(WEEKDAY(A1605),"Dom","Lun","Mar","Mie","Jue","Vie","Sab")</f>
        <v>Lun</v>
      </c>
    </row>
    <row r="1606" customFormat="false" ht="15" hidden="true" customHeight="true" outlineLevel="0" collapsed="false">
      <c r="A1606" s="70" t="n">
        <v>44144</v>
      </c>
      <c r="B1606" s="9" t="s">
        <v>143</v>
      </c>
      <c r="C1606" s="71"/>
      <c r="D1606" s="72"/>
      <c r="E1606" s="73"/>
      <c r="F1606" s="74"/>
      <c r="G1606" s="73"/>
      <c r="H1606" s="75"/>
      <c r="I1606" s="75"/>
      <c r="J1606" s="75"/>
      <c r="K1606" s="78" t="s">
        <v>144</v>
      </c>
      <c r="L1606" s="7" t="n">
        <v>0.451388888888889</v>
      </c>
      <c r="M1606" s="7" t="n">
        <v>0.461805555555556</v>
      </c>
      <c r="N1606" s="95" t="s">
        <v>395</v>
      </c>
      <c r="O1606" s="78"/>
      <c r="Q1606" s="0" t="s">
        <v>115</v>
      </c>
      <c r="R1606" s="0" t="str">
        <f aca="false">CHOOSE(WEEKDAY(A1606),"Dom","Lun","Mar","Mie","Jue","Vie","Sab")</f>
        <v>Lun</v>
      </c>
    </row>
    <row r="1607" customFormat="false" ht="15" hidden="true" customHeight="true" outlineLevel="0" collapsed="false">
      <c r="A1607" s="70" t="n">
        <v>44144</v>
      </c>
      <c r="B1607" s="9" t="s">
        <v>143</v>
      </c>
      <c r="C1607" s="71"/>
      <c r="D1607" s="72"/>
      <c r="E1607" s="73"/>
      <c r="F1607" s="74"/>
      <c r="G1607" s="73"/>
      <c r="H1607" s="75"/>
      <c r="I1607" s="75"/>
      <c r="J1607" s="75"/>
      <c r="K1607" s="78" t="s">
        <v>144</v>
      </c>
      <c r="L1607" s="7" t="n">
        <v>0.536111111111111</v>
      </c>
      <c r="M1607" s="7" t="n">
        <v>0.554166666666667</v>
      </c>
      <c r="N1607" s="95" t="s">
        <v>259</v>
      </c>
      <c r="O1607" s="78"/>
      <c r="Q1607" s="0" t="s">
        <v>115</v>
      </c>
      <c r="R1607" s="0" t="str">
        <f aca="false">CHOOSE(WEEKDAY(A1607),"Dom","Lun","Mar","Mie","Jue","Vie","Sab")</f>
        <v>Lun</v>
      </c>
    </row>
    <row r="1608" customFormat="false" ht="15" hidden="true" customHeight="true" outlineLevel="0" collapsed="false">
      <c r="A1608" s="47" t="n">
        <v>44144</v>
      </c>
      <c r="B1608" s="79" t="s">
        <v>147</v>
      </c>
      <c r="C1608" s="49"/>
      <c r="D1608" s="80"/>
      <c r="E1608" s="81"/>
      <c r="F1608" s="82"/>
      <c r="G1608" s="81"/>
      <c r="H1608" s="83"/>
      <c r="I1608" s="83"/>
      <c r="J1608" s="83"/>
      <c r="K1608" s="59" t="s">
        <v>96</v>
      </c>
      <c r="L1608" s="85" t="n">
        <v>0.7375</v>
      </c>
      <c r="M1608" s="85" t="n">
        <v>0.756944444444444</v>
      </c>
      <c r="N1608" s="99" t="s">
        <v>2601</v>
      </c>
      <c r="O1608" s="59" t="s">
        <v>2118</v>
      </c>
      <c r="Q1608" s="0" t="s">
        <v>115</v>
      </c>
      <c r="R1608" s="0" t="str">
        <f aca="false">CHOOSE(WEEKDAY(A1608),"Dom","Lun","Mar","Mie","Jue","Vie","Sab")</f>
        <v>Lun</v>
      </c>
    </row>
    <row r="1609" customFormat="false" ht="15" hidden="false" customHeight="true" outlineLevel="0" collapsed="false">
      <c r="A1609" s="70" t="n">
        <v>44145</v>
      </c>
      <c r="B1609" s="9" t="s">
        <v>2602</v>
      </c>
      <c r="C1609" s="71" t="n">
        <v>400</v>
      </c>
      <c r="D1609" s="72" t="s">
        <v>821</v>
      </c>
      <c r="E1609" s="73" t="s">
        <v>2603</v>
      </c>
      <c r="F1609" s="74" t="n">
        <f aca="false">IF(MONTH(A1609)=MONTH(A1608),F1608+1,1)</f>
        <v>1</v>
      </c>
      <c r="G1609" s="73"/>
      <c r="H1609" s="75" t="s">
        <v>2536</v>
      </c>
      <c r="I1609" s="75" t="s">
        <v>85</v>
      </c>
      <c r="J1609" s="75"/>
      <c r="K1609" s="78" t="s">
        <v>80</v>
      </c>
      <c r="L1609" s="7" t="n">
        <v>0.754166666666667</v>
      </c>
      <c r="M1609" s="7" t="n">
        <v>0.770138888888889</v>
      </c>
      <c r="N1609" s="95" t="s">
        <v>122</v>
      </c>
      <c r="O1609" s="78" t="s">
        <v>2604</v>
      </c>
      <c r="Q1609" s="0" t="s">
        <v>115</v>
      </c>
      <c r="R1609" s="0" t="str">
        <f aca="false">CHOOSE(WEEKDAY(A1609),"Dom","Lun","Mar","Mie","Jue","Vie","Sab")</f>
        <v>Mar</v>
      </c>
    </row>
    <row r="1610" customFormat="false" ht="15" hidden="false" customHeight="true" outlineLevel="0" collapsed="false">
      <c r="A1610" s="70" t="n">
        <v>44145</v>
      </c>
      <c r="B1610" s="9" t="s">
        <v>2605</v>
      </c>
      <c r="C1610" s="71" t="n">
        <v>700</v>
      </c>
      <c r="D1610" s="72" t="s">
        <v>821</v>
      </c>
      <c r="E1610" s="73" t="s">
        <v>2606</v>
      </c>
      <c r="F1610" s="74" t="n">
        <f aca="false">IF(MONTH(A1610)=MONTH(A1609),F1609+1,1)</f>
        <v>2</v>
      </c>
      <c r="G1610" s="73"/>
      <c r="H1610" s="75" t="s">
        <v>2607</v>
      </c>
      <c r="I1610" s="75" t="s">
        <v>1227</v>
      </c>
      <c r="J1610" s="75"/>
      <c r="K1610" s="78" t="s">
        <v>72</v>
      </c>
      <c r="L1610" s="7" t="n">
        <v>0.941666666666667</v>
      </c>
      <c r="M1610" s="7" t="n">
        <v>0.941666666666667</v>
      </c>
      <c r="N1610" s="95" t="s">
        <v>164</v>
      </c>
      <c r="O1610" s="78" t="s">
        <v>2608</v>
      </c>
      <c r="Q1610" s="0" t="s">
        <v>115</v>
      </c>
      <c r="R1610" s="0" t="str">
        <f aca="false">CHOOSE(WEEKDAY(A1610),"Dom","Lun","Mar","Mie","Jue","Vie","Sab")</f>
        <v>Mar</v>
      </c>
    </row>
    <row r="1611" customFormat="false" ht="15" hidden="false" customHeight="true" outlineLevel="0" collapsed="false">
      <c r="A1611" s="70" t="n">
        <v>44145</v>
      </c>
      <c r="B1611" s="9" t="s">
        <v>2609</v>
      </c>
      <c r="C1611" s="71" t="n">
        <v>400</v>
      </c>
      <c r="D1611" s="72" t="s">
        <v>104</v>
      </c>
      <c r="E1611" s="73" t="s">
        <v>2610</v>
      </c>
      <c r="F1611" s="74" t="n">
        <f aca="false">IF(MONTH(A1611)=MONTH(A1610),F1610+1,1)</f>
        <v>3</v>
      </c>
      <c r="G1611" s="73"/>
      <c r="H1611" s="75" t="s">
        <v>2609</v>
      </c>
      <c r="I1611" s="75" t="s">
        <v>187</v>
      </c>
      <c r="J1611" s="75"/>
      <c r="K1611" s="78" t="s">
        <v>80</v>
      </c>
      <c r="L1611" s="7" t="n">
        <v>0.828472222222222</v>
      </c>
      <c r="M1611" s="7" t="n">
        <v>0.849305555555556</v>
      </c>
      <c r="N1611" s="95" t="s">
        <v>137</v>
      </c>
      <c r="O1611" s="78" t="s">
        <v>2611</v>
      </c>
      <c r="Q1611" s="0" t="s">
        <v>115</v>
      </c>
      <c r="R1611" s="0" t="str">
        <f aca="false">CHOOSE(WEEKDAY(A1611),"Dom","Lun","Mar","Mie","Jue","Vie","Sab")</f>
        <v>Mar</v>
      </c>
    </row>
    <row r="1612" customFormat="false" ht="15" hidden="true" customHeight="true" outlineLevel="0" collapsed="false">
      <c r="A1612" s="70" t="n">
        <v>44145</v>
      </c>
      <c r="B1612" s="9" t="s">
        <v>1632</v>
      </c>
      <c r="C1612" s="71"/>
      <c r="D1612" s="72"/>
      <c r="E1612" s="73"/>
      <c r="F1612" s="74"/>
      <c r="G1612" s="73"/>
      <c r="H1612" s="75"/>
      <c r="I1612" s="75"/>
      <c r="J1612" s="75"/>
      <c r="K1612" s="78" t="s">
        <v>257</v>
      </c>
      <c r="L1612" s="7" t="n">
        <v>0.743055555555555</v>
      </c>
      <c r="M1612" s="7" t="n">
        <v>0.751388888888889</v>
      </c>
      <c r="N1612" s="95" t="s">
        <v>168</v>
      </c>
      <c r="O1612" s="78" t="s">
        <v>407</v>
      </c>
      <c r="Q1612" s="0" t="s">
        <v>115</v>
      </c>
      <c r="R1612" s="0" t="str">
        <f aca="false">CHOOSE(WEEKDAY(A1612),"Dom","Lun","Mar","Mie","Jue","Vie","Sab")</f>
        <v>Mar</v>
      </c>
    </row>
    <row r="1613" customFormat="false" ht="15" hidden="true" customHeight="true" outlineLevel="0" collapsed="false">
      <c r="A1613" s="70" t="n">
        <v>44145</v>
      </c>
      <c r="B1613" s="9" t="s">
        <v>143</v>
      </c>
      <c r="C1613" s="71"/>
      <c r="D1613" s="72"/>
      <c r="E1613" s="73"/>
      <c r="F1613" s="74"/>
      <c r="G1613" s="73"/>
      <c r="H1613" s="75"/>
      <c r="I1613" s="75"/>
      <c r="J1613" s="75"/>
      <c r="K1613" s="78" t="s">
        <v>144</v>
      </c>
      <c r="L1613" s="7" t="n">
        <v>0.784722222222222</v>
      </c>
      <c r="M1613" s="7" t="n">
        <v>0.820833333333333</v>
      </c>
      <c r="N1613" s="95" t="s">
        <v>170</v>
      </c>
      <c r="O1613" s="78"/>
      <c r="Q1613" s="0" t="s">
        <v>115</v>
      </c>
      <c r="R1613" s="0" t="str">
        <f aca="false">CHOOSE(WEEKDAY(A1613),"Dom","Lun","Mar","Mie","Jue","Vie","Sab")</f>
        <v>Mar</v>
      </c>
    </row>
    <row r="1614" customFormat="false" ht="15" hidden="true" customHeight="true" outlineLevel="0" collapsed="false">
      <c r="A1614" s="70" t="n">
        <v>44145</v>
      </c>
      <c r="B1614" s="9" t="s">
        <v>143</v>
      </c>
      <c r="C1614" s="71"/>
      <c r="D1614" s="72"/>
      <c r="E1614" s="73"/>
      <c r="F1614" s="74"/>
      <c r="G1614" s="73"/>
      <c r="H1614" s="75"/>
      <c r="I1614" s="75"/>
      <c r="J1614" s="75"/>
      <c r="K1614" s="78" t="s">
        <v>144</v>
      </c>
      <c r="L1614" s="7" t="n">
        <v>0.89375</v>
      </c>
      <c r="M1614" s="7" t="n">
        <v>0.927083333333333</v>
      </c>
      <c r="N1614" s="95" t="s">
        <v>310</v>
      </c>
      <c r="O1614" s="78"/>
      <c r="Q1614" s="0" t="s">
        <v>115</v>
      </c>
      <c r="R1614" s="0" t="str">
        <f aca="false">CHOOSE(WEEKDAY(A1614),"Dom","Lun","Mar","Mie","Jue","Vie","Sab")</f>
        <v>Mar</v>
      </c>
    </row>
    <row r="1615" customFormat="false" ht="15" hidden="true" customHeight="true" outlineLevel="0" collapsed="false">
      <c r="A1615" s="47" t="n">
        <v>44145</v>
      </c>
      <c r="B1615" s="79" t="s">
        <v>147</v>
      </c>
      <c r="C1615" s="49"/>
      <c r="D1615" s="80"/>
      <c r="E1615" s="81"/>
      <c r="F1615" s="82"/>
      <c r="G1615" s="81"/>
      <c r="H1615" s="83"/>
      <c r="I1615" s="83"/>
      <c r="J1615" s="83"/>
      <c r="K1615" s="59" t="s">
        <v>96</v>
      </c>
      <c r="L1615" s="85" t="n">
        <v>0.941666666666667</v>
      </c>
      <c r="M1615" s="85" t="n">
        <v>0.955555555555556</v>
      </c>
      <c r="N1615" s="99" t="s">
        <v>2612</v>
      </c>
      <c r="O1615" s="59" t="s">
        <v>2118</v>
      </c>
      <c r="Q1615" s="0" t="s">
        <v>115</v>
      </c>
      <c r="R1615" s="0" t="str">
        <f aca="false">CHOOSE(WEEKDAY(A1615),"Dom","Lun","Mar","Mie","Jue","Vie","Sab")</f>
        <v>Mar</v>
      </c>
    </row>
    <row r="1616" customFormat="false" ht="15" hidden="false" customHeight="true" outlineLevel="0" collapsed="false">
      <c r="A1616" s="70" t="n">
        <v>44147</v>
      </c>
      <c r="B1616" s="9" t="s">
        <v>576</v>
      </c>
      <c r="C1616" s="71" t="n">
        <v>450</v>
      </c>
      <c r="D1616" s="72" t="s">
        <v>104</v>
      </c>
      <c r="E1616" s="73" t="s">
        <v>577</v>
      </c>
      <c r="F1616" s="74" t="n">
        <f aca="false">IF(MONTH(A1616)=MONTH(A1615),F1615+1,1)</f>
        <v>1</v>
      </c>
      <c r="G1616" s="73"/>
      <c r="H1616" s="75"/>
      <c r="I1616" s="75" t="s">
        <v>314</v>
      </c>
      <c r="J1616" s="75"/>
      <c r="K1616" s="78" t="s">
        <v>80</v>
      </c>
      <c r="L1616" s="7" t="n">
        <v>0.422916666666667</v>
      </c>
      <c r="M1616" s="7" t="n">
        <v>0.48125</v>
      </c>
      <c r="N1616" s="95" t="s">
        <v>2613</v>
      </c>
      <c r="O1616" s="78" t="s">
        <v>578</v>
      </c>
      <c r="Q1616" s="0" t="s">
        <v>115</v>
      </c>
      <c r="R1616" s="0" t="str">
        <f aca="false">CHOOSE(WEEKDAY(A1616),"Dom","Lun","Mar","Mie","Jue","Vie","Sab")</f>
        <v>Jue</v>
      </c>
    </row>
    <row r="1617" customFormat="false" ht="15" hidden="true" customHeight="true" outlineLevel="0" collapsed="false">
      <c r="A1617" s="70" t="n">
        <v>44147</v>
      </c>
      <c r="B1617" s="9" t="s">
        <v>2614</v>
      </c>
      <c r="C1617" s="71"/>
      <c r="D1617" s="72"/>
      <c r="E1617" s="73"/>
      <c r="F1617" s="74"/>
      <c r="G1617" s="73"/>
      <c r="H1617" s="75"/>
      <c r="I1617" s="75"/>
      <c r="J1617" s="75"/>
      <c r="K1617" s="78" t="s">
        <v>257</v>
      </c>
      <c r="L1617" s="7" t="n">
        <v>0.263194444444444</v>
      </c>
      <c r="M1617" s="7" t="n">
        <v>0.272222222222222</v>
      </c>
      <c r="N1617" s="95" t="s">
        <v>168</v>
      </c>
      <c r="O1617" s="78" t="s">
        <v>2615</v>
      </c>
      <c r="Q1617" s="0" t="s">
        <v>115</v>
      </c>
      <c r="R1617" s="0" t="str">
        <f aca="false">CHOOSE(WEEKDAY(A1617),"Dom","Lun","Mar","Mie","Jue","Vie","Sab")</f>
        <v>Jue</v>
      </c>
    </row>
    <row r="1618" customFormat="false" ht="15" hidden="true" customHeight="true" outlineLevel="0" collapsed="false">
      <c r="A1618" s="70" t="n">
        <v>44147</v>
      </c>
      <c r="B1618" s="9" t="s">
        <v>1225</v>
      </c>
      <c r="C1618" s="71"/>
      <c r="D1618" s="72"/>
      <c r="E1618" s="73"/>
      <c r="F1618" s="74"/>
      <c r="G1618" s="73"/>
      <c r="H1618" s="75"/>
      <c r="I1618" s="75" t="s">
        <v>1227</v>
      </c>
      <c r="J1618" s="75"/>
      <c r="K1618" s="78" t="s">
        <v>141</v>
      </c>
      <c r="L1618" s="7" t="n">
        <v>0.275</v>
      </c>
      <c r="M1618" s="7" t="n">
        <v>0.299305555555556</v>
      </c>
      <c r="N1618" s="95" t="s">
        <v>1569</v>
      </c>
      <c r="O1618" s="78" t="s">
        <v>2616</v>
      </c>
      <c r="Q1618" s="0" t="s">
        <v>115</v>
      </c>
      <c r="R1618" s="0" t="str">
        <f aca="false">CHOOSE(WEEKDAY(A1618),"Dom","Lun","Mar","Mie","Jue","Vie","Sab")</f>
        <v>Jue</v>
      </c>
    </row>
    <row r="1619" customFormat="false" ht="15" hidden="true" customHeight="true" outlineLevel="0" collapsed="false">
      <c r="A1619" s="70" t="n">
        <v>44147</v>
      </c>
      <c r="B1619" s="9" t="s">
        <v>1225</v>
      </c>
      <c r="C1619" s="71"/>
      <c r="D1619" s="72"/>
      <c r="E1619" s="73"/>
      <c r="F1619" s="74"/>
      <c r="G1619" s="73"/>
      <c r="H1619" s="75"/>
      <c r="I1619" s="75"/>
      <c r="J1619" s="75"/>
      <c r="K1619" s="78" t="s">
        <v>108</v>
      </c>
      <c r="L1619" s="7" t="n">
        <v>0.367361111111111</v>
      </c>
      <c r="M1619" s="7" t="n">
        <v>0.381944444444444</v>
      </c>
      <c r="N1619" s="95" t="s">
        <v>114</v>
      </c>
      <c r="O1619" s="78" t="s">
        <v>2617</v>
      </c>
      <c r="Q1619" s="0" t="s">
        <v>115</v>
      </c>
      <c r="R1619" s="0" t="str">
        <f aca="false">CHOOSE(WEEKDAY(A1619),"Dom","Lun","Mar","Mie","Jue","Vie","Sab")</f>
        <v>Jue</v>
      </c>
    </row>
    <row r="1620" customFormat="false" ht="15" hidden="true" customHeight="true" outlineLevel="0" collapsed="false">
      <c r="A1620" s="70" t="n">
        <v>44147</v>
      </c>
      <c r="B1620" s="9" t="s">
        <v>1868</v>
      </c>
      <c r="C1620" s="71"/>
      <c r="D1620" s="72"/>
      <c r="E1620" s="73"/>
      <c r="F1620" s="74"/>
      <c r="G1620" s="73"/>
      <c r="H1620" s="75"/>
      <c r="I1620" s="75"/>
      <c r="J1620" s="75"/>
      <c r="K1620" s="78" t="s">
        <v>108</v>
      </c>
      <c r="L1620" s="7" t="n">
        <v>0.552777777777778</v>
      </c>
      <c r="M1620" s="7" t="n">
        <v>0.56875</v>
      </c>
      <c r="N1620" s="95" t="s">
        <v>2618</v>
      </c>
      <c r="O1620" s="78" t="s">
        <v>2619</v>
      </c>
      <c r="Q1620" s="0" t="s">
        <v>115</v>
      </c>
      <c r="R1620" s="0" t="str">
        <f aca="false">CHOOSE(WEEKDAY(A1620),"Dom","Lun","Mar","Mie","Jue","Vie","Sab")</f>
        <v>Jue</v>
      </c>
    </row>
    <row r="1621" customFormat="false" ht="15" hidden="true" customHeight="true" outlineLevel="0" collapsed="false">
      <c r="A1621" s="70" t="n">
        <v>44147</v>
      </c>
      <c r="B1621" s="9" t="s">
        <v>143</v>
      </c>
      <c r="C1621" s="124"/>
      <c r="D1621" s="72"/>
      <c r="E1621" s="73"/>
      <c r="F1621" s="74"/>
      <c r="G1621" s="73"/>
      <c r="H1621" s="75"/>
      <c r="I1621" s="75"/>
      <c r="J1621" s="75"/>
      <c r="K1621" s="78" t="s">
        <v>144</v>
      </c>
      <c r="L1621" s="7" t="n">
        <v>0.704861111111111</v>
      </c>
      <c r="M1621" s="7" t="n">
        <v>0.714583333333333</v>
      </c>
      <c r="N1621" s="95" t="s">
        <v>220</v>
      </c>
      <c r="O1621" s="78"/>
      <c r="Q1621" s="0" t="s">
        <v>115</v>
      </c>
      <c r="R1621" s="0" t="str">
        <f aca="false">CHOOSE(WEEKDAY(A1621),"Dom","Lun","Mar","Mie","Jue","Vie","Sab")</f>
        <v>Jue</v>
      </c>
    </row>
    <row r="1622" customFormat="false" ht="15" hidden="true" customHeight="true" outlineLevel="0" collapsed="false">
      <c r="A1622" s="47" t="n">
        <v>44147</v>
      </c>
      <c r="B1622" s="79" t="s">
        <v>147</v>
      </c>
      <c r="C1622" s="49"/>
      <c r="D1622" s="80"/>
      <c r="E1622" s="81"/>
      <c r="F1622" s="82"/>
      <c r="G1622" s="81"/>
      <c r="H1622" s="83"/>
      <c r="I1622" s="83"/>
      <c r="J1622" s="83"/>
      <c r="K1622" s="59" t="s">
        <v>96</v>
      </c>
      <c r="L1622" s="85" t="n">
        <v>0.725694444444444</v>
      </c>
      <c r="M1622" s="85" t="n">
        <v>0.74375</v>
      </c>
      <c r="N1622" s="99" t="s">
        <v>500</v>
      </c>
      <c r="O1622" s="59" t="s">
        <v>2118</v>
      </c>
      <c r="Q1622" s="0" t="s">
        <v>115</v>
      </c>
      <c r="R1622" s="0" t="str">
        <f aca="false">CHOOSE(WEEKDAY(A1622),"Dom","Lun","Mar","Mie","Jue","Vie","Sab")</f>
        <v>Jue</v>
      </c>
    </row>
    <row r="1623" customFormat="false" ht="15" hidden="false" customHeight="true" outlineLevel="0" collapsed="false">
      <c r="A1623" s="70" t="n">
        <v>44148</v>
      </c>
      <c r="B1623" s="9" t="s">
        <v>2620</v>
      </c>
      <c r="C1623" s="71" t="n">
        <v>350</v>
      </c>
      <c r="D1623" s="72" t="s">
        <v>69</v>
      </c>
      <c r="E1623" s="73" t="s">
        <v>2621</v>
      </c>
      <c r="F1623" s="74" t="n">
        <f aca="false">IF(MONTH(A1623)=MONTH(A1622),F1622+1,1)</f>
        <v>1</v>
      </c>
      <c r="G1623" s="73"/>
      <c r="H1623" s="75" t="s">
        <v>2622</v>
      </c>
      <c r="I1623" s="75" t="s">
        <v>79</v>
      </c>
      <c r="J1623" s="75"/>
      <c r="K1623" s="78" t="s">
        <v>80</v>
      </c>
      <c r="L1623" s="7" t="n">
        <v>0.530555555555556</v>
      </c>
      <c r="M1623" s="7" t="n">
        <v>0.580555555555556</v>
      </c>
      <c r="N1623" s="95" t="s">
        <v>827</v>
      </c>
      <c r="O1623" s="78" t="s">
        <v>2623</v>
      </c>
      <c r="Q1623" s="0" t="s">
        <v>115</v>
      </c>
      <c r="R1623" s="0" t="str">
        <f aca="false">CHOOSE(WEEKDAY(A1623),"Dom","Lun","Mar","Mie","Jue","Vie","Sab")</f>
        <v>Vie</v>
      </c>
    </row>
    <row r="1624" customFormat="false" ht="15" hidden="true" customHeight="true" outlineLevel="0" collapsed="false">
      <c r="A1624" s="70" t="n">
        <v>44148</v>
      </c>
      <c r="B1624" s="9" t="s">
        <v>1225</v>
      </c>
      <c r="C1624" s="71"/>
      <c r="D1624" s="72"/>
      <c r="E1624" s="73"/>
      <c r="F1624" s="74"/>
      <c r="G1624" s="73"/>
      <c r="H1624" s="75"/>
      <c r="I1624" s="75" t="s">
        <v>1227</v>
      </c>
      <c r="J1624" s="75"/>
      <c r="K1624" s="78" t="s">
        <v>141</v>
      </c>
      <c r="L1624" s="7" t="n">
        <v>0.277083333333333</v>
      </c>
      <c r="M1624" s="7" t="n">
        <v>0.317361111111111</v>
      </c>
      <c r="N1624" s="95" t="s">
        <v>193</v>
      </c>
      <c r="O1624" s="78" t="s">
        <v>2624</v>
      </c>
      <c r="Q1624" s="0" t="s">
        <v>115</v>
      </c>
      <c r="R1624" s="0" t="str">
        <f aca="false">CHOOSE(WEEKDAY(A1624),"Dom","Lun","Mar","Mie","Jue","Vie","Sab")</f>
        <v>Vie</v>
      </c>
    </row>
    <row r="1625" customFormat="false" ht="15" hidden="true" customHeight="true" outlineLevel="0" collapsed="false">
      <c r="A1625" s="70" t="n">
        <v>44148</v>
      </c>
      <c r="B1625" s="9" t="s">
        <v>1225</v>
      </c>
      <c r="C1625" s="71"/>
      <c r="D1625" s="72"/>
      <c r="E1625" s="73"/>
      <c r="F1625" s="74"/>
      <c r="G1625" s="73"/>
      <c r="H1625" s="75"/>
      <c r="I1625" s="75" t="s">
        <v>1227</v>
      </c>
      <c r="J1625" s="75"/>
      <c r="K1625" s="78" t="s">
        <v>141</v>
      </c>
      <c r="L1625" s="7" t="n">
        <v>0.383333333333333</v>
      </c>
      <c r="M1625" s="7" t="n">
        <v>0.383333333333333</v>
      </c>
      <c r="N1625" s="95" t="s">
        <v>385</v>
      </c>
      <c r="O1625" s="78" t="s">
        <v>2625</v>
      </c>
      <c r="Q1625" s="0" t="s">
        <v>115</v>
      </c>
      <c r="R1625" s="0" t="str">
        <f aca="false">CHOOSE(WEEKDAY(A1625),"Dom","Lun","Mar","Mie","Jue","Vie","Sab")</f>
        <v>Vie</v>
      </c>
    </row>
    <row r="1626" customFormat="false" ht="15" hidden="true" customHeight="true" outlineLevel="0" collapsed="false">
      <c r="A1626" s="70" t="n">
        <v>44148</v>
      </c>
      <c r="B1626" s="9" t="s">
        <v>147</v>
      </c>
      <c r="C1626" s="71"/>
      <c r="D1626" s="72"/>
      <c r="E1626" s="73"/>
      <c r="F1626" s="74"/>
      <c r="G1626" s="73"/>
      <c r="H1626" s="75"/>
      <c r="I1626" s="75"/>
      <c r="J1626" s="75"/>
      <c r="K1626" s="78" t="s">
        <v>96</v>
      </c>
      <c r="L1626" s="7" t="n">
        <v>0.4</v>
      </c>
      <c r="M1626" s="7" t="n">
        <v>0.477083333333333</v>
      </c>
      <c r="N1626" s="95" t="s">
        <v>1932</v>
      </c>
      <c r="O1626" s="78" t="s">
        <v>2118</v>
      </c>
      <c r="Q1626" s="0" t="s">
        <v>115</v>
      </c>
      <c r="R1626" s="0" t="str">
        <f aca="false">CHOOSE(WEEKDAY(A1626),"Dom","Lun","Mar","Mie","Jue","Vie","Sab")</f>
        <v>Vie</v>
      </c>
    </row>
    <row r="1627" customFormat="false" ht="15" hidden="true" customHeight="true" outlineLevel="0" collapsed="false">
      <c r="A1627" s="70" t="n">
        <v>44148</v>
      </c>
      <c r="B1627" s="9" t="s">
        <v>143</v>
      </c>
      <c r="C1627" s="71"/>
      <c r="D1627" s="72"/>
      <c r="E1627" s="73"/>
      <c r="F1627" s="74"/>
      <c r="G1627" s="73"/>
      <c r="H1627" s="75"/>
      <c r="I1627" s="75"/>
      <c r="J1627" s="75"/>
      <c r="K1627" s="78" t="s">
        <v>144</v>
      </c>
      <c r="L1627" s="7" t="n">
        <v>0.627777777777778</v>
      </c>
      <c r="M1627" s="7" t="n">
        <v>0.690277777777778</v>
      </c>
      <c r="N1627" s="95" t="s">
        <v>198</v>
      </c>
      <c r="O1627" s="78"/>
      <c r="Q1627" s="0" t="s">
        <v>115</v>
      </c>
      <c r="R1627" s="0" t="str">
        <f aca="false">CHOOSE(WEEKDAY(A1627),"Dom","Lun","Mar","Mie","Jue","Vie","Sab")</f>
        <v>Vie</v>
      </c>
    </row>
    <row r="1628" customFormat="false" ht="15" hidden="true" customHeight="true" outlineLevel="0" collapsed="false">
      <c r="A1628" s="47" t="n">
        <v>44148</v>
      </c>
      <c r="B1628" s="79" t="s">
        <v>147</v>
      </c>
      <c r="C1628" s="49"/>
      <c r="D1628" s="80"/>
      <c r="E1628" s="81"/>
      <c r="F1628" s="82"/>
      <c r="G1628" s="81"/>
      <c r="H1628" s="83"/>
      <c r="I1628" s="83"/>
      <c r="J1628" s="83"/>
      <c r="K1628" s="59" t="s">
        <v>96</v>
      </c>
      <c r="L1628" s="85" t="n">
        <v>0.700694444444444</v>
      </c>
      <c r="M1628" s="85" t="n">
        <v>0.739583333333333</v>
      </c>
      <c r="N1628" s="99" t="s">
        <v>2231</v>
      </c>
      <c r="O1628" s="59" t="s">
        <v>2118</v>
      </c>
      <c r="Q1628" s="0" t="s">
        <v>115</v>
      </c>
      <c r="R1628" s="0" t="str">
        <f aca="false">CHOOSE(WEEKDAY(A1628),"Dom","Lun","Mar","Mie","Jue","Vie","Sab")</f>
        <v>Vie</v>
      </c>
    </row>
    <row r="1629" customFormat="false" ht="15" hidden="false" customHeight="true" outlineLevel="0" collapsed="false">
      <c r="A1629" s="70" t="n">
        <v>44149</v>
      </c>
      <c r="B1629" s="9" t="s">
        <v>2626</v>
      </c>
      <c r="C1629" s="71" t="n">
        <v>350</v>
      </c>
      <c r="D1629" s="72" t="s">
        <v>104</v>
      </c>
      <c r="E1629" s="73" t="s">
        <v>2627</v>
      </c>
      <c r="F1629" s="74" t="n">
        <f aca="false">IF(MONTH(A1629)=MONTH(A1628),F1628+1,1)</f>
        <v>1</v>
      </c>
      <c r="G1629" s="73"/>
      <c r="H1629" s="75"/>
      <c r="I1629" s="75" t="s">
        <v>159</v>
      </c>
      <c r="J1629" s="75"/>
      <c r="K1629" s="78" t="s">
        <v>80</v>
      </c>
      <c r="L1629" s="7" t="n">
        <v>0.45</v>
      </c>
      <c r="M1629" s="7" t="n">
        <v>0.540277777777778</v>
      </c>
      <c r="N1629" s="95" t="s">
        <v>109</v>
      </c>
      <c r="O1629" s="78" t="s">
        <v>2628</v>
      </c>
      <c r="Q1629" s="0" t="s">
        <v>115</v>
      </c>
      <c r="R1629" s="0" t="str">
        <f aca="false">CHOOSE(WEEKDAY(A1629),"Dom","Lun","Mar","Mie","Jue","Vie","Sab")</f>
        <v>Sab</v>
      </c>
    </row>
    <row r="1630" customFormat="false" ht="15" hidden="false" customHeight="true" outlineLevel="0" collapsed="false">
      <c r="A1630" s="70" t="n">
        <v>44149</v>
      </c>
      <c r="B1630" s="9" t="s">
        <v>2620</v>
      </c>
      <c r="C1630" s="71" t="n">
        <v>350</v>
      </c>
      <c r="D1630" s="72" t="s">
        <v>69</v>
      </c>
      <c r="E1630" s="73" t="s">
        <v>2621</v>
      </c>
      <c r="F1630" s="74" t="n">
        <f aca="false">IF(MONTH(A1630)=MONTH(A1629),F1629+1,1)</f>
        <v>2</v>
      </c>
      <c r="G1630" s="73"/>
      <c r="H1630" s="75" t="s">
        <v>2622</v>
      </c>
      <c r="I1630" s="75" t="s">
        <v>79</v>
      </c>
      <c r="J1630" s="75"/>
      <c r="K1630" s="78" t="s">
        <v>80</v>
      </c>
      <c r="L1630" s="7" t="n">
        <v>0.328472222222222</v>
      </c>
      <c r="M1630" s="7" t="n">
        <v>0.346527777777778</v>
      </c>
      <c r="N1630" s="95" t="s">
        <v>122</v>
      </c>
      <c r="O1630" s="78" t="s">
        <v>2623</v>
      </c>
      <c r="Q1630" s="0" t="s">
        <v>115</v>
      </c>
      <c r="R1630" s="0" t="str">
        <f aca="false">CHOOSE(WEEKDAY(A1630),"Dom","Lun","Mar","Mie","Jue","Vie","Sab")</f>
        <v>Sab</v>
      </c>
    </row>
    <row r="1631" customFormat="false" ht="15" hidden="true" customHeight="true" outlineLevel="0" collapsed="false">
      <c r="A1631" s="70" t="n">
        <v>44149</v>
      </c>
      <c r="B1631" s="9" t="s">
        <v>370</v>
      </c>
      <c r="C1631" s="71"/>
      <c r="D1631" s="72"/>
      <c r="E1631" s="73"/>
      <c r="F1631" s="74"/>
      <c r="G1631" s="73"/>
      <c r="H1631" s="75"/>
      <c r="I1631" s="75"/>
      <c r="J1631" s="75"/>
      <c r="K1631" s="78" t="s">
        <v>257</v>
      </c>
      <c r="L1631" s="7" t="n">
        <v>0.288888888888889</v>
      </c>
      <c r="M1631" s="7" t="n">
        <v>0.326388888888889</v>
      </c>
      <c r="N1631" s="95" t="s">
        <v>190</v>
      </c>
      <c r="O1631" s="78" t="s">
        <v>371</v>
      </c>
      <c r="Q1631" s="0" t="s">
        <v>115</v>
      </c>
      <c r="R1631" s="0" t="str">
        <f aca="false">CHOOSE(WEEKDAY(A1631),"Dom","Lun","Mar","Mie","Jue","Vie","Sab")</f>
        <v>Sab</v>
      </c>
    </row>
    <row r="1632" customFormat="false" ht="15" hidden="true" customHeight="true" outlineLevel="0" collapsed="false">
      <c r="A1632" s="70" t="n">
        <v>44149</v>
      </c>
      <c r="B1632" s="9" t="s">
        <v>143</v>
      </c>
      <c r="C1632" s="71"/>
      <c r="D1632" s="72"/>
      <c r="E1632" s="73"/>
      <c r="F1632" s="74"/>
      <c r="G1632" s="73"/>
      <c r="H1632" s="75"/>
      <c r="I1632" s="75"/>
      <c r="J1632" s="75"/>
      <c r="K1632" s="78" t="s">
        <v>144</v>
      </c>
      <c r="L1632" s="7" t="n">
        <v>0.361111111111111</v>
      </c>
      <c r="M1632" s="7" t="n">
        <v>0.436805555555555</v>
      </c>
      <c r="N1632" s="95" t="s">
        <v>261</v>
      </c>
      <c r="O1632" s="78"/>
      <c r="Q1632" s="0" t="s">
        <v>115</v>
      </c>
      <c r="R1632" s="0" t="str">
        <f aca="false">CHOOSE(WEEKDAY(A1632),"Dom","Lun","Mar","Mie","Jue","Vie","Sab")</f>
        <v>Sab</v>
      </c>
    </row>
    <row r="1633" customFormat="false" ht="15" hidden="true" customHeight="true" outlineLevel="0" collapsed="false">
      <c r="A1633" s="47" t="n">
        <v>44149</v>
      </c>
      <c r="B1633" s="79" t="s">
        <v>147</v>
      </c>
      <c r="C1633" s="49"/>
      <c r="D1633" s="80"/>
      <c r="E1633" s="81"/>
      <c r="F1633" s="82"/>
      <c r="G1633" s="81"/>
      <c r="H1633" s="83"/>
      <c r="I1633" s="83"/>
      <c r="J1633" s="83"/>
      <c r="K1633" s="59" t="s">
        <v>96</v>
      </c>
      <c r="L1633" s="85" t="n">
        <v>0.552777777777778</v>
      </c>
      <c r="M1633" s="85" t="n">
        <v>0.613888888888889</v>
      </c>
      <c r="N1633" s="99" t="s">
        <v>2629</v>
      </c>
      <c r="O1633" s="59" t="s">
        <v>2118</v>
      </c>
      <c r="Q1633" s="0" t="s">
        <v>115</v>
      </c>
      <c r="R1633" s="0" t="str">
        <f aca="false">CHOOSE(WEEKDAY(A1633),"Dom","Lun","Mar","Mie","Jue","Vie","Sab")</f>
        <v>Sab</v>
      </c>
    </row>
    <row r="1634" customFormat="false" ht="15" hidden="false" customHeight="true" outlineLevel="0" collapsed="false">
      <c r="A1634" s="87" t="n">
        <v>44150</v>
      </c>
      <c r="B1634" s="48" t="s">
        <v>2630</v>
      </c>
      <c r="C1634" s="97" t="n">
        <v>340</v>
      </c>
      <c r="D1634" s="50" t="s">
        <v>821</v>
      </c>
      <c r="E1634" s="51" t="s">
        <v>2631</v>
      </c>
      <c r="F1634" s="52" t="n">
        <f aca="false">IF(MONTH(A1634)=MONTH(A1633),F1633+1,1)</f>
        <v>1</v>
      </c>
      <c r="G1634" s="51"/>
      <c r="H1634" s="54" t="s">
        <v>2632</v>
      </c>
      <c r="I1634" s="54" t="s">
        <v>187</v>
      </c>
      <c r="J1634" s="54"/>
      <c r="K1634" s="98" t="s">
        <v>72</v>
      </c>
      <c r="L1634" s="57"/>
      <c r="M1634" s="57"/>
      <c r="N1634" s="145"/>
      <c r="O1634" s="98" t="s">
        <v>2633</v>
      </c>
      <c r="Q1634" s="0" t="s">
        <v>332</v>
      </c>
      <c r="R1634" s="0" t="str">
        <f aca="false">CHOOSE(WEEKDAY(A1634),"Dom","Lun","Mar","Mie","Jue","Vie","Sab")</f>
        <v>Dom</v>
      </c>
    </row>
    <row r="1635" customFormat="false" ht="15" hidden="false" customHeight="true" outlineLevel="0" collapsed="false">
      <c r="A1635" s="70" t="n">
        <v>44151</v>
      </c>
      <c r="B1635" s="136" t="s">
        <v>2634</v>
      </c>
      <c r="C1635" s="71" t="n">
        <v>400</v>
      </c>
      <c r="D1635" s="72" t="s">
        <v>104</v>
      </c>
      <c r="E1635" s="73" t="s">
        <v>1254</v>
      </c>
      <c r="F1635" s="74" t="n">
        <f aca="false">IF(MONTH(A1635)=MONTH(A1634),F1634+1,1)</f>
        <v>2</v>
      </c>
      <c r="G1635" s="73"/>
      <c r="H1635" s="75"/>
      <c r="I1635" s="75" t="s">
        <v>100</v>
      </c>
      <c r="J1635" s="75"/>
      <c r="K1635" s="78" t="s">
        <v>80</v>
      </c>
      <c r="L1635" s="7" t="n">
        <v>0.383333333333333</v>
      </c>
      <c r="M1635" s="7" t="n">
        <v>0.393055555555556</v>
      </c>
      <c r="N1635" s="95" t="s">
        <v>1239</v>
      </c>
      <c r="O1635" s="78" t="s">
        <v>1255</v>
      </c>
      <c r="Q1635" s="0" t="s">
        <v>332</v>
      </c>
      <c r="R1635" s="0" t="str">
        <f aca="false">CHOOSE(WEEKDAY(A1635),"Dom","Lun","Mar","Mie","Jue","Vie","Sab")</f>
        <v>Lun</v>
      </c>
    </row>
    <row r="1636" customFormat="false" ht="15" hidden="true" customHeight="true" outlineLevel="0" collapsed="false">
      <c r="A1636" s="70" t="n">
        <v>44151</v>
      </c>
      <c r="B1636" s="9" t="s">
        <v>2635</v>
      </c>
      <c r="C1636" s="71"/>
      <c r="D1636" s="72"/>
      <c r="E1636" s="73"/>
      <c r="F1636" s="74"/>
      <c r="G1636" s="73"/>
      <c r="H1636" s="75"/>
      <c r="I1636" s="75"/>
      <c r="J1636" s="75"/>
      <c r="K1636" s="78" t="s">
        <v>108</v>
      </c>
      <c r="L1636" s="7" t="n">
        <v>0.331944444444444</v>
      </c>
      <c r="M1636" s="7" t="n">
        <v>0.346527777777778</v>
      </c>
      <c r="N1636" s="95" t="s">
        <v>1207</v>
      </c>
      <c r="O1636" s="78" t="s">
        <v>2636</v>
      </c>
      <c r="Q1636" s="0" t="s">
        <v>332</v>
      </c>
      <c r="R1636" s="0" t="str">
        <f aca="false">CHOOSE(WEEKDAY(A1636),"Dom","Lun","Mar","Mie","Jue","Vie","Sab")</f>
        <v>Lun</v>
      </c>
    </row>
    <row r="1637" customFormat="false" ht="15" hidden="true" customHeight="true" outlineLevel="0" collapsed="false">
      <c r="A1637" s="70" t="n">
        <v>44151</v>
      </c>
      <c r="B1637" s="9" t="s">
        <v>143</v>
      </c>
      <c r="C1637" s="71"/>
      <c r="D1637" s="72"/>
      <c r="E1637" s="73"/>
      <c r="F1637" s="74"/>
      <c r="G1637" s="73"/>
      <c r="H1637" s="75"/>
      <c r="I1637" s="75"/>
      <c r="J1637" s="75"/>
      <c r="K1637" s="78" t="s">
        <v>144</v>
      </c>
      <c r="L1637" s="7" t="n">
        <v>0.424305555555556</v>
      </c>
      <c r="M1637" s="7" t="n">
        <v>0.44375</v>
      </c>
      <c r="N1637" s="95" t="s">
        <v>109</v>
      </c>
      <c r="O1637" s="78"/>
      <c r="Q1637" s="0" t="s">
        <v>332</v>
      </c>
      <c r="R1637" s="0" t="str">
        <f aca="false">CHOOSE(WEEKDAY(A1637),"Dom","Lun","Mar","Mie","Jue","Vie","Sab")</f>
        <v>Lun</v>
      </c>
    </row>
    <row r="1638" customFormat="false" ht="15" hidden="true" customHeight="true" outlineLevel="0" collapsed="false">
      <c r="A1638" s="70" t="n">
        <v>44151</v>
      </c>
      <c r="B1638" s="9" t="s">
        <v>1956</v>
      </c>
      <c r="C1638" s="120"/>
      <c r="D1638" s="72"/>
      <c r="E1638" s="73"/>
      <c r="F1638" s="74"/>
      <c r="G1638" s="73"/>
      <c r="H1638" s="75"/>
      <c r="I1638" s="75"/>
      <c r="J1638" s="75"/>
      <c r="K1638" s="78" t="s">
        <v>108</v>
      </c>
      <c r="L1638" s="7" t="n">
        <v>0.45625</v>
      </c>
      <c r="M1638" s="7" t="n">
        <v>0.436805555555555</v>
      </c>
      <c r="N1638" s="95" t="s">
        <v>109</v>
      </c>
      <c r="O1638" s="78" t="s">
        <v>2637</v>
      </c>
      <c r="Q1638" s="0" t="s">
        <v>332</v>
      </c>
      <c r="R1638" s="0" t="str">
        <f aca="false">CHOOSE(WEEKDAY(A1638),"Dom","Lun","Mar","Mie","Jue","Vie","Sab")</f>
        <v>Lun</v>
      </c>
    </row>
    <row r="1639" customFormat="false" ht="15" hidden="true" customHeight="true" outlineLevel="0" collapsed="false">
      <c r="A1639" s="70" t="n">
        <v>44151</v>
      </c>
      <c r="B1639" s="9" t="s">
        <v>2638</v>
      </c>
      <c r="C1639" s="71"/>
      <c r="D1639" s="72"/>
      <c r="E1639" s="73"/>
      <c r="F1639" s="74"/>
      <c r="G1639" s="73"/>
      <c r="H1639" s="75"/>
      <c r="I1639" s="75"/>
      <c r="J1639" s="75"/>
      <c r="K1639" s="78" t="s">
        <v>108</v>
      </c>
      <c r="L1639" s="7" t="n">
        <v>0.449305555555556</v>
      </c>
      <c r="M1639" s="7" t="n">
        <v>0.449305555555556</v>
      </c>
      <c r="N1639" s="95" t="s">
        <v>2639</v>
      </c>
      <c r="O1639" s="78" t="s">
        <v>2640</v>
      </c>
      <c r="Q1639" s="0" t="s">
        <v>332</v>
      </c>
      <c r="R1639" s="0" t="str">
        <f aca="false">CHOOSE(WEEKDAY(A1639),"Dom","Lun","Mar","Mie","Jue","Vie","Sab")</f>
        <v>Lun</v>
      </c>
    </row>
    <row r="1640" customFormat="false" ht="15" hidden="true" customHeight="true" outlineLevel="0" collapsed="false">
      <c r="A1640" s="47" t="n">
        <v>44151</v>
      </c>
      <c r="B1640" s="79" t="s">
        <v>147</v>
      </c>
      <c r="C1640" s="49"/>
      <c r="D1640" s="80"/>
      <c r="E1640" s="81"/>
      <c r="F1640" s="82"/>
      <c r="G1640" s="81"/>
      <c r="H1640" s="83"/>
      <c r="I1640" s="83"/>
      <c r="J1640" s="83"/>
      <c r="K1640" s="59" t="s">
        <v>96</v>
      </c>
      <c r="L1640" s="85" t="n">
        <v>0.679861111111111</v>
      </c>
      <c r="M1640" s="85" t="n">
        <v>0.6875</v>
      </c>
      <c r="N1640" s="99" t="s">
        <v>2641</v>
      </c>
      <c r="O1640" s="59" t="s">
        <v>2118</v>
      </c>
      <c r="Q1640" s="0" t="s">
        <v>332</v>
      </c>
      <c r="R1640" s="0" t="str">
        <f aca="false">CHOOSE(WEEKDAY(A1640),"Dom","Lun","Mar","Mie","Jue","Vie","Sab")</f>
        <v>Lun</v>
      </c>
    </row>
    <row r="1641" customFormat="false" ht="15" hidden="false" customHeight="true" outlineLevel="0" collapsed="false">
      <c r="A1641" s="70" t="n">
        <v>44152</v>
      </c>
      <c r="B1641" s="9" t="s">
        <v>2642</v>
      </c>
      <c r="C1641" s="71" t="n">
        <v>450</v>
      </c>
      <c r="D1641" s="72" t="s">
        <v>821</v>
      </c>
      <c r="E1641" s="73" t="s">
        <v>2643</v>
      </c>
      <c r="F1641" s="74" t="n">
        <f aca="false">IF(MONTH(A1641)=MONTH(A1640),F1640+1,1)</f>
        <v>1</v>
      </c>
      <c r="G1641" s="73"/>
      <c r="H1641" s="75" t="s">
        <v>2644</v>
      </c>
      <c r="I1641" s="75" t="s">
        <v>79</v>
      </c>
      <c r="J1641" s="75"/>
      <c r="K1641" s="78" t="s">
        <v>80</v>
      </c>
      <c r="L1641" s="7" t="n">
        <v>0.682638888888889</v>
      </c>
      <c r="M1641" s="7" t="n">
        <v>0.732638888888889</v>
      </c>
      <c r="N1641" s="95" t="s">
        <v>929</v>
      </c>
      <c r="O1641" s="78" t="s">
        <v>2645</v>
      </c>
      <c r="P1641" s="0" t="s">
        <v>2646</v>
      </c>
      <c r="Q1641" s="0" t="s">
        <v>332</v>
      </c>
      <c r="R1641" s="0" t="str">
        <f aca="false">CHOOSE(WEEKDAY(A1641),"Dom","Lun","Mar","Mie","Jue","Vie","Sab")</f>
        <v>Mar</v>
      </c>
    </row>
    <row r="1642" customFormat="false" ht="15" hidden="false" customHeight="true" outlineLevel="0" collapsed="false">
      <c r="A1642" s="70" t="n">
        <v>44152</v>
      </c>
      <c r="B1642" s="9" t="s">
        <v>2647</v>
      </c>
      <c r="C1642" s="71" t="n">
        <v>400</v>
      </c>
      <c r="D1642" s="72" t="s">
        <v>104</v>
      </c>
      <c r="E1642" s="73" t="s">
        <v>2648</v>
      </c>
      <c r="F1642" s="74" t="n">
        <f aca="false">IF(MONTH(A1642)=MONTH(A1641),F1641+1,1)</f>
        <v>2</v>
      </c>
      <c r="G1642" s="73"/>
      <c r="H1642" s="75"/>
      <c r="I1642" s="75" t="s">
        <v>79</v>
      </c>
      <c r="J1642" s="75"/>
      <c r="K1642" s="78" t="s">
        <v>80</v>
      </c>
      <c r="L1642" s="7" t="n">
        <v>0.853472222222222</v>
      </c>
      <c r="M1642" s="7" t="n">
        <v>0.893055555555556</v>
      </c>
      <c r="N1642" s="95" t="s">
        <v>395</v>
      </c>
      <c r="O1642" s="78" t="s">
        <v>2649</v>
      </c>
      <c r="Q1642" s="0" t="s">
        <v>332</v>
      </c>
      <c r="R1642" s="0" t="str">
        <f aca="false">CHOOSE(WEEKDAY(A1642),"Dom","Lun","Mar","Mie","Jue","Vie","Sab")</f>
        <v>Mar</v>
      </c>
    </row>
    <row r="1643" customFormat="false" ht="15" hidden="true" customHeight="true" outlineLevel="0" collapsed="false">
      <c r="A1643" s="70" t="n">
        <v>44152</v>
      </c>
      <c r="B1643" s="9" t="s">
        <v>2650</v>
      </c>
      <c r="C1643" s="71"/>
      <c r="D1643" s="72"/>
      <c r="E1643" s="73"/>
      <c r="F1643" s="74"/>
      <c r="G1643" s="73"/>
      <c r="H1643" s="75"/>
      <c r="I1643" s="75"/>
      <c r="J1643" s="75"/>
      <c r="K1643" s="78" t="s">
        <v>257</v>
      </c>
      <c r="L1643" s="7" t="n">
        <v>0.770833333333333</v>
      </c>
      <c r="M1643" s="7" t="n">
        <v>0.800694444444444</v>
      </c>
      <c r="N1643" s="95" t="s">
        <v>137</v>
      </c>
      <c r="O1643" s="78" t="s">
        <v>2651</v>
      </c>
      <c r="Q1643" s="0" t="s">
        <v>332</v>
      </c>
      <c r="R1643" s="0" t="str">
        <f aca="false">CHOOSE(WEEKDAY(A1643),"Dom","Lun","Mar","Mie","Jue","Vie","Sab")</f>
        <v>Mar</v>
      </c>
    </row>
    <row r="1644" customFormat="false" ht="15" hidden="true" customHeight="true" outlineLevel="0" collapsed="false">
      <c r="A1644" s="70" t="n">
        <v>44152</v>
      </c>
      <c r="B1644" s="136" t="s">
        <v>2652</v>
      </c>
      <c r="C1644" s="124"/>
      <c r="D1644" s="72"/>
      <c r="E1644" s="73"/>
      <c r="F1644" s="74"/>
      <c r="G1644" s="73"/>
      <c r="H1644" s="75"/>
      <c r="I1644" s="75"/>
      <c r="J1644" s="75"/>
      <c r="K1644" s="78" t="s">
        <v>108</v>
      </c>
      <c r="L1644" s="7" t="n">
        <v>0.809027777777778</v>
      </c>
      <c r="M1644" s="7" t="n">
        <v>0.811111111111111</v>
      </c>
      <c r="N1644" s="95" t="s">
        <v>198</v>
      </c>
      <c r="O1644" s="78" t="s">
        <v>2653</v>
      </c>
      <c r="Q1644" s="0" t="s">
        <v>332</v>
      </c>
      <c r="R1644" s="0" t="str">
        <f aca="false">CHOOSE(WEEKDAY(A1644),"Dom","Lun","Mar","Mie","Jue","Vie","Sab")</f>
        <v>Mar</v>
      </c>
    </row>
    <row r="1645" customFormat="false" ht="15" hidden="true" customHeight="true" outlineLevel="0" collapsed="false">
      <c r="A1645" s="70" t="n">
        <v>44152</v>
      </c>
      <c r="B1645" s="9" t="s">
        <v>143</v>
      </c>
      <c r="C1645" s="71"/>
      <c r="D1645" s="72"/>
      <c r="E1645" s="73"/>
      <c r="F1645" s="74"/>
      <c r="G1645" s="73"/>
      <c r="H1645" s="75"/>
      <c r="I1645" s="75"/>
      <c r="J1645" s="75"/>
      <c r="K1645" s="78" t="s">
        <v>144</v>
      </c>
      <c r="L1645" s="7" t="n">
        <v>0.821527777777778</v>
      </c>
      <c r="M1645" s="7" t="n">
        <v>0.84375</v>
      </c>
      <c r="N1645" s="95" t="s">
        <v>164</v>
      </c>
      <c r="O1645" s="78"/>
      <c r="Q1645" s="0" t="s">
        <v>332</v>
      </c>
      <c r="R1645" s="0" t="str">
        <f aca="false">CHOOSE(WEEKDAY(A1645),"Dom","Lun","Mar","Mie","Jue","Vie","Sab")</f>
        <v>Mar</v>
      </c>
    </row>
    <row r="1646" customFormat="false" ht="15" hidden="true" customHeight="true" outlineLevel="0" collapsed="false">
      <c r="A1646" s="47" t="n">
        <v>44152</v>
      </c>
      <c r="B1646" s="79" t="s">
        <v>147</v>
      </c>
      <c r="C1646" s="49"/>
      <c r="D1646" s="80"/>
      <c r="E1646" s="81"/>
      <c r="F1646" s="82"/>
      <c r="G1646" s="81"/>
      <c r="H1646" s="83"/>
      <c r="I1646" s="83"/>
      <c r="J1646" s="83"/>
      <c r="K1646" s="59" t="s">
        <v>96</v>
      </c>
      <c r="L1646" s="85" t="n">
        <v>0.91875</v>
      </c>
      <c r="M1646" s="85" t="n">
        <v>0.949305555555556</v>
      </c>
      <c r="N1646" s="99" t="s">
        <v>2654</v>
      </c>
      <c r="O1646" s="59" t="s">
        <v>2118</v>
      </c>
      <c r="Q1646" s="0" t="s">
        <v>332</v>
      </c>
      <c r="R1646" s="0" t="str">
        <f aca="false">CHOOSE(WEEKDAY(A1646),"Dom","Lun","Mar","Mie","Jue","Vie","Sab")</f>
        <v>Mar</v>
      </c>
    </row>
    <row r="1647" customFormat="false" ht="15" hidden="false" customHeight="true" outlineLevel="0" collapsed="false">
      <c r="A1647" s="70" t="n">
        <v>44153</v>
      </c>
      <c r="B1647" s="9" t="s">
        <v>68</v>
      </c>
      <c r="C1647" s="71" t="n">
        <v>450</v>
      </c>
      <c r="D1647" s="72" t="s">
        <v>69</v>
      </c>
      <c r="E1647" s="73" t="s">
        <v>70</v>
      </c>
      <c r="F1647" s="74" t="n">
        <f aca="false">IF(MONTH(A1647)=MONTH(A1646),F1646+1,1)</f>
        <v>1</v>
      </c>
      <c r="G1647" s="73"/>
      <c r="H1647" s="75" t="s">
        <v>71</v>
      </c>
      <c r="I1647" s="75" t="s">
        <v>113</v>
      </c>
      <c r="J1647" s="75"/>
      <c r="K1647" s="78" t="s">
        <v>80</v>
      </c>
      <c r="L1647" s="7" t="n">
        <v>0.770138888888889</v>
      </c>
      <c r="M1647" s="7" t="n">
        <v>0.801388888888889</v>
      </c>
      <c r="N1647" s="95" t="s">
        <v>244</v>
      </c>
      <c r="O1647" s="78" t="s">
        <v>74</v>
      </c>
      <c r="Q1647" s="0" t="s">
        <v>332</v>
      </c>
      <c r="R1647" s="0" t="str">
        <f aca="false">CHOOSE(WEEKDAY(A1647),"Dom","Lun","Mar","Mie","Jue","Vie","Sab")</f>
        <v>Mie</v>
      </c>
    </row>
    <row r="1648" customFormat="false" ht="15" hidden="true" customHeight="true" outlineLevel="0" collapsed="false">
      <c r="A1648" s="70" t="n">
        <v>44153</v>
      </c>
      <c r="B1648" s="9" t="s">
        <v>2229</v>
      </c>
      <c r="C1648" s="71"/>
      <c r="D1648" s="72"/>
      <c r="E1648" s="73"/>
      <c r="F1648" s="74"/>
      <c r="G1648" s="73"/>
      <c r="H1648" s="75"/>
      <c r="I1648" s="75"/>
      <c r="J1648" s="75"/>
      <c r="K1648" s="78" t="s">
        <v>108</v>
      </c>
      <c r="L1648" s="7" t="n">
        <v>0.668055555555556</v>
      </c>
      <c r="M1648" s="7" t="n">
        <v>0.68125</v>
      </c>
      <c r="N1648" s="95" t="s">
        <v>2655</v>
      </c>
      <c r="O1648" s="78" t="s">
        <v>2230</v>
      </c>
      <c r="Q1648" s="0" t="s">
        <v>332</v>
      </c>
      <c r="R1648" s="0" t="str">
        <f aca="false">CHOOSE(WEEKDAY(A1648),"Dom","Lun","Mar","Mie","Jue","Vie","Sab")</f>
        <v>Mie</v>
      </c>
    </row>
    <row r="1649" customFormat="false" ht="15" hidden="true" customHeight="true" outlineLevel="0" collapsed="false">
      <c r="A1649" s="70" t="n">
        <v>44153</v>
      </c>
      <c r="B1649" s="9" t="s">
        <v>143</v>
      </c>
      <c r="C1649" s="71"/>
      <c r="D1649" s="72"/>
      <c r="E1649" s="73"/>
      <c r="F1649" s="74"/>
      <c r="G1649" s="73"/>
      <c r="H1649" s="75"/>
      <c r="I1649" s="75"/>
      <c r="J1649" s="75"/>
      <c r="K1649" s="78" t="s">
        <v>144</v>
      </c>
      <c r="L1649" s="7" t="n">
        <v>0.849305555555556</v>
      </c>
      <c r="M1649" s="7" t="n">
        <v>0.886111111111111</v>
      </c>
      <c r="N1649" s="95" t="s">
        <v>122</v>
      </c>
      <c r="O1649" s="78"/>
      <c r="Q1649" s="0" t="s">
        <v>332</v>
      </c>
      <c r="R1649" s="0" t="str">
        <f aca="false">CHOOSE(WEEKDAY(A1649),"Dom","Lun","Mar","Mie","Jue","Vie","Sab")</f>
        <v>Mie</v>
      </c>
    </row>
    <row r="1650" customFormat="false" ht="15" hidden="true" customHeight="true" outlineLevel="0" collapsed="false">
      <c r="A1650" s="47" t="n">
        <v>44153</v>
      </c>
      <c r="B1650" s="79" t="s">
        <v>147</v>
      </c>
      <c r="C1650" s="49"/>
      <c r="D1650" s="80"/>
      <c r="E1650" s="81"/>
      <c r="F1650" s="82"/>
      <c r="G1650" s="81"/>
      <c r="H1650" s="83"/>
      <c r="I1650" s="83"/>
      <c r="J1650" s="83"/>
      <c r="K1650" s="59" t="s">
        <v>96</v>
      </c>
      <c r="L1650" s="85" t="n">
        <v>0.900694444444444</v>
      </c>
      <c r="M1650" s="85" t="n">
        <v>0.913888888888889</v>
      </c>
      <c r="N1650" s="99" t="s">
        <v>2612</v>
      </c>
      <c r="O1650" s="59" t="s">
        <v>2118</v>
      </c>
      <c r="Q1650" s="0" t="s">
        <v>332</v>
      </c>
      <c r="R1650" s="0" t="str">
        <f aca="false">CHOOSE(WEEKDAY(A1650),"Dom","Lun","Mar","Mie","Jue","Vie","Sab")</f>
        <v>Mie</v>
      </c>
    </row>
    <row r="1651" customFormat="false" ht="15" hidden="false" customHeight="true" outlineLevel="0" collapsed="false">
      <c r="A1651" s="70" t="n">
        <v>44155</v>
      </c>
      <c r="B1651" s="9" t="s">
        <v>2656</v>
      </c>
      <c r="C1651" s="124" t="n">
        <v>300</v>
      </c>
      <c r="D1651" s="72" t="s">
        <v>821</v>
      </c>
      <c r="E1651" s="73" t="s">
        <v>2657</v>
      </c>
      <c r="F1651" s="74" t="n">
        <f aca="false">IF(MONTH(A1651)=MONTH(A1650),F1650+1,1)</f>
        <v>1</v>
      </c>
      <c r="G1651" s="73"/>
      <c r="H1651" s="75" t="s">
        <v>2658</v>
      </c>
      <c r="I1651" s="75" t="s">
        <v>100</v>
      </c>
      <c r="J1651" s="75"/>
      <c r="K1651" s="78" t="s">
        <v>80</v>
      </c>
      <c r="L1651" s="7" t="n">
        <v>0.380555555555556</v>
      </c>
      <c r="M1651" s="7" t="n">
        <v>0.672222222222222</v>
      </c>
      <c r="N1651" s="95" t="s">
        <v>155</v>
      </c>
      <c r="O1651" s="78" t="s">
        <v>2659</v>
      </c>
      <c r="Q1651" s="0" t="s">
        <v>332</v>
      </c>
      <c r="R1651" s="0" t="str">
        <f aca="false">CHOOSE(WEEKDAY(A1651),"Dom","Lun","Mar","Mie","Jue","Vie","Sab")</f>
        <v>Vie</v>
      </c>
    </row>
    <row r="1652" customFormat="false" ht="15" hidden="false" customHeight="true" outlineLevel="0" collapsed="false">
      <c r="A1652" s="70" t="n">
        <v>44155</v>
      </c>
      <c r="B1652" s="9" t="s">
        <v>504</v>
      </c>
      <c r="C1652" s="71" t="n">
        <v>500</v>
      </c>
      <c r="D1652" s="72" t="s">
        <v>104</v>
      </c>
      <c r="E1652" s="73" t="s">
        <v>505</v>
      </c>
      <c r="F1652" s="74" t="n">
        <f aca="false">IF(MONTH(A1652)=MONTH(A1651),F1651+1,1)</f>
        <v>2</v>
      </c>
      <c r="G1652" s="73"/>
      <c r="H1652" s="75"/>
      <c r="I1652" s="75" t="s">
        <v>113</v>
      </c>
      <c r="J1652" s="75"/>
      <c r="K1652" s="78" t="s">
        <v>80</v>
      </c>
      <c r="L1652" s="7" t="n">
        <v>0.221527777777778</v>
      </c>
      <c r="M1652" s="7" t="n">
        <v>0.252083333333333</v>
      </c>
      <c r="N1652" s="95" t="s">
        <v>1302</v>
      </c>
      <c r="O1652" s="78" t="s">
        <v>506</v>
      </c>
      <c r="P1652" s="0" t="s">
        <v>2378</v>
      </c>
      <c r="Q1652" s="0" t="s">
        <v>332</v>
      </c>
      <c r="R1652" s="0" t="str">
        <f aca="false">CHOOSE(WEEKDAY(A1652),"Dom","Lun","Mar","Mie","Jue","Vie","Sab")</f>
        <v>Vie</v>
      </c>
    </row>
    <row r="1653" customFormat="false" ht="15" hidden="true" customHeight="true" outlineLevel="0" collapsed="false">
      <c r="A1653" s="70" t="n">
        <v>44155</v>
      </c>
      <c r="B1653" s="9" t="s">
        <v>143</v>
      </c>
      <c r="C1653" s="71"/>
      <c r="D1653" s="72"/>
      <c r="E1653" s="73"/>
      <c r="F1653" s="74"/>
      <c r="G1653" s="73"/>
      <c r="H1653" s="75"/>
      <c r="I1653" s="75"/>
      <c r="J1653" s="75"/>
      <c r="K1653" s="78" t="s">
        <v>144</v>
      </c>
      <c r="L1653" s="7" t="n">
        <v>0.303472222222222</v>
      </c>
      <c r="M1653" s="7" t="n">
        <v>0.360416666666667</v>
      </c>
      <c r="N1653" s="95" t="s">
        <v>210</v>
      </c>
      <c r="O1653" s="78"/>
      <c r="Q1653" s="0" t="s">
        <v>332</v>
      </c>
      <c r="R1653" s="0" t="str">
        <f aca="false">CHOOSE(WEEKDAY(A1653),"Dom","Lun","Mar","Mie","Jue","Vie","Sab")</f>
        <v>Vie</v>
      </c>
    </row>
    <row r="1654" customFormat="false" ht="15" hidden="true" customHeight="true" outlineLevel="0" collapsed="false">
      <c r="A1654" s="47" t="n">
        <v>44155</v>
      </c>
      <c r="B1654" s="79" t="s">
        <v>147</v>
      </c>
      <c r="C1654" s="49"/>
      <c r="D1654" s="80"/>
      <c r="E1654" s="81"/>
      <c r="F1654" s="82"/>
      <c r="G1654" s="81"/>
      <c r="H1654" s="83"/>
      <c r="I1654" s="83"/>
      <c r="J1654" s="83"/>
      <c r="K1654" s="59" t="s">
        <v>96</v>
      </c>
      <c r="L1654" s="85" t="n">
        <v>0.688194444444444</v>
      </c>
      <c r="M1654" s="85" t="n">
        <v>0.699305555555556</v>
      </c>
      <c r="N1654" s="99" t="s">
        <v>2660</v>
      </c>
      <c r="O1654" s="59" t="s">
        <v>2118</v>
      </c>
      <c r="Q1654" s="0" t="s">
        <v>332</v>
      </c>
      <c r="R1654" s="0" t="str">
        <f aca="false">CHOOSE(WEEKDAY(A1654),"Dom","Lun","Mar","Mie","Jue","Vie","Sab")</f>
        <v>Vie</v>
      </c>
    </row>
    <row r="1655" customFormat="false" ht="15" hidden="false" customHeight="true" outlineLevel="0" collapsed="false">
      <c r="A1655" s="70" t="n">
        <v>44156</v>
      </c>
      <c r="B1655" s="9" t="s">
        <v>2661</v>
      </c>
      <c r="C1655" s="71" t="n">
        <v>330</v>
      </c>
      <c r="D1655" s="72" t="s">
        <v>821</v>
      </c>
      <c r="E1655" s="73" t="s">
        <v>2662</v>
      </c>
      <c r="F1655" s="74" t="n">
        <f aca="false">IF(MONTH(A1655)=MONTH(A1654),F1654+1,1)</f>
        <v>1</v>
      </c>
      <c r="G1655" s="73"/>
      <c r="H1655" s="75" t="s">
        <v>2663</v>
      </c>
      <c r="I1655" s="75" t="s">
        <v>187</v>
      </c>
      <c r="J1655" s="75"/>
      <c r="K1655" s="78" t="s">
        <v>80</v>
      </c>
      <c r="L1655" s="7" t="n">
        <v>0.670138888888889</v>
      </c>
      <c r="M1655" s="7" t="n">
        <v>0.697916666666667</v>
      </c>
      <c r="N1655" s="95" t="s">
        <v>1239</v>
      </c>
      <c r="O1655" s="78" t="s">
        <v>2664</v>
      </c>
      <c r="Q1655" s="0" t="s">
        <v>332</v>
      </c>
      <c r="R1655" s="0" t="str">
        <f aca="false">CHOOSE(WEEKDAY(A1655),"Dom","Lun","Mar","Mie","Jue","Vie","Sab")</f>
        <v>Sab</v>
      </c>
    </row>
    <row r="1656" customFormat="false" ht="15" hidden="false" customHeight="true" outlineLevel="0" collapsed="false">
      <c r="A1656" s="70" t="n">
        <v>44156</v>
      </c>
      <c r="B1656" s="136" t="s">
        <v>1126</v>
      </c>
      <c r="C1656" s="71" t="n">
        <v>450</v>
      </c>
      <c r="D1656" s="72" t="s">
        <v>104</v>
      </c>
      <c r="E1656" s="73" t="s">
        <v>2665</v>
      </c>
      <c r="F1656" s="74" t="n">
        <f aca="false">IF(MONTH(A1656)=MONTH(A1655),F1655+1,1)</f>
        <v>2</v>
      </c>
      <c r="G1656" s="73"/>
      <c r="H1656" s="75"/>
      <c r="I1656" s="75" t="s">
        <v>113</v>
      </c>
      <c r="J1656" s="75"/>
      <c r="K1656" s="78" t="s">
        <v>80</v>
      </c>
      <c r="L1656" s="7" t="n">
        <v>0.341666666666667</v>
      </c>
      <c r="M1656" s="7" t="n">
        <v>0.365277777777778</v>
      </c>
      <c r="N1656" s="95" t="s">
        <v>318</v>
      </c>
      <c r="O1656" s="78" t="s">
        <v>2666</v>
      </c>
      <c r="Q1656" s="0" t="s">
        <v>332</v>
      </c>
      <c r="R1656" s="0" t="str">
        <f aca="false">CHOOSE(WEEKDAY(A1656),"Dom","Lun","Mar","Mie","Jue","Vie","Sab")</f>
        <v>Sab</v>
      </c>
    </row>
    <row r="1657" customFormat="false" ht="15" hidden="true" customHeight="true" outlineLevel="0" collapsed="false">
      <c r="A1657" s="70" t="n">
        <v>44156</v>
      </c>
      <c r="B1657" s="9" t="s">
        <v>2667</v>
      </c>
      <c r="C1657" s="71"/>
      <c r="D1657" s="72"/>
      <c r="E1657" s="73"/>
      <c r="F1657" s="74"/>
      <c r="G1657" s="73"/>
      <c r="H1657" s="75"/>
      <c r="I1657" s="75"/>
      <c r="J1657" s="75"/>
      <c r="K1657" s="78" t="s">
        <v>92</v>
      </c>
      <c r="L1657" s="7" t="n">
        <v>0.392361111111111</v>
      </c>
      <c r="M1657" s="7" t="n">
        <v>0.399305555555556</v>
      </c>
      <c r="N1657" s="95" t="s">
        <v>1569</v>
      </c>
      <c r="O1657" s="78" t="s">
        <v>2668</v>
      </c>
      <c r="Q1657" s="0" t="s">
        <v>332</v>
      </c>
      <c r="R1657" s="0" t="str">
        <f aca="false">CHOOSE(WEEKDAY(A1657),"Dom","Lun","Mar","Mie","Jue","Vie","Sab")</f>
        <v>Sab</v>
      </c>
    </row>
    <row r="1658" customFormat="false" ht="15" hidden="true" customHeight="true" outlineLevel="0" collapsed="false">
      <c r="A1658" s="70" t="n">
        <v>44156</v>
      </c>
      <c r="B1658" s="9" t="s">
        <v>2669</v>
      </c>
      <c r="C1658" s="71"/>
      <c r="D1658" s="72"/>
      <c r="E1658" s="73"/>
      <c r="F1658" s="74"/>
      <c r="G1658" s="73"/>
      <c r="H1658" s="75"/>
      <c r="I1658" s="75"/>
      <c r="J1658" s="75"/>
      <c r="K1658" s="78" t="s">
        <v>108</v>
      </c>
      <c r="L1658" s="7" t="n">
        <v>0.467361111111111</v>
      </c>
      <c r="M1658" s="7" t="n">
        <v>0.477083333333333</v>
      </c>
      <c r="N1658" s="95" t="s">
        <v>2670</v>
      </c>
      <c r="O1658" s="78" t="s">
        <v>2671</v>
      </c>
      <c r="Q1658" s="0" t="s">
        <v>332</v>
      </c>
      <c r="R1658" s="0" t="str">
        <f aca="false">CHOOSE(WEEKDAY(A1658),"Dom","Lun","Mar","Mie","Jue","Vie","Sab")</f>
        <v>Sab</v>
      </c>
    </row>
    <row r="1659" customFormat="false" ht="15" hidden="true" customHeight="true" outlineLevel="0" collapsed="false">
      <c r="A1659" s="70" t="n">
        <v>44156</v>
      </c>
      <c r="B1659" s="9" t="s">
        <v>143</v>
      </c>
      <c r="C1659" s="71"/>
      <c r="D1659" s="72"/>
      <c r="E1659" s="73"/>
      <c r="F1659" s="74"/>
      <c r="G1659" s="73"/>
      <c r="H1659" s="75"/>
      <c r="I1659" s="75"/>
      <c r="J1659" s="75"/>
      <c r="K1659" s="78" t="s">
        <v>144</v>
      </c>
      <c r="L1659" s="7" t="n">
        <v>0.729166666666667</v>
      </c>
      <c r="M1659" s="7" t="n">
        <v>0.74375</v>
      </c>
      <c r="N1659" s="95" t="s">
        <v>259</v>
      </c>
      <c r="O1659" s="78"/>
      <c r="Q1659" s="0" t="s">
        <v>332</v>
      </c>
      <c r="R1659" s="0" t="str">
        <f aca="false">CHOOSE(WEEKDAY(A1659),"Dom","Lun","Mar","Mie","Jue","Vie","Sab")</f>
        <v>Sab</v>
      </c>
    </row>
    <row r="1660" customFormat="false" ht="15" hidden="true" customHeight="true" outlineLevel="0" collapsed="false">
      <c r="A1660" s="47" t="n">
        <v>44156</v>
      </c>
      <c r="B1660" s="140" t="s">
        <v>147</v>
      </c>
      <c r="C1660" s="49"/>
      <c r="D1660" s="80"/>
      <c r="E1660" s="81"/>
      <c r="F1660" s="82"/>
      <c r="G1660" s="81"/>
      <c r="H1660" s="83"/>
      <c r="I1660" s="83"/>
      <c r="J1660" s="83"/>
      <c r="K1660" s="59" t="s">
        <v>96</v>
      </c>
      <c r="L1660" s="85" t="n">
        <v>0.755555555555556</v>
      </c>
      <c r="M1660" s="85" t="n">
        <v>0.775</v>
      </c>
      <c r="N1660" s="99" t="s">
        <v>2672</v>
      </c>
      <c r="O1660" s="59" t="s">
        <v>2118</v>
      </c>
      <c r="Q1660" s="0" t="s">
        <v>332</v>
      </c>
      <c r="R1660" s="0" t="str">
        <f aca="false">CHOOSE(WEEKDAY(A1660),"Dom","Lun","Mar","Mie","Jue","Vie","Sab")</f>
        <v>Sab</v>
      </c>
    </row>
    <row r="1661" customFormat="false" ht="15" hidden="false" customHeight="true" outlineLevel="0" collapsed="false">
      <c r="A1661" s="70" t="n">
        <v>44158</v>
      </c>
      <c r="B1661" s="9" t="s">
        <v>2673</v>
      </c>
      <c r="C1661" s="71" t="n">
        <v>350</v>
      </c>
      <c r="D1661" s="72" t="s">
        <v>821</v>
      </c>
      <c r="E1661" s="73" t="s">
        <v>2674</v>
      </c>
      <c r="F1661" s="74" t="n">
        <f aca="false">IF(MONTH(A1661)=MONTH(A1660),F1660+1,1)</f>
        <v>1</v>
      </c>
      <c r="G1661" s="73"/>
      <c r="H1661" s="75" t="s">
        <v>2675</v>
      </c>
      <c r="I1661" s="75" t="s">
        <v>100</v>
      </c>
      <c r="J1661" s="75"/>
      <c r="K1661" s="78" t="s">
        <v>80</v>
      </c>
      <c r="L1661" s="7" t="n">
        <v>0.607638888888889</v>
      </c>
      <c r="M1661" s="7" t="n">
        <v>0.618055555555556</v>
      </c>
      <c r="N1661" s="95" t="s">
        <v>81</v>
      </c>
      <c r="O1661" s="78" t="s">
        <v>2676</v>
      </c>
      <c r="Q1661" s="0" t="s">
        <v>120</v>
      </c>
      <c r="R1661" s="0" t="str">
        <f aca="false">CHOOSE(WEEKDAY(A1661),"Dom","Lun","Mar","Mie","Jue","Vie","Sab")</f>
        <v>Lun</v>
      </c>
    </row>
    <row r="1662" customFormat="false" ht="15" hidden="false" customHeight="true" outlineLevel="0" collapsed="false">
      <c r="A1662" s="70" t="n">
        <v>44158</v>
      </c>
      <c r="B1662" s="9" t="s">
        <v>2677</v>
      </c>
      <c r="C1662" s="71" t="n">
        <v>400</v>
      </c>
      <c r="D1662" s="72" t="s">
        <v>104</v>
      </c>
      <c r="E1662" s="73" t="s">
        <v>2678</v>
      </c>
      <c r="F1662" s="74" t="n">
        <f aca="false">IF(MONTH(A1662)=MONTH(A1661),F1661+1,1)</f>
        <v>2</v>
      </c>
      <c r="G1662" s="73"/>
      <c r="H1662" s="75"/>
      <c r="I1662" s="75" t="s">
        <v>187</v>
      </c>
      <c r="J1662" s="75"/>
      <c r="K1662" s="78" t="s">
        <v>80</v>
      </c>
      <c r="L1662" s="7" t="n">
        <v>0.465277777777778</v>
      </c>
      <c r="M1662" s="7" t="n">
        <v>0.475</v>
      </c>
      <c r="N1662" s="95" t="s">
        <v>86</v>
      </c>
      <c r="O1662" s="78" t="s">
        <v>2679</v>
      </c>
      <c r="Q1662" s="0" t="s">
        <v>120</v>
      </c>
      <c r="R1662" s="0" t="str">
        <f aca="false">CHOOSE(WEEKDAY(A1662),"Dom","Lun","Mar","Mie","Jue","Vie","Sab")</f>
        <v>Lun</v>
      </c>
    </row>
    <row r="1663" customFormat="false" ht="15" hidden="true" customHeight="true" outlineLevel="0" collapsed="false">
      <c r="A1663" s="70" t="n">
        <v>44158</v>
      </c>
      <c r="B1663" s="9" t="s">
        <v>1632</v>
      </c>
      <c r="C1663" s="71"/>
      <c r="D1663" s="72"/>
      <c r="E1663" s="73"/>
      <c r="F1663" s="74"/>
      <c r="G1663" s="73"/>
      <c r="H1663" s="75"/>
      <c r="I1663" s="75"/>
      <c r="J1663" s="75"/>
      <c r="K1663" s="78" t="s">
        <v>257</v>
      </c>
      <c r="L1663" s="7" t="n">
        <v>0.498611111111111</v>
      </c>
      <c r="M1663" s="7" t="n">
        <v>0.506944444444444</v>
      </c>
      <c r="N1663" s="95" t="s">
        <v>132</v>
      </c>
      <c r="O1663" s="78" t="s">
        <v>407</v>
      </c>
      <c r="Q1663" s="0" t="s">
        <v>120</v>
      </c>
      <c r="R1663" s="0" t="str">
        <f aca="false">CHOOSE(WEEKDAY(A1663),"Dom","Lun","Mar","Mie","Jue","Vie","Sab")</f>
        <v>Lun</v>
      </c>
    </row>
    <row r="1664" customFormat="false" ht="15" hidden="true" customHeight="true" outlineLevel="0" collapsed="false">
      <c r="A1664" s="70" t="n">
        <v>44158</v>
      </c>
      <c r="B1664" s="9" t="s">
        <v>147</v>
      </c>
      <c r="C1664" s="71"/>
      <c r="D1664" s="72"/>
      <c r="E1664" s="73"/>
      <c r="F1664" s="74"/>
      <c r="G1664" s="73"/>
      <c r="H1664" s="75"/>
      <c r="I1664" s="75"/>
      <c r="J1664" s="75"/>
      <c r="K1664" s="78" t="s">
        <v>96</v>
      </c>
      <c r="L1664" s="7" t="n">
        <v>0.528472222222222</v>
      </c>
      <c r="M1664" s="7" t="n">
        <v>0.533333333333333</v>
      </c>
      <c r="N1664" s="95" t="s">
        <v>2680</v>
      </c>
      <c r="O1664" s="78" t="s">
        <v>2118</v>
      </c>
      <c r="Q1664" s="0" t="s">
        <v>120</v>
      </c>
      <c r="R1664" s="0" t="str">
        <f aca="false">CHOOSE(WEEKDAY(A1664),"Dom","Lun","Mar","Mie","Jue","Vie","Sab")</f>
        <v>Lun</v>
      </c>
    </row>
    <row r="1665" customFormat="false" ht="15" hidden="true" customHeight="true" outlineLevel="0" collapsed="false">
      <c r="A1665" s="70" t="n">
        <v>44158</v>
      </c>
      <c r="B1665" s="9" t="s">
        <v>143</v>
      </c>
      <c r="C1665" s="71"/>
      <c r="D1665" s="72"/>
      <c r="E1665" s="73"/>
      <c r="F1665" s="74"/>
      <c r="G1665" s="73"/>
      <c r="H1665" s="75"/>
      <c r="I1665" s="75"/>
      <c r="J1665" s="75"/>
      <c r="K1665" s="78" t="s">
        <v>144</v>
      </c>
      <c r="L1665" s="7" t="n">
        <v>0.642361111111111</v>
      </c>
      <c r="M1665" s="7" t="n">
        <v>0.6875</v>
      </c>
      <c r="N1665" s="95" t="s">
        <v>261</v>
      </c>
      <c r="O1665" s="78"/>
      <c r="Q1665" s="0" t="s">
        <v>120</v>
      </c>
      <c r="R1665" s="0" t="str">
        <f aca="false">CHOOSE(WEEKDAY(A1665),"Dom","Lun","Mar","Mie","Jue","Vie","Sab")</f>
        <v>Lun</v>
      </c>
    </row>
    <row r="1666" customFormat="false" ht="15" hidden="true" customHeight="true" outlineLevel="0" collapsed="false">
      <c r="A1666" s="47" t="n">
        <v>44158</v>
      </c>
      <c r="B1666" s="79" t="s">
        <v>147</v>
      </c>
      <c r="C1666" s="49"/>
      <c r="D1666" s="80"/>
      <c r="E1666" s="81"/>
      <c r="F1666" s="82"/>
      <c r="G1666" s="81"/>
      <c r="H1666" s="83"/>
      <c r="I1666" s="83"/>
      <c r="J1666" s="83"/>
      <c r="K1666" s="59" t="s">
        <v>96</v>
      </c>
      <c r="L1666" s="85" t="n">
        <v>0.700694444444444</v>
      </c>
      <c r="M1666" s="85" t="n">
        <v>0.721527777777778</v>
      </c>
      <c r="N1666" s="99" t="s">
        <v>772</v>
      </c>
      <c r="O1666" s="59" t="s">
        <v>2118</v>
      </c>
      <c r="Q1666" s="0" t="s">
        <v>120</v>
      </c>
      <c r="R1666" s="0" t="str">
        <f aca="false">CHOOSE(WEEKDAY(A1666),"Dom","Lun","Mar","Mie","Jue","Vie","Sab")</f>
        <v>Lun</v>
      </c>
    </row>
    <row r="1667" customFormat="false" ht="15" hidden="false" customHeight="true" outlineLevel="0" collapsed="false">
      <c r="A1667" s="70" t="n">
        <v>44159</v>
      </c>
      <c r="B1667" s="9" t="s">
        <v>2681</v>
      </c>
      <c r="C1667" s="71" t="n">
        <v>400</v>
      </c>
      <c r="D1667" s="72" t="s">
        <v>821</v>
      </c>
      <c r="E1667" s="73" t="s">
        <v>2682</v>
      </c>
      <c r="F1667" s="74" t="n">
        <f aca="false">IF(MONTH(A1667)=MONTH(A1666),F1666+1,1)</f>
        <v>1</v>
      </c>
      <c r="G1667" s="73"/>
      <c r="H1667" s="75" t="s">
        <v>2683</v>
      </c>
      <c r="I1667" s="75" t="s">
        <v>113</v>
      </c>
      <c r="J1667" s="75"/>
      <c r="K1667" s="78" t="s">
        <v>80</v>
      </c>
      <c r="L1667" s="7" t="n">
        <v>0.39375</v>
      </c>
      <c r="M1667" s="7" t="n">
        <v>0.415277777777778</v>
      </c>
      <c r="N1667" s="95" t="s">
        <v>267</v>
      </c>
      <c r="O1667" s="78" t="s">
        <v>2684</v>
      </c>
      <c r="Q1667" s="0" t="s">
        <v>120</v>
      </c>
      <c r="R1667" s="0" t="str">
        <f aca="false">CHOOSE(WEEKDAY(A1667),"Dom","Lun","Mar","Mie","Jue","Vie","Sab")</f>
        <v>Mar</v>
      </c>
    </row>
    <row r="1668" customFormat="false" ht="15" hidden="false" customHeight="true" outlineLevel="0" collapsed="false">
      <c r="A1668" s="70" t="n">
        <v>44159</v>
      </c>
      <c r="B1668" s="9" t="s">
        <v>2685</v>
      </c>
      <c r="C1668" s="71" t="n">
        <v>500</v>
      </c>
      <c r="D1668" s="72" t="s">
        <v>104</v>
      </c>
      <c r="E1668" s="73" t="s">
        <v>2686</v>
      </c>
      <c r="F1668" s="74" t="n">
        <f aca="false">IF(MONTH(A1668)=MONTH(A1667),F1667+1,1)</f>
        <v>2</v>
      </c>
      <c r="G1668" s="73"/>
      <c r="H1668" s="75"/>
      <c r="I1668" s="75" t="s">
        <v>79</v>
      </c>
      <c r="J1668" s="75"/>
      <c r="K1668" s="78" t="s">
        <v>80</v>
      </c>
      <c r="L1668" s="7" t="n">
        <v>0.313888888888889</v>
      </c>
      <c r="M1668" s="7" t="n">
        <v>0.35625</v>
      </c>
      <c r="N1668" s="95" t="s">
        <v>93</v>
      </c>
      <c r="O1668" s="78" t="s">
        <v>2687</v>
      </c>
      <c r="Q1668" s="0" t="s">
        <v>120</v>
      </c>
      <c r="R1668" s="0" t="str">
        <f aca="false">CHOOSE(WEEKDAY(A1668),"Dom","Lun","Mar","Mie","Jue","Vie","Sab")</f>
        <v>Mar</v>
      </c>
    </row>
    <row r="1669" customFormat="false" ht="15" hidden="true" customHeight="true" outlineLevel="0" collapsed="false">
      <c r="A1669" s="70" t="n">
        <v>44159</v>
      </c>
      <c r="B1669" s="9" t="s">
        <v>143</v>
      </c>
      <c r="C1669" s="71"/>
      <c r="D1669" s="72"/>
      <c r="E1669" s="73"/>
      <c r="F1669" s="74"/>
      <c r="G1669" s="73"/>
      <c r="H1669" s="75"/>
      <c r="I1669" s="75"/>
      <c r="J1669" s="75"/>
      <c r="K1669" s="78" t="s">
        <v>144</v>
      </c>
      <c r="L1669" s="7" t="n">
        <v>0.433333333333333</v>
      </c>
      <c r="M1669" s="7" t="n">
        <v>0.48125</v>
      </c>
      <c r="N1669" s="95" t="s">
        <v>106</v>
      </c>
      <c r="O1669" s="78"/>
      <c r="Q1669" s="0" t="s">
        <v>120</v>
      </c>
      <c r="R1669" s="0" t="str">
        <f aca="false">CHOOSE(WEEKDAY(A1669),"Dom","Lun","Mar","Mie","Jue","Vie","Sab")</f>
        <v>Mar</v>
      </c>
    </row>
    <row r="1670" customFormat="false" ht="15" hidden="true" customHeight="true" outlineLevel="0" collapsed="false">
      <c r="A1670" s="70" t="n">
        <v>44159</v>
      </c>
      <c r="B1670" s="9" t="s">
        <v>1323</v>
      </c>
      <c r="C1670" s="71"/>
      <c r="D1670" s="72"/>
      <c r="E1670" s="73"/>
      <c r="F1670" s="74"/>
      <c r="G1670" s="73"/>
      <c r="H1670" s="75"/>
      <c r="I1670" s="75"/>
      <c r="J1670" s="75"/>
      <c r="K1670" s="78" t="s">
        <v>108</v>
      </c>
      <c r="L1670" s="7" t="n">
        <v>0.496527777777778</v>
      </c>
      <c r="M1670" s="7" t="n">
        <v>0.501388888888889</v>
      </c>
      <c r="N1670" s="95" t="s">
        <v>674</v>
      </c>
      <c r="O1670" s="78" t="s">
        <v>2688</v>
      </c>
      <c r="Q1670" s="0" t="s">
        <v>120</v>
      </c>
      <c r="R1670" s="0" t="str">
        <f aca="false">CHOOSE(WEEKDAY(A1670),"Dom","Lun","Mar","Mie","Jue","Vie","Sab")</f>
        <v>Mar</v>
      </c>
    </row>
    <row r="1671" customFormat="false" ht="15" hidden="true" customHeight="true" outlineLevel="0" collapsed="false">
      <c r="A1671" s="47" t="n">
        <v>44159</v>
      </c>
      <c r="B1671" s="79" t="s">
        <v>147</v>
      </c>
      <c r="C1671" s="49"/>
      <c r="D1671" s="80"/>
      <c r="E1671" s="81"/>
      <c r="F1671" s="82"/>
      <c r="G1671" s="81"/>
      <c r="H1671" s="83"/>
      <c r="I1671" s="83" t="s">
        <v>187</v>
      </c>
      <c r="J1671" s="83"/>
      <c r="K1671" s="59" t="s">
        <v>96</v>
      </c>
      <c r="L1671" s="85" t="n">
        <v>0.625694444444444</v>
      </c>
      <c r="M1671" s="85" t="n">
        <v>0.635416666666667</v>
      </c>
      <c r="N1671" s="99" t="s">
        <v>1910</v>
      </c>
      <c r="O1671" s="59" t="s">
        <v>2118</v>
      </c>
      <c r="Q1671" s="0" t="s">
        <v>120</v>
      </c>
      <c r="R1671" s="0" t="str">
        <f aca="false">CHOOSE(WEEKDAY(A1671),"Dom","Lun","Mar","Mie","Jue","Vie","Sab")</f>
        <v>Mar</v>
      </c>
    </row>
    <row r="1672" customFormat="false" ht="15" hidden="true" customHeight="true" outlineLevel="0" collapsed="false">
      <c r="A1672" s="87" t="n">
        <v>44160</v>
      </c>
      <c r="B1672" s="48" t="s">
        <v>2689</v>
      </c>
      <c r="C1672" s="97"/>
      <c r="D1672" s="50"/>
      <c r="E1672" s="51"/>
      <c r="F1672" s="52"/>
      <c r="G1672" s="51"/>
      <c r="H1672" s="54"/>
      <c r="I1672" s="54"/>
      <c r="J1672" s="54"/>
      <c r="K1672" s="98" t="s">
        <v>96</v>
      </c>
      <c r="L1672" s="57" t="n">
        <v>0.744444444444444</v>
      </c>
      <c r="M1672" s="57" t="n">
        <v>0.778472222222222</v>
      </c>
      <c r="N1672" s="145" t="s">
        <v>2690</v>
      </c>
      <c r="O1672" s="98"/>
      <c r="Q1672" s="0" t="s">
        <v>120</v>
      </c>
      <c r="R1672" s="0" t="str">
        <f aca="false">CHOOSE(WEEKDAY(A1672),"Dom","Lun","Mar","Mie","Jue","Vie","Sab")</f>
        <v>Mie</v>
      </c>
    </row>
    <row r="1673" customFormat="false" ht="15" hidden="false" customHeight="true" outlineLevel="0" collapsed="false">
      <c r="A1673" s="70" t="n">
        <v>44161</v>
      </c>
      <c r="B1673" s="9" t="s">
        <v>2691</v>
      </c>
      <c r="C1673" s="71" t="n">
        <v>350</v>
      </c>
      <c r="D1673" s="72" t="s">
        <v>821</v>
      </c>
      <c r="E1673" s="73" t="s">
        <v>2692</v>
      </c>
      <c r="F1673" s="74" t="n">
        <f aca="false">IF(MONTH(A1673)=MONTH(A1672),F1672+1,1)</f>
        <v>1</v>
      </c>
      <c r="G1673" s="73"/>
      <c r="H1673" s="75" t="s">
        <v>2693</v>
      </c>
      <c r="I1673" s="75" t="s">
        <v>187</v>
      </c>
      <c r="J1673" s="75"/>
      <c r="K1673" s="78" t="s">
        <v>80</v>
      </c>
      <c r="L1673" s="7" t="n">
        <v>0.371527777777778</v>
      </c>
      <c r="M1673" s="7" t="n">
        <v>0.386111111111111</v>
      </c>
      <c r="N1673" s="95" t="s">
        <v>395</v>
      </c>
      <c r="O1673" s="78" t="s">
        <v>2694</v>
      </c>
      <c r="Q1673" s="0" t="s">
        <v>120</v>
      </c>
      <c r="R1673" s="0" t="str">
        <f aca="false">CHOOSE(WEEKDAY(A1673),"Dom","Lun","Mar","Mie","Jue","Vie","Sab")</f>
        <v>Jue</v>
      </c>
    </row>
    <row r="1674" customFormat="false" ht="15" hidden="false" customHeight="true" outlineLevel="0" collapsed="false">
      <c r="A1674" s="70" t="n">
        <v>44161</v>
      </c>
      <c r="B1674" s="9" t="s">
        <v>314</v>
      </c>
      <c r="C1674" s="71" t="n">
        <v>450</v>
      </c>
      <c r="D1674" s="72" t="s">
        <v>104</v>
      </c>
      <c r="E1674" s="73" t="s">
        <v>2695</v>
      </c>
      <c r="F1674" s="74" t="n">
        <f aca="false">IF(MONTH(A1674)=MONTH(A1673),F1673+1,1)</f>
        <v>2</v>
      </c>
      <c r="G1674" s="73"/>
      <c r="H1674" s="75"/>
      <c r="I1674" s="75" t="s">
        <v>314</v>
      </c>
      <c r="J1674" s="75"/>
      <c r="K1674" s="78" t="s">
        <v>80</v>
      </c>
      <c r="L1674" s="7" t="n">
        <v>0.294444444444444</v>
      </c>
      <c r="M1674" s="7" t="n">
        <v>0.325</v>
      </c>
      <c r="N1674" s="95" t="s">
        <v>568</v>
      </c>
      <c r="O1674" s="78" t="s">
        <v>2696</v>
      </c>
      <c r="Q1674" s="0" t="s">
        <v>120</v>
      </c>
      <c r="R1674" s="0" t="str">
        <f aca="false">CHOOSE(WEEKDAY(A1674),"Dom","Lun","Mar","Mie","Jue","Vie","Sab")</f>
        <v>Jue</v>
      </c>
    </row>
    <row r="1675" customFormat="false" ht="15" hidden="false" customHeight="true" outlineLevel="0" collapsed="false">
      <c r="A1675" s="70" t="n">
        <v>44161</v>
      </c>
      <c r="B1675" s="9" t="s">
        <v>2697</v>
      </c>
      <c r="C1675" s="71" t="n">
        <v>350</v>
      </c>
      <c r="D1675" s="72" t="s">
        <v>104</v>
      </c>
      <c r="E1675" s="73" t="s">
        <v>2698</v>
      </c>
      <c r="F1675" s="74" t="n">
        <f aca="false">IF(MONTH(A1675)=MONTH(A1674),F1674+1,1)</f>
        <v>3</v>
      </c>
      <c r="G1675" s="73"/>
      <c r="H1675" s="75"/>
      <c r="I1675" s="75" t="s">
        <v>187</v>
      </c>
      <c r="J1675" s="75"/>
      <c r="K1675" s="78" t="s">
        <v>80</v>
      </c>
      <c r="L1675" s="7" t="n">
        <v>0.411805555555556</v>
      </c>
      <c r="M1675" s="7" t="n">
        <v>0.413194444444444</v>
      </c>
      <c r="N1675" s="95" t="s">
        <v>213</v>
      </c>
      <c r="O1675" s="78" t="s">
        <v>2699</v>
      </c>
      <c r="Q1675" s="0" t="s">
        <v>120</v>
      </c>
      <c r="R1675" s="0" t="str">
        <f aca="false">CHOOSE(WEEKDAY(A1675),"Dom","Lun","Mar","Mie","Jue","Vie","Sab")</f>
        <v>Jue</v>
      </c>
    </row>
    <row r="1676" customFormat="false" ht="15" hidden="true" customHeight="true" outlineLevel="0" collapsed="false">
      <c r="A1676" s="70" t="n">
        <v>44161</v>
      </c>
      <c r="B1676" s="9" t="s">
        <v>302</v>
      </c>
      <c r="C1676" s="71"/>
      <c r="D1676" s="72"/>
      <c r="E1676" s="73"/>
      <c r="F1676" s="74"/>
      <c r="G1676" s="73"/>
      <c r="H1676" s="75"/>
      <c r="I1676" s="75"/>
      <c r="J1676" s="75"/>
      <c r="K1676" s="78" t="s">
        <v>257</v>
      </c>
      <c r="L1676" s="7" t="n">
        <v>0.354166666666667</v>
      </c>
      <c r="M1676" s="7" t="n">
        <v>0.366666666666667</v>
      </c>
      <c r="N1676" s="95" t="s">
        <v>434</v>
      </c>
      <c r="O1676" s="78" t="s">
        <v>303</v>
      </c>
      <c r="Q1676" s="0" t="s">
        <v>120</v>
      </c>
      <c r="R1676" s="0" t="str">
        <f aca="false">CHOOSE(WEEKDAY(A1676),"Dom","Lun","Mar","Mie","Jue","Vie","Sab")</f>
        <v>Jue</v>
      </c>
    </row>
    <row r="1677" customFormat="false" ht="15" hidden="true" customHeight="true" outlineLevel="0" collapsed="false">
      <c r="A1677" s="70" t="n">
        <v>44161</v>
      </c>
      <c r="B1677" s="9" t="s">
        <v>143</v>
      </c>
      <c r="C1677" s="71"/>
      <c r="D1677" s="72"/>
      <c r="E1677" s="73"/>
      <c r="F1677" s="74"/>
      <c r="G1677" s="73"/>
      <c r="H1677" s="75"/>
      <c r="I1677" s="75"/>
      <c r="J1677" s="75"/>
      <c r="K1677" s="78" t="s">
        <v>144</v>
      </c>
      <c r="L1677" s="7" t="n">
        <v>0.430555555555556</v>
      </c>
      <c r="M1677" s="7" t="n">
        <v>0.451388888888889</v>
      </c>
      <c r="N1677" s="95" t="s">
        <v>324</v>
      </c>
      <c r="O1677" s="78"/>
      <c r="Q1677" s="0" t="s">
        <v>120</v>
      </c>
      <c r="R1677" s="0" t="str">
        <f aca="false">CHOOSE(WEEKDAY(A1677),"Dom","Lun","Mar","Mie","Jue","Vie","Sab")</f>
        <v>Jue</v>
      </c>
    </row>
    <row r="1678" customFormat="false" ht="15" hidden="true" customHeight="true" outlineLevel="0" collapsed="false">
      <c r="A1678" s="47" t="n">
        <v>44161</v>
      </c>
      <c r="B1678" s="79" t="s">
        <v>147</v>
      </c>
      <c r="C1678" s="49"/>
      <c r="D1678" s="80"/>
      <c r="E1678" s="81"/>
      <c r="F1678" s="82"/>
      <c r="G1678" s="81"/>
      <c r="H1678" s="83"/>
      <c r="I1678" s="83"/>
      <c r="J1678" s="83"/>
      <c r="K1678" s="59" t="s">
        <v>96</v>
      </c>
      <c r="L1678" s="85" t="n">
        <v>0.458333333333333</v>
      </c>
      <c r="M1678" s="85" t="n">
        <v>0.715277777777778</v>
      </c>
      <c r="N1678" s="99" t="s">
        <v>2700</v>
      </c>
      <c r="O1678" s="59" t="s">
        <v>2118</v>
      </c>
      <c r="Q1678" s="0" t="s">
        <v>120</v>
      </c>
      <c r="R1678" s="0" t="str">
        <f aca="false">CHOOSE(WEEKDAY(A1678),"Dom","Lun","Mar","Mie","Jue","Vie","Sab")</f>
        <v>Jue</v>
      </c>
    </row>
    <row r="1679" customFormat="false" ht="15" hidden="false" customHeight="true" outlineLevel="0" collapsed="false">
      <c r="A1679" s="70" t="n">
        <v>44162</v>
      </c>
      <c r="B1679" s="9" t="s">
        <v>2701</v>
      </c>
      <c r="C1679" s="71" t="n">
        <v>50</v>
      </c>
      <c r="D1679" s="72" t="s">
        <v>821</v>
      </c>
      <c r="E1679" s="73" t="s">
        <v>2702</v>
      </c>
      <c r="F1679" s="74" t="n">
        <f aca="false">IF(MONTH(A1679)=MONTH(A1678),F1678+1,1)</f>
        <v>1</v>
      </c>
      <c r="G1679" s="73"/>
      <c r="H1679" s="75" t="s">
        <v>2703</v>
      </c>
      <c r="I1679" s="75" t="s">
        <v>183</v>
      </c>
      <c r="J1679" s="75"/>
      <c r="K1679" s="78" t="s">
        <v>80</v>
      </c>
      <c r="L1679" s="7" t="n">
        <v>0.601388888888889</v>
      </c>
      <c r="M1679" s="7" t="n">
        <v>0.680555555555555</v>
      </c>
      <c r="N1679" s="95" t="s">
        <v>210</v>
      </c>
      <c r="O1679" s="78" t="s">
        <v>2704</v>
      </c>
      <c r="P1679" s="0" t="s">
        <v>2705</v>
      </c>
      <c r="Q1679" s="0" t="s">
        <v>120</v>
      </c>
      <c r="R1679" s="0" t="str">
        <f aca="false">CHOOSE(WEEKDAY(A1679),"Dom","Lun","Mar","Mie","Jue","Vie","Sab")</f>
        <v>Vie</v>
      </c>
    </row>
    <row r="1680" customFormat="false" ht="15" hidden="false" customHeight="true" outlineLevel="0" collapsed="false">
      <c r="A1680" s="70" t="n">
        <v>44162</v>
      </c>
      <c r="B1680" s="136" t="s">
        <v>2706</v>
      </c>
      <c r="C1680" s="124" t="n">
        <v>400</v>
      </c>
      <c r="D1680" s="72" t="s">
        <v>821</v>
      </c>
      <c r="E1680" s="73" t="s">
        <v>2707</v>
      </c>
      <c r="F1680" s="74" t="n">
        <f aca="false">IF(MONTH(A1680)=MONTH(A1679),F1679+1,1)</f>
        <v>2</v>
      </c>
      <c r="G1680" s="73"/>
      <c r="H1680" s="75" t="s">
        <v>2708</v>
      </c>
      <c r="I1680" s="75" t="s">
        <v>100</v>
      </c>
      <c r="J1680" s="75"/>
      <c r="K1680" s="78" t="s">
        <v>80</v>
      </c>
      <c r="L1680" s="7" t="n">
        <v>0.729861111111111</v>
      </c>
      <c r="M1680" s="7" t="n">
        <v>0.763888888888889</v>
      </c>
      <c r="N1680" s="95" t="s">
        <v>122</v>
      </c>
      <c r="O1680" s="78" t="s">
        <v>2709</v>
      </c>
      <c r="Q1680" s="0" t="s">
        <v>120</v>
      </c>
      <c r="R1680" s="0" t="str">
        <f aca="false">CHOOSE(WEEKDAY(A1680),"Dom","Lun","Mar","Mie","Jue","Vie","Sab")</f>
        <v>Vie</v>
      </c>
    </row>
    <row r="1681" customFormat="false" ht="15" hidden="false" customHeight="true" outlineLevel="0" collapsed="false">
      <c r="A1681" s="70" t="n">
        <v>44162</v>
      </c>
      <c r="B1681" s="9" t="s">
        <v>2377</v>
      </c>
      <c r="C1681" s="71" t="n">
        <v>400</v>
      </c>
      <c r="D1681" s="72" t="s">
        <v>104</v>
      </c>
      <c r="E1681" s="73" t="s">
        <v>2015</v>
      </c>
      <c r="F1681" s="74" t="n">
        <f aca="false">IF(MONTH(A1681)=MONTH(A1680),F1680+1,1)</f>
        <v>3</v>
      </c>
      <c r="G1681" s="73"/>
      <c r="H1681" s="75"/>
      <c r="I1681" s="75" t="s">
        <v>113</v>
      </c>
      <c r="J1681" s="75"/>
      <c r="K1681" s="78" t="s">
        <v>80</v>
      </c>
      <c r="L1681" s="7" t="n">
        <v>0.352777777777778</v>
      </c>
      <c r="M1681" s="7" t="n">
        <v>0.375694444444444</v>
      </c>
      <c r="N1681" s="95" t="s">
        <v>909</v>
      </c>
      <c r="O1681" s="78" t="s">
        <v>2016</v>
      </c>
      <c r="Q1681" s="0" t="s">
        <v>120</v>
      </c>
      <c r="R1681" s="0" t="str">
        <f aca="false">CHOOSE(WEEKDAY(A1681),"Dom","Lun","Mar","Mie","Jue","Vie","Sab")</f>
        <v>Vie</v>
      </c>
    </row>
    <row r="1682" customFormat="false" ht="15" hidden="true" customHeight="true" outlineLevel="0" collapsed="false">
      <c r="A1682" s="70" t="n">
        <v>44162</v>
      </c>
      <c r="B1682" s="9" t="s">
        <v>2710</v>
      </c>
      <c r="C1682" s="71"/>
      <c r="D1682" s="72"/>
      <c r="E1682" s="73"/>
      <c r="F1682" s="74"/>
      <c r="G1682" s="73"/>
      <c r="H1682" s="75"/>
      <c r="I1682" s="75"/>
      <c r="J1682" s="75"/>
      <c r="K1682" s="78" t="s">
        <v>92</v>
      </c>
      <c r="L1682" s="7" t="n">
        <v>0.409027777777778</v>
      </c>
      <c r="M1682" s="7" t="n">
        <v>0.415277777777778</v>
      </c>
      <c r="N1682" s="95" t="s">
        <v>2711</v>
      </c>
      <c r="O1682" s="78" t="s">
        <v>2712</v>
      </c>
      <c r="Q1682" s="0" t="s">
        <v>120</v>
      </c>
      <c r="R1682" s="0" t="str">
        <f aca="false">CHOOSE(WEEKDAY(A1682),"Dom","Lun","Mar","Mie","Jue","Vie","Sab")</f>
        <v>Vie</v>
      </c>
    </row>
    <row r="1683" customFormat="false" ht="15" hidden="true" customHeight="true" outlineLevel="0" collapsed="false">
      <c r="A1683" s="70" t="n">
        <v>44162</v>
      </c>
      <c r="B1683" s="9" t="s">
        <v>143</v>
      </c>
      <c r="C1683" s="124"/>
      <c r="D1683" s="72"/>
      <c r="E1683" s="73"/>
      <c r="F1683" s="74"/>
      <c r="G1683" s="73"/>
      <c r="H1683" s="75"/>
      <c r="I1683" s="75"/>
      <c r="J1683" s="75"/>
      <c r="K1683" s="78" t="s">
        <v>144</v>
      </c>
      <c r="L1683" s="7" t="n">
        <v>0.560416666666667</v>
      </c>
      <c r="M1683" s="7" t="n">
        <v>0.590277777777778</v>
      </c>
      <c r="N1683" s="95" t="s">
        <v>220</v>
      </c>
      <c r="O1683" s="78"/>
      <c r="Q1683" s="0" t="s">
        <v>120</v>
      </c>
      <c r="R1683" s="0" t="str">
        <f aca="false">CHOOSE(WEEKDAY(A1683),"Dom","Lun","Mar","Mie","Jue","Vie","Sab")</f>
        <v>Vie</v>
      </c>
    </row>
    <row r="1684" customFormat="false" ht="15" hidden="true" customHeight="true" outlineLevel="0" collapsed="false">
      <c r="A1684" s="70" t="n">
        <v>44162</v>
      </c>
      <c r="B1684" s="9" t="s">
        <v>2581</v>
      </c>
      <c r="C1684" s="71"/>
      <c r="D1684" s="72"/>
      <c r="E1684" s="73"/>
      <c r="F1684" s="74"/>
      <c r="G1684" s="73"/>
      <c r="H1684" s="75"/>
      <c r="I1684" s="75"/>
      <c r="J1684" s="75"/>
      <c r="K1684" s="78" t="s">
        <v>96</v>
      </c>
      <c r="L1684" s="7" t="n">
        <v>0.700694444444444</v>
      </c>
      <c r="M1684" s="7" t="n">
        <v>0.727083333333333</v>
      </c>
      <c r="N1684" s="95" t="s">
        <v>168</v>
      </c>
      <c r="O1684" s="78"/>
      <c r="Q1684" s="0" t="s">
        <v>120</v>
      </c>
      <c r="R1684" s="0" t="str">
        <f aca="false">CHOOSE(WEEKDAY(A1684),"Dom","Lun","Mar","Mie","Jue","Vie","Sab")</f>
        <v>Vie</v>
      </c>
    </row>
    <row r="1685" customFormat="false" ht="15" hidden="true" customHeight="true" outlineLevel="0" collapsed="false">
      <c r="A1685" s="47" t="n">
        <v>44162</v>
      </c>
      <c r="B1685" s="79" t="s">
        <v>147</v>
      </c>
      <c r="C1685" s="49"/>
      <c r="D1685" s="80"/>
      <c r="E1685" s="81"/>
      <c r="F1685" s="82"/>
      <c r="G1685" s="81"/>
      <c r="H1685" s="83"/>
      <c r="I1685" s="83"/>
      <c r="J1685" s="83"/>
      <c r="K1685" s="59" t="s">
        <v>96</v>
      </c>
      <c r="L1685" s="85" t="n">
        <v>0.778472222222222</v>
      </c>
      <c r="M1685" s="85" t="n">
        <v>0.801388888888889</v>
      </c>
      <c r="N1685" s="99" t="s">
        <v>2713</v>
      </c>
      <c r="O1685" s="59" t="s">
        <v>2118</v>
      </c>
      <c r="Q1685" s="0" t="s">
        <v>120</v>
      </c>
      <c r="R1685" s="0" t="str">
        <f aca="false">CHOOSE(WEEKDAY(A1685),"Dom","Lun","Mar","Mie","Jue","Vie","Sab")</f>
        <v>Vie</v>
      </c>
    </row>
    <row r="1686" customFormat="false" ht="15" hidden="false" customHeight="true" outlineLevel="0" collapsed="false">
      <c r="A1686" s="70" t="n">
        <v>44163</v>
      </c>
      <c r="B1686" s="9" t="s">
        <v>2714</v>
      </c>
      <c r="C1686" s="71" t="n">
        <v>550</v>
      </c>
      <c r="D1686" s="72" t="s">
        <v>104</v>
      </c>
      <c r="E1686" s="73" t="s">
        <v>2715</v>
      </c>
      <c r="F1686" s="74" t="n">
        <f aca="false">IF(MONTH(A1686)=MONTH(A1685),F1685+1,1)</f>
        <v>1</v>
      </c>
      <c r="G1686" s="73"/>
      <c r="H1686" s="75"/>
      <c r="I1686" s="75" t="s">
        <v>79</v>
      </c>
      <c r="J1686" s="75"/>
      <c r="K1686" s="78" t="s">
        <v>80</v>
      </c>
      <c r="L1686" s="7" t="n">
        <v>0.672916666666667</v>
      </c>
      <c r="M1686" s="7" t="n">
        <v>0.743055555555555</v>
      </c>
      <c r="N1686" s="95" t="s">
        <v>101</v>
      </c>
      <c r="O1686" s="78" t="s">
        <v>2716</v>
      </c>
      <c r="Q1686" s="0" t="s">
        <v>120</v>
      </c>
      <c r="R1686" s="0" t="str">
        <f aca="false">CHOOSE(WEEKDAY(A1686),"Dom","Lun","Mar","Mie","Jue","Vie","Sab")</f>
        <v>Sab</v>
      </c>
    </row>
    <row r="1687" customFormat="false" ht="15" hidden="true" customHeight="true" outlineLevel="0" collapsed="false">
      <c r="A1687" s="47" t="n">
        <v>44163</v>
      </c>
      <c r="B1687" s="79" t="s">
        <v>147</v>
      </c>
      <c r="C1687" s="49"/>
      <c r="D1687" s="80"/>
      <c r="E1687" s="81"/>
      <c r="F1687" s="82"/>
      <c r="G1687" s="81"/>
      <c r="H1687" s="83"/>
      <c r="I1687" s="83"/>
      <c r="J1687" s="83"/>
      <c r="K1687" s="59" t="s">
        <v>96</v>
      </c>
      <c r="L1687" s="85" t="n">
        <v>0.772916666666667</v>
      </c>
      <c r="M1687" s="85" t="n">
        <v>0.820138888888889</v>
      </c>
      <c r="N1687" s="99" t="s">
        <v>2717</v>
      </c>
      <c r="O1687" s="59" t="s">
        <v>2118</v>
      </c>
      <c r="Q1687" s="0" t="s">
        <v>120</v>
      </c>
      <c r="R1687" s="0" t="str">
        <f aca="false">CHOOSE(WEEKDAY(A1687),"Dom","Lun","Mar","Mie","Jue","Vie","Sab")</f>
        <v>Sab</v>
      </c>
    </row>
    <row r="1688" customFormat="false" ht="15" hidden="false" customHeight="true" outlineLevel="0" collapsed="false">
      <c r="A1688" s="70" t="n">
        <v>44165</v>
      </c>
      <c r="B1688" s="9" t="s">
        <v>2119</v>
      </c>
      <c r="C1688" s="71" t="n">
        <v>300</v>
      </c>
      <c r="D1688" s="72" t="s">
        <v>77</v>
      </c>
      <c r="E1688" s="73" t="s">
        <v>2120</v>
      </c>
      <c r="F1688" s="74" t="n">
        <f aca="false">IF(MONTH(A1688)=MONTH(A1687),F1687+1,1)</f>
        <v>1</v>
      </c>
      <c r="G1688" s="73"/>
      <c r="H1688" s="75" t="s">
        <v>784</v>
      </c>
      <c r="I1688" s="75" t="s">
        <v>183</v>
      </c>
      <c r="J1688" s="75"/>
      <c r="K1688" s="78" t="s">
        <v>80</v>
      </c>
      <c r="L1688" s="7" t="n">
        <v>0.682638888888889</v>
      </c>
      <c r="M1688" s="7" t="n">
        <v>0.710416666666667</v>
      </c>
      <c r="N1688" s="95" t="s">
        <v>220</v>
      </c>
      <c r="O1688" s="78" t="s">
        <v>2121</v>
      </c>
      <c r="Q1688" s="0" t="s">
        <v>120</v>
      </c>
      <c r="R1688" s="0" t="str">
        <f aca="false">CHOOSE(WEEKDAY(A1688),"Dom","Lun","Mar","Mie","Jue","Vie","Sab")</f>
        <v>Lun</v>
      </c>
    </row>
    <row r="1689" customFormat="false" ht="15" hidden="false" customHeight="true" outlineLevel="0" collapsed="false">
      <c r="A1689" s="70" t="n">
        <v>44165</v>
      </c>
      <c r="B1689" s="9" t="s">
        <v>2718</v>
      </c>
      <c r="C1689" s="71" t="n">
        <v>350</v>
      </c>
      <c r="D1689" s="72" t="s">
        <v>821</v>
      </c>
      <c r="E1689" s="73" t="s">
        <v>2719</v>
      </c>
      <c r="F1689" s="74" t="n">
        <f aca="false">IF(MONTH(A1689)=MONTH(A1688),F1688+1,1)</f>
        <v>2</v>
      </c>
      <c r="G1689" s="73"/>
      <c r="H1689" s="75" t="s">
        <v>2720</v>
      </c>
      <c r="I1689" s="75" t="s">
        <v>187</v>
      </c>
      <c r="J1689" s="75"/>
      <c r="K1689" s="78" t="s">
        <v>80</v>
      </c>
      <c r="L1689" s="7" t="n">
        <v>0.522222222222222</v>
      </c>
      <c r="M1689" s="7" t="n">
        <v>0.523611111111111</v>
      </c>
      <c r="N1689" s="95" t="s">
        <v>101</v>
      </c>
      <c r="O1689" s="78" t="s">
        <v>2721</v>
      </c>
      <c r="P1689" s="0" t="s">
        <v>2722</v>
      </c>
      <c r="Q1689" s="0" t="s">
        <v>120</v>
      </c>
      <c r="R1689" s="0" t="str">
        <f aca="false">CHOOSE(WEEKDAY(A1689),"Dom","Lun","Mar","Mie","Jue","Vie","Sab")</f>
        <v>Lun</v>
      </c>
    </row>
    <row r="1690" customFormat="false" ht="15" hidden="false" customHeight="true" outlineLevel="0" collapsed="false">
      <c r="A1690" s="70" t="n">
        <v>44165</v>
      </c>
      <c r="B1690" s="9" t="s">
        <v>2723</v>
      </c>
      <c r="C1690" s="71" t="n">
        <v>460</v>
      </c>
      <c r="D1690" s="72" t="s">
        <v>821</v>
      </c>
      <c r="E1690" s="73" t="s">
        <v>2724</v>
      </c>
      <c r="F1690" s="74" t="n">
        <f aca="false">IF(MONTH(A1690)=MONTH(A1689),F1689+1,1)</f>
        <v>3</v>
      </c>
      <c r="G1690" s="73"/>
      <c r="H1690" s="75" t="s">
        <v>2725</v>
      </c>
      <c r="I1690" s="75" t="s">
        <v>187</v>
      </c>
      <c r="J1690" s="75"/>
      <c r="K1690" s="78" t="s">
        <v>80</v>
      </c>
      <c r="L1690" s="7" t="n">
        <v>0.591666666666667</v>
      </c>
      <c r="M1690" s="7" t="n">
        <v>0.606944444444444</v>
      </c>
      <c r="N1690" s="95" t="s">
        <v>389</v>
      </c>
      <c r="O1690" s="78" t="s">
        <v>2726</v>
      </c>
      <c r="Q1690" s="0" t="s">
        <v>120</v>
      </c>
      <c r="R1690" s="0" t="str">
        <f aca="false">CHOOSE(WEEKDAY(A1690),"Dom","Lun","Mar","Mie","Jue","Vie","Sab")</f>
        <v>Lun</v>
      </c>
    </row>
    <row r="1691" customFormat="false" ht="15" hidden="false" customHeight="true" outlineLevel="0" collapsed="false">
      <c r="A1691" s="70" t="n">
        <v>44165</v>
      </c>
      <c r="B1691" s="9" t="s">
        <v>2727</v>
      </c>
      <c r="C1691" s="71" t="n">
        <v>400</v>
      </c>
      <c r="D1691" s="72" t="s">
        <v>104</v>
      </c>
      <c r="E1691" s="73" t="s">
        <v>2728</v>
      </c>
      <c r="F1691" s="74" t="n">
        <f aca="false">IF(MONTH(A1691)=MONTH(A1690),F1690+1,1)</f>
        <v>4</v>
      </c>
      <c r="G1691" s="73"/>
      <c r="H1691" s="75"/>
      <c r="I1691" s="75" t="s">
        <v>79</v>
      </c>
      <c r="J1691" s="75"/>
      <c r="K1691" s="78" t="s">
        <v>80</v>
      </c>
      <c r="L1691" s="7" t="n">
        <v>0.790277777777778</v>
      </c>
      <c r="M1691" s="7" t="n">
        <v>0.80625</v>
      </c>
      <c r="N1691" s="95" t="s">
        <v>385</v>
      </c>
      <c r="O1691" s="78" t="s">
        <v>2729</v>
      </c>
      <c r="Q1691" s="0" t="s">
        <v>120</v>
      </c>
      <c r="R1691" s="0" t="str">
        <f aca="false">CHOOSE(WEEKDAY(A1691),"Dom","Lun","Mar","Mie","Jue","Vie","Sab")</f>
        <v>Lun</v>
      </c>
    </row>
    <row r="1692" customFormat="false" ht="15" hidden="false" customHeight="true" outlineLevel="0" collapsed="false">
      <c r="A1692" s="70" t="n">
        <v>44165</v>
      </c>
      <c r="B1692" s="9" t="s">
        <v>2327</v>
      </c>
      <c r="C1692" s="71" t="n">
        <v>350</v>
      </c>
      <c r="D1692" s="72" t="s">
        <v>104</v>
      </c>
      <c r="E1692" s="73" t="s">
        <v>2730</v>
      </c>
      <c r="F1692" s="74" t="n">
        <f aca="false">IF(MONTH(A1692)=MONTH(A1691),F1691+1,1)</f>
        <v>5</v>
      </c>
      <c r="G1692" s="73"/>
      <c r="H1692" s="75"/>
      <c r="I1692" s="75" t="s">
        <v>113</v>
      </c>
      <c r="J1692" s="75"/>
      <c r="K1692" s="78" t="s">
        <v>80</v>
      </c>
      <c r="L1692" s="7" t="n">
        <v>0.842361111111111</v>
      </c>
      <c r="M1692" s="7" t="n">
        <v>0.850694444444444</v>
      </c>
      <c r="N1692" s="95" t="s">
        <v>93</v>
      </c>
      <c r="O1692" s="78" t="s">
        <v>2731</v>
      </c>
      <c r="Q1692" s="0" t="s">
        <v>120</v>
      </c>
      <c r="R1692" s="0" t="str">
        <f aca="false">CHOOSE(WEEKDAY(A1692),"Dom","Lun","Mar","Mie","Jue","Vie","Sab")</f>
        <v>Lun</v>
      </c>
    </row>
    <row r="1693" customFormat="false" ht="15" hidden="true" customHeight="true" outlineLevel="0" collapsed="false">
      <c r="A1693" s="70" t="n">
        <v>44165</v>
      </c>
      <c r="B1693" s="9" t="s">
        <v>143</v>
      </c>
      <c r="C1693" s="71"/>
      <c r="D1693" s="72"/>
      <c r="E1693" s="73"/>
      <c r="F1693" s="74"/>
      <c r="G1693" s="73"/>
      <c r="H1693" s="75"/>
      <c r="I1693" s="75"/>
      <c r="J1693" s="75"/>
      <c r="K1693" s="78" t="s">
        <v>144</v>
      </c>
      <c r="L1693" s="7" t="n">
        <v>0.553472222222222</v>
      </c>
      <c r="M1693" s="7" t="n">
        <v>0.56875</v>
      </c>
      <c r="N1693" s="95" t="s">
        <v>310</v>
      </c>
      <c r="O1693" s="78"/>
      <c r="Q1693" s="0" t="s">
        <v>120</v>
      </c>
      <c r="R1693" s="0" t="str">
        <f aca="false">CHOOSE(WEEKDAY(A1693),"Dom","Lun","Mar","Mie","Jue","Vie","Sab")</f>
        <v>Lun</v>
      </c>
    </row>
    <row r="1694" customFormat="false" ht="15" hidden="true" customHeight="true" outlineLevel="0" collapsed="false">
      <c r="A1694" s="70" t="n">
        <v>44165</v>
      </c>
      <c r="B1694" s="9" t="s">
        <v>1288</v>
      </c>
      <c r="C1694" s="124"/>
      <c r="D1694" s="72"/>
      <c r="E1694" s="73"/>
      <c r="F1694" s="74"/>
      <c r="G1694" s="73"/>
      <c r="H1694" s="75"/>
      <c r="I1694" s="75" t="s">
        <v>187</v>
      </c>
      <c r="J1694" s="75"/>
      <c r="K1694" s="78" t="s">
        <v>108</v>
      </c>
      <c r="L1694" s="7" t="n">
        <v>0.577777777777778</v>
      </c>
      <c r="M1694" s="7" t="n">
        <v>0.581944444444444</v>
      </c>
      <c r="N1694" s="95" t="s">
        <v>164</v>
      </c>
      <c r="O1694" s="78" t="s">
        <v>2732</v>
      </c>
      <c r="Q1694" s="0" t="s">
        <v>120</v>
      </c>
      <c r="R1694" s="0" t="str">
        <f aca="false">CHOOSE(WEEKDAY(A1694),"Dom","Lun","Mar","Mie","Jue","Vie","Sab")</f>
        <v>Lun</v>
      </c>
    </row>
    <row r="1695" customFormat="false" ht="15" hidden="true" customHeight="true" outlineLevel="0" collapsed="false">
      <c r="A1695" s="70" t="n">
        <v>44165</v>
      </c>
      <c r="B1695" s="9" t="s">
        <v>147</v>
      </c>
      <c r="C1695" s="71"/>
      <c r="D1695" s="72"/>
      <c r="E1695" s="73"/>
      <c r="F1695" s="74"/>
      <c r="G1695" s="73"/>
      <c r="H1695" s="75"/>
      <c r="I1695" s="75"/>
      <c r="J1695" s="75"/>
      <c r="K1695" s="78" t="s">
        <v>96</v>
      </c>
      <c r="L1695" s="7" t="n">
        <v>0.631944444444444</v>
      </c>
      <c r="M1695" s="7" t="n">
        <v>0.639583333333333</v>
      </c>
      <c r="N1695" s="95" t="s">
        <v>81</v>
      </c>
      <c r="O1695" s="78" t="s">
        <v>2118</v>
      </c>
      <c r="Q1695" s="0" t="s">
        <v>120</v>
      </c>
      <c r="R1695" s="0" t="str">
        <f aca="false">CHOOSE(WEEKDAY(A1695),"Dom","Lun","Mar","Mie","Jue","Vie","Sab")</f>
        <v>Lun</v>
      </c>
    </row>
    <row r="1696" customFormat="false" ht="15" hidden="true" customHeight="true" outlineLevel="0" collapsed="false">
      <c r="A1696" s="70" t="n">
        <v>44165</v>
      </c>
      <c r="B1696" s="9" t="s">
        <v>143</v>
      </c>
      <c r="C1696" s="71"/>
      <c r="D1696" s="72"/>
      <c r="E1696" s="73"/>
      <c r="F1696" s="74"/>
      <c r="G1696" s="73"/>
      <c r="H1696" s="75"/>
      <c r="I1696" s="75"/>
      <c r="J1696" s="75"/>
      <c r="K1696" s="78" t="s">
        <v>144</v>
      </c>
      <c r="L1696" s="7" t="n">
        <v>0.663888888888889</v>
      </c>
      <c r="M1696" s="7" t="n">
        <v>0.677083333333333</v>
      </c>
      <c r="N1696" s="95" t="s">
        <v>239</v>
      </c>
      <c r="O1696" s="78"/>
      <c r="Q1696" s="0" t="s">
        <v>120</v>
      </c>
      <c r="R1696" s="0" t="str">
        <f aca="false">CHOOSE(WEEKDAY(A1696),"Dom","Lun","Mar","Mie","Jue","Vie","Sab")</f>
        <v>Lun</v>
      </c>
    </row>
    <row r="1697" customFormat="false" ht="15" hidden="true" customHeight="true" outlineLevel="0" collapsed="false">
      <c r="A1697" s="70" t="n">
        <v>44165</v>
      </c>
      <c r="B1697" s="9" t="s">
        <v>143</v>
      </c>
      <c r="C1697" s="71"/>
      <c r="D1697" s="72"/>
      <c r="E1697" s="73"/>
      <c r="F1697" s="74"/>
      <c r="G1697" s="73"/>
      <c r="H1697" s="75"/>
      <c r="I1697" s="75"/>
      <c r="J1697" s="75"/>
      <c r="K1697" s="78" t="s">
        <v>144</v>
      </c>
      <c r="L1697" s="7" t="n">
        <v>0.721527777777778</v>
      </c>
      <c r="M1697" s="7" t="n">
        <v>0.747222222222222</v>
      </c>
      <c r="N1697" s="95" t="s">
        <v>239</v>
      </c>
      <c r="O1697" s="78"/>
      <c r="Q1697" s="0" t="s">
        <v>120</v>
      </c>
      <c r="R1697" s="0" t="str">
        <f aca="false">CHOOSE(WEEKDAY(A1697),"Dom","Lun","Mar","Mie","Jue","Vie","Sab")</f>
        <v>Lun</v>
      </c>
    </row>
    <row r="1698" customFormat="false" ht="15" hidden="true" customHeight="true" outlineLevel="0" collapsed="false">
      <c r="A1698" s="70" t="n">
        <v>44165</v>
      </c>
      <c r="B1698" s="9" t="s">
        <v>2733</v>
      </c>
      <c r="C1698" s="120"/>
      <c r="D1698" s="137"/>
      <c r="E1698" s="73"/>
      <c r="F1698" s="74"/>
      <c r="G1698" s="73"/>
      <c r="H1698" s="75"/>
      <c r="I1698" s="75"/>
      <c r="J1698" s="75"/>
      <c r="K1698" s="78" t="s">
        <v>257</v>
      </c>
      <c r="L1698" s="7" t="n">
        <v>0.752777777777778</v>
      </c>
      <c r="M1698" s="7" t="n">
        <v>0.786111111111111</v>
      </c>
      <c r="N1698" s="95" t="s">
        <v>123</v>
      </c>
      <c r="O1698" s="78" t="s">
        <v>2734</v>
      </c>
      <c r="Q1698" s="0" t="s">
        <v>120</v>
      </c>
      <c r="R1698" s="0" t="str">
        <f aca="false">CHOOSE(WEEKDAY(A1698),"Dom","Lun","Mar","Mie","Jue","Vie","Sab")</f>
        <v>Lun</v>
      </c>
    </row>
    <row r="1699" customFormat="false" ht="15" hidden="true" customHeight="true" outlineLevel="0" collapsed="false">
      <c r="A1699" s="70" t="n">
        <v>44165</v>
      </c>
      <c r="B1699" s="9" t="s">
        <v>2735</v>
      </c>
      <c r="C1699" s="71"/>
      <c r="D1699" s="72"/>
      <c r="E1699" s="73"/>
      <c r="F1699" s="74"/>
      <c r="G1699" s="73"/>
      <c r="H1699" s="75"/>
      <c r="I1699" s="75"/>
      <c r="J1699" s="75"/>
      <c r="K1699" s="78" t="s">
        <v>108</v>
      </c>
      <c r="L1699" s="7" t="n">
        <v>0.822916666666667</v>
      </c>
      <c r="M1699" s="7" t="n">
        <v>0.824305555555556</v>
      </c>
      <c r="N1699" s="95" t="s">
        <v>267</v>
      </c>
      <c r="O1699" s="78" t="s">
        <v>2736</v>
      </c>
      <c r="Q1699" s="0" t="s">
        <v>120</v>
      </c>
      <c r="R1699" s="0" t="str">
        <f aca="false">CHOOSE(WEEKDAY(A1699),"Dom","Lun","Mar","Mie","Jue","Vie","Sab")</f>
        <v>Lun</v>
      </c>
    </row>
    <row r="1700" customFormat="false" ht="15" hidden="true" customHeight="true" outlineLevel="0" collapsed="false">
      <c r="A1700" s="70" t="n">
        <v>44165</v>
      </c>
      <c r="B1700" s="9" t="s">
        <v>143</v>
      </c>
      <c r="C1700" s="71"/>
      <c r="D1700" s="72"/>
      <c r="E1700" s="73"/>
      <c r="F1700" s="74"/>
      <c r="G1700" s="73"/>
      <c r="H1700" s="75"/>
      <c r="I1700" s="75"/>
      <c r="J1700" s="75"/>
      <c r="K1700" s="78" t="s">
        <v>144</v>
      </c>
      <c r="L1700" s="7" t="n">
        <v>0.888194444444444</v>
      </c>
      <c r="M1700" s="7" t="n">
        <v>0.925694444444444</v>
      </c>
      <c r="N1700" s="95" t="s">
        <v>324</v>
      </c>
      <c r="O1700" s="78"/>
      <c r="Q1700" s="0" t="s">
        <v>120</v>
      </c>
      <c r="R1700" s="0" t="str">
        <f aca="false">CHOOSE(WEEKDAY(A1700),"Dom","Lun","Mar","Mie","Jue","Vie","Sab")</f>
        <v>Lun</v>
      </c>
    </row>
    <row r="1701" customFormat="false" ht="15" hidden="true" customHeight="true" outlineLevel="0" collapsed="false">
      <c r="A1701" s="47" t="n">
        <v>44165</v>
      </c>
      <c r="B1701" s="79" t="s">
        <v>147</v>
      </c>
      <c r="C1701" s="49"/>
      <c r="D1701" s="80"/>
      <c r="E1701" s="81"/>
      <c r="F1701" s="82"/>
      <c r="G1701" s="81"/>
      <c r="H1701" s="83"/>
      <c r="I1701" s="83"/>
      <c r="J1701" s="83"/>
      <c r="K1701" s="59" t="s">
        <v>96</v>
      </c>
      <c r="L1701" s="85" t="n">
        <v>0.932638888888889</v>
      </c>
      <c r="M1701" s="85" t="n">
        <v>0.949305555555556</v>
      </c>
      <c r="N1701" s="99" t="s">
        <v>229</v>
      </c>
      <c r="O1701" s="59" t="s">
        <v>2118</v>
      </c>
      <c r="Q1701" s="0" t="s">
        <v>120</v>
      </c>
      <c r="R1701" s="0" t="str">
        <f aca="false">CHOOSE(WEEKDAY(A1701),"Dom","Lun","Mar","Mie","Jue","Vie","Sab")</f>
        <v>Lun</v>
      </c>
    </row>
    <row r="1702" customFormat="false" ht="15" hidden="false" customHeight="true" outlineLevel="0" collapsed="false">
      <c r="A1702" s="70" t="n">
        <v>44166</v>
      </c>
      <c r="B1702" s="9" t="s">
        <v>2737</v>
      </c>
      <c r="C1702" s="71" t="n">
        <v>390</v>
      </c>
      <c r="D1702" s="72" t="s">
        <v>821</v>
      </c>
      <c r="E1702" s="73" t="s">
        <v>2738</v>
      </c>
      <c r="F1702" s="74" t="n">
        <f aca="false">IF(MONTH(A1702)=MONTH(A1701),F1701+1,1)</f>
        <v>1</v>
      </c>
      <c r="G1702" s="73"/>
      <c r="H1702" s="75" t="s">
        <v>2739</v>
      </c>
      <c r="I1702" s="75" t="s">
        <v>131</v>
      </c>
      <c r="J1702" s="75"/>
      <c r="K1702" s="78" t="s">
        <v>80</v>
      </c>
      <c r="L1702" s="7" t="n">
        <v>0.575</v>
      </c>
      <c r="M1702" s="7" t="n">
        <v>0.613888888888889</v>
      </c>
      <c r="N1702" s="95" t="s">
        <v>276</v>
      </c>
      <c r="O1702" s="78" t="s">
        <v>2740</v>
      </c>
      <c r="Q1702" s="0" t="s">
        <v>75</v>
      </c>
      <c r="R1702" s="0" t="str">
        <f aca="false">CHOOSE(WEEKDAY(A1702),"Dom","Lun","Mar","Mie","Jue","Vie","Sab")</f>
        <v>Mar</v>
      </c>
    </row>
    <row r="1703" customFormat="false" ht="15" hidden="false" customHeight="true" outlineLevel="0" collapsed="false">
      <c r="A1703" s="70" t="n">
        <v>44166</v>
      </c>
      <c r="B1703" s="9" t="s">
        <v>2741</v>
      </c>
      <c r="C1703" s="71" t="n">
        <v>350</v>
      </c>
      <c r="D1703" s="72" t="s">
        <v>821</v>
      </c>
      <c r="E1703" s="73" t="s">
        <v>2742</v>
      </c>
      <c r="F1703" s="74" t="n">
        <f aca="false">IF(MONTH(A1703)=MONTH(A1702),F1702+1,1)</f>
        <v>2</v>
      </c>
      <c r="G1703" s="73"/>
      <c r="H1703" s="75" t="s">
        <v>2743</v>
      </c>
      <c r="I1703" s="75" t="s">
        <v>113</v>
      </c>
      <c r="J1703" s="75"/>
      <c r="K1703" s="78" t="s">
        <v>80</v>
      </c>
      <c r="L1703" s="7" t="n">
        <v>0.700694444444444</v>
      </c>
      <c r="M1703" s="7" t="n">
        <v>0.71875</v>
      </c>
      <c r="N1703" s="95" t="s">
        <v>132</v>
      </c>
      <c r="O1703" s="78" t="s">
        <v>2744</v>
      </c>
      <c r="Q1703" s="0" t="s">
        <v>75</v>
      </c>
      <c r="R1703" s="0" t="str">
        <f aca="false">CHOOSE(WEEKDAY(A1703),"Dom","Lun","Mar","Mie","Jue","Vie","Sab")</f>
        <v>Mar</v>
      </c>
    </row>
    <row r="1704" customFormat="false" ht="15" hidden="true" customHeight="true" outlineLevel="0" collapsed="false">
      <c r="A1704" s="70" t="n">
        <v>44166</v>
      </c>
      <c r="B1704" s="9" t="s">
        <v>143</v>
      </c>
      <c r="C1704" s="71"/>
      <c r="D1704" s="72"/>
      <c r="E1704" s="73"/>
      <c r="F1704" s="74"/>
      <c r="G1704" s="73"/>
      <c r="H1704" s="75"/>
      <c r="I1704" s="75"/>
      <c r="J1704" s="75"/>
      <c r="K1704" s="78" t="s">
        <v>144</v>
      </c>
      <c r="L1704" s="7" t="n">
        <v>0.636111111111111</v>
      </c>
      <c r="M1704" s="7" t="n">
        <v>0.670833333333333</v>
      </c>
      <c r="N1704" s="95" t="s">
        <v>324</v>
      </c>
      <c r="O1704" s="78"/>
      <c r="Q1704" s="0" t="s">
        <v>75</v>
      </c>
      <c r="R1704" s="0" t="str">
        <f aca="false">CHOOSE(WEEKDAY(A1704),"Dom","Lun","Mar","Mie","Jue","Vie","Sab")</f>
        <v>Mar</v>
      </c>
    </row>
    <row r="1705" customFormat="false" ht="15" hidden="true" customHeight="true" outlineLevel="0" collapsed="false">
      <c r="A1705" s="70" t="n">
        <v>44166</v>
      </c>
      <c r="B1705" s="9" t="s">
        <v>1014</v>
      </c>
      <c r="C1705" s="71"/>
      <c r="D1705" s="72"/>
      <c r="E1705" s="73"/>
      <c r="F1705" s="74"/>
      <c r="G1705" s="73"/>
      <c r="H1705" s="75"/>
      <c r="I1705" s="75"/>
      <c r="J1705" s="75"/>
      <c r="K1705" s="78" t="s">
        <v>257</v>
      </c>
      <c r="L1705" s="7" t="n">
        <v>0.677777777777778</v>
      </c>
      <c r="M1705" s="7" t="n">
        <v>0.697916666666667</v>
      </c>
      <c r="N1705" s="95" t="s">
        <v>168</v>
      </c>
      <c r="O1705" s="78" t="s">
        <v>1015</v>
      </c>
      <c r="Q1705" s="0" t="s">
        <v>75</v>
      </c>
      <c r="R1705" s="0" t="str">
        <f aca="false">CHOOSE(WEEKDAY(A1705),"Dom","Lun","Mar","Mie","Jue","Vie","Sab")</f>
        <v>Mar</v>
      </c>
    </row>
    <row r="1706" customFormat="false" ht="15" hidden="true" customHeight="true" outlineLevel="0" collapsed="false">
      <c r="A1706" s="47" t="n">
        <v>44166</v>
      </c>
      <c r="B1706" s="79" t="s">
        <v>147</v>
      </c>
      <c r="C1706" s="49"/>
      <c r="D1706" s="80"/>
      <c r="E1706" s="81"/>
      <c r="F1706" s="82"/>
      <c r="G1706" s="81"/>
      <c r="H1706" s="83"/>
      <c r="I1706" s="83"/>
      <c r="J1706" s="83"/>
      <c r="K1706" s="59" t="s">
        <v>96</v>
      </c>
      <c r="L1706" s="85" t="n">
        <v>0.740277777777778</v>
      </c>
      <c r="M1706" s="85" t="n">
        <v>0.763888888888889</v>
      </c>
      <c r="N1706" s="99" t="s">
        <v>2745</v>
      </c>
      <c r="O1706" s="59" t="s">
        <v>2118</v>
      </c>
      <c r="Q1706" s="0" t="s">
        <v>75</v>
      </c>
      <c r="R1706" s="0" t="str">
        <f aca="false">CHOOSE(WEEKDAY(A1706),"Dom","Lun","Mar","Mie","Jue","Vie","Sab")</f>
        <v>Mar</v>
      </c>
    </row>
    <row r="1707" customFormat="false" ht="15" hidden="false" customHeight="true" outlineLevel="0" collapsed="false">
      <c r="A1707" s="70" t="n">
        <v>44167</v>
      </c>
      <c r="B1707" s="9" t="s">
        <v>2122</v>
      </c>
      <c r="C1707" s="71" t="n">
        <v>300</v>
      </c>
      <c r="D1707" s="72" t="s">
        <v>821</v>
      </c>
      <c r="E1707" s="73" t="s">
        <v>1396</v>
      </c>
      <c r="F1707" s="74" t="n">
        <f aca="false">IF(MONTH(A1707)=MONTH(A1706),F1706+1,1)</f>
        <v>1</v>
      </c>
      <c r="G1707" s="73"/>
      <c r="H1707" s="75" t="s">
        <v>1397</v>
      </c>
      <c r="I1707" s="75" t="s">
        <v>187</v>
      </c>
      <c r="J1707" s="75"/>
      <c r="K1707" s="78" t="s">
        <v>80</v>
      </c>
      <c r="L1707" s="7" t="n">
        <v>0.575694444444444</v>
      </c>
      <c r="M1707" s="7" t="n">
        <v>0.579166666666667</v>
      </c>
      <c r="N1707" s="95" t="s">
        <v>122</v>
      </c>
      <c r="O1707" s="78" t="s">
        <v>1398</v>
      </c>
      <c r="Q1707" s="0" t="s">
        <v>75</v>
      </c>
      <c r="R1707" s="0" t="str">
        <f aca="false">CHOOSE(WEEKDAY(A1707),"Dom","Lun","Mar","Mie","Jue","Vie","Sab")</f>
        <v>Mie</v>
      </c>
    </row>
    <row r="1708" customFormat="false" ht="15" hidden="false" customHeight="true" outlineLevel="0" collapsed="false">
      <c r="A1708" s="70" t="n">
        <v>44167</v>
      </c>
      <c r="B1708" s="9" t="s">
        <v>2746</v>
      </c>
      <c r="C1708" s="71" t="n">
        <v>350</v>
      </c>
      <c r="D1708" s="72" t="s">
        <v>821</v>
      </c>
      <c r="E1708" s="73" t="s">
        <v>2747</v>
      </c>
      <c r="F1708" s="74" t="n">
        <f aca="false">IF(MONTH(A1708)=MONTH(A1707),F1707+1,1)</f>
        <v>2</v>
      </c>
      <c r="G1708" s="73"/>
      <c r="H1708" s="75" t="s">
        <v>2748</v>
      </c>
      <c r="I1708" s="75" t="s">
        <v>100</v>
      </c>
      <c r="J1708" s="75"/>
      <c r="K1708" s="78" t="s">
        <v>80</v>
      </c>
      <c r="L1708" s="7" t="n">
        <v>0.59375</v>
      </c>
      <c r="M1708" s="7" t="n">
        <v>0.645833333333333</v>
      </c>
      <c r="N1708" s="95" t="s">
        <v>568</v>
      </c>
      <c r="O1708" s="78" t="s">
        <v>2749</v>
      </c>
      <c r="Q1708" s="0" t="s">
        <v>75</v>
      </c>
      <c r="R1708" s="0" t="str">
        <f aca="false">CHOOSE(WEEKDAY(A1708),"Dom","Lun","Mar","Mie","Jue","Vie","Sab")</f>
        <v>Mie</v>
      </c>
    </row>
    <row r="1709" customFormat="false" ht="15" hidden="true" customHeight="true" outlineLevel="0" collapsed="false">
      <c r="A1709" s="70" t="n">
        <v>44167</v>
      </c>
      <c r="B1709" s="9" t="s">
        <v>143</v>
      </c>
      <c r="C1709" s="120"/>
      <c r="D1709" s="137"/>
      <c r="E1709" s="73"/>
      <c r="F1709" s="74"/>
      <c r="G1709" s="73"/>
      <c r="H1709" s="75"/>
      <c r="I1709" s="75"/>
      <c r="J1709" s="75"/>
      <c r="K1709" s="78" t="s">
        <v>144</v>
      </c>
      <c r="L1709" s="7" t="n">
        <v>0.675</v>
      </c>
      <c r="M1709" s="7" t="n">
        <v>0.698611111111111</v>
      </c>
      <c r="N1709" s="95" t="s">
        <v>170</v>
      </c>
      <c r="O1709" s="78"/>
      <c r="Q1709" s="0" t="s">
        <v>75</v>
      </c>
      <c r="R1709" s="0" t="str">
        <f aca="false">CHOOSE(WEEKDAY(A1709),"Dom","Lun","Mar","Mie","Jue","Vie","Sab")</f>
        <v>Mie</v>
      </c>
    </row>
    <row r="1710" customFormat="false" ht="15" hidden="true" customHeight="true" outlineLevel="0" collapsed="false">
      <c r="A1710" s="47" t="n">
        <v>44167</v>
      </c>
      <c r="B1710" s="140" t="s">
        <v>147</v>
      </c>
      <c r="C1710" s="49"/>
      <c r="D1710" s="80"/>
      <c r="E1710" s="81"/>
      <c r="F1710" s="82"/>
      <c r="G1710" s="81"/>
      <c r="H1710" s="83"/>
      <c r="I1710" s="83"/>
      <c r="J1710" s="83"/>
      <c r="K1710" s="59" t="s">
        <v>96</v>
      </c>
      <c r="L1710" s="85" t="n">
        <v>0.70625</v>
      </c>
      <c r="M1710" s="85" t="n">
        <v>0.722916666666667</v>
      </c>
      <c r="N1710" s="99" t="s">
        <v>2750</v>
      </c>
      <c r="O1710" s="59" t="s">
        <v>2118</v>
      </c>
      <c r="Q1710" s="0" t="s">
        <v>75</v>
      </c>
      <c r="R1710" s="0" t="str">
        <f aca="false">CHOOSE(WEEKDAY(A1710),"Dom","Lun","Mar","Mie","Jue","Vie","Sab")</f>
        <v>Mie</v>
      </c>
    </row>
    <row r="1711" customFormat="false" ht="15" hidden="false" customHeight="true" outlineLevel="0" collapsed="false">
      <c r="A1711" s="70" t="n">
        <v>44168</v>
      </c>
      <c r="B1711" s="9" t="s">
        <v>2751</v>
      </c>
      <c r="C1711" s="71" t="n">
        <v>400</v>
      </c>
      <c r="D1711" s="72" t="s">
        <v>821</v>
      </c>
      <c r="E1711" s="73" t="s">
        <v>2752</v>
      </c>
      <c r="F1711" s="74" t="n">
        <f aca="false">IF(MONTH(A1711)=MONTH(A1710),F1710+1,1)</f>
        <v>1</v>
      </c>
      <c r="G1711" s="73"/>
      <c r="H1711" s="75" t="s">
        <v>233</v>
      </c>
      <c r="I1711" s="75" t="s">
        <v>183</v>
      </c>
      <c r="J1711" s="75"/>
      <c r="K1711" s="78" t="s">
        <v>80</v>
      </c>
      <c r="L1711" s="7" t="n">
        <v>0.565972222222222</v>
      </c>
      <c r="M1711" s="7" t="n">
        <v>0.589583333333333</v>
      </c>
      <c r="N1711" s="95" t="s">
        <v>267</v>
      </c>
      <c r="O1711" s="78" t="s">
        <v>2753</v>
      </c>
      <c r="Q1711" s="0" t="s">
        <v>75</v>
      </c>
      <c r="R1711" s="0" t="str">
        <f aca="false">CHOOSE(WEEKDAY(A1711),"Dom","Lun","Mar","Mie","Jue","Vie","Sab")</f>
        <v>Jue</v>
      </c>
    </row>
    <row r="1712" customFormat="false" ht="15" hidden="true" customHeight="true" outlineLevel="0" collapsed="false">
      <c r="A1712" s="70" t="n">
        <v>44168</v>
      </c>
      <c r="B1712" s="9" t="s">
        <v>1385</v>
      </c>
      <c r="C1712" s="71"/>
      <c r="D1712" s="72"/>
      <c r="E1712" s="73"/>
      <c r="F1712" s="74"/>
      <c r="G1712" s="73"/>
      <c r="H1712" s="75"/>
      <c r="I1712" s="75"/>
      <c r="J1712" s="75"/>
      <c r="K1712" s="78" t="s">
        <v>257</v>
      </c>
      <c r="L1712" s="7" t="n">
        <v>0.554166666666667</v>
      </c>
      <c r="M1712" s="7" t="n">
        <v>0.563888888888889</v>
      </c>
      <c r="N1712" s="95" t="s">
        <v>190</v>
      </c>
      <c r="O1712" s="78" t="s">
        <v>281</v>
      </c>
      <c r="Q1712" s="0" t="s">
        <v>75</v>
      </c>
      <c r="R1712" s="0" t="str">
        <f aca="false">CHOOSE(WEEKDAY(A1712),"Dom","Lun","Mar","Mie","Jue","Vie","Sab")</f>
        <v>Jue</v>
      </c>
    </row>
    <row r="1713" customFormat="false" ht="15" hidden="true" customHeight="true" outlineLevel="0" collapsed="false">
      <c r="A1713" s="70" t="n">
        <v>44168</v>
      </c>
      <c r="B1713" s="9" t="s">
        <v>2754</v>
      </c>
      <c r="C1713" s="71"/>
      <c r="D1713" s="72"/>
      <c r="E1713" s="73"/>
      <c r="F1713" s="74"/>
      <c r="G1713" s="73"/>
      <c r="H1713" s="75"/>
      <c r="I1713" s="75"/>
      <c r="J1713" s="75"/>
      <c r="K1713" s="78" t="s">
        <v>108</v>
      </c>
      <c r="L1713" s="7" t="n">
        <v>0.607638888888889</v>
      </c>
      <c r="M1713" s="7" t="n">
        <v>0.64375</v>
      </c>
      <c r="N1713" s="95" t="s">
        <v>1182</v>
      </c>
      <c r="O1713" s="78" t="s">
        <v>2755</v>
      </c>
      <c r="Q1713" s="0" t="s">
        <v>75</v>
      </c>
      <c r="R1713" s="0" t="str">
        <f aca="false">CHOOSE(WEEKDAY(A1713),"Dom","Lun","Mar","Mie","Jue","Vie","Sab")</f>
        <v>Jue</v>
      </c>
    </row>
    <row r="1714" customFormat="false" ht="15" hidden="true" customHeight="true" outlineLevel="0" collapsed="false">
      <c r="A1714" s="70" t="n">
        <v>44168</v>
      </c>
      <c r="B1714" s="9" t="s">
        <v>2756</v>
      </c>
      <c r="C1714" s="71"/>
      <c r="D1714" s="72"/>
      <c r="E1714" s="73"/>
      <c r="F1714" s="74"/>
      <c r="G1714" s="73"/>
      <c r="H1714" s="75"/>
      <c r="I1714" s="75"/>
      <c r="J1714" s="75"/>
      <c r="K1714" s="78" t="s">
        <v>108</v>
      </c>
      <c r="L1714" s="7" t="n">
        <v>0.679166666666667</v>
      </c>
      <c r="M1714" s="7" t="n">
        <v>0.683333333333333</v>
      </c>
      <c r="N1714" s="95" t="s">
        <v>106</v>
      </c>
      <c r="O1714" s="78" t="s">
        <v>2757</v>
      </c>
      <c r="Q1714" s="0" t="s">
        <v>75</v>
      </c>
      <c r="R1714" s="0" t="str">
        <f aca="false">CHOOSE(WEEKDAY(A1714),"Dom","Lun","Mar","Mie","Jue","Vie","Sab")</f>
        <v>Jue</v>
      </c>
    </row>
    <row r="1715" customFormat="false" ht="15" hidden="true" customHeight="true" outlineLevel="0" collapsed="false">
      <c r="A1715" s="47" t="n">
        <v>44168</v>
      </c>
      <c r="B1715" s="79" t="s">
        <v>147</v>
      </c>
      <c r="C1715" s="49"/>
      <c r="D1715" s="80"/>
      <c r="E1715" s="81"/>
      <c r="F1715" s="82"/>
      <c r="G1715" s="81"/>
      <c r="H1715" s="83"/>
      <c r="I1715" s="83"/>
      <c r="J1715" s="83"/>
      <c r="K1715" s="59" t="s">
        <v>96</v>
      </c>
      <c r="L1715" s="85" t="n">
        <v>0.698611111111111</v>
      </c>
      <c r="M1715" s="85" t="n">
        <v>0.747222222222222</v>
      </c>
      <c r="N1715" s="99" t="s">
        <v>2758</v>
      </c>
      <c r="O1715" s="59" t="s">
        <v>2118</v>
      </c>
      <c r="Q1715" s="0" t="s">
        <v>75</v>
      </c>
      <c r="R1715" s="0" t="str">
        <f aca="false">CHOOSE(WEEKDAY(A1715),"Dom","Lun","Mar","Mie","Jue","Vie","Sab")</f>
        <v>Jue</v>
      </c>
    </row>
    <row r="1716" customFormat="false" ht="15" hidden="false" customHeight="true" outlineLevel="0" collapsed="false">
      <c r="A1716" s="70" t="n">
        <v>44169</v>
      </c>
      <c r="B1716" s="9" t="s">
        <v>1412</v>
      </c>
      <c r="C1716" s="71" t="n">
        <v>350</v>
      </c>
      <c r="D1716" s="72" t="s">
        <v>104</v>
      </c>
      <c r="E1716" s="73" t="s">
        <v>1413</v>
      </c>
      <c r="F1716" s="74" t="n">
        <f aca="false">IF(MONTH(A1716)=MONTH(A1715),F1715+1,1)</f>
        <v>1</v>
      </c>
      <c r="G1716" s="73"/>
      <c r="H1716" s="75"/>
      <c r="I1716" s="75" t="s">
        <v>100</v>
      </c>
      <c r="J1716" s="75"/>
      <c r="K1716" s="78" t="s">
        <v>80</v>
      </c>
      <c r="L1716" s="7" t="n">
        <v>0.400694444444444</v>
      </c>
      <c r="M1716" s="7" t="n">
        <v>0.409027777777778</v>
      </c>
      <c r="N1716" s="95" t="s">
        <v>86</v>
      </c>
      <c r="O1716" s="78" t="s">
        <v>1414</v>
      </c>
      <c r="P1716" s="0" t="s">
        <v>2759</v>
      </c>
      <c r="Q1716" s="0" t="s">
        <v>75</v>
      </c>
      <c r="R1716" s="0" t="str">
        <f aca="false">CHOOSE(WEEKDAY(A1716),"Dom","Lun","Mar","Mie","Jue","Vie","Sab")</f>
        <v>Vie</v>
      </c>
    </row>
    <row r="1717" customFormat="false" ht="15" hidden="true" customHeight="true" outlineLevel="0" collapsed="false">
      <c r="A1717" s="70" t="n">
        <v>44169</v>
      </c>
      <c r="B1717" s="9" t="s">
        <v>2635</v>
      </c>
      <c r="C1717" s="71"/>
      <c r="D1717" s="72"/>
      <c r="E1717" s="73"/>
      <c r="F1717" s="74"/>
      <c r="G1717" s="73"/>
      <c r="H1717" s="75"/>
      <c r="I1717" s="75"/>
      <c r="J1717" s="75"/>
      <c r="K1717" s="78" t="s">
        <v>108</v>
      </c>
      <c r="L1717" s="7" t="n">
        <v>0.432638888888889</v>
      </c>
      <c r="M1717" s="7" t="n">
        <v>0.435416666666667</v>
      </c>
      <c r="N1717" s="95" t="s">
        <v>122</v>
      </c>
      <c r="O1717" s="78" t="s">
        <v>2760</v>
      </c>
      <c r="Q1717" s="0" t="s">
        <v>75</v>
      </c>
      <c r="R1717" s="0" t="str">
        <f aca="false">CHOOSE(WEEKDAY(A1717),"Dom","Lun","Mar","Mie","Jue","Vie","Sab")</f>
        <v>Vie</v>
      </c>
    </row>
    <row r="1718" customFormat="false" ht="15" hidden="true" customHeight="true" outlineLevel="0" collapsed="false">
      <c r="A1718" s="70" t="n">
        <v>44169</v>
      </c>
      <c r="B1718" s="9" t="s">
        <v>147</v>
      </c>
      <c r="C1718" s="124"/>
      <c r="D1718" s="72"/>
      <c r="E1718" s="73"/>
      <c r="F1718" s="74"/>
      <c r="G1718" s="73"/>
      <c r="H1718" s="75"/>
      <c r="I1718" s="75"/>
      <c r="J1718" s="75"/>
      <c r="K1718" s="78" t="s">
        <v>96</v>
      </c>
      <c r="L1718" s="7" t="n">
        <v>0.45</v>
      </c>
      <c r="M1718" s="7" t="n">
        <v>0.45625</v>
      </c>
      <c r="N1718" s="95" t="s">
        <v>2761</v>
      </c>
      <c r="O1718" s="78" t="s">
        <v>2118</v>
      </c>
      <c r="Q1718" s="0" t="s">
        <v>75</v>
      </c>
      <c r="R1718" s="0" t="str">
        <f aca="false">CHOOSE(WEEKDAY(A1718),"Dom","Lun","Mar","Mie","Jue","Vie","Sab")</f>
        <v>Vie</v>
      </c>
    </row>
    <row r="1719" customFormat="false" ht="15" hidden="true" customHeight="true" outlineLevel="0" collapsed="false">
      <c r="A1719" s="70" t="n">
        <v>44169</v>
      </c>
      <c r="B1719" s="9" t="s">
        <v>143</v>
      </c>
      <c r="C1719" s="71"/>
      <c r="D1719" s="72"/>
      <c r="E1719" s="73"/>
      <c r="F1719" s="74"/>
      <c r="G1719" s="73"/>
      <c r="H1719" s="75"/>
      <c r="I1719" s="75"/>
      <c r="J1719" s="75"/>
      <c r="K1719" s="78" t="s">
        <v>144</v>
      </c>
      <c r="L1719" s="7" t="n">
        <v>0.847222222222222</v>
      </c>
      <c r="M1719" s="7" t="n">
        <v>0.869444444444444</v>
      </c>
      <c r="N1719" s="95" t="s">
        <v>164</v>
      </c>
      <c r="O1719" s="78"/>
      <c r="Q1719" s="0" t="s">
        <v>75</v>
      </c>
      <c r="R1719" s="0" t="str">
        <f aca="false">CHOOSE(WEEKDAY(A1719),"Dom","Lun","Mar","Mie","Jue","Vie","Sab")</f>
        <v>Vie</v>
      </c>
    </row>
    <row r="1720" customFormat="false" ht="15" hidden="true" customHeight="true" outlineLevel="0" collapsed="false">
      <c r="A1720" s="70" t="n">
        <v>44169</v>
      </c>
      <c r="B1720" s="9" t="s">
        <v>1885</v>
      </c>
      <c r="C1720" s="71"/>
      <c r="D1720" s="72"/>
      <c r="E1720" s="73"/>
      <c r="F1720" s="74"/>
      <c r="G1720" s="73"/>
      <c r="H1720" s="75"/>
      <c r="I1720" s="75"/>
      <c r="J1720" s="75"/>
      <c r="K1720" s="78" t="s">
        <v>108</v>
      </c>
      <c r="L1720" s="7" t="n">
        <v>0.879166666666667</v>
      </c>
      <c r="M1720" s="7" t="n">
        <v>0.901388888888889</v>
      </c>
      <c r="N1720" s="95" t="s">
        <v>305</v>
      </c>
      <c r="O1720" s="78" t="s">
        <v>2762</v>
      </c>
      <c r="Q1720" s="0" t="s">
        <v>75</v>
      </c>
      <c r="R1720" s="0" t="str">
        <f aca="false">CHOOSE(WEEKDAY(A1720),"Dom","Lun","Mar","Mie","Jue","Vie","Sab")</f>
        <v>Vie</v>
      </c>
    </row>
    <row r="1721" customFormat="false" ht="15" hidden="true" customHeight="true" outlineLevel="0" collapsed="false">
      <c r="A1721" s="70" t="n">
        <v>44169</v>
      </c>
      <c r="B1721" s="9" t="s">
        <v>1885</v>
      </c>
      <c r="C1721" s="71"/>
      <c r="D1721" s="72"/>
      <c r="E1721" s="73"/>
      <c r="F1721" s="74"/>
      <c r="G1721" s="73"/>
      <c r="H1721" s="75"/>
      <c r="I1721" s="75"/>
      <c r="J1721" s="75"/>
      <c r="K1721" s="78" t="s">
        <v>108</v>
      </c>
      <c r="L1721" s="7" t="n">
        <v>0.904861111111111</v>
      </c>
      <c r="M1721" s="7" t="n">
        <v>0.90625</v>
      </c>
      <c r="N1721" s="95" t="s">
        <v>170</v>
      </c>
      <c r="O1721" s="78" t="s">
        <v>2763</v>
      </c>
      <c r="Q1721" s="0" t="s">
        <v>75</v>
      </c>
      <c r="R1721" s="0" t="str">
        <f aca="false">CHOOSE(WEEKDAY(A1721),"Dom","Lun","Mar","Mie","Jue","Vie","Sab")</f>
        <v>Vie</v>
      </c>
    </row>
    <row r="1722" customFormat="false" ht="15" hidden="true" customHeight="true" outlineLevel="0" collapsed="false">
      <c r="A1722" s="47" t="n">
        <v>44169</v>
      </c>
      <c r="B1722" s="79" t="s">
        <v>147</v>
      </c>
      <c r="C1722" s="49"/>
      <c r="D1722" s="80"/>
      <c r="E1722" s="81"/>
      <c r="F1722" s="82"/>
      <c r="G1722" s="81"/>
      <c r="H1722" s="83"/>
      <c r="I1722" s="83"/>
      <c r="J1722" s="83"/>
      <c r="K1722" s="59" t="s">
        <v>96</v>
      </c>
      <c r="L1722" s="85" t="n">
        <v>0.913888888888889</v>
      </c>
      <c r="M1722" s="85" t="n">
        <v>0.934027777777778</v>
      </c>
      <c r="N1722" s="99" t="s">
        <v>172</v>
      </c>
      <c r="O1722" s="59" t="s">
        <v>2118</v>
      </c>
      <c r="Q1722" s="0" t="s">
        <v>75</v>
      </c>
      <c r="R1722" s="0" t="str">
        <f aca="false">CHOOSE(WEEKDAY(A1722),"Dom","Lun","Mar","Mie","Jue","Vie","Sab")</f>
        <v>Vie</v>
      </c>
    </row>
    <row r="1723" customFormat="false" ht="15" hidden="false" customHeight="true" outlineLevel="0" collapsed="false">
      <c r="A1723" s="70" t="n">
        <v>44170</v>
      </c>
      <c r="B1723" s="9" t="s">
        <v>2222</v>
      </c>
      <c r="C1723" s="71" t="n">
        <v>350</v>
      </c>
      <c r="D1723" s="72" t="s">
        <v>77</v>
      </c>
      <c r="E1723" s="73" t="s">
        <v>2764</v>
      </c>
      <c r="F1723" s="74" t="n">
        <f aca="false">IF(MONTH(A1723)=MONTH(A1722),F1722+1,1)</f>
        <v>1</v>
      </c>
      <c r="G1723" s="73"/>
      <c r="H1723" s="75"/>
      <c r="I1723" s="75" t="s">
        <v>394</v>
      </c>
      <c r="J1723" s="75"/>
      <c r="K1723" s="78" t="s">
        <v>80</v>
      </c>
      <c r="L1723" s="7" t="n">
        <v>0.634027777777778</v>
      </c>
      <c r="M1723" s="7" t="n">
        <v>0.640277777777778</v>
      </c>
      <c r="N1723" s="95" t="s">
        <v>568</v>
      </c>
      <c r="O1723" s="78" t="s">
        <v>2765</v>
      </c>
      <c r="Q1723" s="0" t="s">
        <v>75</v>
      </c>
      <c r="R1723" s="0" t="str">
        <f aca="false">CHOOSE(WEEKDAY(A1723),"Dom","Lun","Mar","Mie","Jue","Vie","Sab")</f>
        <v>Sab</v>
      </c>
    </row>
    <row r="1724" customFormat="false" ht="15" hidden="true" customHeight="true" outlineLevel="0" collapsed="false">
      <c r="A1724" s="70" t="n">
        <v>44170</v>
      </c>
      <c r="B1724" s="9" t="s">
        <v>2766</v>
      </c>
      <c r="C1724" s="71"/>
      <c r="D1724" s="72"/>
      <c r="E1724" s="73"/>
      <c r="F1724" s="74"/>
      <c r="G1724" s="73"/>
      <c r="H1724" s="75"/>
      <c r="I1724" s="75"/>
      <c r="J1724" s="75"/>
      <c r="K1724" s="78" t="s">
        <v>108</v>
      </c>
      <c r="L1724" s="7" t="n">
        <v>0.619444444444444</v>
      </c>
      <c r="M1724" s="7" t="n">
        <v>0.629861111111111</v>
      </c>
      <c r="N1724" s="95" t="s">
        <v>123</v>
      </c>
      <c r="O1724" s="78"/>
      <c r="Q1724" s="0" t="s">
        <v>75</v>
      </c>
      <c r="R1724" s="0" t="str">
        <f aca="false">CHOOSE(WEEKDAY(A1724),"Dom","Lun","Mar","Mie","Jue","Vie","Sab")</f>
        <v>Sab</v>
      </c>
    </row>
    <row r="1725" customFormat="false" ht="15" hidden="true" customHeight="true" outlineLevel="0" collapsed="false">
      <c r="A1725" s="70" t="n">
        <v>44170</v>
      </c>
      <c r="B1725" s="9" t="s">
        <v>1385</v>
      </c>
      <c r="C1725" s="71"/>
      <c r="D1725" s="72"/>
      <c r="E1725" s="73"/>
      <c r="F1725" s="74"/>
      <c r="G1725" s="73"/>
      <c r="H1725" s="75"/>
      <c r="I1725" s="75"/>
      <c r="J1725" s="75"/>
      <c r="K1725" s="78" t="s">
        <v>257</v>
      </c>
      <c r="L1725" s="7" t="n">
        <v>0.669444444444444</v>
      </c>
      <c r="M1725" s="7" t="n">
        <v>0.726388888888889</v>
      </c>
      <c r="N1725" s="95" t="s">
        <v>190</v>
      </c>
      <c r="O1725" s="78" t="s">
        <v>281</v>
      </c>
      <c r="Q1725" s="0" t="s">
        <v>75</v>
      </c>
      <c r="R1725" s="0" t="str">
        <f aca="false">CHOOSE(WEEKDAY(A1725),"Dom","Lun","Mar","Mie","Jue","Vie","Sab")</f>
        <v>Sab</v>
      </c>
    </row>
    <row r="1726" customFormat="false" ht="15" hidden="true" customHeight="true" outlineLevel="0" collapsed="false">
      <c r="A1726" s="47" t="n">
        <v>44170</v>
      </c>
      <c r="B1726" s="79" t="s">
        <v>147</v>
      </c>
      <c r="C1726" s="49"/>
      <c r="D1726" s="80"/>
      <c r="E1726" s="81"/>
      <c r="F1726" s="82"/>
      <c r="G1726" s="81"/>
      <c r="H1726" s="83"/>
      <c r="I1726" s="83"/>
      <c r="J1726" s="83"/>
      <c r="K1726" s="59" t="s">
        <v>96</v>
      </c>
      <c r="L1726" s="85" t="n">
        <v>0.728472222222222</v>
      </c>
      <c r="M1726" s="85" t="n">
        <v>0.741666666666667</v>
      </c>
      <c r="N1726" s="99" t="s">
        <v>2767</v>
      </c>
      <c r="O1726" s="59" t="s">
        <v>2118</v>
      </c>
      <c r="Q1726" s="0" t="s">
        <v>75</v>
      </c>
      <c r="R1726" s="0" t="str">
        <f aca="false">CHOOSE(WEEKDAY(A1726),"Dom","Lun","Mar","Mie","Jue","Vie","Sab")</f>
        <v>Sab</v>
      </c>
    </row>
    <row r="1727" customFormat="false" ht="15" hidden="true" customHeight="true" outlineLevel="0" collapsed="false">
      <c r="A1727" s="70" t="n">
        <v>44172</v>
      </c>
      <c r="B1727" s="9" t="s">
        <v>2768</v>
      </c>
      <c r="C1727" s="71"/>
      <c r="D1727" s="72"/>
      <c r="E1727" s="73"/>
      <c r="F1727" s="74"/>
      <c r="G1727" s="73"/>
      <c r="H1727" s="75"/>
      <c r="I1727" s="75"/>
      <c r="J1727" s="75"/>
      <c r="K1727" s="78" t="s">
        <v>108</v>
      </c>
      <c r="L1727" s="7" t="n">
        <v>0.684722222222222</v>
      </c>
      <c r="M1727" s="7" t="n">
        <v>0.695833333333333</v>
      </c>
      <c r="N1727" s="95" t="s">
        <v>324</v>
      </c>
      <c r="O1727" s="78" t="s">
        <v>2769</v>
      </c>
      <c r="Q1727" s="0" t="s">
        <v>75</v>
      </c>
      <c r="R1727" s="0" t="str">
        <f aca="false">CHOOSE(WEEKDAY(A1727),"Dom","Lun","Mar","Mie","Jue","Vie","Sab")</f>
        <v>Lun</v>
      </c>
    </row>
    <row r="1728" customFormat="false" ht="15" hidden="true" customHeight="true" outlineLevel="0" collapsed="false">
      <c r="A1728" s="70" t="n">
        <v>44172</v>
      </c>
      <c r="B1728" s="9" t="s">
        <v>2770</v>
      </c>
      <c r="C1728" s="71"/>
      <c r="D1728" s="72"/>
      <c r="E1728" s="73" t="s">
        <v>2771</v>
      </c>
      <c r="F1728" s="74"/>
      <c r="G1728" s="73"/>
      <c r="H1728" s="75"/>
      <c r="I1728" s="75" t="s">
        <v>187</v>
      </c>
      <c r="J1728" s="75"/>
      <c r="K1728" s="78" t="s">
        <v>141</v>
      </c>
      <c r="L1728" s="7" t="n">
        <v>0.702777777777778</v>
      </c>
      <c r="M1728" s="7" t="n">
        <v>0.70625</v>
      </c>
      <c r="N1728" s="95" t="s">
        <v>86</v>
      </c>
      <c r="O1728" s="78" t="s">
        <v>2772</v>
      </c>
      <c r="Q1728" s="0" t="s">
        <v>75</v>
      </c>
      <c r="R1728" s="0" t="str">
        <f aca="false">CHOOSE(WEEKDAY(A1728),"Dom","Lun","Mar","Mie","Jue","Vie","Sab")</f>
        <v>Lun</v>
      </c>
    </row>
    <row r="1729" customFormat="false" ht="15" hidden="true" customHeight="true" outlineLevel="0" collapsed="false">
      <c r="A1729" s="70" t="n">
        <v>44172</v>
      </c>
      <c r="B1729" s="9" t="s">
        <v>143</v>
      </c>
      <c r="C1729" s="71"/>
      <c r="D1729" s="72"/>
      <c r="E1729" s="73"/>
      <c r="F1729" s="74"/>
      <c r="G1729" s="73"/>
      <c r="H1729" s="75"/>
      <c r="I1729" s="75"/>
      <c r="J1729" s="75"/>
      <c r="K1729" s="78" t="s">
        <v>144</v>
      </c>
      <c r="L1729" s="7" t="n">
        <v>0.729861111111111</v>
      </c>
      <c r="M1729" s="7" t="n">
        <v>0.747222222222222</v>
      </c>
      <c r="N1729" s="95" t="s">
        <v>385</v>
      </c>
      <c r="O1729" s="78"/>
      <c r="Q1729" s="0" t="s">
        <v>75</v>
      </c>
      <c r="R1729" s="0" t="str">
        <f aca="false">CHOOSE(WEEKDAY(A1729),"Dom","Lun","Mar","Mie","Jue","Vie","Sab")</f>
        <v>Lun</v>
      </c>
    </row>
    <row r="1730" customFormat="false" ht="15" hidden="true" customHeight="true" outlineLevel="0" collapsed="false">
      <c r="A1730" s="47" t="n">
        <v>44172</v>
      </c>
      <c r="B1730" s="79" t="s">
        <v>147</v>
      </c>
      <c r="C1730" s="49"/>
      <c r="D1730" s="80"/>
      <c r="E1730" s="81"/>
      <c r="F1730" s="82"/>
      <c r="G1730" s="81"/>
      <c r="H1730" s="83"/>
      <c r="I1730" s="83"/>
      <c r="J1730" s="83"/>
      <c r="K1730" s="59" t="s">
        <v>96</v>
      </c>
      <c r="L1730" s="85" t="n">
        <v>0.763888888888889</v>
      </c>
      <c r="M1730" s="85" t="n">
        <v>0.782638888888889</v>
      </c>
      <c r="N1730" s="99" t="s">
        <v>2773</v>
      </c>
      <c r="O1730" s="59" t="s">
        <v>2118</v>
      </c>
      <c r="Q1730" s="0" t="s">
        <v>75</v>
      </c>
      <c r="R1730" s="0" t="str">
        <f aca="false">CHOOSE(WEEKDAY(A1730),"Dom","Lun","Mar","Mie","Jue","Vie","Sab")</f>
        <v>Lun</v>
      </c>
    </row>
    <row r="1731" customFormat="false" ht="15" hidden="false" customHeight="true" outlineLevel="0" collapsed="false">
      <c r="A1731" s="70" t="n">
        <v>44174</v>
      </c>
      <c r="B1731" s="9" t="s">
        <v>2774</v>
      </c>
      <c r="C1731" s="71" t="n">
        <v>350</v>
      </c>
      <c r="D1731" s="72" t="s">
        <v>104</v>
      </c>
      <c r="E1731" s="73" t="s">
        <v>2775</v>
      </c>
      <c r="F1731" s="74" t="n">
        <f aca="false">IF(MONTH(A1731)=MONTH(A1730),F1730+1,1)</f>
        <v>1</v>
      </c>
      <c r="G1731" s="73"/>
      <c r="H1731" s="75"/>
      <c r="I1731" s="75" t="s">
        <v>159</v>
      </c>
      <c r="J1731" s="75"/>
      <c r="K1731" s="78" t="s">
        <v>80</v>
      </c>
      <c r="L1731" s="7" t="n">
        <v>0.339583333333333</v>
      </c>
      <c r="M1731" s="7" t="n">
        <v>0.353472222222222</v>
      </c>
      <c r="N1731" s="95" t="s">
        <v>568</v>
      </c>
      <c r="O1731" s="78" t="s">
        <v>2776</v>
      </c>
      <c r="Q1731" s="0" t="s">
        <v>115</v>
      </c>
      <c r="R1731" s="0" t="str">
        <f aca="false">CHOOSE(WEEKDAY(A1731),"Dom","Lun","Mar","Mie","Jue","Vie","Sab")</f>
        <v>Mie</v>
      </c>
    </row>
    <row r="1732" customFormat="false" ht="15" hidden="false" customHeight="true" outlineLevel="0" collapsed="false">
      <c r="A1732" s="70" t="n">
        <v>44174</v>
      </c>
      <c r="B1732" s="9" t="s">
        <v>2777</v>
      </c>
      <c r="C1732" s="71" t="n">
        <v>400</v>
      </c>
      <c r="D1732" s="72" t="s">
        <v>104</v>
      </c>
      <c r="E1732" s="73" t="s">
        <v>2778</v>
      </c>
      <c r="F1732" s="74" t="n">
        <f aca="false">IF(MONTH(A1732)=MONTH(A1731),F1731+1,1)</f>
        <v>2</v>
      </c>
      <c r="G1732" s="73"/>
      <c r="H1732" s="75"/>
      <c r="I1732" s="75" t="s">
        <v>183</v>
      </c>
      <c r="J1732" s="75"/>
      <c r="K1732" s="78" t="s">
        <v>80</v>
      </c>
      <c r="L1732" s="7" t="n">
        <v>0.4</v>
      </c>
      <c r="M1732" s="7" t="n">
        <v>0.418055555555556</v>
      </c>
      <c r="N1732" s="95" t="s">
        <v>2779</v>
      </c>
      <c r="O1732" s="78" t="s">
        <v>2780</v>
      </c>
      <c r="Q1732" s="0" t="s">
        <v>115</v>
      </c>
      <c r="R1732" s="0" t="str">
        <f aca="false">CHOOSE(WEEKDAY(A1732),"Dom","Lun","Mar","Mie","Jue","Vie","Sab")</f>
        <v>Mie</v>
      </c>
    </row>
    <row r="1733" customFormat="false" ht="15" hidden="false" customHeight="true" outlineLevel="0" collapsed="false">
      <c r="A1733" s="70" t="n">
        <v>44174</v>
      </c>
      <c r="B1733" s="9" t="s">
        <v>2781</v>
      </c>
      <c r="C1733" s="71" t="n">
        <v>350</v>
      </c>
      <c r="D1733" s="72" t="s">
        <v>104</v>
      </c>
      <c r="E1733" s="73" t="s">
        <v>2782</v>
      </c>
      <c r="F1733" s="74" t="n">
        <f aca="false">IF(MONTH(A1733)=MONTH(A1732),F1732+1,1)</f>
        <v>3</v>
      </c>
      <c r="G1733" s="73"/>
      <c r="H1733" s="75"/>
      <c r="I1733" s="75" t="s">
        <v>876</v>
      </c>
      <c r="J1733" s="75"/>
      <c r="K1733" s="78" t="s">
        <v>80</v>
      </c>
      <c r="L1733" s="7" t="n">
        <v>0.520833333333333</v>
      </c>
      <c r="M1733" s="7" t="n">
        <v>0.744444444444444</v>
      </c>
      <c r="N1733" s="95" t="s">
        <v>213</v>
      </c>
      <c r="O1733" s="78" t="s">
        <v>2783</v>
      </c>
      <c r="Q1733" s="0" t="s">
        <v>115</v>
      </c>
      <c r="R1733" s="0" t="str">
        <f aca="false">CHOOSE(WEEKDAY(A1733),"Dom","Lun","Mar","Mie","Jue","Vie","Sab")</f>
        <v>Mie</v>
      </c>
    </row>
    <row r="1734" customFormat="false" ht="15" hidden="true" customHeight="true" outlineLevel="0" collapsed="false">
      <c r="A1734" s="70" t="n">
        <v>44174</v>
      </c>
      <c r="B1734" s="9" t="s">
        <v>2784</v>
      </c>
      <c r="C1734" s="71"/>
      <c r="D1734" s="72"/>
      <c r="E1734" s="73"/>
      <c r="F1734" s="74"/>
      <c r="G1734" s="73"/>
      <c r="H1734" s="75"/>
      <c r="I1734" s="75" t="s">
        <v>159</v>
      </c>
      <c r="J1734" s="75"/>
      <c r="K1734" s="78" t="s">
        <v>108</v>
      </c>
      <c r="L1734" s="7" t="n">
        <v>0.382638888888889</v>
      </c>
      <c r="M1734" s="7" t="n">
        <v>0.384722222222222</v>
      </c>
      <c r="N1734" s="95" t="s">
        <v>106</v>
      </c>
      <c r="O1734" s="148" t="s">
        <v>2785</v>
      </c>
      <c r="Q1734" s="0" t="s">
        <v>115</v>
      </c>
      <c r="R1734" s="0" t="str">
        <f aca="false">CHOOSE(WEEKDAY(A1734),"Dom","Lun","Mar","Mie","Jue","Vie","Sab")</f>
        <v>Mie</v>
      </c>
    </row>
    <row r="1735" customFormat="false" ht="15" hidden="true" customHeight="true" outlineLevel="0" collapsed="false">
      <c r="A1735" s="70" t="n">
        <v>44174</v>
      </c>
      <c r="B1735" s="9" t="s">
        <v>1385</v>
      </c>
      <c r="C1735" s="71"/>
      <c r="D1735" s="72"/>
      <c r="E1735" s="73"/>
      <c r="F1735" s="74"/>
      <c r="G1735" s="73"/>
      <c r="H1735" s="75"/>
      <c r="I1735" s="75"/>
      <c r="J1735" s="75"/>
      <c r="K1735" s="78" t="s">
        <v>257</v>
      </c>
      <c r="L1735" s="7" t="n">
        <v>0.485416666666667</v>
      </c>
      <c r="M1735" s="7" t="n">
        <v>0.504861111111111</v>
      </c>
      <c r="N1735" s="95" t="s">
        <v>343</v>
      </c>
      <c r="O1735" s="78" t="s">
        <v>281</v>
      </c>
      <c r="Q1735" s="0" t="s">
        <v>115</v>
      </c>
      <c r="R1735" s="0" t="str">
        <f aca="false">CHOOSE(WEEKDAY(A1735),"Dom","Lun","Mar","Mie","Jue","Vie","Sab")</f>
        <v>Mie</v>
      </c>
    </row>
    <row r="1736" customFormat="false" ht="15" hidden="true" customHeight="true" outlineLevel="0" collapsed="false">
      <c r="A1736" s="70" t="n">
        <v>44174</v>
      </c>
      <c r="B1736" s="9" t="s">
        <v>143</v>
      </c>
      <c r="C1736" s="71"/>
      <c r="D1736" s="72"/>
      <c r="E1736" s="73"/>
      <c r="F1736" s="74"/>
      <c r="G1736" s="73"/>
      <c r="H1736" s="75"/>
      <c r="I1736" s="75"/>
      <c r="J1736" s="75"/>
      <c r="K1736" s="78" t="s">
        <v>144</v>
      </c>
      <c r="L1736" s="7" t="n">
        <v>0.50625</v>
      </c>
      <c r="M1736" s="7" t="n">
        <v>0.5125</v>
      </c>
      <c r="N1736" s="95" t="s">
        <v>137</v>
      </c>
      <c r="O1736" s="78"/>
      <c r="Q1736" s="0" t="s">
        <v>115</v>
      </c>
      <c r="R1736" s="0" t="str">
        <f aca="false">CHOOSE(WEEKDAY(A1736),"Dom","Lun","Mar","Mie","Jue","Vie","Sab")</f>
        <v>Mie</v>
      </c>
    </row>
    <row r="1737" customFormat="false" ht="15" hidden="true" customHeight="true" outlineLevel="0" collapsed="false">
      <c r="A1737" s="47" t="n">
        <v>44174</v>
      </c>
      <c r="B1737" s="79" t="s">
        <v>147</v>
      </c>
      <c r="C1737" s="49"/>
      <c r="D1737" s="80"/>
      <c r="E1737" s="81"/>
      <c r="F1737" s="82"/>
      <c r="G1737" s="81"/>
      <c r="H1737" s="83"/>
      <c r="I1737" s="83"/>
      <c r="J1737" s="83"/>
      <c r="K1737" s="59" t="s">
        <v>96</v>
      </c>
      <c r="L1737" s="85" t="n">
        <v>0.761805555555556</v>
      </c>
      <c r="M1737" s="85" t="n">
        <v>0.800694444444444</v>
      </c>
      <c r="N1737" s="99" t="s">
        <v>2786</v>
      </c>
      <c r="O1737" s="59" t="s">
        <v>2118</v>
      </c>
      <c r="Q1737" s="0" t="s">
        <v>115</v>
      </c>
      <c r="R1737" s="0" t="str">
        <f aca="false">CHOOSE(WEEKDAY(A1737),"Dom","Lun","Mar","Mie","Jue","Vie","Sab")</f>
        <v>Mie</v>
      </c>
    </row>
    <row r="1738" customFormat="false" ht="15" hidden="false" customHeight="true" outlineLevel="0" collapsed="false">
      <c r="A1738" s="70" t="n">
        <v>44175</v>
      </c>
      <c r="B1738" s="9" t="s">
        <v>2201</v>
      </c>
      <c r="C1738" s="71" t="n">
        <v>400</v>
      </c>
      <c r="D1738" s="72" t="s">
        <v>104</v>
      </c>
      <c r="E1738" s="73" t="s">
        <v>2202</v>
      </c>
      <c r="F1738" s="74" t="n">
        <f aca="false">IF(MONTH(A1738)=MONTH(A1737),F1737+1,1)</f>
        <v>1</v>
      </c>
      <c r="G1738" s="73"/>
      <c r="H1738" s="75"/>
      <c r="I1738" s="75" t="s">
        <v>113</v>
      </c>
      <c r="J1738" s="75"/>
      <c r="K1738" s="78" t="s">
        <v>80</v>
      </c>
      <c r="L1738" s="7" t="n">
        <v>0.60625</v>
      </c>
      <c r="M1738" s="7" t="n">
        <v>0.629166666666667</v>
      </c>
      <c r="N1738" s="95" t="s">
        <v>366</v>
      </c>
      <c r="O1738" s="78" t="s">
        <v>2203</v>
      </c>
      <c r="P1738" s="0" t="s">
        <v>2759</v>
      </c>
      <c r="Q1738" s="0" t="s">
        <v>115</v>
      </c>
      <c r="R1738" s="0" t="str">
        <f aca="false">CHOOSE(WEEKDAY(A1738),"Dom","Lun","Mar","Mie","Jue","Vie","Sab")</f>
        <v>Jue</v>
      </c>
    </row>
    <row r="1739" customFormat="false" ht="15" hidden="true" customHeight="true" outlineLevel="0" collapsed="false">
      <c r="A1739" s="70" t="n">
        <v>44175</v>
      </c>
      <c r="B1739" s="9" t="s">
        <v>143</v>
      </c>
      <c r="C1739" s="71"/>
      <c r="D1739" s="72"/>
      <c r="E1739" s="73"/>
      <c r="F1739" s="74"/>
      <c r="G1739" s="73"/>
      <c r="H1739" s="75"/>
      <c r="I1739" s="75"/>
      <c r="J1739" s="75"/>
      <c r="K1739" s="78" t="s">
        <v>144</v>
      </c>
      <c r="L1739" s="7" t="n">
        <v>0.657638888888889</v>
      </c>
      <c r="M1739" s="7" t="n">
        <v>0.691666666666667</v>
      </c>
      <c r="N1739" s="95" t="s">
        <v>164</v>
      </c>
      <c r="O1739" s="78"/>
      <c r="Q1739" s="0" t="s">
        <v>115</v>
      </c>
      <c r="R1739" s="0" t="str">
        <f aca="false">CHOOSE(WEEKDAY(A1739),"Dom","Lun","Mar","Mie","Jue","Vie","Sab")</f>
        <v>Jue</v>
      </c>
    </row>
    <row r="1740" customFormat="false" ht="15" hidden="true" customHeight="true" outlineLevel="0" collapsed="false">
      <c r="A1740" s="47" t="n">
        <v>44175</v>
      </c>
      <c r="B1740" s="79" t="s">
        <v>147</v>
      </c>
      <c r="C1740" s="134"/>
      <c r="D1740" s="80"/>
      <c r="E1740" s="81"/>
      <c r="F1740" s="82"/>
      <c r="G1740" s="81"/>
      <c r="H1740" s="83"/>
      <c r="I1740" s="83"/>
      <c r="J1740" s="83"/>
      <c r="K1740" s="59" t="s">
        <v>96</v>
      </c>
      <c r="L1740" s="85" t="n">
        <v>0.701388888888889</v>
      </c>
      <c r="M1740" s="85" t="n">
        <v>0.760416666666667</v>
      </c>
      <c r="N1740" s="99" t="s">
        <v>964</v>
      </c>
      <c r="O1740" s="59" t="s">
        <v>2118</v>
      </c>
      <c r="Q1740" s="0" t="s">
        <v>115</v>
      </c>
      <c r="R1740" s="0" t="str">
        <f aca="false">CHOOSE(WEEKDAY(A1740),"Dom","Lun","Mar","Mie","Jue","Vie","Sab")</f>
        <v>Jue</v>
      </c>
    </row>
    <row r="1741" customFormat="false" ht="15" hidden="false" customHeight="true" outlineLevel="0" collapsed="false">
      <c r="A1741" s="70" t="n">
        <v>44176</v>
      </c>
      <c r="B1741" s="9" t="s">
        <v>1670</v>
      </c>
      <c r="C1741" s="71" t="n">
        <v>300</v>
      </c>
      <c r="D1741" s="72" t="s">
        <v>104</v>
      </c>
      <c r="E1741" s="73" t="s">
        <v>2787</v>
      </c>
      <c r="F1741" s="74" t="n">
        <f aca="false">IF(MONTH(A1741)=MONTH(A1740),F1740+1,1)</f>
        <v>1</v>
      </c>
      <c r="G1741" s="73"/>
      <c r="H1741" s="75" t="s">
        <v>1672</v>
      </c>
      <c r="I1741" s="75" t="s">
        <v>131</v>
      </c>
      <c r="J1741" s="75"/>
      <c r="K1741" s="78" t="s">
        <v>80</v>
      </c>
      <c r="L1741" s="7" t="n">
        <v>0.441666666666667</v>
      </c>
      <c r="M1741" s="7" t="n">
        <v>0.461805555555556</v>
      </c>
      <c r="N1741" s="95" t="s">
        <v>164</v>
      </c>
      <c r="O1741" s="78" t="s">
        <v>2788</v>
      </c>
      <c r="Q1741" s="0" t="s">
        <v>115</v>
      </c>
      <c r="R1741" s="0" t="str">
        <f aca="false">CHOOSE(WEEKDAY(A1741),"Dom","Lun","Mar","Mie","Jue","Vie","Sab")</f>
        <v>Vie</v>
      </c>
    </row>
    <row r="1742" customFormat="false" ht="15" hidden="false" customHeight="true" outlineLevel="0" collapsed="false">
      <c r="A1742" s="70" t="n">
        <v>44176</v>
      </c>
      <c r="B1742" s="9" t="s">
        <v>1670</v>
      </c>
      <c r="C1742" s="71" t="n">
        <v>300</v>
      </c>
      <c r="D1742" s="72" t="s">
        <v>104</v>
      </c>
      <c r="E1742" s="73" t="s">
        <v>2789</v>
      </c>
      <c r="F1742" s="74" t="n">
        <f aca="false">IF(MONTH(A1742)=MONTH(A1741),F1741+1,1)</f>
        <v>2</v>
      </c>
      <c r="G1742" s="73"/>
      <c r="H1742" s="75" t="s">
        <v>1672</v>
      </c>
      <c r="I1742" s="75" t="s">
        <v>131</v>
      </c>
      <c r="J1742" s="75"/>
      <c r="K1742" s="78" t="s">
        <v>80</v>
      </c>
      <c r="L1742" s="7" t="n">
        <v>0.471527777777778</v>
      </c>
      <c r="M1742" s="7" t="n">
        <v>0.476388888888889</v>
      </c>
      <c r="N1742" s="95" t="s">
        <v>213</v>
      </c>
      <c r="O1742" s="78" t="s">
        <v>2790</v>
      </c>
      <c r="Q1742" s="0" t="s">
        <v>115</v>
      </c>
      <c r="R1742" s="0" t="str">
        <f aca="false">CHOOSE(WEEKDAY(A1742),"Dom","Lun","Mar","Mie","Jue","Vie","Sab")</f>
        <v>Vie</v>
      </c>
    </row>
    <row r="1743" customFormat="false" ht="15" hidden="false" customHeight="true" outlineLevel="0" collapsed="false">
      <c r="A1743" s="70" t="n">
        <v>44176</v>
      </c>
      <c r="B1743" s="9" t="s">
        <v>2791</v>
      </c>
      <c r="C1743" s="120" t="n">
        <v>400</v>
      </c>
      <c r="D1743" s="72" t="s">
        <v>104</v>
      </c>
      <c r="E1743" s="73" t="s">
        <v>2792</v>
      </c>
      <c r="F1743" s="74" t="n">
        <f aca="false">IF(MONTH(A1743)=MONTH(A1742),F1742+1,1)</f>
        <v>3</v>
      </c>
      <c r="G1743" s="73"/>
      <c r="H1743" s="75"/>
      <c r="I1743" s="75" t="s">
        <v>100</v>
      </c>
      <c r="J1743" s="75"/>
      <c r="K1743" s="78" t="s">
        <v>80</v>
      </c>
      <c r="L1743" s="7" t="n">
        <v>0.625</v>
      </c>
      <c r="M1743" s="7" t="n">
        <v>0.625</v>
      </c>
      <c r="N1743" s="95" t="s">
        <v>213</v>
      </c>
      <c r="O1743" s="78" t="s">
        <v>2793</v>
      </c>
      <c r="P1743" s="0" t="s">
        <v>2794</v>
      </c>
      <c r="Q1743" s="0" t="s">
        <v>115</v>
      </c>
      <c r="R1743" s="0" t="str">
        <f aca="false">CHOOSE(WEEKDAY(A1743),"Dom","Lun","Mar","Mie","Jue","Vie","Sab")</f>
        <v>Vie</v>
      </c>
    </row>
    <row r="1744" customFormat="false" ht="15" hidden="true" customHeight="true" outlineLevel="0" collapsed="false">
      <c r="A1744" s="70" t="n">
        <v>44176</v>
      </c>
      <c r="B1744" s="9" t="s">
        <v>1385</v>
      </c>
      <c r="C1744" s="71"/>
      <c r="D1744" s="72"/>
      <c r="E1744" s="73"/>
      <c r="F1744" s="74"/>
      <c r="G1744" s="73"/>
      <c r="H1744" s="75"/>
      <c r="I1744" s="75"/>
      <c r="J1744" s="75"/>
      <c r="K1744" s="78" t="s">
        <v>257</v>
      </c>
      <c r="L1744" s="7" t="n">
        <v>0.427777777777778</v>
      </c>
      <c r="M1744" s="7" t="n">
        <v>0.439583333333333</v>
      </c>
      <c r="N1744" s="95" t="s">
        <v>190</v>
      </c>
      <c r="O1744" s="78" t="s">
        <v>281</v>
      </c>
      <c r="Q1744" s="0" t="s">
        <v>115</v>
      </c>
      <c r="R1744" s="0" t="str">
        <f aca="false">CHOOSE(WEEKDAY(A1744),"Dom","Lun","Mar","Mie","Jue","Vie","Sab")</f>
        <v>Vie</v>
      </c>
    </row>
    <row r="1745" customFormat="false" ht="15" hidden="true" customHeight="true" outlineLevel="0" collapsed="false">
      <c r="A1745" s="70" t="n">
        <v>44176</v>
      </c>
      <c r="B1745" s="9" t="s">
        <v>143</v>
      </c>
      <c r="C1745" s="120"/>
      <c r="D1745" s="72"/>
      <c r="E1745" s="73"/>
      <c r="F1745" s="74"/>
      <c r="G1745" s="73"/>
      <c r="H1745" s="75"/>
      <c r="I1745" s="75"/>
      <c r="J1745" s="75"/>
      <c r="K1745" s="78" t="s">
        <v>144</v>
      </c>
      <c r="L1745" s="7" t="n">
        <v>0.49375</v>
      </c>
      <c r="M1745" s="7" t="n">
        <v>0.520833333333333</v>
      </c>
      <c r="N1745" s="95" t="s">
        <v>677</v>
      </c>
      <c r="O1745" s="78"/>
      <c r="Q1745" s="0" t="s">
        <v>115</v>
      </c>
      <c r="R1745" s="0" t="str">
        <f aca="false">CHOOSE(WEEKDAY(A1745),"Dom","Lun","Mar","Mie","Jue","Vie","Sab")</f>
        <v>Vie</v>
      </c>
    </row>
    <row r="1746" customFormat="false" ht="15" hidden="true" customHeight="true" outlineLevel="0" collapsed="false">
      <c r="A1746" s="47" t="n">
        <v>44176</v>
      </c>
      <c r="B1746" s="79" t="s">
        <v>147</v>
      </c>
      <c r="C1746" s="49"/>
      <c r="D1746" s="80"/>
      <c r="E1746" s="81"/>
      <c r="F1746" s="82"/>
      <c r="G1746" s="81"/>
      <c r="H1746" s="83"/>
      <c r="I1746" s="83"/>
      <c r="J1746" s="83"/>
      <c r="K1746" s="59" t="s">
        <v>96</v>
      </c>
      <c r="L1746" s="85" t="n">
        <v>0.642361111111111</v>
      </c>
      <c r="M1746" s="85" t="n">
        <v>0.708333333333333</v>
      </c>
      <c r="N1746" s="99" t="s">
        <v>2795</v>
      </c>
      <c r="O1746" s="59" t="s">
        <v>2118</v>
      </c>
      <c r="Q1746" s="0" t="s">
        <v>115</v>
      </c>
      <c r="R1746" s="0" t="str">
        <f aca="false">CHOOSE(WEEKDAY(A1746),"Dom","Lun","Mar","Mie","Jue","Vie","Sab")</f>
        <v>Vie</v>
      </c>
    </row>
    <row r="1747" customFormat="false" ht="15" hidden="false" customHeight="true" outlineLevel="0" collapsed="false">
      <c r="A1747" s="70" t="n">
        <v>44177</v>
      </c>
      <c r="B1747" s="9" t="s">
        <v>2796</v>
      </c>
      <c r="C1747" s="71" t="n">
        <v>350</v>
      </c>
      <c r="D1747" s="72" t="s">
        <v>104</v>
      </c>
      <c r="E1747" s="73" t="s">
        <v>2797</v>
      </c>
      <c r="F1747" s="74" t="n">
        <f aca="false">IF(MONTH(A1747)=MONTH(A1746),F1746+1,1)</f>
        <v>1</v>
      </c>
      <c r="G1747" s="73"/>
      <c r="H1747" s="75"/>
      <c r="I1747" s="75" t="s">
        <v>100</v>
      </c>
      <c r="J1747" s="75"/>
      <c r="K1747" s="78" t="s">
        <v>80</v>
      </c>
      <c r="L1747" s="7"/>
      <c r="M1747" s="7" t="n">
        <v>0.354166666666667</v>
      </c>
      <c r="N1747" s="95"/>
      <c r="O1747" s="133" t="s">
        <v>2798</v>
      </c>
      <c r="P1747" s="0" t="s">
        <v>2794</v>
      </c>
      <c r="Q1747" s="0" t="s">
        <v>115</v>
      </c>
      <c r="R1747" s="0" t="str">
        <f aca="false">CHOOSE(WEEKDAY(A1747),"Dom","Lun","Mar","Mie","Jue","Vie","Sab")</f>
        <v>Sab</v>
      </c>
    </row>
    <row r="1748" customFormat="false" ht="15" hidden="false" customHeight="true" outlineLevel="0" collapsed="false">
      <c r="A1748" s="70" t="n">
        <v>44177</v>
      </c>
      <c r="B1748" s="9" t="s">
        <v>2546</v>
      </c>
      <c r="C1748" s="71" t="n">
        <v>350</v>
      </c>
      <c r="D1748" s="72" t="s">
        <v>104</v>
      </c>
      <c r="E1748" s="73" t="s">
        <v>2799</v>
      </c>
      <c r="F1748" s="74" t="n">
        <f aca="false">IF(MONTH(A1748)=MONTH(A1747),F1747+1,1)</f>
        <v>2</v>
      </c>
      <c r="G1748" s="73"/>
      <c r="H1748" s="75"/>
      <c r="I1748" s="75" t="s">
        <v>159</v>
      </c>
      <c r="J1748" s="75"/>
      <c r="K1748" s="78" t="s">
        <v>80</v>
      </c>
      <c r="L1748" s="7"/>
      <c r="M1748" s="7" t="n">
        <v>0.4375</v>
      </c>
      <c r="N1748" s="95"/>
      <c r="O1748" s="78" t="s">
        <v>2800</v>
      </c>
      <c r="P1748" s="0" t="s">
        <v>2794</v>
      </c>
      <c r="Q1748" s="0" t="s">
        <v>115</v>
      </c>
      <c r="R1748" s="0" t="str">
        <f aca="false">CHOOSE(WEEKDAY(A1748),"Dom","Lun","Mar","Mie","Jue","Vie","Sab")</f>
        <v>Sab</v>
      </c>
    </row>
    <row r="1749" customFormat="false" ht="15" hidden="false" customHeight="true" outlineLevel="0" collapsed="false">
      <c r="A1749" s="70" t="n">
        <v>44177</v>
      </c>
      <c r="B1749" s="9" t="s">
        <v>2201</v>
      </c>
      <c r="C1749" s="71" t="n">
        <v>350</v>
      </c>
      <c r="D1749" s="72" t="s">
        <v>104</v>
      </c>
      <c r="E1749" s="73" t="s">
        <v>2801</v>
      </c>
      <c r="F1749" s="74" t="n">
        <f aca="false">IF(MONTH(A1749)=MONTH(A1748),F1748+1,1)</f>
        <v>3</v>
      </c>
      <c r="G1749" s="73"/>
      <c r="H1749" s="75"/>
      <c r="I1749" s="75" t="s">
        <v>113</v>
      </c>
      <c r="J1749" s="75"/>
      <c r="K1749" s="78" t="s">
        <v>80</v>
      </c>
      <c r="L1749" s="7"/>
      <c r="M1749" s="7" t="n">
        <v>0.520833333333333</v>
      </c>
      <c r="N1749" s="95"/>
      <c r="O1749" s="133" t="s">
        <v>2802</v>
      </c>
      <c r="P1749" s="0" t="s">
        <v>2794</v>
      </c>
      <c r="Q1749" s="0" t="s">
        <v>115</v>
      </c>
      <c r="R1749" s="0" t="str">
        <f aca="false">CHOOSE(WEEKDAY(A1749),"Dom","Lun","Mar","Mie","Jue","Vie","Sab")</f>
        <v>Sab</v>
      </c>
    </row>
    <row r="1750" customFormat="false" ht="15" hidden="false" customHeight="true" outlineLevel="0" collapsed="false">
      <c r="A1750" s="70" t="n">
        <v>44177</v>
      </c>
      <c r="B1750" s="9" t="s">
        <v>423</v>
      </c>
      <c r="C1750" s="71" t="n">
        <v>250</v>
      </c>
      <c r="D1750" s="72" t="s">
        <v>104</v>
      </c>
      <c r="E1750" s="73" t="s">
        <v>2803</v>
      </c>
      <c r="F1750" s="74" t="n">
        <f aca="false">IF(MONTH(A1750)=MONTH(A1749),F1749+1,1)</f>
        <v>4</v>
      </c>
      <c r="G1750" s="73"/>
      <c r="H1750" s="75"/>
      <c r="I1750" s="75" t="s">
        <v>113</v>
      </c>
      <c r="J1750" s="75"/>
      <c r="K1750" s="78" t="s">
        <v>80</v>
      </c>
      <c r="L1750" s="7"/>
      <c r="M1750" s="7" t="n">
        <v>0.604166666666667</v>
      </c>
      <c r="N1750" s="95"/>
      <c r="O1750" s="133" t="s">
        <v>2804</v>
      </c>
      <c r="P1750" s="0" t="s">
        <v>2794</v>
      </c>
      <c r="Q1750" s="0" t="s">
        <v>115</v>
      </c>
      <c r="R1750" s="0" t="str">
        <f aca="false">CHOOSE(WEEKDAY(A1750),"Dom","Lun","Mar","Mie","Jue","Vie","Sab")</f>
        <v>Sab</v>
      </c>
    </row>
    <row r="1751" customFormat="false" ht="15" hidden="false" customHeight="true" outlineLevel="0" collapsed="false">
      <c r="A1751" s="47" t="n">
        <v>44177</v>
      </c>
      <c r="B1751" s="79" t="s">
        <v>2805</v>
      </c>
      <c r="C1751" s="49" t="n">
        <v>300</v>
      </c>
      <c r="D1751" s="80" t="s">
        <v>104</v>
      </c>
      <c r="E1751" s="81" t="s">
        <v>2806</v>
      </c>
      <c r="F1751" s="82" t="n">
        <f aca="false">IF(MONTH(A1751)=MONTH(A1750),F1750+1,1)</f>
        <v>5</v>
      </c>
      <c r="G1751" s="81"/>
      <c r="H1751" s="83"/>
      <c r="I1751" s="83" t="s">
        <v>1720</v>
      </c>
      <c r="J1751" s="83"/>
      <c r="K1751" s="59" t="s">
        <v>80</v>
      </c>
      <c r="L1751" s="85"/>
      <c r="M1751" s="85" t="n">
        <v>0.6875</v>
      </c>
      <c r="N1751" s="99"/>
      <c r="O1751" s="133" t="s">
        <v>2807</v>
      </c>
      <c r="P1751" s="0" t="s">
        <v>2794</v>
      </c>
      <c r="Q1751" s="0" t="s">
        <v>115</v>
      </c>
      <c r="R1751" s="0" t="str">
        <f aca="false">CHOOSE(WEEKDAY(A1751),"Dom","Lun","Mar","Mie","Jue","Vie","Sab")</f>
        <v>Sab</v>
      </c>
    </row>
    <row r="1752" customFormat="false" ht="15" hidden="false" customHeight="true" outlineLevel="0" collapsed="false">
      <c r="A1752" s="70" t="n">
        <v>44179</v>
      </c>
      <c r="B1752" s="9" t="s">
        <v>2808</v>
      </c>
      <c r="C1752" s="71" t="n">
        <v>300</v>
      </c>
      <c r="D1752" s="72" t="s">
        <v>104</v>
      </c>
      <c r="E1752" s="73" t="s">
        <v>2809</v>
      </c>
      <c r="F1752" s="74" t="n">
        <f aca="false">IF(MONTH(A1752)=MONTH(A1751),F1751+1,1)</f>
        <v>6</v>
      </c>
      <c r="G1752" s="73"/>
      <c r="H1752" s="75"/>
      <c r="I1752" s="75" t="s">
        <v>183</v>
      </c>
      <c r="J1752" s="75"/>
      <c r="K1752" s="78" t="s">
        <v>80</v>
      </c>
      <c r="L1752" s="7"/>
      <c r="M1752" s="7" t="n">
        <v>0.354166666666667</v>
      </c>
      <c r="N1752" s="95"/>
      <c r="O1752" s="133" t="s">
        <v>2807</v>
      </c>
      <c r="P1752" s="0" t="s">
        <v>2794</v>
      </c>
      <c r="Q1752" s="0" t="s">
        <v>115</v>
      </c>
      <c r="R1752" s="0" t="str">
        <f aca="false">CHOOSE(WEEKDAY(A1752),"Dom","Lun","Mar","Mie","Jue","Vie","Sab")</f>
        <v>Lun</v>
      </c>
    </row>
    <row r="1753" customFormat="false" ht="15" hidden="false" customHeight="true" outlineLevel="0" collapsed="false">
      <c r="A1753" s="47" t="n">
        <v>44179</v>
      </c>
      <c r="B1753" s="79" t="s">
        <v>2810</v>
      </c>
      <c r="C1753" s="49" t="n">
        <v>400</v>
      </c>
      <c r="D1753" s="80" t="s">
        <v>104</v>
      </c>
      <c r="E1753" s="81" t="s">
        <v>2811</v>
      </c>
      <c r="F1753" s="82" t="n">
        <f aca="false">IF(MONTH(A1753)=MONTH(A1752),F1752+1,1)</f>
        <v>7</v>
      </c>
      <c r="G1753" s="81"/>
      <c r="H1753" s="83"/>
      <c r="I1753" s="83" t="s">
        <v>100</v>
      </c>
      <c r="J1753" s="83"/>
      <c r="K1753" s="59" t="s">
        <v>80</v>
      </c>
      <c r="L1753" s="85"/>
      <c r="M1753" s="85" t="n">
        <v>0.4375</v>
      </c>
      <c r="N1753" s="99"/>
      <c r="O1753" s="133" t="s">
        <v>2812</v>
      </c>
      <c r="P1753" s="0" t="s">
        <v>2794</v>
      </c>
      <c r="Q1753" s="0" t="s">
        <v>115</v>
      </c>
      <c r="R1753" s="0" t="str">
        <f aca="false">CHOOSE(WEEKDAY(A1753),"Dom","Lun","Mar","Mie","Jue","Vie","Sab")</f>
        <v>Lun</v>
      </c>
    </row>
    <row r="1754" customFormat="false" ht="15" hidden="false" customHeight="true" outlineLevel="0" collapsed="false">
      <c r="A1754" s="70" t="n">
        <v>44180</v>
      </c>
      <c r="B1754" s="9" t="s">
        <v>1944</v>
      </c>
      <c r="C1754" s="71" t="n">
        <v>370</v>
      </c>
      <c r="D1754" s="72" t="s">
        <v>104</v>
      </c>
      <c r="E1754" s="73" t="s">
        <v>2813</v>
      </c>
      <c r="F1754" s="74" t="n">
        <f aca="false">IF(MONTH(A1754)=MONTH(A1753),F1753+1,1)</f>
        <v>8</v>
      </c>
      <c r="G1754" s="73"/>
      <c r="H1754" s="75"/>
      <c r="I1754" s="75" t="s">
        <v>183</v>
      </c>
      <c r="J1754" s="75"/>
      <c r="K1754" s="78" t="s">
        <v>80</v>
      </c>
      <c r="L1754" s="7"/>
      <c r="M1754" s="7" t="n">
        <v>0.354166666666667</v>
      </c>
      <c r="N1754" s="95"/>
      <c r="O1754" s="133" t="s">
        <v>2814</v>
      </c>
      <c r="P1754" s="0" t="s">
        <v>2794</v>
      </c>
      <c r="Q1754" s="0" t="s">
        <v>332</v>
      </c>
      <c r="R1754" s="0" t="str">
        <f aca="false">CHOOSE(WEEKDAY(A1754),"Dom","Lun","Mar","Mie","Jue","Vie","Sab")</f>
        <v>Mar</v>
      </c>
    </row>
    <row r="1755" customFormat="false" ht="15" hidden="false" customHeight="true" outlineLevel="0" collapsed="false">
      <c r="A1755" s="47" t="n">
        <v>44180</v>
      </c>
      <c r="B1755" s="79" t="s">
        <v>1658</v>
      </c>
      <c r="C1755" s="49" t="n">
        <v>350</v>
      </c>
      <c r="D1755" s="80" t="s">
        <v>104</v>
      </c>
      <c r="E1755" s="81" t="s">
        <v>2815</v>
      </c>
      <c r="F1755" s="82" t="n">
        <f aca="false">IF(MONTH(A1755)=MONTH(A1754),F1754+1,1)</f>
        <v>9</v>
      </c>
      <c r="G1755" s="81"/>
      <c r="H1755" s="83"/>
      <c r="I1755" s="83" t="s">
        <v>159</v>
      </c>
      <c r="J1755" s="83"/>
      <c r="K1755" s="59" t="s">
        <v>80</v>
      </c>
      <c r="L1755" s="85"/>
      <c r="M1755" s="85" t="n">
        <v>0.4375</v>
      </c>
      <c r="N1755" s="99"/>
      <c r="O1755" s="133" t="s">
        <v>2816</v>
      </c>
      <c r="P1755" s="0" t="s">
        <v>2794</v>
      </c>
      <c r="Q1755" s="0" t="s">
        <v>332</v>
      </c>
      <c r="R1755" s="0" t="str">
        <f aca="false">CHOOSE(WEEKDAY(A1755),"Dom","Lun","Mar","Mie","Jue","Vie","Sab")</f>
        <v>Mar</v>
      </c>
    </row>
    <row r="1756" customFormat="false" ht="15" hidden="false" customHeight="true" outlineLevel="0" collapsed="false">
      <c r="A1756" s="70" t="n">
        <v>44181</v>
      </c>
      <c r="B1756" s="9" t="s">
        <v>2817</v>
      </c>
      <c r="C1756" s="71" t="n">
        <v>480</v>
      </c>
      <c r="D1756" s="72" t="s">
        <v>821</v>
      </c>
      <c r="E1756" s="73" t="s">
        <v>2818</v>
      </c>
      <c r="F1756" s="74" t="n">
        <f aca="false">IF(MONTH(A1756)=MONTH(A1755),F1755+1,1)</f>
        <v>10</v>
      </c>
      <c r="G1756" s="73"/>
      <c r="H1756" s="75" t="s">
        <v>2819</v>
      </c>
      <c r="I1756" s="75" t="s">
        <v>131</v>
      </c>
      <c r="J1756" s="75"/>
      <c r="K1756" s="78" t="s">
        <v>80</v>
      </c>
      <c r="L1756" s="7" t="n">
        <v>0.384722222222222</v>
      </c>
      <c r="M1756" s="7" t="n">
        <v>0.426388888888889</v>
      </c>
      <c r="N1756" s="95" t="s">
        <v>213</v>
      </c>
      <c r="O1756" s="133" t="s">
        <v>2820</v>
      </c>
      <c r="Q1756" s="0" t="s">
        <v>332</v>
      </c>
      <c r="R1756" s="0" t="str">
        <f aca="false">CHOOSE(WEEKDAY(A1756),"Dom","Lun","Mar","Mie","Jue","Vie","Sab")</f>
        <v>Mie</v>
      </c>
    </row>
    <row r="1757" customFormat="false" ht="15" hidden="false" customHeight="true" outlineLevel="0" collapsed="false">
      <c r="A1757" s="70" t="n">
        <v>44181</v>
      </c>
      <c r="B1757" s="9" t="s">
        <v>2821</v>
      </c>
      <c r="C1757" s="71" t="n">
        <v>300</v>
      </c>
      <c r="D1757" s="72" t="s">
        <v>104</v>
      </c>
      <c r="E1757" s="73" t="s">
        <v>2822</v>
      </c>
      <c r="F1757" s="74" t="n">
        <f aca="false">IF(MONTH(A1757)=MONTH(A1756),F1756+1,1)</f>
        <v>11</v>
      </c>
      <c r="G1757" s="73"/>
      <c r="H1757" s="75"/>
      <c r="I1757" s="75" t="s">
        <v>131</v>
      </c>
      <c r="J1757" s="75"/>
      <c r="K1757" s="78" t="s">
        <v>80</v>
      </c>
      <c r="L1757" s="7" t="n">
        <v>0.475</v>
      </c>
      <c r="M1757" s="7" t="n">
        <v>0.4875</v>
      </c>
      <c r="N1757" s="95" t="s">
        <v>1173</v>
      </c>
      <c r="O1757" s="78" t="s">
        <v>2823</v>
      </c>
      <c r="Q1757" s="0" t="s">
        <v>332</v>
      </c>
      <c r="R1757" s="0" t="str">
        <f aca="false">CHOOSE(WEEKDAY(A1757),"Dom","Lun","Mar","Mie","Jue","Vie","Sab")</f>
        <v>Mie</v>
      </c>
    </row>
    <row r="1758" customFormat="false" ht="15" hidden="false" customHeight="true" outlineLevel="0" collapsed="false">
      <c r="A1758" s="70" t="n">
        <v>44181</v>
      </c>
      <c r="B1758" s="9" t="s">
        <v>2824</v>
      </c>
      <c r="C1758" s="71" t="n">
        <v>300</v>
      </c>
      <c r="D1758" s="72" t="s">
        <v>104</v>
      </c>
      <c r="E1758" s="73" t="s">
        <v>2825</v>
      </c>
      <c r="F1758" s="74" t="n">
        <f aca="false">IF(MONTH(A1758)=MONTH(A1757),F1757+1,1)</f>
        <v>12</v>
      </c>
      <c r="G1758" s="73"/>
      <c r="H1758" s="75"/>
      <c r="I1758" s="75" t="s">
        <v>183</v>
      </c>
      <c r="J1758" s="75"/>
      <c r="K1758" s="78" t="s">
        <v>80</v>
      </c>
      <c r="L1758" s="7" t="n">
        <v>0.539583333333333</v>
      </c>
      <c r="M1758" s="7" t="n">
        <v>0.661805555555556</v>
      </c>
      <c r="N1758" s="95" t="s">
        <v>106</v>
      </c>
      <c r="O1758" s="78" t="s">
        <v>2826</v>
      </c>
      <c r="P1758" s="0" t="s">
        <v>2827</v>
      </c>
      <c r="Q1758" s="0" t="s">
        <v>332</v>
      </c>
      <c r="R1758" s="0" t="str">
        <f aca="false">CHOOSE(WEEKDAY(A1758),"Dom","Lun","Mar","Mie","Jue","Vie","Sab")</f>
        <v>Mie</v>
      </c>
    </row>
    <row r="1759" customFormat="false" ht="15" hidden="true" customHeight="true" outlineLevel="0" collapsed="false">
      <c r="A1759" s="70" t="n">
        <v>44181</v>
      </c>
      <c r="B1759" s="9" t="s">
        <v>1385</v>
      </c>
      <c r="C1759" s="71"/>
      <c r="D1759" s="72"/>
      <c r="E1759" s="73"/>
      <c r="F1759" s="74"/>
      <c r="G1759" s="73"/>
      <c r="H1759" s="75"/>
      <c r="I1759" s="75"/>
      <c r="J1759" s="75"/>
      <c r="K1759" s="78" t="s">
        <v>257</v>
      </c>
      <c r="L1759" s="7" t="n">
        <v>0.370138888888889</v>
      </c>
      <c r="M1759" s="7" t="n">
        <v>0.38125</v>
      </c>
      <c r="N1759" s="95" t="s">
        <v>305</v>
      </c>
      <c r="O1759" s="133" t="s">
        <v>281</v>
      </c>
      <c r="Q1759" s="0" t="s">
        <v>332</v>
      </c>
      <c r="R1759" s="0" t="str">
        <f aca="false">CHOOSE(WEEKDAY(A1759),"Dom","Lun","Mar","Mie","Jue","Vie","Sab")</f>
        <v>Mie</v>
      </c>
    </row>
    <row r="1760" customFormat="false" ht="15" hidden="true" customHeight="true" outlineLevel="0" collapsed="false">
      <c r="A1760" s="70" t="n">
        <v>44181</v>
      </c>
      <c r="B1760" s="9" t="s">
        <v>2828</v>
      </c>
      <c r="C1760" s="71"/>
      <c r="D1760" s="72"/>
      <c r="E1760" s="73"/>
      <c r="F1760" s="74"/>
      <c r="G1760" s="73"/>
      <c r="H1760" s="75"/>
      <c r="I1760" s="75"/>
      <c r="J1760" s="75"/>
      <c r="K1760" s="78" t="s">
        <v>108</v>
      </c>
      <c r="L1760" s="7" t="n">
        <v>0.44375</v>
      </c>
      <c r="M1760" s="7" t="n">
        <v>0.45</v>
      </c>
      <c r="N1760" s="95" t="s">
        <v>389</v>
      </c>
      <c r="O1760" s="78" t="s">
        <v>2829</v>
      </c>
      <c r="Q1760" s="0" t="s">
        <v>332</v>
      </c>
      <c r="R1760" s="0" t="str">
        <f aca="false">CHOOSE(WEEKDAY(A1760),"Dom","Lun","Mar","Mie","Jue","Vie","Sab")</f>
        <v>Mie</v>
      </c>
    </row>
    <row r="1761" customFormat="false" ht="15" hidden="true" customHeight="true" outlineLevel="0" collapsed="false">
      <c r="A1761" s="70" t="n">
        <v>44181</v>
      </c>
      <c r="B1761" s="9" t="s">
        <v>143</v>
      </c>
      <c r="C1761" s="71"/>
      <c r="D1761" s="72"/>
      <c r="E1761" s="73"/>
      <c r="F1761" s="74"/>
      <c r="G1761" s="73"/>
      <c r="H1761" s="75"/>
      <c r="I1761" s="75"/>
      <c r="J1761" s="75"/>
      <c r="K1761" s="78" t="s">
        <v>144</v>
      </c>
      <c r="L1761" s="7" t="n">
        <v>0.677083333333333</v>
      </c>
      <c r="M1761" s="7" t="n">
        <v>0.688888888888889</v>
      </c>
      <c r="N1761" s="95" t="s">
        <v>239</v>
      </c>
      <c r="O1761" s="78"/>
      <c r="Q1761" s="0" t="s">
        <v>332</v>
      </c>
      <c r="R1761" s="0" t="str">
        <f aca="false">CHOOSE(WEEKDAY(A1761),"Dom","Lun","Mar","Mie","Jue","Vie","Sab")</f>
        <v>Mie</v>
      </c>
    </row>
    <row r="1762" customFormat="false" ht="15" hidden="true" customHeight="true" outlineLevel="0" collapsed="false">
      <c r="A1762" s="47" t="n">
        <v>44181</v>
      </c>
      <c r="B1762" s="79" t="s">
        <v>147</v>
      </c>
      <c r="C1762" s="49"/>
      <c r="D1762" s="80"/>
      <c r="E1762" s="81"/>
      <c r="F1762" s="82"/>
      <c r="G1762" s="81"/>
      <c r="H1762" s="83"/>
      <c r="I1762" s="83"/>
      <c r="J1762" s="83"/>
      <c r="K1762" s="59" t="s">
        <v>96</v>
      </c>
      <c r="L1762" s="85" t="n">
        <v>0.694444444444444</v>
      </c>
      <c r="M1762" s="85" t="n">
        <v>0.75625</v>
      </c>
      <c r="N1762" s="99" t="s">
        <v>2830</v>
      </c>
      <c r="O1762" s="78" t="s">
        <v>2118</v>
      </c>
      <c r="Q1762" s="0" t="s">
        <v>332</v>
      </c>
      <c r="R1762" s="0" t="str">
        <f aca="false">CHOOSE(WEEKDAY(A1762),"Dom","Lun","Mar","Mie","Jue","Vie","Sab")</f>
        <v>Mie</v>
      </c>
    </row>
    <row r="1763" customFormat="false" ht="15" hidden="false" customHeight="true" outlineLevel="0" collapsed="false">
      <c r="A1763" s="70" t="n">
        <v>44182</v>
      </c>
      <c r="B1763" s="9" t="s">
        <v>2831</v>
      </c>
      <c r="C1763" s="71" t="n">
        <v>200</v>
      </c>
      <c r="D1763" s="72" t="s">
        <v>898</v>
      </c>
      <c r="E1763" s="73" t="s">
        <v>2832</v>
      </c>
      <c r="F1763" s="74" t="n">
        <f aca="false">IF(MONTH(A1763)=MONTH(A1762),F1762+1,1)</f>
        <v>1</v>
      </c>
      <c r="G1763" s="73"/>
      <c r="H1763" s="75"/>
      <c r="I1763" s="75" t="s">
        <v>79</v>
      </c>
      <c r="J1763" s="75"/>
      <c r="K1763" s="78" t="s">
        <v>80</v>
      </c>
      <c r="L1763" s="7" t="n">
        <v>0.554166666666667</v>
      </c>
      <c r="M1763" s="7" t="n">
        <v>0.586111111111111</v>
      </c>
      <c r="N1763" s="95" t="s">
        <v>137</v>
      </c>
      <c r="O1763" s="78" t="s">
        <v>2833</v>
      </c>
      <c r="Q1763" s="0" t="s">
        <v>332</v>
      </c>
      <c r="R1763" s="0" t="str">
        <f aca="false">CHOOSE(WEEKDAY(A1763),"Dom","Lun","Mar","Mie","Jue","Vie","Sab")</f>
        <v>Jue</v>
      </c>
    </row>
    <row r="1764" customFormat="false" ht="15" hidden="false" customHeight="true" outlineLevel="0" collapsed="false">
      <c r="A1764" s="70" t="n">
        <v>44182</v>
      </c>
      <c r="B1764" s="9" t="s">
        <v>2834</v>
      </c>
      <c r="C1764" s="71" t="n">
        <v>200</v>
      </c>
      <c r="D1764" s="72" t="s">
        <v>898</v>
      </c>
      <c r="E1764" s="73" t="s">
        <v>2835</v>
      </c>
      <c r="F1764" s="74" t="n">
        <f aca="false">IF(MONTH(A1764)=MONTH(A1763),F1763+1,1)</f>
        <v>2</v>
      </c>
      <c r="G1764" s="73"/>
      <c r="H1764" s="75"/>
      <c r="I1764" s="75" t="s">
        <v>79</v>
      </c>
      <c r="J1764" s="75"/>
      <c r="K1764" s="78" t="s">
        <v>80</v>
      </c>
      <c r="L1764" s="7" t="n">
        <v>0.594444444444444</v>
      </c>
      <c r="M1764" s="7" t="n">
        <v>0.594444444444444</v>
      </c>
      <c r="N1764" s="95" t="s">
        <v>213</v>
      </c>
      <c r="O1764" s="78" t="s">
        <v>2836</v>
      </c>
      <c r="Q1764" s="0" t="s">
        <v>332</v>
      </c>
      <c r="R1764" s="0" t="str">
        <f aca="false">CHOOSE(WEEKDAY(A1764),"Dom","Lun","Mar","Mie","Jue","Vie","Sab")</f>
        <v>Jue</v>
      </c>
    </row>
    <row r="1765" customFormat="false" ht="15" hidden="false" customHeight="true" outlineLevel="0" collapsed="false">
      <c r="A1765" s="70" t="n">
        <v>44182</v>
      </c>
      <c r="B1765" s="9" t="s">
        <v>2831</v>
      </c>
      <c r="C1765" s="71" t="n">
        <v>300</v>
      </c>
      <c r="D1765" s="72" t="s">
        <v>104</v>
      </c>
      <c r="E1765" s="73" t="s">
        <v>2837</v>
      </c>
      <c r="F1765" s="74" t="n">
        <f aca="false">IF(MONTH(A1765)=MONTH(A1764),F1764+1,1)</f>
        <v>3</v>
      </c>
      <c r="G1765" s="73"/>
      <c r="H1765" s="75"/>
      <c r="I1765" s="75" t="s">
        <v>79</v>
      </c>
      <c r="J1765" s="75"/>
      <c r="K1765" s="78" t="s">
        <v>80</v>
      </c>
      <c r="L1765" s="7" t="n">
        <v>0.611805555555556</v>
      </c>
      <c r="M1765" s="7" t="n">
        <v>0.617361111111111</v>
      </c>
      <c r="N1765" s="95" t="s">
        <v>198</v>
      </c>
      <c r="O1765" s="78" t="s">
        <v>2838</v>
      </c>
      <c r="Q1765" s="0" t="s">
        <v>332</v>
      </c>
      <c r="R1765" s="0" t="str">
        <f aca="false">CHOOSE(WEEKDAY(A1765),"Dom","Lun","Mar","Mie","Jue","Vie","Sab")</f>
        <v>Jue</v>
      </c>
    </row>
    <row r="1766" customFormat="false" ht="15" hidden="false" customHeight="true" outlineLevel="0" collapsed="false">
      <c r="A1766" s="70" t="n">
        <v>44182</v>
      </c>
      <c r="B1766" s="9" t="s">
        <v>2839</v>
      </c>
      <c r="C1766" s="71" t="n">
        <v>450</v>
      </c>
      <c r="D1766" s="72" t="s">
        <v>104</v>
      </c>
      <c r="E1766" s="73" t="s">
        <v>2840</v>
      </c>
      <c r="F1766" s="74" t="n">
        <f aca="false">IF(MONTH(A1766)=MONTH(A1765),F1765+1,1)</f>
        <v>4</v>
      </c>
      <c r="G1766" s="73"/>
      <c r="H1766" s="75"/>
      <c r="I1766" s="75" t="s">
        <v>131</v>
      </c>
      <c r="J1766" s="75"/>
      <c r="K1766" s="78" t="s">
        <v>80</v>
      </c>
      <c r="L1766" s="7" t="n">
        <v>0.68125</v>
      </c>
      <c r="M1766" s="7" t="n">
        <v>0.709722222222222</v>
      </c>
      <c r="N1766" s="95" t="s">
        <v>341</v>
      </c>
      <c r="O1766" s="78" t="s">
        <v>2841</v>
      </c>
      <c r="Q1766" s="0" t="s">
        <v>332</v>
      </c>
      <c r="R1766" s="0" t="str">
        <f aca="false">CHOOSE(WEEKDAY(A1766),"Dom","Lun","Mar","Mie","Jue","Vie","Sab")</f>
        <v>Jue</v>
      </c>
    </row>
    <row r="1767" customFormat="false" ht="15" hidden="true" customHeight="true" outlineLevel="0" collapsed="false">
      <c r="A1767" s="70" t="n">
        <v>44182</v>
      </c>
      <c r="B1767" s="9" t="s">
        <v>143</v>
      </c>
      <c r="C1767" s="71"/>
      <c r="D1767" s="72"/>
      <c r="E1767" s="73"/>
      <c r="F1767" s="74"/>
      <c r="G1767" s="73"/>
      <c r="H1767" s="75"/>
      <c r="I1767" s="75"/>
      <c r="J1767" s="75"/>
      <c r="K1767" s="78" t="s">
        <v>144</v>
      </c>
      <c r="L1767" s="7" t="n">
        <v>0.627777777777778</v>
      </c>
      <c r="M1767" s="7" t="n">
        <v>0.672222222222222</v>
      </c>
      <c r="N1767" s="95" t="s">
        <v>310</v>
      </c>
      <c r="O1767" s="78"/>
      <c r="Q1767" s="0" t="s">
        <v>332</v>
      </c>
      <c r="R1767" s="0" t="str">
        <f aca="false">CHOOSE(WEEKDAY(A1767),"Dom","Lun","Mar","Mie","Jue","Vie","Sab")</f>
        <v>Jue</v>
      </c>
    </row>
    <row r="1768" customFormat="false" ht="15" hidden="true" customHeight="true" outlineLevel="0" collapsed="false">
      <c r="A1768" s="70" t="n">
        <v>44182</v>
      </c>
      <c r="B1768" s="9" t="s">
        <v>143</v>
      </c>
      <c r="C1768" s="71"/>
      <c r="D1768" s="72"/>
      <c r="E1768" s="73"/>
      <c r="F1768" s="74"/>
      <c r="G1768" s="73"/>
      <c r="H1768" s="75"/>
      <c r="I1768" s="75"/>
      <c r="J1768" s="75"/>
      <c r="K1768" s="78" t="s">
        <v>144</v>
      </c>
      <c r="L1768" s="7" t="n">
        <v>0.732638888888889</v>
      </c>
      <c r="M1768" s="7" t="n">
        <v>0.76875</v>
      </c>
      <c r="N1768" s="95" t="s">
        <v>348</v>
      </c>
      <c r="O1768" s="78"/>
      <c r="Q1768" s="0" t="s">
        <v>332</v>
      </c>
      <c r="R1768" s="0" t="str">
        <f aca="false">CHOOSE(WEEKDAY(A1768),"Dom","Lun","Mar","Mie","Jue","Vie","Sab")</f>
        <v>Jue</v>
      </c>
    </row>
    <row r="1769" customFormat="false" ht="15" hidden="true" customHeight="true" outlineLevel="0" collapsed="false">
      <c r="A1769" s="70" t="n">
        <v>44182</v>
      </c>
      <c r="B1769" s="9" t="s">
        <v>2229</v>
      </c>
      <c r="C1769" s="71"/>
      <c r="D1769" s="72"/>
      <c r="E1769" s="73"/>
      <c r="F1769" s="74"/>
      <c r="G1769" s="73"/>
      <c r="H1769" s="75"/>
      <c r="I1769" s="75"/>
      <c r="J1769" s="75"/>
      <c r="K1769" s="78" t="s">
        <v>108</v>
      </c>
      <c r="L1769" s="7" t="n">
        <v>0.7875</v>
      </c>
      <c r="M1769" s="7" t="n">
        <v>0.816666666666667</v>
      </c>
      <c r="N1769" s="95" t="s">
        <v>155</v>
      </c>
      <c r="O1769" s="78" t="s">
        <v>2230</v>
      </c>
      <c r="Q1769" s="0" t="s">
        <v>332</v>
      </c>
      <c r="R1769" s="0" t="str">
        <f aca="false">CHOOSE(WEEKDAY(A1769),"Dom","Lun","Mar","Mie","Jue","Vie","Sab")</f>
        <v>Jue</v>
      </c>
    </row>
    <row r="1770" customFormat="false" ht="15" hidden="true" customHeight="true" outlineLevel="0" collapsed="false">
      <c r="A1770" s="47" t="n">
        <v>44182</v>
      </c>
      <c r="B1770" s="79" t="s">
        <v>147</v>
      </c>
      <c r="C1770" s="49"/>
      <c r="D1770" s="80"/>
      <c r="E1770" s="81"/>
      <c r="F1770" s="82"/>
      <c r="G1770" s="81"/>
      <c r="H1770" s="83"/>
      <c r="I1770" s="83"/>
      <c r="J1770" s="83"/>
      <c r="K1770" s="59" t="s">
        <v>96</v>
      </c>
      <c r="L1770" s="85" t="n">
        <v>0.832638888888889</v>
      </c>
      <c r="M1770" s="85" t="n">
        <v>0.847222222222222</v>
      </c>
      <c r="N1770" s="99" t="s">
        <v>2842</v>
      </c>
      <c r="O1770" s="78" t="s">
        <v>2118</v>
      </c>
      <c r="Q1770" s="0" t="s">
        <v>332</v>
      </c>
      <c r="R1770" s="0" t="str">
        <f aca="false">CHOOSE(WEEKDAY(A1770),"Dom","Lun","Mar","Mie","Jue","Vie","Sab")</f>
        <v>Jue</v>
      </c>
    </row>
    <row r="1771" customFormat="false" ht="15" hidden="false" customHeight="true" outlineLevel="0" collapsed="false">
      <c r="A1771" s="70" t="n">
        <v>44183</v>
      </c>
      <c r="B1771" s="9" t="s">
        <v>2843</v>
      </c>
      <c r="C1771" s="71" t="n">
        <v>2100</v>
      </c>
      <c r="D1771" s="72" t="s">
        <v>104</v>
      </c>
      <c r="E1771" s="73" t="s">
        <v>2844</v>
      </c>
      <c r="F1771" s="74" t="n">
        <f aca="false">IF(MONTH(A1771)=MONTH(A1770),F1770+1,1)</f>
        <v>1</v>
      </c>
      <c r="G1771" s="73"/>
      <c r="H1771" s="75"/>
      <c r="I1771" s="75" t="s">
        <v>2845</v>
      </c>
      <c r="J1771" s="75"/>
      <c r="K1771" s="78" t="s">
        <v>80</v>
      </c>
      <c r="L1771" s="7" t="n">
        <v>0.559722222222222</v>
      </c>
      <c r="M1771" s="7" t="n">
        <v>0.569444444444444</v>
      </c>
      <c r="N1771" s="95" t="s">
        <v>122</v>
      </c>
      <c r="O1771" s="78" t="s">
        <v>2846</v>
      </c>
      <c r="Q1771" s="0" t="s">
        <v>332</v>
      </c>
      <c r="R1771" s="0" t="str">
        <f aca="false">CHOOSE(WEEKDAY(A1771),"Dom","Lun","Mar","Mie","Jue","Vie","Sab")</f>
        <v>Vie</v>
      </c>
    </row>
    <row r="1772" customFormat="false" ht="15" hidden="true" customHeight="true" outlineLevel="0" collapsed="false">
      <c r="A1772" s="70" t="n">
        <v>44183</v>
      </c>
      <c r="B1772" s="9" t="s">
        <v>2768</v>
      </c>
      <c r="C1772" s="71"/>
      <c r="D1772" s="72"/>
      <c r="E1772" s="73"/>
      <c r="F1772" s="74"/>
      <c r="G1772" s="73"/>
      <c r="H1772" s="75"/>
      <c r="I1772" s="75"/>
      <c r="J1772" s="75"/>
      <c r="K1772" s="78" t="s">
        <v>257</v>
      </c>
      <c r="L1772" s="7" t="n">
        <v>0.2375</v>
      </c>
      <c r="M1772" s="7" t="n">
        <v>0.244444444444444</v>
      </c>
      <c r="N1772" s="95" t="s">
        <v>137</v>
      </c>
      <c r="O1772" s="78" t="s">
        <v>2847</v>
      </c>
      <c r="Q1772" s="0" t="s">
        <v>332</v>
      </c>
      <c r="R1772" s="0" t="str">
        <f aca="false">CHOOSE(WEEKDAY(A1772),"Dom","Lun","Mar","Mie","Jue","Vie","Sab")</f>
        <v>Vie</v>
      </c>
    </row>
    <row r="1773" customFormat="false" ht="15" hidden="true" customHeight="true" outlineLevel="0" collapsed="false">
      <c r="A1773" s="70" t="n">
        <v>44183</v>
      </c>
      <c r="B1773" s="9" t="s">
        <v>2848</v>
      </c>
      <c r="C1773" s="71"/>
      <c r="D1773" s="72"/>
      <c r="E1773" s="73"/>
      <c r="F1773" s="74"/>
      <c r="G1773" s="73"/>
      <c r="H1773" s="75"/>
      <c r="I1773" s="75" t="s">
        <v>2848</v>
      </c>
      <c r="J1773" s="75"/>
      <c r="K1773" s="78" t="s">
        <v>108</v>
      </c>
      <c r="L1773" s="7" t="n">
        <v>0.252777777777778</v>
      </c>
      <c r="M1773" s="7" t="n">
        <v>0.288888888888889</v>
      </c>
      <c r="N1773" s="95" t="s">
        <v>483</v>
      </c>
      <c r="O1773" s="78" t="s">
        <v>2849</v>
      </c>
      <c r="Q1773" s="0" t="s">
        <v>332</v>
      </c>
      <c r="R1773" s="0" t="str">
        <f aca="false">CHOOSE(WEEKDAY(A1773),"Dom","Lun","Mar","Mie","Jue","Vie","Sab")</f>
        <v>Vie</v>
      </c>
    </row>
    <row r="1774" customFormat="false" ht="15" hidden="true" customHeight="true" outlineLevel="0" collapsed="false">
      <c r="A1774" s="70" t="n">
        <v>44183</v>
      </c>
      <c r="B1774" s="9" t="s">
        <v>2845</v>
      </c>
      <c r="C1774" s="71"/>
      <c r="D1774" s="72"/>
      <c r="E1774" s="73"/>
      <c r="F1774" s="74"/>
      <c r="G1774" s="73"/>
      <c r="H1774" s="75"/>
      <c r="I1774" s="75" t="s">
        <v>2845</v>
      </c>
      <c r="J1774" s="75"/>
      <c r="K1774" s="78" t="s">
        <v>108</v>
      </c>
      <c r="L1774" s="7" t="n">
        <v>0.329166666666667</v>
      </c>
      <c r="M1774" s="7" t="n">
        <v>0.415277777777778</v>
      </c>
      <c r="N1774" s="95" t="s">
        <v>2850</v>
      </c>
      <c r="O1774" s="78" t="s">
        <v>2851</v>
      </c>
      <c r="Q1774" s="0" t="s">
        <v>332</v>
      </c>
      <c r="R1774" s="0" t="str">
        <f aca="false">CHOOSE(WEEKDAY(A1774),"Dom","Lun","Mar","Mie","Jue","Vie","Sab")</f>
        <v>Vie</v>
      </c>
    </row>
    <row r="1775" customFormat="false" ht="15" hidden="true" customHeight="true" outlineLevel="0" collapsed="false">
      <c r="A1775" s="70" t="n">
        <v>44183</v>
      </c>
      <c r="B1775" s="9" t="s">
        <v>2848</v>
      </c>
      <c r="C1775" s="71"/>
      <c r="D1775" s="72"/>
      <c r="E1775" s="73"/>
      <c r="F1775" s="74"/>
      <c r="G1775" s="73"/>
      <c r="H1775" s="75"/>
      <c r="I1775" s="75"/>
      <c r="J1775" s="75"/>
      <c r="K1775" s="78" t="s">
        <v>108</v>
      </c>
      <c r="L1775" s="7" t="n">
        <v>0.584027777777778</v>
      </c>
      <c r="M1775" s="7" t="n">
        <v>0.779166666666667</v>
      </c>
      <c r="N1775" s="95" t="s">
        <v>123</v>
      </c>
      <c r="O1775" s="78" t="s">
        <v>2852</v>
      </c>
      <c r="Q1775" s="0" t="s">
        <v>332</v>
      </c>
      <c r="R1775" s="0" t="str">
        <f aca="false">CHOOSE(WEEKDAY(A1775),"Dom","Lun","Mar","Mie","Jue","Vie","Sab")</f>
        <v>Vie</v>
      </c>
    </row>
    <row r="1776" customFormat="false" ht="15" hidden="true" customHeight="true" outlineLevel="0" collapsed="false">
      <c r="A1776" s="70" t="n">
        <v>44183</v>
      </c>
      <c r="B1776" s="9" t="s">
        <v>314</v>
      </c>
      <c r="C1776" s="71"/>
      <c r="D1776" s="72"/>
      <c r="E1776" s="73"/>
      <c r="F1776" s="74"/>
      <c r="G1776" s="73"/>
      <c r="H1776" s="75"/>
      <c r="I1776" s="75"/>
      <c r="J1776" s="75"/>
      <c r="K1776" s="78" t="s">
        <v>108</v>
      </c>
      <c r="L1776" s="7" t="n">
        <v>0.783333333333333</v>
      </c>
      <c r="M1776" s="7" t="n">
        <v>0.825</v>
      </c>
      <c r="N1776" s="95" t="s">
        <v>170</v>
      </c>
      <c r="O1776" s="78" t="s">
        <v>2853</v>
      </c>
      <c r="Q1776" s="0" t="s">
        <v>332</v>
      </c>
      <c r="R1776" s="0" t="str">
        <f aca="false">CHOOSE(WEEKDAY(A1776),"Dom","Lun","Mar","Mie","Jue","Vie","Sab")</f>
        <v>Vie</v>
      </c>
    </row>
    <row r="1777" customFormat="false" ht="15" hidden="true" customHeight="true" outlineLevel="0" collapsed="false">
      <c r="A1777" s="47" t="n">
        <v>44183</v>
      </c>
      <c r="B1777" s="79" t="s">
        <v>147</v>
      </c>
      <c r="C1777" s="49"/>
      <c r="D1777" s="80"/>
      <c r="E1777" s="81"/>
      <c r="F1777" s="82"/>
      <c r="G1777" s="81"/>
      <c r="H1777" s="83"/>
      <c r="I1777" s="83"/>
      <c r="J1777" s="83"/>
      <c r="K1777" s="59" t="s">
        <v>96</v>
      </c>
      <c r="L1777" s="85" t="n">
        <v>0.832638888888889</v>
      </c>
      <c r="M1777" s="85" t="n">
        <v>0.861111111111111</v>
      </c>
      <c r="N1777" s="99" t="s">
        <v>2854</v>
      </c>
      <c r="O1777" s="59" t="s">
        <v>2118</v>
      </c>
      <c r="Q1777" s="0" t="s">
        <v>332</v>
      </c>
      <c r="R1777" s="0" t="str">
        <f aca="false">CHOOSE(WEEKDAY(A1777),"Dom","Lun","Mar","Mie","Jue","Vie","Sab")</f>
        <v>Vie</v>
      </c>
    </row>
    <row r="1778" customFormat="false" ht="15" hidden="false" customHeight="true" outlineLevel="0" collapsed="false">
      <c r="A1778" s="70" t="n">
        <v>44184</v>
      </c>
      <c r="B1778" s="9" t="s">
        <v>2855</v>
      </c>
      <c r="C1778" s="71" t="n">
        <v>450</v>
      </c>
      <c r="D1778" s="72" t="s">
        <v>821</v>
      </c>
      <c r="E1778" s="73" t="s">
        <v>2856</v>
      </c>
      <c r="F1778" s="74" t="n">
        <f aca="false">IF(MONTH(A1778)=MONTH(A1777),F1777+1,1)</f>
        <v>1</v>
      </c>
      <c r="G1778" s="73"/>
      <c r="H1778" s="75" t="s">
        <v>2857</v>
      </c>
      <c r="I1778" s="75" t="s">
        <v>1227</v>
      </c>
      <c r="J1778" s="75"/>
      <c r="K1778" s="78" t="s">
        <v>80</v>
      </c>
      <c r="L1778" s="7" t="n">
        <v>0.397916666666667</v>
      </c>
      <c r="M1778" s="7" t="n">
        <v>0.398611111111111</v>
      </c>
      <c r="N1778" s="95" t="s">
        <v>86</v>
      </c>
      <c r="O1778" s="78" t="s">
        <v>2858</v>
      </c>
      <c r="P1778" s="0" t="s">
        <v>2859</v>
      </c>
      <c r="Q1778" s="0" t="s">
        <v>332</v>
      </c>
      <c r="R1778" s="0" t="str">
        <f aca="false">CHOOSE(WEEKDAY(A1778),"Dom","Lun","Mar","Mie","Jue","Vie","Sab")</f>
        <v>Sab</v>
      </c>
    </row>
    <row r="1779" customFormat="false" ht="15" hidden="false" customHeight="true" outlineLevel="0" collapsed="false">
      <c r="A1779" s="70" t="n">
        <v>44184</v>
      </c>
      <c r="B1779" s="9" t="s">
        <v>2860</v>
      </c>
      <c r="C1779" s="71" t="n">
        <v>350</v>
      </c>
      <c r="D1779" s="72" t="s">
        <v>821</v>
      </c>
      <c r="E1779" s="73" t="s">
        <v>2861</v>
      </c>
      <c r="F1779" s="74" t="n">
        <f aca="false">IF(MONTH(A1779)=MONTH(A1778),F1778+1,1)</f>
        <v>2</v>
      </c>
      <c r="G1779" s="73"/>
      <c r="H1779" s="75" t="s">
        <v>2862</v>
      </c>
      <c r="I1779" s="75" t="s">
        <v>100</v>
      </c>
      <c r="J1779" s="75"/>
      <c r="K1779" s="78" t="s">
        <v>80</v>
      </c>
      <c r="L1779" s="7" t="n">
        <v>0.65</v>
      </c>
      <c r="M1779" s="7" t="n">
        <v>0.6875</v>
      </c>
      <c r="N1779" s="95" t="s">
        <v>318</v>
      </c>
      <c r="O1779" s="78" t="s">
        <v>2863</v>
      </c>
      <c r="Q1779" s="0" t="s">
        <v>332</v>
      </c>
      <c r="R1779" s="0" t="str">
        <f aca="false">CHOOSE(WEEKDAY(A1779),"Dom","Lun","Mar","Mie","Jue","Vie","Sab")</f>
        <v>Sab</v>
      </c>
    </row>
    <row r="1780" customFormat="false" ht="15" hidden="false" customHeight="true" outlineLevel="0" collapsed="false">
      <c r="A1780" s="70" t="n">
        <v>44184</v>
      </c>
      <c r="B1780" s="9" t="s">
        <v>2864</v>
      </c>
      <c r="C1780" s="124" t="n">
        <v>350</v>
      </c>
      <c r="D1780" s="72" t="s">
        <v>821</v>
      </c>
      <c r="E1780" s="73" t="s">
        <v>2865</v>
      </c>
      <c r="F1780" s="74" t="n">
        <f aca="false">IF(MONTH(A1780)=MONTH(A1779),F1779+1,1)</f>
        <v>3</v>
      </c>
      <c r="G1780" s="73"/>
      <c r="H1780" s="75" t="s">
        <v>233</v>
      </c>
      <c r="I1780" s="75" t="s">
        <v>159</v>
      </c>
      <c r="J1780" s="75"/>
      <c r="K1780" s="78" t="s">
        <v>80</v>
      </c>
      <c r="L1780" s="7" t="n">
        <v>0.714583333333333</v>
      </c>
      <c r="M1780" s="7" t="n">
        <v>0.738888888888889</v>
      </c>
      <c r="N1780" s="95" t="s">
        <v>101</v>
      </c>
      <c r="O1780" s="78" t="s">
        <v>2866</v>
      </c>
      <c r="Q1780" s="0" t="s">
        <v>332</v>
      </c>
      <c r="R1780" s="0" t="str">
        <f aca="false">CHOOSE(WEEKDAY(A1780),"Dom","Lun","Mar","Mie","Jue","Vie","Sab")</f>
        <v>Sab</v>
      </c>
    </row>
    <row r="1781" customFormat="false" ht="15" hidden="false" customHeight="true" outlineLevel="0" collapsed="false">
      <c r="A1781" s="70" t="n">
        <v>44184</v>
      </c>
      <c r="B1781" s="9" t="s">
        <v>150</v>
      </c>
      <c r="C1781" s="71" t="n">
        <v>400</v>
      </c>
      <c r="D1781" s="72" t="s">
        <v>104</v>
      </c>
      <c r="E1781" s="73" t="s">
        <v>151</v>
      </c>
      <c r="F1781" s="74" t="n">
        <f aca="false">IF(MONTH(A1781)=MONTH(A1780),F1780+1,1)</f>
        <v>4</v>
      </c>
      <c r="G1781" s="73"/>
      <c r="H1781" s="75"/>
      <c r="I1781" s="75" t="s">
        <v>85</v>
      </c>
      <c r="J1781" s="75"/>
      <c r="K1781" s="78" t="s">
        <v>80</v>
      </c>
      <c r="L1781" s="7" t="n">
        <v>0.601388888888889</v>
      </c>
      <c r="M1781" s="7" t="n">
        <v>0.635416666666667</v>
      </c>
      <c r="N1781" s="95" t="s">
        <v>122</v>
      </c>
      <c r="O1781" s="78" t="s">
        <v>152</v>
      </c>
      <c r="Q1781" s="0" t="s">
        <v>332</v>
      </c>
      <c r="R1781" s="0" t="str">
        <f aca="false">CHOOSE(WEEKDAY(A1781),"Dom","Lun","Mar","Mie","Jue","Vie","Sab")</f>
        <v>Sab</v>
      </c>
    </row>
    <row r="1782" customFormat="false" ht="15" hidden="true" customHeight="true" outlineLevel="0" collapsed="false">
      <c r="A1782" s="70" t="n">
        <v>44184</v>
      </c>
      <c r="B1782" s="9" t="s">
        <v>1385</v>
      </c>
      <c r="C1782" s="71"/>
      <c r="D1782" s="72"/>
      <c r="E1782" s="73"/>
      <c r="F1782" s="74"/>
      <c r="G1782" s="73"/>
      <c r="H1782" s="75"/>
      <c r="I1782" s="75"/>
      <c r="J1782" s="75"/>
      <c r="K1782" s="78" t="s">
        <v>257</v>
      </c>
      <c r="L1782" s="7" t="n">
        <v>0.359027777777778</v>
      </c>
      <c r="M1782" s="7" t="n">
        <v>0.370138888888889</v>
      </c>
      <c r="N1782" s="95" t="s">
        <v>123</v>
      </c>
      <c r="O1782" s="78" t="s">
        <v>281</v>
      </c>
      <c r="Q1782" s="0" t="s">
        <v>332</v>
      </c>
      <c r="R1782" s="0" t="str">
        <f aca="false">CHOOSE(WEEKDAY(A1782),"Dom","Lun","Mar","Mie","Jue","Vie","Sab")</f>
        <v>Sab</v>
      </c>
    </row>
    <row r="1783" customFormat="false" ht="15" hidden="true" customHeight="true" outlineLevel="0" collapsed="false">
      <c r="A1783" s="70" t="n">
        <v>44184</v>
      </c>
      <c r="B1783" s="9" t="s">
        <v>2867</v>
      </c>
      <c r="C1783" s="71"/>
      <c r="D1783" s="72"/>
      <c r="E1783" s="73"/>
      <c r="F1783" s="74"/>
      <c r="G1783" s="73"/>
      <c r="H1783" s="75"/>
      <c r="I1783" s="75" t="s">
        <v>1227</v>
      </c>
      <c r="J1783" s="75"/>
      <c r="K1783" s="78" t="s">
        <v>141</v>
      </c>
      <c r="L1783" s="7" t="n">
        <v>0.374305555555555</v>
      </c>
      <c r="M1783" s="7" t="n">
        <v>0.391666666666667</v>
      </c>
      <c r="N1783" s="95" t="s">
        <v>284</v>
      </c>
      <c r="O1783" s="78" t="s">
        <v>2868</v>
      </c>
      <c r="Q1783" s="0" t="s">
        <v>332</v>
      </c>
      <c r="R1783" s="0" t="str">
        <f aca="false">CHOOSE(WEEKDAY(A1783),"Dom","Lun","Mar","Mie","Jue","Vie","Sab")</f>
        <v>Sab</v>
      </c>
    </row>
    <row r="1784" customFormat="false" ht="15" hidden="true" customHeight="true" outlineLevel="0" collapsed="false">
      <c r="A1784" s="70" t="n">
        <v>44184</v>
      </c>
      <c r="B1784" s="9" t="s">
        <v>143</v>
      </c>
      <c r="C1784" s="71"/>
      <c r="D1784" s="72"/>
      <c r="E1784" s="73"/>
      <c r="F1784" s="74"/>
      <c r="G1784" s="73"/>
      <c r="H1784" s="75"/>
      <c r="I1784" s="75"/>
      <c r="J1784" s="75"/>
      <c r="K1784" s="78" t="s">
        <v>144</v>
      </c>
      <c r="L1784" s="7" t="n">
        <v>0.422222222222222</v>
      </c>
      <c r="M1784" s="7" t="n">
        <v>0.45625</v>
      </c>
      <c r="N1784" s="95" t="s">
        <v>137</v>
      </c>
      <c r="O1784" s="78"/>
      <c r="Q1784" s="0" t="s">
        <v>332</v>
      </c>
      <c r="R1784" s="0" t="str">
        <f aca="false">CHOOSE(WEEKDAY(A1784),"Dom","Lun","Mar","Mie","Jue","Vie","Sab")</f>
        <v>Sab</v>
      </c>
    </row>
    <row r="1785" customFormat="false" ht="15" hidden="true" customHeight="true" outlineLevel="0" collapsed="false">
      <c r="A1785" s="70" t="n">
        <v>44184</v>
      </c>
      <c r="B1785" s="9" t="s">
        <v>2869</v>
      </c>
      <c r="C1785" s="71"/>
      <c r="D1785" s="72"/>
      <c r="E1785" s="73"/>
      <c r="F1785" s="74"/>
      <c r="G1785" s="73"/>
      <c r="H1785" s="72"/>
      <c r="I1785" s="75"/>
      <c r="J1785" s="75"/>
      <c r="K1785" s="78" t="s">
        <v>108</v>
      </c>
      <c r="L1785" s="7" t="n">
        <v>0.464583333333333</v>
      </c>
      <c r="M1785" s="7" t="n">
        <v>0.480555555555556</v>
      </c>
      <c r="N1785" s="95" t="s">
        <v>2870</v>
      </c>
      <c r="O1785" s="78" t="s">
        <v>2871</v>
      </c>
      <c r="P1785" s="37"/>
      <c r="Q1785" s="0" t="s">
        <v>332</v>
      </c>
      <c r="R1785" s="0" t="str">
        <f aca="false">CHOOSE(WEEKDAY(A1785),"Dom","Lun","Mar","Mie","Jue","Vie","Sab")</f>
        <v>Sab</v>
      </c>
    </row>
    <row r="1786" customFormat="false" ht="15" hidden="true" customHeight="true" outlineLevel="0" collapsed="false">
      <c r="A1786" s="70" t="n">
        <v>44184</v>
      </c>
      <c r="B1786" s="9" t="s">
        <v>2872</v>
      </c>
      <c r="C1786" s="71"/>
      <c r="D1786" s="72"/>
      <c r="E1786" s="73"/>
      <c r="F1786" s="74"/>
      <c r="G1786" s="73"/>
      <c r="H1786" s="75"/>
      <c r="I1786" s="75"/>
      <c r="J1786" s="75"/>
      <c r="K1786" s="78" t="s">
        <v>108</v>
      </c>
      <c r="L1786" s="7" t="n">
        <v>0.538194444444444</v>
      </c>
      <c r="M1786" s="7" t="n">
        <v>0.539583333333333</v>
      </c>
      <c r="N1786" s="95" t="s">
        <v>2357</v>
      </c>
      <c r="O1786" s="78" t="s">
        <v>2873</v>
      </c>
      <c r="Q1786" s="0" t="s">
        <v>332</v>
      </c>
      <c r="R1786" s="0" t="str">
        <f aca="false">CHOOSE(WEEKDAY(A1786),"Dom","Lun","Mar","Mie","Jue","Vie","Sab")</f>
        <v>Sab</v>
      </c>
    </row>
    <row r="1787" customFormat="false" ht="15" hidden="true" customHeight="true" outlineLevel="0" collapsed="false">
      <c r="A1787" s="70" t="n">
        <v>44184</v>
      </c>
      <c r="B1787" s="9" t="s">
        <v>143</v>
      </c>
      <c r="C1787" s="71"/>
      <c r="D1787" s="72"/>
      <c r="E1787" s="73"/>
      <c r="F1787" s="74"/>
      <c r="G1787" s="73"/>
      <c r="H1787" s="75"/>
      <c r="I1787" s="75"/>
      <c r="J1787" s="75"/>
      <c r="K1787" s="78" t="s">
        <v>144</v>
      </c>
      <c r="L1787" s="7" t="n">
        <v>0.76875</v>
      </c>
      <c r="M1787" s="7" t="n">
        <v>0.784722222222222</v>
      </c>
      <c r="N1787" s="95" t="s">
        <v>310</v>
      </c>
      <c r="O1787" s="78"/>
      <c r="Q1787" s="0" t="s">
        <v>332</v>
      </c>
      <c r="R1787" s="0" t="str">
        <f aca="false">CHOOSE(WEEKDAY(A1787),"Dom","Lun","Mar","Mie","Jue","Vie","Sab")</f>
        <v>Sab</v>
      </c>
    </row>
    <row r="1788" customFormat="false" ht="15" hidden="true" customHeight="true" outlineLevel="0" collapsed="false">
      <c r="A1788" s="47" t="n">
        <v>44184</v>
      </c>
      <c r="B1788" s="79" t="s">
        <v>147</v>
      </c>
      <c r="C1788" s="49"/>
      <c r="D1788" s="80"/>
      <c r="E1788" s="81"/>
      <c r="F1788" s="82"/>
      <c r="G1788" s="81"/>
      <c r="H1788" s="83"/>
      <c r="I1788" s="83"/>
      <c r="J1788" s="83"/>
      <c r="K1788" s="59" t="s">
        <v>96</v>
      </c>
      <c r="L1788" s="85" t="n">
        <v>0.79375</v>
      </c>
      <c r="M1788" s="85" t="n">
        <v>0.808333333333333</v>
      </c>
      <c r="N1788" s="99" t="s">
        <v>2874</v>
      </c>
      <c r="O1788" s="59" t="s">
        <v>2118</v>
      </c>
      <c r="Q1788" s="0" t="s">
        <v>332</v>
      </c>
      <c r="R1788" s="0" t="str">
        <f aca="false">CHOOSE(WEEKDAY(A1788),"Dom","Lun","Mar","Mie","Jue","Vie","Sab")</f>
        <v>Sab</v>
      </c>
    </row>
    <row r="1789" customFormat="false" ht="15" hidden="false" customHeight="true" outlineLevel="0" collapsed="false">
      <c r="A1789" s="70" t="n">
        <v>44185</v>
      </c>
      <c r="B1789" s="9" t="s">
        <v>1229</v>
      </c>
      <c r="C1789" s="71" t="n">
        <v>400</v>
      </c>
      <c r="D1789" s="72" t="s">
        <v>104</v>
      </c>
      <c r="E1789" s="73" t="s">
        <v>2240</v>
      </c>
      <c r="F1789" s="74" t="n">
        <f aca="false">IF(MONTH(A1789)=MONTH(A1788),F1788+1,1)</f>
        <v>1</v>
      </c>
      <c r="G1789" s="73"/>
      <c r="H1789" s="75"/>
      <c r="I1789" s="75" t="s">
        <v>79</v>
      </c>
      <c r="J1789" s="75"/>
      <c r="K1789" s="78" t="s">
        <v>80</v>
      </c>
      <c r="L1789" s="7" t="n">
        <v>0.609722222222222</v>
      </c>
      <c r="M1789" s="7" t="n">
        <v>0.643055555555556</v>
      </c>
      <c r="N1789" s="95" t="s">
        <v>2875</v>
      </c>
      <c r="O1789" s="78" t="s">
        <v>2241</v>
      </c>
      <c r="P1789" s="0" t="s">
        <v>2273</v>
      </c>
      <c r="Q1789" s="0" t="s">
        <v>332</v>
      </c>
      <c r="R1789" s="0" t="str">
        <f aca="false">CHOOSE(WEEKDAY(A1789),"Dom","Lun","Mar","Mie","Jue","Vie","Sab")</f>
        <v>Dom</v>
      </c>
    </row>
    <row r="1790" customFormat="false" ht="15" hidden="false" customHeight="true" outlineLevel="0" collapsed="false">
      <c r="A1790" s="70" t="n">
        <v>44185</v>
      </c>
      <c r="B1790" s="9" t="s">
        <v>2876</v>
      </c>
      <c r="C1790" s="71" t="n">
        <v>350</v>
      </c>
      <c r="D1790" s="72" t="s">
        <v>104</v>
      </c>
      <c r="E1790" s="73" t="s">
        <v>2877</v>
      </c>
      <c r="F1790" s="74" t="n">
        <f aca="false">IF(MONTH(A1790)=MONTH(A1789),F1789+1,1)</f>
        <v>2</v>
      </c>
      <c r="G1790" s="73"/>
      <c r="H1790" s="75"/>
      <c r="I1790" s="75" t="s">
        <v>183</v>
      </c>
      <c r="J1790" s="75"/>
      <c r="K1790" s="78" t="s">
        <v>80</v>
      </c>
      <c r="L1790" s="7" t="n">
        <v>0.78125</v>
      </c>
      <c r="M1790" s="7" t="n">
        <v>0.785416666666667</v>
      </c>
      <c r="N1790" s="95" t="s">
        <v>122</v>
      </c>
      <c r="O1790" s="78" t="s">
        <v>2878</v>
      </c>
      <c r="Q1790" s="0" t="s">
        <v>332</v>
      </c>
      <c r="R1790" s="0" t="str">
        <f aca="false">CHOOSE(WEEKDAY(A1790),"Dom","Lun","Mar","Mie","Jue","Vie","Sab")</f>
        <v>Dom</v>
      </c>
    </row>
    <row r="1791" customFormat="false" ht="15" hidden="true" customHeight="true" outlineLevel="0" collapsed="false">
      <c r="A1791" s="70" t="n">
        <v>44185</v>
      </c>
      <c r="B1791" s="9" t="s">
        <v>1385</v>
      </c>
      <c r="C1791" s="71"/>
      <c r="D1791" s="72"/>
      <c r="E1791" s="73"/>
      <c r="F1791" s="74"/>
      <c r="G1791" s="73"/>
      <c r="H1791" s="75"/>
      <c r="I1791" s="75"/>
      <c r="J1791" s="75"/>
      <c r="K1791" s="78" t="s">
        <v>257</v>
      </c>
      <c r="L1791" s="7" t="n">
        <v>0.681944444444444</v>
      </c>
      <c r="M1791" s="7" t="n">
        <v>0.727777777777778</v>
      </c>
      <c r="N1791" s="95" t="s">
        <v>168</v>
      </c>
      <c r="O1791" s="78" t="s">
        <v>281</v>
      </c>
      <c r="Q1791" s="0" t="s">
        <v>332</v>
      </c>
      <c r="R1791" s="0" t="str">
        <f aca="false">CHOOSE(WEEKDAY(A1791),"Dom","Lun","Mar","Mie","Jue","Vie","Sab")</f>
        <v>Dom</v>
      </c>
    </row>
    <row r="1792" customFormat="false" ht="15" hidden="true" customHeight="true" outlineLevel="0" collapsed="false">
      <c r="A1792" s="70" t="n">
        <v>44185</v>
      </c>
      <c r="B1792" s="9" t="s">
        <v>143</v>
      </c>
      <c r="C1792" s="124"/>
      <c r="D1792" s="72"/>
      <c r="E1792" s="73"/>
      <c r="F1792" s="74"/>
      <c r="G1792" s="73"/>
      <c r="H1792" s="75"/>
      <c r="I1792" s="75"/>
      <c r="J1792" s="75"/>
      <c r="K1792" s="78" t="s">
        <v>144</v>
      </c>
      <c r="L1792" s="7" t="n">
        <v>0.730555555555556</v>
      </c>
      <c r="M1792" s="7" t="n">
        <v>0.7375</v>
      </c>
      <c r="N1792" s="95" t="s">
        <v>284</v>
      </c>
      <c r="O1792" s="78"/>
      <c r="Q1792" s="0" t="s">
        <v>332</v>
      </c>
      <c r="R1792" s="0" t="str">
        <f aca="false">CHOOSE(WEEKDAY(A1792),"Dom","Lun","Mar","Mie","Jue","Vie","Sab")</f>
        <v>Dom</v>
      </c>
    </row>
    <row r="1793" customFormat="false" ht="15" hidden="true" customHeight="true" outlineLevel="0" collapsed="false">
      <c r="A1793" s="70" t="n">
        <v>44185</v>
      </c>
      <c r="B1793" s="9" t="s">
        <v>2876</v>
      </c>
      <c r="C1793" s="71"/>
      <c r="D1793" s="72"/>
      <c r="E1793" s="73"/>
      <c r="F1793" s="74"/>
      <c r="G1793" s="73"/>
      <c r="H1793" s="75"/>
      <c r="I1793" s="75" t="s">
        <v>183</v>
      </c>
      <c r="J1793" s="75"/>
      <c r="K1793" s="78" t="s">
        <v>108</v>
      </c>
      <c r="L1793" s="7" t="n">
        <v>0.74375</v>
      </c>
      <c r="M1793" s="7" t="n">
        <v>0.757638888888889</v>
      </c>
      <c r="N1793" s="95" t="s">
        <v>86</v>
      </c>
      <c r="O1793" s="78" t="s">
        <v>2879</v>
      </c>
      <c r="Q1793" s="0" t="s">
        <v>332</v>
      </c>
      <c r="R1793" s="0" t="str">
        <f aca="false">CHOOSE(WEEKDAY(A1793),"Dom","Lun","Mar","Mie","Jue","Vie","Sab")</f>
        <v>Dom</v>
      </c>
    </row>
    <row r="1794" customFormat="false" ht="15" hidden="true" customHeight="true" outlineLevel="0" collapsed="false">
      <c r="A1794" s="70" t="n">
        <v>44185</v>
      </c>
      <c r="B1794" s="9" t="s">
        <v>143</v>
      </c>
      <c r="C1794" s="71"/>
      <c r="D1794" s="72"/>
      <c r="E1794" s="73"/>
      <c r="F1794" s="74"/>
      <c r="G1794" s="73"/>
      <c r="H1794" s="75"/>
      <c r="I1794" s="75"/>
      <c r="J1794" s="75"/>
      <c r="K1794" s="78" t="s">
        <v>144</v>
      </c>
      <c r="L1794" s="7" t="n">
        <v>0.8</v>
      </c>
      <c r="M1794" s="7" t="n">
        <v>0.815972222222222</v>
      </c>
      <c r="N1794" s="95" t="s">
        <v>434</v>
      </c>
      <c r="O1794" s="78"/>
      <c r="Q1794" s="0" t="s">
        <v>332</v>
      </c>
      <c r="R1794" s="0" t="str">
        <f aca="false">CHOOSE(WEEKDAY(A1794),"Dom","Lun","Mar","Mie","Jue","Vie","Sab")</f>
        <v>Dom</v>
      </c>
    </row>
    <row r="1795" customFormat="false" ht="15" hidden="true" customHeight="true" outlineLevel="0" collapsed="false">
      <c r="A1795" s="47" t="n">
        <v>44185</v>
      </c>
      <c r="B1795" s="79" t="s">
        <v>147</v>
      </c>
      <c r="C1795" s="49"/>
      <c r="D1795" s="80"/>
      <c r="E1795" s="81"/>
      <c r="F1795" s="82"/>
      <c r="G1795" s="81"/>
      <c r="H1795" s="83"/>
      <c r="I1795" s="83"/>
      <c r="J1795" s="83"/>
      <c r="K1795" s="59" t="s">
        <v>96</v>
      </c>
      <c r="L1795" s="85" t="n">
        <v>0.820833333333333</v>
      </c>
      <c r="M1795" s="85" t="n">
        <v>0.841666666666667</v>
      </c>
      <c r="N1795" s="99" t="s">
        <v>2880</v>
      </c>
      <c r="O1795" s="59" t="s">
        <v>2118</v>
      </c>
      <c r="Q1795" s="0" t="s">
        <v>332</v>
      </c>
      <c r="R1795" s="0" t="str">
        <f aca="false">CHOOSE(WEEKDAY(A1795),"Dom","Lun","Mar","Mie","Jue","Vie","Sab")</f>
        <v>Dom</v>
      </c>
    </row>
    <row r="1796" customFormat="false" ht="15" hidden="false" customHeight="true" outlineLevel="0" collapsed="false">
      <c r="A1796" s="70" t="n">
        <v>44186</v>
      </c>
      <c r="B1796" s="9" t="s">
        <v>2770</v>
      </c>
      <c r="C1796" s="71" t="n">
        <v>250</v>
      </c>
      <c r="D1796" s="72" t="s">
        <v>77</v>
      </c>
      <c r="E1796" s="73" t="s">
        <v>2881</v>
      </c>
      <c r="F1796" s="74" t="n">
        <f aca="false">IF(MONTH(A1796)=MONTH(A1795),F1795+1,1)</f>
        <v>1</v>
      </c>
      <c r="G1796" s="73"/>
      <c r="H1796" s="75"/>
      <c r="I1796" s="75" t="s">
        <v>187</v>
      </c>
      <c r="J1796" s="75"/>
      <c r="K1796" s="78" t="s">
        <v>80</v>
      </c>
      <c r="L1796" s="7" t="n">
        <v>0.659027777777778</v>
      </c>
      <c r="M1796" s="7" t="n">
        <v>0.68125</v>
      </c>
      <c r="N1796" s="95" t="s">
        <v>122</v>
      </c>
      <c r="O1796" s="78" t="s">
        <v>2882</v>
      </c>
      <c r="Q1796" s="0" t="s">
        <v>332</v>
      </c>
      <c r="R1796" s="0" t="str">
        <f aca="false">CHOOSE(WEEKDAY(A1796),"Dom","Lun","Mar","Mie","Jue","Vie","Sab")</f>
        <v>Lun</v>
      </c>
    </row>
    <row r="1797" customFormat="false" ht="15" hidden="false" customHeight="true" outlineLevel="0" collapsed="false">
      <c r="A1797" s="70" t="n">
        <v>44186</v>
      </c>
      <c r="B1797" s="9" t="s">
        <v>2478</v>
      </c>
      <c r="C1797" s="71" t="n">
        <v>300</v>
      </c>
      <c r="D1797" s="72" t="s">
        <v>104</v>
      </c>
      <c r="E1797" s="73" t="s">
        <v>421</v>
      </c>
      <c r="F1797" s="74" t="n">
        <f aca="false">IF(MONTH(A1797)=MONTH(A1796),F1796+1,1)</f>
        <v>2</v>
      </c>
      <c r="G1797" s="73"/>
      <c r="H1797" s="75"/>
      <c r="I1797" s="75" t="s">
        <v>79</v>
      </c>
      <c r="J1797" s="75"/>
      <c r="K1797" s="78" t="s">
        <v>80</v>
      </c>
      <c r="L1797" s="7" t="n">
        <v>0.353472222222222</v>
      </c>
      <c r="M1797" s="7" t="n">
        <v>0.364583333333333</v>
      </c>
      <c r="N1797" s="95" t="s">
        <v>267</v>
      </c>
      <c r="O1797" s="78" t="s">
        <v>422</v>
      </c>
      <c r="Q1797" s="0" t="s">
        <v>332</v>
      </c>
      <c r="R1797" s="0" t="str">
        <f aca="false">CHOOSE(WEEKDAY(A1797),"Dom","Lun","Mar","Mie","Jue","Vie","Sab")</f>
        <v>Lun</v>
      </c>
    </row>
    <row r="1798" customFormat="false" ht="15" hidden="false" customHeight="true" outlineLevel="0" collapsed="false">
      <c r="A1798" s="70" t="n">
        <v>44186</v>
      </c>
      <c r="B1798" s="9" t="s">
        <v>2483</v>
      </c>
      <c r="C1798" s="71" t="n">
        <v>300</v>
      </c>
      <c r="D1798" s="72" t="s">
        <v>104</v>
      </c>
      <c r="E1798" s="73" t="s">
        <v>2883</v>
      </c>
      <c r="F1798" s="74" t="n">
        <f aca="false">IF(MONTH(A1798)=MONTH(A1797),F1797+1,1)</f>
        <v>3</v>
      </c>
      <c r="G1798" s="73"/>
      <c r="H1798" s="75"/>
      <c r="I1798" s="75" t="s">
        <v>79</v>
      </c>
      <c r="J1798" s="75"/>
      <c r="K1798" s="78" t="s">
        <v>80</v>
      </c>
      <c r="L1798" s="7" t="n">
        <v>0.382638888888889</v>
      </c>
      <c r="M1798" s="7" t="n">
        <v>0.397916666666667</v>
      </c>
      <c r="N1798" s="95" t="s">
        <v>106</v>
      </c>
      <c r="O1798" s="78" t="s">
        <v>2884</v>
      </c>
      <c r="Q1798" s="0" t="s">
        <v>332</v>
      </c>
      <c r="R1798" s="0" t="str">
        <f aca="false">CHOOSE(WEEKDAY(A1798),"Dom","Lun","Mar","Mie","Jue","Vie","Sab")</f>
        <v>Lun</v>
      </c>
    </row>
    <row r="1799" customFormat="false" ht="15" hidden="false" customHeight="true" outlineLevel="0" collapsed="false">
      <c r="A1799" s="70" t="n">
        <v>44186</v>
      </c>
      <c r="B1799" s="9" t="s">
        <v>2201</v>
      </c>
      <c r="C1799" s="71" t="n">
        <v>400</v>
      </c>
      <c r="D1799" s="72" t="s">
        <v>104</v>
      </c>
      <c r="E1799" s="73" t="s">
        <v>2885</v>
      </c>
      <c r="F1799" s="74" t="n">
        <f aca="false">IF(MONTH(A1799)=MONTH(A1798),F1798+1,1)</f>
        <v>4</v>
      </c>
      <c r="G1799" s="73"/>
      <c r="H1799" s="75"/>
      <c r="I1799" s="75" t="s">
        <v>113</v>
      </c>
      <c r="J1799" s="75"/>
      <c r="K1799" s="78" t="s">
        <v>80</v>
      </c>
      <c r="L1799" s="7" t="n">
        <v>0.413194444444444</v>
      </c>
      <c r="M1799" s="7" t="n">
        <v>0.436111111111111</v>
      </c>
      <c r="N1799" s="95" t="s">
        <v>348</v>
      </c>
      <c r="O1799" s="78" t="s">
        <v>2886</v>
      </c>
      <c r="Q1799" s="0" t="s">
        <v>332</v>
      </c>
      <c r="R1799" s="0" t="str">
        <f aca="false">CHOOSE(WEEKDAY(A1799),"Dom","Lun","Mar","Mie","Jue","Vie","Sab")</f>
        <v>Lun</v>
      </c>
    </row>
    <row r="1800" customFormat="false" ht="15" hidden="false" customHeight="true" outlineLevel="0" collapsed="false">
      <c r="A1800" s="70" t="n">
        <v>44186</v>
      </c>
      <c r="B1800" s="9" t="s">
        <v>2543</v>
      </c>
      <c r="C1800" s="71" t="n">
        <v>300</v>
      </c>
      <c r="D1800" s="72" t="s">
        <v>104</v>
      </c>
      <c r="E1800" s="73" t="s">
        <v>2887</v>
      </c>
      <c r="F1800" s="74" t="n">
        <f aca="false">IF(MONTH(A1800)=MONTH(A1799),F1799+1,1)</f>
        <v>5</v>
      </c>
      <c r="G1800" s="73"/>
      <c r="H1800" s="75"/>
      <c r="I1800" s="75" t="s">
        <v>100</v>
      </c>
      <c r="J1800" s="75"/>
      <c r="K1800" s="78" t="s">
        <v>80</v>
      </c>
      <c r="L1800" s="7" t="n">
        <v>0.50625</v>
      </c>
      <c r="M1800" s="7" t="n">
        <v>0.529861111111111</v>
      </c>
      <c r="N1800" s="95" t="s">
        <v>106</v>
      </c>
      <c r="O1800" s="78" t="s">
        <v>2888</v>
      </c>
      <c r="Q1800" s="0" t="s">
        <v>332</v>
      </c>
      <c r="R1800" s="0" t="str">
        <f aca="false">CHOOSE(WEEKDAY(A1800),"Dom","Lun","Mar","Mie","Jue","Vie","Sab")</f>
        <v>Lun</v>
      </c>
    </row>
    <row r="1801" customFormat="false" ht="15" hidden="false" customHeight="true" outlineLevel="0" collapsed="false">
      <c r="A1801" s="70" t="n">
        <v>44186</v>
      </c>
      <c r="B1801" s="9" t="s">
        <v>1412</v>
      </c>
      <c r="C1801" s="71" t="n">
        <v>300</v>
      </c>
      <c r="D1801" s="72" t="s">
        <v>104</v>
      </c>
      <c r="E1801" s="73" t="s">
        <v>1413</v>
      </c>
      <c r="F1801" s="74" t="n">
        <f aca="false">IF(MONTH(A1801)=MONTH(A1800),F1800+1,1)</f>
        <v>6</v>
      </c>
      <c r="G1801" s="73"/>
      <c r="H1801" s="75"/>
      <c r="I1801" s="75" t="s">
        <v>100</v>
      </c>
      <c r="J1801" s="75"/>
      <c r="K1801" s="78" t="s">
        <v>80</v>
      </c>
      <c r="L1801" s="7" t="n">
        <v>0.634027777777778</v>
      </c>
      <c r="M1801" s="7" t="n">
        <v>0.636805555555555</v>
      </c>
      <c r="N1801" s="95" t="s">
        <v>276</v>
      </c>
      <c r="O1801" s="78" t="s">
        <v>1414</v>
      </c>
      <c r="Q1801" s="0" t="s">
        <v>332</v>
      </c>
      <c r="R1801" s="0" t="str">
        <f aca="false">CHOOSE(WEEKDAY(A1801),"Dom","Lun","Mar","Mie","Jue","Vie","Sab")</f>
        <v>Lun</v>
      </c>
    </row>
    <row r="1802" customFormat="false" ht="15" hidden="true" customHeight="true" outlineLevel="0" collapsed="false">
      <c r="A1802" s="70" t="n">
        <v>44186</v>
      </c>
      <c r="B1802" s="9" t="s">
        <v>1403</v>
      </c>
      <c r="C1802" s="71"/>
      <c r="D1802" s="72"/>
      <c r="E1802" s="73"/>
      <c r="F1802" s="74"/>
      <c r="G1802" s="73"/>
      <c r="H1802" s="75"/>
      <c r="I1802" s="75"/>
      <c r="J1802" s="75"/>
      <c r="K1802" s="78" t="s">
        <v>257</v>
      </c>
      <c r="L1802" s="7" t="n">
        <v>0.326388888888889</v>
      </c>
      <c r="M1802" s="7" t="n">
        <v>0.35</v>
      </c>
      <c r="N1802" s="95" t="s">
        <v>305</v>
      </c>
      <c r="O1802" s="78" t="s">
        <v>1404</v>
      </c>
      <c r="Q1802" s="0" t="s">
        <v>332</v>
      </c>
      <c r="R1802" s="0" t="str">
        <f aca="false">CHOOSE(WEEKDAY(A1802),"Dom","Lun","Mar","Mie","Jue","Vie","Sab")</f>
        <v>Lun</v>
      </c>
    </row>
    <row r="1803" customFormat="false" ht="15" hidden="true" customHeight="true" outlineLevel="0" collapsed="false">
      <c r="A1803" s="70" t="n">
        <v>44186</v>
      </c>
      <c r="B1803" s="9" t="s">
        <v>143</v>
      </c>
      <c r="C1803" s="71"/>
      <c r="D1803" s="72"/>
      <c r="E1803" s="73"/>
      <c r="F1803" s="74"/>
      <c r="G1803" s="73"/>
      <c r="H1803" s="75"/>
      <c r="I1803" s="75"/>
      <c r="J1803" s="75"/>
      <c r="K1803" s="78" t="s">
        <v>144</v>
      </c>
      <c r="L1803" s="7" t="n">
        <v>0.454861111111111</v>
      </c>
      <c r="M1803" s="7" t="n">
        <v>0.493055555555556</v>
      </c>
      <c r="N1803" s="95" t="s">
        <v>261</v>
      </c>
      <c r="O1803" s="78"/>
      <c r="Q1803" s="0" t="s">
        <v>332</v>
      </c>
      <c r="R1803" s="0" t="str">
        <f aca="false">CHOOSE(WEEKDAY(A1803),"Dom","Lun","Mar","Mie","Jue","Vie","Sab")</f>
        <v>Lun</v>
      </c>
    </row>
    <row r="1804" customFormat="false" ht="15" hidden="true" customHeight="true" outlineLevel="0" collapsed="false">
      <c r="A1804" s="70" t="n">
        <v>44186</v>
      </c>
      <c r="B1804" s="9" t="s">
        <v>2889</v>
      </c>
      <c r="C1804" s="71"/>
      <c r="D1804" s="72"/>
      <c r="E1804" s="73"/>
      <c r="F1804" s="74"/>
      <c r="G1804" s="73"/>
      <c r="H1804" s="75"/>
      <c r="I1804" s="75"/>
      <c r="J1804" s="75"/>
      <c r="K1804" s="78" t="s">
        <v>108</v>
      </c>
      <c r="L1804" s="7" t="n">
        <v>0.545138888888889</v>
      </c>
      <c r="M1804" s="7" t="n">
        <v>0.552083333333333</v>
      </c>
      <c r="N1804" s="95" t="s">
        <v>2890</v>
      </c>
      <c r="O1804" s="78" t="s">
        <v>2891</v>
      </c>
      <c r="Q1804" s="0" t="s">
        <v>332</v>
      </c>
      <c r="R1804" s="0" t="str">
        <f aca="false">CHOOSE(WEEKDAY(A1804),"Dom","Lun","Mar","Mie","Jue","Vie","Sab")</f>
        <v>Lun</v>
      </c>
    </row>
    <row r="1805" customFormat="false" ht="15" hidden="true" customHeight="true" outlineLevel="0" collapsed="false">
      <c r="A1805" s="70" t="n">
        <v>44186</v>
      </c>
      <c r="B1805" s="9" t="s">
        <v>143</v>
      </c>
      <c r="C1805" s="124"/>
      <c r="D1805" s="72"/>
      <c r="E1805" s="73"/>
      <c r="F1805" s="74"/>
      <c r="G1805" s="73"/>
      <c r="H1805" s="75"/>
      <c r="I1805" s="75"/>
      <c r="J1805" s="75"/>
      <c r="K1805" s="78" t="s">
        <v>144</v>
      </c>
      <c r="L1805" s="7" t="n">
        <v>0.695833333333333</v>
      </c>
      <c r="M1805" s="7" t="n">
        <v>0.715277777777778</v>
      </c>
      <c r="N1805" s="95" t="s">
        <v>198</v>
      </c>
      <c r="O1805" s="78"/>
      <c r="Q1805" s="0" t="s">
        <v>332</v>
      </c>
      <c r="R1805" s="0" t="str">
        <f aca="false">CHOOSE(WEEKDAY(A1805),"Dom","Lun","Mar","Mie","Jue","Vie","Sab")</f>
        <v>Lun</v>
      </c>
    </row>
    <row r="1806" customFormat="false" ht="15" hidden="true" customHeight="true" outlineLevel="0" collapsed="false">
      <c r="A1806" s="47" t="n">
        <v>44186</v>
      </c>
      <c r="B1806" s="79" t="s">
        <v>147</v>
      </c>
      <c r="C1806" s="49"/>
      <c r="D1806" s="80"/>
      <c r="E1806" s="81"/>
      <c r="F1806" s="82"/>
      <c r="G1806" s="81"/>
      <c r="H1806" s="83"/>
      <c r="I1806" s="83"/>
      <c r="J1806" s="83"/>
      <c r="K1806" s="59" t="s">
        <v>96</v>
      </c>
      <c r="L1806" s="85" t="n">
        <v>0.725694444444444</v>
      </c>
      <c r="M1806" s="85" t="n">
        <v>0.751388888888889</v>
      </c>
      <c r="N1806" s="99" t="s">
        <v>2892</v>
      </c>
      <c r="O1806" s="59" t="s">
        <v>2118</v>
      </c>
      <c r="Q1806" s="0" t="s">
        <v>332</v>
      </c>
      <c r="R1806" s="0" t="str">
        <f aca="false">CHOOSE(WEEKDAY(A1806),"Dom","Lun","Mar","Mie","Jue","Vie","Sab")</f>
        <v>Lun</v>
      </c>
    </row>
    <row r="1807" customFormat="false" ht="15" hidden="false" customHeight="true" outlineLevel="0" collapsed="false">
      <c r="A1807" s="70" t="n">
        <v>44187</v>
      </c>
      <c r="B1807" s="9" t="s">
        <v>2893</v>
      </c>
      <c r="C1807" s="71" t="n">
        <v>300</v>
      </c>
      <c r="D1807" s="72" t="s">
        <v>104</v>
      </c>
      <c r="E1807" s="73" t="s">
        <v>2894</v>
      </c>
      <c r="F1807" s="74" t="n">
        <f aca="false">IF(MONTH(A1807)=MONTH(A1806),F1806+1,1)</f>
        <v>1</v>
      </c>
      <c r="G1807" s="73"/>
      <c r="H1807" s="75"/>
      <c r="I1807" s="75" t="s">
        <v>183</v>
      </c>
      <c r="J1807" s="75"/>
      <c r="K1807" s="78" t="s">
        <v>80</v>
      </c>
      <c r="L1807" s="7" t="n">
        <v>0.348611111111111</v>
      </c>
      <c r="M1807" s="7" t="n">
        <v>0.372916666666667</v>
      </c>
      <c r="N1807" s="95" t="s">
        <v>476</v>
      </c>
      <c r="O1807" s="78" t="s">
        <v>2895</v>
      </c>
      <c r="Q1807" s="0" t="s">
        <v>120</v>
      </c>
      <c r="R1807" s="0" t="str">
        <f aca="false">CHOOSE(WEEKDAY(A1807),"Dom","Lun","Mar","Mie","Jue","Vie","Sab")</f>
        <v>Mar</v>
      </c>
    </row>
    <row r="1808" customFormat="false" ht="15" hidden="false" customHeight="true" outlineLevel="0" collapsed="false">
      <c r="A1808" s="70" t="n">
        <v>44187</v>
      </c>
      <c r="B1808" s="9" t="s">
        <v>2123</v>
      </c>
      <c r="C1808" s="71" t="n">
        <v>300</v>
      </c>
      <c r="D1808" s="72" t="s">
        <v>104</v>
      </c>
      <c r="E1808" s="73" t="s">
        <v>2896</v>
      </c>
      <c r="F1808" s="74" t="n">
        <f aca="false">IF(MONTH(A1808)=MONTH(A1807),F1807+1,1)</f>
        <v>2</v>
      </c>
      <c r="G1808" s="73"/>
      <c r="H1808" s="75"/>
      <c r="I1808" s="75" t="s">
        <v>100</v>
      </c>
      <c r="J1808" s="75"/>
      <c r="K1808" s="78" t="s">
        <v>80</v>
      </c>
      <c r="L1808" s="7" t="n">
        <v>0.415972222222222</v>
      </c>
      <c r="M1808" s="7" t="n">
        <v>0.433333333333333</v>
      </c>
      <c r="N1808" s="95" t="s">
        <v>385</v>
      </c>
      <c r="O1808" s="78" t="s">
        <v>2897</v>
      </c>
      <c r="Q1808" s="0" t="s">
        <v>120</v>
      </c>
      <c r="R1808" s="0" t="str">
        <f aca="false">CHOOSE(WEEKDAY(A1808),"Dom","Lun","Mar","Mie","Jue","Vie","Sab")</f>
        <v>Mar</v>
      </c>
    </row>
    <row r="1809" customFormat="false" ht="15" hidden="false" customHeight="true" outlineLevel="0" collapsed="false">
      <c r="A1809" s="70" t="n">
        <v>44187</v>
      </c>
      <c r="B1809" s="9" t="s">
        <v>2898</v>
      </c>
      <c r="C1809" s="71" t="n">
        <v>300</v>
      </c>
      <c r="D1809" s="72" t="s">
        <v>104</v>
      </c>
      <c r="E1809" s="73" t="s">
        <v>2899</v>
      </c>
      <c r="F1809" s="74" t="n">
        <f aca="false">IF(MONTH(A1809)=MONTH(A1808),F1808+1,1)</f>
        <v>3</v>
      </c>
      <c r="G1809" s="73"/>
      <c r="H1809" s="75"/>
      <c r="I1809" s="75" t="s">
        <v>187</v>
      </c>
      <c r="J1809" s="75"/>
      <c r="K1809" s="78" t="s">
        <v>80</v>
      </c>
      <c r="L1809" s="7" t="n">
        <v>0.55</v>
      </c>
      <c r="M1809" s="7" t="n">
        <v>0.556944444444444</v>
      </c>
      <c r="N1809" s="95" t="s">
        <v>259</v>
      </c>
      <c r="O1809" s="78" t="s">
        <v>2900</v>
      </c>
      <c r="Q1809" s="0" t="s">
        <v>120</v>
      </c>
      <c r="R1809" s="0" t="str">
        <f aca="false">CHOOSE(WEEKDAY(A1809),"Dom","Lun","Mar","Mie","Jue","Vie","Sab")</f>
        <v>Mar</v>
      </c>
    </row>
    <row r="1810" customFormat="false" ht="15" hidden="false" customHeight="true" outlineLevel="0" collapsed="false">
      <c r="A1810" s="70" t="n">
        <v>44187</v>
      </c>
      <c r="B1810" s="9" t="s">
        <v>2901</v>
      </c>
      <c r="C1810" s="71" t="n">
        <v>250</v>
      </c>
      <c r="D1810" s="72" t="s">
        <v>104</v>
      </c>
      <c r="E1810" s="73" t="s">
        <v>2902</v>
      </c>
      <c r="F1810" s="74" t="n">
        <f aca="false">IF(MONTH(A1810)=MONTH(A1809),F1809+1,1)</f>
        <v>4</v>
      </c>
      <c r="G1810" s="73"/>
      <c r="H1810" s="75"/>
      <c r="I1810" s="75" t="s">
        <v>183</v>
      </c>
      <c r="J1810" s="75"/>
      <c r="K1810" s="78" t="s">
        <v>80</v>
      </c>
      <c r="L1810" s="7" t="n">
        <v>0.596527777777778</v>
      </c>
      <c r="M1810" s="7" t="n">
        <v>0.597916666666667</v>
      </c>
      <c r="N1810" s="95" t="s">
        <v>106</v>
      </c>
      <c r="O1810" s="78" t="s">
        <v>2903</v>
      </c>
      <c r="Q1810" s="0" t="s">
        <v>120</v>
      </c>
      <c r="R1810" s="0" t="str">
        <f aca="false">CHOOSE(WEEKDAY(A1810),"Dom","Lun","Mar","Mie","Jue","Vie","Sab")</f>
        <v>Mar</v>
      </c>
    </row>
    <row r="1811" customFormat="false" ht="15" hidden="true" customHeight="true" outlineLevel="0" collapsed="false">
      <c r="A1811" s="70" t="n">
        <v>44187</v>
      </c>
      <c r="B1811" s="9" t="s">
        <v>143</v>
      </c>
      <c r="C1811" s="71"/>
      <c r="D1811" s="72"/>
      <c r="E1811" s="73"/>
      <c r="F1811" s="74"/>
      <c r="G1811" s="73"/>
      <c r="H1811" s="75"/>
      <c r="I1811" s="75"/>
      <c r="J1811" s="75"/>
      <c r="K1811" s="78" t="s">
        <v>144</v>
      </c>
      <c r="L1811" s="7" t="n">
        <v>0.392361111111111</v>
      </c>
      <c r="M1811" s="7" t="n">
        <v>0.400694444444444</v>
      </c>
      <c r="N1811" s="95" t="s">
        <v>239</v>
      </c>
      <c r="O1811" s="78"/>
      <c r="Q1811" s="0" t="s">
        <v>120</v>
      </c>
      <c r="R1811" s="0" t="str">
        <f aca="false">CHOOSE(WEEKDAY(A1811),"Dom","Lun","Mar","Mie","Jue","Vie","Sab")</f>
        <v>Mar</v>
      </c>
    </row>
    <row r="1812" customFormat="false" ht="15" hidden="true" customHeight="true" outlineLevel="0" collapsed="false">
      <c r="A1812" s="70" t="n">
        <v>44187</v>
      </c>
      <c r="B1812" s="9" t="s">
        <v>1385</v>
      </c>
      <c r="C1812" s="71"/>
      <c r="D1812" s="72"/>
      <c r="E1812" s="73"/>
      <c r="F1812" s="74"/>
      <c r="G1812" s="73"/>
      <c r="H1812" s="75"/>
      <c r="I1812" s="75"/>
      <c r="J1812" s="75"/>
      <c r="K1812" s="78" t="s">
        <v>257</v>
      </c>
      <c r="L1812" s="7" t="n">
        <v>0.40625</v>
      </c>
      <c r="M1812" s="7" t="n">
        <v>0.413194444444444</v>
      </c>
      <c r="N1812" s="95" t="s">
        <v>168</v>
      </c>
      <c r="O1812" s="78" t="s">
        <v>281</v>
      </c>
      <c r="Q1812" s="0" t="s">
        <v>120</v>
      </c>
      <c r="R1812" s="0" t="str">
        <f aca="false">CHOOSE(WEEKDAY(A1812),"Dom","Lun","Mar","Mie","Jue","Vie","Sab")</f>
        <v>Mar</v>
      </c>
    </row>
    <row r="1813" customFormat="false" ht="15" hidden="true" customHeight="true" outlineLevel="0" collapsed="false">
      <c r="A1813" s="70" t="n">
        <v>44187</v>
      </c>
      <c r="B1813" s="9" t="s">
        <v>147</v>
      </c>
      <c r="C1813" s="71"/>
      <c r="D1813" s="72"/>
      <c r="E1813" s="73"/>
      <c r="F1813" s="74"/>
      <c r="G1813" s="73"/>
      <c r="H1813" s="75"/>
      <c r="I1813" s="75"/>
      <c r="J1813" s="75"/>
      <c r="K1813" s="78" t="s">
        <v>96</v>
      </c>
      <c r="L1813" s="7" t="n">
        <v>0.45</v>
      </c>
      <c r="M1813" s="7" t="n">
        <v>0.45625</v>
      </c>
      <c r="N1813" s="95" t="s">
        <v>1959</v>
      </c>
      <c r="O1813" s="78" t="s">
        <v>2118</v>
      </c>
      <c r="Q1813" s="0" t="s">
        <v>120</v>
      </c>
      <c r="R1813" s="0" t="str">
        <f aca="false">CHOOSE(WEEKDAY(A1813),"Dom","Lun","Mar","Mie","Jue","Vie","Sab")</f>
        <v>Mar</v>
      </c>
    </row>
    <row r="1814" customFormat="false" ht="15" hidden="true" customHeight="true" outlineLevel="0" collapsed="false">
      <c r="A1814" s="70" t="n">
        <v>44187</v>
      </c>
      <c r="B1814" s="9" t="s">
        <v>2904</v>
      </c>
      <c r="C1814" s="71"/>
      <c r="D1814" s="72"/>
      <c r="E1814" s="73"/>
      <c r="F1814" s="74"/>
      <c r="G1814" s="73"/>
      <c r="H1814" s="75"/>
      <c r="I1814" s="75"/>
      <c r="J1814" s="75"/>
      <c r="K1814" s="78" t="s">
        <v>108</v>
      </c>
      <c r="L1814" s="7" t="n">
        <v>0.56875</v>
      </c>
      <c r="M1814" s="7" t="n">
        <v>0.59375</v>
      </c>
      <c r="N1814" s="95" t="s">
        <v>168</v>
      </c>
      <c r="O1814" s="78" t="s">
        <v>2905</v>
      </c>
      <c r="Q1814" s="0" t="s">
        <v>120</v>
      </c>
      <c r="R1814" s="0" t="str">
        <f aca="false">CHOOSE(WEEKDAY(A1814),"Dom","Lun","Mar","Mie","Jue","Vie","Sab")</f>
        <v>Mar</v>
      </c>
    </row>
    <row r="1815" customFormat="false" ht="15" hidden="true" customHeight="true" outlineLevel="0" collapsed="false">
      <c r="A1815" s="70" t="n">
        <v>44187</v>
      </c>
      <c r="B1815" s="9" t="s">
        <v>143</v>
      </c>
      <c r="C1815" s="71"/>
      <c r="D1815" s="72"/>
      <c r="E1815" s="73"/>
      <c r="F1815" s="74"/>
      <c r="G1815" s="73"/>
      <c r="H1815" s="75"/>
      <c r="I1815" s="75"/>
      <c r="J1815" s="75"/>
      <c r="K1815" s="78" t="s">
        <v>144</v>
      </c>
      <c r="L1815" s="7" t="n">
        <v>0.613194444444444</v>
      </c>
      <c r="M1815" s="7" t="n">
        <v>0.632638888888889</v>
      </c>
      <c r="N1815" s="95" t="s">
        <v>324</v>
      </c>
      <c r="O1815" s="78"/>
      <c r="Q1815" s="0" t="s">
        <v>120</v>
      </c>
      <c r="R1815" s="0" t="str">
        <f aca="false">CHOOSE(WEEKDAY(A1815),"Dom","Lun","Mar","Mie","Jue","Vie","Sab")</f>
        <v>Mar</v>
      </c>
    </row>
    <row r="1816" customFormat="false" ht="15" hidden="true" customHeight="true" outlineLevel="0" collapsed="false">
      <c r="A1816" s="47" t="n">
        <v>44187</v>
      </c>
      <c r="B1816" s="79" t="s">
        <v>147</v>
      </c>
      <c r="C1816" s="49"/>
      <c r="D1816" s="80"/>
      <c r="E1816" s="81"/>
      <c r="F1816" s="82"/>
      <c r="G1816" s="81"/>
      <c r="H1816" s="83"/>
      <c r="I1816" s="83"/>
      <c r="J1816" s="83"/>
      <c r="K1816" s="59" t="s">
        <v>96</v>
      </c>
      <c r="L1816" s="85" t="n">
        <v>0.639583333333333</v>
      </c>
      <c r="M1816" s="85" t="n">
        <v>0.652777777777778</v>
      </c>
      <c r="N1816" s="99" t="s">
        <v>2906</v>
      </c>
      <c r="O1816" s="59" t="s">
        <v>2118</v>
      </c>
      <c r="Q1816" s="0" t="s">
        <v>120</v>
      </c>
      <c r="R1816" s="0" t="str">
        <f aca="false">CHOOSE(WEEKDAY(A1816),"Dom","Lun","Mar","Mie","Jue","Vie","Sab")</f>
        <v>Mar</v>
      </c>
    </row>
    <row r="1817" customFormat="false" ht="15" hidden="false" customHeight="true" outlineLevel="0" collapsed="false">
      <c r="A1817" s="70" t="n">
        <v>44188</v>
      </c>
      <c r="B1817" s="9" t="s">
        <v>2907</v>
      </c>
      <c r="C1817" s="71" t="n">
        <v>300</v>
      </c>
      <c r="D1817" s="72" t="s">
        <v>104</v>
      </c>
      <c r="E1817" s="73" t="s">
        <v>2908</v>
      </c>
      <c r="F1817" s="74" t="n">
        <f aca="false">IF(MONTH(A1817)=MONTH(A1816),F1816+1,1)</f>
        <v>1</v>
      </c>
      <c r="G1817" s="73"/>
      <c r="H1817" s="75"/>
      <c r="I1817" s="75" t="s">
        <v>113</v>
      </c>
      <c r="J1817" s="75"/>
      <c r="K1817" s="78" t="s">
        <v>80</v>
      </c>
      <c r="L1817" s="7" t="n">
        <v>0.405555555555555</v>
      </c>
      <c r="M1817" s="7" t="n">
        <v>0.432638888888889</v>
      </c>
      <c r="N1817" s="95" t="s">
        <v>487</v>
      </c>
      <c r="O1817" s="78" t="s">
        <v>2909</v>
      </c>
      <c r="Q1817" s="0" t="s">
        <v>120</v>
      </c>
      <c r="R1817" s="0" t="str">
        <f aca="false">CHOOSE(WEEKDAY(A1817),"Dom","Lun","Mar","Mie","Jue","Vie","Sab")</f>
        <v>Mie</v>
      </c>
    </row>
    <row r="1818" customFormat="false" ht="15" hidden="false" customHeight="true" outlineLevel="0" collapsed="false">
      <c r="A1818" s="70" t="n">
        <v>44188</v>
      </c>
      <c r="B1818" s="9" t="s">
        <v>2201</v>
      </c>
      <c r="C1818" s="71" t="n">
        <v>350</v>
      </c>
      <c r="D1818" s="72" t="s">
        <v>104</v>
      </c>
      <c r="E1818" s="73" t="s">
        <v>2910</v>
      </c>
      <c r="F1818" s="74" t="n">
        <f aca="false">IF(MONTH(A1818)=MONTH(A1817),F1817+1,1)</f>
        <v>2</v>
      </c>
      <c r="G1818" s="73"/>
      <c r="H1818" s="75"/>
      <c r="I1818" s="75" t="s">
        <v>113</v>
      </c>
      <c r="J1818" s="75"/>
      <c r="K1818" s="78" t="s">
        <v>80</v>
      </c>
      <c r="L1818" s="7" t="n">
        <v>0.552083333333333</v>
      </c>
      <c r="M1818" s="7" t="n">
        <v>0.554166666666667</v>
      </c>
      <c r="N1818" s="95" t="s">
        <v>164</v>
      </c>
      <c r="O1818" s="78" t="s">
        <v>2911</v>
      </c>
      <c r="Q1818" s="0" t="s">
        <v>120</v>
      </c>
      <c r="R1818" s="0" t="str">
        <f aca="false">CHOOSE(WEEKDAY(A1818),"Dom","Lun","Mar","Mie","Jue","Vie","Sab")</f>
        <v>Mie</v>
      </c>
    </row>
    <row r="1819" customFormat="false" ht="15" hidden="false" customHeight="true" outlineLevel="0" collapsed="false">
      <c r="A1819" s="70" t="n">
        <v>44188</v>
      </c>
      <c r="B1819" s="9" t="s">
        <v>2912</v>
      </c>
      <c r="C1819" s="71" t="n">
        <v>400</v>
      </c>
      <c r="D1819" s="72" t="s">
        <v>104</v>
      </c>
      <c r="E1819" s="73" t="s">
        <v>2913</v>
      </c>
      <c r="F1819" s="74" t="n">
        <f aca="false">IF(MONTH(A1819)=MONTH(A1818),F1818+1,1)</f>
        <v>3</v>
      </c>
      <c r="G1819" s="73"/>
      <c r="H1819" s="75"/>
      <c r="I1819" s="75" t="s">
        <v>131</v>
      </c>
      <c r="J1819" s="75"/>
      <c r="K1819" s="78" t="s">
        <v>80</v>
      </c>
      <c r="L1819" s="7" t="n">
        <v>0.563888888888889</v>
      </c>
      <c r="M1819" s="7" t="n">
        <v>0.633333333333333</v>
      </c>
      <c r="N1819" s="95" t="s">
        <v>213</v>
      </c>
      <c r="O1819" s="78" t="s">
        <v>2914</v>
      </c>
      <c r="Q1819" s="0" t="s">
        <v>120</v>
      </c>
      <c r="R1819" s="0" t="str">
        <f aca="false">CHOOSE(WEEKDAY(A1819),"Dom","Lun","Mar","Mie","Jue","Vie","Sab")</f>
        <v>Mie</v>
      </c>
    </row>
    <row r="1820" customFormat="false" ht="15" hidden="true" customHeight="true" outlineLevel="0" collapsed="false">
      <c r="A1820" s="70" t="n">
        <v>44188</v>
      </c>
      <c r="B1820" s="9" t="s">
        <v>2915</v>
      </c>
      <c r="C1820" s="71"/>
      <c r="D1820" s="72"/>
      <c r="E1820" s="73"/>
      <c r="F1820" s="74"/>
      <c r="G1820" s="73"/>
      <c r="H1820" s="75"/>
      <c r="I1820" s="75"/>
      <c r="J1820" s="75"/>
      <c r="K1820" s="78" t="s">
        <v>108</v>
      </c>
      <c r="L1820" s="7" t="n">
        <v>0.466666666666667</v>
      </c>
      <c r="M1820" s="7" t="n">
        <v>0.494444444444444</v>
      </c>
      <c r="N1820" s="95" t="s">
        <v>93</v>
      </c>
      <c r="O1820" s="78" t="s">
        <v>2916</v>
      </c>
      <c r="Q1820" s="0" t="s">
        <v>120</v>
      </c>
      <c r="R1820" s="0" t="str">
        <f aca="false">CHOOSE(WEEKDAY(A1820),"Dom","Lun","Mar","Mie","Jue","Vie","Sab")</f>
        <v>Mie</v>
      </c>
    </row>
    <row r="1821" customFormat="false" ht="15" hidden="true" customHeight="true" outlineLevel="0" collapsed="false">
      <c r="A1821" s="70" t="n">
        <v>44188</v>
      </c>
      <c r="B1821" s="9" t="s">
        <v>1403</v>
      </c>
      <c r="C1821" s="71"/>
      <c r="D1821" s="72"/>
      <c r="E1821" s="73"/>
      <c r="F1821" s="74"/>
      <c r="G1821" s="73"/>
      <c r="H1821" s="75"/>
      <c r="I1821" s="75"/>
      <c r="J1821" s="75"/>
      <c r="K1821" s="78" t="s">
        <v>257</v>
      </c>
      <c r="L1821" s="7" t="n">
        <v>0.531944444444444</v>
      </c>
      <c r="M1821" s="7" t="n">
        <v>0.548611111111111</v>
      </c>
      <c r="N1821" s="95" t="s">
        <v>305</v>
      </c>
      <c r="O1821" s="78" t="s">
        <v>1404</v>
      </c>
      <c r="Q1821" s="0" t="s">
        <v>120</v>
      </c>
      <c r="R1821" s="0" t="str">
        <f aca="false">CHOOSE(WEEKDAY(A1821),"Dom","Lun","Mar","Mie","Jue","Vie","Sab")</f>
        <v>Mie</v>
      </c>
    </row>
    <row r="1822" customFormat="false" ht="15" hidden="true" customHeight="true" outlineLevel="0" collapsed="false">
      <c r="A1822" s="70" t="n">
        <v>44188</v>
      </c>
      <c r="B1822" s="9" t="s">
        <v>2917</v>
      </c>
      <c r="C1822" s="71"/>
      <c r="D1822" s="72"/>
      <c r="E1822" s="73"/>
      <c r="F1822" s="74"/>
      <c r="G1822" s="73"/>
      <c r="H1822" s="75"/>
      <c r="I1822" s="75"/>
      <c r="J1822" s="75"/>
      <c r="K1822" s="78" t="s">
        <v>108</v>
      </c>
      <c r="L1822" s="7" t="n">
        <v>0.650694444444444</v>
      </c>
      <c r="M1822" s="7" t="n">
        <v>0.700694444444444</v>
      </c>
      <c r="N1822" s="95" t="s">
        <v>145</v>
      </c>
      <c r="O1822" s="78"/>
      <c r="Q1822" s="0" t="s">
        <v>120</v>
      </c>
      <c r="R1822" s="0" t="str">
        <f aca="false">CHOOSE(WEEKDAY(A1822),"Dom","Lun","Mar","Mie","Jue","Vie","Sab")</f>
        <v>Mie</v>
      </c>
    </row>
    <row r="1823" customFormat="false" ht="15" hidden="true" customHeight="true" outlineLevel="0" collapsed="false">
      <c r="A1823" s="70" t="n">
        <v>44188</v>
      </c>
      <c r="B1823" s="9" t="s">
        <v>143</v>
      </c>
      <c r="C1823" s="71"/>
      <c r="D1823" s="72"/>
      <c r="E1823" s="73"/>
      <c r="F1823" s="74"/>
      <c r="G1823" s="73"/>
      <c r="H1823" s="75"/>
      <c r="I1823" s="75"/>
      <c r="J1823" s="75"/>
      <c r="K1823" s="78" t="s">
        <v>144</v>
      </c>
      <c r="L1823" s="7" t="n">
        <v>0.714583333333333</v>
      </c>
      <c r="M1823" s="7" t="n">
        <v>0.725</v>
      </c>
      <c r="N1823" s="95" t="s">
        <v>284</v>
      </c>
      <c r="O1823" s="78"/>
      <c r="Q1823" s="0" t="s">
        <v>120</v>
      </c>
      <c r="R1823" s="0" t="str">
        <f aca="false">CHOOSE(WEEKDAY(A1823),"Dom","Lun","Mar","Mie","Jue","Vie","Sab")</f>
        <v>Mie</v>
      </c>
    </row>
    <row r="1824" customFormat="false" ht="15" hidden="true" customHeight="true" outlineLevel="0" collapsed="false">
      <c r="A1824" s="47" t="n">
        <v>44188</v>
      </c>
      <c r="B1824" s="79" t="s">
        <v>147</v>
      </c>
      <c r="C1824" s="49"/>
      <c r="D1824" s="80"/>
      <c r="E1824" s="81"/>
      <c r="F1824" s="82"/>
      <c r="G1824" s="81"/>
      <c r="H1824" s="83"/>
      <c r="I1824" s="83"/>
      <c r="J1824" s="83"/>
      <c r="K1824" s="59" t="s">
        <v>96</v>
      </c>
      <c r="L1824" s="85" t="n">
        <v>0.73125</v>
      </c>
      <c r="M1824" s="85" t="n">
        <v>0.750694444444444</v>
      </c>
      <c r="N1824" s="99" t="s">
        <v>2918</v>
      </c>
      <c r="O1824" s="59" t="s">
        <v>2118</v>
      </c>
      <c r="Q1824" s="0" t="s">
        <v>120</v>
      </c>
      <c r="R1824" s="0" t="str">
        <f aca="false">CHOOSE(WEEKDAY(A1824),"Dom","Lun","Mar","Mie","Jue","Vie","Sab")</f>
        <v>Mie</v>
      </c>
    </row>
    <row r="1825" customFormat="false" ht="15" hidden="false" customHeight="true" outlineLevel="0" collapsed="false">
      <c r="A1825" s="70" t="n">
        <v>44189</v>
      </c>
      <c r="B1825" s="9" t="s">
        <v>897</v>
      </c>
      <c r="C1825" s="71" t="n">
        <v>300</v>
      </c>
      <c r="D1825" s="72" t="s">
        <v>898</v>
      </c>
      <c r="E1825" s="73" t="s">
        <v>899</v>
      </c>
      <c r="F1825" s="74" t="n">
        <f aca="false">IF(MONTH(A1825)=MONTH(A1824),F1824+1,1)</f>
        <v>1</v>
      </c>
      <c r="G1825" s="73"/>
      <c r="H1825" s="75" t="s">
        <v>897</v>
      </c>
      <c r="I1825" s="75" t="s">
        <v>79</v>
      </c>
      <c r="J1825" s="75"/>
      <c r="K1825" s="78" t="s">
        <v>80</v>
      </c>
      <c r="L1825" s="7" t="n">
        <v>0.579861111111111</v>
      </c>
      <c r="M1825" s="7" t="n">
        <v>0.620138888888889</v>
      </c>
      <c r="N1825" s="95" t="s">
        <v>389</v>
      </c>
      <c r="O1825" s="78" t="s">
        <v>901</v>
      </c>
      <c r="Q1825" s="0" t="s">
        <v>120</v>
      </c>
      <c r="R1825" s="0" t="str">
        <f aca="false">CHOOSE(WEEKDAY(A1825),"Dom","Lun","Mar","Mie","Jue","Vie","Sab")</f>
        <v>Jue</v>
      </c>
    </row>
    <row r="1826" customFormat="false" ht="15" hidden="false" customHeight="true" outlineLevel="0" collapsed="false">
      <c r="A1826" s="70" t="n">
        <v>44189</v>
      </c>
      <c r="B1826" s="9" t="s">
        <v>897</v>
      </c>
      <c r="C1826" s="71" t="n">
        <v>250</v>
      </c>
      <c r="D1826" s="72" t="s">
        <v>898</v>
      </c>
      <c r="E1826" s="73" t="s">
        <v>899</v>
      </c>
      <c r="F1826" s="74" t="n">
        <f aca="false">IF(MONTH(A1826)=MONTH(A1825),F1825+1,1)</f>
        <v>2</v>
      </c>
      <c r="G1826" s="73"/>
      <c r="H1826" s="75" t="s">
        <v>897</v>
      </c>
      <c r="I1826" s="75" t="s">
        <v>79</v>
      </c>
      <c r="J1826" s="75"/>
      <c r="K1826" s="78" t="s">
        <v>80</v>
      </c>
      <c r="L1826" s="7" t="n">
        <v>0.645138888888889</v>
      </c>
      <c r="M1826" s="7" t="n">
        <v>0.648611111111111</v>
      </c>
      <c r="N1826" s="95" t="s">
        <v>213</v>
      </c>
      <c r="O1826" s="78" t="s">
        <v>2919</v>
      </c>
      <c r="Q1826" s="0" t="s">
        <v>120</v>
      </c>
      <c r="R1826" s="0" t="str">
        <f aca="false">CHOOSE(WEEKDAY(A1826),"Dom","Lun","Mar","Mie","Jue","Vie","Sab")</f>
        <v>Jue</v>
      </c>
    </row>
    <row r="1827" customFormat="false" ht="15" hidden="true" customHeight="true" outlineLevel="0" collapsed="false">
      <c r="A1827" s="70" t="n">
        <v>44189</v>
      </c>
      <c r="B1827" s="9" t="s">
        <v>143</v>
      </c>
      <c r="C1827" s="124"/>
      <c r="D1827" s="144"/>
      <c r="E1827" s="73"/>
      <c r="F1827" s="74"/>
      <c r="G1827" s="73"/>
      <c r="H1827" s="75"/>
      <c r="I1827" s="75"/>
      <c r="J1827" s="75"/>
      <c r="K1827" s="78" t="s">
        <v>144</v>
      </c>
      <c r="L1827" s="7" t="n">
        <v>0.665972222222222</v>
      </c>
      <c r="M1827" s="7" t="n">
        <v>0.714583333333333</v>
      </c>
      <c r="N1827" s="95" t="s">
        <v>137</v>
      </c>
      <c r="O1827" s="78"/>
      <c r="Q1827" s="0" t="s">
        <v>120</v>
      </c>
      <c r="R1827" s="0" t="str">
        <f aca="false">CHOOSE(WEEKDAY(A1827),"Dom","Lun","Mar","Mie","Jue","Vie","Sab")</f>
        <v>Jue</v>
      </c>
    </row>
    <row r="1828" customFormat="false" ht="15" hidden="true" customHeight="true" outlineLevel="0" collapsed="false">
      <c r="A1828" s="47" t="n">
        <v>44189</v>
      </c>
      <c r="B1828" s="79" t="s">
        <v>147</v>
      </c>
      <c r="C1828" s="134"/>
      <c r="D1828" s="149"/>
      <c r="E1828" s="81"/>
      <c r="F1828" s="82"/>
      <c r="G1828" s="81"/>
      <c r="H1828" s="83"/>
      <c r="I1828" s="83"/>
      <c r="J1828" s="83"/>
      <c r="K1828" s="59" t="s">
        <v>96</v>
      </c>
      <c r="L1828" s="85" t="n">
        <v>0.722916666666667</v>
      </c>
      <c r="M1828" s="85" t="n">
        <v>0.746527777777778</v>
      </c>
      <c r="N1828" s="99" t="s">
        <v>2920</v>
      </c>
      <c r="O1828" s="59" t="s">
        <v>2118</v>
      </c>
      <c r="Q1828" s="0" t="s">
        <v>120</v>
      </c>
      <c r="R1828" s="0" t="str">
        <f aca="false">CHOOSE(WEEKDAY(A1828),"Dom","Lun","Mar","Mie","Jue","Vie","Sab")</f>
        <v>Jue</v>
      </c>
    </row>
    <row r="1829" customFormat="false" ht="15" hidden="false" customHeight="true" outlineLevel="0" collapsed="false">
      <c r="A1829" s="70" t="n">
        <v>44190</v>
      </c>
      <c r="B1829" s="9" t="s">
        <v>2921</v>
      </c>
      <c r="C1829" s="71" t="n">
        <v>550</v>
      </c>
      <c r="D1829" s="72" t="s">
        <v>821</v>
      </c>
      <c r="E1829" s="73" t="s">
        <v>2922</v>
      </c>
      <c r="F1829" s="74" t="n">
        <f aca="false">IF(MONTH(A1829)=MONTH(A1828),F1828+1,1)</f>
        <v>1</v>
      </c>
      <c r="G1829" s="73"/>
      <c r="H1829" s="75" t="s">
        <v>2923</v>
      </c>
      <c r="I1829" s="75" t="s">
        <v>131</v>
      </c>
      <c r="J1829" s="75"/>
      <c r="K1829" s="78" t="s">
        <v>757</v>
      </c>
      <c r="L1829" s="7" t="n">
        <v>0.4875</v>
      </c>
      <c r="M1829" s="7" t="n">
        <v>0.4875</v>
      </c>
      <c r="N1829" s="95" t="s">
        <v>2924</v>
      </c>
      <c r="O1829" s="78" t="s">
        <v>2925</v>
      </c>
      <c r="Q1829" s="0" t="s">
        <v>120</v>
      </c>
      <c r="R1829" s="0" t="str">
        <f aca="false">CHOOSE(WEEKDAY(A1829),"Dom","Lun","Mar","Mie","Jue","Vie","Sab")</f>
        <v>Vie</v>
      </c>
    </row>
    <row r="1830" customFormat="false" ht="15" hidden="false" customHeight="true" outlineLevel="0" collapsed="false">
      <c r="A1830" s="70" t="n">
        <v>44191</v>
      </c>
      <c r="B1830" s="9" t="s">
        <v>2926</v>
      </c>
      <c r="C1830" s="71" t="n">
        <v>300</v>
      </c>
      <c r="D1830" s="72" t="s">
        <v>77</v>
      </c>
      <c r="E1830" s="73" t="s">
        <v>2927</v>
      </c>
      <c r="F1830" s="74" t="n">
        <f aca="false">IF(MONTH(A1830)=MONTH(A1829),F1829+1,1)</f>
        <v>2</v>
      </c>
      <c r="G1830" s="73"/>
      <c r="H1830" s="75"/>
      <c r="I1830" s="75" t="s">
        <v>314</v>
      </c>
      <c r="J1830" s="75"/>
      <c r="K1830" s="78" t="s">
        <v>80</v>
      </c>
      <c r="L1830" s="7" t="n">
        <v>0.860416666666667</v>
      </c>
      <c r="M1830" s="7" t="n">
        <v>0.879861111111111</v>
      </c>
      <c r="N1830" s="95" t="s">
        <v>145</v>
      </c>
      <c r="O1830" s="78" t="s">
        <v>2928</v>
      </c>
      <c r="Q1830" s="0" t="s">
        <v>120</v>
      </c>
      <c r="R1830" s="0" t="str">
        <f aca="false">CHOOSE(WEEKDAY(A1830),"Dom","Lun","Mar","Mie","Jue","Vie","Sab")</f>
        <v>Sab</v>
      </c>
    </row>
    <row r="1831" customFormat="false" ht="15" hidden="false" customHeight="true" outlineLevel="0" collapsed="false">
      <c r="A1831" s="70" t="n">
        <v>44191</v>
      </c>
      <c r="B1831" s="9" t="s">
        <v>2929</v>
      </c>
      <c r="C1831" s="71" t="n">
        <v>350</v>
      </c>
      <c r="D1831" s="72" t="s">
        <v>77</v>
      </c>
      <c r="E1831" s="73" t="s">
        <v>2930</v>
      </c>
      <c r="F1831" s="74" t="n">
        <f aca="false">IF(MONTH(A1831)=MONTH(A1830),F1830+1,1)</f>
        <v>3</v>
      </c>
      <c r="G1831" s="73"/>
      <c r="H1831" s="75"/>
      <c r="I1831" s="75" t="s">
        <v>113</v>
      </c>
      <c r="J1831" s="75"/>
      <c r="K1831" s="78" t="s">
        <v>80</v>
      </c>
      <c r="L1831" s="7" t="n">
        <v>0.89375</v>
      </c>
      <c r="M1831" s="7" t="n">
        <v>0.939583333333333</v>
      </c>
      <c r="N1831" s="95" t="s">
        <v>155</v>
      </c>
      <c r="O1831" s="78" t="s">
        <v>2931</v>
      </c>
      <c r="Q1831" s="0" t="s">
        <v>120</v>
      </c>
      <c r="R1831" s="0" t="str">
        <f aca="false">CHOOSE(WEEKDAY(A1831),"Dom","Lun","Mar","Mie","Jue","Vie","Sab")</f>
        <v>Sab</v>
      </c>
    </row>
    <row r="1832" customFormat="false" ht="15" hidden="true" customHeight="true" outlineLevel="0" collapsed="false">
      <c r="A1832" s="47" t="n">
        <v>44191</v>
      </c>
      <c r="B1832" s="79" t="s">
        <v>147</v>
      </c>
      <c r="C1832" s="49"/>
      <c r="D1832" s="80"/>
      <c r="E1832" s="81"/>
      <c r="F1832" s="82"/>
      <c r="G1832" s="81"/>
      <c r="H1832" s="83"/>
      <c r="I1832" s="83"/>
      <c r="J1832" s="83"/>
      <c r="K1832" s="59" t="s">
        <v>96</v>
      </c>
      <c r="L1832" s="85" t="n">
        <v>0.955555555555556</v>
      </c>
      <c r="M1832" s="85" t="n">
        <v>0.988194444444444</v>
      </c>
      <c r="N1832" s="99" t="s">
        <v>1278</v>
      </c>
      <c r="O1832" s="59" t="s">
        <v>2118</v>
      </c>
      <c r="Q1832" s="0" t="s">
        <v>120</v>
      </c>
      <c r="R1832" s="0" t="str">
        <f aca="false">CHOOSE(WEEKDAY(A1832),"Dom","Lun","Mar","Mie","Jue","Vie","Sab")</f>
        <v>Sab</v>
      </c>
    </row>
    <row r="1833" customFormat="false" ht="15" hidden="false" customHeight="true" outlineLevel="0" collapsed="false">
      <c r="A1833" s="70" t="n">
        <v>44192</v>
      </c>
      <c r="B1833" s="9" t="s">
        <v>2932</v>
      </c>
      <c r="C1833" s="71" t="n">
        <v>250</v>
      </c>
      <c r="D1833" s="72" t="s">
        <v>104</v>
      </c>
      <c r="E1833" s="73" t="s">
        <v>2933</v>
      </c>
      <c r="F1833" s="74" t="n">
        <f aca="false">IF(MONTH(A1833)=MONTH(A1832),F1832+1,1)</f>
        <v>1</v>
      </c>
      <c r="G1833" s="73"/>
      <c r="H1833" s="75"/>
      <c r="I1833" s="75" t="s">
        <v>113</v>
      </c>
      <c r="J1833" s="75"/>
      <c r="K1833" s="78" t="s">
        <v>80</v>
      </c>
      <c r="L1833" s="7" t="n">
        <v>0.628472222222222</v>
      </c>
      <c r="M1833" s="7" t="n">
        <v>0.658333333333333</v>
      </c>
      <c r="N1833" s="95" t="s">
        <v>132</v>
      </c>
      <c r="O1833" s="78" t="s">
        <v>2934</v>
      </c>
      <c r="P1833" s="0" t="s">
        <v>2935</v>
      </c>
      <c r="Q1833" s="0" t="s">
        <v>120</v>
      </c>
      <c r="R1833" s="0" t="str">
        <f aca="false">CHOOSE(WEEKDAY(A1833),"Dom","Lun","Mar","Mie","Jue","Vie","Sab")</f>
        <v>Dom</v>
      </c>
    </row>
    <row r="1834" customFormat="false" ht="15" hidden="false" customHeight="true" outlineLevel="0" collapsed="false">
      <c r="A1834" s="70" t="n">
        <v>44192</v>
      </c>
      <c r="B1834" s="9" t="s">
        <v>2932</v>
      </c>
      <c r="C1834" s="71" t="n">
        <v>250</v>
      </c>
      <c r="D1834" s="72" t="s">
        <v>104</v>
      </c>
      <c r="E1834" s="73" t="s">
        <v>2933</v>
      </c>
      <c r="F1834" s="74" t="n">
        <f aca="false">IF(MONTH(A1834)=MONTH(A1833),F1833+1,1)</f>
        <v>2</v>
      </c>
      <c r="G1834" s="73"/>
      <c r="H1834" s="75"/>
      <c r="I1834" s="75" t="s">
        <v>113</v>
      </c>
      <c r="J1834" s="75"/>
      <c r="K1834" s="78" t="s">
        <v>80</v>
      </c>
      <c r="L1834" s="7" t="n">
        <v>0.728472222222222</v>
      </c>
      <c r="M1834" s="7" t="n">
        <v>0.767361111111111</v>
      </c>
      <c r="N1834" s="95" t="s">
        <v>213</v>
      </c>
      <c r="O1834" s="78" t="s">
        <v>2934</v>
      </c>
      <c r="P1834" s="0" t="s">
        <v>2935</v>
      </c>
      <c r="Q1834" s="0" t="s">
        <v>120</v>
      </c>
      <c r="R1834" s="0" t="str">
        <f aca="false">CHOOSE(WEEKDAY(A1834),"Dom","Lun","Mar","Mie","Jue","Vie","Sab")</f>
        <v>Dom</v>
      </c>
    </row>
    <row r="1835" customFormat="false" ht="15" hidden="true" customHeight="true" outlineLevel="0" collapsed="false">
      <c r="A1835" s="70" t="n">
        <v>44192</v>
      </c>
      <c r="B1835" s="9" t="s">
        <v>143</v>
      </c>
      <c r="C1835" s="71"/>
      <c r="D1835" s="72"/>
      <c r="E1835" s="73"/>
      <c r="F1835" s="74"/>
      <c r="G1835" s="73"/>
      <c r="H1835" s="75"/>
      <c r="I1835" s="75"/>
      <c r="J1835" s="75"/>
      <c r="K1835" s="78" t="s">
        <v>144</v>
      </c>
      <c r="L1835" s="7" t="n">
        <v>0.599305555555556</v>
      </c>
      <c r="M1835" s="7" t="n">
        <v>0.6125</v>
      </c>
      <c r="N1835" s="95" t="s">
        <v>170</v>
      </c>
      <c r="O1835" s="78"/>
      <c r="Q1835" s="0" t="s">
        <v>120</v>
      </c>
      <c r="R1835" s="0" t="str">
        <f aca="false">CHOOSE(WEEKDAY(A1835),"Dom","Lun","Mar","Mie","Jue","Vie","Sab")</f>
        <v>Dom</v>
      </c>
    </row>
    <row r="1836" customFormat="false" ht="15" hidden="true" customHeight="true" outlineLevel="0" collapsed="false">
      <c r="A1836" s="70" t="n">
        <v>44192</v>
      </c>
      <c r="B1836" s="9" t="s">
        <v>1385</v>
      </c>
      <c r="C1836" s="71"/>
      <c r="D1836" s="72"/>
      <c r="E1836" s="73"/>
      <c r="F1836" s="74"/>
      <c r="G1836" s="73"/>
      <c r="H1836" s="75"/>
      <c r="I1836" s="75"/>
      <c r="J1836" s="75"/>
      <c r="K1836" s="78" t="s">
        <v>257</v>
      </c>
      <c r="L1836" s="7" t="n">
        <v>0.620138888888889</v>
      </c>
      <c r="M1836" s="7" t="n">
        <v>0.625694444444444</v>
      </c>
      <c r="N1836" s="95" t="s">
        <v>168</v>
      </c>
      <c r="O1836" s="78" t="s">
        <v>281</v>
      </c>
      <c r="Q1836" s="0" t="s">
        <v>120</v>
      </c>
      <c r="R1836" s="0" t="str">
        <f aca="false">CHOOSE(WEEKDAY(A1836),"Dom","Lun","Mar","Mie","Jue","Vie","Sab")</f>
        <v>Dom</v>
      </c>
    </row>
    <row r="1837" customFormat="false" ht="15" hidden="true" customHeight="true" outlineLevel="0" collapsed="false">
      <c r="A1837" s="70" t="n">
        <v>44192</v>
      </c>
      <c r="B1837" s="9" t="s">
        <v>143</v>
      </c>
      <c r="C1837" s="71"/>
      <c r="D1837" s="72"/>
      <c r="E1837" s="73"/>
      <c r="F1837" s="74"/>
      <c r="G1837" s="73"/>
      <c r="H1837" s="75"/>
      <c r="I1837" s="75"/>
      <c r="J1837" s="75"/>
      <c r="K1837" s="78" t="s">
        <v>144</v>
      </c>
      <c r="L1837" s="7" t="n">
        <v>0.679861111111111</v>
      </c>
      <c r="M1837" s="7" t="n">
        <v>0.71875</v>
      </c>
      <c r="N1837" s="95" t="s">
        <v>164</v>
      </c>
      <c r="O1837" s="78"/>
      <c r="Q1837" s="0" t="s">
        <v>120</v>
      </c>
      <c r="R1837" s="0" t="str">
        <f aca="false">CHOOSE(WEEKDAY(A1837),"Dom","Lun","Mar","Mie","Jue","Vie","Sab")</f>
        <v>Dom</v>
      </c>
    </row>
    <row r="1838" customFormat="false" ht="15" hidden="true" customHeight="true" outlineLevel="0" collapsed="false">
      <c r="A1838" s="70" t="n">
        <v>44192</v>
      </c>
      <c r="B1838" s="9" t="s">
        <v>143</v>
      </c>
      <c r="C1838" s="71"/>
      <c r="D1838" s="72"/>
      <c r="E1838" s="73"/>
      <c r="F1838" s="74"/>
      <c r="G1838" s="73"/>
      <c r="H1838" s="75"/>
      <c r="I1838" s="75"/>
      <c r="J1838" s="75"/>
      <c r="K1838" s="78" t="s">
        <v>144</v>
      </c>
      <c r="L1838" s="7" t="n">
        <v>0.784722222222222</v>
      </c>
      <c r="M1838" s="7" t="n">
        <v>0.844444444444444</v>
      </c>
      <c r="N1838" s="95" t="s">
        <v>198</v>
      </c>
      <c r="O1838" s="78"/>
      <c r="Q1838" s="0" t="s">
        <v>120</v>
      </c>
      <c r="R1838" s="0" t="str">
        <f aca="false">CHOOSE(WEEKDAY(A1838),"Dom","Lun","Mar","Mie","Jue","Vie","Sab")</f>
        <v>Dom</v>
      </c>
    </row>
    <row r="1839" customFormat="false" ht="15" hidden="true" customHeight="true" outlineLevel="0" collapsed="false">
      <c r="A1839" s="47" t="n">
        <v>44192</v>
      </c>
      <c r="B1839" s="79" t="s">
        <v>147</v>
      </c>
      <c r="C1839" s="49"/>
      <c r="D1839" s="80"/>
      <c r="E1839" s="81"/>
      <c r="F1839" s="82"/>
      <c r="G1839" s="81"/>
      <c r="H1839" s="83"/>
      <c r="I1839" s="83"/>
      <c r="J1839" s="83"/>
      <c r="K1839" s="59" t="s">
        <v>96</v>
      </c>
      <c r="L1839" s="85" t="n">
        <v>0.854861111111111</v>
      </c>
      <c r="M1839" s="85" t="n">
        <v>0.867361111111111</v>
      </c>
      <c r="N1839" s="99" t="s">
        <v>473</v>
      </c>
      <c r="O1839" s="59" t="s">
        <v>2118</v>
      </c>
      <c r="Q1839" s="0" t="s">
        <v>120</v>
      </c>
      <c r="R1839" s="0" t="str">
        <f aca="false">CHOOSE(WEEKDAY(A1839),"Dom","Lun","Mar","Mie","Jue","Vie","Sab")</f>
        <v>Dom</v>
      </c>
    </row>
    <row r="1840" customFormat="false" ht="15" hidden="false" customHeight="true" outlineLevel="0" collapsed="false">
      <c r="A1840" s="70" t="n">
        <v>44193</v>
      </c>
      <c r="B1840" s="9" t="s">
        <v>2936</v>
      </c>
      <c r="C1840" s="71" t="n">
        <v>400</v>
      </c>
      <c r="D1840" s="72" t="s">
        <v>821</v>
      </c>
      <c r="E1840" s="73" t="s">
        <v>2937</v>
      </c>
      <c r="F1840" s="74" t="n">
        <f aca="false">IF(MONTH(A1840)=MONTH(A1839),F1839+1,1)</f>
        <v>1</v>
      </c>
      <c r="G1840" s="73"/>
      <c r="H1840" s="75" t="s">
        <v>233</v>
      </c>
      <c r="I1840" s="75" t="s">
        <v>100</v>
      </c>
      <c r="J1840" s="75"/>
      <c r="K1840" s="78" t="s">
        <v>80</v>
      </c>
      <c r="L1840" s="7" t="n">
        <v>0.381944444444444</v>
      </c>
      <c r="M1840" s="7" t="n">
        <v>0.399305555555556</v>
      </c>
      <c r="N1840" s="95" t="s">
        <v>145</v>
      </c>
      <c r="O1840" s="78" t="s">
        <v>2938</v>
      </c>
      <c r="Q1840" s="0" t="s">
        <v>120</v>
      </c>
      <c r="R1840" s="0" t="str">
        <f aca="false">CHOOSE(WEEKDAY(A1840),"Dom","Lun","Mar","Mie","Jue","Vie","Sab")</f>
        <v>Lun</v>
      </c>
    </row>
    <row r="1841" customFormat="false" ht="15" hidden="false" customHeight="true" outlineLevel="0" collapsed="false">
      <c r="A1841" s="70" t="n">
        <v>44193</v>
      </c>
      <c r="B1841" s="9" t="s">
        <v>2939</v>
      </c>
      <c r="C1841" s="71" t="n">
        <v>390</v>
      </c>
      <c r="D1841" s="72" t="s">
        <v>821</v>
      </c>
      <c r="E1841" s="73" t="s">
        <v>2940</v>
      </c>
      <c r="F1841" s="74" t="n">
        <f aca="false">IF(MONTH(A1841)=MONTH(A1840),F1840+1,1)</f>
        <v>2</v>
      </c>
      <c r="G1841" s="73"/>
      <c r="H1841" s="75" t="s">
        <v>233</v>
      </c>
      <c r="I1841" s="75" t="s">
        <v>187</v>
      </c>
      <c r="J1841" s="75"/>
      <c r="K1841" s="78" t="s">
        <v>80</v>
      </c>
      <c r="L1841" s="7" t="n">
        <v>0.465972222222222</v>
      </c>
      <c r="M1841" s="7" t="n">
        <v>0.484722222222222</v>
      </c>
      <c r="N1841" s="95" t="s">
        <v>164</v>
      </c>
      <c r="O1841" s="78" t="s">
        <v>2941</v>
      </c>
      <c r="Q1841" s="0" t="s">
        <v>120</v>
      </c>
      <c r="R1841" s="0" t="str">
        <f aca="false">CHOOSE(WEEKDAY(A1841),"Dom","Lun","Mar","Mie","Jue","Vie","Sab")</f>
        <v>Lun</v>
      </c>
    </row>
    <row r="1842" customFormat="false" ht="15" hidden="false" customHeight="true" outlineLevel="0" collapsed="false">
      <c r="A1842" s="70" t="n">
        <v>44193</v>
      </c>
      <c r="B1842" s="9" t="s">
        <v>2942</v>
      </c>
      <c r="C1842" s="71" t="n">
        <v>300</v>
      </c>
      <c r="D1842" s="72" t="s">
        <v>104</v>
      </c>
      <c r="E1842" s="73" t="s">
        <v>2943</v>
      </c>
      <c r="F1842" s="74" t="n">
        <f aca="false">IF(MONTH(A1842)=MONTH(A1841),F1841+1,1)</f>
        <v>3</v>
      </c>
      <c r="G1842" s="73"/>
      <c r="H1842" s="75"/>
      <c r="I1842" s="75" t="s">
        <v>100</v>
      </c>
      <c r="J1842" s="75"/>
      <c r="K1842" s="78" t="s">
        <v>80</v>
      </c>
      <c r="L1842" s="7" t="n">
        <v>0.35</v>
      </c>
      <c r="M1842" s="7" t="n">
        <v>0.365277777777778</v>
      </c>
      <c r="N1842" s="95" t="s">
        <v>385</v>
      </c>
      <c r="O1842" s="78" t="s">
        <v>2944</v>
      </c>
      <c r="Q1842" s="0" t="s">
        <v>120</v>
      </c>
      <c r="R1842" s="0" t="str">
        <f aca="false">CHOOSE(WEEKDAY(A1842),"Dom","Lun","Mar","Mie","Jue","Vie","Sab")</f>
        <v>Lun</v>
      </c>
    </row>
    <row r="1843" customFormat="false" ht="15" hidden="false" customHeight="true" outlineLevel="0" collapsed="false">
      <c r="A1843" s="70" t="n">
        <v>44193</v>
      </c>
      <c r="B1843" s="9" t="s">
        <v>2945</v>
      </c>
      <c r="C1843" s="71" t="n">
        <v>350</v>
      </c>
      <c r="D1843" s="72" t="s">
        <v>104</v>
      </c>
      <c r="E1843" s="73" t="s">
        <v>2946</v>
      </c>
      <c r="F1843" s="74" t="n">
        <f aca="false">IF(MONTH(A1843)=MONTH(A1842),F1842+1,1)</f>
        <v>4</v>
      </c>
      <c r="G1843" s="73"/>
      <c r="H1843" s="75"/>
      <c r="I1843" s="75" t="s">
        <v>187</v>
      </c>
      <c r="J1843" s="75"/>
      <c r="K1843" s="78" t="s">
        <v>80</v>
      </c>
      <c r="L1843" s="7" t="n">
        <v>0.503472222222222</v>
      </c>
      <c r="M1843" s="7" t="n">
        <v>0.503472222222222</v>
      </c>
      <c r="N1843" s="95" t="s">
        <v>348</v>
      </c>
      <c r="O1843" s="78" t="s">
        <v>2947</v>
      </c>
      <c r="Q1843" s="0" t="s">
        <v>120</v>
      </c>
      <c r="R1843" s="0" t="str">
        <f aca="false">CHOOSE(WEEKDAY(A1843),"Dom","Lun","Mar","Mie","Jue","Vie","Sab")</f>
        <v>Lun</v>
      </c>
    </row>
    <row r="1844" customFormat="false" ht="15" hidden="false" customHeight="true" outlineLevel="0" collapsed="false">
      <c r="A1844" s="70" t="n">
        <v>44193</v>
      </c>
      <c r="B1844" s="9" t="s">
        <v>68</v>
      </c>
      <c r="C1844" s="71" t="n">
        <v>450</v>
      </c>
      <c r="D1844" s="72" t="s">
        <v>69</v>
      </c>
      <c r="E1844" s="73" t="s">
        <v>70</v>
      </c>
      <c r="F1844" s="74" t="n">
        <f aca="false">IF(MONTH(A1844)=MONTH(A1843),F1843+1,1)</f>
        <v>5</v>
      </c>
      <c r="G1844" s="73"/>
      <c r="H1844" s="75" t="s">
        <v>71</v>
      </c>
      <c r="I1844" s="75" t="s">
        <v>113</v>
      </c>
      <c r="J1844" s="75"/>
      <c r="K1844" s="78" t="s">
        <v>80</v>
      </c>
      <c r="L1844" s="7" t="n">
        <v>0.594444444444444</v>
      </c>
      <c r="M1844" s="7" t="n">
        <v>0.596527777777778</v>
      </c>
      <c r="N1844" s="95" t="s">
        <v>929</v>
      </c>
      <c r="O1844" s="78" t="s">
        <v>74</v>
      </c>
      <c r="Q1844" s="0" t="s">
        <v>120</v>
      </c>
      <c r="R1844" s="0" t="str">
        <f aca="false">CHOOSE(WEEKDAY(A1844),"Dom","Lun","Mar","Mie","Jue","Vie","Sab")</f>
        <v>Lun</v>
      </c>
    </row>
    <row r="1845" customFormat="false" ht="15" hidden="true" customHeight="true" outlineLevel="0" collapsed="false">
      <c r="A1845" s="70" t="n">
        <v>44193</v>
      </c>
      <c r="B1845" s="9" t="s">
        <v>1632</v>
      </c>
      <c r="C1845" s="71"/>
      <c r="D1845" s="72"/>
      <c r="E1845" s="73"/>
      <c r="F1845" s="74"/>
      <c r="G1845" s="73"/>
      <c r="H1845" s="75"/>
      <c r="I1845" s="75"/>
      <c r="J1845" s="75"/>
      <c r="K1845" s="78" t="s">
        <v>257</v>
      </c>
      <c r="L1845" s="7" t="n">
        <v>0.342361111111111</v>
      </c>
      <c r="M1845" s="7" t="n">
        <v>0.347222222222222</v>
      </c>
      <c r="N1845" s="95" t="s">
        <v>168</v>
      </c>
      <c r="O1845" s="78" t="s">
        <v>407</v>
      </c>
      <c r="Q1845" s="0" t="s">
        <v>120</v>
      </c>
      <c r="R1845" s="0" t="str">
        <f aca="false">CHOOSE(WEEKDAY(A1845),"Dom","Lun","Mar","Mie","Jue","Vie","Sab")</f>
        <v>Lun</v>
      </c>
    </row>
    <row r="1846" customFormat="false" ht="15" hidden="true" customHeight="true" outlineLevel="0" collapsed="false">
      <c r="A1846" s="70" t="n">
        <v>44193</v>
      </c>
      <c r="B1846" s="9" t="s">
        <v>2948</v>
      </c>
      <c r="C1846" s="71"/>
      <c r="D1846" s="72"/>
      <c r="E1846" s="73"/>
      <c r="F1846" s="74"/>
      <c r="G1846" s="73"/>
      <c r="H1846" s="75"/>
      <c r="I1846" s="75"/>
      <c r="J1846" s="75"/>
      <c r="K1846" s="78" t="s">
        <v>108</v>
      </c>
      <c r="L1846" s="7" t="n">
        <v>0.413194444444444</v>
      </c>
      <c r="M1846" s="7" t="n">
        <v>0.417361111111111</v>
      </c>
      <c r="N1846" s="95" t="s">
        <v>166</v>
      </c>
      <c r="O1846" s="78" t="s">
        <v>2949</v>
      </c>
      <c r="Q1846" s="0" t="s">
        <v>120</v>
      </c>
      <c r="R1846" s="0" t="str">
        <f aca="false">CHOOSE(WEEKDAY(A1846),"Dom","Lun","Mar","Mie","Jue","Vie","Sab")</f>
        <v>Lun</v>
      </c>
    </row>
    <row r="1847" customFormat="false" ht="15" hidden="true" customHeight="true" outlineLevel="0" collapsed="false">
      <c r="A1847" s="70" t="n">
        <v>44193</v>
      </c>
      <c r="B1847" s="9" t="s">
        <v>2945</v>
      </c>
      <c r="C1847" s="71"/>
      <c r="D1847" s="72"/>
      <c r="E1847" s="73"/>
      <c r="F1847" s="74"/>
      <c r="G1847" s="73"/>
      <c r="H1847" s="75"/>
      <c r="I1847" s="75"/>
      <c r="J1847" s="75"/>
      <c r="K1847" s="78" t="s">
        <v>108</v>
      </c>
      <c r="L1847" s="7" t="n">
        <v>0.494444444444444</v>
      </c>
      <c r="M1847" s="7" t="n">
        <v>0.495138888888889</v>
      </c>
      <c r="N1847" s="95" t="s">
        <v>137</v>
      </c>
      <c r="O1847" s="78" t="s">
        <v>2950</v>
      </c>
      <c r="Q1847" s="0" t="s">
        <v>120</v>
      </c>
      <c r="R1847" s="0" t="str">
        <f aca="false">CHOOSE(WEEKDAY(A1847),"Dom","Lun","Mar","Mie","Jue","Vie","Sab")</f>
        <v>Lun</v>
      </c>
    </row>
    <row r="1848" customFormat="false" ht="15" hidden="true" customHeight="true" outlineLevel="0" collapsed="false">
      <c r="A1848" s="70" t="n">
        <v>44193</v>
      </c>
      <c r="B1848" s="9" t="s">
        <v>143</v>
      </c>
      <c r="C1848" s="71"/>
      <c r="D1848" s="72"/>
      <c r="E1848" s="73"/>
      <c r="F1848" s="74"/>
      <c r="G1848" s="73"/>
      <c r="H1848" s="75"/>
      <c r="I1848" s="75"/>
      <c r="J1848" s="75"/>
      <c r="K1848" s="78" t="s">
        <v>144</v>
      </c>
      <c r="L1848" s="7" t="n">
        <v>0.522222222222222</v>
      </c>
      <c r="M1848" s="7" t="n">
        <v>0.545138888888889</v>
      </c>
      <c r="N1848" s="95" t="s">
        <v>109</v>
      </c>
      <c r="O1848" s="78"/>
      <c r="Q1848" s="0" t="s">
        <v>120</v>
      </c>
      <c r="R1848" s="0" t="str">
        <f aca="false">CHOOSE(WEEKDAY(A1848),"Dom","Lun","Mar","Mie","Jue","Vie","Sab")</f>
        <v>Lun</v>
      </c>
    </row>
    <row r="1849" customFormat="false" ht="15" hidden="true" customHeight="true" outlineLevel="0" collapsed="false">
      <c r="A1849" s="70" t="n">
        <v>44193</v>
      </c>
      <c r="B1849" s="9" t="s">
        <v>2951</v>
      </c>
      <c r="C1849" s="71"/>
      <c r="D1849" s="72"/>
      <c r="E1849" s="73"/>
      <c r="F1849" s="74"/>
      <c r="G1849" s="73"/>
      <c r="H1849" s="75"/>
      <c r="I1849" s="75"/>
      <c r="J1849" s="75"/>
      <c r="K1849" s="78" t="s">
        <v>108</v>
      </c>
      <c r="L1849" s="7" t="n">
        <v>0.557638888888889</v>
      </c>
      <c r="M1849" s="7" t="n">
        <v>0.588888888888889</v>
      </c>
      <c r="N1849" s="95" t="s">
        <v>239</v>
      </c>
      <c r="O1849" s="78" t="s">
        <v>2952</v>
      </c>
      <c r="Q1849" s="0" t="s">
        <v>120</v>
      </c>
      <c r="R1849" s="0" t="str">
        <f aca="false">CHOOSE(WEEKDAY(A1849),"Dom","Lun","Mar","Mie","Jue","Vie","Sab")</f>
        <v>Lun</v>
      </c>
    </row>
    <row r="1850" customFormat="false" ht="15" hidden="true" customHeight="true" outlineLevel="0" collapsed="false">
      <c r="A1850" s="70" t="n">
        <v>44193</v>
      </c>
      <c r="B1850" s="9" t="s">
        <v>143</v>
      </c>
      <c r="C1850" s="71"/>
      <c r="D1850" s="72"/>
      <c r="E1850" s="73"/>
      <c r="F1850" s="74"/>
      <c r="G1850" s="73"/>
      <c r="H1850" s="75"/>
      <c r="I1850" s="75"/>
      <c r="J1850" s="75"/>
      <c r="K1850" s="78" t="s">
        <v>144</v>
      </c>
      <c r="L1850" s="7" t="n">
        <v>0.634722222222222</v>
      </c>
      <c r="M1850" s="7" t="n">
        <v>0.679166666666667</v>
      </c>
      <c r="N1850" s="95" t="s">
        <v>220</v>
      </c>
      <c r="O1850" s="78"/>
      <c r="Q1850" s="0" t="s">
        <v>120</v>
      </c>
      <c r="R1850" s="0" t="str">
        <f aca="false">CHOOSE(WEEKDAY(A1850),"Dom","Lun","Mar","Mie","Jue","Vie","Sab")</f>
        <v>Lun</v>
      </c>
    </row>
    <row r="1851" customFormat="false" ht="15" hidden="true" customHeight="true" outlineLevel="0" collapsed="false">
      <c r="A1851" s="47" t="n">
        <v>44193</v>
      </c>
      <c r="B1851" s="79" t="s">
        <v>147</v>
      </c>
      <c r="C1851" s="49"/>
      <c r="D1851" s="80"/>
      <c r="E1851" s="81"/>
      <c r="F1851" s="82"/>
      <c r="G1851" s="81"/>
      <c r="H1851" s="83"/>
      <c r="I1851" s="83"/>
      <c r="J1851" s="83"/>
      <c r="K1851" s="59" t="s">
        <v>96</v>
      </c>
      <c r="L1851" s="85" t="n">
        <v>0.690277777777778</v>
      </c>
      <c r="M1851" s="85" t="n">
        <v>0.718055555555556</v>
      </c>
      <c r="N1851" s="99" t="s">
        <v>2953</v>
      </c>
      <c r="O1851" s="59" t="s">
        <v>2118</v>
      </c>
      <c r="Q1851" s="0" t="s">
        <v>120</v>
      </c>
      <c r="R1851" s="0" t="str">
        <f aca="false">CHOOSE(WEEKDAY(A1851),"Dom","Lun","Mar","Mie","Jue","Vie","Sab")</f>
        <v>Lun</v>
      </c>
    </row>
    <row r="1852" customFormat="false" ht="15" hidden="false" customHeight="true" outlineLevel="0" collapsed="false">
      <c r="A1852" s="70" t="n">
        <v>44194</v>
      </c>
      <c r="B1852" s="9" t="s">
        <v>2954</v>
      </c>
      <c r="C1852" s="71" t="n">
        <v>300</v>
      </c>
      <c r="D1852" s="72" t="s">
        <v>77</v>
      </c>
      <c r="E1852" s="73" t="s">
        <v>2955</v>
      </c>
      <c r="F1852" s="74" t="n">
        <f aca="false">IF(MONTH(A1852)=MONTH(A1851),F1851+1,1)</f>
        <v>1</v>
      </c>
      <c r="G1852" s="73"/>
      <c r="H1852" s="75"/>
      <c r="I1852" s="75" t="s">
        <v>100</v>
      </c>
      <c r="J1852" s="75"/>
      <c r="K1852" s="78" t="s">
        <v>80</v>
      </c>
      <c r="L1852" s="7" t="n">
        <v>0.391666666666667</v>
      </c>
      <c r="M1852" s="7" t="n">
        <v>0.4375</v>
      </c>
      <c r="N1852" s="95" t="s">
        <v>145</v>
      </c>
      <c r="O1852" s="78" t="s">
        <v>2956</v>
      </c>
      <c r="Q1852" s="0" t="s">
        <v>120</v>
      </c>
      <c r="R1852" s="0" t="str">
        <f aca="false">CHOOSE(WEEKDAY(A1852),"Dom","Lun","Mar","Mie","Jue","Vie","Sab")</f>
        <v>Mar</v>
      </c>
    </row>
    <row r="1853" customFormat="false" ht="15" hidden="false" customHeight="true" outlineLevel="0" collapsed="false">
      <c r="A1853" s="70" t="n">
        <v>44194</v>
      </c>
      <c r="B1853" s="9" t="s">
        <v>2957</v>
      </c>
      <c r="C1853" s="71" t="n">
        <v>750</v>
      </c>
      <c r="D1853" s="72" t="s">
        <v>77</v>
      </c>
      <c r="E1853" s="73" t="s">
        <v>2958</v>
      </c>
      <c r="F1853" s="74" t="n">
        <f aca="false">IF(MONTH(A1853)=MONTH(A1852),F1852+1,1)</f>
        <v>2</v>
      </c>
      <c r="G1853" s="73"/>
      <c r="H1853" s="75"/>
      <c r="I1853" s="75" t="s">
        <v>183</v>
      </c>
      <c r="J1853" s="75"/>
      <c r="K1853" s="78" t="s">
        <v>80</v>
      </c>
      <c r="L1853" s="7" t="n">
        <v>0.502083333333333</v>
      </c>
      <c r="M1853" s="7" t="n">
        <v>0.522916666666667</v>
      </c>
      <c r="N1853" s="95" t="s">
        <v>395</v>
      </c>
      <c r="O1853" s="78" t="s">
        <v>2959</v>
      </c>
      <c r="Q1853" s="0" t="s">
        <v>120</v>
      </c>
      <c r="R1853" s="0" t="str">
        <f aca="false">CHOOSE(WEEKDAY(A1853),"Dom","Lun","Mar","Mie","Jue","Vie","Sab")</f>
        <v>Mar</v>
      </c>
    </row>
    <row r="1854" customFormat="false" ht="15" hidden="false" customHeight="true" outlineLevel="0" collapsed="false">
      <c r="A1854" s="70" t="n">
        <v>44194</v>
      </c>
      <c r="B1854" s="9" t="s">
        <v>2960</v>
      </c>
      <c r="C1854" s="71" t="n">
        <v>400</v>
      </c>
      <c r="D1854" s="72" t="s">
        <v>104</v>
      </c>
      <c r="E1854" s="73" t="s">
        <v>2961</v>
      </c>
      <c r="F1854" s="74" t="n">
        <f aca="false">IF(MONTH(A1854)=MONTH(A1853),F1853+1,1)</f>
        <v>3</v>
      </c>
      <c r="G1854" s="73"/>
      <c r="H1854" s="75"/>
      <c r="I1854" s="75" t="s">
        <v>79</v>
      </c>
      <c r="J1854" s="75"/>
      <c r="K1854" s="78" t="s">
        <v>80</v>
      </c>
      <c r="L1854" s="7" t="n">
        <v>0.332638888888889</v>
      </c>
      <c r="M1854" s="7" t="n">
        <v>0.36875</v>
      </c>
      <c r="N1854" s="95" t="s">
        <v>341</v>
      </c>
      <c r="O1854" s="78" t="s">
        <v>2962</v>
      </c>
      <c r="Q1854" s="0" t="s">
        <v>120</v>
      </c>
      <c r="R1854" s="0" t="str">
        <f aca="false">CHOOSE(WEEKDAY(A1854),"Dom","Lun","Mar","Mie","Jue","Vie","Sab")</f>
        <v>Mar</v>
      </c>
    </row>
    <row r="1855" customFormat="false" ht="15" hidden="false" customHeight="true" outlineLevel="0" collapsed="false">
      <c r="A1855" s="70" t="n">
        <v>44194</v>
      </c>
      <c r="B1855" s="9" t="s">
        <v>2558</v>
      </c>
      <c r="C1855" s="71" t="n">
        <v>300</v>
      </c>
      <c r="D1855" s="72" t="s">
        <v>104</v>
      </c>
      <c r="E1855" s="73" t="s">
        <v>2963</v>
      </c>
      <c r="F1855" s="74" t="n">
        <f aca="false">IF(MONTH(A1855)=MONTH(A1854),F1854+1,1)</f>
        <v>4</v>
      </c>
      <c r="G1855" s="73"/>
      <c r="H1855" s="75"/>
      <c r="I1855" s="75" t="s">
        <v>159</v>
      </c>
      <c r="J1855" s="75"/>
      <c r="K1855" s="78" t="s">
        <v>80</v>
      </c>
      <c r="L1855" s="7" t="n">
        <v>0.548611111111111</v>
      </c>
      <c r="M1855" s="7" t="n">
        <v>0.577777777777778</v>
      </c>
      <c r="N1855" s="95" t="s">
        <v>213</v>
      </c>
      <c r="O1855" s="78" t="s">
        <v>2964</v>
      </c>
      <c r="Q1855" s="0" t="s">
        <v>120</v>
      </c>
      <c r="R1855" s="0" t="str">
        <f aca="false">CHOOSE(WEEKDAY(A1855),"Dom","Lun","Mar","Mie","Jue","Vie","Sab")</f>
        <v>Mar</v>
      </c>
    </row>
    <row r="1856" customFormat="false" ht="15" hidden="true" customHeight="true" outlineLevel="0" collapsed="false">
      <c r="A1856" s="70" t="n">
        <v>44194</v>
      </c>
      <c r="B1856" s="9" t="s">
        <v>143</v>
      </c>
      <c r="C1856" s="71"/>
      <c r="D1856" s="72"/>
      <c r="E1856" s="73"/>
      <c r="F1856" s="74"/>
      <c r="G1856" s="73"/>
      <c r="H1856" s="75"/>
      <c r="I1856" s="75"/>
      <c r="J1856" s="75"/>
      <c r="K1856" s="78" t="s">
        <v>144</v>
      </c>
      <c r="L1856" s="7" t="n">
        <v>0.451388888888889</v>
      </c>
      <c r="M1856" s="7" t="n">
        <v>0.491666666666667</v>
      </c>
      <c r="N1856" s="95" t="s">
        <v>198</v>
      </c>
      <c r="O1856" s="78"/>
      <c r="Q1856" s="0" t="s">
        <v>120</v>
      </c>
      <c r="R1856" s="0" t="str">
        <f aca="false">CHOOSE(WEEKDAY(A1856),"Dom","Lun","Mar","Mie","Jue","Vie","Sab")</f>
        <v>Mar</v>
      </c>
    </row>
    <row r="1857" customFormat="false" ht="15" hidden="true" customHeight="true" outlineLevel="0" collapsed="false">
      <c r="A1857" s="70" t="n">
        <v>44194</v>
      </c>
      <c r="B1857" s="9" t="s">
        <v>2965</v>
      </c>
      <c r="C1857" s="71"/>
      <c r="D1857" s="72"/>
      <c r="E1857" s="73"/>
      <c r="F1857" s="74"/>
      <c r="G1857" s="73"/>
      <c r="H1857" s="75"/>
      <c r="I1857" s="75"/>
      <c r="J1857" s="75"/>
      <c r="K1857" s="78" t="s">
        <v>108</v>
      </c>
      <c r="L1857" s="7" t="n">
        <v>0.595138888888889</v>
      </c>
      <c r="M1857" s="7" t="n">
        <v>0.619444444444444</v>
      </c>
      <c r="N1857" s="95" t="s">
        <v>123</v>
      </c>
      <c r="O1857" s="78" t="s">
        <v>2966</v>
      </c>
      <c r="Q1857" s="0" t="s">
        <v>120</v>
      </c>
      <c r="R1857" s="0" t="str">
        <f aca="false">CHOOSE(WEEKDAY(A1857),"Dom","Lun","Mar","Mie","Jue","Vie","Sab")</f>
        <v>Mar</v>
      </c>
    </row>
    <row r="1858" customFormat="false" ht="15" hidden="true" customHeight="true" outlineLevel="0" collapsed="false">
      <c r="A1858" s="70" t="n">
        <v>44194</v>
      </c>
      <c r="B1858" s="9" t="s">
        <v>143</v>
      </c>
      <c r="C1858" s="71"/>
      <c r="D1858" s="72"/>
      <c r="E1858" s="73"/>
      <c r="F1858" s="74"/>
      <c r="G1858" s="73"/>
      <c r="H1858" s="75"/>
      <c r="I1858" s="75"/>
      <c r="J1858" s="75"/>
      <c r="K1858" s="78" t="s">
        <v>144</v>
      </c>
      <c r="L1858" s="7" t="n">
        <v>0.623611111111111</v>
      </c>
      <c r="M1858" s="7" t="n">
        <v>0.636805555555555</v>
      </c>
      <c r="N1858" s="95" t="s">
        <v>164</v>
      </c>
      <c r="O1858" s="78"/>
      <c r="Q1858" s="0" t="s">
        <v>120</v>
      </c>
      <c r="R1858" s="0" t="str">
        <f aca="false">CHOOSE(WEEKDAY(A1858),"Dom","Lun","Mar","Mie","Jue","Vie","Sab")</f>
        <v>Mar</v>
      </c>
    </row>
    <row r="1859" customFormat="false" ht="15" hidden="true" customHeight="true" outlineLevel="0" collapsed="false">
      <c r="A1859" s="47" t="n">
        <v>44194</v>
      </c>
      <c r="B1859" s="79" t="s">
        <v>147</v>
      </c>
      <c r="C1859" s="49"/>
      <c r="D1859" s="80"/>
      <c r="E1859" s="81"/>
      <c r="F1859" s="82"/>
      <c r="G1859" s="81"/>
      <c r="H1859" s="83"/>
      <c r="I1859" s="83"/>
      <c r="J1859" s="83"/>
      <c r="K1859" s="59" t="s">
        <v>96</v>
      </c>
      <c r="L1859" s="85" t="n">
        <v>0.646527777777778</v>
      </c>
      <c r="M1859" s="85" t="n">
        <v>0.748611111111111</v>
      </c>
      <c r="N1859" s="99" t="s">
        <v>2251</v>
      </c>
      <c r="O1859" s="59" t="s">
        <v>2118</v>
      </c>
      <c r="Q1859" s="0" t="s">
        <v>120</v>
      </c>
      <c r="R1859" s="0" t="str">
        <f aca="false">CHOOSE(WEEKDAY(A1859),"Dom","Lun","Mar","Mie","Jue","Vie","Sab")</f>
        <v>Mar</v>
      </c>
    </row>
    <row r="1860" customFormat="false" ht="15" hidden="false" customHeight="true" outlineLevel="0" collapsed="false">
      <c r="A1860" s="70" t="n">
        <v>44195</v>
      </c>
      <c r="B1860" s="9" t="s">
        <v>2967</v>
      </c>
      <c r="C1860" s="71" t="n">
        <v>300</v>
      </c>
      <c r="D1860" s="72" t="s">
        <v>77</v>
      </c>
      <c r="E1860" s="73" t="s">
        <v>2968</v>
      </c>
      <c r="F1860" s="74" t="n">
        <f aca="false">IF(MONTH(A1860)=MONTH(A1859),F1859+1,1)</f>
        <v>1</v>
      </c>
      <c r="G1860" s="73"/>
      <c r="H1860" s="75"/>
      <c r="I1860" s="75" t="s">
        <v>183</v>
      </c>
      <c r="J1860" s="75"/>
      <c r="K1860" s="78" t="s">
        <v>80</v>
      </c>
      <c r="L1860" s="7" t="n">
        <v>0.413888888888889</v>
      </c>
      <c r="M1860" s="7" t="n">
        <v>0.44375</v>
      </c>
      <c r="N1860" s="95" t="s">
        <v>106</v>
      </c>
      <c r="O1860" s="78" t="s">
        <v>2969</v>
      </c>
      <c r="Q1860" s="0" t="s">
        <v>120</v>
      </c>
      <c r="R1860" s="0" t="str">
        <f aca="false">CHOOSE(WEEKDAY(A1860),"Dom","Lun","Mar","Mie","Jue","Vie","Sab")</f>
        <v>Mie</v>
      </c>
    </row>
    <row r="1861" customFormat="false" ht="15" hidden="false" customHeight="true" outlineLevel="0" collapsed="false">
      <c r="A1861" s="70" t="n">
        <v>44195</v>
      </c>
      <c r="B1861" s="9" t="s">
        <v>2970</v>
      </c>
      <c r="C1861" s="124" t="n">
        <v>350</v>
      </c>
      <c r="D1861" s="144" t="s">
        <v>821</v>
      </c>
      <c r="E1861" s="73" t="s">
        <v>2971</v>
      </c>
      <c r="F1861" s="74" t="n">
        <f aca="false">IF(MONTH(A1861)=MONTH(A1860),F1860+1,1)</f>
        <v>2</v>
      </c>
      <c r="G1861" s="73"/>
      <c r="H1861" s="75" t="s">
        <v>2972</v>
      </c>
      <c r="I1861" s="75" t="s">
        <v>100</v>
      </c>
      <c r="J1861" s="75"/>
      <c r="K1861" s="78" t="s">
        <v>80</v>
      </c>
      <c r="L1861" s="7" t="n">
        <v>0.659027777777778</v>
      </c>
      <c r="M1861" s="7" t="n">
        <v>0.727083333333333</v>
      </c>
      <c r="N1861" s="95" t="s">
        <v>385</v>
      </c>
      <c r="O1861" s="78" t="s">
        <v>2973</v>
      </c>
      <c r="Q1861" s="0" t="s">
        <v>120</v>
      </c>
      <c r="R1861" s="0" t="str">
        <f aca="false">CHOOSE(WEEKDAY(A1861),"Dom","Lun","Mar","Mie","Jue","Vie","Sab")</f>
        <v>Mie</v>
      </c>
    </row>
    <row r="1862" customFormat="false" ht="15" hidden="false" customHeight="true" outlineLevel="0" collapsed="false">
      <c r="A1862" s="70" t="n">
        <v>44195</v>
      </c>
      <c r="B1862" s="9" t="s">
        <v>1089</v>
      </c>
      <c r="C1862" s="71" t="n">
        <v>400</v>
      </c>
      <c r="D1862" s="72" t="s">
        <v>104</v>
      </c>
      <c r="E1862" s="73" t="s">
        <v>2974</v>
      </c>
      <c r="F1862" s="74" t="n">
        <f aca="false">IF(MONTH(A1862)=MONTH(A1861),F1861+1,1)</f>
        <v>3</v>
      </c>
      <c r="G1862" s="73"/>
      <c r="H1862" s="75"/>
      <c r="I1862" s="75" t="s">
        <v>131</v>
      </c>
      <c r="J1862" s="75"/>
      <c r="K1862" s="78" t="s">
        <v>80</v>
      </c>
      <c r="L1862" s="7" t="n">
        <v>0.369444444444444</v>
      </c>
      <c r="M1862" s="7" t="n">
        <v>0.395138888888889</v>
      </c>
      <c r="N1862" s="95" t="s">
        <v>348</v>
      </c>
      <c r="O1862" s="78" t="s">
        <v>2975</v>
      </c>
      <c r="Q1862" s="0" t="s">
        <v>120</v>
      </c>
      <c r="R1862" s="0" t="str">
        <f aca="false">CHOOSE(WEEKDAY(A1862),"Dom","Lun","Mar","Mie","Jue","Vie","Sab")</f>
        <v>Mie</v>
      </c>
    </row>
    <row r="1863" customFormat="false" ht="15" hidden="false" customHeight="true" outlineLevel="0" collapsed="false">
      <c r="A1863" s="70" t="n">
        <v>44195</v>
      </c>
      <c r="B1863" s="9" t="s">
        <v>2976</v>
      </c>
      <c r="C1863" s="71" t="n">
        <v>300</v>
      </c>
      <c r="D1863" s="72" t="s">
        <v>104</v>
      </c>
      <c r="E1863" s="73" t="s">
        <v>2977</v>
      </c>
      <c r="F1863" s="74" t="n">
        <f aca="false">IF(MONTH(A1863)=MONTH(A1862),F1862+1,1)</f>
        <v>4</v>
      </c>
      <c r="G1863" s="73"/>
      <c r="H1863" s="75"/>
      <c r="I1863" s="75" t="s">
        <v>159</v>
      </c>
      <c r="J1863" s="75"/>
      <c r="K1863" s="78" t="s">
        <v>80</v>
      </c>
      <c r="L1863" s="7" t="n">
        <v>0.491666666666667</v>
      </c>
      <c r="M1863" s="7" t="n">
        <v>0.505555555555556</v>
      </c>
      <c r="N1863" s="95" t="s">
        <v>261</v>
      </c>
      <c r="O1863" s="78" t="s">
        <v>2978</v>
      </c>
      <c r="Q1863" s="0" t="s">
        <v>120</v>
      </c>
      <c r="R1863" s="0" t="str">
        <f aca="false">CHOOSE(WEEKDAY(A1863),"Dom","Lun","Mar","Mie","Jue","Vie","Sab")</f>
        <v>Mie</v>
      </c>
    </row>
    <row r="1864" customFormat="false" ht="15" hidden="false" customHeight="true" outlineLevel="0" collapsed="false">
      <c r="A1864" s="70" t="n">
        <v>44195</v>
      </c>
      <c r="B1864" s="9" t="s">
        <v>2979</v>
      </c>
      <c r="C1864" s="71" t="n">
        <v>350</v>
      </c>
      <c r="D1864" s="72" t="s">
        <v>104</v>
      </c>
      <c r="E1864" s="73" t="s">
        <v>2098</v>
      </c>
      <c r="F1864" s="74" t="n">
        <f aca="false">IF(MONTH(A1864)=MONTH(A1863),F1863+1,1)</f>
        <v>5</v>
      </c>
      <c r="G1864" s="73"/>
      <c r="H1864" s="75"/>
      <c r="I1864" s="75" t="s">
        <v>113</v>
      </c>
      <c r="J1864" s="75"/>
      <c r="K1864" s="78" t="s">
        <v>80</v>
      </c>
      <c r="L1864" s="7" t="n">
        <v>0.540972222222222</v>
      </c>
      <c r="M1864" s="7" t="n">
        <v>0.581944444444444</v>
      </c>
      <c r="N1864" s="95" t="s">
        <v>341</v>
      </c>
      <c r="O1864" s="78" t="s">
        <v>2099</v>
      </c>
      <c r="Q1864" s="0" t="s">
        <v>120</v>
      </c>
      <c r="R1864" s="0" t="str">
        <f aca="false">CHOOSE(WEEKDAY(A1864),"Dom","Lun","Mar","Mie","Jue","Vie","Sab")</f>
        <v>Mie</v>
      </c>
    </row>
    <row r="1865" customFormat="false" ht="15" hidden="true" customHeight="true" outlineLevel="0" collapsed="false">
      <c r="A1865" s="70" t="n">
        <v>44195</v>
      </c>
      <c r="B1865" s="9" t="s">
        <v>1385</v>
      </c>
      <c r="C1865" s="71"/>
      <c r="D1865" s="72"/>
      <c r="E1865" s="73"/>
      <c r="F1865" s="74"/>
      <c r="G1865" s="73"/>
      <c r="H1865" s="75"/>
      <c r="I1865" s="75"/>
      <c r="J1865" s="75"/>
      <c r="K1865" s="78" t="s">
        <v>257</v>
      </c>
      <c r="L1865" s="7" t="n">
        <v>0.358333333333333</v>
      </c>
      <c r="M1865" s="7" t="n">
        <v>0.366666666666667</v>
      </c>
      <c r="N1865" s="95" t="s">
        <v>168</v>
      </c>
      <c r="O1865" s="78" t="s">
        <v>281</v>
      </c>
      <c r="Q1865" s="0" t="s">
        <v>120</v>
      </c>
      <c r="R1865" s="0" t="str">
        <f aca="false">CHOOSE(WEEKDAY(A1865),"Dom","Lun","Mar","Mie","Jue","Vie","Sab")</f>
        <v>Mie</v>
      </c>
    </row>
    <row r="1866" customFormat="false" ht="15" hidden="true" customHeight="true" outlineLevel="0" collapsed="false">
      <c r="A1866" s="70" t="n">
        <v>44195</v>
      </c>
      <c r="B1866" s="9" t="s">
        <v>143</v>
      </c>
      <c r="C1866" s="71"/>
      <c r="D1866" s="72"/>
      <c r="E1866" s="73"/>
      <c r="F1866" s="74"/>
      <c r="G1866" s="73"/>
      <c r="H1866" s="75"/>
      <c r="I1866" s="75"/>
      <c r="J1866" s="75"/>
      <c r="K1866" s="78" t="s">
        <v>144</v>
      </c>
      <c r="L1866" s="7" t="n">
        <v>0.459027777777778</v>
      </c>
      <c r="M1866" s="7" t="n">
        <v>0.482638888888889</v>
      </c>
      <c r="N1866" s="95" t="s">
        <v>310</v>
      </c>
      <c r="O1866" s="78"/>
      <c r="Q1866" s="0" t="s">
        <v>120</v>
      </c>
      <c r="R1866" s="0" t="str">
        <f aca="false">CHOOSE(WEEKDAY(A1866),"Dom","Lun","Mar","Mie","Jue","Vie","Sab")</f>
        <v>Mie</v>
      </c>
    </row>
    <row r="1867" customFormat="false" ht="15" hidden="true" customHeight="true" outlineLevel="0" collapsed="false">
      <c r="A1867" s="70" t="n">
        <v>44195</v>
      </c>
      <c r="B1867" s="9" t="s">
        <v>143</v>
      </c>
      <c r="C1867" s="71"/>
      <c r="D1867" s="72"/>
      <c r="E1867" s="73"/>
      <c r="F1867" s="74"/>
      <c r="G1867" s="73"/>
      <c r="H1867" s="75"/>
      <c r="I1867" s="75"/>
      <c r="J1867" s="75"/>
      <c r="K1867" s="78" t="s">
        <v>144</v>
      </c>
      <c r="L1867" s="7" t="n">
        <v>0.51875</v>
      </c>
      <c r="M1867" s="7" t="n">
        <v>0.534722222222222</v>
      </c>
      <c r="N1867" s="95" t="s">
        <v>284</v>
      </c>
      <c r="O1867" s="78"/>
      <c r="Q1867" s="0" t="s">
        <v>120</v>
      </c>
      <c r="R1867" s="0" t="str">
        <f aca="false">CHOOSE(WEEKDAY(A1867),"Dom","Lun","Mar","Mie","Jue","Vie","Sab")</f>
        <v>Mie</v>
      </c>
    </row>
    <row r="1868" customFormat="false" ht="15" hidden="true" customHeight="true" outlineLevel="0" collapsed="false">
      <c r="A1868" s="70" t="n">
        <v>44195</v>
      </c>
      <c r="B1868" s="9" t="s">
        <v>143</v>
      </c>
      <c r="C1868" s="71"/>
      <c r="D1868" s="72"/>
      <c r="E1868" s="73"/>
      <c r="F1868" s="74"/>
      <c r="G1868" s="73"/>
      <c r="H1868" s="75"/>
      <c r="I1868" s="75"/>
      <c r="J1868" s="75"/>
      <c r="K1868" s="78" t="s">
        <v>144</v>
      </c>
      <c r="L1868" s="7" t="n">
        <v>0.604861111111111</v>
      </c>
      <c r="M1868" s="7" t="n">
        <v>0.651388888888889</v>
      </c>
      <c r="N1868" s="95" t="s">
        <v>170</v>
      </c>
      <c r="O1868" s="78"/>
      <c r="Q1868" s="0" t="s">
        <v>120</v>
      </c>
      <c r="R1868" s="0" t="str">
        <f aca="false">CHOOSE(WEEKDAY(A1868),"Dom","Lun","Mar","Mie","Jue","Vie","Sab")</f>
        <v>Mie</v>
      </c>
    </row>
    <row r="1869" customFormat="false" ht="15" hidden="true" customHeight="true" outlineLevel="0" collapsed="false">
      <c r="A1869" s="47" t="n">
        <v>44195</v>
      </c>
      <c r="B1869" s="79" t="s">
        <v>147</v>
      </c>
      <c r="C1869" s="49"/>
      <c r="D1869" s="80"/>
      <c r="E1869" s="81"/>
      <c r="F1869" s="82"/>
      <c r="G1869" s="81"/>
      <c r="H1869" s="83"/>
      <c r="I1869" s="83"/>
      <c r="J1869" s="83"/>
      <c r="K1869" s="59" t="s">
        <v>96</v>
      </c>
      <c r="L1869" s="85" t="n">
        <v>0.74375</v>
      </c>
      <c r="M1869" s="85" t="n">
        <v>0.770833333333333</v>
      </c>
      <c r="N1869" s="99" t="s">
        <v>2980</v>
      </c>
      <c r="O1869" s="59" t="s">
        <v>2118</v>
      </c>
      <c r="Q1869" s="0" t="s">
        <v>120</v>
      </c>
      <c r="R1869" s="0" t="str">
        <f aca="false">CHOOSE(WEEKDAY(A1869),"Dom","Lun","Mar","Mie","Jue","Vie","Sab")</f>
        <v>Mie</v>
      </c>
    </row>
    <row r="1870" customFormat="false" ht="15" hidden="false" customHeight="true" outlineLevel="0" collapsed="false">
      <c r="A1870" s="70" t="n">
        <v>44196</v>
      </c>
      <c r="B1870" s="9" t="s">
        <v>2201</v>
      </c>
      <c r="C1870" s="71" t="n">
        <v>300</v>
      </c>
      <c r="D1870" s="72" t="s">
        <v>77</v>
      </c>
      <c r="E1870" s="73" t="s">
        <v>2981</v>
      </c>
      <c r="F1870" s="74" t="n">
        <f aca="false">IF(MONTH(A1870)=MONTH(A1869),F1869+1,1)</f>
        <v>1</v>
      </c>
      <c r="G1870" s="73"/>
      <c r="H1870" s="75"/>
      <c r="I1870" s="75" t="s">
        <v>113</v>
      </c>
      <c r="J1870" s="75"/>
      <c r="K1870" s="78" t="s">
        <v>80</v>
      </c>
      <c r="L1870" s="7" t="n">
        <v>0.359027777777778</v>
      </c>
      <c r="M1870" s="7" t="n">
        <v>0.388194444444444</v>
      </c>
      <c r="N1870" s="95" t="s">
        <v>213</v>
      </c>
      <c r="O1870" s="78" t="s">
        <v>2982</v>
      </c>
      <c r="Q1870" s="0" t="s">
        <v>120</v>
      </c>
      <c r="R1870" s="0" t="str">
        <f aca="false">CHOOSE(WEEKDAY(A1870),"Dom","Lun","Mar","Mie","Jue","Vie","Sab")</f>
        <v>Jue</v>
      </c>
    </row>
    <row r="1871" customFormat="false" ht="15" hidden="false" customHeight="true" outlineLevel="0" collapsed="false">
      <c r="A1871" s="70" t="n">
        <v>44196</v>
      </c>
      <c r="B1871" s="9" t="s">
        <v>2983</v>
      </c>
      <c r="C1871" s="71" t="n">
        <v>300</v>
      </c>
      <c r="D1871" s="72" t="s">
        <v>77</v>
      </c>
      <c r="E1871" s="73" t="s">
        <v>1486</v>
      </c>
      <c r="F1871" s="74" t="n">
        <f aca="false">IF(MONTH(A1871)=MONTH(A1870),F1870+1,1)</f>
        <v>2</v>
      </c>
      <c r="G1871" s="73"/>
      <c r="H1871" s="75"/>
      <c r="I1871" s="75" t="s">
        <v>159</v>
      </c>
      <c r="J1871" s="75"/>
      <c r="K1871" s="78" t="s">
        <v>80</v>
      </c>
      <c r="L1871" s="7" t="n">
        <v>0.461805555555556</v>
      </c>
      <c r="M1871" s="7" t="n">
        <v>0.484722222222222</v>
      </c>
      <c r="N1871" s="95" t="s">
        <v>86</v>
      </c>
      <c r="O1871" s="78" t="s">
        <v>1487</v>
      </c>
      <c r="Q1871" s="0" t="s">
        <v>120</v>
      </c>
      <c r="R1871" s="0" t="str">
        <f aca="false">CHOOSE(WEEKDAY(A1871),"Dom","Lun","Mar","Mie","Jue","Vie","Sab")</f>
        <v>Jue</v>
      </c>
    </row>
    <row r="1872" customFormat="false" ht="15" hidden="false" customHeight="true" outlineLevel="0" collapsed="false">
      <c r="A1872" s="70" t="n">
        <v>44196</v>
      </c>
      <c r="B1872" s="9" t="s">
        <v>2546</v>
      </c>
      <c r="C1872" s="71" t="n">
        <v>300</v>
      </c>
      <c r="D1872" s="72" t="s">
        <v>77</v>
      </c>
      <c r="E1872" s="73" t="s">
        <v>2984</v>
      </c>
      <c r="F1872" s="74" t="n">
        <f aca="false">IF(MONTH(A1872)=MONTH(A1871),F1871+1,1)</f>
        <v>3</v>
      </c>
      <c r="G1872" s="73"/>
      <c r="H1872" s="75"/>
      <c r="I1872" s="75" t="s">
        <v>159</v>
      </c>
      <c r="J1872" s="75"/>
      <c r="K1872" s="78" t="s">
        <v>80</v>
      </c>
      <c r="L1872" s="7" t="n">
        <v>0.508333333333333</v>
      </c>
      <c r="M1872" s="7" t="n">
        <v>0.518055555555556</v>
      </c>
      <c r="N1872" s="95" t="s">
        <v>395</v>
      </c>
      <c r="O1872" s="78" t="s">
        <v>2985</v>
      </c>
      <c r="Q1872" s="0" t="s">
        <v>120</v>
      </c>
      <c r="R1872" s="0" t="str">
        <f aca="false">CHOOSE(WEEKDAY(A1872),"Dom","Lun","Mar","Mie","Jue","Vie","Sab")</f>
        <v>Jue</v>
      </c>
    </row>
    <row r="1873" customFormat="false" ht="15" hidden="false" customHeight="true" outlineLevel="0" collapsed="false">
      <c r="A1873" s="70" t="n">
        <v>44196</v>
      </c>
      <c r="B1873" s="9" t="s">
        <v>2201</v>
      </c>
      <c r="C1873" s="71" t="n">
        <v>300</v>
      </c>
      <c r="D1873" s="72" t="s">
        <v>77</v>
      </c>
      <c r="E1873" s="73" t="s">
        <v>2202</v>
      </c>
      <c r="F1873" s="74" t="n">
        <f aca="false">IF(MONTH(A1873)=MONTH(A1872),F1872+1,1)</f>
        <v>4</v>
      </c>
      <c r="G1873" s="73"/>
      <c r="H1873" s="75"/>
      <c r="I1873" s="75" t="s">
        <v>113</v>
      </c>
      <c r="J1873" s="75"/>
      <c r="K1873" s="78" t="s">
        <v>80</v>
      </c>
      <c r="L1873" s="7" t="n">
        <v>0.561805555555556</v>
      </c>
      <c r="M1873" s="7" t="n">
        <v>0.602083333333333</v>
      </c>
      <c r="N1873" s="95" t="s">
        <v>86</v>
      </c>
      <c r="O1873" s="78" t="s">
        <v>2203</v>
      </c>
      <c r="Q1873" s="0" t="s">
        <v>120</v>
      </c>
      <c r="R1873" s="0" t="str">
        <f aca="false">CHOOSE(WEEKDAY(A1873),"Dom","Lun","Mar","Mie","Jue","Vie","Sab")</f>
        <v>Jue</v>
      </c>
    </row>
    <row r="1874" customFormat="false" ht="15" hidden="false" customHeight="true" outlineLevel="0" collapsed="false">
      <c r="A1874" s="70" t="n">
        <v>44196</v>
      </c>
      <c r="B1874" s="9" t="s">
        <v>2986</v>
      </c>
      <c r="C1874" s="71" t="n">
        <v>300</v>
      </c>
      <c r="D1874" s="72" t="s">
        <v>104</v>
      </c>
      <c r="E1874" s="73" t="s">
        <v>2987</v>
      </c>
      <c r="F1874" s="74" t="n">
        <f aca="false">IF(MONTH(A1874)=MONTH(A1873),F1873+1,1)</f>
        <v>5</v>
      </c>
      <c r="G1874" s="73"/>
      <c r="H1874" s="75"/>
      <c r="I1874" s="75" t="s">
        <v>187</v>
      </c>
      <c r="J1874" s="75"/>
      <c r="K1874" s="78" t="s">
        <v>80</v>
      </c>
      <c r="L1874" s="7" t="n">
        <v>0.325694444444444</v>
      </c>
      <c r="M1874" s="7" t="n">
        <v>0.341666666666667</v>
      </c>
      <c r="N1874" s="95" t="s">
        <v>213</v>
      </c>
      <c r="O1874" s="78" t="s">
        <v>2988</v>
      </c>
      <c r="Q1874" s="0" t="s">
        <v>120</v>
      </c>
      <c r="R1874" s="0" t="str">
        <f aca="false">CHOOSE(WEEKDAY(A1874),"Dom","Lun","Mar","Mie","Jue","Vie","Sab")</f>
        <v>Jue</v>
      </c>
    </row>
    <row r="1875" customFormat="false" ht="15" hidden="false" customHeight="true" outlineLevel="0" collapsed="false">
      <c r="A1875" s="70" t="n">
        <v>44196</v>
      </c>
      <c r="B1875" s="9" t="s">
        <v>2989</v>
      </c>
      <c r="C1875" s="71" t="n">
        <v>350</v>
      </c>
      <c r="D1875" s="72" t="s">
        <v>104</v>
      </c>
      <c r="E1875" s="73" t="s">
        <v>521</v>
      </c>
      <c r="F1875" s="74" t="n">
        <f aca="false">IF(MONTH(A1875)=MONTH(A1874),F1874+1,1)</f>
        <v>6</v>
      </c>
      <c r="G1875" s="73"/>
      <c r="H1875" s="75"/>
      <c r="I1875" s="75" t="s">
        <v>113</v>
      </c>
      <c r="J1875" s="75"/>
      <c r="K1875" s="78" t="s">
        <v>80</v>
      </c>
      <c r="L1875" s="7" t="n">
        <v>0.625694444444444</v>
      </c>
      <c r="M1875" s="7" t="n">
        <v>0.63125</v>
      </c>
      <c r="N1875" s="95" t="s">
        <v>389</v>
      </c>
      <c r="O1875" s="78" t="s">
        <v>522</v>
      </c>
      <c r="Q1875" s="0" t="s">
        <v>120</v>
      </c>
      <c r="R1875" s="0" t="str">
        <f aca="false">CHOOSE(WEEKDAY(A1875),"Dom","Lun","Mar","Mie","Jue","Vie","Sab")</f>
        <v>Jue</v>
      </c>
    </row>
    <row r="1876" customFormat="false" ht="15" hidden="false" customHeight="true" outlineLevel="0" collapsed="false">
      <c r="A1876" s="70" t="n">
        <v>44196</v>
      </c>
      <c r="B1876" s="9" t="s">
        <v>1375</v>
      </c>
      <c r="C1876" s="124" t="n">
        <v>300</v>
      </c>
      <c r="D1876" s="72" t="s">
        <v>104</v>
      </c>
      <c r="E1876" s="73" t="s">
        <v>2990</v>
      </c>
      <c r="F1876" s="74" t="n">
        <f aca="false">IF(MONTH(A1876)=MONTH(A1875),F1875+1,1)</f>
        <v>7</v>
      </c>
      <c r="G1876" s="73"/>
      <c r="H1876" s="75"/>
      <c r="I1876" s="75" t="s">
        <v>187</v>
      </c>
      <c r="J1876" s="75"/>
      <c r="K1876" s="78" t="s">
        <v>80</v>
      </c>
      <c r="L1876" s="7" t="n">
        <v>0.663194444444444</v>
      </c>
      <c r="M1876" s="7" t="n">
        <v>0.691666666666667</v>
      </c>
      <c r="N1876" s="95" t="s">
        <v>261</v>
      </c>
      <c r="O1876" s="78" t="s">
        <v>2991</v>
      </c>
      <c r="Q1876" s="0" t="s">
        <v>120</v>
      </c>
      <c r="R1876" s="0" t="str">
        <f aca="false">CHOOSE(WEEKDAY(A1876),"Dom","Lun","Mar","Mie","Jue","Vie","Sab")</f>
        <v>Jue</v>
      </c>
    </row>
    <row r="1877" customFormat="false" ht="15" hidden="true" customHeight="true" outlineLevel="0" collapsed="false">
      <c r="A1877" s="70" t="n">
        <v>44196</v>
      </c>
      <c r="B1877" s="9" t="s">
        <v>143</v>
      </c>
      <c r="C1877" s="71"/>
      <c r="D1877" s="72"/>
      <c r="E1877" s="73"/>
      <c r="F1877" s="74"/>
      <c r="G1877" s="73"/>
      <c r="H1877" s="75"/>
      <c r="I1877" s="75"/>
      <c r="J1877" s="75"/>
      <c r="K1877" s="78" t="s">
        <v>144</v>
      </c>
      <c r="L1877" s="7" t="n">
        <v>0.405555555555555</v>
      </c>
      <c r="M1877" s="7" t="n">
        <v>0.454166666666667</v>
      </c>
      <c r="N1877" s="95" t="s">
        <v>170</v>
      </c>
      <c r="O1877" s="78"/>
      <c r="Q1877" s="0" t="s">
        <v>120</v>
      </c>
      <c r="R1877" s="0" t="str">
        <f aca="false">CHOOSE(WEEKDAY(A1877),"Dom","Lun","Mar","Mie","Jue","Vie","Sab")</f>
        <v>Jue</v>
      </c>
    </row>
    <row r="1878" customFormat="false" ht="15" hidden="true" customHeight="true" outlineLevel="0" collapsed="false">
      <c r="A1878" s="70" t="n">
        <v>44196</v>
      </c>
      <c r="B1878" s="9" t="s">
        <v>143</v>
      </c>
      <c r="C1878" s="124"/>
      <c r="D1878" s="144"/>
      <c r="E1878" s="73"/>
      <c r="F1878" s="74"/>
      <c r="G1878" s="73"/>
      <c r="H1878" s="75"/>
      <c r="I1878" s="75"/>
      <c r="J1878" s="75"/>
      <c r="K1878" s="78" t="s">
        <v>144</v>
      </c>
      <c r="L1878" s="7" t="n">
        <v>0.54375</v>
      </c>
      <c r="M1878" s="7" t="n">
        <v>0.555555555555556</v>
      </c>
      <c r="N1878" s="95" t="s">
        <v>284</v>
      </c>
      <c r="O1878" s="78"/>
      <c r="Q1878" s="0" t="s">
        <v>120</v>
      </c>
      <c r="R1878" s="0" t="str">
        <f aca="false">CHOOSE(WEEKDAY(A1878),"Dom","Lun","Mar","Mie","Jue","Vie","Sab")</f>
        <v>Jue</v>
      </c>
    </row>
    <row r="1879" customFormat="false" ht="15" hidden="true" customHeight="true" outlineLevel="0" collapsed="false">
      <c r="A1879" s="70" t="n">
        <v>44196</v>
      </c>
      <c r="B1879" s="9" t="s">
        <v>1403</v>
      </c>
      <c r="C1879" s="124"/>
      <c r="D1879" s="72"/>
      <c r="E1879" s="73"/>
      <c r="F1879" s="74"/>
      <c r="G1879" s="73"/>
      <c r="H1879" s="75"/>
      <c r="I1879" s="75"/>
      <c r="J1879" s="75"/>
      <c r="K1879" s="78" t="s">
        <v>257</v>
      </c>
      <c r="L1879" s="7" t="n">
        <v>0.65625</v>
      </c>
      <c r="M1879" s="7" t="n">
        <v>0.661111111111111</v>
      </c>
      <c r="N1879" s="95" t="s">
        <v>190</v>
      </c>
      <c r="O1879" s="78" t="s">
        <v>1404</v>
      </c>
      <c r="Q1879" s="0" t="s">
        <v>120</v>
      </c>
      <c r="R1879" s="0" t="str">
        <f aca="false">CHOOSE(WEEKDAY(A1879),"Dom","Lun","Mar","Mie","Jue","Vie","Sab")</f>
        <v>Jue</v>
      </c>
    </row>
    <row r="1880" customFormat="false" ht="15" hidden="true" customHeight="true" outlineLevel="0" collapsed="false">
      <c r="A1880" s="70" t="n">
        <v>44196</v>
      </c>
      <c r="B1880" s="9" t="s">
        <v>143</v>
      </c>
      <c r="C1880" s="71"/>
      <c r="D1880" s="72"/>
      <c r="E1880" s="73"/>
      <c r="F1880" s="74"/>
      <c r="G1880" s="73"/>
      <c r="H1880" s="75"/>
      <c r="I1880" s="75"/>
      <c r="J1880" s="75"/>
      <c r="K1880" s="78" t="s">
        <v>144</v>
      </c>
      <c r="L1880" s="7" t="n">
        <v>0.704861111111111</v>
      </c>
      <c r="M1880" s="7" t="n">
        <v>0.73125</v>
      </c>
      <c r="N1880" s="95" t="s">
        <v>164</v>
      </c>
      <c r="O1880" s="78"/>
      <c r="Q1880" s="0" t="s">
        <v>120</v>
      </c>
      <c r="R1880" s="0" t="str">
        <f aca="false">CHOOSE(WEEKDAY(A1880),"Dom","Lun","Mar","Mie","Jue","Vie","Sab")</f>
        <v>Jue</v>
      </c>
    </row>
    <row r="1881" customFormat="false" ht="15" hidden="true" customHeight="true" outlineLevel="0" collapsed="false">
      <c r="A1881" s="47" t="n">
        <v>44196</v>
      </c>
      <c r="B1881" s="79" t="s">
        <v>147</v>
      </c>
      <c r="C1881" s="49"/>
      <c r="D1881" s="80"/>
      <c r="E1881" s="81"/>
      <c r="F1881" s="82"/>
      <c r="G1881" s="81"/>
      <c r="H1881" s="83"/>
      <c r="I1881" s="83"/>
      <c r="J1881" s="83"/>
      <c r="K1881" s="59" t="s">
        <v>96</v>
      </c>
      <c r="L1881" s="85" t="n">
        <v>0.740972222222222</v>
      </c>
      <c r="M1881" s="85" t="n">
        <v>0.7625</v>
      </c>
      <c r="N1881" s="99" t="s">
        <v>2992</v>
      </c>
      <c r="O1881" s="59" t="s">
        <v>2118</v>
      </c>
      <c r="Q1881" s="0" t="s">
        <v>120</v>
      </c>
      <c r="R1881" s="0" t="str">
        <f aca="false">CHOOSE(WEEKDAY(A1881),"Dom","Lun","Mar","Mie","Jue","Vie","Sab")</f>
        <v>Jue</v>
      </c>
    </row>
    <row r="1882" customFormat="false" ht="15" hidden="false" customHeight="true" outlineLevel="0" collapsed="false">
      <c r="A1882" s="70" t="n">
        <v>44200</v>
      </c>
      <c r="B1882" s="9" t="s">
        <v>2993</v>
      </c>
      <c r="C1882" s="71" t="n">
        <v>300</v>
      </c>
      <c r="D1882" s="72" t="s">
        <v>77</v>
      </c>
      <c r="E1882" s="73" t="s">
        <v>2994</v>
      </c>
      <c r="F1882" s="74" t="n">
        <f aca="false">IF(MONTH(A1882)=MONTH(A1881),F1881+1,1)</f>
        <v>1</v>
      </c>
      <c r="G1882" s="73"/>
      <c r="H1882" s="75"/>
      <c r="I1882" s="75" t="s">
        <v>79</v>
      </c>
      <c r="J1882" s="75"/>
      <c r="K1882" s="78" t="s">
        <v>80</v>
      </c>
      <c r="L1882" s="7" t="n">
        <v>0.350694444444444</v>
      </c>
      <c r="M1882" s="7" t="n">
        <v>0.381944444444444</v>
      </c>
      <c r="N1882" s="95" t="s">
        <v>395</v>
      </c>
      <c r="O1882" s="78" t="s">
        <v>2995</v>
      </c>
      <c r="Q1882" s="0" t="s">
        <v>75</v>
      </c>
      <c r="R1882" s="0" t="str">
        <f aca="false">CHOOSE(WEEKDAY(A1882),"Dom","Lun","Mar","Mie","Jue","Vie","Sab")</f>
        <v>Lun</v>
      </c>
    </row>
    <row r="1883" customFormat="false" ht="15" hidden="false" customHeight="true" outlineLevel="0" collapsed="false">
      <c r="A1883" s="70" t="n">
        <v>44200</v>
      </c>
      <c r="B1883" s="9" t="s">
        <v>2996</v>
      </c>
      <c r="C1883" s="71" t="n">
        <v>300</v>
      </c>
      <c r="D1883" s="72" t="s">
        <v>104</v>
      </c>
      <c r="E1883" s="73" t="s">
        <v>2997</v>
      </c>
      <c r="F1883" s="74" t="n">
        <f aca="false">IF(MONTH(A1883)=MONTH(A1882),F1882+1,1)</f>
        <v>2</v>
      </c>
      <c r="G1883" s="73"/>
      <c r="H1883" s="75"/>
      <c r="I1883" s="75" t="s">
        <v>113</v>
      </c>
      <c r="J1883" s="75"/>
      <c r="K1883" s="78" t="s">
        <v>80</v>
      </c>
      <c r="L1883" s="7" t="n">
        <v>0.425694444444444</v>
      </c>
      <c r="M1883" s="7" t="n">
        <v>0.425694444444444</v>
      </c>
      <c r="N1883" s="95" t="s">
        <v>395</v>
      </c>
      <c r="O1883" s="78" t="s">
        <v>2998</v>
      </c>
      <c r="Q1883" s="0" t="s">
        <v>75</v>
      </c>
      <c r="R1883" s="0" t="str">
        <f aca="false">CHOOSE(WEEKDAY(A1883),"Dom","Lun","Mar","Mie","Jue","Vie","Sab")</f>
        <v>Lun</v>
      </c>
    </row>
    <row r="1884" customFormat="false" ht="15" hidden="false" customHeight="true" outlineLevel="0" collapsed="false">
      <c r="A1884" s="70" t="n">
        <v>44200</v>
      </c>
      <c r="B1884" s="9" t="s">
        <v>2316</v>
      </c>
      <c r="C1884" s="71" t="n">
        <v>350</v>
      </c>
      <c r="D1884" s="72" t="s">
        <v>104</v>
      </c>
      <c r="E1884" s="73" t="s">
        <v>2999</v>
      </c>
      <c r="F1884" s="74" t="n">
        <f aca="false">IF(MONTH(A1884)=MONTH(A1883),F1883+1,1)</f>
        <v>3</v>
      </c>
      <c r="G1884" s="73"/>
      <c r="H1884" s="75"/>
      <c r="I1884" s="75" t="s">
        <v>187</v>
      </c>
      <c r="J1884" s="75"/>
      <c r="K1884" s="78" t="s">
        <v>80</v>
      </c>
      <c r="L1884" s="7" t="n">
        <v>0.513888888888889</v>
      </c>
      <c r="M1884" s="7" t="n">
        <v>0.546527777777778</v>
      </c>
      <c r="N1884" s="95" t="s">
        <v>366</v>
      </c>
      <c r="O1884" s="78" t="s">
        <v>3000</v>
      </c>
      <c r="Q1884" s="0" t="s">
        <v>75</v>
      </c>
      <c r="R1884" s="0" t="str">
        <f aca="false">CHOOSE(WEEKDAY(A1884),"Dom","Lun","Mar","Mie","Jue","Vie","Sab")</f>
        <v>Lun</v>
      </c>
    </row>
    <row r="1885" customFormat="false" ht="15" hidden="true" customHeight="true" outlineLevel="0" collapsed="false">
      <c r="A1885" s="70" t="n">
        <v>44200</v>
      </c>
      <c r="B1885" s="9" t="s">
        <v>3001</v>
      </c>
      <c r="C1885" s="71"/>
      <c r="D1885" s="72"/>
      <c r="E1885" s="73"/>
      <c r="F1885" s="74"/>
      <c r="G1885" s="73"/>
      <c r="H1885" s="75"/>
      <c r="I1885" s="75"/>
      <c r="J1885" s="75"/>
      <c r="K1885" s="78" t="s">
        <v>108</v>
      </c>
      <c r="L1885" s="7" t="n">
        <v>0.407638888888889</v>
      </c>
      <c r="M1885" s="7" t="n">
        <v>0.418055555555556</v>
      </c>
      <c r="N1885" s="95" t="s">
        <v>170</v>
      </c>
      <c r="O1885" s="78" t="s">
        <v>3002</v>
      </c>
      <c r="Q1885" s="0" t="s">
        <v>75</v>
      </c>
      <c r="R1885" s="0" t="str">
        <f aca="false">CHOOSE(WEEKDAY(A1885),"Dom","Lun","Mar","Mie","Jue","Vie","Sab")</f>
        <v>Lun</v>
      </c>
    </row>
    <row r="1886" customFormat="false" ht="15" hidden="true" customHeight="true" outlineLevel="0" collapsed="false">
      <c r="A1886" s="70" t="n">
        <v>44200</v>
      </c>
      <c r="B1886" s="9" t="s">
        <v>1385</v>
      </c>
      <c r="C1886" s="71"/>
      <c r="D1886" s="72"/>
      <c r="E1886" s="73"/>
      <c r="F1886" s="74"/>
      <c r="G1886" s="73"/>
      <c r="H1886" s="75"/>
      <c r="I1886" s="75"/>
      <c r="J1886" s="75"/>
      <c r="K1886" s="78" t="s">
        <v>257</v>
      </c>
      <c r="L1886" s="7" t="n">
        <v>0.451388888888889</v>
      </c>
      <c r="M1886" s="7" t="n">
        <v>0.495138888888889</v>
      </c>
      <c r="N1886" s="95" t="s">
        <v>190</v>
      </c>
      <c r="O1886" s="78" t="s">
        <v>281</v>
      </c>
      <c r="Q1886" s="0" t="s">
        <v>75</v>
      </c>
      <c r="R1886" s="0" t="str">
        <f aca="false">CHOOSE(WEEKDAY(A1886),"Dom","Lun","Mar","Mie","Jue","Vie","Sab")</f>
        <v>Lun</v>
      </c>
    </row>
    <row r="1887" customFormat="false" ht="15" hidden="true" customHeight="true" outlineLevel="0" collapsed="false">
      <c r="A1887" s="70" t="n">
        <v>44200</v>
      </c>
      <c r="B1887" s="9" t="s">
        <v>143</v>
      </c>
      <c r="C1887" s="71"/>
      <c r="D1887" s="72"/>
      <c r="E1887" s="73"/>
      <c r="F1887" s="74"/>
      <c r="G1887" s="73"/>
      <c r="H1887" s="75"/>
      <c r="I1887" s="75"/>
      <c r="J1887" s="75"/>
      <c r="K1887" s="78" t="s">
        <v>144</v>
      </c>
      <c r="L1887" s="7" t="n">
        <v>0.497222222222222</v>
      </c>
      <c r="M1887" s="7" t="n">
        <v>0.50625</v>
      </c>
      <c r="N1887" s="95" t="s">
        <v>170</v>
      </c>
      <c r="O1887" s="78"/>
      <c r="Q1887" s="0" t="s">
        <v>75</v>
      </c>
      <c r="R1887" s="0" t="str">
        <f aca="false">CHOOSE(WEEKDAY(A1887),"Dom","Lun","Mar","Mie","Jue","Vie","Sab")</f>
        <v>Lun</v>
      </c>
    </row>
    <row r="1888" customFormat="false" ht="15" hidden="true" customHeight="true" outlineLevel="0" collapsed="false">
      <c r="A1888" s="70" t="n">
        <v>44200</v>
      </c>
      <c r="B1888" s="9" t="s">
        <v>1868</v>
      </c>
      <c r="C1888" s="71"/>
      <c r="D1888" s="72"/>
      <c r="E1888" s="73"/>
      <c r="F1888" s="74"/>
      <c r="G1888" s="73"/>
      <c r="H1888" s="75"/>
      <c r="I1888" s="75"/>
      <c r="J1888" s="75"/>
      <c r="K1888" s="78" t="s">
        <v>108</v>
      </c>
      <c r="L1888" s="7" t="n">
        <v>0.575</v>
      </c>
      <c r="M1888" s="7" t="n">
        <v>0.588194444444444</v>
      </c>
      <c r="N1888" s="95" t="s">
        <v>3003</v>
      </c>
      <c r="O1888" s="78" t="s">
        <v>3004</v>
      </c>
      <c r="Q1888" s="0" t="s">
        <v>75</v>
      </c>
      <c r="R1888" s="0" t="str">
        <f aca="false">CHOOSE(WEEKDAY(A1888),"Dom","Lun","Mar","Mie","Jue","Vie","Sab")</f>
        <v>Lun</v>
      </c>
    </row>
    <row r="1889" customFormat="false" ht="15" hidden="true" customHeight="true" outlineLevel="0" collapsed="false">
      <c r="A1889" s="47" t="n">
        <v>44200</v>
      </c>
      <c r="B1889" s="79" t="s">
        <v>147</v>
      </c>
      <c r="C1889" s="49"/>
      <c r="D1889" s="80"/>
      <c r="E1889" s="81"/>
      <c r="F1889" s="82"/>
      <c r="G1889" s="81"/>
      <c r="H1889" s="83"/>
      <c r="I1889" s="83"/>
      <c r="J1889" s="83"/>
      <c r="K1889" s="59" t="s">
        <v>96</v>
      </c>
      <c r="L1889" s="85" t="n">
        <v>0.709722222222222</v>
      </c>
      <c r="M1889" s="85" t="n">
        <v>0.729861111111111</v>
      </c>
      <c r="N1889" s="99" t="s">
        <v>3005</v>
      </c>
      <c r="O1889" s="59" t="s">
        <v>2118</v>
      </c>
      <c r="Q1889" s="0" t="s">
        <v>75</v>
      </c>
      <c r="R1889" s="0" t="str">
        <f aca="false">CHOOSE(WEEKDAY(A1889),"Dom","Lun","Mar","Mie","Jue","Vie","Sab")</f>
        <v>Lun</v>
      </c>
    </row>
    <row r="1890" customFormat="false" ht="15" hidden="false" customHeight="true" outlineLevel="0" collapsed="false">
      <c r="A1890" s="70" t="n">
        <v>44201</v>
      </c>
      <c r="B1890" s="9" t="s">
        <v>2170</v>
      </c>
      <c r="C1890" s="71" t="n">
        <v>400</v>
      </c>
      <c r="D1890" s="72" t="s">
        <v>104</v>
      </c>
      <c r="E1890" s="73" t="s">
        <v>2171</v>
      </c>
      <c r="F1890" s="74" t="n">
        <f aca="false">IF(MONTH(A1890)=MONTH(A1889),F1889+1,1)</f>
        <v>1</v>
      </c>
      <c r="G1890" s="73"/>
      <c r="H1890" s="75"/>
      <c r="I1890" s="75" t="s">
        <v>113</v>
      </c>
      <c r="J1890" s="75"/>
      <c r="K1890" s="78" t="s">
        <v>80</v>
      </c>
      <c r="L1890" s="7" t="n">
        <v>0.252083333333333</v>
      </c>
      <c r="M1890" s="7" t="n">
        <v>0.273611111111111</v>
      </c>
      <c r="N1890" s="95" t="s">
        <v>1539</v>
      </c>
      <c r="O1890" s="78" t="s">
        <v>2172</v>
      </c>
      <c r="Q1890" s="0" t="s">
        <v>75</v>
      </c>
      <c r="R1890" s="0" t="str">
        <f aca="false">CHOOSE(WEEKDAY(A1890),"Dom","Lun","Mar","Mie","Jue","Vie","Sab")</f>
        <v>Mar</v>
      </c>
    </row>
    <row r="1891" customFormat="false" ht="15" hidden="true" customHeight="true" outlineLevel="0" collapsed="false">
      <c r="A1891" s="70" t="n">
        <v>44201</v>
      </c>
      <c r="B1891" s="9" t="s">
        <v>3006</v>
      </c>
      <c r="C1891" s="71"/>
      <c r="D1891" s="72"/>
      <c r="E1891" s="73"/>
      <c r="F1891" s="74"/>
      <c r="G1891" s="73"/>
      <c r="H1891" s="75"/>
      <c r="I1891" s="75"/>
      <c r="J1891" s="75"/>
      <c r="K1891" s="78" t="s">
        <v>108</v>
      </c>
      <c r="L1891" s="7" t="n">
        <v>0.313194444444444</v>
      </c>
      <c r="M1891" s="7" t="n">
        <v>0.35</v>
      </c>
      <c r="N1891" s="95" t="s">
        <v>210</v>
      </c>
      <c r="O1891" s="78" t="s">
        <v>3007</v>
      </c>
      <c r="Q1891" s="0" t="s">
        <v>75</v>
      </c>
      <c r="R1891" s="0" t="str">
        <f aca="false">CHOOSE(WEEKDAY(A1891),"Dom","Lun","Mar","Mie","Jue","Vie","Sab")</f>
        <v>Mar</v>
      </c>
    </row>
    <row r="1892" customFormat="false" ht="15" hidden="true" customHeight="true" outlineLevel="0" collapsed="false">
      <c r="A1892" s="47" t="n">
        <v>44201</v>
      </c>
      <c r="B1892" s="79" t="s">
        <v>147</v>
      </c>
      <c r="C1892" s="49"/>
      <c r="D1892" s="80"/>
      <c r="E1892" s="81"/>
      <c r="F1892" s="82"/>
      <c r="G1892" s="81"/>
      <c r="H1892" s="83"/>
      <c r="I1892" s="83"/>
      <c r="J1892" s="83"/>
      <c r="K1892" s="59" t="s">
        <v>96</v>
      </c>
      <c r="L1892" s="85" t="n">
        <v>0.370138888888889</v>
      </c>
      <c r="M1892" s="85" t="n">
        <v>0.373611111111111</v>
      </c>
      <c r="N1892" s="99" t="s">
        <v>3008</v>
      </c>
      <c r="O1892" s="59" t="s">
        <v>2118</v>
      </c>
      <c r="Q1892" s="0" t="s">
        <v>75</v>
      </c>
      <c r="R1892" s="0" t="str">
        <f aca="false">CHOOSE(WEEKDAY(A1892),"Dom","Lun","Mar","Mie","Jue","Vie","Sab")</f>
        <v>Mar</v>
      </c>
    </row>
    <row r="1893" customFormat="false" ht="15" hidden="false" customHeight="true" outlineLevel="0" collapsed="false">
      <c r="A1893" s="70" t="n">
        <v>44202</v>
      </c>
      <c r="B1893" s="9" t="s">
        <v>2493</v>
      </c>
      <c r="C1893" s="71" t="n">
        <v>300</v>
      </c>
      <c r="D1893" s="72" t="s">
        <v>77</v>
      </c>
      <c r="E1893" s="73" t="s">
        <v>2494</v>
      </c>
      <c r="F1893" s="74" t="n">
        <f aca="false">IF(MONTH(A1893)=MONTH(A1892),F1892+1,1)</f>
        <v>1</v>
      </c>
      <c r="G1893" s="73"/>
      <c r="H1893" s="75"/>
      <c r="I1893" s="75" t="s">
        <v>1720</v>
      </c>
      <c r="J1893" s="75"/>
      <c r="K1893" s="78" t="s">
        <v>80</v>
      </c>
      <c r="L1893" s="7" t="n">
        <v>0.594444444444444</v>
      </c>
      <c r="M1893" s="7" t="n">
        <v>0.622916666666667</v>
      </c>
      <c r="N1893" s="95" t="s">
        <v>122</v>
      </c>
      <c r="O1893" s="78" t="s">
        <v>2495</v>
      </c>
      <c r="Q1893" s="0" t="s">
        <v>75</v>
      </c>
      <c r="R1893" s="0" t="str">
        <f aca="false">CHOOSE(WEEKDAY(A1893),"Dom","Lun","Mar","Mie","Jue","Vie","Sab")</f>
        <v>Mie</v>
      </c>
    </row>
    <row r="1894" customFormat="false" ht="15" hidden="false" customHeight="true" outlineLevel="0" collapsed="false">
      <c r="A1894" s="70" t="n">
        <v>44202</v>
      </c>
      <c r="B1894" s="9" t="s">
        <v>1180</v>
      </c>
      <c r="C1894" s="71" t="n">
        <v>400</v>
      </c>
      <c r="D1894" s="72" t="s">
        <v>77</v>
      </c>
      <c r="E1894" s="73" t="s">
        <v>2360</v>
      </c>
      <c r="F1894" s="74" t="n">
        <f aca="false">IF(MONTH(A1894)=MONTH(A1893),F1893+1,1)</f>
        <v>2</v>
      </c>
      <c r="G1894" s="73"/>
      <c r="H1894" s="75"/>
      <c r="I1894" s="75" t="s">
        <v>113</v>
      </c>
      <c r="J1894" s="75"/>
      <c r="K1894" s="78" t="s">
        <v>80</v>
      </c>
      <c r="L1894" s="7" t="n">
        <v>0.848611111111111</v>
      </c>
      <c r="M1894" s="7" t="n">
        <v>0.884722222222222</v>
      </c>
      <c r="N1894" s="95" t="s">
        <v>89</v>
      </c>
      <c r="O1894" s="78" t="s">
        <v>2361</v>
      </c>
      <c r="Q1894" s="0" t="s">
        <v>75</v>
      </c>
      <c r="R1894" s="0" t="str">
        <f aca="false">CHOOSE(WEEKDAY(A1894),"Dom","Lun","Mar","Mie","Jue","Vie","Sab")</f>
        <v>Mie</v>
      </c>
    </row>
    <row r="1895" customFormat="false" ht="15" hidden="false" customHeight="true" outlineLevel="0" collapsed="false">
      <c r="A1895" s="70" t="n">
        <v>44202</v>
      </c>
      <c r="B1895" s="9" t="s">
        <v>2254</v>
      </c>
      <c r="C1895" s="71" t="n">
        <v>300</v>
      </c>
      <c r="D1895" s="72" t="s">
        <v>821</v>
      </c>
      <c r="E1895" s="73" t="s">
        <v>2255</v>
      </c>
      <c r="F1895" s="74" t="n">
        <f aca="false">IF(MONTH(A1895)=MONTH(A1894),F1894+1,1)</f>
        <v>3</v>
      </c>
      <c r="G1895" s="73"/>
      <c r="H1895" s="75" t="s">
        <v>1421</v>
      </c>
      <c r="I1895" s="75" t="s">
        <v>183</v>
      </c>
      <c r="J1895" s="75"/>
      <c r="K1895" s="78" t="s">
        <v>80</v>
      </c>
      <c r="L1895" s="7" t="n">
        <v>0.553472222222222</v>
      </c>
      <c r="M1895" s="7" t="n">
        <v>0.574305555555555</v>
      </c>
      <c r="N1895" s="95" t="s">
        <v>210</v>
      </c>
      <c r="O1895" s="78" t="s">
        <v>1422</v>
      </c>
      <c r="Q1895" s="0" t="s">
        <v>75</v>
      </c>
      <c r="R1895" s="0" t="str">
        <f aca="false">CHOOSE(WEEKDAY(A1895),"Dom","Lun","Mar","Mie","Jue","Vie","Sab")</f>
        <v>Mie</v>
      </c>
    </row>
    <row r="1896" customFormat="false" ht="15" hidden="true" customHeight="true" outlineLevel="0" collapsed="false">
      <c r="A1896" s="70" t="n">
        <v>44202</v>
      </c>
      <c r="B1896" s="9" t="s">
        <v>511</v>
      </c>
      <c r="C1896" s="71"/>
      <c r="D1896" s="72"/>
      <c r="E1896" s="73"/>
      <c r="F1896" s="74"/>
      <c r="G1896" s="73"/>
      <c r="H1896" s="75"/>
      <c r="I1896" s="75"/>
      <c r="J1896" s="75"/>
      <c r="K1896" s="78" t="s">
        <v>257</v>
      </c>
      <c r="L1896" s="7" t="n">
        <v>0.6375</v>
      </c>
      <c r="M1896" s="7" t="n">
        <v>0.645138888888889</v>
      </c>
      <c r="N1896" s="95" t="s">
        <v>168</v>
      </c>
      <c r="O1896" s="78" t="s">
        <v>512</v>
      </c>
      <c r="Q1896" s="0" t="s">
        <v>75</v>
      </c>
      <c r="R1896" s="0" t="str">
        <f aca="false">CHOOSE(WEEKDAY(A1896),"Dom","Lun","Mar","Mie","Jue","Vie","Sab")</f>
        <v>Mie</v>
      </c>
    </row>
    <row r="1897" customFormat="false" ht="15" hidden="true" customHeight="true" outlineLevel="0" collapsed="false">
      <c r="A1897" s="70" t="n">
        <v>44202</v>
      </c>
      <c r="B1897" s="9" t="s">
        <v>143</v>
      </c>
      <c r="C1897" s="124"/>
      <c r="D1897" s="144"/>
      <c r="E1897" s="73"/>
      <c r="F1897" s="74"/>
      <c r="G1897" s="73"/>
      <c r="H1897" s="75"/>
      <c r="I1897" s="75"/>
      <c r="J1897" s="75"/>
      <c r="K1897" s="78" t="s">
        <v>144</v>
      </c>
      <c r="L1897" s="7" t="n">
        <v>0.647916666666667</v>
      </c>
      <c r="M1897" s="7" t="n">
        <v>0.738194444444444</v>
      </c>
      <c r="N1897" s="95" t="s">
        <v>170</v>
      </c>
      <c r="O1897" s="78"/>
      <c r="Q1897" s="0" t="s">
        <v>75</v>
      </c>
      <c r="R1897" s="0" t="str">
        <f aca="false">CHOOSE(WEEKDAY(A1897),"Dom","Lun","Mar","Mie","Jue","Vie","Sab")</f>
        <v>Mie</v>
      </c>
    </row>
    <row r="1898" customFormat="false" ht="15" hidden="true" customHeight="true" outlineLevel="0" collapsed="false">
      <c r="A1898" s="70" t="n">
        <v>44202</v>
      </c>
      <c r="B1898" s="9" t="s">
        <v>147</v>
      </c>
      <c r="C1898" s="71"/>
      <c r="D1898" s="72"/>
      <c r="E1898" s="73"/>
      <c r="F1898" s="74"/>
      <c r="G1898" s="73"/>
      <c r="H1898" s="75"/>
      <c r="I1898" s="75"/>
      <c r="J1898" s="75"/>
      <c r="K1898" s="78" t="s">
        <v>96</v>
      </c>
      <c r="L1898" s="7" t="n">
        <v>0.745833333333333</v>
      </c>
      <c r="M1898" s="7" t="n">
        <v>0.764583333333333</v>
      </c>
      <c r="N1898" s="95" t="s">
        <v>3009</v>
      </c>
      <c r="O1898" s="78" t="s">
        <v>2118</v>
      </c>
      <c r="Q1898" s="0" t="s">
        <v>75</v>
      </c>
      <c r="R1898" s="0" t="str">
        <f aca="false">CHOOSE(WEEKDAY(A1898),"Dom","Lun","Mar","Mie","Jue","Vie","Sab")</f>
        <v>Mie</v>
      </c>
    </row>
    <row r="1899" customFormat="false" ht="15" hidden="true" customHeight="true" outlineLevel="0" collapsed="false">
      <c r="A1899" s="70" t="n">
        <v>44202</v>
      </c>
      <c r="B1899" s="9" t="s">
        <v>143</v>
      </c>
      <c r="C1899" s="71"/>
      <c r="D1899" s="72"/>
      <c r="E1899" s="73"/>
      <c r="F1899" s="74"/>
      <c r="G1899" s="73"/>
      <c r="H1899" s="75"/>
      <c r="I1899" s="75"/>
      <c r="J1899" s="75"/>
      <c r="K1899" s="78" t="s">
        <v>144</v>
      </c>
      <c r="L1899" s="7" t="n">
        <v>0.9125</v>
      </c>
      <c r="M1899" s="7" t="n">
        <v>0.928472222222222</v>
      </c>
      <c r="N1899" s="95" t="s">
        <v>198</v>
      </c>
      <c r="O1899" s="78"/>
      <c r="Q1899" s="0" t="s">
        <v>75</v>
      </c>
      <c r="R1899" s="0" t="str">
        <f aca="false">CHOOSE(WEEKDAY(A1899),"Dom","Lun","Mar","Mie","Jue","Vie","Sab")</f>
        <v>Mie</v>
      </c>
    </row>
    <row r="1900" customFormat="false" ht="15" hidden="true" customHeight="true" outlineLevel="0" collapsed="false">
      <c r="A1900" s="47" t="n">
        <v>44202</v>
      </c>
      <c r="B1900" s="79" t="s">
        <v>147</v>
      </c>
      <c r="C1900" s="134"/>
      <c r="D1900" s="149"/>
      <c r="E1900" s="81"/>
      <c r="F1900" s="82"/>
      <c r="G1900" s="81"/>
      <c r="H1900" s="83"/>
      <c r="I1900" s="83"/>
      <c r="J1900" s="83"/>
      <c r="K1900" s="59" t="s">
        <v>96</v>
      </c>
      <c r="L1900" s="85" t="n">
        <v>0.938888888888889</v>
      </c>
      <c r="M1900" s="85" t="n">
        <v>0.996527777777778</v>
      </c>
      <c r="N1900" s="99" t="s">
        <v>3010</v>
      </c>
      <c r="O1900" s="59" t="s">
        <v>2118</v>
      </c>
      <c r="Q1900" s="0" t="s">
        <v>75</v>
      </c>
      <c r="R1900" s="0" t="str">
        <f aca="false">CHOOSE(WEEKDAY(A1900),"Dom","Lun","Mar","Mie","Jue","Vie","Sab")</f>
        <v>Mie</v>
      </c>
    </row>
    <row r="1901" customFormat="false" ht="15" hidden="false" customHeight="true" outlineLevel="0" collapsed="false">
      <c r="A1901" s="70" t="n">
        <v>44203</v>
      </c>
      <c r="B1901" s="9" t="s">
        <v>3011</v>
      </c>
      <c r="C1901" s="71" t="n">
        <v>1750</v>
      </c>
      <c r="D1901" s="72" t="s">
        <v>821</v>
      </c>
      <c r="E1901" s="73" t="s">
        <v>3012</v>
      </c>
      <c r="F1901" s="74" t="n">
        <f aca="false">IF(MONTH(A1901)=MONTH(A1900),F1900+1,1)</f>
        <v>1</v>
      </c>
      <c r="G1901" s="73"/>
      <c r="H1901" s="75" t="s">
        <v>3013</v>
      </c>
      <c r="I1901" s="75" t="s">
        <v>3014</v>
      </c>
      <c r="J1901" s="75"/>
      <c r="K1901" s="78" t="s">
        <v>80</v>
      </c>
      <c r="L1901" s="7" t="n">
        <v>0.415972222222222</v>
      </c>
      <c r="M1901" s="7" t="n">
        <v>0.477777777777778</v>
      </c>
      <c r="N1901" s="95" t="s">
        <v>568</v>
      </c>
      <c r="O1901" s="78" t="s">
        <v>3015</v>
      </c>
      <c r="Q1901" s="0" t="s">
        <v>75</v>
      </c>
      <c r="R1901" s="0" t="str">
        <f aca="false">CHOOSE(WEEKDAY(A1901),"Dom","Lun","Mar","Mie","Jue","Vie","Sab")</f>
        <v>Jue</v>
      </c>
    </row>
    <row r="1902" customFormat="false" ht="15" hidden="true" customHeight="true" outlineLevel="0" collapsed="false">
      <c r="A1902" s="70" t="n">
        <v>44203</v>
      </c>
      <c r="B1902" s="9" t="s">
        <v>3016</v>
      </c>
      <c r="C1902" s="71"/>
      <c r="D1902" s="72"/>
      <c r="E1902" s="73"/>
      <c r="F1902" s="74"/>
      <c r="G1902" s="73"/>
      <c r="H1902" s="75"/>
      <c r="I1902" s="75"/>
      <c r="J1902" s="75"/>
      <c r="K1902" s="78" t="s">
        <v>108</v>
      </c>
      <c r="L1902" s="7" t="n">
        <v>0.338888888888889</v>
      </c>
      <c r="M1902" s="7" t="n">
        <v>0.353472222222222</v>
      </c>
      <c r="N1902" s="95" t="s">
        <v>310</v>
      </c>
      <c r="O1902" s="78" t="s">
        <v>3017</v>
      </c>
      <c r="Q1902" s="0" t="s">
        <v>75</v>
      </c>
      <c r="R1902" s="0" t="str">
        <f aca="false">CHOOSE(WEEKDAY(A1902),"Dom","Lun","Mar","Mie","Jue","Vie","Sab")</f>
        <v>Jue</v>
      </c>
    </row>
    <row r="1903" customFormat="false" ht="15" hidden="true" customHeight="true" outlineLevel="0" collapsed="false">
      <c r="A1903" s="70" t="n">
        <v>44203</v>
      </c>
      <c r="B1903" s="9" t="s">
        <v>765</v>
      </c>
      <c r="C1903" s="71"/>
      <c r="D1903" s="72"/>
      <c r="E1903" s="73"/>
      <c r="F1903" s="74"/>
      <c r="G1903" s="73"/>
      <c r="H1903" s="75"/>
      <c r="I1903" s="75"/>
      <c r="J1903" s="75"/>
      <c r="K1903" s="78" t="s">
        <v>257</v>
      </c>
      <c r="L1903" s="7" t="n">
        <v>0.3625</v>
      </c>
      <c r="M1903" s="7" t="n">
        <v>0.413888888888889</v>
      </c>
      <c r="N1903" s="95" t="s">
        <v>190</v>
      </c>
      <c r="O1903" s="78" t="s">
        <v>766</v>
      </c>
      <c r="Q1903" s="0" t="s">
        <v>75</v>
      </c>
      <c r="R1903" s="0" t="str">
        <f aca="false">CHOOSE(WEEKDAY(A1903),"Dom","Lun","Mar","Mie","Jue","Vie","Sab")</f>
        <v>Jue</v>
      </c>
    </row>
    <row r="1904" customFormat="false" ht="15" hidden="true" customHeight="true" outlineLevel="0" collapsed="false">
      <c r="A1904" s="70" t="n">
        <v>44203</v>
      </c>
      <c r="B1904" s="9" t="s">
        <v>3018</v>
      </c>
      <c r="C1904" s="71"/>
      <c r="D1904" s="72"/>
      <c r="E1904" s="73"/>
      <c r="F1904" s="74"/>
      <c r="G1904" s="73"/>
      <c r="H1904" s="75"/>
      <c r="I1904" s="75"/>
      <c r="J1904" s="75"/>
      <c r="K1904" s="78" t="s">
        <v>108</v>
      </c>
      <c r="L1904" s="7" t="n">
        <v>0.506944444444444</v>
      </c>
      <c r="M1904" s="7" t="n">
        <v>0.5375</v>
      </c>
      <c r="N1904" s="95" t="s">
        <v>615</v>
      </c>
      <c r="O1904" s="78" t="s">
        <v>3019</v>
      </c>
      <c r="Q1904" s="0" t="s">
        <v>75</v>
      </c>
      <c r="R1904" s="0" t="str">
        <f aca="false">CHOOSE(WEEKDAY(A1904),"Dom","Lun","Mar","Mie","Jue","Vie","Sab")</f>
        <v>Jue</v>
      </c>
    </row>
    <row r="1905" customFormat="false" ht="15" hidden="true" customHeight="true" outlineLevel="0" collapsed="false">
      <c r="A1905" s="70" t="n">
        <v>44203</v>
      </c>
      <c r="B1905" s="9" t="s">
        <v>3020</v>
      </c>
      <c r="C1905" s="71"/>
      <c r="D1905" s="72"/>
      <c r="E1905" s="73"/>
      <c r="F1905" s="74"/>
      <c r="G1905" s="73"/>
      <c r="H1905" s="72"/>
      <c r="I1905" s="75"/>
      <c r="J1905" s="75"/>
      <c r="K1905" s="78" t="s">
        <v>108</v>
      </c>
      <c r="L1905" s="7" t="n">
        <v>0.558333333333333</v>
      </c>
      <c r="M1905" s="7" t="n">
        <v>0.569444444444444</v>
      </c>
      <c r="N1905" s="95" t="s">
        <v>81</v>
      </c>
      <c r="O1905" s="78" t="s">
        <v>3021</v>
      </c>
      <c r="Q1905" s="0" t="s">
        <v>75</v>
      </c>
      <c r="R1905" s="0" t="str">
        <f aca="false">CHOOSE(WEEKDAY(A1905),"Dom","Lun","Mar","Mie","Jue","Vie","Sab")</f>
        <v>Jue</v>
      </c>
    </row>
    <row r="1906" customFormat="false" ht="15" hidden="true" customHeight="true" outlineLevel="0" collapsed="false">
      <c r="A1906" s="70" t="n">
        <v>44203</v>
      </c>
      <c r="B1906" s="9" t="s">
        <v>3020</v>
      </c>
      <c r="C1906" s="71"/>
      <c r="D1906" s="72"/>
      <c r="E1906" s="73"/>
      <c r="F1906" s="74"/>
      <c r="G1906" s="73"/>
      <c r="H1906" s="75"/>
      <c r="I1906" s="75"/>
      <c r="J1906" s="75"/>
      <c r="K1906" s="78" t="s">
        <v>108</v>
      </c>
      <c r="L1906" s="7" t="n">
        <v>0.59375</v>
      </c>
      <c r="M1906" s="7" t="n">
        <v>0.611111111111111</v>
      </c>
      <c r="N1906" s="95" t="s">
        <v>106</v>
      </c>
      <c r="O1906" s="78" t="s">
        <v>3022</v>
      </c>
      <c r="Q1906" s="0" t="s">
        <v>75</v>
      </c>
      <c r="R1906" s="0" t="str">
        <f aca="false">CHOOSE(WEEKDAY(A1906),"Dom","Lun","Mar","Mie","Jue","Vie","Sab")</f>
        <v>Jue</v>
      </c>
    </row>
    <row r="1907" customFormat="false" ht="15" hidden="true" customHeight="true" outlineLevel="0" collapsed="false">
      <c r="A1907" s="70" t="n">
        <v>44203</v>
      </c>
      <c r="B1907" s="9" t="s">
        <v>3020</v>
      </c>
      <c r="C1907" s="71"/>
      <c r="D1907" s="72"/>
      <c r="E1907" s="73"/>
      <c r="F1907" s="74"/>
      <c r="G1907" s="73"/>
      <c r="H1907" s="75"/>
      <c r="I1907" s="75"/>
      <c r="J1907" s="75"/>
      <c r="K1907" s="78" t="s">
        <v>108</v>
      </c>
      <c r="L1907" s="7" t="n">
        <v>0.626388888888889</v>
      </c>
      <c r="M1907" s="7" t="n">
        <v>0.627083333333333</v>
      </c>
      <c r="N1907" s="95" t="s">
        <v>267</v>
      </c>
      <c r="O1907" s="78" t="s">
        <v>3023</v>
      </c>
      <c r="Q1907" s="0" t="s">
        <v>75</v>
      </c>
      <c r="R1907" s="0" t="str">
        <f aca="false">CHOOSE(WEEKDAY(A1907),"Dom","Lun","Mar","Mie","Jue","Vie","Sab")</f>
        <v>Jue</v>
      </c>
    </row>
    <row r="1908" customFormat="false" ht="15" hidden="true" customHeight="true" outlineLevel="0" collapsed="false">
      <c r="A1908" s="70" t="n">
        <v>44203</v>
      </c>
      <c r="B1908" s="9" t="s">
        <v>143</v>
      </c>
      <c r="C1908" s="71"/>
      <c r="D1908" s="72"/>
      <c r="E1908" s="73"/>
      <c r="F1908" s="74"/>
      <c r="G1908" s="73"/>
      <c r="H1908" s="75"/>
      <c r="I1908" s="75"/>
      <c r="J1908" s="75"/>
      <c r="K1908" s="78" t="s">
        <v>144</v>
      </c>
      <c r="L1908" s="7" t="n">
        <v>0.645138888888889</v>
      </c>
      <c r="M1908" s="7" t="n">
        <v>0.708333333333333</v>
      </c>
      <c r="N1908" s="95" t="s">
        <v>164</v>
      </c>
      <c r="O1908" s="78"/>
      <c r="Q1908" s="0" t="s">
        <v>75</v>
      </c>
      <c r="R1908" s="0" t="str">
        <f aca="false">CHOOSE(WEEKDAY(A1908),"Dom","Lun","Mar","Mie","Jue","Vie","Sab")</f>
        <v>Jue</v>
      </c>
    </row>
    <row r="1909" customFormat="false" ht="15" hidden="true" customHeight="true" outlineLevel="0" collapsed="false">
      <c r="A1909" s="47" t="n">
        <v>44203</v>
      </c>
      <c r="B1909" s="79" t="s">
        <v>147</v>
      </c>
      <c r="C1909" s="49"/>
      <c r="D1909" s="80"/>
      <c r="E1909" s="81"/>
      <c r="F1909" s="82"/>
      <c r="G1909" s="81"/>
      <c r="H1909" s="83"/>
      <c r="I1909" s="83"/>
      <c r="J1909" s="83"/>
      <c r="K1909" s="59" t="s">
        <v>96</v>
      </c>
      <c r="L1909" s="85" t="n">
        <v>0.718055555555556</v>
      </c>
      <c r="M1909" s="85" t="n">
        <v>0.7375</v>
      </c>
      <c r="N1909" s="99" t="s">
        <v>3024</v>
      </c>
      <c r="O1909" s="59" t="s">
        <v>2118</v>
      </c>
      <c r="Q1909" s="0" t="s">
        <v>75</v>
      </c>
      <c r="R1909" s="0" t="str">
        <f aca="false">CHOOSE(WEEKDAY(A1909),"Dom","Lun","Mar","Mie","Jue","Vie","Sab")</f>
        <v>Jue</v>
      </c>
    </row>
    <row r="1910" customFormat="false" ht="15" hidden="false" customHeight="true" outlineLevel="0" collapsed="false">
      <c r="A1910" s="70" t="n">
        <v>44204</v>
      </c>
      <c r="B1910" s="9" t="s">
        <v>3011</v>
      </c>
      <c r="C1910" s="71" t="n">
        <v>1750</v>
      </c>
      <c r="D1910" s="72" t="s">
        <v>821</v>
      </c>
      <c r="E1910" s="73" t="s">
        <v>3012</v>
      </c>
      <c r="F1910" s="74" t="n">
        <f aca="false">IF(MONTH(A1910)=MONTH(A1909),F1909+1,1)</f>
        <v>1</v>
      </c>
      <c r="G1910" s="73"/>
      <c r="H1910" s="75" t="s">
        <v>3013</v>
      </c>
      <c r="I1910" s="75" t="s">
        <v>3014</v>
      </c>
      <c r="J1910" s="75"/>
      <c r="K1910" s="78" t="s">
        <v>80</v>
      </c>
      <c r="L1910" s="7" t="n">
        <v>0.230555555555556</v>
      </c>
      <c r="M1910" s="7" t="n">
        <v>0.334722222222222</v>
      </c>
      <c r="N1910" s="95" t="s">
        <v>799</v>
      </c>
      <c r="O1910" s="78" t="s">
        <v>3025</v>
      </c>
      <c r="Q1910" s="0" t="s">
        <v>115</v>
      </c>
      <c r="R1910" s="0" t="str">
        <f aca="false">CHOOSE(WEEKDAY(A1910),"Dom","Lun","Mar","Mie","Jue","Vie","Sab")</f>
        <v>Vie</v>
      </c>
    </row>
    <row r="1911" customFormat="false" ht="15" hidden="false" customHeight="true" outlineLevel="0" collapsed="false">
      <c r="A1911" s="70" t="n">
        <v>44204</v>
      </c>
      <c r="B1911" s="9" t="s">
        <v>3011</v>
      </c>
      <c r="C1911" s="71" t="n">
        <v>1750</v>
      </c>
      <c r="D1911" s="72" t="s">
        <v>821</v>
      </c>
      <c r="E1911" s="73" t="s">
        <v>3012</v>
      </c>
      <c r="F1911" s="74" t="n">
        <f aca="false">IF(MONTH(A1911)=MONTH(A1910),F1910+1,1)</f>
        <v>2</v>
      </c>
      <c r="G1911" s="73"/>
      <c r="H1911" s="75" t="s">
        <v>3013</v>
      </c>
      <c r="I1911" s="75" t="s">
        <v>3014</v>
      </c>
      <c r="J1911" s="75"/>
      <c r="K1911" s="78" t="s">
        <v>80</v>
      </c>
      <c r="L1911" s="7" t="n">
        <v>0.570138888888889</v>
      </c>
      <c r="M1911" s="7" t="n">
        <v>0.636111111111111</v>
      </c>
      <c r="N1911" s="95" t="s">
        <v>348</v>
      </c>
      <c r="O1911" s="78" t="s">
        <v>3025</v>
      </c>
      <c r="Q1911" s="0" t="s">
        <v>115</v>
      </c>
      <c r="R1911" s="0" t="str">
        <f aca="false">CHOOSE(WEEKDAY(A1911),"Dom","Lun","Mar","Mie","Jue","Vie","Sab")</f>
        <v>Vie</v>
      </c>
    </row>
    <row r="1912" customFormat="false" ht="15" hidden="true" customHeight="true" outlineLevel="0" collapsed="false">
      <c r="A1912" s="70" t="n">
        <v>44204</v>
      </c>
      <c r="B1912" s="9" t="s">
        <v>765</v>
      </c>
      <c r="C1912" s="71"/>
      <c r="D1912" s="72"/>
      <c r="E1912" s="73"/>
      <c r="F1912" s="74"/>
      <c r="G1912" s="73"/>
      <c r="H1912" s="75"/>
      <c r="I1912" s="75"/>
      <c r="J1912" s="75"/>
      <c r="K1912" s="78" t="s">
        <v>257</v>
      </c>
      <c r="L1912" s="7" t="n">
        <v>0.209722222222222</v>
      </c>
      <c r="M1912" s="7" t="n">
        <v>0.227777777777778</v>
      </c>
      <c r="N1912" s="95" t="s">
        <v>168</v>
      </c>
      <c r="O1912" s="78" t="s">
        <v>766</v>
      </c>
      <c r="Q1912" s="0" t="s">
        <v>115</v>
      </c>
      <c r="R1912" s="0" t="str">
        <f aca="false">CHOOSE(WEEKDAY(A1912),"Dom","Lun","Mar","Mie","Jue","Vie","Sab")</f>
        <v>Vie</v>
      </c>
    </row>
    <row r="1913" customFormat="false" ht="15" hidden="true" customHeight="true" outlineLevel="0" collapsed="false">
      <c r="A1913" s="70" t="n">
        <v>44204</v>
      </c>
      <c r="B1913" s="9" t="s">
        <v>3026</v>
      </c>
      <c r="C1913" s="71"/>
      <c r="D1913" s="72"/>
      <c r="E1913" s="73"/>
      <c r="F1913" s="74"/>
      <c r="G1913" s="73"/>
      <c r="H1913" s="75"/>
      <c r="I1913" s="75"/>
      <c r="J1913" s="75"/>
      <c r="K1913" s="78" t="s">
        <v>108</v>
      </c>
      <c r="L1913" s="7" t="n">
        <v>0.366666666666667</v>
      </c>
      <c r="M1913" s="7" t="n">
        <v>0.38125</v>
      </c>
      <c r="N1913" s="95" t="s">
        <v>476</v>
      </c>
      <c r="O1913" s="78" t="s">
        <v>3027</v>
      </c>
      <c r="Q1913" s="0" t="s">
        <v>115</v>
      </c>
      <c r="R1913" s="0" t="str">
        <f aca="false">CHOOSE(WEEKDAY(A1913),"Dom","Lun","Mar","Mie","Jue","Vie","Sab")</f>
        <v>Vie</v>
      </c>
    </row>
    <row r="1914" customFormat="false" ht="15" hidden="true" customHeight="true" outlineLevel="0" collapsed="false">
      <c r="A1914" s="70" t="n">
        <v>44204</v>
      </c>
      <c r="B1914" s="9" t="s">
        <v>143</v>
      </c>
      <c r="C1914" s="71"/>
      <c r="D1914" s="72"/>
      <c r="E1914" s="73"/>
      <c r="F1914" s="74"/>
      <c r="G1914" s="73"/>
      <c r="H1914" s="72"/>
      <c r="I1914" s="75"/>
      <c r="J1914" s="75"/>
      <c r="K1914" s="78" t="s">
        <v>144</v>
      </c>
      <c r="L1914" s="7" t="n">
        <v>0.400694444444444</v>
      </c>
      <c r="M1914" s="7" t="n">
        <v>0.508333333333333</v>
      </c>
      <c r="N1914" s="95" t="s">
        <v>261</v>
      </c>
      <c r="O1914" s="78"/>
      <c r="Q1914" s="0" t="s">
        <v>115</v>
      </c>
      <c r="R1914" s="0" t="str">
        <f aca="false">CHOOSE(WEEKDAY(A1914),"Dom","Lun","Mar","Mie","Jue","Vie","Sab")</f>
        <v>Vie</v>
      </c>
    </row>
    <row r="1915" customFormat="false" ht="15" hidden="true" customHeight="true" outlineLevel="0" collapsed="false">
      <c r="A1915" s="70" t="n">
        <v>44204</v>
      </c>
      <c r="B1915" s="9" t="s">
        <v>3028</v>
      </c>
      <c r="C1915" s="71"/>
      <c r="D1915" s="72"/>
      <c r="E1915" s="73"/>
      <c r="F1915" s="74"/>
      <c r="G1915" s="73"/>
      <c r="H1915" s="75"/>
      <c r="I1915" s="75"/>
      <c r="J1915" s="75"/>
      <c r="K1915" s="78" t="s">
        <v>257</v>
      </c>
      <c r="L1915" s="7" t="n">
        <v>0.521527777777778</v>
      </c>
      <c r="M1915" s="7" t="n">
        <v>0.561111111111111</v>
      </c>
      <c r="N1915" s="95" t="s">
        <v>310</v>
      </c>
      <c r="O1915" s="78" t="s">
        <v>3029</v>
      </c>
      <c r="Q1915" s="0" t="s">
        <v>115</v>
      </c>
      <c r="R1915" s="0" t="str">
        <f aca="false">CHOOSE(WEEKDAY(A1915),"Dom","Lun","Mar","Mie","Jue","Vie","Sab")</f>
        <v>Vie</v>
      </c>
    </row>
    <row r="1916" customFormat="false" ht="15" hidden="true" customHeight="true" outlineLevel="0" collapsed="false">
      <c r="A1916" s="70" t="n">
        <v>44204</v>
      </c>
      <c r="B1916" s="9" t="s">
        <v>3026</v>
      </c>
      <c r="C1916" s="71"/>
      <c r="D1916" s="72"/>
      <c r="E1916" s="73"/>
      <c r="F1916" s="74"/>
      <c r="G1916" s="73"/>
      <c r="H1916" s="75"/>
      <c r="I1916" s="75"/>
      <c r="J1916" s="75"/>
      <c r="K1916" s="78" t="s">
        <v>108</v>
      </c>
      <c r="L1916" s="7" t="n">
        <v>0.654861111111111</v>
      </c>
      <c r="M1916" s="7" t="n">
        <v>0.666666666666667</v>
      </c>
      <c r="N1916" s="95" t="s">
        <v>615</v>
      </c>
      <c r="O1916" s="78" t="s">
        <v>3030</v>
      </c>
      <c r="Q1916" s="0" t="s">
        <v>115</v>
      </c>
      <c r="R1916" s="0" t="str">
        <f aca="false">CHOOSE(WEEKDAY(A1916),"Dom","Lun","Mar","Mie","Jue","Vie","Sab")</f>
        <v>Vie</v>
      </c>
    </row>
    <row r="1917" customFormat="false" ht="15" hidden="true" customHeight="true" outlineLevel="0" collapsed="false">
      <c r="A1917" s="70" t="n">
        <v>44204</v>
      </c>
      <c r="B1917" s="9" t="s">
        <v>3031</v>
      </c>
      <c r="C1917" s="71"/>
      <c r="D1917" s="72"/>
      <c r="E1917" s="73"/>
      <c r="F1917" s="74"/>
      <c r="G1917" s="73"/>
      <c r="H1917" s="72"/>
      <c r="I1917" s="75"/>
      <c r="J1917" s="75"/>
      <c r="K1917" s="78" t="s">
        <v>257</v>
      </c>
      <c r="L1917" s="7" t="n">
        <v>0.6875</v>
      </c>
      <c r="M1917" s="7" t="n">
        <v>0.711805555555555</v>
      </c>
      <c r="N1917" s="95" t="s">
        <v>348</v>
      </c>
      <c r="O1917" s="78" t="s">
        <v>3032</v>
      </c>
      <c r="Q1917" s="0" t="s">
        <v>115</v>
      </c>
      <c r="R1917" s="0" t="str">
        <f aca="false">CHOOSE(WEEKDAY(A1917),"Dom","Lun","Mar","Mie","Jue","Vie","Sab")</f>
        <v>Vie</v>
      </c>
    </row>
    <row r="1918" customFormat="false" ht="15" hidden="true" customHeight="true" outlineLevel="0" collapsed="false">
      <c r="A1918" s="70" t="n">
        <v>44204</v>
      </c>
      <c r="B1918" s="9" t="s">
        <v>143</v>
      </c>
      <c r="C1918" s="71"/>
      <c r="D1918" s="72"/>
      <c r="E1918" s="73"/>
      <c r="F1918" s="74"/>
      <c r="G1918" s="73"/>
      <c r="H1918" s="75"/>
      <c r="I1918" s="75"/>
      <c r="J1918" s="75"/>
      <c r="K1918" s="78" t="s">
        <v>144</v>
      </c>
      <c r="L1918" s="7" t="n">
        <v>0.730555555555556</v>
      </c>
      <c r="M1918" s="7" t="n">
        <v>0.822916666666667</v>
      </c>
      <c r="N1918" s="95" t="s">
        <v>284</v>
      </c>
      <c r="O1918" s="78"/>
      <c r="Q1918" s="0" t="s">
        <v>115</v>
      </c>
      <c r="R1918" s="0" t="str">
        <f aca="false">CHOOSE(WEEKDAY(A1918),"Dom","Lun","Mar","Mie","Jue","Vie","Sab")</f>
        <v>Vie</v>
      </c>
    </row>
    <row r="1919" customFormat="false" ht="15" hidden="true" customHeight="true" outlineLevel="0" collapsed="false">
      <c r="A1919" s="47" t="n">
        <v>44204</v>
      </c>
      <c r="B1919" s="79" t="s">
        <v>147</v>
      </c>
      <c r="C1919" s="49"/>
      <c r="D1919" s="80"/>
      <c r="E1919" s="81"/>
      <c r="F1919" s="82"/>
      <c r="G1919" s="81"/>
      <c r="H1919" s="83"/>
      <c r="I1919" s="83"/>
      <c r="J1919" s="83"/>
      <c r="K1919" s="59" t="s">
        <v>96</v>
      </c>
      <c r="L1919" s="85" t="n">
        <v>0.829166666666667</v>
      </c>
      <c r="M1919" s="85" t="n">
        <v>0.849305555555556</v>
      </c>
      <c r="N1919" s="99" t="s">
        <v>3033</v>
      </c>
      <c r="O1919" s="59" t="s">
        <v>2118</v>
      </c>
      <c r="Q1919" s="0" t="s">
        <v>115</v>
      </c>
      <c r="R1919" s="0" t="str">
        <f aca="false">CHOOSE(WEEKDAY(A1919),"Dom","Lun","Mar","Mie","Jue","Vie","Sab")</f>
        <v>Vie</v>
      </c>
    </row>
    <row r="1920" customFormat="false" ht="15" hidden="false" customHeight="true" outlineLevel="0" collapsed="false">
      <c r="A1920" s="70" t="n">
        <v>44205</v>
      </c>
      <c r="B1920" s="9" t="s">
        <v>3034</v>
      </c>
      <c r="C1920" s="71" t="n">
        <v>300</v>
      </c>
      <c r="D1920" s="72" t="s">
        <v>77</v>
      </c>
      <c r="E1920" s="73" t="s">
        <v>3035</v>
      </c>
      <c r="F1920" s="74" t="n">
        <f aca="false">IF(MONTH(A1920)=MONTH(A1919),F1919+1,1)</f>
        <v>1</v>
      </c>
      <c r="G1920" s="73"/>
      <c r="H1920" s="75"/>
      <c r="I1920" s="75" t="s">
        <v>187</v>
      </c>
      <c r="J1920" s="75"/>
      <c r="K1920" s="78" t="s">
        <v>80</v>
      </c>
      <c r="L1920" s="7" t="n">
        <v>0.369444444444444</v>
      </c>
      <c r="M1920" s="7" t="n">
        <v>0.384722222222222</v>
      </c>
      <c r="N1920" s="95" t="s">
        <v>213</v>
      </c>
      <c r="O1920" s="78" t="s">
        <v>3036</v>
      </c>
      <c r="Q1920" s="0" t="s">
        <v>115</v>
      </c>
      <c r="R1920" s="0" t="str">
        <f aca="false">CHOOSE(WEEKDAY(A1920),"Dom","Lun","Mar","Mie","Jue","Vie","Sab")</f>
        <v>Sab</v>
      </c>
    </row>
    <row r="1921" customFormat="false" ht="15" hidden="false" customHeight="true" outlineLevel="0" collapsed="false">
      <c r="A1921" s="70" t="n">
        <v>44205</v>
      </c>
      <c r="B1921" s="9" t="s">
        <v>1180</v>
      </c>
      <c r="C1921" s="71" t="n">
        <v>300</v>
      </c>
      <c r="D1921" s="72" t="s">
        <v>104</v>
      </c>
      <c r="E1921" s="73" t="s">
        <v>3037</v>
      </c>
      <c r="F1921" s="74" t="n">
        <f aca="false">IF(MONTH(A1921)=MONTH(A1920),F1920+1,1)</f>
        <v>2</v>
      </c>
      <c r="G1921" s="73"/>
      <c r="H1921" s="75"/>
      <c r="I1921" s="75" t="s">
        <v>113</v>
      </c>
      <c r="J1921" s="75"/>
      <c r="K1921" s="78" t="s">
        <v>80</v>
      </c>
      <c r="L1921" s="7" t="n">
        <v>0.402083333333333</v>
      </c>
      <c r="M1921" s="7" t="n">
        <v>0.451388888888889</v>
      </c>
      <c r="N1921" s="95" t="s">
        <v>348</v>
      </c>
      <c r="O1921" s="78" t="s">
        <v>3038</v>
      </c>
      <c r="Q1921" s="0" t="s">
        <v>115</v>
      </c>
      <c r="R1921" s="0" t="str">
        <f aca="false">CHOOSE(WEEKDAY(A1921),"Dom","Lun","Mar","Mie","Jue","Vie","Sab")</f>
        <v>Sab</v>
      </c>
    </row>
    <row r="1922" customFormat="false" ht="15" hidden="false" customHeight="true" outlineLevel="0" collapsed="false">
      <c r="A1922" s="70" t="n">
        <v>44205</v>
      </c>
      <c r="B1922" s="9" t="s">
        <v>3039</v>
      </c>
      <c r="C1922" s="120" t="n">
        <v>300</v>
      </c>
      <c r="D1922" s="72" t="s">
        <v>104</v>
      </c>
      <c r="E1922" s="73" t="s">
        <v>3040</v>
      </c>
      <c r="F1922" s="74" t="n">
        <f aca="false">IF(MONTH(A1922)=MONTH(A1921),F1921+1,1)</f>
        <v>3</v>
      </c>
      <c r="G1922" s="73"/>
      <c r="H1922" s="75" t="s">
        <v>3041</v>
      </c>
      <c r="I1922" s="75" t="s">
        <v>187</v>
      </c>
      <c r="J1922" s="75"/>
      <c r="K1922" s="78" t="s">
        <v>80</v>
      </c>
      <c r="L1922" s="7" t="n">
        <v>0.525694444444444</v>
      </c>
      <c r="M1922" s="7" t="n">
        <v>0.548611111111111</v>
      </c>
      <c r="N1922" s="95" t="s">
        <v>122</v>
      </c>
      <c r="O1922" s="78" t="s">
        <v>3042</v>
      </c>
      <c r="Q1922" s="0" t="s">
        <v>115</v>
      </c>
      <c r="R1922" s="0" t="str">
        <f aca="false">CHOOSE(WEEKDAY(A1922),"Dom","Lun","Mar","Mie","Jue","Vie","Sab")</f>
        <v>Sab</v>
      </c>
    </row>
    <row r="1923" customFormat="false" ht="15" hidden="false" customHeight="true" outlineLevel="0" collapsed="false">
      <c r="A1923" s="70" t="n">
        <v>44205</v>
      </c>
      <c r="B1923" s="9" t="s">
        <v>3043</v>
      </c>
      <c r="C1923" s="120" t="n">
        <v>300</v>
      </c>
      <c r="D1923" s="72" t="s">
        <v>104</v>
      </c>
      <c r="E1923" s="73" t="s">
        <v>3044</v>
      </c>
      <c r="F1923" s="74" t="n">
        <f aca="false">IF(MONTH(A1923)=MONTH(A1922),F1922+1,1)</f>
        <v>4</v>
      </c>
      <c r="G1923" s="73"/>
      <c r="H1923" s="75"/>
      <c r="I1923" s="75" t="s">
        <v>183</v>
      </c>
      <c r="J1923" s="75"/>
      <c r="K1923" s="78" t="s">
        <v>80</v>
      </c>
      <c r="L1923" s="7" t="n">
        <v>0.639583333333333</v>
      </c>
      <c r="M1923" s="7" t="n">
        <v>0.672222222222222</v>
      </c>
      <c r="N1923" s="95" t="s">
        <v>101</v>
      </c>
      <c r="O1923" s="78" t="s">
        <v>3045</v>
      </c>
      <c r="Q1923" s="0" t="s">
        <v>115</v>
      </c>
      <c r="R1923" s="0" t="str">
        <f aca="false">CHOOSE(WEEKDAY(A1923),"Dom","Lun","Mar","Mie","Jue","Vie","Sab")</f>
        <v>Sab</v>
      </c>
    </row>
    <row r="1924" customFormat="false" ht="15" hidden="true" customHeight="true" outlineLevel="0" collapsed="false">
      <c r="A1924" s="70" t="n">
        <v>44205</v>
      </c>
      <c r="B1924" s="9" t="s">
        <v>1180</v>
      </c>
      <c r="C1924" s="120"/>
      <c r="D1924" s="72"/>
      <c r="E1924" s="73"/>
      <c r="F1924" s="74"/>
      <c r="G1924" s="73"/>
      <c r="H1924" s="75"/>
      <c r="I1924" s="75"/>
      <c r="J1924" s="75"/>
      <c r="K1924" s="78" t="s">
        <v>108</v>
      </c>
      <c r="L1924" s="7" t="n">
        <v>0.470138888888889</v>
      </c>
      <c r="M1924" s="7" t="n">
        <v>0.471527777777778</v>
      </c>
      <c r="N1924" s="95" t="s">
        <v>305</v>
      </c>
      <c r="O1924" s="78" t="s">
        <v>3046</v>
      </c>
      <c r="Q1924" s="0" t="s">
        <v>115</v>
      </c>
      <c r="R1924" s="0" t="str">
        <f aca="false">CHOOSE(WEEKDAY(A1924),"Dom","Lun","Mar","Mie","Jue","Vie","Sab")</f>
        <v>Sab</v>
      </c>
    </row>
    <row r="1925" customFormat="false" ht="15" hidden="true" customHeight="true" outlineLevel="0" collapsed="false">
      <c r="A1925" s="70" t="n">
        <v>44205</v>
      </c>
      <c r="B1925" s="9" t="s">
        <v>143</v>
      </c>
      <c r="C1925" s="120"/>
      <c r="D1925" s="72"/>
      <c r="E1925" s="73"/>
      <c r="F1925" s="74"/>
      <c r="G1925" s="73"/>
      <c r="H1925" s="75"/>
      <c r="I1925" s="75"/>
      <c r="J1925" s="75"/>
      <c r="K1925" s="78" t="s">
        <v>144</v>
      </c>
      <c r="L1925" s="7" t="n">
        <v>0.475</v>
      </c>
      <c r="M1925" s="7" t="n">
        <v>0.51875</v>
      </c>
      <c r="N1925" s="95" t="s">
        <v>324</v>
      </c>
      <c r="O1925" s="78"/>
      <c r="Q1925" s="0" t="s">
        <v>115</v>
      </c>
      <c r="R1925" s="0" t="str">
        <f aca="false">CHOOSE(WEEKDAY(A1925),"Dom","Lun","Mar","Mie","Jue","Vie","Sab")</f>
        <v>Sab</v>
      </c>
    </row>
    <row r="1926" customFormat="false" ht="15" hidden="true" customHeight="true" outlineLevel="0" collapsed="false">
      <c r="A1926" s="70" t="n">
        <v>44205</v>
      </c>
      <c r="B1926" s="9" t="s">
        <v>1319</v>
      </c>
      <c r="C1926" s="120"/>
      <c r="D1926" s="72"/>
      <c r="E1926" s="73"/>
      <c r="F1926" s="74"/>
      <c r="G1926" s="73"/>
      <c r="H1926" s="75"/>
      <c r="I1926" s="75" t="s">
        <v>187</v>
      </c>
      <c r="J1926" s="75"/>
      <c r="K1926" s="78" t="s">
        <v>108</v>
      </c>
      <c r="L1926" s="7" t="n">
        <v>0.563194444444444</v>
      </c>
      <c r="M1926" s="7" t="n">
        <v>0.571527777777778</v>
      </c>
      <c r="N1926" s="95" t="s">
        <v>1569</v>
      </c>
      <c r="O1926" s="78" t="s">
        <v>1320</v>
      </c>
      <c r="Q1926" s="0" t="s">
        <v>115</v>
      </c>
      <c r="R1926" s="0" t="str">
        <f aca="false">CHOOSE(WEEKDAY(A1926),"Dom","Lun","Mar","Mie","Jue","Vie","Sab")</f>
        <v>Sab</v>
      </c>
    </row>
    <row r="1927" customFormat="false" ht="15" hidden="true" customHeight="true" outlineLevel="0" collapsed="false">
      <c r="A1927" s="70" t="n">
        <v>44205</v>
      </c>
      <c r="B1927" s="9" t="s">
        <v>143</v>
      </c>
      <c r="C1927" s="120"/>
      <c r="D1927" s="72"/>
      <c r="E1927" s="73"/>
      <c r="F1927" s="74"/>
      <c r="G1927" s="73"/>
      <c r="H1927" s="75"/>
      <c r="I1927" s="75"/>
      <c r="J1927" s="75"/>
      <c r="K1927" s="78" t="s">
        <v>144</v>
      </c>
      <c r="L1927" s="7" t="n">
        <v>0.702083333333333</v>
      </c>
      <c r="M1927" s="7" t="n">
        <v>0.721527777777778</v>
      </c>
      <c r="N1927" s="95" t="s">
        <v>284</v>
      </c>
      <c r="O1927" s="78"/>
      <c r="Q1927" s="0" t="s">
        <v>115</v>
      </c>
      <c r="R1927" s="0" t="str">
        <f aca="false">CHOOSE(WEEKDAY(A1927),"Dom","Lun","Mar","Mie","Jue","Vie","Sab")</f>
        <v>Sab</v>
      </c>
    </row>
    <row r="1928" customFormat="false" ht="15" hidden="true" customHeight="true" outlineLevel="0" collapsed="false">
      <c r="A1928" s="47" t="n">
        <v>44205</v>
      </c>
      <c r="B1928" s="79" t="s">
        <v>147</v>
      </c>
      <c r="C1928" s="118"/>
      <c r="D1928" s="80"/>
      <c r="E1928" s="81"/>
      <c r="F1928" s="82"/>
      <c r="G1928" s="81"/>
      <c r="H1928" s="83"/>
      <c r="I1928" s="83"/>
      <c r="J1928" s="83"/>
      <c r="K1928" s="59" t="s">
        <v>96</v>
      </c>
      <c r="L1928" s="85" t="n">
        <v>0.727777777777778</v>
      </c>
      <c r="M1928" s="85" t="n">
        <v>0.74375</v>
      </c>
      <c r="N1928" s="99" t="s">
        <v>3047</v>
      </c>
      <c r="O1928" s="59" t="s">
        <v>2118</v>
      </c>
      <c r="Q1928" s="0" t="s">
        <v>115</v>
      </c>
      <c r="R1928" s="0" t="str">
        <f aca="false">CHOOSE(WEEKDAY(A1928),"Dom","Lun","Mar","Mie","Jue","Vie","Sab")</f>
        <v>Sab</v>
      </c>
    </row>
    <row r="1929" customFormat="false" ht="15" hidden="false" customHeight="true" outlineLevel="0" collapsed="false">
      <c r="A1929" s="70" t="n">
        <v>44207</v>
      </c>
      <c r="B1929" s="9" t="s">
        <v>2258</v>
      </c>
      <c r="C1929" s="71" t="n">
        <v>300</v>
      </c>
      <c r="D1929" s="72" t="s">
        <v>898</v>
      </c>
      <c r="E1929" s="73" t="s">
        <v>3048</v>
      </c>
      <c r="F1929" s="74" t="n">
        <f aca="false">IF(MONTH(A1929)=MONTH(A1928),F1928+1,1)</f>
        <v>1</v>
      </c>
      <c r="G1929" s="73"/>
      <c r="H1929" s="75"/>
      <c r="I1929" s="75" t="s">
        <v>187</v>
      </c>
      <c r="J1929" s="75"/>
      <c r="K1929" s="78" t="s">
        <v>80</v>
      </c>
      <c r="L1929" s="7" t="n">
        <v>0.642361111111111</v>
      </c>
      <c r="M1929" s="7" t="n">
        <v>0.656944444444444</v>
      </c>
      <c r="N1929" s="95" t="s">
        <v>164</v>
      </c>
      <c r="O1929" s="78" t="s">
        <v>3049</v>
      </c>
      <c r="Q1929" s="0" t="s">
        <v>115</v>
      </c>
      <c r="R1929" s="0" t="str">
        <f aca="false">CHOOSE(WEEKDAY(A1929),"Dom","Lun","Mar","Mie","Jue","Vie","Sab")</f>
        <v>Lun</v>
      </c>
    </row>
    <row r="1930" customFormat="false" ht="15" hidden="false" customHeight="true" outlineLevel="0" collapsed="false">
      <c r="A1930" s="70" t="n">
        <v>44207</v>
      </c>
      <c r="B1930" s="9" t="s">
        <v>2258</v>
      </c>
      <c r="C1930" s="71" t="n">
        <v>300</v>
      </c>
      <c r="D1930" s="72" t="s">
        <v>898</v>
      </c>
      <c r="E1930" s="73" t="s">
        <v>3048</v>
      </c>
      <c r="F1930" s="74" t="n">
        <f aca="false">IF(MONTH(A1930)=MONTH(A1929),F1929+1,1)</f>
        <v>2</v>
      </c>
      <c r="G1930" s="73"/>
      <c r="H1930" s="75"/>
      <c r="I1930" s="75" t="s">
        <v>187</v>
      </c>
      <c r="J1930" s="75"/>
      <c r="K1930" s="78" t="s">
        <v>80</v>
      </c>
      <c r="L1930" s="7" t="n">
        <v>0.666666666666667</v>
      </c>
      <c r="M1930" s="7" t="n">
        <v>0.666666666666667</v>
      </c>
      <c r="N1930" s="95" t="s">
        <v>310</v>
      </c>
      <c r="O1930" s="78" t="s">
        <v>3050</v>
      </c>
      <c r="Q1930" s="0" t="s">
        <v>115</v>
      </c>
      <c r="R1930" s="0" t="str">
        <f aca="false">CHOOSE(WEEKDAY(A1930),"Dom","Lun","Mar","Mie","Jue","Vie","Sab")</f>
        <v>Lun</v>
      </c>
    </row>
    <row r="1931" customFormat="false" ht="15" hidden="false" customHeight="true" outlineLevel="0" collapsed="false">
      <c r="A1931" s="70" t="n">
        <v>44207</v>
      </c>
      <c r="B1931" s="9" t="s">
        <v>3051</v>
      </c>
      <c r="C1931" s="71" t="n">
        <v>350</v>
      </c>
      <c r="D1931" s="72" t="s">
        <v>77</v>
      </c>
      <c r="E1931" s="73" t="s">
        <v>3052</v>
      </c>
      <c r="F1931" s="74" t="n">
        <f aca="false">IF(MONTH(A1931)=MONTH(A1930),F1930+1,1)</f>
        <v>3</v>
      </c>
      <c r="G1931" s="73"/>
      <c r="H1931" s="75"/>
      <c r="I1931" s="75" t="s">
        <v>187</v>
      </c>
      <c r="J1931" s="75"/>
      <c r="K1931" s="78" t="s">
        <v>80</v>
      </c>
      <c r="L1931" s="7" t="n">
        <v>0.675694444444444</v>
      </c>
      <c r="M1931" s="7" t="n">
        <v>0.686805555555556</v>
      </c>
      <c r="N1931" s="95" t="s">
        <v>267</v>
      </c>
      <c r="O1931" s="78" t="s">
        <v>3053</v>
      </c>
      <c r="P1931" s="0" t="s">
        <v>3054</v>
      </c>
      <c r="Q1931" s="0" t="s">
        <v>115</v>
      </c>
      <c r="R1931" s="0" t="str">
        <f aca="false">CHOOSE(WEEKDAY(A1931),"Dom","Lun","Mar","Mie","Jue","Vie","Sab")</f>
        <v>Lun</v>
      </c>
    </row>
    <row r="1932" customFormat="false" ht="15" hidden="true" customHeight="true" outlineLevel="0" collapsed="false">
      <c r="A1932" s="70" t="n">
        <v>44207</v>
      </c>
      <c r="B1932" s="9" t="s">
        <v>143</v>
      </c>
      <c r="C1932" s="71"/>
      <c r="D1932" s="72"/>
      <c r="E1932" s="73"/>
      <c r="F1932" s="74"/>
      <c r="G1932" s="73"/>
      <c r="H1932" s="75"/>
      <c r="I1932" s="75"/>
      <c r="J1932" s="75"/>
      <c r="K1932" s="78" t="s">
        <v>144</v>
      </c>
      <c r="L1932" s="7" t="n">
        <v>0.704861111111111</v>
      </c>
      <c r="M1932" s="7" t="n">
        <v>0.732638888888889</v>
      </c>
      <c r="N1932" s="95" t="s">
        <v>137</v>
      </c>
      <c r="O1932" s="78"/>
      <c r="Q1932" s="0" t="s">
        <v>115</v>
      </c>
      <c r="R1932" s="0" t="str">
        <f aca="false">CHOOSE(WEEKDAY(A1932),"Dom","Lun","Mar","Mie","Jue","Vie","Sab")</f>
        <v>Lun</v>
      </c>
    </row>
    <row r="1933" customFormat="false" ht="15" hidden="true" customHeight="true" outlineLevel="0" collapsed="false">
      <c r="A1933" s="70" t="n">
        <v>44207</v>
      </c>
      <c r="B1933" s="9" t="s">
        <v>1385</v>
      </c>
      <c r="C1933" s="71"/>
      <c r="D1933" s="72"/>
      <c r="E1933" s="73"/>
      <c r="F1933" s="74"/>
      <c r="G1933" s="73"/>
      <c r="H1933" s="75"/>
      <c r="I1933" s="75"/>
      <c r="J1933" s="75"/>
      <c r="K1933" s="78" t="s">
        <v>257</v>
      </c>
      <c r="L1933" s="7" t="n">
        <v>0.740972222222222</v>
      </c>
      <c r="M1933" s="7" t="n">
        <v>0.78125</v>
      </c>
      <c r="N1933" s="95" t="s">
        <v>170</v>
      </c>
      <c r="O1933" s="78" t="s">
        <v>281</v>
      </c>
      <c r="Q1933" s="0" t="s">
        <v>115</v>
      </c>
      <c r="R1933" s="0" t="str">
        <f aca="false">CHOOSE(WEEKDAY(A1933),"Dom","Lun","Mar","Mie","Jue","Vie","Sab")</f>
        <v>Lun</v>
      </c>
    </row>
    <row r="1934" customFormat="false" ht="15" hidden="true" customHeight="true" outlineLevel="0" collapsed="false">
      <c r="A1934" s="47" t="n">
        <v>44207</v>
      </c>
      <c r="B1934" s="79" t="s">
        <v>147</v>
      </c>
      <c r="C1934" s="49"/>
      <c r="D1934" s="80"/>
      <c r="E1934" s="81"/>
      <c r="F1934" s="82"/>
      <c r="G1934" s="81"/>
      <c r="H1934" s="83"/>
      <c r="I1934" s="83"/>
      <c r="J1934" s="83"/>
      <c r="K1934" s="59" t="s">
        <v>96</v>
      </c>
      <c r="L1934" s="85" t="n">
        <v>0.788888888888889</v>
      </c>
      <c r="M1934" s="85" t="n">
        <v>0.804166666666667</v>
      </c>
      <c r="N1934" s="99" t="s">
        <v>3055</v>
      </c>
      <c r="O1934" s="59" t="s">
        <v>2118</v>
      </c>
      <c r="Q1934" s="0" t="s">
        <v>115</v>
      </c>
      <c r="R1934" s="0" t="str">
        <f aca="false">CHOOSE(WEEKDAY(A1934),"Dom","Lun","Mar","Mie","Jue","Vie","Sab")</f>
        <v>Lun</v>
      </c>
    </row>
    <row r="1935" customFormat="false" ht="15" hidden="false" customHeight="true" outlineLevel="0" collapsed="false">
      <c r="A1935" s="70" t="n">
        <v>44210</v>
      </c>
      <c r="B1935" s="9" t="s">
        <v>1546</v>
      </c>
      <c r="C1935" s="71" t="n">
        <v>300</v>
      </c>
      <c r="D1935" s="72" t="s">
        <v>77</v>
      </c>
      <c r="E1935" s="73" t="s">
        <v>3056</v>
      </c>
      <c r="F1935" s="74" t="n">
        <f aca="false">IF(MONTH(A1935)=MONTH(A1934),F1934+1,1)</f>
        <v>1</v>
      </c>
      <c r="G1935" s="73"/>
      <c r="H1935" s="75"/>
      <c r="I1935" s="75" t="s">
        <v>100</v>
      </c>
      <c r="J1935" s="75"/>
      <c r="K1935" s="78" t="s">
        <v>80</v>
      </c>
      <c r="L1935" s="7" t="n">
        <v>0.602777777777778</v>
      </c>
      <c r="M1935" s="7" t="n">
        <v>0.645833333333333</v>
      </c>
      <c r="N1935" s="95" t="s">
        <v>559</v>
      </c>
      <c r="O1935" s="78" t="s">
        <v>3057</v>
      </c>
      <c r="Q1935" s="0" t="s">
        <v>115</v>
      </c>
      <c r="R1935" s="0" t="str">
        <f aca="false">CHOOSE(WEEKDAY(A1935),"Dom","Lun","Mar","Mie","Jue","Vie","Sab")</f>
        <v>Jue</v>
      </c>
    </row>
    <row r="1936" customFormat="false" ht="15" hidden="false" customHeight="true" outlineLevel="0" collapsed="false">
      <c r="A1936" s="70" t="n">
        <v>44210</v>
      </c>
      <c r="B1936" s="9" t="s">
        <v>3058</v>
      </c>
      <c r="C1936" s="71" t="n">
        <v>450</v>
      </c>
      <c r="D1936" s="72" t="s">
        <v>1983</v>
      </c>
      <c r="E1936" s="73" t="s">
        <v>2643</v>
      </c>
      <c r="F1936" s="74" t="n">
        <f aca="false">IF(MONTH(A1936)=MONTH(A1935),F1935+1,1)</f>
        <v>2</v>
      </c>
      <c r="G1936" s="73"/>
      <c r="H1936" s="75" t="s">
        <v>2644</v>
      </c>
      <c r="I1936" s="75" t="s">
        <v>79</v>
      </c>
      <c r="J1936" s="75"/>
      <c r="K1936" s="78" t="s">
        <v>80</v>
      </c>
      <c r="L1936" s="7" t="n">
        <v>0.676388888888889</v>
      </c>
      <c r="M1936" s="7" t="n">
        <v>0.734027777777778</v>
      </c>
      <c r="N1936" s="95" t="s">
        <v>318</v>
      </c>
      <c r="O1936" s="78" t="s">
        <v>2645</v>
      </c>
      <c r="Q1936" s="0" t="s">
        <v>115</v>
      </c>
      <c r="R1936" s="0" t="str">
        <f aca="false">CHOOSE(WEEKDAY(A1936),"Dom","Lun","Mar","Mie","Jue","Vie","Sab")</f>
        <v>Jue</v>
      </c>
    </row>
    <row r="1937" customFormat="false" ht="15" hidden="false" customHeight="true" outlineLevel="0" collapsed="false">
      <c r="A1937" s="70" t="n">
        <v>44210</v>
      </c>
      <c r="B1937" s="9" t="s">
        <v>3059</v>
      </c>
      <c r="C1937" s="71" t="n">
        <v>390</v>
      </c>
      <c r="D1937" s="72" t="s">
        <v>821</v>
      </c>
      <c r="E1937" s="73" t="s">
        <v>3060</v>
      </c>
      <c r="F1937" s="74" t="n">
        <f aca="false">IF(MONTH(A1937)=MONTH(A1936),F1936+1,1)</f>
        <v>3</v>
      </c>
      <c r="G1937" s="73"/>
      <c r="H1937" s="75" t="s">
        <v>3061</v>
      </c>
      <c r="I1937" s="75" t="s">
        <v>113</v>
      </c>
      <c r="J1937" s="75"/>
      <c r="K1937" s="78" t="s">
        <v>80</v>
      </c>
      <c r="L1937" s="7" t="n">
        <v>0.451388888888889</v>
      </c>
      <c r="M1937" s="7" t="n">
        <v>0.477083333333333</v>
      </c>
      <c r="N1937" s="95" t="s">
        <v>210</v>
      </c>
      <c r="O1937" s="78" t="s">
        <v>3062</v>
      </c>
      <c r="Q1937" s="0" t="s">
        <v>115</v>
      </c>
      <c r="R1937" s="0" t="str">
        <f aca="false">CHOOSE(WEEKDAY(A1937),"Dom","Lun","Mar","Mie","Jue","Vie","Sab")</f>
        <v>Jue</v>
      </c>
    </row>
    <row r="1938" customFormat="false" ht="15" hidden="false" customHeight="true" outlineLevel="0" collapsed="false">
      <c r="A1938" s="70" t="n">
        <v>44210</v>
      </c>
      <c r="B1938" s="9" t="s">
        <v>2022</v>
      </c>
      <c r="C1938" s="71" t="n">
        <v>400</v>
      </c>
      <c r="D1938" s="72" t="s">
        <v>104</v>
      </c>
      <c r="E1938" s="73" t="s">
        <v>151</v>
      </c>
      <c r="F1938" s="74" t="n">
        <f aca="false">IF(MONTH(A1938)=MONTH(A1937),F1937+1,1)</f>
        <v>4</v>
      </c>
      <c r="G1938" s="73"/>
      <c r="H1938" s="75"/>
      <c r="I1938" s="75" t="s">
        <v>85</v>
      </c>
      <c r="J1938" s="75"/>
      <c r="K1938" s="78" t="s">
        <v>80</v>
      </c>
      <c r="L1938" s="7" t="n">
        <v>0.388194444444444</v>
      </c>
      <c r="M1938" s="7" t="n">
        <v>0.415277777777778</v>
      </c>
      <c r="N1938" s="95" t="s">
        <v>124</v>
      </c>
      <c r="O1938" s="78" t="s">
        <v>152</v>
      </c>
      <c r="Q1938" s="0" t="s">
        <v>115</v>
      </c>
      <c r="R1938" s="0" t="str">
        <f aca="false">CHOOSE(WEEKDAY(A1938),"Dom","Lun","Mar","Mie","Jue","Vie","Sab")</f>
        <v>Jue</v>
      </c>
    </row>
    <row r="1939" customFormat="false" ht="15" hidden="true" customHeight="true" outlineLevel="0" collapsed="false">
      <c r="A1939" s="70" t="n">
        <v>44210</v>
      </c>
      <c r="B1939" s="9" t="s">
        <v>143</v>
      </c>
      <c r="C1939" s="71"/>
      <c r="D1939" s="72"/>
      <c r="E1939" s="73"/>
      <c r="F1939" s="74"/>
      <c r="G1939" s="73"/>
      <c r="H1939" s="75"/>
      <c r="I1939" s="75"/>
      <c r="J1939" s="75"/>
      <c r="K1939" s="78" t="s">
        <v>144</v>
      </c>
      <c r="L1939" s="7" t="n">
        <v>0.497222222222222</v>
      </c>
      <c r="M1939" s="7" t="n">
        <v>0.535416666666667</v>
      </c>
      <c r="N1939" s="95" t="s">
        <v>170</v>
      </c>
      <c r="O1939" s="78"/>
      <c r="Q1939" s="0" t="s">
        <v>115</v>
      </c>
      <c r="R1939" s="0" t="str">
        <f aca="false">CHOOSE(WEEKDAY(A1939),"Dom","Lun","Mar","Mie","Jue","Vie","Sab")</f>
        <v>Jue</v>
      </c>
    </row>
    <row r="1940" customFormat="false" ht="15" hidden="true" customHeight="true" outlineLevel="0" collapsed="false">
      <c r="A1940" s="70" t="n">
        <v>44210</v>
      </c>
      <c r="B1940" s="9" t="s">
        <v>1385</v>
      </c>
      <c r="C1940" s="71"/>
      <c r="D1940" s="72"/>
      <c r="E1940" s="73"/>
      <c r="F1940" s="74"/>
      <c r="G1940" s="73"/>
      <c r="H1940" s="75"/>
      <c r="I1940" s="75"/>
      <c r="J1940" s="75"/>
      <c r="K1940" s="78" t="s">
        <v>257</v>
      </c>
      <c r="L1940" s="7" t="n">
        <v>0.543055555555555</v>
      </c>
      <c r="M1940" s="7" t="n">
        <v>0.600694444444444</v>
      </c>
      <c r="N1940" s="95" t="s">
        <v>190</v>
      </c>
      <c r="O1940" s="78" t="s">
        <v>281</v>
      </c>
      <c r="Q1940" s="0" t="s">
        <v>115</v>
      </c>
      <c r="R1940" s="0" t="str">
        <f aca="false">CHOOSE(WEEKDAY(A1940),"Dom","Lun","Mar","Mie","Jue","Vie","Sab")</f>
        <v>Jue</v>
      </c>
    </row>
    <row r="1941" customFormat="false" ht="15" hidden="true" customHeight="true" outlineLevel="0" collapsed="false">
      <c r="A1941" s="70" t="n">
        <v>44210</v>
      </c>
      <c r="B1941" s="9" t="s">
        <v>143</v>
      </c>
      <c r="C1941" s="71"/>
      <c r="D1941" s="72"/>
      <c r="E1941" s="73"/>
      <c r="F1941" s="74"/>
      <c r="G1941" s="73"/>
      <c r="H1941" s="75"/>
      <c r="I1941" s="75"/>
      <c r="J1941" s="75"/>
      <c r="K1941" s="78" t="s">
        <v>144</v>
      </c>
      <c r="L1941" s="7" t="n">
        <v>0.761111111111111</v>
      </c>
      <c r="M1941" s="7" t="n">
        <v>0.824305555555556</v>
      </c>
      <c r="N1941" s="95" t="s">
        <v>170</v>
      </c>
      <c r="O1941" s="78"/>
      <c r="Q1941" s="0" t="s">
        <v>115</v>
      </c>
      <c r="R1941" s="0" t="str">
        <f aca="false">CHOOSE(WEEKDAY(A1941),"Dom","Lun","Mar","Mie","Jue","Vie","Sab")</f>
        <v>Jue</v>
      </c>
    </row>
    <row r="1942" customFormat="false" ht="15" hidden="true" customHeight="true" outlineLevel="0" collapsed="false">
      <c r="A1942" s="47" t="n">
        <v>44210</v>
      </c>
      <c r="B1942" s="140" t="s">
        <v>147</v>
      </c>
      <c r="C1942" s="49"/>
      <c r="D1942" s="80"/>
      <c r="E1942" s="81"/>
      <c r="F1942" s="82"/>
      <c r="G1942" s="81"/>
      <c r="H1942" s="83"/>
      <c r="I1942" s="83"/>
      <c r="J1942" s="83"/>
      <c r="K1942" s="59" t="s">
        <v>96</v>
      </c>
      <c r="L1942" s="85" t="n">
        <v>0.831944444444444</v>
      </c>
      <c r="M1942" s="85" t="n">
        <v>0.848611111111111</v>
      </c>
      <c r="N1942" s="99" t="s">
        <v>3063</v>
      </c>
      <c r="O1942" s="59" t="s">
        <v>2118</v>
      </c>
      <c r="Q1942" s="0" t="s">
        <v>115</v>
      </c>
      <c r="R1942" s="0" t="str">
        <f aca="false">CHOOSE(WEEKDAY(A1942),"Dom","Lun","Mar","Mie","Jue","Vie","Sab")</f>
        <v>Jue</v>
      </c>
    </row>
    <row r="1943" customFormat="false" ht="15" hidden="false" customHeight="true" outlineLevel="0" collapsed="false">
      <c r="A1943" s="70" t="n">
        <v>44211</v>
      </c>
      <c r="B1943" s="9" t="s">
        <v>3064</v>
      </c>
      <c r="C1943" s="71" t="n">
        <v>300</v>
      </c>
      <c r="D1943" s="72" t="s">
        <v>77</v>
      </c>
      <c r="E1943" s="73" t="s">
        <v>3065</v>
      </c>
      <c r="F1943" s="74" t="n">
        <f aca="false">IF(MONTH(A1943)=MONTH(A1942),F1942+1,1)</f>
        <v>1</v>
      </c>
      <c r="G1943" s="73"/>
      <c r="H1943" s="75"/>
      <c r="I1943" s="75" t="s">
        <v>113</v>
      </c>
      <c r="J1943" s="75"/>
      <c r="K1943" s="78" t="s">
        <v>80</v>
      </c>
      <c r="L1943" s="7" t="n">
        <v>0.452083333333333</v>
      </c>
      <c r="M1943" s="7" t="n">
        <v>0.514583333333333</v>
      </c>
      <c r="N1943" s="95" t="s">
        <v>145</v>
      </c>
      <c r="O1943" s="78" t="s">
        <v>3066</v>
      </c>
      <c r="Q1943" s="0" t="s">
        <v>332</v>
      </c>
      <c r="R1943" s="0" t="str">
        <f aca="false">CHOOSE(WEEKDAY(A1943),"Dom","Lun","Mar","Mie","Jue","Vie","Sab")</f>
        <v>Vie</v>
      </c>
    </row>
    <row r="1944" customFormat="false" ht="15" hidden="false" customHeight="true" outlineLevel="0" collapsed="false">
      <c r="A1944" s="70" t="n">
        <v>44211</v>
      </c>
      <c r="B1944" s="9" t="s">
        <v>3067</v>
      </c>
      <c r="C1944" s="71" t="n">
        <v>400</v>
      </c>
      <c r="D1944" s="72" t="s">
        <v>104</v>
      </c>
      <c r="E1944" s="73" t="s">
        <v>3068</v>
      </c>
      <c r="F1944" s="74" t="n">
        <f aca="false">IF(MONTH(A1944)=MONTH(A1943),F1943+1,1)</f>
        <v>2</v>
      </c>
      <c r="G1944" s="73"/>
      <c r="H1944" s="75"/>
      <c r="I1944" s="75" t="s">
        <v>187</v>
      </c>
      <c r="J1944" s="75"/>
      <c r="K1944" s="78" t="s">
        <v>80</v>
      </c>
      <c r="L1944" s="7" t="n">
        <v>0.401388888888889</v>
      </c>
      <c r="M1944" s="7" t="n">
        <v>0.420833333333333</v>
      </c>
      <c r="N1944" s="95" t="s">
        <v>213</v>
      </c>
      <c r="O1944" s="78" t="s">
        <v>3069</v>
      </c>
      <c r="Q1944" s="0" t="s">
        <v>332</v>
      </c>
      <c r="R1944" s="0" t="str">
        <f aca="false">CHOOSE(WEEKDAY(A1944),"Dom","Lun","Mar","Mie","Jue","Vie","Sab")</f>
        <v>Vie</v>
      </c>
    </row>
    <row r="1945" customFormat="false" ht="15" hidden="false" customHeight="true" outlineLevel="0" collapsed="false">
      <c r="A1945" s="70" t="n">
        <v>44211</v>
      </c>
      <c r="B1945" s="9" t="s">
        <v>3070</v>
      </c>
      <c r="C1945" s="71" t="n">
        <v>300</v>
      </c>
      <c r="D1945" s="72" t="s">
        <v>104</v>
      </c>
      <c r="E1945" s="73" t="s">
        <v>3071</v>
      </c>
      <c r="F1945" s="74" t="n">
        <f aca="false">IF(MONTH(A1945)=MONTH(A1944),F1944+1,1)</f>
        <v>3</v>
      </c>
      <c r="G1945" s="73"/>
      <c r="H1945" s="75"/>
      <c r="I1945" s="75" t="s">
        <v>113</v>
      </c>
      <c r="J1945" s="75"/>
      <c r="K1945" s="78" t="s">
        <v>80</v>
      </c>
      <c r="L1945" s="7" t="n">
        <v>0.528472222222222</v>
      </c>
      <c r="M1945" s="7" t="n">
        <v>0.540972222222222</v>
      </c>
      <c r="N1945" s="95" t="s">
        <v>476</v>
      </c>
      <c r="O1945" s="78" t="s">
        <v>74</v>
      </c>
      <c r="Q1945" s="0" t="s">
        <v>332</v>
      </c>
      <c r="R1945" s="0" t="str">
        <f aca="false">CHOOSE(WEEKDAY(A1945),"Dom","Lun","Mar","Mie","Jue","Vie","Sab")</f>
        <v>Vie</v>
      </c>
    </row>
    <row r="1946" customFormat="false" ht="15" hidden="false" customHeight="true" outlineLevel="0" collapsed="false">
      <c r="A1946" s="70" t="n">
        <v>44211</v>
      </c>
      <c r="B1946" s="9" t="s">
        <v>3072</v>
      </c>
      <c r="C1946" s="71" t="n">
        <v>300</v>
      </c>
      <c r="D1946" s="72" t="s">
        <v>104</v>
      </c>
      <c r="E1946" s="73" t="s">
        <v>3073</v>
      </c>
      <c r="F1946" s="74" t="n">
        <f aca="false">IF(MONTH(A1946)=MONTH(A1945),F1945+1,1)</f>
        <v>4</v>
      </c>
      <c r="G1946" s="73"/>
      <c r="H1946" s="75"/>
      <c r="I1946" s="75" t="s">
        <v>113</v>
      </c>
      <c r="J1946" s="75"/>
      <c r="K1946" s="78" t="s">
        <v>80</v>
      </c>
      <c r="L1946" s="7" t="n">
        <v>0.560416666666667</v>
      </c>
      <c r="M1946" s="7" t="n">
        <v>0.573611111111111</v>
      </c>
      <c r="N1946" s="95" t="s">
        <v>109</v>
      </c>
      <c r="O1946" s="78" t="s">
        <v>3074</v>
      </c>
      <c r="Q1946" s="0" t="s">
        <v>332</v>
      </c>
      <c r="R1946" s="0" t="str">
        <f aca="false">CHOOSE(WEEKDAY(A1946),"Dom","Lun","Mar","Mie","Jue","Vie","Sab")</f>
        <v>Vie</v>
      </c>
    </row>
    <row r="1947" customFormat="false" ht="15" hidden="false" customHeight="true" outlineLevel="0" collapsed="false">
      <c r="A1947" s="70" t="n">
        <v>44211</v>
      </c>
      <c r="B1947" s="9" t="s">
        <v>2395</v>
      </c>
      <c r="C1947" s="71" t="n">
        <v>350</v>
      </c>
      <c r="D1947" s="72" t="s">
        <v>104</v>
      </c>
      <c r="E1947" s="73" t="s">
        <v>2396</v>
      </c>
      <c r="F1947" s="74" t="n">
        <f aca="false">IF(MONTH(A1947)=MONTH(A1946),F1946+1,1)</f>
        <v>5</v>
      </c>
      <c r="G1947" s="73"/>
      <c r="H1947" s="75"/>
      <c r="I1947" s="75" t="s">
        <v>183</v>
      </c>
      <c r="J1947" s="75"/>
      <c r="K1947" s="78" t="s">
        <v>80</v>
      </c>
      <c r="L1947" s="7" t="n">
        <v>0.644444444444444</v>
      </c>
      <c r="M1947" s="7" t="n">
        <v>0.665972222222222</v>
      </c>
      <c r="N1947" s="95" t="s">
        <v>114</v>
      </c>
      <c r="O1947" s="78" t="s">
        <v>2397</v>
      </c>
      <c r="Q1947" s="0" t="s">
        <v>332</v>
      </c>
      <c r="R1947" s="0" t="str">
        <f aca="false">CHOOSE(WEEKDAY(A1947),"Dom","Lun","Mar","Mie","Jue","Vie","Sab")</f>
        <v>Vie</v>
      </c>
    </row>
    <row r="1948" customFormat="false" ht="15" hidden="false" customHeight="true" outlineLevel="0" collapsed="false">
      <c r="A1948" s="70" t="n">
        <v>44211</v>
      </c>
      <c r="B1948" s="9" t="s">
        <v>68</v>
      </c>
      <c r="C1948" s="71" t="n">
        <v>450</v>
      </c>
      <c r="D1948" s="72" t="s">
        <v>69</v>
      </c>
      <c r="E1948" s="73" t="s">
        <v>70</v>
      </c>
      <c r="F1948" s="74" t="n">
        <f aca="false">IF(MONTH(A1948)=MONTH(A1947),F1947+1,1)</f>
        <v>6</v>
      </c>
      <c r="G1948" s="73"/>
      <c r="H1948" s="75" t="s">
        <v>71</v>
      </c>
      <c r="I1948" s="75" t="s">
        <v>113</v>
      </c>
      <c r="J1948" s="75"/>
      <c r="K1948" s="78" t="s">
        <v>80</v>
      </c>
      <c r="L1948" s="7" t="n">
        <v>0.790972222222222</v>
      </c>
      <c r="M1948" s="7" t="n">
        <v>0.80625</v>
      </c>
      <c r="N1948" s="95" t="s">
        <v>635</v>
      </c>
      <c r="O1948" s="78" t="s">
        <v>74</v>
      </c>
      <c r="Q1948" s="0" t="s">
        <v>332</v>
      </c>
      <c r="R1948" s="0" t="str">
        <f aca="false">CHOOSE(WEEKDAY(A1948),"Dom","Lun","Mar","Mie","Jue","Vie","Sab")</f>
        <v>Vie</v>
      </c>
    </row>
    <row r="1949" customFormat="false" ht="15" hidden="true" customHeight="true" outlineLevel="0" collapsed="false">
      <c r="A1949" s="70" t="n">
        <v>44211</v>
      </c>
      <c r="B1949" s="9" t="s">
        <v>1385</v>
      </c>
      <c r="C1949" s="71"/>
      <c r="D1949" s="72"/>
      <c r="E1949" s="73"/>
      <c r="F1949" s="74"/>
      <c r="G1949" s="73"/>
      <c r="H1949" s="75"/>
      <c r="I1949" s="75"/>
      <c r="J1949" s="75"/>
      <c r="K1949" s="78" t="s">
        <v>257</v>
      </c>
      <c r="L1949" s="7" t="n">
        <v>0.438194444444444</v>
      </c>
      <c r="M1949" s="7" t="n">
        <v>0.449305555555556</v>
      </c>
      <c r="N1949" s="95" t="s">
        <v>168</v>
      </c>
      <c r="O1949" s="78" t="s">
        <v>281</v>
      </c>
      <c r="Q1949" s="0" t="s">
        <v>332</v>
      </c>
      <c r="R1949" s="0" t="str">
        <f aca="false">CHOOSE(WEEKDAY(A1949),"Dom","Lun","Mar","Mie","Jue","Vie","Sab")</f>
        <v>Vie</v>
      </c>
    </row>
    <row r="1950" customFormat="false" ht="15" hidden="true" customHeight="true" outlineLevel="0" collapsed="false">
      <c r="A1950" s="70" t="n">
        <v>44211</v>
      </c>
      <c r="B1950" s="9" t="s">
        <v>143</v>
      </c>
      <c r="C1950" s="124"/>
      <c r="D1950" s="144"/>
      <c r="E1950" s="73"/>
      <c r="F1950" s="74"/>
      <c r="G1950" s="73"/>
      <c r="H1950" s="75"/>
      <c r="I1950" s="75"/>
      <c r="J1950" s="75"/>
      <c r="K1950" s="78" t="s">
        <v>144</v>
      </c>
      <c r="L1950" s="7" t="n">
        <v>0.586111111111111</v>
      </c>
      <c r="M1950" s="7" t="n">
        <v>0.631944444444444</v>
      </c>
      <c r="N1950" s="95" t="s">
        <v>109</v>
      </c>
      <c r="O1950" s="78"/>
      <c r="Q1950" s="0" t="s">
        <v>332</v>
      </c>
      <c r="R1950" s="0" t="str">
        <f aca="false">CHOOSE(WEEKDAY(A1950),"Dom","Lun","Mar","Mie","Jue","Vie","Sab")</f>
        <v>Vie</v>
      </c>
    </row>
    <row r="1951" customFormat="false" ht="15" hidden="true" customHeight="true" outlineLevel="0" collapsed="false">
      <c r="A1951" s="70" t="n">
        <v>44211</v>
      </c>
      <c r="B1951" s="9" t="s">
        <v>143</v>
      </c>
      <c r="C1951" s="71"/>
      <c r="D1951" s="72"/>
      <c r="E1951" s="73"/>
      <c r="F1951" s="74"/>
      <c r="G1951" s="73"/>
      <c r="H1951" s="75"/>
      <c r="I1951" s="75"/>
      <c r="J1951" s="75"/>
      <c r="K1951" s="78" t="s">
        <v>144</v>
      </c>
      <c r="L1951" s="7" t="n">
        <v>0.706944444444444</v>
      </c>
      <c r="M1951" s="7" t="n">
        <v>0.755555555555556</v>
      </c>
      <c r="N1951" s="95" t="s">
        <v>239</v>
      </c>
      <c r="O1951" s="78"/>
      <c r="Q1951" s="0" t="s">
        <v>332</v>
      </c>
      <c r="R1951" s="0" t="str">
        <f aca="false">CHOOSE(WEEKDAY(A1951),"Dom","Lun","Mar","Mie","Jue","Vie","Sab")</f>
        <v>Vie</v>
      </c>
    </row>
    <row r="1952" customFormat="false" ht="15" hidden="true" customHeight="true" outlineLevel="0" collapsed="false">
      <c r="A1952" s="70" t="n">
        <v>44211</v>
      </c>
      <c r="B1952" s="9" t="s">
        <v>1039</v>
      </c>
      <c r="C1952" s="71"/>
      <c r="D1952" s="72"/>
      <c r="E1952" s="73"/>
      <c r="F1952" s="74"/>
      <c r="G1952" s="73"/>
      <c r="H1952" s="75"/>
      <c r="I1952" s="75"/>
      <c r="J1952" s="75"/>
      <c r="K1952" s="78" t="s">
        <v>257</v>
      </c>
      <c r="L1952" s="7" t="n">
        <v>0.761111111111111</v>
      </c>
      <c r="M1952" s="7" t="n">
        <v>0.788194444444444</v>
      </c>
      <c r="N1952" s="95" t="s">
        <v>168</v>
      </c>
      <c r="O1952" s="78" t="s">
        <v>1040</v>
      </c>
      <c r="Q1952" s="0" t="s">
        <v>332</v>
      </c>
      <c r="R1952" s="0" t="str">
        <f aca="false">CHOOSE(WEEKDAY(A1952),"Dom","Lun","Mar","Mie","Jue","Vie","Sab")</f>
        <v>Vie</v>
      </c>
    </row>
    <row r="1953" customFormat="false" ht="15" hidden="true" customHeight="true" outlineLevel="0" collapsed="false">
      <c r="A1953" s="70" t="n">
        <v>44211</v>
      </c>
      <c r="B1953" s="9" t="s">
        <v>143</v>
      </c>
      <c r="C1953" s="71"/>
      <c r="D1953" s="72"/>
      <c r="E1953" s="73"/>
      <c r="F1953" s="74"/>
      <c r="G1953" s="73"/>
      <c r="H1953" s="75"/>
      <c r="I1953" s="75"/>
      <c r="J1953" s="75"/>
      <c r="K1953" s="78" t="s">
        <v>144</v>
      </c>
      <c r="L1953" s="7" t="n">
        <v>0.847916666666667</v>
      </c>
      <c r="M1953" s="7" t="n">
        <v>0.890972222222222</v>
      </c>
      <c r="N1953" s="95" t="s">
        <v>310</v>
      </c>
      <c r="O1953" s="78"/>
      <c r="Q1953" s="0" t="s">
        <v>332</v>
      </c>
      <c r="R1953" s="0" t="str">
        <f aca="false">CHOOSE(WEEKDAY(A1953),"Dom","Lun","Mar","Mie","Jue","Vie","Sab")</f>
        <v>Vie</v>
      </c>
    </row>
    <row r="1954" customFormat="false" ht="15" hidden="true" customHeight="true" outlineLevel="0" collapsed="false">
      <c r="A1954" s="47" t="n">
        <v>44211</v>
      </c>
      <c r="B1954" s="79" t="s">
        <v>147</v>
      </c>
      <c r="C1954" s="49"/>
      <c r="D1954" s="80"/>
      <c r="E1954" s="81"/>
      <c r="F1954" s="82"/>
      <c r="G1954" s="81"/>
      <c r="H1954" s="83"/>
      <c r="I1954" s="83"/>
      <c r="J1954" s="83"/>
      <c r="K1954" s="59" t="s">
        <v>96</v>
      </c>
      <c r="L1954" s="85" t="n">
        <v>0.9</v>
      </c>
      <c r="M1954" s="85" t="n">
        <v>0.914583333333333</v>
      </c>
      <c r="N1954" s="99" t="s">
        <v>3075</v>
      </c>
      <c r="O1954" s="59" t="s">
        <v>2118</v>
      </c>
      <c r="Q1954" s="0" t="s">
        <v>332</v>
      </c>
      <c r="R1954" s="0" t="str">
        <f aca="false">CHOOSE(WEEKDAY(A1954),"Dom","Lun","Mar","Mie","Jue","Vie","Sab")</f>
        <v>Vie</v>
      </c>
    </row>
    <row r="1955" customFormat="false" ht="15" hidden="false" customHeight="true" outlineLevel="0" collapsed="false">
      <c r="A1955" s="70" t="n">
        <v>44212</v>
      </c>
      <c r="B1955" s="9" t="s">
        <v>3076</v>
      </c>
      <c r="C1955" s="71" t="n">
        <v>440</v>
      </c>
      <c r="D1955" s="72" t="s">
        <v>821</v>
      </c>
      <c r="E1955" s="73" t="s">
        <v>3077</v>
      </c>
      <c r="F1955" s="74" t="n">
        <f aca="false">IF(MONTH(A1955)=MONTH(A1954),F1954+1,1)</f>
        <v>1</v>
      </c>
      <c r="G1955" s="73"/>
      <c r="H1955" s="75" t="s">
        <v>3078</v>
      </c>
      <c r="I1955" s="75" t="s">
        <v>100</v>
      </c>
      <c r="J1955" s="75"/>
      <c r="K1955" s="78" t="s">
        <v>80</v>
      </c>
      <c r="L1955" s="7" t="n">
        <v>0.34375</v>
      </c>
      <c r="M1955" s="7" t="n">
        <v>0.366666666666667</v>
      </c>
      <c r="N1955" s="95" t="s">
        <v>615</v>
      </c>
      <c r="O1955" s="78" t="s">
        <v>3079</v>
      </c>
      <c r="Q1955" s="0" t="s">
        <v>332</v>
      </c>
      <c r="R1955" s="0" t="str">
        <f aca="false">CHOOSE(WEEKDAY(A1955),"Dom","Lun","Mar","Mie","Jue","Vie","Sab")</f>
        <v>Sab</v>
      </c>
    </row>
    <row r="1956" customFormat="false" ht="15" hidden="false" customHeight="true" outlineLevel="0" collapsed="false">
      <c r="A1956" s="70" t="n">
        <v>44212</v>
      </c>
      <c r="B1956" s="9" t="s">
        <v>3080</v>
      </c>
      <c r="C1956" s="71" t="n">
        <v>400</v>
      </c>
      <c r="D1956" s="72" t="s">
        <v>821</v>
      </c>
      <c r="E1956" s="73" t="s">
        <v>3081</v>
      </c>
      <c r="F1956" s="74" t="n">
        <f aca="false">IF(MONTH(A1956)=MONTH(A1955),F1955+1,1)</f>
        <v>2</v>
      </c>
      <c r="G1956" s="73"/>
      <c r="H1956" s="75" t="s">
        <v>3082</v>
      </c>
      <c r="I1956" s="75" t="s">
        <v>113</v>
      </c>
      <c r="J1956" s="75"/>
      <c r="K1956" s="78" t="s">
        <v>80</v>
      </c>
      <c r="L1956" s="7" t="n">
        <v>0.582638888888889</v>
      </c>
      <c r="M1956" s="7" t="n">
        <v>0.694444444444444</v>
      </c>
      <c r="N1956" s="95" t="s">
        <v>132</v>
      </c>
      <c r="O1956" s="78" t="s">
        <v>3083</v>
      </c>
      <c r="Q1956" s="0" t="s">
        <v>332</v>
      </c>
      <c r="R1956" s="0" t="str">
        <f aca="false">CHOOSE(WEEKDAY(A1956),"Dom","Lun","Mar","Mie","Jue","Vie","Sab")</f>
        <v>Sab</v>
      </c>
    </row>
    <row r="1957" customFormat="false" ht="15" hidden="false" customHeight="true" outlineLevel="0" collapsed="false">
      <c r="A1957" s="70" t="n">
        <v>44212</v>
      </c>
      <c r="B1957" s="9" t="s">
        <v>98</v>
      </c>
      <c r="C1957" s="71" t="n">
        <v>350</v>
      </c>
      <c r="D1957" s="72" t="s">
        <v>104</v>
      </c>
      <c r="E1957" s="73" t="s">
        <v>3084</v>
      </c>
      <c r="F1957" s="74" t="n">
        <f aca="false">IF(MONTH(A1957)=MONTH(A1956),F1956+1,1)</f>
        <v>3</v>
      </c>
      <c r="G1957" s="73"/>
      <c r="H1957" s="75"/>
      <c r="I1957" s="75" t="s">
        <v>100</v>
      </c>
      <c r="J1957" s="75"/>
      <c r="K1957" s="78" t="s">
        <v>80</v>
      </c>
      <c r="L1957" s="7" t="n">
        <v>0.3875</v>
      </c>
      <c r="M1957" s="7" t="n">
        <v>0.390277777777778</v>
      </c>
      <c r="N1957" s="95" t="s">
        <v>310</v>
      </c>
      <c r="O1957" s="78" t="s">
        <v>3085</v>
      </c>
      <c r="Q1957" s="0" t="s">
        <v>332</v>
      </c>
      <c r="R1957" s="0" t="str">
        <f aca="false">CHOOSE(WEEKDAY(A1957),"Dom","Lun","Mar","Mie","Jue","Vie","Sab")</f>
        <v>Sab</v>
      </c>
    </row>
    <row r="1958" customFormat="false" ht="15" hidden="false" customHeight="true" outlineLevel="0" collapsed="false">
      <c r="A1958" s="70" t="n">
        <v>44212</v>
      </c>
      <c r="B1958" s="9" t="s">
        <v>98</v>
      </c>
      <c r="C1958" s="71" t="n">
        <v>300</v>
      </c>
      <c r="D1958" s="72" t="s">
        <v>104</v>
      </c>
      <c r="E1958" s="73" t="s">
        <v>3086</v>
      </c>
      <c r="F1958" s="74" t="n">
        <f aca="false">IF(MONTH(A1958)=MONTH(A1957),F1957+1,1)</f>
        <v>4</v>
      </c>
      <c r="G1958" s="73"/>
      <c r="H1958" s="75"/>
      <c r="I1958" s="75" t="s">
        <v>100</v>
      </c>
      <c r="J1958" s="75"/>
      <c r="K1958" s="78" t="s">
        <v>80</v>
      </c>
      <c r="L1958" s="7" t="n">
        <v>0.481944444444444</v>
      </c>
      <c r="M1958" s="7" t="n">
        <v>0.489583333333333</v>
      </c>
      <c r="N1958" s="95" t="s">
        <v>106</v>
      </c>
      <c r="O1958" s="78" t="s">
        <v>3087</v>
      </c>
      <c r="Q1958" s="0" t="s">
        <v>332</v>
      </c>
      <c r="R1958" s="0" t="str">
        <f aca="false">CHOOSE(WEEKDAY(A1958),"Dom","Lun","Mar","Mie","Jue","Vie","Sab")</f>
        <v>Sab</v>
      </c>
    </row>
    <row r="1959" customFormat="false" ht="15" hidden="true" customHeight="true" outlineLevel="0" collapsed="false">
      <c r="A1959" s="70" t="n">
        <v>44212</v>
      </c>
      <c r="B1959" s="9" t="s">
        <v>1632</v>
      </c>
      <c r="C1959" s="71"/>
      <c r="D1959" s="72"/>
      <c r="E1959" s="73"/>
      <c r="F1959" s="74"/>
      <c r="G1959" s="73"/>
      <c r="H1959" s="75"/>
      <c r="I1959" s="75"/>
      <c r="J1959" s="75"/>
      <c r="K1959" s="78" t="s">
        <v>257</v>
      </c>
      <c r="L1959" s="7" t="n">
        <v>0.335416666666667</v>
      </c>
      <c r="M1959" s="7" t="n">
        <v>0.340972222222222</v>
      </c>
      <c r="N1959" s="95" t="s">
        <v>168</v>
      </c>
      <c r="O1959" s="78" t="s">
        <v>407</v>
      </c>
      <c r="Q1959" s="0" t="s">
        <v>332</v>
      </c>
      <c r="R1959" s="0" t="str">
        <f aca="false">CHOOSE(WEEKDAY(A1959),"Dom","Lun","Mar","Mie","Jue","Vie","Sab")</f>
        <v>Sab</v>
      </c>
    </row>
    <row r="1960" customFormat="false" ht="15" hidden="true" customHeight="true" outlineLevel="0" collapsed="false">
      <c r="A1960" s="70" t="n">
        <v>44212</v>
      </c>
      <c r="B1960" s="9" t="s">
        <v>2301</v>
      </c>
      <c r="C1960" s="71"/>
      <c r="D1960" s="72"/>
      <c r="E1960" s="73"/>
      <c r="F1960" s="74"/>
      <c r="G1960" s="73"/>
      <c r="H1960" s="75"/>
      <c r="I1960" s="75"/>
      <c r="J1960" s="75"/>
      <c r="K1960" s="78" t="s">
        <v>108</v>
      </c>
      <c r="L1960" s="7" t="n">
        <v>0.399305555555556</v>
      </c>
      <c r="M1960" s="7" t="n">
        <v>0.411805555555556</v>
      </c>
      <c r="N1960" s="95" t="s">
        <v>1327</v>
      </c>
      <c r="O1960" s="78" t="s">
        <v>3088</v>
      </c>
      <c r="Q1960" s="0" t="s">
        <v>332</v>
      </c>
      <c r="R1960" s="0" t="str">
        <f aca="false">CHOOSE(WEEKDAY(A1960),"Dom","Lun","Mar","Mie","Jue","Vie","Sab")</f>
        <v>Sab</v>
      </c>
    </row>
    <row r="1961" customFormat="false" ht="15" hidden="true" customHeight="true" outlineLevel="0" collapsed="false">
      <c r="A1961" s="70" t="n">
        <v>44212</v>
      </c>
      <c r="B1961" s="9" t="s">
        <v>98</v>
      </c>
      <c r="C1961" s="71"/>
      <c r="D1961" s="72"/>
      <c r="E1961" s="73"/>
      <c r="F1961" s="74"/>
      <c r="G1961" s="73"/>
      <c r="H1961" s="75"/>
      <c r="I1961" s="75"/>
      <c r="J1961" s="75"/>
      <c r="K1961" s="78" t="s">
        <v>108</v>
      </c>
      <c r="L1961" s="7" t="n">
        <v>0.504861111111111</v>
      </c>
      <c r="M1961" s="7" t="n">
        <v>0.504861111111111</v>
      </c>
      <c r="N1961" s="95" t="s">
        <v>155</v>
      </c>
      <c r="O1961" s="78" t="s">
        <v>3089</v>
      </c>
      <c r="Q1961" s="0" t="s">
        <v>332</v>
      </c>
      <c r="R1961" s="0" t="str">
        <f aca="false">CHOOSE(WEEKDAY(A1961),"Dom","Lun","Mar","Mie","Jue","Vie","Sab")</f>
        <v>Sab</v>
      </c>
    </row>
    <row r="1962" customFormat="false" ht="15" hidden="true" customHeight="true" outlineLevel="0" collapsed="false">
      <c r="A1962" s="70" t="n">
        <v>44212</v>
      </c>
      <c r="B1962" s="9" t="s">
        <v>143</v>
      </c>
      <c r="C1962" s="71"/>
      <c r="D1962" s="72"/>
      <c r="E1962" s="73"/>
      <c r="F1962" s="74"/>
      <c r="G1962" s="73"/>
      <c r="H1962" s="75"/>
      <c r="I1962" s="75"/>
      <c r="J1962" s="75"/>
      <c r="K1962" s="78" t="s">
        <v>144</v>
      </c>
      <c r="L1962" s="7" t="n">
        <v>0.520833333333333</v>
      </c>
      <c r="M1962" s="7" t="n">
        <v>0.575</v>
      </c>
      <c r="N1962" s="95" t="s">
        <v>170</v>
      </c>
      <c r="O1962" s="78"/>
      <c r="Q1962" s="0" t="s">
        <v>332</v>
      </c>
      <c r="R1962" s="0" t="str">
        <f aca="false">CHOOSE(WEEKDAY(A1962),"Dom","Lun","Mar","Mie","Jue","Vie","Sab")</f>
        <v>Sab</v>
      </c>
    </row>
    <row r="1963" customFormat="false" ht="15" hidden="true" customHeight="true" outlineLevel="0" collapsed="false">
      <c r="A1963" s="47" t="n">
        <v>44212</v>
      </c>
      <c r="B1963" s="79" t="s">
        <v>147</v>
      </c>
      <c r="C1963" s="49"/>
      <c r="D1963" s="80"/>
      <c r="E1963" s="81"/>
      <c r="F1963" s="82"/>
      <c r="G1963" s="81"/>
      <c r="H1963" s="83"/>
      <c r="I1963" s="83"/>
      <c r="J1963" s="83"/>
      <c r="K1963" s="59" t="s">
        <v>96</v>
      </c>
      <c r="L1963" s="85" t="n">
        <v>0.715972222222222</v>
      </c>
      <c r="M1963" s="85" t="n">
        <v>0.741666666666667</v>
      </c>
      <c r="N1963" s="99" t="s">
        <v>3090</v>
      </c>
      <c r="O1963" s="59" t="s">
        <v>2118</v>
      </c>
      <c r="Q1963" s="0" t="s">
        <v>332</v>
      </c>
      <c r="R1963" s="0" t="str">
        <f aca="false">CHOOSE(WEEKDAY(A1963),"Dom","Lun","Mar","Mie","Jue","Vie","Sab")</f>
        <v>Sab</v>
      </c>
    </row>
    <row r="1964" customFormat="false" ht="15" hidden="false" customHeight="true" outlineLevel="0" collapsed="false">
      <c r="A1964" s="70" t="n">
        <v>44215</v>
      </c>
      <c r="B1964" s="9" t="s">
        <v>3091</v>
      </c>
      <c r="C1964" s="71" t="n">
        <v>300</v>
      </c>
      <c r="D1964" s="72" t="s">
        <v>77</v>
      </c>
      <c r="E1964" s="73" t="s">
        <v>3092</v>
      </c>
      <c r="F1964" s="74" t="n">
        <f aca="false">IF(MONTH(A1964)=MONTH(A1963),F1963+1,1)</f>
        <v>1</v>
      </c>
      <c r="G1964" s="73"/>
      <c r="H1964" s="75"/>
      <c r="I1964" s="75" t="s">
        <v>79</v>
      </c>
      <c r="J1964" s="75"/>
      <c r="K1964" s="78" t="s">
        <v>80</v>
      </c>
      <c r="L1964" s="7" t="n">
        <v>0.510416666666667</v>
      </c>
      <c r="M1964" s="7" t="n">
        <v>0.526388888888889</v>
      </c>
      <c r="N1964" s="95" t="s">
        <v>276</v>
      </c>
      <c r="O1964" s="78" t="s">
        <v>3093</v>
      </c>
      <c r="Q1964" s="0" t="s">
        <v>332</v>
      </c>
      <c r="R1964" s="0" t="str">
        <f aca="false">CHOOSE(WEEKDAY(A1964),"Dom","Lun","Mar","Mie","Jue","Vie","Sab")</f>
        <v>Mar</v>
      </c>
    </row>
    <row r="1965" customFormat="false" ht="15" hidden="false" customHeight="true" outlineLevel="0" collapsed="false">
      <c r="A1965" s="70" t="n">
        <v>44215</v>
      </c>
      <c r="B1965" s="9" t="s">
        <v>3094</v>
      </c>
      <c r="C1965" s="71" t="n">
        <v>300</v>
      </c>
      <c r="D1965" s="72" t="s">
        <v>821</v>
      </c>
      <c r="E1965" s="73" t="s">
        <v>3095</v>
      </c>
      <c r="F1965" s="74" t="n">
        <f aca="false">IF(MONTH(A1965)=MONTH(A1964),F1964+1,1)</f>
        <v>2</v>
      </c>
      <c r="G1965" s="73"/>
      <c r="H1965" s="75" t="s">
        <v>3096</v>
      </c>
      <c r="I1965" s="75" t="s">
        <v>183</v>
      </c>
      <c r="J1965" s="75"/>
      <c r="K1965" s="78" t="s">
        <v>80</v>
      </c>
      <c r="L1965" s="7" t="n">
        <v>0.548611111111111</v>
      </c>
      <c r="M1965" s="7" t="n">
        <v>0.629166666666667</v>
      </c>
      <c r="N1965" s="95" t="s">
        <v>122</v>
      </c>
      <c r="O1965" s="78" t="s">
        <v>3097</v>
      </c>
      <c r="Q1965" s="0" t="s">
        <v>332</v>
      </c>
      <c r="R1965" s="0" t="str">
        <f aca="false">CHOOSE(WEEKDAY(A1965),"Dom","Lun","Mar","Mie","Jue","Vie","Sab")</f>
        <v>Mar</v>
      </c>
    </row>
    <row r="1966" customFormat="false" ht="15" hidden="false" customHeight="true" outlineLevel="0" collapsed="false">
      <c r="A1966" s="70" t="n">
        <v>44215</v>
      </c>
      <c r="B1966" s="9" t="s">
        <v>608</v>
      </c>
      <c r="C1966" s="71" t="n">
        <v>400</v>
      </c>
      <c r="D1966" s="72" t="s">
        <v>104</v>
      </c>
      <c r="E1966" s="73" t="s">
        <v>609</v>
      </c>
      <c r="F1966" s="74" t="n">
        <f aca="false">IF(MONTH(A1966)=MONTH(A1965),F1965+1,1)</f>
        <v>3</v>
      </c>
      <c r="G1966" s="73"/>
      <c r="H1966" s="75" t="s">
        <v>610</v>
      </c>
      <c r="I1966" s="75" t="s">
        <v>183</v>
      </c>
      <c r="J1966" s="75"/>
      <c r="K1966" s="78" t="s">
        <v>80</v>
      </c>
      <c r="L1966" s="7" t="n">
        <v>0.346527777777778</v>
      </c>
      <c r="M1966" s="7" t="n">
        <v>0.375</v>
      </c>
      <c r="N1966" s="95" t="s">
        <v>213</v>
      </c>
      <c r="O1966" s="78" t="s">
        <v>611</v>
      </c>
      <c r="Q1966" s="0" t="s">
        <v>332</v>
      </c>
      <c r="R1966" s="0" t="str">
        <f aca="false">CHOOSE(WEEKDAY(A1966),"Dom","Lun","Mar","Mie","Jue","Vie","Sab")</f>
        <v>Mar</v>
      </c>
    </row>
    <row r="1967" customFormat="false" ht="15" hidden="false" customHeight="true" outlineLevel="0" collapsed="false">
      <c r="A1967" s="70" t="n">
        <v>44215</v>
      </c>
      <c r="B1967" s="9" t="s">
        <v>3098</v>
      </c>
      <c r="C1967" s="71" t="n">
        <v>70</v>
      </c>
      <c r="D1967" s="72" t="s">
        <v>104</v>
      </c>
      <c r="E1967" s="73" t="s">
        <v>3099</v>
      </c>
      <c r="F1967" s="74" t="n">
        <f aca="false">IF(MONTH(A1967)=MONTH(A1966),F1966+1,1)</f>
        <v>4</v>
      </c>
      <c r="G1967" s="73"/>
      <c r="H1967" s="75"/>
      <c r="I1967" s="75" t="s">
        <v>113</v>
      </c>
      <c r="J1967" s="75"/>
      <c r="K1967" s="78" t="s">
        <v>80</v>
      </c>
      <c r="L1967" s="7" t="n">
        <v>0.449305555555556</v>
      </c>
      <c r="M1967" s="7" t="n">
        <v>0.493055555555556</v>
      </c>
      <c r="N1967" s="95" t="s">
        <v>213</v>
      </c>
      <c r="O1967" s="78" t="s">
        <v>3100</v>
      </c>
      <c r="Q1967" s="0" t="s">
        <v>332</v>
      </c>
      <c r="R1967" s="0" t="str">
        <f aca="false">CHOOSE(WEEKDAY(A1967),"Dom","Lun","Mar","Mie","Jue","Vie","Sab")</f>
        <v>Mar</v>
      </c>
    </row>
    <row r="1968" customFormat="false" ht="15" hidden="true" customHeight="true" outlineLevel="0" collapsed="false">
      <c r="A1968" s="70" t="n">
        <v>44215</v>
      </c>
      <c r="B1968" s="9" t="s">
        <v>1385</v>
      </c>
      <c r="C1968" s="71"/>
      <c r="D1968" s="72"/>
      <c r="E1968" s="73"/>
      <c r="F1968" s="74"/>
      <c r="G1968" s="73"/>
      <c r="H1968" s="75"/>
      <c r="I1968" s="75"/>
      <c r="J1968" s="75"/>
      <c r="K1968" s="78" t="s">
        <v>257</v>
      </c>
      <c r="L1968" s="7" t="n">
        <v>0.33125</v>
      </c>
      <c r="M1968" s="7" t="n">
        <v>0.34375</v>
      </c>
      <c r="N1968" s="95" t="s">
        <v>168</v>
      </c>
      <c r="O1968" s="78" t="s">
        <v>281</v>
      </c>
      <c r="Q1968" s="0" t="s">
        <v>332</v>
      </c>
      <c r="R1968" s="0" t="str">
        <f aca="false">CHOOSE(WEEKDAY(A1968),"Dom","Lun","Mar","Mie","Jue","Vie","Sab")</f>
        <v>Mar</v>
      </c>
    </row>
    <row r="1969" customFormat="false" ht="15" hidden="true" customHeight="true" outlineLevel="0" collapsed="false">
      <c r="A1969" s="70" t="n">
        <v>44215</v>
      </c>
      <c r="B1969" s="9" t="s">
        <v>3101</v>
      </c>
      <c r="C1969" s="71"/>
      <c r="D1969" s="72"/>
      <c r="E1969" s="73"/>
      <c r="F1969" s="74"/>
      <c r="G1969" s="73"/>
      <c r="H1969" s="75"/>
      <c r="I1969" s="75"/>
      <c r="J1969" s="75"/>
      <c r="K1969" s="78" t="s">
        <v>108</v>
      </c>
      <c r="L1969" s="7" t="n">
        <v>0.392361111111111</v>
      </c>
      <c r="M1969" s="7" t="n">
        <v>0.397916666666667</v>
      </c>
      <c r="N1969" s="95" t="s">
        <v>220</v>
      </c>
      <c r="O1969" s="78" t="s">
        <v>3102</v>
      </c>
      <c r="Q1969" s="0" t="s">
        <v>332</v>
      </c>
      <c r="R1969" s="0" t="str">
        <f aca="false">CHOOSE(WEEKDAY(A1969),"Dom","Lun","Mar","Mie","Jue","Vie","Sab")</f>
        <v>Mar</v>
      </c>
    </row>
    <row r="1970" customFormat="false" ht="15" hidden="true" customHeight="true" outlineLevel="0" collapsed="false">
      <c r="A1970" s="70" t="n">
        <v>44215</v>
      </c>
      <c r="B1970" s="9" t="s">
        <v>3101</v>
      </c>
      <c r="C1970" s="124"/>
      <c r="D1970" s="144"/>
      <c r="E1970" s="73"/>
      <c r="F1970" s="74"/>
      <c r="G1970" s="73"/>
      <c r="H1970" s="75"/>
      <c r="I1970" s="75"/>
      <c r="J1970" s="75"/>
      <c r="K1970" s="78" t="s">
        <v>108</v>
      </c>
      <c r="L1970" s="7" t="n">
        <v>0.409027777777778</v>
      </c>
      <c r="M1970" s="7" t="n">
        <v>0.422916666666667</v>
      </c>
      <c r="N1970" s="95" t="s">
        <v>206</v>
      </c>
      <c r="O1970" s="78" t="s">
        <v>3103</v>
      </c>
      <c r="Q1970" s="0" t="s">
        <v>332</v>
      </c>
      <c r="R1970" s="0" t="str">
        <f aca="false">CHOOSE(WEEKDAY(A1970),"Dom","Lun","Mar","Mie","Jue","Vie","Sab")</f>
        <v>Mar</v>
      </c>
    </row>
    <row r="1971" customFormat="false" ht="15" hidden="true" customHeight="true" outlineLevel="0" collapsed="false">
      <c r="A1971" s="70" t="n">
        <v>44215</v>
      </c>
      <c r="B1971" s="9" t="s">
        <v>143</v>
      </c>
      <c r="C1971" s="71"/>
      <c r="D1971" s="72"/>
      <c r="E1971" s="73"/>
      <c r="F1971" s="74"/>
      <c r="G1971" s="73"/>
      <c r="H1971" s="75"/>
      <c r="I1971" s="75"/>
      <c r="J1971" s="75"/>
      <c r="K1971" s="78" t="s">
        <v>144</v>
      </c>
      <c r="L1971" s="7" t="n">
        <v>0.64375</v>
      </c>
      <c r="M1971" s="7" t="n">
        <v>0.665277777777778</v>
      </c>
      <c r="N1971" s="95" t="s">
        <v>122</v>
      </c>
      <c r="O1971" s="78"/>
      <c r="Q1971" s="0" t="s">
        <v>332</v>
      </c>
      <c r="R1971" s="0" t="str">
        <f aca="false">CHOOSE(WEEKDAY(A1971),"Dom","Lun","Mar","Mie","Jue","Vie","Sab")</f>
        <v>Mar</v>
      </c>
    </row>
    <row r="1972" customFormat="false" ht="15" hidden="true" customHeight="true" outlineLevel="0" collapsed="false">
      <c r="A1972" s="70" t="n">
        <v>44215</v>
      </c>
      <c r="B1972" s="9" t="s">
        <v>3104</v>
      </c>
      <c r="C1972" s="71"/>
      <c r="D1972" s="72"/>
      <c r="E1972" s="73"/>
      <c r="F1972" s="74"/>
      <c r="G1972" s="73"/>
      <c r="H1972" s="75"/>
      <c r="I1972" s="75"/>
      <c r="J1972" s="75"/>
      <c r="K1972" s="78" t="s">
        <v>108</v>
      </c>
      <c r="L1972" s="7" t="n">
        <v>0.679861111111111</v>
      </c>
      <c r="M1972" s="7" t="n">
        <v>0.6875</v>
      </c>
      <c r="N1972" s="95" t="s">
        <v>318</v>
      </c>
      <c r="O1972" s="78" t="s">
        <v>3105</v>
      </c>
      <c r="Q1972" s="0" t="s">
        <v>332</v>
      </c>
      <c r="R1972" s="0" t="str">
        <f aca="false">CHOOSE(WEEKDAY(A1972),"Dom","Lun","Mar","Mie","Jue","Vie","Sab")</f>
        <v>Mar</v>
      </c>
    </row>
    <row r="1973" customFormat="false" ht="15" hidden="true" customHeight="true" outlineLevel="0" collapsed="false">
      <c r="A1973" s="70" t="n">
        <v>44215</v>
      </c>
      <c r="B1973" s="9" t="s">
        <v>1385</v>
      </c>
      <c r="C1973" s="71"/>
      <c r="D1973" s="72"/>
      <c r="E1973" s="73"/>
      <c r="F1973" s="74"/>
      <c r="G1973" s="73"/>
      <c r="H1973" s="75"/>
      <c r="I1973" s="75"/>
      <c r="J1973" s="75"/>
      <c r="K1973" s="78" t="s">
        <v>257</v>
      </c>
      <c r="L1973" s="7" t="n">
        <v>0.714583333333333</v>
      </c>
      <c r="M1973" s="7" t="n">
        <v>0.719444444444444</v>
      </c>
      <c r="N1973" s="95" t="s">
        <v>168</v>
      </c>
      <c r="O1973" s="78" t="s">
        <v>281</v>
      </c>
      <c r="Q1973" s="0" t="s">
        <v>332</v>
      </c>
      <c r="R1973" s="0" t="str">
        <f aca="false">CHOOSE(WEEKDAY(A1973),"Dom","Lun","Mar","Mie","Jue","Vie","Sab")</f>
        <v>Mar</v>
      </c>
    </row>
    <row r="1974" customFormat="false" ht="15" hidden="true" customHeight="true" outlineLevel="0" collapsed="false">
      <c r="A1974" s="47" t="n">
        <v>44215</v>
      </c>
      <c r="B1974" s="79" t="s">
        <v>147</v>
      </c>
      <c r="C1974" s="49"/>
      <c r="D1974" s="80"/>
      <c r="E1974" s="81"/>
      <c r="F1974" s="82"/>
      <c r="G1974" s="81"/>
      <c r="H1974" s="83"/>
      <c r="I1974" s="83"/>
      <c r="J1974" s="83"/>
      <c r="K1974" s="59" t="s">
        <v>96</v>
      </c>
      <c r="L1974" s="85" t="n">
        <v>0.722222222222222</v>
      </c>
      <c r="M1974" s="85" t="n">
        <v>0.734722222222222</v>
      </c>
      <c r="N1974" s="99" t="s">
        <v>3106</v>
      </c>
      <c r="O1974" s="59" t="s">
        <v>2118</v>
      </c>
      <c r="Q1974" s="0" t="s">
        <v>332</v>
      </c>
      <c r="R1974" s="0" t="str">
        <f aca="false">CHOOSE(WEEKDAY(A1974),"Dom","Lun","Mar","Mie","Jue","Vie","Sab")</f>
        <v>Mar</v>
      </c>
    </row>
    <row r="1975" customFormat="false" ht="15" hidden="false" customHeight="true" outlineLevel="0" collapsed="false">
      <c r="A1975" s="70" t="n">
        <v>44216</v>
      </c>
      <c r="B1975" s="9" t="s">
        <v>2496</v>
      </c>
      <c r="C1975" s="71" t="n">
        <v>300</v>
      </c>
      <c r="D1975" s="72" t="s">
        <v>821</v>
      </c>
      <c r="E1975" s="73" t="s">
        <v>2497</v>
      </c>
      <c r="F1975" s="74" t="n">
        <f aca="false">IF(MONTH(A1975)=MONTH(A1974),F1974+1,1)</f>
        <v>1</v>
      </c>
      <c r="G1975" s="73"/>
      <c r="H1975" s="75" t="s">
        <v>2498</v>
      </c>
      <c r="I1975" s="75" t="s">
        <v>159</v>
      </c>
      <c r="J1975" s="75"/>
      <c r="K1975" s="78" t="s">
        <v>80</v>
      </c>
      <c r="L1975" s="7" t="n">
        <v>0.431944444444444</v>
      </c>
      <c r="M1975" s="7" t="n">
        <v>0.446527777777778</v>
      </c>
      <c r="N1975" s="95" t="s">
        <v>155</v>
      </c>
      <c r="O1975" s="78" t="s">
        <v>2499</v>
      </c>
      <c r="Q1975" s="0" t="s">
        <v>332</v>
      </c>
      <c r="R1975" s="0" t="str">
        <f aca="false">CHOOSE(WEEKDAY(A1975),"Dom","Lun","Mar","Mie","Jue","Vie","Sab")</f>
        <v>Mie</v>
      </c>
    </row>
    <row r="1976" customFormat="false" ht="15" hidden="false" customHeight="true" outlineLevel="0" collapsed="false">
      <c r="A1976" s="70" t="n">
        <v>44216</v>
      </c>
      <c r="B1976" s="9" t="s">
        <v>3107</v>
      </c>
      <c r="C1976" s="71" t="n">
        <v>300</v>
      </c>
      <c r="D1976" s="72" t="s">
        <v>821</v>
      </c>
      <c r="E1976" s="73" t="s">
        <v>3108</v>
      </c>
      <c r="F1976" s="74" t="n">
        <f aca="false">IF(MONTH(A1976)=MONTH(A1975),F1975+1,1)</f>
        <v>2</v>
      </c>
      <c r="G1976" s="73"/>
      <c r="H1976" s="75" t="s">
        <v>3109</v>
      </c>
      <c r="I1976" s="75" t="s">
        <v>183</v>
      </c>
      <c r="J1976" s="75"/>
      <c r="K1976" s="78" t="s">
        <v>80</v>
      </c>
      <c r="L1976" s="7" t="n">
        <v>0.4625</v>
      </c>
      <c r="M1976" s="7" t="n">
        <v>0.4875</v>
      </c>
      <c r="N1976" s="95" t="s">
        <v>476</v>
      </c>
      <c r="O1976" s="78" t="s">
        <v>3110</v>
      </c>
      <c r="Q1976" s="0" t="s">
        <v>332</v>
      </c>
      <c r="R1976" s="0" t="str">
        <f aca="false">CHOOSE(WEEKDAY(A1976),"Dom","Lun","Mar","Mie","Jue","Vie","Sab")</f>
        <v>Mie</v>
      </c>
    </row>
    <row r="1977" customFormat="false" ht="15" hidden="false" customHeight="true" outlineLevel="0" collapsed="false">
      <c r="A1977" s="70" t="n">
        <v>44216</v>
      </c>
      <c r="B1977" s="9" t="s">
        <v>3111</v>
      </c>
      <c r="C1977" s="124" t="n">
        <v>350</v>
      </c>
      <c r="D1977" s="144" t="s">
        <v>821</v>
      </c>
      <c r="E1977" s="73" t="s">
        <v>3112</v>
      </c>
      <c r="F1977" s="74" t="n">
        <f aca="false">IF(MONTH(A1977)=MONTH(A1976),F1976+1,1)</f>
        <v>3</v>
      </c>
      <c r="G1977" s="73"/>
      <c r="H1977" s="75" t="s">
        <v>233</v>
      </c>
      <c r="I1977" s="75" t="s">
        <v>100</v>
      </c>
      <c r="J1977" s="75"/>
      <c r="K1977" s="78" t="s">
        <v>80</v>
      </c>
      <c r="L1977" s="7" t="n">
        <v>0.647916666666667</v>
      </c>
      <c r="M1977" s="7" t="n">
        <v>0.671527777777778</v>
      </c>
      <c r="N1977" s="95" t="s">
        <v>220</v>
      </c>
      <c r="O1977" s="78" t="s">
        <v>3113</v>
      </c>
      <c r="Q1977" s="0" t="s">
        <v>332</v>
      </c>
      <c r="R1977" s="0" t="str">
        <f aca="false">CHOOSE(WEEKDAY(A1977),"Dom","Lun","Mar","Mie","Jue","Vie","Sab")</f>
        <v>Mie</v>
      </c>
    </row>
    <row r="1978" customFormat="false" ht="15" hidden="true" customHeight="true" outlineLevel="0" collapsed="false">
      <c r="A1978" s="70" t="n">
        <v>44216</v>
      </c>
      <c r="B1978" s="9" t="s">
        <v>143</v>
      </c>
      <c r="C1978" s="124"/>
      <c r="D1978" s="144"/>
      <c r="E1978" s="73"/>
      <c r="F1978" s="74"/>
      <c r="G1978" s="73"/>
      <c r="H1978" s="75"/>
      <c r="I1978" s="75"/>
      <c r="J1978" s="75"/>
      <c r="K1978" s="78" t="s">
        <v>144</v>
      </c>
      <c r="L1978" s="7" t="n">
        <v>0.506944444444444</v>
      </c>
      <c r="M1978" s="7" t="n">
        <v>0.526388888888889</v>
      </c>
      <c r="N1978" s="95" t="s">
        <v>284</v>
      </c>
      <c r="O1978" s="78"/>
      <c r="Q1978" s="0" t="s">
        <v>332</v>
      </c>
      <c r="R1978" s="0" t="str">
        <f aca="false">CHOOSE(WEEKDAY(A1978),"Dom","Lun","Mar","Mie","Jue","Vie","Sab")</f>
        <v>Mie</v>
      </c>
    </row>
    <row r="1979" customFormat="false" ht="15" hidden="true" customHeight="true" outlineLevel="0" collapsed="false">
      <c r="A1979" s="70" t="n">
        <v>44216</v>
      </c>
      <c r="B1979" s="9" t="s">
        <v>1385</v>
      </c>
      <c r="C1979" s="71"/>
      <c r="D1979" s="72"/>
      <c r="E1979" s="73"/>
      <c r="F1979" s="74"/>
      <c r="G1979" s="73"/>
      <c r="H1979" s="75"/>
      <c r="I1979" s="75"/>
      <c r="J1979" s="75"/>
      <c r="K1979" s="78" t="s">
        <v>257</v>
      </c>
      <c r="L1979" s="7" t="n">
        <v>0.532638888888889</v>
      </c>
      <c r="M1979" s="7" t="n">
        <v>0.561805555555556</v>
      </c>
      <c r="N1979" s="95" t="s">
        <v>1302</v>
      </c>
      <c r="O1979" s="78" t="s">
        <v>281</v>
      </c>
      <c r="Q1979" s="0" t="s">
        <v>332</v>
      </c>
      <c r="R1979" s="0" t="str">
        <f aca="false">CHOOSE(WEEKDAY(A1979),"Dom","Lun","Mar","Mie","Jue","Vie","Sab")</f>
        <v>Mie</v>
      </c>
    </row>
    <row r="1980" customFormat="false" ht="15" hidden="true" customHeight="true" outlineLevel="0" collapsed="false">
      <c r="A1980" s="70" t="n">
        <v>44216</v>
      </c>
      <c r="B1980" s="9" t="s">
        <v>3114</v>
      </c>
      <c r="C1980" s="71"/>
      <c r="D1980" s="72"/>
      <c r="E1980" s="73"/>
      <c r="F1980" s="74"/>
      <c r="G1980" s="73"/>
      <c r="H1980" s="75"/>
      <c r="I1980" s="75"/>
      <c r="J1980" s="75"/>
      <c r="K1980" s="78" t="s">
        <v>108</v>
      </c>
      <c r="L1980" s="7" t="n">
        <v>0.613194444444444</v>
      </c>
      <c r="M1980" s="7" t="n">
        <v>0.620138888888889</v>
      </c>
      <c r="N1980" s="95" t="s">
        <v>89</v>
      </c>
      <c r="O1980" s="78" t="s">
        <v>3115</v>
      </c>
      <c r="Q1980" s="0" t="s">
        <v>332</v>
      </c>
      <c r="R1980" s="0" t="str">
        <f aca="false">CHOOSE(WEEKDAY(A1980),"Dom","Lun","Mar","Mie","Jue","Vie","Sab")</f>
        <v>Mie</v>
      </c>
    </row>
    <row r="1981" customFormat="false" ht="15" hidden="true" customHeight="true" outlineLevel="0" collapsed="false">
      <c r="A1981" s="47" t="n">
        <v>44216</v>
      </c>
      <c r="B1981" s="79" t="s">
        <v>147</v>
      </c>
      <c r="C1981" s="49"/>
      <c r="D1981" s="80"/>
      <c r="E1981" s="81"/>
      <c r="F1981" s="82"/>
      <c r="G1981" s="81"/>
      <c r="H1981" s="83"/>
      <c r="I1981" s="83"/>
      <c r="J1981" s="83"/>
      <c r="K1981" s="59" t="s">
        <v>96</v>
      </c>
      <c r="L1981" s="85" t="n">
        <v>0.682638888888889</v>
      </c>
      <c r="M1981" s="85" t="n">
        <v>0.70625</v>
      </c>
      <c r="N1981" s="99" t="s">
        <v>3116</v>
      </c>
      <c r="O1981" s="59" t="s">
        <v>2118</v>
      </c>
      <c r="Q1981" s="0" t="s">
        <v>332</v>
      </c>
      <c r="R1981" s="0" t="str">
        <f aca="false">CHOOSE(WEEKDAY(A1981),"Dom","Lun","Mar","Mie","Jue","Vie","Sab")</f>
        <v>Mie</v>
      </c>
    </row>
    <row r="1982" customFormat="false" ht="15" hidden="false" customHeight="true" outlineLevel="0" collapsed="false">
      <c r="A1982" s="70" t="n">
        <v>44217</v>
      </c>
      <c r="B1982" s="9" t="s">
        <v>680</v>
      </c>
      <c r="C1982" s="71" t="n">
        <v>300</v>
      </c>
      <c r="D1982" s="72" t="s">
        <v>77</v>
      </c>
      <c r="E1982" s="73" t="s">
        <v>681</v>
      </c>
      <c r="F1982" s="74" t="n">
        <f aca="false">IF(MONTH(A1982)=MONTH(A1981),F1981+1,1)</f>
        <v>1</v>
      </c>
      <c r="G1982" s="73"/>
      <c r="H1982" s="75"/>
      <c r="I1982" s="75" t="s">
        <v>113</v>
      </c>
      <c r="J1982" s="75"/>
      <c r="K1982" s="78" t="s">
        <v>80</v>
      </c>
      <c r="L1982" s="7" t="n">
        <v>0.676388888888889</v>
      </c>
      <c r="M1982" s="7" t="n">
        <v>0.704166666666667</v>
      </c>
      <c r="N1982" s="95" t="s">
        <v>210</v>
      </c>
      <c r="O1982" s="78" t="s">
        <v>682</v>
      </c>
      <c r="Q1982" s="0" t="s">
        <v>332</v>
      </c>
      <c r="R1982" s="0" t="str">
        <f aca="false">CHOOSE(WEEKDAY(A1982),"Dom","Lun","Mar","Mie","Jue","Vie","Sab")</f>
        <v>Jue</v>
      </c>
    </row>
    <row r="1983" customFormat="false" ht="15" hidden="false" customHeight="true" outlineLevel="0" collapsed="false">
      <c r="A1983" s="70" t="n">
        <v>44217</v>
      </c>
      <c r="B1983" s="9" t="s">
        <v>3117</v>
      </c>
      <c r="C1983" s="71" t="n">
        <v>350</v>
      </c>
      <c r="D1983" s="72" t="s">
        <v>821</v>
      </c>
      <c r="E1983" s="73" t="s">
        <v>3118</v>
      </c>
      <c r="F1983" s="74" t="n">
        <f aca="false">IF(MONTH(A1983)=MONTH(A1982),F1982+1,1)</f>
        <v>2</v>
      </c>
      <c r="G1983" s="73"/>
      <c r="H1983" s="75" t="s">
        <v>3119</v>
      </c>
      <c r="I1983" s="75" t="s">
        <v>183</v>
      </c>
      <c r="J1983" s="75"/>
      <c r="K1983" s="78" t="s">
        <v>80</v>
      </c>
      <c r="L1983" s="7" t="n">
        <v>0.444444444444444</v>
      </c>
      <c r="M1983" s="7" t="n">
        <v>0.473611111111111</v>
      </c>
      <c r="N1983" s="95" t="s">
        <v>170</v>
      </c>
      <c r="O1983" s="78" t="s">
        <v>3120</v>
      </c>
      <c r="Q1983" s="0" t="s">
        <v>332</v>
      </c>
      <c r="R1983" s="0" t="str">
        <f aca="false">CHOOSE(WEEKDAY(A1983),"Dom","Lun","Mar","Mie","Jue","Vie","Sab")</f>
        <v>Jue</v>
      </c>
    </row>
    <row r="1984" customFormat="false" ht="15" hidden="false" customHeight="true" outlineLevel="0" collapsed="false">
      <c r="A1984" s="70" t="n">
        <v>44217</v>
      </c>
      <c r="B1984" s="9" t="s">
        <v>3121</v>
      </c>
      <c r="C1984" s="71" t="n">
        <v>350</v>
      </c>
      <c r="D1984" s="72" t="s">
        <v>821</v>
      </c>
      <c r="E1984" s="73" t="s">
        <v>3122</v>
      </c>
      <c r="F1984" s="74" t="n">
        <f aca="false">IF(MONTH(A1984)=MONTH(A1983),F1983+1,1)</f>
        <v>3</v>
      </c>
      <c r="G1984" s="73"/>
      <c r="H1984" s="75" t="s">
        <v>3123</v>
      </c>
      <c r="I1984" s="75" t="s">
        <v>183</v>
      </c>
      <c r="J1984" s="75"/>
      <c r="K1984" s="78" t="s">
        <v>80</v>
      </c>
      <c r="L1984" s="7" t="n">
        <v>0.48125</v>
      </c>
      <c r="M1984" s="7" t="n">
        <v>0.490972222222222</v>
      </c>
      <c r="N1984" s="95" t="s">
        <v>145</v>
      </c>
      <c r="O1984" s="78" t="s">
        <v>3124</v>
      </c>
      <c r="Q1984" s="0" t="s">
        <v>332</v>
      </c>
      <c r="R1984" s="0" t="str">
        <f aca="false">CHOOSE(WEEKDAY(A1984),"Dom","Lun","Mar","Mie","Jue","Vie","Sab")</f>
        <v>Jue</v>
      </c>
    </row>
    <row r="1985" customFormat="false" ht="15" hidden="false" customHeight="true" outlineLevel="0" collapsed="false">
      <c r="A1985" s="70" t="n">
        <v>44217</v>
      </c>
      <c r="B1985" s="9" t="s">
        <v>3125</v>
      </c>
      <c r="C1985" s="71" t="n">
        <v>300</v>
      </c>
      <c r="D1985" s="72" t="s">
        <v>821</v>
      </c>
      <c r="E1985" s="73" t="s">
        <v>3126</v>
      </c>
      <c r="F1985" s="74" t="n">
        <f aca="false">IF(MONTH(A1985)=MONTH(A1984),F1984+1,1)</f>
        <v>4</v>
      </c>
      <c r="G1985" s="73"/>
      <c r="H1985" s="75" t="s">
        <v>233</v>
      </c>
      <c r="I1985" s="75" t="s">
        <v>187</v>
      </c>
      <c r="J1985" s="75"/>
      <c r="K1985" s="78" t="s">
        <v>80</v>
      </c>
      <c r="L1985" s="7" t="n">
        <v>0.566666666666667</v>
      </c>
      <c r="M1985" s="7" t="n">
        <v>0.568055555555556</v>
      </c>
      <c r="N1985" s="95" t="s">
        <v>210</v>
      </c>
      <c r="O1985" s="78" t="s">
        <v>3127</v>
      </c>
      <c r="Q1985" s="0" t="s">
        <v>332</v>
      </c>
      <c r="R1985" s="0" t="str">
        <f aca="false">CHOOSE(WEEKDAY(A1985),"Dom","Lun","Mar","Mie","Jue","Vie","Sab")</f>
        <v>Jue</v>
      </c>
    </row>
    <row r="1986" customFormat="false" ht="15" hidden="false" customHeight="true" outlineLevel="0" collapsed="false">
      <c r="A1986" s="70" t="n">
        <v>44217</v>
      </c>
      <c r="B1986" s="9" t="s">
        <v>3128</v>
      </c>
      <c r="C1986" s="71" t="n">
        <v>430</v>
      </c>
      <c r="D1986" s="72" t="s">
        <v>821</v>
      </c>
      <c r="E1986" s="73" t="s">
        <v>3129</v>
      </c>
      <c r="F1986" s="74" t="n">
        <f aca="false">IF(MONTH(A1986)=MONTH(A1985),F1985+1,1)</f>
        <v>5</v>
      </c>
      <c r="G1986" s="73"/>
      <c r="H1986" s="75" t="s">
        <v>233</v>
      </c>
      <c r="I1986" s="75" t="s">
        <v>100</v>
      </c>
      <c r="J1986" s="75"/>
      <c r="K1986" s="78" t="s">
        <v>80</v>
      </c>
      <c r="L1986" s="7" t="n">
        <v>0.588194444444444</v>
      </c>
      <c r="M1986" s="7" t="n">
        <v>0.622222222222222</v>
      </c>
      <c r="N1986" s="95" t="s">
        <v>267</v>
      </c>
      <c r="O1986" s="78" t="s">
        <v>3130</v>
      </c>
      <c r="Q1986" s="0" t="s">
        <v>332</v>
      </c>
      <c r="R1986" s="0" t="str">
        <f aca="false">CHOOSE(WEEKDAY(A1986),"Dom","Lun","Mar","Mie","Jue","Vie","Sab")</f>
        <v>Jue</v>
      </c>
    </row>
    <row r="1987" customFormat="false" ht="15" hidden="false" customHeight="true" outlineLevel="0" collapsed="false">
      <c r="A1987" s="70" t="n">
        <v>44217</v>
      </c>
      <c r="B1987" s="9" t="s">
        <v>3131</v>
      </c>
      <c r="C1987" s="71" t="n">
        <v>300</v>
      </c>
      <c r="D1987" s="72" t="s">
        <v>104</v>
      </c>
      <c r="E1987" s="73" t="s">
        <v>3132</v>
      </c>
      <c r="F1987" s="74" t="n">
        <f aca="false">IF(MONTH(A1987)=MONTH(A1986),F1986+1,1)</f>
        <v>6</v>
      </c>
      <c r="G1987" s="73"/>
      <c r="H1987" s="75"/>
      <c r="I1987" s="75" t="s">
        <v>113</v>
      </c>
      <c r="J1987" s="75"/>
      <c r="K1987" s="78" t="s">
        <v>80</v>
      </c>
      <c r="L1987" s="7" t="n">
        <v>0.724305555555556</v>
      </c>
      <c r="M1987" s="7" t="n">
        <v>0.731944444444444</v>
      </c>
      <c r="N1987" s="95" t="s">
        <v>106</v>
      </c>
      <c r="O1987" s="78" t="s">
        <v>3133</v>
      </c>
      <c r="Q1987" s="0" t="s">
        <v>332</v>
      </c>
      <c r="R1987" s="0" t="str">
        <f aca="false">CHOOSE(WEEKDAY(A1987),"Dom","Lun","Mar","Mie","Jue","Vie","Sab")</f>
        <v>Jue</v>
      </c>
    </row>
    <row r="1988" customFormat="false" ht="15" hidden="true" customHeight="true" outlineLevel="0" collapsed="false">
      <c r="A1988" s="70" t="n">
        <v>44217</v>
      </c>
      <c r="B1988" s="9" t="s">
        <v>143</v>
      </c>
      <c r="C1988" s="71"/>
      <c r="D1988" s="72"/>
      <c r="E1988" s="73"/>
      <c r="F1988" s="74"/>
      <c r="G1988" s="73"/>
      <c r="H1988" s="75"/>
      <c r="I1988" s="75"/>
      <c r="J1988" s="75"/>
      <c r="K1988" s="78" t="s">
        <v>144</v>
      </c>
      <c r="L1988" s="7" t="n">
        <v>0.504861111111111</v>
      </c>
      <c r="M1988" s="7" t="n">
        <v>0.538194444444444</v>
      </c>
      <c r="N1988" s="95" t="s">
        <v>137</v>
      </c>
      <c r="O1988" s="78"/>
      <c r="Q1988" s="0" t="s">
        <v>332</v>
      </c>
      <c r="R1988" s="0" t="str">
        <f aca="false">CHOOSE(WEEKDAY(A1988),"Dom","Lun","Mar","Mie","Jue","Vie","Sab")</f>
        <v>Jue</v>
      </c>
    </row>
    <row r="1989" customFormat="false" ht="15" hidden="true" customHeight="true" outlineLevel="0" collapsed="false">
      <c r="A1989" s="70" t="n">
        <v>44217</v>
      </c>
      <c r="B1989" s="136" t="s">
        <v>1385</v>
      </c>
      <c r="C1989" s="71"/>
      <c r="D1989" s="72"/>
      <c r="E1989" s="73"/>
      <c r="F1989" s="74"/>
      <c r="G1989" s="73"/>
      <c r="H1989" s="75"/>
      <c r="I1989" s="75"/>
      <c r="J1989" s="75"/>
      <c r="K1989" s="78" t="s">
        <v>257</v>
      </c>
      <c r="L1989" s="7" t="n">
        <v>0.546527777777778</v>
      </c>
      <c r="M1989" s="7" t="n">
        <v>0.552777777777778</v>
      </c>
      <c r="N1989" s="95" t="s">
        <v>168</v>
      </c>
      <c r="O1989" s="78" t="s">
        <v>281</v>
      </c>
      <c r="Q1989" s="0" t="s">
        <v>332</v>
      </c>
      <c r="R1989" s="0" t="str">
        <f aca="false">CHOOSE(WEEKDAY(A1989),"Dom","Lun","Mar","Mie","Jue","Vie","Sab")</f>
        <v>Jue</v>
      </c>
    </row>
    <row r="1990" customFormat="false" ht="15" hidden="true" customHeight="true" outlineLevel="0" collapsed="false">
      <c r="A1990" s="70" t="n">
        <v>44217</v>
      </c>
      <c r="B1990" s="9" t="s">
        <v>3134</v>
      </c>
      <c r="C1990" s="71"/>
      <c r="D1990" s="72"/>
      <c r="E1990" s="73"/>
      <c r="F1990" s="74"/>
      <c r="G1990" s="73"/>
      <c r="H1990" s="75"/>
      <c r="I1990" s="75"/>
      <c r="J1990" s="75"/>
      <c r="K1990" s="78" t="s">
        <v>108</v>
      </c>
      <c r="L1990" s="7" t="n">
        <v>0.555555555555556</v>
      </c>
      <c r="M1990" s="7" t="n">
        <v>0.561111111111111</v>
      </c>
      <c r="N1990" s="95" t="s">
        <v>239</v>
      </c>
      <c r="O1990" s="78" t="s">
        <v>3135</v>
      </c>
      <c r="Q1990" s="0" t="s">
        <v>332</v>
      </c>
      <c r="R1990" s="0" t="str">
        <f aca="false">CHOOSE(WEEKDAY(A1990),"Dom","Lun","Mar","Mie","Jue","Vie","Sab")</f>
        <v>Jue</v>
      </c>
    </row>
    <row r="1991" customFormat="false" ht="15" hidden="true" customHeight="true" outlineLevel="0" collapsed="false">
      <c r="A1991" s="70" t="n">
        <v>44217</v>
      </c>
      <c r="B1991" s="9" t="s">
        <v>3136</v>
      </c>
      <c r="C1991" s="71"/>
      <c r="D1991" s="72"/>
      <c r="E1991" s="73"/>
      <c r="F1991" s="74"/>
      <c r="G1991" s="73"/>
      <c r="H1991" s="75"/>
      <c r="I1991" s="75"/>
      <c r="J1991" s="75"/>
      <c r="K1991" s="78" t="s">
        <v>108</v>
      </c>
      <c r="L1991" s="7" t="n">
        <v>0.640277777777778</v>
      </c>
      <c r="M1991" s="7" t="n">
        <v>0.649305555555556</v>
      </c>
      <c r="N1991" s="95" t="s">
        <v>123</v>
      </c>
      <c r="O1991" s="78" t="s">
        <v>3137</v>
      </c>
      <c r="Q1991" s="0" t="s">
        <v>332</v>
      </c>
      <c r="R1991" s="0" t="str">
        <f aca="false">CHOOSE(WEEKDAY(A1991),"Dom","Lun","Mar","Mie","Jue","Vie","Sab")</f>
        <v>Jue</v>
      </c>
    </row>
    <row r="1992" customFormat="false" ht="15" hidden="true" customHeight="true" outlineLevel="0" collapsed="false">
      <c r="A1992" s="70" t="n">
        <v>44217</v>
      </c>
      <c r="B1992" s="9" t="s">
        <v>3138</v>
      </c>
      <c r="C1992" s="71"/>
      <c r="D1992" s="72"/>
      <c r="E1992" s="73"/>
      <c r="F1992" s="74"/>
      <c r="G1992" s="73"/>
      <c r="H1992" s="75"/>
      <c r="I1992" s="75"/>
      <c r="J1992" s="75"/>
      <c r="K1992" s="78" t="s">
        <v>108</v>
      </c>
      <c r="L1992" s="7" t="n">
        <v>0.653472222222222</v>
      </c>
      <c r="M1992" s="7" t="n">
        <v>0.668055555555556</v>
      </c>
      <c r="N1992" s="95" t="s">
        <v>137</v>
      </c>
      <c r="O1992" s="78"/>
      <c r="Q1992" s="0" t="s">
        <v>332</v>
      </c>
      <c r="R1992" s="0" t="str">
        <f aca="false">CHOOSE(WEEKDAY(A1992),"Dom","Lun","Mar","Mie","Jue","Vie","Sab")</f>
        <v>Jue</v>
      </c>
    </row>
    <row r="1993" customFormat="false" ht="15" hidden="true" customHeight="true" outlineLevel="0" collapsed="false">
      <c r="A1993" s="70" t="n">
        <v>44217</v>
      </c>
      <c r="B1993" s="9" t="s">
        <v>3139</v>
      </c>
      <c r="C1993" s="124"/>
      <c r="D1993" s="144"/>
      <c r="E1993" s="73"/>
      <c r="F1993" s="74"/>
      <c r="G1993" s="73"/>
      <c r="H1993" s="75"/>
      <c r="I1993" s="75"/>
      <c r="J1993" s="75"/>
      <c r="K1993" s="78" t="s">
        <v>108</v>
      </c>
      <c r="L1993" s="7" t="n">
        <v>0.747222222222222</v>
      </c>
      <c r="M1993" s="7" t="n">
        <v>0.760416666666667</v>
      </c>
      <c r="N1993" s="95" t="s">
        <v>434</v>
      </c>
      <c r="O1993" s="78" t="s">
        <v>3140</v>
      </c>
      <c r="Q1993" s="0" t="s">
        <v>332</v>
      </c>
      <c r="R1993" s="0" t="str">
        <f aca="false">CHOOSE(WEEKDAY(A1993),"Dom","Lun","Mar","Mie","Jue","Vie","Sab")</f>
        <v>Jue</v>
      </c>
    </row>
    <row r="1994" customFormat="false" ht="15" hidden="true" customHeight="true" outlineLevel="0" collapsed="false">
      <c r="A1994" s="70" t="n">
        <v>44217</v>
      </c>
      <c r="B1994" s="9" t="s">
        <v>143</v>
      </c>
      <c r="C1994" s="71"/>
      <c r="D1994" s="72"/>
      <c r="E1994" s="73"/>
      <c r="F1994" s="74"/>
      <c r="G1994" s="73"/>
      <c r="H1994" s="75"/>
      <c r="I1994" s="75"/>
      <c r="J1994" s="75"/>
      <c r="K1994" s="78" t="s">
        <v>144</v>
      </c>
      <c r="L1994" s="7" t="n">
        <v>0.765277777777778</v>
      </c>
      <c r="M1994" s="7" t="n">
        <v>0.802083333333333</v>
      </c>
      <c r="N1994" s="95" t="s">
        <v>324</v>
      </c>
      <c r="O1994" s="78"/>
      <c r="Q1994" s="0" t="s">
        <v>332</v>
      </c>
      <c r="R1994" s="0" t="str">
        <f aca="false">CHOOSE(WEEKDAY(A1994),"Dom","Lun","Mar","Mie","Jue","Vie","Sab")</f>
        <v>Jue</v>
      </c>
    </row>
    <row r="1995" customFormat="false" ht="15" hidden="true" customHeight="true" outlineLevel="0" collapsed="false">
      <c r="A1995" s="47" t="n">
        <v>44217</v>
      </c>
      <c r="B1995" s="79" t="s">
        <v>147</v>
      </c>
      <c r="C1995" s="49"/>
      <c r="D1995" s="80"/>
      <c r="E1995" s="81"/>
      <c r="F1995" s="82"/>
      <c r="G1995" s="81"/>
      <c r="H1995" s="83"/>
      <c r="I1995" s="83"/>
      <c r="J1995" s="83"/>
      <c r="K1995" s="59" t="s">
        <v>96</v>
      </c>
      <c r="L1995" s="85" t="n">
        <v>0.809027777777778</v>
      </c>
      <c r="M1995" s="85" t="n">
        <v>0.826388888888889</v>
      </c>
      <c r="N1995" s="99" t="s">
        <v>1995</v>
      </c>
      <c r="O1995" s="59" t="s">
        <v>2118</v>
      </c>
      <c r="Q1995" s="0" t="s">
        <v>332</v>
      </c>
      <c r="R1995" s="0" t="str">
        <f aca="false">CHOOSE(WEEKDAY(A1995),"Dom","Lun","Mar","Mie","Jue","Vie","Sab")</f>
        <v>Jue</v>
      </c>
    </row>
    <row r="1996" customFormat="false" ht="15" hidden="false" customHeight="true" outlineLevel="0" collapsed="false">
      <c r="A1996" s="70" t="n">
        <v>44218</v>
      </c>
      <c r="B1996" s="9" t="s">
        <v>1970</v>
      </c>
      <c r="C1996" s="71" t="n">
        <v>300</v>
      </c>
      <c r="D1996" s="72" t="s">
        <v>1983</v>
      </c>
      <c r="E1996" s="73" t="s">
        <v>1971</v>
      </c>
      <c r="F1996" s="74" t="n">
        <f aca="false">IF(MONTH(A1996)=MONTH(A1995),F1995+1,1)</f>
        <v>1</v>
      </c>
      <c r="G1996" s="73"/>
      <c r="H1996" s="75" t="s">
        <v>1972</v>
      </c>
      <c r="I1996" s="75" t="s">
        <v>159</v>
      </c>
      <c r="J1996" s="75"/>
      <c r="K1996" s="78" t="s">
        <v>80</v>
      </c>
      <c r="L1996" s="7" t="n">
        <v>0.432638888888889</v>
      </c>
      <c r="M1996" s="7" t="n">
        <v>0.45</v>
      </c>
      <c r="N1996" s="95" t="s">
        <v>348</v>
      </c>
      <c r="O1996" s="78" t="s">
        <v>1973</v>
      </c>
      <c r="Q1996" s="0" t="s">
        <v>120</v>
      </c>
      <c r="R1996" s="0" t="str">
        <f aca="false">CHOOSE(WEEKDAY(A1996),"Dom","Lun","Mar","Mie","Jue","Vie","Sab")</f>
        <v>Vie</v>
      </c>
    </row>
    <row r="1997" customFormat="false" ht="15" hidden="false" customHeight="true" outlineLevel="0" collapsed="false">
      <c r="A1997" s="70" t="n">
        <v>44218</v>
      </c>
      <c r="B1997" s="9" t="s">
        <v>3141</v>
      </c>
      <c r="C1997" s="71" t="n">
        <v>300</v>
      </c>
      <c r="D1997" s="72" t="s">
        <v>104</v>
      </c>
      <c r="E1997" s="73" t="s">
        <v>3142</v>
      </c>
      <c r="F1997" s="74" t="n">
        <f aca="false">IF(MONTH(A1997)=MONTH(A1996),F1996+1,1)</f>
        <v>2</v>
      </c>
      <c r="G1997" s="73"/>
      <c r="H1997" s="75"/>
      <c r="I1997" s="75" t="s">
        <v>159</v>
      </c>
      <c r="J1997" s="75"/>
      <c r="K1997" s="78" t="s">
        <v>80</v>
      </c>
      <c r="L1997" s="7" t="n">
        <v>0.46875</v>
      </c>
      <c r="M1997" s="7" t="n">
        <v>0.531944444444444</v>
      </c>
      <c r="N1997" s="95" t="s">
        <v>122</v>
      </c>
      <c r="O1997" s="78" t="s">
        <v>3143</v>
      </c>
      <c r="Q1997" s="0" t="s">
        <v>120</v>
      </c>
      <c r="R1997" s="0" t="str">
        <f aca="false">CHOOSE(WEEKDAY(A1997),"Dom","Lun","Mar","Mie","Jue","Vie","Sab")</f>
        <v>Vie</v>
      </c>
    </row>
    <row r="1998" customFormat="false" ht="15" hidden="true" customHeight="true" outlineLevel="0" collapsed="false">
      <c r="A1998" s="70" t="n">
        <v>44218</v>
      </c>
      <c r="B1998" s="9" t="s">
        <v>3144</v>
      </c>
      <c r="C1998" s="124"/>
      <c r="D1998" s="144"/>
      <c r="E1998" s="73"/>
      <c r="F1998" s="74"/>
      <c r="G1998" s="73"/>
      <c r="H1998" s="75"/>
      <c r="I1998" s="75"/>
      <c r="J1998" s="75"/>
      <c r="K1998" s="78" t="s">
        <v>108</v>
      </c>
      <c r="L1998" s="7" t="n">
        <v>0.546527777777778</v>
      </c>
      <c r="M1998" s="7" t="n">
        <v>0.547222222222222</v>
      </c>
      <c r="N1998" s="95" t="s">
        <v>198</v>
      </c>
      <c r="O1998" s="78" t="s">
        <v>3145</v>
      </c>
      <c r="Q1998" s="0" t="s">
        <v>120</v>
      </c>
      <c r="R1998" s="0" t="str">
        <f aca="false">CHOOSE(WEEKDAY(A1998),"Dom","Lun","Mar","Mie","Jue","Vie","Sab")</f>
        <v>Vie</v>
      </c>
    </row>
    <row r="1999" customFormat="false" ht="15" hidden="true" customHeight="true" outlineLevel="0" collapsed="false">
      <c r="A1999" s="70" t="n">
        <v>44218</v>
      </c>
      <c r="B1999" s="9" t="s">
        <v>143</v>
      </c>
      <c r="C1999" s="71"/>
      <c r="D1999" s="72"/>
      <c r="E1999" s="73"/>
      <c r="F1999" s="74"/>
      <c r="G1999" s="73"/>
      <c r="H1999" s="75"/>
      <c r="I1999" s="75"/>
      <c r="J1999" s="75"/>
      <c r="K1999" s="78" t="s">
        <v>144</v>
      </c>
      <c r="L1999" s="7" t="n">
        <v>0.557638888888889</v>
      </c>
      <c r="M1999" s="7" t="n">
        <v>0.658333333333333</v>
      </c>
      <c r="N1999" s="95" t="s">
        <v>239</v>
      </c>
      <c r="O1999" s="78"/>
      <c r="Q1999" s="0" t="s">
        <v>120</v>
      </c>
      <c r="R1999" s="0" t="str">
        <f aca="false">CHOOSE(WEEKDAY(A1999),"Dom","Lun","Mar","Mie","Jue","Vie","Sab")</f>
        <v>Vie</v>
      </c>
    </row>
    <row r="2000" customFormat="false" ht="15" hidden="true" customHeight="true" outlineLevel="0" collapsed="false">
      <c r="A2000" s="47" t="n">
        <v>44218</v>
      </c>
      <c r="B2000" s="79" t="s">
        <v>147</v>
      </c>
      <c r="C2000" s="49"/>
      <c r="D2000" s="80"/>
      <c r="E2000" s="81"/>
      <c r="F2000" s="82"/>
      <c r="G2000" s="81"/>
      <c r="H2000" s="83"/>
      <c r="I2000" s="83"/>
      <c r="J2000" s="83"/>
      <c r="K2000" s="59" t="s">
        <v>96</v>
      </c>
      <c r="L2000" s="85" t="n">
        <v>0.663888888888889</v>
      </c>
      <c r="M2000" s="85" t="n">
        <v>0.679861111111111</v>
      </c>
      <c r="N2000" s="99" t="s">
        <v>3146</v>
      </c>
      <c r="O2000" s="59" t="s">
        <v>2118</v>
      </c>
      <c r="Q2000" s="0" t="s">
        <v>120</v>
      </c>
      <c r="R2000" s="0" t="str">
        <f aca="false">CHOOSE(WEEKDAY(A2000),"Dom","Lun","Mar","Mie","Jue","Vie","Sab")</f>
        <v>Vie</v>
      </c>
    </row>
    <row r="2001" customFormat="false" ht="15" hidden="false" customHeight="true" outlineLevel="0" collapsed="false">
      <c r="A2001" s="70" t="n">
        <v>44220</v>
      </c>
      <c r="B2001" s="9" t="s">
        <v>3147</v>
      </c>
      <c r="C2001" s="71" t="n">
        <v>1400</v>
      </c>
      <c r="D2001" s="72" t="s">
        <v>821</v>
      </c>
      <c r="E2001" s="73" t="s">
        <v>3148</v>
      </c>
      <c r="F2001" s="74" t="n">
        <f aca="false">IF(MONTH(A2001)=MONTH(A2000),F2000+1,1)</f>
        <v>1</v>
      </c>
      <c r="G2001" s="73"/>
      <c r="H2001" s="75" t="s">
        <v>3149</v>
      </c>
      <c r="I2001" s="75" t="s">
        <v>228</v>
      </c>
      <c r="J2001" s="75"/>
      <c r="K2001" s="78" t="s">
        <v>80</v>
      </c>
      <c r="L2001" s="7" t="n">
        <v>0.423611111111111</v>
      </c>
      <c r="M2001" s="7" t="n">
        <v>0.435416666666667</v>
      </c>
      <c r="N2001" s="95" t="s">
        <v>3150</v>
      </c>
      <c r="O2001" s="78" t="s">
        <v>3151</v>
      </c>
      <c r="P2001" s="0" t="s">
        <v>3152</v>
      </c>
      <c r="Q2001" s="0" t="s">
        <v>120</v>
      </c>
      <c r="R2001" s="0" t="str">
        <f aca="false">CHOOSE(WEEKDAY(A2001),"Dom","Lun","Mar","Mie","Jue","Vie","Sab")</f>
        <v>Dom</v>
      </c>
    </row>
    <row r="2002" customFormat="false" ht="15" hidden="false" customHeight="true" outlineLevel="0" collapsed="false">
      <c r="A2002" s="70" t="n">
        <v>44220</v>
      </c>
      <c r="B2002" s="9" t="s">
        <v>2131</v>
      </c>
      <c r="C2002" s="71" t="n">
        <v>350</v>
      </c>
      <c r="D2002" s="72" t="s">
        <v>729</v>
      </c>
      <c r="E2002" s="73" t="s">
        <v>2132</v>
      </c>
      <c r="F2002" s="74" t="n">
        <f aca="false">IF(MONTH(A2002)=MONTH(A2001),F2001+1,1)</f>
        <v>2</v>
      </c>
      <c r="G2002" s="73"/>
      <c r="H2002" s="75" t="s">
        <v>2133</v>
      </c>
      <c r="I2002" s="75" t="s">
        <v>183</v>
      </c>
      <c r="J2002" s="75"/>
      <c r="K2002" s="78" t="s">
        <v>80</v>
      </c>
      <c r="L2002" s="7" t="n">
        <v>0.59375</v>
      </c>
      <c r="M2002" s="7" t="n">
        <v>0.6</v>
      </c>
      <c r="N2002" s="95" t="s">
        <v>86</v>
      </c>
      <c r="O2002" s="78" t="s">
        <v>2134</v>
      </c>
      <c r="Q2002" s="0" t="s">
        <v>120</v>
      </c>
      <c r="R2002" s="0" t="str">
        <f aca="false">CHOOSE(WEEKDAY(A2002),"Dom","Lun","Mar","Mie","Jue","Vie","Sab")</f>
        <v>Dom</v>
      </c>
    </row>
    <row r="2003" customFormat="false" ht="15" hidden="true" customHeight="true" outlineLevel="0" collapsed="false">
      <c r="A2003" s="70" t="n">
        <v>44220</v>
      </c>
      <c r="B2003" s="9" t="s">
        <v>1632</v>
      </c>
      <c r="C2003" s="71"/>
      <c r="D2003" s="72"/>
      <c r="E2003" s="73"/>
      <c r="F2003" s="74"/>
      <c r="G2003" s="73"/>
      <c r="H2003" s="75"/>
      <c r="I2003" s="75"/>
      <c r="J2003" s="75"/>
      <c r="K2003" s="78" t="s">
        <v>257</v>
      </c>
      <c r="L2003" s="7" t="n">
        <v>0.411111111111111</v>
      </c>
      <c r="M2003" s="7" t="n">
        <v>0.417361111111111</v>
      </c>
      <c r="N2003" s="95" t="s">
        <v>343</v>
      </c>
      <c r="O2003" s="78" t="s">
        <v>407</v>
      </c>
      <c r="Q2003" s="0" t="s">
        <v>120</v>
      </c>
      <c r="R2003" s="0" t="str">
        <f aca="false">CHOOSE(WEEKDAY(A2003),"Dom","Lun","Mar","Mie","Jue","Vie","Sab")</f>
        <v>Dom</v>
      </c>
    </row>
    <row r="2004" customFormat="false" ht="15" hidden="true" customHeight="true" outlineLevel="0" collapsed="false">
      <c r="A2004" s="70" t="n">
        <v>44220</v>
      </c>
      <c r="B2004" s="9" t="s">
        <v>1789</v>
      </c>
      <c r="C2004" s="71"/>
      <c r="D2004" s="72"/>
      <c r="E2004" s="73"/>
      <c r="F2004" s="74"/>
      <c r="G2004" s="73"/>
      <c r="H2004" s="75"/>
      <c r="I2004" s="75"/>
      <c r="J2004" s="75"/>
      <c r="K2004" s="78" t="s">
        <v>257</v>
      </c>
      <c r="L2004" s="7" t="n">
        <v>0.41875</v>
      </c>
      <c r="M2004" s="7" t="n">
        <v>0.421527777777778</v>
      </c>
      <c r="N2004" s="95" t="s">
        <v>190</v>
      </c>
      <c r="O2004" s="78" t="s">
        <v>1790</v>
      </c>
      <c r="Q2004" s="0" t="s">
        <v>120</v>
      </c>
      <c r="R2004" s="0" t="str">
        <f aca="false">CHOOSE(WEEKDAY(A2004),"Dom","Lun","Mar","Mie","Jue","Vie","Sab")</f>
        <v>Dom</v>
      </c>
    </row>
    <row r="2005" customFormat="false" ht="15" hidden="true" customHeight="true" outlineLevel="0" collapsed="false">
      <c r="A2005" s="70" t="n">
        <v>44220</v>
      </c>
      <c r="B2005" s="9" t="s">
        <v>2131</v>
      </c>
      <c r="C2005" s="71"/>
      <c r="D2005" s="72"/>
      <c r="E2005" s="73"/>
      <c r="F2005" s="74"/>
      <c r="G2005" s="73"/>
      <c r="H2005" s="75"/>
      <c r="I2005" s="75"/>
      <c r="J2005" s="75"/>
      <c r="K2005" s="78" t="s">
        <v>141</v>
      </c>
      <c r="L2005" s="7" t="n">
        <v>0.553472222222222</v>
      </c>
      <c r="M2005" s="7" t="n">
        <v>0.590277777777778</v>
      </c>
      <c r="N2005" s="95" t="s">
        <v>305</v>
      </c>
      <c r="O2005" s="78" t="s">
        <v>2134</v>
      </c>
      <c r="Q2005" s="0" t="s">
        <v>120</v>
      </c>
      <c r="R2005" s="0" t="str">
        <f aca="false">CHOOSE(WEEKDAY(A2005),"Dom","Lun","Mar","Mie","Jue","Vie","Sab")</f>
        <v>Dom</v>
      </c>
    </row>
    <row r="2006" customFormat="false" ht="15" hidden="true" customHeight="true" outlineLevel="0" collapsed="false">
      <c r="A2006" s="70" t="n">
        <v>44220</v>
      </c>
      <c r="B2006" s="9" t="s">
        <v>143</v>
      </c>
      <c r="C2006" s="124"/>
      <c r="D2006" s="144"/>
      <c r="E2006" s="73"/>
      <c r="F2006" s="74"/>
      <c r="G2006" s="73"/>
      <c r="H2006" s="75"/>
      <c r="I2006" s="75"/>
      <c r="J2006" s="75"/>
      <c r="K2006" s="78" t="s">
        <v>144</v>
      </c>
      <c r="L2006" s="7" t="n">
        <v>0.623611111111111</v>
      </c>
      <c r="M2006" s="7" t="n">
        <v>0.65</v>
      </c>
      <c r="N2006" s="95" t="s">
        <v>284</v>
      </c>
      <c r="O2006" s="78"/>
      <c r="Q2006" s="0" t="s">
        <v>120</v>
      </c>
      <c r="R2006" s="0" t="str">
        <f aca="false">CHOOSE(WEEKDAY(A2006),"Dom","Lun","Mar","Mie","Jue","Vie","Sab")</f>
        <v>Dom</v>
      </c>
    </row>
    <row r="2007" customFormat="false" ht="15" hidden="true" customHeight="true" outlineLevel="0" collapsed="false">
      <c r="A2007" s="47" t="n">
        <v>44220</v>
      </c>
      <c r="B2007" s="79" t="s">
        <v>147</v>
      </c>
      <c r="C2007" s="134"/>
      <c r="D2007" s="149"/>
      <c r="E2007" s="81"/>
      <c r="F2007" s="82"/>
      <c r="G2007" s="81"/>
      <c r="H2007" s="83"/>
      <c r="I2007" s="83"/>
      <c r="J2007" s="83"/>
      <c r="K2007" s="59" t="s">
        <v>96</v>
      </c>
      <c r="L2007" s="85" t="n">
        <v>0.65625</v>
      </c>
      <c r="M2007" s="85" t="n">
        <v>0.673611111111111</v>
      </c>
      <c r="N2007" s="99" t="s">
        <v>3153</v>
      </c>
      <c r="O2007" s="59" t="s">
        <v>2118</v>
      </c>
      <c r="Q2007" s="0" t="s">
        <v>120</v>
      </c>
      <c r="R2007" s="0" t="str">
        <f aca="false">CHOOSE(WEEKDAY(A2007),"Dom","Lun","Mar","Mie","Jue","Vie","Sab")</f>
        <v>Dom</v>
      </c>
    </row>
    <row r="2008" customFormat="false" ht="15" hidden="false" customHeight="true" outlineLevel="0" collapsed="false">
      <c r="A2008" s="70" t="n">
        <v>44221</v>
      </c>
      <c r="B2008" s="9" t="s">
        <v>3154</v>
      </c>
      <c r="C2008" s="71" t="n">
        <v>500</v>
      </c>
      <c r="D2008" s="72" t="s">
        <v>104</v>
      </c>
      <c r="E2008" s="73" t="s">
        <v>3155</v>
      </c>
      <c r="F2008" s="74" t="n">
        <f aca="false">IF(MONTH(A2008)=MONTH(A2007),F2007+1,1)</f>
        <v>1</v>
      </c>
      <c r="G2008" s="73"/>
      <c r="H2008" s="75" t="s">
        <v>3154</v>
      </c>
      <c r="I2008" s="75" t="s">
        <v>100</v>
      </c>
      <c r="J2008" s="75"/>
      <c r="K2008" s="78" t="s">
        <v>80</v>
      </c>
      <c r="L2008" s="7" t="n">
        <v>0.838888888888889</v>
      </c>
      <c r="M2008" s="7" t="n">
        <v>0.847222222222222</v>
      </c>
      <c r="N2008" s="95" t="s">
        <v>615</v>
      </c>
      <c r="O2008" s="78" t="s">
        <v>3156</v>
      </c>
      <c r="P2008" s="0" t="s">
        <v>606</v>
      </c>
      <c r="Q2008" s="0" t="s">
        <v>120</v>
      </c>
      <c r="R2008" s="0" t="str">
        <f aca="false">CHOOSE(WEEKDAY(A2008),"Dom","Lun","Mar","Mie","Jue","Vie","Sab")</f>
        <v>Lun</v>
      </c>
    </row>
    <row r="2009" customFormat="false" ht="15" hidden="false" customHeight="true" outlineLevel="0" collapsed="false">
      <c r="A2009" s="70" t="n">
        <v>44221</v>
      </c>
      <c r="B2009" s="9" t="s">
        <v>3154</v>
      </c>
      <c r="C2009" s="71" t="n">
        <v>500</v>
      </c>
      <c r="D2009" s="72" t="s">
        <v>104</v>
      </c>
      <c r="E2009" s="73" t="s">
        <v>3155</v>
      </c>
      <c r="F2009" s="74" t="n">
        <f aca="false">IF(MONTH(A2009)=MONTH(A2008),F2008+1,1)</f>
        <v>2</v>
      </c>
      <c r="G2009" s="73"/>
      <c r="H2009" s="75" t="s">
        <v>3154</v>
      </c>
      <c r="I2009" s="75" t="s">
        <v>100</v>
      </c>
      <c r="J2009" s="75"/>
      <c r="K2009" s="78" t="s">
        <v>80</v>
      </c>
      <c r="L2009" s="7" t="n">
        <v>0.868055555555555</v>
      </c>
      <c r="M2009" s="7" t="n">
        <v>0.908333333333333</v>
      </c>
      <c r="N2009" s="95" t="s">
        <v>114</v>
      </c>
      <c r="O2009" s="78" t="s">
        <v>3157</v>
      </c>
      <c r="P2009" s="0" t="s">
        <v>606</v>
      </c>
      <c r="Q2009" s="0" t="s">
        <v>120</v>
      </c>
      <c r="R2009" s="0" t="str">
        <f aca="false">CHOOSE(WEEKDAY(A2009),"Dom","Lun","Mar","Mie","Jue","Vie","Sab")</f>
        <v>Lun</v>
      </c>
    </row>
    <row r="2010" customFormat="false" ht="15" hidden="false" customHeight="true" outlineLevel="0" collapsed="false">
      <c r="A2010" s="47" t="n">
        <v>44221</v>
      </c>
      <c r="B2010" s="79" t="s">
        <v>3154</v>
      </c>
      <c r="C2010" s="49" t="n">
        <v>500</v>
      </c>
      <c r="D2010" s="80" t="s">
        <v>104</v>
      </c>
      <c r="E2010" s="81" t="s">
        <v>3155</v>
      </c>
      <c r="F2010" s="82" t="n">
        <f aca="false">IF(MONTH(A2010)=MONTH(A2009),F2009+1,1)</f>
        <v>3</v>
      </c>
      <c r="G2010" s="81"/>
      <c r="H2010" s="83" t="s">
        <v>3154</v>
      </c>
      <c r="I2010" s="83" t="s">
        <v>100</v>
      </c>
      <c r="J2010" s="83"/>
      <c r="K2010" s="59" t="s">
        <v>80</v>
      </c>
      <c r="L2010" s="85" t="n">
        <v>0.995138888888889</v>
      </c>
      <c r="M2010" s="85" t="n">
        <v>1.01944444444444</v>
      </c>
      <c r="N2010" s="99" t="s">
        <v>210</v>
      </c>
      <c r="O2010" s="59" t="s">
        <v>3157</v>
      </c>
      <c r="P2010" s="0" t="s">
        <v>606</v>
      </c>
      <c r="Q2010" s="0" t="s">
        <v>120</v>
      </c>
      <c r="R2010" s="0" t="str">
        <f aca="false">CHOOSE(WEEKDAY(A2010),"Dom","Lun","Mar","Mie","Jue","Vie","Sab")</f>
        <v>Lun</v>
      </c>
    </row>
    <row r="2011" customFormat="false" ht="15" hidden="true" customHeight="true" outlineLevel="0" collapsed="false">
      <c r="A2011" s="70" t="n">
        <v>44221</v>
      </c>
      <c r="B2011" s="9" t="s">
        <v>1632</v>
      </c>
      <c r="C2011" s="71"/>
      <c r="D2011" s="72"/>
      <c r="E2011" s="73"/>
      <c r="F2011" s="74"/>
      <c r="G2011" s="73"/>
      <c r="H2011" s="75"/>
      <c r="I2011" s="75"/>
      <c r="J2011" s="75"/>
      <c r="K2011" s="78" t="s">
        <v>257</v>
      </c>
      <c r="L2011" s="7" t="n">
        <v>0.829166666666667</v>
      </c>
      <c r="M2011" s="7" t="n">
        <v>0.834027777777778</v>
      </c>
      <c r="N2011" s="95" t="s">
        <v>434</v>
      </c>
      <c r="O2011" s="78" t="s">
        <v>407</v>
      </c>
      <c r="Q2011" s="0" t="s">
        <v>120</v>
      </c>
      <c r="R2011" s="0" t="str">
        <f aca="false">CHOOSE(WEEKDAY(A2011),"Dom","Lun","Mar","Mie","Jue","Vie","Sab")</f>
        <v>Lun</v>
      </c>
    </row>
    <row r="2012" customFormat="false" ht="15" hidden="true" customHeight="true" outlineLevel="0" collapsed="false">
      <c r="A2012" s="70" t="n">
        <v>44221</v>
      </c>
      <c r="B2012" s="9" t="s">
        <v>143</v>
      </c>
      <c r="C2012" s="71"/>
      <c r="D2012" s="72"/>
      <c r="E2012" s="73"/>
      <c r="F2012" s="74"/>
      <c r="G2012" s="73"/>
      <c r="H2012" s="75"/>
      <c r="I2012" s="75"/>
      <c r="J2012" s="75"/>
      <c r="K2012" s="78" t="s">
        <v>144</v>
      </c>
      <c r="L2012" s="7" t="n">
        <v>0.949305555555556</v>
      </c>
      <c r="M2012" s="7" t="n">
        <v>0.978472222222222</v>
      </c>
      <c r="N2012" s="95" t="s">
        <v>385</v>
      </c>
      <c r="O2012" s="78"/>
      <c r="Q2012" s="0" t="s">
        <v>120</v>
      </c>
      <c r="R2012" s="0" t="str">
        <f aca="false">CHOOSE(WEEKDAY(A2012),"Dom","Lun","Mar","Mie","Jue","Vie","Sab")</f>
        <v>Lun</v>
      </c>
    </row>
    <row r="2013" customFormat="false" ht="15" hidden="false" customHeight="true" outlineLevel="0" collapsed="false">
      <c r="A2013" s="70" t="n">
        <v>44222</v>
      </c>
      <c r="B2013" s="9" t="s">
        <v>3154</v>
      </c>
      <c r="C2013" s="71" t="n">
        <v>400</v>
      </c>
      <c r="D2013" s="72" t="s">
        <v>104</v>
      </c>
      <c r="E2013" s="73" t="s">
        <v>3155</v>
      </c>
      <c r="F2013" s="74" t="n">
        <f aca="false">IF(MONTH(A2013)=MONTH(A2012),F2012+1,1)</f>
        <v>1</v>
      </c>
      <c r="G2013" s="73"/>
      <c r="H2013" s="75" t="s">
        <v>3154</v>
      </c>
      <c r="I2013" s="75" t="s">
        <v>100</v>
      </c>
      <c r="J2013" s="75"/>
      <c r="K2013" s="78" t="s">
        <v>80</v>
      </c>
      <c r="L2013" s="7" t="n">
        <v>0.0395833333333333</v>
      </c>
      <c r="M2013" s="7" t="n">
        <v>0.0430555555555556</v>
      </c>
      <c r="N2013" s="95" t="s">
        <v>713</v>
      </c>
      <c r="O2013" s="78" t="s">
        <v>3158</v>
      </c>
      <c r="P2013" s="0" t="s">
        <v>606</v>
      </c>
      <c r="Q2013" s="0" t="s">
        <v>120</v>
      </c>
      <c r="R2013" s="0" t="str">
        <f aca="false">CHOOSE(WEEKDAY(A2013),"Dom","Lun","Mar","Mie","Jue","Vie","Sab")</f>
        <v>Mar</v>
      </c>
    </row>
    <row r="2014" customFormat="false" ht="15" hidden="true" customHeight="true" outlineLevel="0" collapsed="false">
      <c r="A2014" s="70" t="n">
        <v>44222</v>
      </c>
      <c r="B2014" s="9" t="s">
        <v>3154</v>
      </c>
      <c r="C2014" s="71"/>
      <c r="D2014" s="72"/>
      <c r="E2014" s="73"/>
      <c r="F2014" s="74"/>
      <c r="G2014" s="73"/>
      <c r="H2014" s="75"/>
      <c r="I2014" s="75"/>
      <c r="J2014" s="75"/>
      <c r="K2014" s="78" t="s">
        <v>108</v>
      </c>
      <c r="L2014" s="7" t="n">
        <v>0.0895833333333333</v>
      </c>
      <c r="M2014" s="7" t="n">
        <v>0.0909722222222222</v>
      </c>
      <c r="N2014" s="95" t="s">
        <v>106</v>
      </c>
      <c r="O2014" s="78" t="s">
        <v>3159</v>
      </c>
      <c r="Q2014" s="0" t="s">
        <v>120</v>
      </c>
      <c r="R2014" s="0" t="str">
        <f aca="false">CHOOSE(WEEKDAY(A2014),"Dom","Lun","Mar","Mie","Jue","Vie","Sab")</f>
        <v>Mar</v>
      </c>
    </row>
    <row r="2015" customFormat="false" ht="15" hidden="true" customHeight="true" outlineLevel="0" collapsed="false">
      <c r="A2015" s="70" t="n">
        <v>44222</v>
      </c>
      <c r="B2015" s="9" t="s">
        <v>3160</v>
      </c>
      <c r="C2015" s="71"/>
      <c r="D2015" s="72"/>
      <c r="E2015" s="73"/>
      <c r="F2015" s="74"/>
      <c r="G2015" s="73"/>
      <c r="H2015" s="75"/>
      <c r="I2015" s="75" t="s">
        <v>159</v>
      </c>
      <c r="J2015" s="75"/>
      <c r="K2015" s="78" t="s">
        <v>108</v>
      </c>
      <c r="L2015" s="7" t="n">
        <v>0.10625</v>
      </c>
      <c r="M2015" s="7" t="n">
        <v>0.139583333333333</v>
      </c>
      <c r="N2015" s="95" t="s">
        <v>123</v>
      </c>
      <c r="O2015" s="78" t="s">
        <v>3161</v>
      </c>
      <c r="Q2015" s="0" t="s">
        <v>120</v>
      </c>
      <c r="R2015" s="0" t="str">
        <f aca="false">CHOOSE(WEEKDAY(A2015),"Dom","Lun","Mar","Mie","Jue","Vie","Sab")</f>
        <v>Mar</v>
      </c>
    </row>
    <row r="2016" customFormat="false" ht="15" hidden="true" customHeight="true" outlineLevel="0" collapsed="false">
      <c r="A2016" s="70" t="n">
        <v>44222</v>
      </c>
      <c r="B2016" s="9" t="s">
        <v>143</v>
      </c>
      <c r="C2016" s="71"/>
      <c r="D2016" s="72"/>
      <c r="E2016" s="73"/>
      <c r="F2016" s="74"/>
      <c r="G2016" s="73"/>
      <c r="H2016" s="75"/>
      <c r="I2016" s="75"/>
      <c r="J2016" s="75"/>
      <c r="K2016" s="78" t="s">
        <v>144</v>
      </c>
      <c r="L2016" s="7" t="n">
        <v>0.14375</v>
      </c>
      <c r="M2016" s="7" t="n">
        <v>0.220833333333333</v>
      </c>
      <c r="N2016" s="95" t="s">
        <v>198</v>
      </c>
      <c r="O2016" s="78"/>
      <c r="Q2016" s="0" t="s">
        <v>120</v>
      </c>
      <c r="R2016" s="0" t="str">
        <f aca="false">CHOOSE(WEEKDAY(A2016),"Dom","Lun","Mar","Mie","Jue","Vie","Sab")</f>
        <v>Mar</v>
      </c>
    </row>
    <row r="2017" customFormat="false" ht="15" hidden="true" customHeight="true" outlineLevel="0" collapsed="false">
      <c r="A2017" s="47" t="n">
        <v>44222</v>
      </c>
      <c r="B2017" s="79" t="s">
        <v>147</v>
      </c>
      <c r="C2017" s="49"/>
      <c r="D2017" s="80"/>
      <c r="E2017" s="81"/>
      <c r="F2017" s="82"/>
      <c r="G2017" s="81"/>
      <c r="H2017" s="83"/>
      <c r="I2017" s="83"/>
      <c r="J2017" s="83"/>
      <c r="K2017" s="59" t="s">
        <v>96</v>
      </c>
      <c r="L2017" s="85" t="n">
        <v>0.23125</v>
      </c>
      <c r="M2017" s="85" t="n">
        <v>0.245138888888889</v>
      </c>
      <c r="N2017" s="99" t="s">
        <v>3162</v>
      </c>
      <c r="O2017" s="59" t="s">
        <v>2118</v>
      </c>
      <c r="Q2017" s="0" t="s">
        <v>120</v>
      </c>
      <c r="R2017" s="0" t="str">
        <f aca="false">CHOOSE(WEEKDAY(A2017),"Dom","Lun","Mar","Mie","Jue","Vie","Sab")</f>
        <v>Mar</v>
      </c>
    </row>
    <row r="2018" customFormat="false" ht="15" hidden="false" customHeight="true" outlineLevel="0" collapsed="false">
      <c r="A2018" s="70" t="n">
        <v>44223</v>
      </c>
      <c r="B2018" s="9" t="s">
        <v>1412</v>
      </c>
      <c r="C2018" s="71" t="n">
        <v>300</v>
      </c>
      <c r="D2018" s="72" t="s">
        <v>77</v>
      </c>
      <c r="E2018" s="73" t="s">
        <v>1413</v>
      </c>
      <c r="F2018" s="74" t="n">
        <f aca="false">IF(MONTH(A2018)=MONTH(A2017),F2017+1,1)</f>
        <v>1</v>
      </c>
      <c r="G2018" s="73"/>
      <c r="H2018" s="75"/>
      <c r="I2018" s="75" t="s">
        <v>100</v>
      </c>
      <c r="J2018" s="75"/>
      <c r="K2018" s="78" t="s">
        <v>80</v>
      </c>
      <c r="L2018" s="7" t="n">
        <v>0.617361111111111</v>
      </c>
      <c r="M2018" s="7" t="n">
        <v>0.630555555555556</v>
      </c>
      <c r="N2018" s="95" t="s">
        <v>132</v>
      </c>
      <c r="O2018" s="78" t="s">
        <v>1414</v>
      </c>
      <c r="Q2018" s="0" t="s">
        <v>120</v>
      </c>
      <c r="R2018" s="0" t="str">
        <f aca="false">CHOOSE(WEEKDAY(A2018),"Dom","Lun","Mar","Mie","Jue","Vie","Sab")</f>
        <v>Mie</v>
      </c>
    </row>
    <row r="2019" customFormat="false" ht="15" hidden="false" customHeight="true" outlineLevel="0" collapsed="false">
      <c r="A2019" s="70" t="n">
        <v>44223</v>
      </c>
      <c r="B2019" s="9" t="s">
        <v>1055</v>
      </c>
      <c r="C2019" s="71" t="n">
        <v>500</v>
      </c>
      <c r="D2019" s="72" t="s">
        <v>104</v>
      </c>
      <c r="E2019" s="73" t="s">
        <v>1056</v>
      </c>
      <c r="F2019" s="74" t="n">
        <f aca="false">IF(MONTH(A2019)=MONTH(A2018),F2018+1,1)</f>
        <v>2</v>
      </c>
      <c r="G2019" s="73"/>
      <c r="H2019" s="75"/>
      <c r="I2019" s="75" t="s">
        <v>79</v>
      </c>
      <c r="J2019" s="75"/>
      <c r="K2019" s="78" t="s">
        <v>80</v>
      </c>
      <c r="L2019" s="7" t="n">
        <v>0.425694444444444</v>
      </c>
      <c r="M2019" s="7" t="n">
        <v>0.436805555555555</v>
      </c>
      <c r="N2019" s="95" t="s">
        <v>909</v>
      </c>
      <c r="O2019" s="78" t="s">
        <v>1057</v>
      </c>
      <c r="P2019" s="0" t="s">
        <v>3163</v>
      </c>
      <c r="Q2019" s="0" t="s">
        <v>120</v>
      </c>
      <c r="R2019" s="0" t="str">
        <f aca="false">CHOOSE(WEEKDAY(A2019),"Dom","Lun","Mar","Mie","Jue","Vie","Sab")</f>
        <v>Mie</v>
      </c>
    </row>
    <row r="2020" customFormat="false" ht="15" hidden="true" customHeight="true" outlineLevel="0" collapsed="false">
      <c r="A2020" s="70" t="n">
        <v>44223</v>
      </c>
      <c r="B2020" s="9" t="s">
        <v>3164</v>
      </c>
      <c r="C2020" s="71"/>
      <c r="D2020" s="72"/>
      <c r="E2020" s="73"/>
      <c r="F2020" s="74"/>
      <c r="G2020" s="73"/>
      <c r="H2020" s="75"/>
      <c r="I2020" s="75" t="s">
        <v>79</v>
      </c>
      <c r="J2020" s="75"/>
      <c r="K2020" s="78" t="s">
        <v>108</v>
      </c>
      <c r="L2020" s="7" t="n">
        <v>0.345138888888889</v>
      </c>
      <c r="M2020" s="7" t="n">
        <v>0.386805555555556</v>
      </c>
      <c r="N2020" s="95" t="s">
        <v>2875</v>
      </c>
      <c r="O2020" s="78" t="s">
        <v>3165</v>
      </c>
      <c r="Q2020" s="0" t="s">
        <v>120</v>
      </c>
      <c r="R2020" s="0" t="str">
        <f aca="false">CHOOSE(WEEKDAY(A2020),"Dom","Lun","Mar","Mie","Jue","Vie","Sab")</f>
        <v>Mie</v>
      </c>
    </row>
    <row r="2021" customFormat="false" ht="15" hidden="true" customHeight="true" outlineLevel="0" collapsed="false">
      <c r="A2021" s="70" t="n">
        <v>44223</v>
      </c>
      <c r="B2021" s="9" t="s">
        <v>143</v>
      </c>
      <c r="C2021" s="71"/>
      <c r="D2021" s="72"/>
      <c r="E2021" s="73"/>
      <c r="F2021" s="74"/>
      <c r="G2021" s="73"/>
      <c r="H2021" s="75"/>
      <c r="I2021" s="75"/>
      <c r="J2021" s="75"/>
      <c r="K2021" s="78" t="s">
        <v>144</v>
      </c>
      <c r="L2021" s="7" t="n">
        <v>0.470138888888889</v>
      </c>
      <c r="M2021" s="7" t="n">
        <v>0.588888888888889</v>
      </c>
      <c r="N2021" s="95" t="s">
        <v>142</v>
      </c>
      <c r="O2021" s="78"/>
      <c r="Q2021" s="0" t="s">
        <v>120</v>
      </c>
      <c r="R2021" s="0" t="str">
        <f aca="false">CHOOSE(WEEKDAY(A2021),"Dom","Lun","Mar","Mie","Jue","Vie","Sab")</f>
        <v>Mie</v>
      </c>
    </row>
    <row r="2022" customFormat="false" ht="15" hidden="true" customHeight="true" outlineLevel="0" collapsed="false">
      <c r="A2022" s="70" t="n">
        <v>44223</v>
      </c>
      <c r="B2022" s="9" t="s">
        <v>2581</v>
      </c>
      <c r="C2022" s="124"/>
      <c r="D2022" s="144"/>
      <c r="E2022" s="73"/>
      <c r="F2022" s="74"/>
      <c r="G2022" s="73"/>
      <c r="H2022" s="75"/>
      <c r="I2022" s="75"/>
      <c r="J2022" s="75"/>
      <c r="K2022" s="78" t="s">
        <v>144</v>
      </c>
      <c r="L2022" s="7" t="n">
        <v>0.589583333333333</v>
      </c>
      <c r="M2022" s="7" t="n">
        <v>0.601388888888889</v>
      </c>
      <c r="N2022" s="95" t="s">
        <v>155</v>
      </c>
      <c r="O2022" s="78" t="s">
        <v>3007</v>
      </c>
      <c r="Q2022" s="0" t="s">
        <v>120</v>
      </c>
      <c r="R2022" s="0" t="str">
        <f aca="false">CHOOSE(WEEKDAY(A2022),"Dom","Lun","Mar","Mie","Jue","Vie","Sab")</f>
        <v>Mie</v>
      </c>
    </row>
    <row r="2023" customFormat="false" ht="15" hidden="true" customHeight="true" outlineLevel="0" collapsed="false">
      <c r="A2023" s="70" t="n">
        <v>44223</v>
      </c>
      <c r="B2023" s="9" t="s">
        <v>3166</v>
      </c>
      <c r="C2023" s="71"/>
      <c r="D2023" s="72"/>
      <c r="E2023" s="73"/>
      <c r="F2023" s="74"/>
      <c r="G2023" s="73"/>
      <c r="H2023" s="75"/>
      <c r="I2023" s="75"/>
      <c r="J2023" s="75"/>
      <c r="K2023" s="78" t="s">
        <v>108</v>
      </c>
      <c r="L2023" s="7" t="n">
        <v>0.652083333333333</v>
      </c>
      <c r="M2023" s="7" t="n">
        <v>0.654166666666667</v>
      </c>
      <c r="N2023" s="95" t="s">
        <v>123</v>
      </c>
      <c r="O2023" s="78" t="s">
        <v>3167</v>
      </c>
      <c r="Q2023" s="0" t="s">
        <v>120</v>
      </c>
      <c r="R2023" s="0" t="str">
        <f aca="false">CHOOSE(WEEKDAY(A2023),"Dom","Lun","Mar","Mie","Jue","Vie","Sab")</f>
        <v>Mie</v>
      </c>
    </row>
    <row r="2024" customFormat="false" ht="15" hidden="true" customHeight="true" outlineLevel="0" collapsed="false">
      <c r="A2024" s="70" t="n">
        <v>44223</v>
      </c>
      <c r="B2024" s="9" t="s">
        <v>2516</v>
      </c>
      <c r="C2024" s="124"/>
      <c r="D2024" s="72"/>
      <c r="E2024" s="73"/>
      <c r="F2024" s="74"/>
      <c r="G2024" s="73"/>
      <c r="H2024" s="75"/>
      <c r="I2024" s="75"/>
      <c r="J2024" s="75"/>
      <c r="K2024" s="78" t="s">
        <v>108</v>
      </c>
      <c r="L2024" s="7" t="n">
        <v>0.658333333333333</v>
      </c>
      <c r="M2024" s="7" t="n">
        <v>0.665972222222222</v>
      </c>
      <c r="N2024" s="95" t="s">
        <v>341</v>
      </c>
      <c r="O2024" s="78" t="s">
        <v>3168</v>
      </c>
      <c r="Q2024" s="0" t="s">
        <v>120</v>
      </c>
      <c r="R2024" s="0" t="str">
        <f aca="false">CHOOSE(WEEKDAY(A2024),"Dom","Lun","Mar","Mie","Jue","Vie","Sab")</f>
        <v>Mie</v>
      </c>
    </row>
    <row r="2025" customFormat="false" ht="15" hidden="true" customHeight="true" outlineLevel="0" collapsed="false">
      <c r="A2025" s="47" t="n">
        <v>44223</v>
      </c>
      <c r="B2025" s="79" t="s">
        <v>147</v>
      </c>
      <c r="C2025" s="49"/>
      <c r="D2025" s="80"/>
      <c r="E2025" s="81"/>
      <c r="F2025" s="82"/>
      <c r="G2025" s="81"/>
      <c r="H2025" s="83"/>
      <c r="I2025" s="83"/>
      <c r="J2025" s="83"/>
      <c r="K2025" s="59" t="s">
        <v>96</v>
      </c>
      <c r="L2025" s="85" t="n">
        <v>0.688888888888889</v>
      </c>
      <c r="M2025" s="85" t="n">
        <v>0.696527777777778</v>
      </c>
      <c r="N2025" s="99" t="s">
        <v>3169</v>
      </c>
      <c r="O2025" s="59" t="s">
        <v>2118</v>
      </c>
      <c r="Q2025" s="0" t="s">
        <v>120</v>
      </c>
      <c r="R2025" s="0" t="str">
        <f aca="false">CHOOSE(WEEKDAY(A2025),"Dom","Lun","Mar","Mie","Jue","Vie","Sab")</f>
        <v>Mie</v>
      </c>
    </row>
    <row r="2026" customFormat="false" ht="15" hidden="false" customHeight="true" outlineLevel="0" collapsed="false">
      <c r="A2026" s="70" t="n">
        <v>44224</v>
      </c>
      <c r="B2026" s="9" t="s">
        <v>3170</v>
      </c>
      <c r="C2026" s="71" t="n">
        <v>430</v>
      </c>
      <c r="D2026" s="72" t="s">
        <v>821</v>
      </c>
      <c r="E2026" s="73" t="s">
        <v>3171</v>
      </c>
      <c r="F2026" s="74" t="n">
        <f aca="false">IF(MONTH(A2026)=MONTH(A2025),F2025+1,1)</f>
        <v>1</v>
      </c>
      <c r="G2026" s="73"/>
      <c r="H2026" s="75" t="s">
        <v>3172</v>
      </c>
      <c r="I2026" s="75" t="s">
        <v>113</v>
      </c>
      <c r="J2026" s="75" t="s">
        <v>2313</v>
      </c>
      <c r="K2026" s="104" t="s">
        <v>80</v>
      </c>
      <c r="L2026" s="7" t="n">
        <v>0.845833333333333</v>
      </c>
      <c r="M2026" s="7" t="n">
        <v>0.891666666666667</v>
      </c>
      <c r="N2026" s="77" t="s">
        <v>218</v>
      </c>
      <c r="O2026" s="78" t="s">
        <v>3173</v>
      </c>
      <c r="P2026" s="0" t="s">
        <v>3174</v>
      </c>
      <c r="Q2026" s="0" t="s">
        <v>120</v>
      </c>
      <c r="R2026" s="0" t="str">
        <f aca="false">CHOOSE(WEEKDAY(A2026),"Dom","Lun","Mar","Mie","Jue","Vie","Sab")</f>
        <v>Jue</v>
      </c>
    </row>
    <row r="2027" customFormat="false" ht="15" hidden="false" customHeight="true" outlineLevel="0" collapsed="false">
      <c r="A2027" s="70" t="n">
        <v>44224</v>
      </c>
      <c r="B2027" s="9" t="s">
        <v>3175</v>
      </c>
      <c r="C2027" s="71" t="n">
        <v>370</v>
      </c>
      <c r="D2027" s="72" t="s">
        <v>821</v>
      </c>
      <c r="E2027" s="73" t="s">
        <v>3176</v>
      </c>
      <c r="F2027" s="74" t="n">
        <f aca="false">IF(MONTH(A2027)=MONTH(A2026),F2026+1,1)</f>
        <v>2</v>
      </c>
      <c r="G2027" s="73"/>
      <c r="H2027" s="75" t="s">
        <v>233</v>
      </c>
      <c r="I2027" s="75" t="s">
        <v>100</v>
      </c>
      <c r="J2027" s="75"/>
      <c r="K2027" s="104" t="s">
        <v>72</v>
      </c>
      <c r="L2027" s="7" t="n">
        <v>0.926388888888889</v>
      </c>
      <c r="M2027" s="7" t="n">
        <v>0.926388888888889</v>
      </c>
      <c r="N2027" s="77" t="s">
        <v>125</v>
      </c>
      <c r="O2027" s="78" t="s">
        <v>3177</v>
      </c>
      <c r="P2027" s="0" t="s">
        <v>3178</v>
      </c>
      <c r="Q2027" s="0" t="s">
        <v>120</v>
      </c>
      <c r="R2027" s="0" t="str">
        <f aca="false">CHOOSE(WEEKDAY(A2027),"Dom","Lun","Mar","Mie","Jue","Vie","Sab")</f>
        <v>Jue</v>
      </c>
    </row>
    <row r="2028" customFormat="false" ht="15" hidden="false" customHeight="true" outlineLevel="0" collapsed="false">
      <c r="A2028" s="70" t="n">
        <v>44224</v>
      </c>
      <c r="B2028" s="9" t="s">
        <v>3179</v>
      </c>
      <c r="C2028" s="71" t="n">
        <v>500</v>
      </c>
      <c r="D2028" s="72" t="s">
        <v>821</v>
      </c>
      <c r="E2028" s="73" t="s">
        <v>3180</v>
      </c>
      <c r="F2028" s="74" t="n">
        <f aca="false">IF(MONTH(A2028)=MONTH(A2027),F2027+1,1)</f>
        <v>3</v>
      </c>
      <c r="G2028" s="73"/>
      <c r="H2028" s="75" t="s">
        <v>233</v>
      </c>
      <c r="I2028" s="75" t="s">
        <v>228</v>
      </c>
      <c r="J2028" s="75"/>
      <c r="K2028" s="104" t="s">
        <v>72</v>
      </c>
      <c r="L2028" s="7" t="n">
        <v>0.926388888888889</v>
      </c>
      <c r="M2028" s="7" t="n">
        <v>0.926388888888889</v>
      </c>
      <c r="N2028" s="77" t="s">
        <v>125</v>
      </c>
      <c r="O2028" s="78" t="s">
        <v>3181</v>
      </c>
      <c r="P2028" s="0" t="s">
        <v>3182</v>
      </c>
      <c r="Q2028" s="0" t="s">
        <v>120</v>
      </c>
      <c r="R2028" s="0" t="str">
        <f aca="false">CHOOSE(WEEKDAY(A2028),"Dom","Lun","Mar","Mie","Jue","Vie","Sab")</f>
        <v>Jue</v>
      </c>
    </row>
    <row r="2029" customFormat="false" ht="15" hidden="false" customHeight="true" outlineLevel="0" collapsed="false">
      <c r="A2029" s="70" t="n">
        <v>44224</v>
      </c>
      <c r="B2029" s="9" t="s">
        <v>3183</v>
      </c>
      <c r="C2029" s="71" t="n">
        <v>350</v>
      </c>
      <c r="D2029" s="72" t="s">
        <v>821</v>
      </c>
      <c r="E2029" s="73" t="s">
        <v>3184</v>
      </c>
      <c r="F2029" s="74" t="n">
        <f aca="false">IF(MONTH(A2029)=MONTH(A2028),F2028+1,1)</f>
        <v>4</v>
      </c>
      <c r="G2029" s="73"/>
      <c r="H2029" s="75" t="s">
        <v>233</v>
      </c>
      <c r="I2029" s="75" t="s">
        <v>183</v>
      </c>
      <c r="J2029" s="75"/>
      <c r="K2029" s="104" t="s">
        <v>72</v>
      </c>
      <c r="L2029" s="7" t="n">
        <v>0.926388888888889</v>
      </c>
      <c r="M2029" s="7" t="n">
        <v>0.926388888888889</v>
      </c>
      <c r="N2029" s="77" t="s">
        <v>125</v>
      </c>
      <c r="O2029" s="78" t="s">
        <v>3185</v>
      </c>
      <c r="P2029" s="0" t="s">
        <v>3182</v>
      </c>
      <c r="Q2029" s="0" t="s">
        <v>120</v>
      </c>
      <c r="R2029" s="0" t="str">
        <f aca="false">CHOOSE(WEEKDAY(A2029),"Dom","Lun","Mar","Mie","Jue","Vie","Sab")</f>
        <v>Jue</v>
      </c>
    </row>
    <row r="2030" customFormat="false" ht="15" hidden="false" customHeight="true" outlineLevel="0" collapsed="false">
      <c r="A2030" s="70" t="n">
        <v>44224</v>
      </c>
      <c r="B2030" s="9" t="s">
        <v>3186</v>
      </c>
      <c r="C2030" s="71" t="n">
        <v>250</v>
      </c>
      <c r="D2030" s="72" t="s">
        <v>104</v>
      </c>
      <c r="E2030" s="73" t="s">
        <v>3187</v>
      </c>
      <c r="F2030" s="74" t="n">
        <f aca="false">IF(MONTH(A2030)=MONTH(A2029),F2029+1,1)</f>
        <v>5</v>
      </c>
      <c r="G2030" s="73"/>
      <c r="H2030" s="75"/>
      <c r="I2030" s="75" t="s">
        <v>159</v>
      </c>
      <c r="J2030" s="75"/>
      <c r="K2030" s="78" t="s">
        <v>80</v>
      </c>
      <c r="L2030" s="7" t="n">
        <v>0.785416666666667</v>
      </c>
      <c r="M2030" s="7" t="n">
        <v>0.806944444444444</v>
      </c>
      <c r="N2030" s="95" t="s">
        <v>122</v>
      </c>
      <c r="O2030" s="78" t="s">
        <v>3188</v>
      </c>
      <c r="Q2030" s="0" t="s">
        <v>120</v>
      </c>
      <c r="R2030" s="0" t="str">
        <f aca="false">CHOOSE(WEEKDAY(A2030),"Dom","Lun","Mar","Mie","Jue","Vie","Sab")</f>
        <v>Jue</v>
      </c>
    </row>
    <row r="2031" customFormat="false" ht="15" hidden="true" customHeight="true" outlineLevel="0" collapsed="false">
      <c r="A2031" s="70" t="n">
        <v>44224</v>
      </c>
      <c r="B2031" s="9" t="s">
        <v>1385</v>
      </c>
      <c r="C2031" s="71"/>
      <c r="D2031" s="72"/>
      <c r="E2031" s="73"/>
      <c r="F2031" s="74"/>
      <c r="G2031" s="73"/>
      <c r="H2031" s="75"/>
      <c r="I2031" s="75"/>
      <c r="J2031" s="75"/>
      <c r="K2031" s="78" t="s">
        <v>257</v>
      </c>
      <c r="L2031" s="7" t="n">
        <v>0.772916666666667</v>
      </c>
      <c r="M2031" s="7" t="n">
        <v>0.783333333333333</v>
      </c>
      <c r="N2031" s="95" t="s">
        <v>190</v>
      </c>
      <c r="O2031" s="78" t="s">
        <v>281</v>
      </c>
      <c r="Q2031" s="0" t="s">
        <v>120</v>
      </c>
      <c r="R2031" s="0" t="str">
        <f aca="false">CHOOSE(WEEKDAY(A2031),"Dom","Lun","Mar","Mie","Jue","Vie","Sab")</f>
        <v>Jue</v>
      </c>
    </row>
    <row r="2032" customFormat="false" ht="15" hidden="true" customHeight="true" outlineLevel="0" collapsed="false">
      <c r="A2032" s="70" t="n">
        <v>44224</v>
      </c>
      <c r="B2032" s="9" t="s">
        <v>143</v>
      </c>
      <c r="C2032" s="71"/>
      <c r="D2032" s="72"/>
      <c r="E2032" s="73"/>
      <c r="F2032" s="74"/>
      <c r="G2032" s="73"/>
      <c r="H2032" s="75"/>
      <c r="I2032" s="75"/>
      <c r="J2032" s="75"/>
      <c r="K2032" s="78" t="s">
        <v>144</v>
      </c>
      <c r="L2032" s="7" t="n">
        <v>0.821527777777778</v>
      </c>
      <c r="M2032" s="7" t="n">
        <v>0.831944444444444</v>
      </c>
      <c r="N2032" s="95" t="s">
        <v>145</v>
      </c>
      <c r="O2032" s="78"/>
      <c r="Q2032" s="0" t="s">
        <v>120</v>
      </c>
      <c r="R2032" s="0" t="str">
        <f aca="false">CHOOSE(WEEKDAY(A2032),"Dom","Lun","Mar","Mie","Jue","Vie","Sab")</f>
        <v>Jue</v>
      </c>
    </row>
    <row r="2033" customFormat="false" ht="15" hidden="true" customHeight="true" outlineLevel="0" collapsed="false">
      <c r="A2033" s="47" t="n">
        <v>44224</v>
      </c>
      <c r="B2033" s="79" t="s">
        <v>147</v>
      </c>
      <c r="C2033" s="49"/>
      <c r="D2033" s="80"/>
      <c r="E2033" s="81"/>
      <c r="F2033" s="82"/>
      <c r="G2033" s="81"/>
      <c r="H2033" s="83"/>
      <c r="I2033" s="83"/>
      <c r="J2033" s="83"/>
      <c r="K2033" s="103" t="s">
        <v>96</v>
      </c>
      <c r="L2033" s="85" t="n">
        <v>0.926388888888889</v>
      </c>
      <c r="M2033" s="85" t="n">
        <v>0.957638888888889</v>
      </c>
      <c r="N2033" s="86" t="s">
        <v>3189</v>
      </c>
      <c r="O2033" s="59" t="s">
        <v>2118</v>
      </c>
      <c r="Q2033" s="0" t="s">
        <v>120</v>
      </c>
      <c r="R2033" s="0" t="str">
        <f aca="false">CHOOSE(WEEKDAY(A2033),"Dom","Lun","Mar","Mie","Jue","Vie","Sab")</f>
        <v>Jue</v>
      </c>
    </row>
    <row r="2034" customFormat="false" ht="15" hidden="false" customHeight="true" outlineLevel="0" collapsed="false">
      <c r="A2034" s="70" t="n">
        <v>44225</v>
      </c>
      <c r="B2034" s="9" t="s">
        <v>3190</v>
      </c>
      <c r="C2034" s="71" t="n">
        <v>300</v>
      </c>
      <c r="D2034" s="72" t="s">
        <v>77</v>
      </c>
      <c r="E2034" s="73" t="s">
        <v>3191</v>
      </c>
      <c r="F2034" s="74" t="n">
        <f aca="false">IF(MONTH(A2034)=MONTH(A2033),F2033+1,1)</f>
        <v>1</v>
      </c>
      <c r="G2034" s="73"/>
      <c r="H2034" s="75"/>
      <c r="I2034" s="75" t="s">
        <v>183</v>
      </c>
      <c r="J2034" s="75"/>
      <c r="K2034" s="104" t="s">
        <v>80</v>
      </c>
      <c r="L2034" s="7" t="n">
        <v>0.676388888888889</v>
      </c>
      <c r="M2034" s="7" t="n">
        <v>0.684027777777778</v>
      </c>
      <c r="N2034" s="77" t="s">
        <v>213</v>
      </c>
      <c r="O2034" s="78" t="s">
        <v>3192</v>
      </c>
      <c r="Q2034" s="0" t="s">
        <v>120</v>
      </c>
      <c r="R2034" s="0" t="str">
        <f aca="false">CHOOSE(WEEKDAY(A2034),"Dom","Lun","Mar","Mie","Jue","Vie","Sab")</f>
        <v>Vie</v>
      </c>
    </row>
    <row r="2035" customFormat="false" ht="15" hidden="false" customHeight="true" outlineLevel="0" collapsed="false">
      <c r="A2035" s="70" t="n">
        <v>44225</v>
      </c>
      <c r="B2035" s="9" t="s">
        <v>3193</v>
      </c>
      <c r="C2035" s="71" t="n">
        <v>450</v>
      </c>
      <c r="D2035" s="72" t="s">
        <v>821</v>
      </c>
      <c r="E2035" s="73" t="s">
        <v>3194</v>
      </c>
      <c r="F2035" s="74" t="n">
        <f aca="false">IF(MONTH(A2035)=MONTH(A2034),F2034+1,1)</f>
        <v>2</v>
      </c>
      <c r="G2035" s="73"/>
      <c r="H2035" s="75" t="s">
        <v>233</v>
      </c>
      <c r="I2035" s="75" t="s">
        <v>79</v>
      </c>
      <c r="J2035" s="75"/>
      <c r="K2035" s="104" t="s">
        <v>80</v>
      </c>
      <c r="L2035" s="7" t="n">
        <v>0.40625</v>
      </c>
      <c r="M2035" s="7" t="n">
        <v>0.45</v>
      </c>
      <c r="N2035" s="77" t="s">
        <v>132</v>
      </c>
      <c r="O2035" s="78" t="s">
        <v>3195</v>
      </c>
      <c r="Q2035" s="0" t="s">
        <v>120</v>
      </c>
      <c r="R2035" s="0" t="str">
        <f aca="false">CHOOSE(WEEKDAY(A2035),"Dom","Lun","Mar","Mie","Jue","Vie","Sab")</f>
        <v>Vie</v>
      </c>
    </row>
    <row r="2036" customFormat="false" ht="15" hidden="false" customHeight="true" outlineLevel="0" collapsed="false">
      <c r="A2036" s="70" t="n">
        <v>44225</v>
      </c>
      <c r="B2036" s="9" t="s">
        <v>3196</v>
      </c>
      <c r="C2036" s="71" t="n">
        <v>400</v>
      </c>
      <c r="D2036" s="72" t="s">
        <v>821</v>
      </c>
      <c r="E2036" s="73" t="s">
        <v>3197</v>
      </c>
      <c r="F2036" s="74" t="n">
        <f aca="false">IF(MONTH(A2036)=MONTH(A2035),F2035+1,1)</f>
        <v>3</v>
      </c>
      <c r="G2036" s="73"/>
      <c r="H2036" s="75" t="s">
        <v>233</v>
      </c>
      <c r="I2036" s="75" t="s">
        <v>79</v>
      </c>
      <c r="J2036" s="75"/>
      <c r="K2036" s="104" t="s">
        <v>80</v>
      </c>
      <c r="L2036" s="7" t="n">
        <v>0.471527777777778</v>
      </c>
      <c r="M2036" s="7" t="n">
        <v>0.48125</v>
      </c>
      <c r="N2036" s="77" t="s">
        <v>93</v>
      </c>
      <c r="O2036" s="78" t="s">
        <v>3198</v>
      </c>
      <c r="P2036" s="0" t="s">
        <v>3199</v>
      </c>
      <c r="Q2036" s="0" t="s">
        <v>120</v>
      </c>
      <c r="R2036" s="0" t="str">
        <f aca="false">CHOOSE(WEEKDAY(A2036),"Dom","Lun","Mar","Mie","Jue","Vie","Sab")</f>
        <v>Vie</v>
      </c>
    </row>
    <row r="2037" customFormat="false" ht="15" hidden="false" customHeight="true" outlineLevel="0" collapsed="false">
      <c r="A2037" s="70" t="n">
        <v>44225</v>
      </c>
      <c r="B2037" s="9" t="s">
        <v>1089</v>
      </c>
      <c r="C2037" s="71" t="n">
        <v>430</v>
      </c>
      <c r="D2037" s="72" t="s">
        <v>104</v>
      </c>
      <c r="E2037" s="73" t="s">
        <v>1169</v>
      </c>
      <c r="F2037" s="74" t="n">
        <f aca="false">IF(MONTH(A2037)=MONTH(A2036),F2036+1,1)</f>
        <v>4</v>
      </c>
      <c r="G2037" s="73"/>
      <c r="H2037" s="75"/>
      <c r="I2037" s="75" t="s">
        <v>131</v>
      </c>
      <c r="J2037" s="75"/>
      <c r="K2037" s="104" t="s">
        <v>80</v>
      </c>
      <c r="L2037" s="7" t="n">
        <v>0.701388888888889</v>
      </c>
      <c r="M2037" s="7" t="n">
        <v>0.729861111111111</v>
      </c>
      <c r="N2037" s="77" t="s">
        <v>267</v>
      </c>
      <c r="O2037" s="78" t="s">
        <v>1170</v>
      </c>
      <c r="Q2037" s="0" t="s">
        <v>120</v>
      </c>
      <c r="R2037" s="0" t="str">
        <f aca="false">CHOOSE(WEEKDAY(A2037),"Dom","Lun","Mar","Mie","Jue","Vie","Sab")</f>
        <v>Vie</v>
      </c>
    </row>
    <row r="2038" customFormat="false" ht="15" hidden="true" customHeight="true" outlineLevel="0" collapsed="false">
      <c r="A2038" s="70" t="n">
        <v>44225</v>
      </c>
      <c r="B2038" s="9" t="s">
        <v>2581</v>
      </c>
      <c r="C2038" s="71"/>
      <c r="D2038" s="72"/>
      <c r="E2038" s="73"/>
      <c r="F2038" s="74"/>
      <c r="G2038" s="73"/>
      <c r="H2038" s="75"/>
      <c r="I2038" s="75"/>
      <c r="J2038" s="75"/>
      <c r="K2038" s="104" t="s">
        <v>144</v>
      </c>
      <c r="L2038" s="7" t="n">
        <v>0.388194444444444</v>
      </c>
      <c r="M2038" s="7" t="n">
        <v>0.392361111111111</v>
      </c>
      <c r="N2038" s="77" t="s">
        <v>145</v>
      </c>
      <c r="O2038" s="78" t="s">
        <v>3007</v>
      </c>
      <c r="Q2038" s="0" t="s">
        <v>120</v>
      </c>
      <c r="R2038" s="0" t="str">
        <f aca="false">CHOOSE(WEEKDAY(A2038),"Dom","Lun","Mar","Mie","Jue","Vie","Sab")</f>
        <v>Vie</v>
      </c>
    </row>
    <row r="2039" customFormat="false" ht="15" hidden="true" customHeight="true" outlineLevel="0" collapsed="false">
      <c r="A2039" s="70" t="n">
        <v>44225</v>
      </c>
      <c r="B2039" s="9" t="s">
        <v>143</v>
      </c>
      <c r="C2039" s="71"/>
      <c r="D2039" s="72"/>
      <c r="E2039" s="73"/>
      <c r="F2039" s="74"/>
      <c r="G2039" s="73"/>
      <c r="H2039" s="75"/>
      <c r="I2039" s="75"/>
      <c r="J2039" s="75"/>
      <c r="K2039" s="104" t="s">
        <v>108</v>
      </c>
      <c r="L2039" s="7" t="n">
        <v>0.51875</v>
      </c>
      <c r="M2039" s="7" t="n">
        <v>0.586805555555556</v>
      </c>
      <c r="N2039" s="77" t="s">
        <v>298</v>
      </c>
      <c r="O2039" s="78"/>
      <c r="Q2039" s="0" t="s">
        <v>120</v>
      </c>
      <c r="R2039" s="0" t="str">
        <f aca="false">CHOOSE(WEEKDAY(A2039),"Dom","Lun","Mar","Mie","Jue","Vie","Sab")</f>
        <v>Vie</v>
      </c>
    </row>
    <row r="2040" customFormat="false" ht="15" hidden="true" customHeight="true" outlineLevel="0" collapsed="false">
      <c r="A2040" s="70" t="n">
        <v>44225</v>
      </c>
      <c r="B2040" s="9" t="s">
        <v>143</v>
      </c>
      <c r="C2040" s="71"/>
      <c r="D2040" s="72"/>
      <c r="E2040" s="73"/>
      <c r="F2040" s="74"/>
      <c r="G2040" s="73"/>
      <c r="H2040" s="75"/>
      <c r="I2040" s="75"/>
      <c r="J2040" s="75"/>
      <c r="K2040" s="104" t="s">
        <v>144</v>
      </c>
      <c r="L2040" s="7" t="n">
        <v>0.630555555555556</v>
      </c>
      <c r="M2040" s="7" t="n">
        <v>0.652083333333333</v>
      </c>
      <c r="N2040" s="77" t="s">
        <v>239</v>
      </c>
      <c r="O2040" s="78"/>
      <c r="Q2040" s="0" t="s">
        <v>120</v>
      </c>
      <c r="R2040" s="0" t="str">
        <f aca="false">CHOOSE(WEEKDAY(A2040),"Dom","Lun","Mar","Mie","Jue","Vie","Sab")</f>
        <v>Vie</v>
      </c>
    </row>
    <row r="2041" customFormat="false" ht="15" hidden="true" customHeight="true" outlineLevel="0" collapsed="false">
      <c r="A2041" s="70" t="n">
        <v>44225</v>
      </c>
      <c r="B2041" s="9" t="s">
        <v>3200</v>
      </c>
      <c r="C2041" s="71"/>
      <c r="D2041" s="72"/>
      <c r="E2041" s="73"/>
      <c r="F2041" s="74"/>
      <c r="G2041" s="73"/>
      <c r="H2041" s="75"/>
      <c r="I2041" s="75"/>
      <c r="J2041" s="75"/>
      <c r="K2041" s="104" t="s">
        <v>257</v>
      </c>
      <c r="L2041" s="7" t="n">
        <v>0.657638888888889</v>
      </c>
      <c r="M2041" s="7" t="n">
        <v>0.672222222222222</v>
      </c>
      <c r="N2041" s="77" t="s">
        <v>123</v>
      </c>
      <c r="O2041" s="78" t="s">
        <v>3201</v>
      </c>
      <c r="Q2041" s="0" t="s">
        <v>120</v>
      </c>
      <c r="R2041" s="0" t="str">
        <f aca="false">CHOOSE(WEEKDAY(A2041),"Dom","Lun","Mar","Mie","Jue","Vie","Sab")</f>
        <v>Vie</v>
      </c>
    </row>
    <row r="2042" customFormat="false" ht="15" hidden="true" customHeight="true" outlineLevel="0" collapsed="false">
      <c r="A2042" s="70" t="n">
        <v>44225</v>
      </c>
      <c r="B2042" s="9" t="s">
        <v>1089</v>
      </c>
      <c r="C2042" s="71"/>
      <c r="D2042" s="72"/>
      <c r="E2042" s="73"/>
      <c r="F2042" s="74"/>
      <c r="G2042" s="73"/>
      <c r="H2042" s="75"/>
      <c r="I2042" s="75"/>
      <c r="J2042" s="75"/>
      <c r="K2042" s="104" t="s">
        <v>108</v>
      </c>
      <c r="L2042" s="7" t="n">
        <v>0.747916666666667</v>
      </c>
      <c r="M2042" s="7" t="n">
        <v>0.75</v>
      </c>
      <c r="N2042" s="77" t="s">
        <v>198</v>
      </c>
      <c r="O2042" s="78" t="s">
        <v>3202</v>
      </c>
      <c r="Q2042" s="0" t="s">
        <v>120</v>
      </c>
      <c r="R2042" s="0" t="str">
        <f aca="false">CHOOSE(WEEKDAY(A2042),"Dom","Lun","Mar","Mie","Jue","Vie","Sab")</f>
        <v>Vie</v>
      </c>
    </row>
    <row r="2043" customFormat="false" ht="15" hidden="true" customHeight="true" outlineLevel="0" collapsed="false">
      <c r="A2043" s="70" t="n">
        <v>44225</v>
      </c>
      <c r="B2043" s="9" t="s">
        <v>143</v>
      </c>
      <c r="C2043" s="124"/>
      <c r="D2043" s="144"/>
      <c r="E2043" s="73"/>
      <c r="F2043" s="74"/>
      <c r="G2043" s="73"/>
      <c r="H2043" s="75"/>
      <c r="I2043" s="75"/>
      <c r="J2043" s="75"/>
      <c r="K2043" s="104" t="s">
        <v>144</v>
      </c>
      <c r="L2043" s="7" t="n">
        <v>0.760416666666667</v>
      </c>
      <c r="M2043" s="7" t="n">
        <v>0.802083333333333</v>
      </c>
      <c r="N2043" s="77" t="s">
        <v>170</v>
      </c>
      <c r="O2043" s="78"/>
      <c r="Q2043" s="0" t="s">
        <v>120</v>
      </c>
      <c r="R2043" s="0" t="str">
        <f aca="false">CHOOSE(WEEKDAY(A2043),"Dom","Lun","Mar","Mie","Jue","Vie","Sab")</f>
        <v>Vie</v>
      </c>
    </row>
    <row r="2044" customFormat="false" ht="15" hidden="true" customHeight="true" outlineLevel="0" collapsed="false">
      <c r="A2044" s="47" t="n">
        <v>44225</v>
      </c>
      <c r="B2044" s="79" t="s">
        <v>147</v>
      </c>
      <c r="C2044" s="49"/>
      <c r="D2044" s="80"/>
      <c r="E2044" s="81"/>
      <c r="F2044" s="82"/>
      <c r="G2044" s="81"/>
      <c r="H2044" s="83"/>
      <c r="I2044" s="83"/>
      <c r="J2044" s="83"/>
      <c r="K2044" s="103" t="s">
        <v>96</v>
      </c>
      <c r="L2044" s="85" t="n">
        <v>0.809722222222222</v>
      </c>
      <c r="M2044" s="85" t="n">
        <v>0.829166666666667</v>
      </c>
      <c r="N2044" s="86" t="s">
        <v>1041</v>
      </c>
      <c r="O2044" s="59" t="s">
        <v>2118</v>
      </c>
      <c r="Q2044" s="0" t="s">
        <v>120</v>
      </c>
      <c r="R2044" s="0" t="str">
        <f aca="false">CHOOSE(WEEKDAY(A2044),"Dom","Lun","Mar","Mie","Jue","Vie","Sab")</f>
        <v>Vie</v>
      </c>
    </row>
    <row r="2045" customFormat="false" ht="15" hidden="false" customHeight="true" outlineLevel="0" collapsed="false">
      <c r="A2045" s="70" t="n">
        <v>44226</v>
      </c>
      <c r="B2045" s="9" t="s">
        <v>3190</v>
      </c>
      <c r="C2045" s="71" t="n">
        <v>300</v>
      </c>
      <c r="D2045" s="72" t="s">
        <v>77</v>
      </c>
      <c r="E2045" s="73" t="s">
        <v>3203</v>
      </c>
      <c r="F2045" s="74" t="n">
        <f aca="false">IF(MONTH(A2045)=MONTH(A2044),F2044+1,1)</f>
        <v>1</v>
      </c>
      <c r="G2045" s="73"/>
      <c r="H2045" s="75"/>
      <c r="I2045" s="75" t="s">
        <v>183</v>
      </c>
      <c r="J2045" s="75"/>
      <c r="K2045" s="104" t="s">
        <v>80</v>
      </c>
      <c r="L2045" s="7" t="n">
        <v>0.564583333333333</v>
      </c>
      <c r="M2045" s="7" t="n">
        <v>0.591666666666667</v>
      </c>
      <c r="N2045" s="77" t="s">
        <v>164</v>
      </c>
      <c r="O2045" s="78" t="s">
        <v>3204</v>
      </c>
      <c r="Q2045" s="0" t="s">
        <v>120</v>
      </c>
      <c r="R2045" s="0" t="str">
        <f aca="false">CHOOSE(WEEKDAY(A2045),"Dom","Lun","Mar","Mie","Jue","Vie","Sab")</f>
        <v>Sab</v>
      </c>
    </row>
    <row r="2046" customFormat="false" ht="15" hidden="false" customHeight="true" outlineLevel="0" collapsed="false">
      <c r="A2046" s="70" t="n">
        <v>44226</v>
      </c>
      <c r="B2046" s="9" t="s">
        <v>2201</v>
      </c>
      <c r="C2046" s="71" t="n">
        <v>400</v>
      </c>
      <c r="D2046" s="72" t="s">
        <v>104</v>
      </c>
      <c r="E2046" s="73" t="s">
        <v>1129</v>
      </c>
      <c r="F2046" s="74" t="n">
        <f aca="false">IF(MONTH(A2046)=MONTH(A2045),F2045+1,1)</f>
        <v>2</v>
      </c>
      <c r="G2046" s="73"/>
      <c r="H2046" s="75"/>
      <c r="I2046" s="75" t="s">
        <v>113</v>
      </c>
      <c r="J2046" s="75"/>
      <c r="K2046" s="104" t="s">
        <v>80</v>
      </c>
      <c r="L2046" s="7" t="n">
        <v>0.407638888888889</v>
      </c>
      <c r="M2046" s="7" t="n">
        <v>0.43125</v>
      </c>
      <c r="N2046" s="77" t="s">
        <v>106</v>
      </c>
      <c r="O2046" s="78" t="s">
        <v>1130</v>
      </c>
      <c r="P2046" s="0" t="s">
        <v>2378</v>
      </c>
      <c r="Q2046" s="0" t="s">
        <v>120</v>
      </c>
      <c r="R2046" s="0" t="str">
        <f aca="false">CHOOSE(WEEKDAY(A2046),"Dom","Lun","Mar","Mie","Jue","Vie","Sab")</f>
        <v>Sab</v>
      </c>
    </row>
    <row r="2047" customFormat="false" ht="15" hidden="false" customHeight="true" outlineLevel="0" collapsed="false">
      <c r="A2047" s="70" t="n">
        <v>44226</v>
      </c>
      <c r="B2047" s="9" t="s">
        <v>3205</v>
      </c>
      <c r="C2047" s="120" t="n">
        <v>350</v>
      </c>
      <c r="D2047" s="72" t="s">
        <v>104</v>
      </c>
      <c r="E2047" s="73" t="s">
        <v>3206</v>
      </c>
      <c r="F2047" s="74" t="n">
        <f aca="false">IF(MONTH(A2047)=MONTH(A2046),F2046+1,1)</f>
        <v>3</v>
      </c>
      <c r="G2047" s="73"/>
      <c r="H2047" s="75"/>
      <c r="I2047" s="75" t="s">
        <v>183</v>
      </c>
      <c r="J2047" s="75"/>
      <c r="K2047" s="104" t="s">
        <v>80</v>
      </c>
      <c r="L2047" s="7" t="n">
        <v>0.51875</v>
      </c>
      <c r="M2047" s="7" t="n">
        <v>0.549305555555556</v>
      </c>
      <c r="N2047" s="77" t="s">
        <v>106</v>
      </c>
      <c r="O2047" s="78" t="s">
        <v>3207</v>
      </c>
      <c r="Q2047" s="0" t="s">
        <v>120</v>
      </c>
      <c r="R2047" s="0" t="str">
        <f aca="false">CHOOSE(WEEKDAY(A2047),"Dom","Lun","Mar","Mie","Jue","Vie","Sab")</f>
        <v>Sab</v>
      </c>
    </row>
    <row r="2048" customFormat="false" ht="15" hidden="false" customHeight="true" outlineLevel="0" collapsed="false">
      <c r="A2048" s="70" t="n">
        <v>44226</v>
      </c>
      <c r="B2048" s="9" t="s">
        <v>3208</v>
      </c>
      <c r="C2048" s="71" t="n">
        <v>300</v>
      </c>
      <c r="D2048" s="72" t="s">
        <v>104</v>
      </c>
      <c r="E2048" s="73" t="s">
        <v>3209</v>
      </c>
      <c r="F2048" s="74" t="n">
        <f aca="false">IF(MONTH(A2048)=MONTH(A2047),F2047+1,1)</f>
        <v>4</v>
      </c>
      <c r="G2048" s="73"/>
      <c r="H2048" s="75"/>
      <c r="I2048" s="75" t="s">
        <v>183</v>
      </c>
      <c r="J2048" s="75"/>
      <c r="K2048" s="104" t="s">
        <v>80</v>
      </c>
      <c r="L2048" s="7" t="n">
        <v>0.628472222222222</v>
      </c>
      <c r="M2048" s="7" t="n">
        <v>0.632638888888889</v>
      </c>
      <c r="N2048" s="77" t="s">
        <v>145</v>
      </c>
      <c r="O2048" s="78" t="s">
        <v>3210</v>
      </c>
      <c r="Q2048" s="0" t="s">
        <v>120</v>
      </c>
      <c r="R2048" s="0" t="str">
        <f aca="false">CHOOSE(WEEKDAY(A2048),"Dom","Lun","Mar","Mie","Jue","Vie","Sab")</f>
        <v>Sab</v>
      </c>
    </row>
    <row r="2049" customFormat="false" ht="15" hidden="false" customHeight="true" outlineLevel="0" collapsed="false">
      <c r="A2049" s="70" t="n">
        <v>44226</v>
      </c>
      <c r="B2049" s="9" t="s">
        <v>1343</v>
      </c>
      <c r="C2049" s="71" t="n">
        <v>300</v>
      </c>
      <c r="D2049" s="72" t="s">
        <v>104</v>
      </c>
      <c r="E2049" s="73" t="s">
        <v>3211</v>
      </c>
      <c r="F2049" s="74" t="n">
        <f aca="false">IF(MONTH(A2049)=MONTH(A2048),F2048+1,1)</f>
        <v>5</v>
      </c>
      <c r="G2049" s="73"/>
      <c r="H2049" s="75"/>
      <c r="I2049" s="75" t="s">
        <v>159</v>
      </c>
      <c r="J2049" s="75"/>
      <c r="K2049" s="104" t="s">
        <v>80</v>
      </c>
      <c r="L2049" s="7" t="n">
        <v>0.697916666666667</v>
      </c>
      <c r="M2049" s="7" t="n">
        <v>0.698611111111111</v>
      </c>
      <c r="N2049" s="77" t="s">
        <v>476</v>
      </c>
      <c r="O2049" s="78" t="s">
        <v>3212</v>
      </c>
      <c r="Q2049" s="0" t="s">
        <v>120</v>
      </c>
      <c r="R2049" s="0" t="str">
        <f aca="false">CHOOSE(WEEKDAY(A2049),"Dom","Lun","Mar","Mie","Jue","Vie","Sab")</f>
        <v>Sab</v>
      </c>
    </row>
    <row r="2050" customFormat="false" ht="15" hidden="true" customHeight="true" outlineLevel="0" collapsed="false">
      <c r="A2050" s="70" t="n">
        <v>44226</v>
      </c>
      <c r="B2050" s="9" t="s">
        <v>1632</v>
      </c>
      <c r="C2050" s="71"/>
      <c r="D2050" s="72"/>
      <c r="E2050" s="73"/>
      <c r="F2050" s="74"/>
      <c r="G2050" s="73"/>
      <c r="H2050" s="75"/>
      <c r="I2050" s="75"/>
      <c r="J2050" s="75"/>
      <c r="K2050" s="104" t="s">
        <v>257</v>
      </c>
      <c r="L2050" s="7" t="n">
        <v>0.4</v>
      </c>
      <c r="M2050" s="7" t="n">
        <v>0.404861111111111</v>
      </c>
      <c r="N2050" s="77" t="s">
        <v>168</v>
      </c>
      <c r="O2050" s="78" t="s">
        <v>407</v>
      </c>
      <c r="Q2050" s="0" t="s">
        <v>120</v>
      </c>
      <c r="R2050" s="0" t="str">
        <f aca="false">CHOOSE(WEEKDAY(A2050),"Dom","Lun","Mar","Mie","Jue","Vie","Sab")</f>
        <v>Sab</v>
      </c>
    </row>
    <row r="2051" customFormat="false" ht="15" hidden="true" customHeight="true" outlineLevel="0" collapsed="false">
      <c r="A2051" s="70" t="n">
        <v>44226</v>
      </c>
      <c r="B2051" s="9" t="s">
        <v>1941</v>
      </c>
      <c r="C2051" s="71"/>
      <c r="D2051" s="72"/>
      <c r="E2051" s="73"/>
      <c r="F2051" s="74"/>
      <c r="G2051" s="73"/>
      <c r="H2051" s="75"/>
      <c r="I2051" s="75"/>
      <c r="J2051" s="75"/>
      <c r="K2051" s="104" t="s">
        <v>108</v>
      </c>
      <c r="L2051" s="7" t="n">
        <v>0.446527777777778</v>
      </c>
      <c r="M2051" s="7" t="n">
        <v>0.511805555555555</v>
      </c>
      <c r="N2051" s="77" t="s">
        <v>324</v>
      </c>
      <c r="O2051" s="78" t="s">
        <v>3213</v>
      </c>
      <c r="Q2051" s="0" t="s">
        <v>120</v>
      </c>
      <c r="R2051" s="0" t="str">
        <f aca="false">CHOOSE(WEEKDAY(A2051),"Dom","Lun","Mar","Mie","Jue","Vie","Sab")</f>
        <v>Sab</v>
      </c>
    </row>
    <row r="2052" customFormat="false" ht="15" hidden="true" customHeight="true" outlineLevel="0" collapsed="false">
      <c r="A2052" s="70" t="n">
        <v>44226</v>
      </c>
      <c r="B2052" s="9" t="s">
        <v>3214</v>
      </c>
      <c r="C2052" s="71"/>
      <c r="D2052" s="72"/>
      <c r="E2052" s="73"/>
      <c r="F2052" s="74"/>
      <c r="G2052" s="73"/>
      <c r="H2052" s="75"/>
      <c r="I2052" s="75"/>
      <c r="J2052" s="75"/>
      <c r="K2052" s="104" t="s">
        <v>108</v>
      </c>
      <c r="L2052" s="7" t="n">
        <v>0.601388888888889</v>
      </c>
      <c r="M2052" s="7" t="n">
        <v>0.6125</v>
      </c>
      <c r="N2052" s="77" t="s">
        <v>155</v>
      </c>
      <c r="O2052" s="78" t="s">
        <v>3215</v>
      </c>
      <c r="Q2052" s="0" t="s">
        <v>120</v>
      </c>
      <c r="R2052" s="0" t="str">
        <f aca="false">CHOOSE(WEEKDAY(A2052),"Dom","Lun","Mar","Mie","Jue","Vie","Sab")</f>
        <v>Sab</v>
      </c>
    </row>
    <row r="2053" customFormat="false" ht="15" hidden="true" customHeight="true" outlineLevel="0" collapsed="false">
      <c r="A2053" s="70" t="n">
        <v>44226</v>
      </c>
      <c r="B2053" s="9" t="s">
        <v>143</v>
      </c>
      <c r="C2053" s="71"/>
      <c r="D2053" s="72"/>
      <c r="E2053" s="73"/>
      <c r="F2053" s="74"/>
      <c r="G2053" s="73"/>
      <c r="H2053" s="75"/>
      <c r="I2053" s="75"/>
      <c r="J2053" s="75"/>
      <c r="K2053" s="104" t="s">
        <v>144</v>
      </c>
      <c r="L2053" s="7" t="n">
        <v>0.646527777777778</v>
      </c>
      <c r="M2053" s="7" t="n">
        <v>0.666666666666667</v>
      </c>
      <c r="N2053" s="77" t="s">
        <v>137</v>
      </c>
      <c r="O2053" s="78"/>
      <c r="Q2053" s="0" t="s">
        <v>120</v>
      </c>
      <c r="R2053" s="0" t="str">
        <f aca="false">CHOOSE(WEEKDAY(A2053),"Dom","Lun","Mar","Mie","Jue","Vie","Sab")</f>
        <v>Sab</v>
      </c>
    </row>
    <row r="2054" customFormat="false" ht="15" hidden="true" customHeight="true" outlineLevel="0" collapsed="false">
      <c r="A2054" s="70" t="n">
        <v>44226</v>
      </c>
      <c r="B2054" s="9" t="s">
        <v>1343</v>
      </c>
      <c r="C2054" s="71"/>
      <c r="D2054" s="72"/>
      <c r="E2054" s="73"/>
      <c r="F2054" s="74"/>
      <c r="G2054" s="73"/>
      <c r="H2054" s="75"/>
      <c r="I2054" s="75"/>
      <c r="J2054" s="75"/>
      <c r="K2054" s="104" t="s">
        <v>108</v>
      </c>
      <c r="L2054" s="7" t="n">
        <v>0.675</v>
      </c>
      <c r="M2054" s="7" t="n">
        <v>0.688888888888889</v>
      </c>
      <c r="N2054" s="77" t="s">
        <v>310</v>
      </c>
      <c r="O2054" s="78" t="s">
        <v>3216</v>
      </c>
      <c r="Q2054" s="0" t="s">
        <v>120</v>
      </c>
      <c r="R2054" s="0" t="str">
        <f aca="false">CHOOSE(WEEKDAY(A2054),"Dom","Lun","Mar","Mie","Jue","Vie","Sab")</f>
        <v>Sab</v>
      </c>
    </row>
    <row r="2055" customFormat="false" ht="15" hidden="true" customHeight="true" outlineLevel="0" collapsed="false">
      <c r="A2055" s="70" t="n">
        <v>44226</v>
      </c>
      <c r="B2055" s="9" t="s">
        <v>143</v>
      </c>
      <c r="C2055" s="71"/>
      <c r="D2055" s="72"/>
      <c r="E2055" s="73"/>
      <c r="F2055" s="74"/>
      <c r="G2055" s="73"/>
      <c r="H2055" s="75"/>
      <c r="I2055" s="75"/>
      <c r="J2055" s="75"/>
      <c r="K2055" s="104" t="s">
        <v>144</v>
      </c>
      <c r="L2055" s="7" t="n">
        <v>0.718055555555556</v>
      </c>
      <c r="M2055" s="7" t="n">
        <v>0.727083333333333</v>
      </c>
      <c r="N2055" s="77" t="s">
        <v>324</v>
      </c>
      <c r="O2055" s="78"/>
      <c r="Q2055" s="0" t="s">
        <v>120</v>
      </c>
      <c r="R2055" s="0" t="str">
        <f aca="false">CHOOSE(WEEKDAY(A2055),"Dom","Lun","Mar","Mie","Jue","Vie","Sab")</f>
        <v>Sab</v>
      </c>
    </row>
    <row r="2056" customFormat="false" ht="15" hidden="true" customHeight="true" outlineLevel="0" collapsed="false">
      <c r="A2056" s="47" t="n">
        <v>44226</v>
      </c>
      <c r="B2056" s="79" t="s">
        <v>147</v>
      </c>
      <c r="C2056" s="49"/>
      <c r="D2056" s="80"/>
      <c r="E2056" s="81"/>
      <c r="F2056" s="82"/>
      <c r="G2056" s="81"/>
      <c r="H2056" s="83"/>
      <c r="I2056" s="83"/>
      <c r="J2056" s="83"/>
      <c r="K2056" s="103" t="s">
        <v>96</v>
      </c>
      <c r="L2056" s="85" t="n">
        <v>0.734027777777778</v>
      </c>
      <c r="M2056" s="85" t="n">
        <v>0.761805555555556</v>
      </c>
      <c r="N2056" s="86" t="s">
        <v>3217</v>
      </c>
      <c r="O2056" s="59" t="s">
        <v>2118</v>
      </c>
      <c r="Q2056" s="0" t="s">
        <v>120</v>
      </c>
      <c r="R2056" s="0" t="str">
        <f aca="false">CHOOSE(WEEKDAY(A2056),"Dom","Lun","Mar","Mie","Jue","Vie","Sab")</f>
        <v>Sab</v>
      </c>
    </row>
    <row r="2057" customFormat="false" ht="15" hidden="false" customHeight="true" outlineLevel="0" collapsed="false">
      <c r="A2057" s="70" t="n">
        <v>44227</v>
      </c>
      <c r="B2057" s="9" t="s">
        <v>3218</v>
      </c>
      <c r="C2057" s="71" t="n">
        <v>300</v>
      </c>
      <c r="D2057" s="72" t="s">
        <v>77</v>
      </c>
      <c r="E2057" s="73" t="s">
        <v>3219</v>
      </c>
      <c r="F2057" s="74" t="n">
        <f aca="false">IF(MONTH(A2057)=MONTH(A2056),F2056+1,1)</f>
        <v>1</v>
      </c>
      <c r="G2057" s="73"/>
      <c r="H2057" s="75"/>
      <c r="I2057" s="75" t="s">
        <v>183</v>
      </c>
      <c r="J2057" s="75"/>
      <c r="K2057" s="104" t="s">
        <v>80</v>
      </c>
      <c r="L2057" s="7" t="n">
        <v>0.4625</v>
      </c>
      <c r="M2057" s="7" t="n">
        <v>0.478472222222222</v>
      </c>
      <c r="N2057" s="77" t="s">
        <v>267</v>
      </c>
      <c r="O2057" s="78" t="s">
        <v>3220</v>
      </c>
      <c r="Q2057" s="0" t="s">
        <v>120</v>
      </c>
      <c r="R2057" s="0" t="str">
        <f aca="false">CHOOSE(WEEKDAY(A2057),"Dom","Lun","Mar","Mie","Jue","Vie","Sab")</f>
        <v>Dom</v>
      </c>
    </row>
    <row r="2058" customFormat="false" ht="15" hidden="false" customHeight="true" outlineLevel="0" collapsed="false">
      <c r="A2058" s="70" t="n">
        <v>44227</v>
      </c>
      <c r="B2058" s="9" t="s">
        <v>2558</v>
      </c>
      <c r="C2058" s="124" t="n">
        <v>300</v>
      </c>
      <c r="D2058" s="144" t="s">
        <v>77</v>
      </c>
      <c r="E2058" s="73" t="s">
        <v>3221</v>
      </c>
      <c r="F2058" s="74" t="n">
        <f aca="false">IF(MONTH(A2058)=MONTH(A2057),F2057+1,1)</f>
        <v>2</v>
      </c>
      <c r="G2058" s="73"/>
      <c r="H2058" s="75"/>
      <c r="I2058" s="75" t="s">
        <v>159</v>
      </c>
      <c r="J2058" s="75"/>
      <c r="K2058" s="104" t="s">
        <v>80</v>
      </c>
      <c r="L2058" s="7" t="n">
        <v>0.554166666666667</v>
      </c>
      <c r="M2058" s="7" t="n">
        <v>0.56875</v>
      </c>
      <c r="N2058" s="77" t="s">
        <v>615</v>
      </c>
      <c r="O2058" s="78" t="s">
        <v>3222</v>
      </c>
      <c r="Q2058" s="0" t="s">
        <v>120</v>
      </c>
      <c r="R2058" s="0" t="str">
        <f aca="false">CHOOSE(WEEKDAY(A2058),"Dom","Lun","Mar","Mie","Jue","Vie","Sab")</f>
        <v>Dom</v>
      </c>
    </row>
    <row r="2059" customFormat="false" ht="15" hidden="false" customHeight="true" outlineLevel="0" collapsed="false">
      <c r="A2059" s="70" t="n">
        <v>44227</v>
      </c>
      <c r="B2059" s="9" t="s">
        <v>2774</v>
      </c>
      <c r="C2059" s="71" t="n">
        <v>300</v>
      </c>
      <c r="D2059" s="72" t="s">
        <v>77</v>
      </c>
      <c r="E2059" s="73" t="s">
        <v>3223</v>
      </c>
      <c r="F2059" s="74" t="n">
        <f aca="false">IF(MONTH(A2059)=MONTH(A2058),F2058+1,1)</f>
        <v>3</v>
      </c>
      <c r="G2059" s="73"/>
      <c r="H2059" s="75"/>
      <c r="I2059" s="75" t="s">
        <v>159</v>
      </c>
      <c r="J2059" s="75"/>
      <c r="K2059" s="104" t="s">
        <v>80</v>
      </c>
      <c r="L2059" s="7" t="n">
        <v>0.589583333333333</v>
      </c>
      <c r="M2059" s="7" t="n">
        <v>0.596527777777778</v>
      </c>
      <c r="N2059" s="77" t="s">
        <v>132</v>
      </c>
      <c r="O2059" s="78" t="s">
        <v>3224</v>
      </c>
      <c r="Q2059" s="0" t="s">
        <v>120</v>
      </c>
      <c r="R2059" s="0" t="str">
        <f aca="false">CHOOSE(WEEKDAY(A2059),"Dom","Lun","Mar","Mie","Jue","Vie","Sab")</f>
        <v>Dom</v>
      </c>
    </row>
    <row r="2060" customFormat="false" ht="15" hidden="false" customHeight="true" outlineLevel="0" collapsed="false">
      <c r="A2060" s="70" t="n">
        <v>44227</v>
      </c>
      <c r="B2060" s="9" t="s">
        <v>2591</v>
      </c>
      <c r="C2060" s="71" t="n">
        <v>300</v>
      </c>
      <c r="D2060" s="72" t="s">
        <v>821</v>
      </c>
      <c r="E2060" s="73" t="s">
        <v>2592</v>
      </c>
      <c r="F2060" s="74" t="n">
        <f aca="false">IF(MONTH(A2060)=MONTH(A2059),F2059+1,1)</f>
        <v>4</v>
      </c>
      <c r="G2060" s="73"/>
      <c r="H2060" s="75" t="s">
        <v>2593</v>
      </c>
      <c r="I2060" s="75" t="s">
        <v>183</v>
      </c>
      <c r="J2060" s="75"/>
      <c r="K2060" s="104" t="s">
        <v>80</v>
      </c>
      <c r="L2060" s="7" t="n">
        <v>0.496527777777778</v>
      </c>
      <c r="M2060" s="7" t="n">
        <v>0.509027777777778</v>
      </c>
      <c r="N2060" s="77" t="s">
        <v>86</v>
      </c>
      <c r="O2060" s="78" t="s">
        <v>2594</v>
      </c>
      <c r="Q2060" s="0" t="s">
        <v>120</v>
      </c>
      <c r="R2060" s="0" t="str">
        <f aca="false">CHOOSE(WEEKDAY(A2060),"Dom","Lun","Mar","Mie","Jue","Vie","Sab")</f>
        <v>Dom</v>
      </c>
    </row>
    <row r="2061" customFormat="false" ht="15" hidden="true" customHeight="true" outlineLevel="0" collapsed="false">
      <c r="A2061" s="70" t="n">
        <v>44227</v>
      </c>
      <c r="B2061" s="9" t="s">
        <v>793</v>
      </c>
      <c r="C2061" s="71"/>
      <c r="D2061" s="72"/>
      <c r="E2061" s="73"/>
      <c r="F2061" s="74"/>
      <c r="G2061" s="73"/>
      <c r="H2061" s="75"/>
      <c r="I2061" s="75"/>
      <c r="J2061" s="75"/>
      <c r="K2061" s="104" t="s">
        <v>257</v>
      </c>
      <c r="L2061" s="7" t="n">
        <v>0.444444444444444</v>
      </c>
      <c r="M2061" s="7" t="n">
        <v>0.459722222222222</v>
      </c>
      <c r="N2061" s="77" t="s">
        <v>168</v>
      </c>
      <c r="O2061" s="78" t="s">
        <v>794</v>
      </c>
      <c r="Q2061" s="0" t="s">
        <v>120</v>
      </c>
      <c r="R2061" s="0" t="str">
        <f aca="false">CHOOSE(WEEKDAY(A2061),"Dom","Lun","Mar","Mie","Jue","Vie","Sab")</f>
        <v>Dom</v>
      </c>
    </row>
    <row r="2062" customFormat="false" ht="15" hidden="true" customHeight="true" outlineLevel="0" collapsed="false">
      <c r="A2062" s="70" t="n">
        <v>44227</v>
      </c>
      <c r="B2062" s="9" t="s">
        <v>143</v>
      </c>
      <c r="C2062" s="71"/>
      <c r="D2062" s="72"/>
      <c r="E2062" s="73"/>
      <c r="F2062" s="74"/>
      <c r="G2062" s="73"/>
      <c r="H2062" s="75"/>
      <c r="I2062" s="75"/>
      <c r="J2062" s="75"/>
      <c r="K2062" s="104" t="s">
        <v>144</v>
      </c>
      <c r="L2062" s="7" t="n">
        <v>0.532638888888889</v>
      </c>
      <c r="M2062" s="7" t="n">
        <v>0.545138888888889</v>
      </c>
      <c r="N2062" s="77" t="s">
        <v>310</v>
      </c>
      <c r="O2062" s="78"/>
      <c r="Q2062" s="0" t="s">
        <v>120</v>
      </c>
      <c r="R2062" s="0" t="str">
        <f aca="false">CHOOSE(WEEKDAY(A2062),"Dom","Lun","Mar","Mie","Jue","Vie","Sab")</f>
        <v>Dom</v>
      </c>
    </row>
    <row r="2063" customFormat="false" ht="15" hidden="true" customHeight="true" outlineLevel="0" collapsed="false">
      <c r="A2063" s="70" t="n">
        <v>44227</v>
      </c>
      <c r="B2063" s="9" t="s">
        <v>143</v>
      </c>
      <c r="C2063" s="71"/>
      <c r="D2063" s="72"/>
      <c r="E2063" s="73"/>
      <c r="F2063" s="74"/>
      <c r="G2063" s="73"/>
      <c r="H2063" s="75"/>
      <c r="I2063" s="75"/>
      <c r="J2063" s="75"/>
      <c r="K2063" s="104" t="s">
        <v>144</v>
      </c>
      <c r="L2063" s="7" t="n">
        <v>0.618055555555556</v>
      </c>
      <c r="M2063" s="7" t="n">
        <v>0.629861111111111</v>
      </c>
      <c r="N2063" s="77" t="s">
        <v>239</v>
      </c>
      <c r="O2063" s="78"/>
      <c r="Q2063" s="0" t="s">
        <v>120</v>
      </c>
      <c r="R2063" s="0" t="str">
        <f aca="false">CHOOSE(WEEKDAY(A2063),"Dom","Lun","Mar","Mie","Jue","Vie","Sab")</f>
        <v>Dom</v>
      </c>
    </row>
    <row r="2064" customFormat="false" ht="15" hidden="true" customHeight="true" outlineLevel="0" collapsed="false">
      <c r="A2064" s="47" t="n">
        <v>44227</v>
      </c>
      <c r="B2064" s="79" t="s">
        <v>147</v>
      </c>
      <c r="C2064" s="49"/>
      <c r="D2064" s="80"/>
      <c r="E2064" s="81"/>
      <c r="F2064" s="82"/>
      <c r="G2064" s="81"/>
      <c r="H2064" s="83"/>
      <c r="I2064" s="83"/>
      <c r="J2064" s="83"/>
      <c r="K2064" s="103" t="s">
        <v>96</v>
      </c>
      <c r="L2064" s="85" t="n">
        <v>0.635416666666667</v>
      </c>
      <c r="M2064" s="85" t="n">
        <v>0.65</v>
      </c>
      <c r="N2064" s="86" t="s">
        <v>3225</v>
      </c>
      <c r="O2064" s="59" t="s">
        <v>2118</v>
      </c>
      <c r="Q2064" s="0" t="s">
        <v>120</v>
      </c>
      <c r="R2064" s="0" t="str">
        <f aca="false">CHOOSE(WEEKDAY(A2064),"Dom","Lun","Mar","Mie","Jue","Vie","Sab")</f>
        <v>Dom</v>
      </c>
    </row>
    <row r="2065" customFormat="false" ht="15" hidden="false" customHeight="true" outlineLevel="0" collapsed="false">
      <c r="A2065" s="70" t="n">
        <v>44228</v>
      </c>
      <c r="B2065" s="9" t="s">
        <v>1089</v>
      </c>
      <c r="C2065" s="71" t="n">
        <v>300</v>
      </c>
      <c r="D2065" s="72" t="s">
        <v>77</v>
      </c>
      <c r="E2065" s="73" t="s">
        <v>3226</v>
      </c>
      <c r="F2065" s="74" t="n">
        <f aca="false">IF(MONTH(A2065)=MONTH(A2064),F2064+1,1)</f>
        <v>1</v>
      </c>
      <c r="G2065" s="73"/>
      <c r="H2065" s="75"/>
      <c r="I2065" s="75" t="s">
        <v>131</v>
      </c>
      <c r="J2065" s="75"/>
      <c r="K2065" s="104" t="s">
        <v>80</v>
      </c>
      <c r="L2065" s="7" t="n">
        <v>0.61875</v>
      </c>
      <c r="M2065" s="7" t="n">
        <v>0.620833333333333</v>
      </c>
      <c r="N2065" s="77" t="s">
        <v>213</v>
      </c>
      <c r="O2065" s="78" t="s">
        <v>3227</v>
      </c>
      <c r="Q2065" s="0" t="s">
        <v>75</v>
      </c>
      <c r="R2065" s="0" t="str">
        <f aca="false">CHOOSE(WEEKDAY(A2065),"Dom","Lun","Mar","Mie","Jue","Vie","Sab")</f>
        <v>Lun</v>
      </c>
    </row>
    <row r="2066" customFormat="false" ht="15" hidden="false" customHeight="true" outlineLevel="0" collapsed="false">
      <c r="A2066" s="70" t="n">
        <v>44228</v>
      </c>
      <c r="B2066" s="9" t="s">
        <v>1665</v>
      </c>
      <c r="C2066" s="71" t="n">
        <v>300</v>
      </c>
      <c r="D2066" s="72" t="s">
        <v>77</v>
      </c>
      <c r="E2066" s="73" t="s">
        <v>3228</v>
      </c>
      <c r="F2066" s="74" t="n">
        <f aca="false">IF(MONTH(A2066)=MONTH(A2065),F2065+1,1)</f>
        <v>2</v>
      </c>
      <c r="G2066" s="73"/>
      <c r="H2066" s="75"/>
      <c r="I2066" s="75" t="s">
        <v>113</v>
      </c>
      <c r="J2066" s="75"/>
      <c r="K2066" s="104" t="s">
        <v>80</v>
      </c>
      <c r="L2066" s="7" t="n">
        <v>0.744444444444444</v>
      </c>
      <c r="M2066" s="7" t="n">
        <v>0.765972222222222</v>
      </c>
      <c r="N2066" s="77" t="s">
        <v>122</v>
      </c>
      <c r="O2066" s="78" t="s">
        <v>3229</v>
      </c>
      <c r="Q2066" s="0" t="s">
        <v>75</v>
      </c>
      <c r="R2066" s="0" t="str">
        <f aca="false">CHOOSE(WEEKDAY(A2066),"Dom","Lun","Mar","Mie","Jue","Vie","Sab")</f>
        <v>Lun</v>
      </c>
    </row>
    <row r="2067" customFormat="false" ht="15" hidden="false" customHeight="true" outlineLevel="0" collapsed="false">
      <c r="A2067" s="70" t="n">
        <v>44228</v>
      </c>
      <c r="B2067" s="9" t="s">
        <v>3230</v>
      </c>
      <c r="C2067" s="71" t="n">
        <v>450</v>
      </c>
      <c r="D2067" s="72" t="s">
        <v>821</v>
      </c>
      <c r="E2067" s="73" t="s">
        <v>3231</v>
      </c>
      <c r="F2067" s="74" t="n">
        <f aca="false">IF(MONTH(A2067)=MONTH(A2066),F2066+1,1)</f>
        <v>3</v>
      </c>
      <c r="G2067" s="73"/>
      <c r="H2067" s="75" t="s">
        <v>3232</v>
      </c>
      <c r="I2067" s="75" t="s">
        <v>131</v>
      </c>
      <c r="J2067" s="75"/>
      <c r="K2067" s="104" t="s">
        <v>80</v>
      </c>
      <c r="L2067" s="7" t="n">
        <v>0.529861111111111</v>
      </c>
      <c r="M2067" s="7" t="n">
        <v>0.570138888888889</v>
      </c>
      <c r="N2067" s="77" t="s">
        <v>220</v>
      </c>
      <c r="O2067" s="78" t="s">
        <v>3233</v>
      </c>
      <c r="Q2067" s="0" t="s">
        <v>75</v>
      </c>
      <c r="R2067" s="0" t="str">
        <f aca="false">CHOOSE(WEEKDAY(A2067),"Dom","Lun","Mar","Mie","Jue","Vie","Sab")</f>
        <v>Lun</v>
      </c>
    </row>
    <row r="2068" customFormat="false" ht="15" hidden="false" customHeight="true" outlineLevel="0" collapsed="false">
      <c r="A2068" s="70" t="n">
        <v>44228</v>
      </c>
      <c r="B2068" s="9" t="s">
        <v>423</v>
      </c>
      <c r="C2068" s="71" t="n">
        <v>300</v>
      </c>
      <c r="D2068" s="72" t="s">
        <v>104</v>
      </c>
      <c r="E2068" s="73" t="s">
        <v>3234</v>
      </c>
      <c r="F2068" s="74" t="n">
        <f aca="false">IF(MONTH(A2068)=MONTH(A2067),F2067+1,1)</f>
        <v>4</v>
      </c>
      <c r="G2068" s="73"/>
      <c r="H2068" s="75"/>
      <c r="I2068" s="75" t="s">
        <v>113</v>
      </c>
      <c r="J2068" s="75"/>
      <c r="K2068" s="104" t="s">
        <v>80</v>
      </c>
      <c r="L2068" s="7" t="n">
        <v>0.780555555555556</v>
      </c>
      <c r="M2068" s="7" t="n">
        <v>0.786805555555556</v>
      </c>
      <c r="N2068" s="77" t="s">
        <v>206</v>
      </c>
      <c r="O2068" s="78" t="s">
        <v>3235</v>
      </c>
      <c r="Q2068" s="0" t="s">
        <v>75</v>
      </c>
      <c r="R2068" s="0" t="str">
        <f aca="false">CHOOSE(WEEKDAY(A2068),"Dom","Lun","Mar","Mie","Jue","Vie","Sab")</f>
        <v>Lun</v>
      </c>
    </row>
    <row r="2069" customFormat="false" ht="15" hidden="true" customHeight="true" outlineLevel="0" collapsed="false">
      <c r="A2069" s="70" t="n">
        <v>44228</v>
      </c>
      <c r="B2069" s="9" t="s">
        <v>1493</v>
      </c>
      <c r="C2069" s="71"/>
      <c r="D2069" s="72"/>
      <c r="E2069" s="73"/>
      <c r="F2069" s="74"/>
      <c r="G2069" s="73"/>
      <c r="H2069" s="75"/>
      <c r="I2069" s="75"/>
      <c r="J2069" s="75"/>
      <c r="K2069" s="104" t="s">
        <v>108</v>
      </c>
      <c r="L2069" s="7" t="n">
        <v>0.430555555555556</v>
      </c>
      <c r="M2069" s="7" t="n">
        <v>0.443055555555556</v>
      </c>
      <c r="N2069" s="77" t="s">
        <v>1917</v>
      </c>
      <c r="O2069" s="78" t="s">
        <v>3236</v>
      </c>
      <c r="Q2069" s="0" t="s">
        <v>75</v>
      </c>
      <c r="R2069" s="0" t="str">
        <f aca="false">CHOOSE(WEEKDAY(A2069),"Dom","Lun","Mar","Mie","Jue","Vie","Sab")</f>
        <v>Lun</v>
      </c>
    </row>
    <row r="2070" customFormat="false" ht="15" hidden="true" customHeight="true" outlineLevel="0" collapsed="false">
      <c r="A2070" s="70" t="n">
        <v>44228</v>
      </c>
      <c r="B2070" s="9" t="s">
        <v>1243</v>
      </c>
      <c r="C2070" s="71"/>
      <c r="D2070" s="72"/>
      <c r="E2070" s="73"/>
      <c r="F2070" s="74"/>
      <c r="G2070" s="73"/>
      <c r="H2070" s="75"/>
      <c r="I2070" s="75"/>
      <c r="J2070" s="75"/>
      <c r="K2070" s="104" t="s">
        <v>108</v>
      </c>
      <c r="L2070" s="7" t="n">
        <v>0.58125</v>
      </c>
      <c r="M2070" s="7" t="n">
        <v>0.586805555555556</v>
      </c>
      <c r="N2070" s="77" t="s">
        <v>213</v>
      </c>
      <c r="O2070" s="78" t="s">
        <v>3237</v>
      </c>
      <c r="Q2070" s="0" t="s">
        <v>75</v>
      </c>
      <c r="R2070" s="0" t="str">
        <f aca="false">CHOOSE(WEEKDAY(A2070),"Dom","Lun","Mar","Mie","Jue","Vie","Sab")</f>
        <v>Lun</v>
      </c>
    </row>
    <row r="2071" customFormat="false" ht="15" hidden="true" customHeight="true" outlineLevel="0" collapsed="false">
      <c r="A2071" s="70" t="n">
        <v>44228</v>
      </c>
      <c r="B2071" s="9" t="s">
        <v>1089</v>
      </c>
      <c r="C2071" s="71"/>
      <c r="D2071" s="72"/>
      <c r="E2071" s="73"/>
      <c r="F2071" s="74"/>
      <c r="G2071" s="73"/>
      <c r="H2071" s="75"/>
      <c r="I2071" s="75"/>
      <c r="J2071" s="75"/>
      <c r="K2071" s="104" t="s">
        <v>108</v>
      </c>
      <c r="L2071" s="7" t="n">
        <v>0.604166666666667</v>
      </c>
      <c r="M2071" s="7" t="n">
        <v>0.614583333333333</v>
      </c>
      <c r="N2071" s="77" t="s">
        <v>123</v>
      </c>
      <c r="O2071" s="78" t="s">
        <v>3238</v>
      </c>
      <c r="Q2071" s="0" t="s">
        <v>75</v>
      </c>
      <c r="R2071" s="0" t="str">
        <f aca="false">CHOOSE(WEEKDAY(A2071),"Dom","Lun","Mar","Mie","Jue","Vie","Sab")</f>
        <v>Lun</v>
      </c>
    </row>
    <row r="2072" customFormat="false" ht="15" hidden="true" customHeight="true" outlineLevel="0" collapsed="false">
      <c r="A2072" s="70" t="n">
        <v>44228</v>
      </c>
      <c r="B2072" s="9" t="s">
        <v>3239</v>
      </c>
      <c r="C2072" s="71"/>
      <c r="D2072" s="72"/>
      <c r="E2072" s="73"/>
      <c r="F2072" s="74"/>
      <c r="G2072" s="73"/>
      <c r="H2072" s="75"/>
      <c r="I2072" s="75"/>
      <c r="J2072" s="75"/>
      <c r="K2072" s="104" t="s">
        <v>108</v>
      </c>
      <c r="L2072" s="7" t="n">
        <v>0.638194444444444</v>
      </c>
      <c r="M2072" s="7" t="n">
        <v>0.65</v>
      </c>
      <c r="N2072" s="77" t="s">
        <v>305</v>
      </c>
      <c r="O2072" s="78" t="s">
        <v>3240</v>
      </c>
      <c r="Q2072" s="0" t="s">
        <v>75</v>
      </c>
      <c r="R2072" s="0" t="str">
        <f aca="false">CHOOSE(WEEKDAY(A2072),"Dom","Lun","Mar","Mie","Jue","Vie","Sab")</f>
        <v>Lun</v>
      </c>
    </row>
    <row r="2073" customFormat="false" ht="15" hidden="true" customHeight="true" outlineLevel="0" collapsed="false">
      <c r="A2073" s="70" t="n">
        <v>44228</v>
      </c>
      <c r="B2073" s="9" t="s">
        <v>3241</v>
      </c>
      <c r="C2073" s="71"/>
      <c r="D2073" s="72"/>
      <c r="E2073" s="73"/>
      <c r="F2073" s="74"/>
      <c r="G2073" s="73"/>
      <c r="H2073" s="75"/>
      <c r="I2073" s="75"/>
      <c r="J2073" s="75"/>
      <c r="K2073" s="104" t="s">
        <v>108</v>
      </c>
      <c r="L2073" s="7" t="n">
        <v>0.653472222222222</v>
      </c>
      <c r="M2073" s="7" t="n">
        <v>0.677777777777778</v>
      </c>
      <c r="N2073" s="77" t="s">
        <v>1141</v>
      </c>
      <c r="O2073" s="78" t="s">
        <v>3242</v>
      </c>
      <c r="Q2073" s="0" t="s">
        <v>75</v>
      </c>
      <c r="R2073" s="0" t="str">
        <f aca="false">CHOOSE(WEEKDAY(A2073),"Dom","Lun","Mar","Mie","Jue","Vie","Sab")</f>
        <v>Lun</v>
      </c>
    </row>
    <row r="2074" customFormat="false" ht="15" hidden="true" customHeight="true" outlineLevel="0" collapsed="false">
      <c r="A2074" s="70" t="n">
        <v>44228</v>
      </c>
      <c r="B2074" s="9" t="s">
        <v>1014</v>
      </c>
      <c r="C2074" s="71"/>
      <c r="D2074" s="72"/>
      <c r="E2074" s="73"/>
      <c r="F2074" s="74"/>
      <c r="G2074" s="73"/>
      <c r="H2074" s="75"/>
      <c r="I2074" s="75"/>
      <c r="J2074" s="75"/>
      <c r="K2074" s="104" t="s">
        <v>257</v>
      </c>
      <c r="L2074" s="7" t="n">
        <v>0.727083333333333</v>
      </c>
      <c r="M2074" s="7" t="n">
        <v>0.740972222222222</v>
      </c>
      <c r="N2074" s="77" t="s">
        <v>305</v>
      </c>
      <c r="O2074" s="78" t="s">
        <v>1015</v>
      </c>
      <c r="Q2074" s="0" t="s">
        <v>75</v>
      </c>
      <c r="R2074" s="0" t="str">
        <f aca="false">CHOOSE(WEEKDAY(A2074),"Dom","Lun","Mar","Mie","Jue","Vie","Sab")</f>
        <v>Lun</v>
      </c>
    </row>
    <row r="2075" customFormat="false" ht="15" hidden="true" customHeight="true" outlineLevel="0" collapsed="false">
      <c r="A2075" s="70" t="n">
        <v>44228</v>
      </c>
      <c r="B2075" s="9" t="s">
        <v>1455</v>
      </c>
      <c r="C2075" s="71"/>
      <c r="D2075" s="72"/>
      <c r="E2075" s="73"/>
      <c r="F2075" s="74"/>
      <c r="G2075" s="73"/>
      <c r="H2075" s="75"/>
      <c r="I2075" s="75"/>
      <c r="J2075" s="75"/>
      <c r="K2075" s="104" t="s">
        <v>108</v>
      </c>
      <c r="L2075" s="7" t="n">
        <v>0.813194444444444</v>
      </c>
      <c r="M2075" s="7" t="n">
        <v>0.850694444444444</v>
      </c>
      <c r="N2075" s="77" t="s">
        <v>190</v>
      </c>
      <c r="O2075" s="78" t="s">
        <v>3243</v>
      </c>
      <c r="Q2075" s="0" t="s">
        <v>75</v>
      </c>
      <c r="R2075" s="0" t="str">
        <f aca="false">CHOOSE(WEEKDAY(A2075),"Dom","Lun","Mar","Mie","Jue","Vie","Sab")</f>
        <v>Lun</v>
      </c>
    </row>
    <row r="2076" customFormat="false" ht="15" hidden="true" customHeight="true" outlineLevel="0" collapsed="false">
      <c r="A2076" s="70" t="n">
        <v>44228</v>
      </c>
      <c r="B2076" s="9" t="s">
        <v>143</v>
      </c>
      <c r="C2076" s="71"/>
      <c r="D2076" s="72"/>
      <c r="E2076" s="73"/>
      <c r="F2076" s="74"/>
      <c r="G2076" s="73"/>
      <c r="H2076" s="75"/>
      <c r="I2076" s="75"/>
      <c r="J2076" s="75"/>
      <c r="K2076" s="104" t="s">
        <v>144</v>
      </c>
      <c r="L2076" s="7" t="n">
        <v>0.852777777777778</v>
      </c>
      <c r="M2076" s="7" t="n">
        <v>0.861111111111111</v>
      </c>
      <c r="N2076" s="77" t="s">
        <v>170</v>
      </c>
      <c r="O2076" s="78"/>
      <c r="Q2076" s="0" t="s">
        <v>75</v>
      </c>
      <c r="R2076" s="0" t="str">
        <f aca="false">CHOOSE(WEEKDAY(A2076),"Dom","Lun","Mar","Mie","Jue","Vie","Sab")</f>
        <v>Lun</v>
      </c>
    </row>
    <row r="2077" customFormat="false" ht="15" hidden="true" customHeight="true" outlineLevel="0" collapsed="false">
      <c r="A2077" s="47" t="n">
        <v>44228</v>
      </c>
      <c r="B2077" s="79" t="s">
        <v>147</v>
      </c>
      <c r="C2077" s="49"/>
      <c r="D2077" s="80"/>
      <c r="E2077" s="81"/>
      <c r="F2077" s="82"/>
      <c r="G2077" s="81"/>
      <c r="H2077" s="83"/>
      <c r="I2077" s="83"/>
      <c r="J2077" s="83"/>
      <c r="K2077" s="103" t="s">
        <v>96</v>
      </c>
      <c r="L2077" s="85" t="n">
        <v>0.86875</v>
      </c>
      <c r="M2077" s="85" t="n">
        <v>0.886805555555556</v>
      </c>
      <c r="N2077" s="86" t="s">
        <v>3244</v>
      </c>
      <c r="O2077" s="59" t="s">
        <v>2118</v>
      </c>
      <c r="Q2077" s="0" t="s">
        <v>75</v>
      </c>
      <c r="R2077" s="0" t="str">
        <f aca="false">CHOOSE(WEEKDAY(A2077),"Dom","Lun","Mar","Mie","Jue","Vie","Sab")</f>
        <v>Lun</v>
      </c>
    </row>
    <row r="2078" customFormat="false" ht="15" hidden="false" customHeight="true" outlineLevel="0" collapsed="false">
      <c r="A2078" s="70" t="n">
        <v>44229</v>
      </c>
      <c r="B2078" s="9" t="s">
        <v>3245</v>
      </c>
      <c r="C2078" s="71" t="n">
        <v>300</v>
      </c>
      <c r="D2078" s="72" t="s">
        <v>77</v>
      </c>
      <c r="E2078" s="73" t="s">
        <v>3246</v>
      </c>
      <c r="F2078" s="74" t="n">
        <f aca="false">IF(MONTH(A2078)=MONTH(A2077),F2077+1,1)</f>
        <v>1</v>
      </c>
      <c r="G2078" s="73"/>
      <c r="H2078" s="75"/>
      <c r="I2078" s="75" t="s">
        <v>113</v>
      </c>
      <c r="J2078" s="75"/>
      <c r="K2078" s="104" t="s">
        <v>80</v>
      </c>
      <c r="L2078" s="7" t="n">
        <v>0.474305555555556</v>
      </c>
      <c r="M2078" s="7" t="n">
        <v>0.502083333333333</v>
      </c>
      <c r="N2078" s="77" t="s">
        <v>155</v>
      </c>
      <c r="O2078" s="78" t="s">
        <v>3247</v>
      </c>
      <c r="Q2078" s="0" t="s">
        <v>75</v>
      </c>
      <c r="R2078" s="0" t="str">
        <f aca="false">CHOOSE(WEEKDAY(A2078),"Dom","Lun","Mar","Mie","Jue","Vie","Sab")</f>
        <v>Mar</v>
      </c>
    </row>
    <row r="2079" customFormat="false" ht="15" hidden="false" customHeight="true" outlineLevel="0" collapsed="false">
      <c r="A2079" s="70" t="n">
        <v>44229</v>
      </c>
      <c r="B2079" s="9" t="s">
        <v>3248</v>
      </c>
      <c r="C2079" s="71" t="n">
        <v>450</v>
      </c>
      <c r="D2079" s="72" t="s">
        <v>821</v>
      </c>
      <c r="E2079" s="73" t="s">
        <v>3249</v>
      </c>
      <c r="F2079" s="74" t="n">
        <f aca="false">IF(MONTH(A2079)=MONTH(A2078),F2078+1,1)</f>
        <v>2</v>
      </c>
      <c r="G2079" s="73"/>
      <c r="H2079" s="75" t="s">
        <v>3250</v>
      </c>
      <c r="I2079" s="75" t="s">
        <v>131</v>
      </c>
      <c r="J2079" s="75"/>
      <c r="K2079" s="104" t="s">
        <v>80</v>
      </c>
      <c r="L2079" s="7" t="n">
        <v>0.518055555555556</v>
      </c>
      <c r="M2079" s="7" t="n">
        <v>0.566666666666667</v>
      </c>
      <c r="N2079" s="77" t="s">
        <v>213</v>
      </c>
      <c r="O2079" s="78" t="s">
        <v>3251</v>
      </c>
      <c r="Q2079" s="0" t="s">
        <v>75</v>
      </c>
      <c r="R2079" s="0" t="str">
        <f aca="false">CHOOSE(WEEKDAY(A2079),"Dom","Lun","Mar","Mie","Jue","Vie","Sab")</f>
        <v>Mar</v>
      </c>
    </row>
    <row r="2080" customFormat="false" ht="15" hidden="false" customHeight="true" outlineLevel="0" collapsed="false">
      <c r="A2080" s="70" t="n">
        <v>44229</v>
      </c>
      <c r="B2080" s="9" t="s">
        <v>3252</v>
      </c>
      <c r="C2080" s="71" t="n">
        <v>380</v>
      </c>
      <c r="D2080" s="72" t="s">
        <v>821</v>
      </c>
      <c r="E2080" s="73" t="s">
        <v>3253</v>
      </c>
      <c r="F2080" s="74" t="n">
        <f aca="false">IF(MONTH(A2080)=MONTH(A2079),F2079+1,1)</f>
        <v>3</v>
      </c>
      <c r="G2080" s="73"/>
      <c r="H2080" s="75" t="s">
        <v>3254</v>
      </c>
      <c r="I2080" s="75" t="s">
        <v>113</v>
      </c>
      <c r="J2080" s="75"/>
      <c r="K2080" s="104" t="s">
        <v>80</v>
      </c>
      <c r="L2080" s="7" t="n">
        <v>0.644444444444444</v>
      </c>
      <c r="M2080" s="7" t="n">
        <v>0.673611111111111</v>
      </c>
      <c r="N2080" s="77" t="s">
        <v>114</v>
      </c>
      <c r="O2080" s="78" t="s">
        <v>3255</v>
      </c>
      <c r="P2080" s="0" t="s">
        <v>606</v>
      </c>
      <c r="Q2080" s="0" t="s">
        <v>75</v>
      </c>
      <c r="R2080" s="0" t="str">
        <f aca="false">CHOOSE(WEEKDAY(A2080),"Dom","Lun","Mar","Mie","Jue","Vie","Sab")</f>
        <v>Mar</v>
      </c>
    </row>
    <row r="2081" customFormat="false" ht="15" hidden="false" customHeight="true" outlineLevel="0" collapsed="false">
      <c r="A2081" s="70" t="n">
        <v>44229</v>
      </c>
      <c r="B2081" s="9" t="s">
        <v>3252</v>
      </c>
      <c r="C2081" s="71" t="n">
        <v>380</v>
      </c>
      <c r="D2081" s="72" t="s">
        <v>821</v>
      </c>
      <c r="E2081" s="73" t="s">
        <v>3253</v>
      </c>
      <c r="F2081" s="74" t="n">
        <f aca="false">IF(MONTH(A2081)=MONTH(A2080),F2080+1,1)</f>
        <v>4</v>
      </c>
      <c r="G2081" s="73"/>
      <c r="H2081" s="75" t="s">
        <v>3254</v>
      </c>
      <c r="I2081" s="75" t="s">
        <v>113</v>
      </c>
      <c r="J2081" s="75"/>
      <c r="K2081" s="104" t="s">
        <v>80</v>
      </c>
      <c r="L2081" s="7" t="n">
        <v>0.794444444444444</v>
      </c>
      <c r="M2081" s="7" t="n">
        <v>0.834722222222222</v>
      </c>
      <c r="N2081" s="77" t="s">
        <v>164</v>
      </c>
      <c r="O2081" s="78" t="s">
        <v>3255</v>
      </c>
      <c r="P2081" s="0" t="s">
        <v>606</v>
      </c>
      <c r="Q2081" s="0" t="s">
        <v>75</v>
      </c>
      <c r="R2081" s="0" t="str">
        <f aca="false">CHOOSE(WEEKDAY(A2081),"Dom","Lun","Mar","Mie","Jue","Vie","Sab")</f>
        <v>Mar</v>
      </c>
    </row>
    <row r="2082" customFormat="false" ht="15" hidden="false" customHeight="true" outlineLevel="0" collapsed="false">
      <c r="A2082" s="70" t="n">
        <v>44229</v>
      </c>
      <c r="B2082" s="9" t="s">
        <v>3252</v>
      </c>
      <c r="C2082" s="71" t="n">
        <v>380</v>
      </c>
      <c r="D2082" s="72" t="s">
        <v>821</v>
      </c>
      <c r="E2082" s="73" t="s">
        <v>3253</v>
      </c>
      <c r="F2082" s="74" t="n">
        <f aca="false">IF(MONTH(A2082)=MONTH(A2081),F2081+1,1)</f>
        <v>5</v>
      </c>
      <c r="G2082" s="73"/>
      <c r="H2082" s="75" t="s">
        <v>3254</v>
      </c>
      <c r="I2082" s="75" t="s">
        <v>113</v>
      </c>
      <c r="J2082" s="75"/>
      <c r="K2082" s="104" t="s">
        <v>80</v>
      </c>
      <c r="L2082" s="7" t="n">
        <v>0.844444444444444</v>
      </c>
      <c r="M2082" s="7" t="n">
        <v>0.844444444444444</v>
      </c>
      <c r="N2082" s="77" t="s">
        <v>1239</v>
      </c>
      <c r="O2082" s="78" t="s">
        <v>3255</v>
      </c>
      <c r="P2082" s="0" t="s">
        <v>606</v>
      </c>
      <c r="Q2082" s="0" t="s">
        <v>75</v>
      </c>
      <c r="R2082" s="0" t="str">
        <f aca="false">CHOOSE(WEEKDAY(A2082),"Dom","Lun","Mar","Mie","Jue","Vie","Sab")</f>
        <v>Mar</v>
      </c>
    </row>
    <row r="2083" customFormat="false" ht="15" hidden="false" customHeight="true" outlineLevel="0" collapsed="false">
      <c r="A2083" s="70" t="n">
        <v>44229</v>
      </c>
      <c r="B2083" s="9" t="s">
        <v>1980</v>
      </c>
      <c r="C2083" s="71" t="n">
        <v>350</v>
      </c>
      <c r="D2083" s="72" t="s">
        <v>104</v>
      </c>
      <c r="E2083" s="73" t="s">
        <v>2304</v>
      </c>
      <c r="F2083" s="74" t="n">
        <f aca="false">IF(MONTH(A2083)=MONTH(A2082),F2082+1,1)</f>
        <v>6</v>
      </c>
      <c r="G2083" s="73"/>
      <c r="H2083" s="75"/>
      <c r="I2083" s="75" t="s">
        <v>113</v>
      </c>
      <c r="J2083" s="75"/>
      <c r="K2083" s="104" t="s">
        <v>80</v>
      </c>
      <c r="L2083" s="7" t="n">
        <v>0.370138888888889</v>
      </c>
      <c r="M2083" s="7" t="n">
        <v>0.375</v>
      </c>
      <c r="N2083" s="77" t="s">
        <v>476</v>
      </c>
      <c r="O2083" s="78" t="s">
        <v>2305</v>
      </c>
      <c r="P2083" s="0" t="s">
        <v>3163</v>
      </c>
      <c r="Q2083" s="0" t="s">
        <v>75</v>
      </c>
      <c r="R2083" s="0" t="str">
        <f aca="false">CHOOSE(WEEKDAY(A2083),"Dom","Lun","Mar","Mie","Jue","Vie","Sab")</f>
        <v>Mar</v>
      </c>
    </row>
    <row r="2084" customFormat="false" ht="15" hidden="true" customHeight="true" outlineLevel="0" collapsed="false">
      <c r="A2084" s="70" t="n">
        <v>44229</v>
      </c>
      <c r="B2084" s="9" t="s">
        <v>2201</v>
      </c>
      <c r="C2084" s="71"/>
      <c r="D2084" s="72"/>
      <c r="E2084" s="73"/>
      <c r="F2084" s="74"/>
      <c r="G2084" s="73"/>
      <c r="H2084" s="75"/>
      <c r="I2084" s="75"/>
      <c r="J2084" s="75"/>
      <c r="K2084" s="104" t="s">
        <v>108</v>
      </c>
      <c r="L2084" s="7" t="n">
        <v>0.336805555555556</v>
      </c>
      <c r="M2084" s="7" t="n">
        <v>0.361111111111111</v>
      </c>
      <c r="N2084" s="77" t="s">
        <v>239</v>
      </c>
      <c r="O2084" s="78" t="s">
        <v>3256</v>
      </c>
      <c r="Q2084" s="0" t="s">
        <v>75</v>
      </c>
      <c r="R2084" s="0" t="str">
        <f aca="false">CHOOSE(WEEKDAY(A2084),"Dom","Lun","Mar","Mie","Jue","Vie","Sab")</f>
        <v>Mar</v>
      </c>
    </row>
    <row r="2085" customFormat="false" ht="15" hidden="true" customHeight="true" outlineLevel="0" collapsed="false">
      <c r="A2085" s="70" t="n">
        <v>44229</v>
      </c>
      <c r="B2085" s="9" t="s">
        <v>1403</v>
      </c>
      <c r="C2085" s="71"/>
      <c r="D2085" s="72"/>
      <c r="E2085" s="73"/>
      <c r="F2085" s="74"/>
      <c r="G2085" s="73"/>
      <c r="H2085" s="75"/>
      <c r="I2085" s="75"/>
      <c r="J2085" s="75"/>
      <c r="K2085" s="104" t="s">
        <v>257</v>
      </c>
      <c r="L2085" s="7" t="n">
        <v>0.366666666666667</v>
      </c>
      <c r="M2085" s="7" t="n">
        <v>0.366666666666667</v>
      </c>
      <c r="N2085" s="77" t="s">
        <v>305</v>
      </c>
      <c r="O2085" s="78" t="s">
        <v>1404</v>
      </c>
      <c r="Q2085" s="0" t="s">
        <v>75</v>
      </c>
      <c r="R2085" s="0" t="str">
        <f aca="false">CHOOSE(WEEKDAY(A2085),"Dom","Lun","Mar","Mie","Jue","Vie","Sab")</f>
        <v>Mar</v>
      </c>
    </row>
    <row r="2086" customFormat="false" ht="15" hidden="true" customHeight="true" outlineLevel="0" collapsed="false">
      <c r="A2086" s="70" t="n">
        <v>44229</v>
      </c>
      <c r="B2086" s="9" t="s">
        <v>3257</v>
      </c>
      <c r="C2086" s="71"/>
      <c r="D2086" s="72"/>
      <c r="E2086" s="73"/>
      <c r="F2086" s="74"/>
      <c r="G2086" s="73"/>
      <c r="H2086" s="75"/>
      <c r="I2086" s="75"/>
      <c r="J2086" s="75"/>
      <c r="K2086" s="104" t="s">
        <v>108</v>
      </c>
      <c r="L2086" s="7" t="n">
        <v>0.394444444444444</v>
      </c>
      <c r="M2086" s="7" t="n">
        <v>0.409027777777778</v>
      </c>
      <c r="N2086" s="77" t="s">
        <v>123</v>
      </c>
      <c r="O2086" s="78" t="s">
        <v>3258</v>
      </c>
      <c r="Q2086" s="0" t="s">
        <v>75</v>
      </c>
      <c r="R2086" s="0" t="str">
        <f aca="false">CHOOSE(WEEKDAY(A2086),"Dom","Lun","Mar","Mie","Jue","Vie","Sab")</f>
        <v>Mar</v>
      </c>
    </row>
    <row r="2087" customFormat="false" ht="15" hidden="true" customHeight="true" outlineLevel="0" collapsed="false">
      <c r="A2087" s="70" t="n">
        <v>44229</v>
      </c>
      <c r="B2087" s="9" t="s">
        <v>143</v>
      </c>
      <c r="C2087" s="124"/>
      <c r="D2087" s="144"/>
      <c r="E2087" s="73"/>
      <c r="F2087" s="74"/>
      <c r="G2087" s="73"/>
      <c r="H2087" s="75"/>
      <c r="I2087" s="75"/>
      <c r="J2087" s="75"/>
      <c r="K2087" s="104" t="s">
        <v>144</v>
      </c>
      <c r="L2087" s="7" t="n">
        <v>0.413194444444444</v>
      </c>
      <c r="M2087" s="7" t="n">
        <v>0.440277777777778</v>
      </c>
      <c r="N2087" s="77" t="s">
        <v>324</v>
      </c>
      <c r="O2087" s="78"/>
      <c r="Q2087" s="0" t="s">
        <v>75</v>
      </c>
      <c r="R2087" s="0" t="str">
        <f aca="false">CHOOSE(WEEKDAY(A2087),"Dom","Lun","Mar","Mie","Jue","Vie","Sab")</f>
        <v>Mar</v>
      </c>
    </row>
    <row r="2088" customFormat="false" ht="15" hidden="true" customHeight="true" outlineLevel="0" collapsed="false">
      <c r="A2088" s="70" t="n">
        <v>44229</v>
      </c>
      <c r="B2088" s="9" t="s">
        <v>3259</v>
      </c>
      <c r="C2088" s="71"/>
      <c r="D2088" s="72"/>
      <c r="E2088" s="73"/>
      <c r="F2088" s="74"/>
      <c r="G2088" s="73"/>
      <c r="H2088" s="75"/>
      <c r="I2088" s="75"/>
      <c r="J2088" s="75"/>
      <c r="K2088" s="104" t="s">
        <v>257</v>
      </c>
      <c r="L2088" s="7" t="n">
        <v>0.447222222222222</v>
      </c>
      <c r="M2088" s="7" t="n">
        <v>0.472222222222222</v>
      </c>
      <c r="N2088" s="77" t="s">
        <v>190</v>
      </c>
      <c r="O2088" s="78"/>
      <c r="Q2088" s="0" t="s">
        <v>75</v>
      </c>
      <c r="R2088" s="0" t="str">
        <f aca="false">CHOOSE(WEEKDAY(A2088),"Dom","Lun","Mar","Mie","Jue","Vie","Sab")</f>
        <v>Mar</v>
      </c>
    </row>
    <row r="2089" customFormat="false" ht="15" hidden="true" customHeight="true" outlineLevel="0" collapsed="false">
      <c r="A2089" s="70" t="n">
        <v>44229</v>
      </c>
      <c r="B2089" s="9" t="s">
        <v>147</v>
      </c>
      <c r="C2089" s="71"/>
      <c r="D2089" s="72"/>
      <c r="E2089" s="73"/>
      <c r="F2089" s="74"/>
      <c r="G2089" s="73"/>
      <c r="H2089" s="75"/>
      <c r="I2089" s="75"/>
      <c r="J2089" s="75"/>
      <c r="K2089" s="104" t="s">
        <v>96</v>
      </c>
      <c r="L2089" s="7" t="n">
        <v>0.584027777777778</v>
      </c>
      <c r="M2089" s="7" t="n">
        <v>0.620833333333333</v>
      </c>
      <c r="N2089" s="77" t="s">
        <v>86</v>
      </c>
      <c r="O2089" s="78" t="s">
        <v>2118</v>
      </c>
      <c r="Q2089" s="0" t="s">
        <v>75</v>
      </c>
      <c r="R2089" s="0" t="str">
        <f aca="false">CHOOSE(WEEKDAY(A2089),"Dom","Lun","Mar","Mie","Jue","Vie","Sab")</f>
        <v>Mar</v>
      </c>
    </row>
    <row r="2090" customFormat="false" ht="15" hidden="true" customHeight="true" outlineLevel="0" collapsed="false">
      <c r="A2090" s="70" t="n">
        <v>44229</v>
      </c>
      <c r="B2090" s="9" t="s">
        <v>143</v>
      </c>
      <c r="C2090" s="71"/>
      <c r="D2090" s="72"/>
      <c r="E2090" s="73"/>
      <c r="F2090" s="74"/>
      <c r="G2090" s="73"/>
      <c r="H2090" s="75"/>
      <c r="I2090" s="75"/>
      <c r="J2090" s="75"/>
      <c r="K2090" s="104" t="s">
        <v>144</v>
      </c>
      <c r="L2090" s="7" t="n">
        <v>0.714583333333333</v>
      </c>
      <c r="M2090" s="7" t="n">
        <v>0.754861111111111</v>
      </c>
      <c r="N2090" s="77" t="s">
        <v>261</v>
      </c>
      <c r="O2090" s="78"/>
      <c r="Q2090" s="0" t="s">
        <v>75</v>
      </c>
      <c r="R2090" s="0" t="str">
        <f aca="false">CHOOSE(WEEKDAY(A2090),"Dom","Lun","Mar","Mie","Jue","Vie","Sab")</f>
        <v>Mar</v>
      </c>
    </row>
    <row r="2091" customFormat="false" ht="15" hidden="true" customHeight="true" outlineLevel="0" collapsed="false">
      <c r="A2091" s="70" t="n">
        <v>44229</v>
      </c>
      <c r="B2091" s="9" t="s">
        <v>3260</v>
      </c>
      <c r="C2091" s="71"/>
      <c r="D2091" s="72"/>
      <c r="E2091" s="73"/>
      <c r="F2091" s="74"/>
      <c r="G2091" s="73"/>
      <c r="H2091" s="75"/>
      <c r="I2091" s="75"/>
      <c r="J2091" s="75"/>
      <c r="K2091" s="104" t="s">
        <v>108</v>
      </c>
      <c r="L2091" s="7" t="n">
        <v>0.768055555555556</v>
      </c>
      <c r="M2091" s="7" t="n">
        <v>0.78125</v>
      </c>
      <c r="N2091" s="77" t="s">
        <v>261</v>
      </c>
      <c r="O2091" s="78" t="s">
        <v>3261</v>
      </c>
      <c r="Q2091" s="0" t="s">
        <v>75</v>
      </c>
      <c r="R2091" s="0" t="str">
        <f aca="false">CHOOSE(WEEKDAY(A2091),"Dom","Lun","Mar","Mie","Jue","Vie","Sab")</f>
        <v>Mar</v>
      </c>
    </row>
    <row r="2092" customFormat="false" ht="15" hidden="true" customHeight="true" outlineLevel="0" collapsed="false">
      <c r="A2092" s="70" t="n">
        <v>44229</v>
      </c>
      <c r="B2092" s="9" t="s">
        <v>143</v>
      </c>
      <c r="C2092" s="71"/>
      <c r="D2092" s="72"/>
      <c r="E2092" s="73"/>
      <c r="F2092" s="74"/>
      <c r="G2092" s="73"/>
      <c r="H2092" s="75"/>
      <c r="I2092" s="75"/>
      <c r="J2092" s="75"/>
      <c r="K2092" s="104" t="s">
        <v>144</v>
      </c>
      <c r="L2092" s="7" t="n">
        <v>0.875694444444444</v>
      </c>
      <c r="M2092" s="7" t="n">
        <v>0.911805555555556</v>
      </c>
      <c r="N2092" s="77" t="s">
        <v>259</v>
      </c>
      <c r="O2092" s="78"/>
      <c r="Q2092" s="0" t="s">
        <v>75</v>
      </c>
      <c r="R2092" s="0" t="str">
        <f aca="false">CHOOSE(WEEKDAY(A2092),"Dom","Lun","Mar","Mie","Jue","Vie","Sab")</f>
        <v>Mar</v>
      </c>
    </row>
    <row r="2093" customFormat="false" ht="15" hidden="true" customHeight="true" outlineLevel="0" collapsed="false">
      <c r="A2093" s="47" t="n">
        <v>44229</v>
      </c>
      <c r="B2093" s="79" t="s">
        <v>147</v>
      </c>
      <c r="C2093" s="49"/>
      <c r="D2093" s="80"/>
      <c r="E2093" s="81"/>
      <c r="F2093" s="82"/>
      <c r="G2093" s="81"/>
      <c r="H2093" s="83"/>
      <c r="I2093" s="83"/>
      <c r="J2093" s="83"/>
      <c r="K2093" s="103" t="s">
        <v>96</v>
      </c>
      <c r="L2093" s="85" t="n">
        <v>0.923611111111111</v>
      </c>
      <c r="M2093" s="85" t="n">
        <v>0.9375</v>
      </c>
      <c r="N2093" s="86" t="s">
        <v>3262</v>
      </c>
      <c r="O2093" s="59" t="s">
        <v>2118</v>
      </c>
      <c r="Q2093" s="0" t="s">
        <v>75</v>
      </c>
      <c r="R2093" s="0" t="str">
        <f aca="false">CHOOSE(WEEKDAY(A2093),"Dom","Lun","Mar","Mie","Jue","Vie","Sab")</f>
        <v>Mar</v>
      </c>
    </row>
    <row r="2094" customFormat="false" ht="15" hidden="false" customHeight="true" outlineLevel="0" collapsed="false">
      <c r="A2094" s="70" t="n">
        <v>44230</v>
      </c>
      <c r="B2094" s="9" t="s">
        <v>3263</v>
      </c>
      <c r="C2094" s="71" t="n">
        <v>390</v>
      </c>
      <c r="D2094" s="72" t="s">
        <v>821</v>
      </c>
      <c r="E2094" s="73" t="s">
        <v>3264</v>
      </c>
      <c r="F2094" s="74" t="n">
        <f aca="false">IF(MONTH(A2094)=MONTH(A2093),F2093+1,1)</f>
        <v>1</v>
      </c>
      <c r="G2094" s="73"/>
      <c r="H2094" s="75" t="s">
        <v>3265</v>
      </c>
      <c r="I2094" s="75" t="s">
        <v>100</v>
      </c>
      <c r="J2094" s="75"/>
      <c r="K2094" s="104" t="s">
        <v>80</v>
      </c>
      <c r="L2094" s="7" t="n">
        <v>0.371527777777778</v>
      </c>
      <c r="M2094" s="7" t="n">
        <v>0.395138888888889</v>
      </c>
      <c r="N2094" s="77" t="s">
        <v>615</v>
      </c>
      <c r="O2094" s="78" t="s">
        <v>3266</v>
      </c>
      <c r="Q2094" s="0" t="s">
        <v>75</v>
      </c>
      <c r="R2094" s="0" t="str">
        <f aca="false">CHOOSE(WEEKDAY(A2094),"Dom","Lun","Mar","Mie","Jue","Vie","Sab")</f>
        <v>Mie</v>
      </c>
    </row>
    <row r="2095" customFormat="false" ht="15" hidden="false" customHeight="true" outlineLevel="0" collapsed="false">
      <c r="A2095" s="70" t="n">
        <v>44230</v>
      </c>
      <c r="B2095" s="9" t="s">
        <v>3267</v>
      </c>
      <c r="C2095" s="71" t="n">
        <v>500</v>
      </c>
      <c r="D2095" s="72" t="s">
        <v>821</v>
      </c>
      <c r="E2095" s="73" t="s">
        <v>3268</v>
      </c>
      <c r="F2095" s="74" t="n">
        <f aca="false">IF(MONTH(A2095)=MONTH(A2094),F2094+1,1)</f>
        <v>2</v>
      </c>
      <c r="G2095" s="73"/>
      <c r="H2095" s="75" t="s">
        <v>3269</v>
      </c>
      <c r="I2095" s="75" t="s">
        <v>314</v>
      </c>
      <c r="J2095" s="75"/>
      <c r="K2095" s="104" t="s">
        <v>80</v>
      </c>
      <c r="L2095" s="7" t="n">
        <v>0.666666666666667</v>
      </c>
      <c r="M2095" s="7" t="n">
        <v>0.690972222222222</v>
      </c>
      <c r="N2095" s="77" t="s">
        <v>348</v>
      </c>
      <c r="O2095" s="78" t="s">
        <v>3270</v>
      </c>
      <c r="Q2095" s="0" t="s">
        <v>75</v>
      </c>
      <c r="R2095" s="0" t="str">
        <f aca="false">CHOOSE(WEEKDAY(A2095),"Dom","Lun","Mar","Mie","Jue","Vie","Sab")</f>
        <v>Mie</v>
      </c>
    </row>
    <row r="2096" customFormat="false" ht="15" hidden="true" customHeight="true" outlineLevel="0" collapsed="false">
      <c r="A2096" s="70" t="n">
        <v>44230</v>
      </c>
      <c r="B2096" s="9" t="s">
        <v>143</v>
      </c>
      <c r="C2096" s="71"/>
      <c r="D2096" s="72"/>
      <c r="E2096" s="73"/>
      <c r="F2096" s="74"/>
      <c r="G2096" s="73"/>
      <c r="H2096" s="75"/>
      <c r="I2096" s="75"/>
      <c r="J2096" s="75"/>
      <c r="K2096" s="104" t="s">
        <v>144</v>
      </c>
      <c r="L2096" s="7" t="n">
        <v>0.322222222222222</v>
      </c>
      <c r="M2096" s="7" t="n">
        <v>0.338888888888889</v>
      </c>
      <c r="N2096" s="77" t="s">
        <v>170</v>
      </c>
      <c r="O2096" s="78"/>
      <c r="Q2096" s="0" t="s">
        <v>75</v>
      </c>
      <c r="R2096" s="0" t="str">
        <f aca="false">CHOOSE(WEEKDAY(A2096),"Dom","Lun","Mar","Mie","Jue","Vie","Sab")</f>
        <v>Mie</v>
      </c>
    </row>
    <row r="2097" customFormat="false" ht="15" hidden="true" customHeight="true" outlineLevel="0" collapsed="false">
      <c r="A2097" s="70" t="n">
        <v>44230</v>
      </c>
      <c r="B2097" s="9" t="s">
        <v>3271</v>
      </c>
      <c r="C2097" s="71"/>
      <c r="D2097" s="72"/>
      <c r="E2097" s="73"/>
      <c r="F2097" s="74"/>
      <c r="G2097" s="73"/>
      <c r="H2097" s="75"/>
      <c r="I2097" s="75"/>
      <c r="J2097" s="75"/>
      <c r="K2097" s="104" t="s">
        <v>108</v>
      </c>
      <c r="L2097" s="7" t="n">
        <v>0.346527777777778</v>
      </c>
      <c r="M2097" s="7" t="n">
        <v>0.35</v>
      </c>
      <c r="N2097" s="77" t="s">
        <v>132</v>
      </c>
      <c r="O2097" s="78"/>
      <c r="Q2097" s="0" t="s">
        <v>75</v>
      </c>
      <c r="R2097" s="0" t="str">
        <f aca="false">CHOOSE(WEEKDAY(A2097),"Dom","Lun","Mar","Mie","Jue","Vie","Sab")</f>
        <v>Mie</v>
      </c>
    </row>
    <row r="2098" customFormat="false" ht="15" hidden="true" customHeight="true" outlineLevel="0" collapsed="false">
      <c r="A2098" s="70" t="n">
        <v>44230</v>
      </c>
      <c r="B2098" s="9" t="s">
        <v>147</v>
      </c>
      <c r="C2098" s="71"/>
      <c r="D2098" s="72"/>
      <c r="E2098" s="73"/>
      <c r="F2098" s="74"/>
      <c r="G2098" s="73"/>
      <c r="H2098" s="75"/>
      <c r="I2098" s="75"/>
      <c r="J2098" s="75"/>
      <c r="K2098" s="104" t="s">
        <v>96</v>
      </c>
      <c r="L2098" s="7" t="n">
        <v>0.415972222222222</v>
      </c>
      <c r="M2098" s="7" t="n">
        <v>0.436111111111111</v>
      </c>
      <c r="N2098" s="77" t="s">
        <v>2639</v>
      </c>
      <c r="O2098" s="78" t="s">
        <v>2118</v>
      </c>
      <c r="Q2098" s="0" t="s">
        <v>75</v>
      </c>
      <c r="R2098" s="0" t="str">
        <f aca="false">CHOOSE(WEEKDAY(A2098),"Dom","Lun","Mar","Mie","Jue","Vie","Sab")</f>
        <v>Mie</v>
      </c>
    </row>
    <row r="2099" customFormat="false" ht="15" hidden="true" customHeight="true" outlineLevel="0" collapsed="false">
      <c r="A2099" s="70" t="n">
        <v>44230</v>
      </c>
      <c r="B2099" s="9" t="s">
        <v>143</v>
      </c>
      <c r="C2099" s="71"/>
      <c r="D2099" s="72"/>
      <c r="E2099" s="73"/>
      <c r="F2099" s="74"/>
      <c r="G2099" s="73"/>
      <c r="H2099" s="75"/>
      <c r="I2099" s="75"/>
      <c r="J2099" s="75"/>
      <c r="K2099" s="104" t="s">
        <v>144</v>
      </c>
      <c r="L2099" s="7" t="n">
        <v>0.709722222222222</v>
      </c>
      <c r="M2099" s="7" t="n">
        <v>0.74375</v>
      </c>
      <c r="N2099" s="77" t="s">
        <v>310</v>
      </c>
      <c r="O2099" s="78"/>
      <c r="Q2099" s="0" t="s">
        <v>75</v>
      </c>
      <c r="R2099" s="0" t="str">
        <f aca="false">CHOOSE(WEEKDAY(A2099),"Dom","Lun","Mar","Mie","Jue","Vie","Sab")</f>
        <v>Mie</v>
      </c>
    </row>
    <row r="2100" customFormat="false" ht="15" hidden="true" customHeight="true" outlineLevel="0" collapsed="false">
      <c r="A2100" s="47" t="n">
        <v>44230</v>
      </c>
      <c r="B2100" s="79" t="s">
        <v>147</v>
      </c>
      <c r="C2100" s="49"/>
      <c r="D2100" s="80"/>
      <c r="E2100" s="81"/>
      <c r="F2100" s="82"/>
      <c r="G2100" s="81"/>
      <c r="H2100" s="83"/>
      <c r="I2100" s="83"/>
      <c r="J2100" s="83"/>
      <c r="K2100" s="103" t="s">
        <v>96</v>
      </c>
      <c r="L2100" s="85" t="n">
        <v>0.752777777777778</v>
      </c>
      <c r="M2100" s="85" t="n">
        <v>0.782638888888889</v>
      </c>
      <c r="N2100" s="86" t="s">
        <v>3272</v>
      </c>
      <c r="O2100" s="59" t="s">
        <v>2118</v>
      </c>
      <c r="Q2100" s="0" t="s">
        <v>75</v>
      </c>
      <c r="R2100" s="0" t="str">
        <f aca="false">CHOOSE(WEEKDAY(A2100),"Dom","Lun","Mar","Mie","Jue","Vie","Sab")</f>
        <v>Mie</v>
      </c>
    </row>
    <row r="2101" customFormat="false" ht="15" hidden="false" customHeight="true" outlineLevel="0" collapsed="false">
      <c r="A2101" s="70" t="n">
        <v>44231</v>
      </c>
      <c r="B2101" s="9" t="s">
        <v>1285</v>
      </c>
      <c r="C2101" s="71" t="n">
        <v>250</v>
      </c>
      <c r="D2101" s="72" t="s">
        <v>898</v>
      </c>
      <c r="E2101" s="73" t="s">
        <v>3273</v>
      </c>
      <c r="F2101" s="74" t="n">
        <f aca="false">IF(MONTH(A2101)=MONTH(A2100),F2100+1,1)</f>
        <v>1</v>
      </c>
      <c r="G2101" s="73"/>
      <c r="H2101" s="75"/>
      <c r="I2101" s="75" t="s">
        <v>131</v>
      </c>
      <c r="J2101" s="75"/>
      <c r="K2101" s="104" t="s">
        <v>80</v>
      </c>
      <c r="L2101" s="7" t="n">
        <v>0.568055555555556</v>
      </c>
      <c r="M2101" s="7" t="n">
        <v>0.570833333333333</v>
      </c>
      <c r="N2101" s="77" t="s">
        <v>348</v>
      </c>
      <c r="O2101" s="78" t="s">
        <v>3274</v>
      </c>
      <c r="Q2101" s="0" t="s">
        <v>75</v>
      </c>
      <c r="R2101" s="0" t="str">
        <f aca="false">CHOOSE(WEEKDAY(A2101),"Dom","Lun","Mar","Mie","Jue","Vie","Sab")</f>
        <v>Jue</v>
      </c>
    </row>
    <row r="2102" customFormat="false" ht="15" hidden="false" customHeight="true" outlineLevel="0" collapsed="false">
      <c r="A2102" s="70" t="n">
        <v>44231</v>
      </c>
      <c r="B2102" s="9" t="s">
        <v>1285</v>
      </c>
      <c r="C2102" s="71" t="n">
        <v>250</v>
      </c>
      <c r="D2102" s="72" t="s">
        <v>898</v>
      </c>
      <c r="E2102" s="73" t="s">
        <v>3275</v>
      </c>
      <c r="F2102" s="74" t="n">
        <f aca="false">IF(MONTH(A2102)=MONTH(A2101),F2101+1,1)</f>
        <v>2</v>
      </c>
      <c r="G2102" s="73"/>
      <c r="H2102" s="75"/>
      <c r="I2102" s="75" t="s">
        <v>131</v>
      </c>
      <c r="J2102" s="75"/>
      <c r="K2102" s="104" t="s">
        <v>80</v>
      </c>
      <c r="L2102" s="7" t="n">
        <v>0.589583333333333</v>
      </c>
      <c r="M2102" s="7" t="n">
        <v>0.60625</v>
      </c>
      <c r="N2102" s="77" t="s">
        <v>109</v>
      </c>
      <c r="O2102" s="78" t="s">
        <v>3276</v>
      </c>
      <c r="Q2102" s="0" t="s">
        <v>75</v>
      </c>
      <c r="R2102" s="0" t="str">
        <f aca="false">CHOOSE(WEEKDAY(A2102),"Dom","Lun","Mar","Mie","Jue","Vie","Sab")</f>
        <v>Jue</v>
      </c>
    </row>
    <row r="2103" customFormat="false" ht="15" hidden="false" customHeight="true" outlineLevel="0" collapsed="false">
      <c r="A2103" s="70" t="n">
        <v>44231</v>
      </c>
      <c r="B2103" s="9" t="s">
        <v>2558</v>
      </c>
      <c r="C2103" s="71" t="n">
        <v>300</v>
      </c>
      <c r="D2103" s="72" t="s">
        <v>77</v>
      </c>
      <c r="E2103" s="73" t="s">
        <v>3277</v>
      </c>
      <c r="F2103" s="74" t="n">
        <f aca="false">IF(MONTH(A2103)=MONTH(A2102),F2102+1,1)</f>
        <v>3</v>
      </c>
      <c r="G2103" s="73"/>
      <c r="H2103" s="75"/>
      <c r="I2103" s="75" t="s">
        <v>159</v>
      </c>
      <c r="J2103" s="75"/>
      <c r="K2103" s="104" t="s">
        <v>80</v>
      </c>
      <c r="L2103" s="7" t="n">
        <v>0.375</v>
      </c>
      <c r="M2103" s="7" t="n">
        <v>0.379861111111111</v>
      </c>
      <c r="N2103" s="77" t="s">
        <v>213</v>
      </c>
      <c r="O2103" s="78" t="s">
        <v>3278</v>
      </c>
      <c r="Q2103" s="0" t="s">
        <v>75</v>
      </c>
      <c r="R2103" s="0" t="str">
        <f aca="false">CHOOSE(WEEKDAY(A2103),"Dom","Lun","Mar","Mie","Jue","Vie","Sab")</f>
        <v>Jue</v>
      </c>
    </row>
    <row r="2104" customFormat="false" ht="15" hidden="false" customHeight="true" outlineLevel="0" collapsed="false">
      <c r="A2104" s="70" t="n">
        <v>44231</v>
      </c>
      <c r="B2104" s="9" t="s">
        <v>1670</v>
      </c>
      <c r="C2104" s="71" t="n">
        <v>300</v>
      </c>
      <c r="D2104" s="72" t="s">
        <v>77</v>
      </c>
      <c r="E2104" s="73" t="s">
        <v>3279</v>
      </c>
      <c r="F2104" s="74" t="n">
        <f aca="false">IF(MONTH(A2104)=MONTH(A2103),F2103+1,1)</f>
        <v>4</v>
      </c>
      <c r="G2104" s="73"/>
      <c r="H2104" s="75" t="s">
        <v>1672</v>
      </c>
      <c r="I2104" s="75" t="s">
        <v>131</v>
      </c>
      <c r="J2104" s="75"/>
      <c r="K2104" s="104" t="s">
        <v>80</v>
      </c>
      <c r="L2104" s="7" t="n">
        <v>0.442361111111111</v>
      </c>
      <c r="M2104" s="7" t="n">
        <v>0.470138888888889</v>
      </c>
      <c r="N2104" s="77" t="s">
        <v>198</v>
      </c>
      <c r="O2104" s="78" t="s">
        <v>3280</v>
      </c>
      <c r="Q2104" s="0" t="s">
        <v>75</v>
      </c>
      <c r="R2104" s="0" t="str">
        <f aca="false">CHOOSE(WEEKDAY(A2104),"Dom","Lun","Mar","Mie","Jue","Vie","Sab")</f>
        <v>Jue</v>
      </c>
    </row>
    <row r="2105" customFormat="false" ht="15" hidden="false" customHeight="true" outlineLevel="0" collapsed="false">
      <c r="A2105" s="70" t="n">
        <v>44231</v>
      </c>
      <c r="B2105" s="9" t="s">
        <v>3281</v>
      </c>
      <c r="C2105" s="71" t="n">
        <v>300</v>
      </c>
      <c r="D2105" s="72" t="s">
        <v>77</v>
      </c>
      <c r="E2105" s="73" t="s">
        <v>3282</v>
      </c>
      <c r="F2105" s="74" t="n">
        <f aca="false">IF(MONTH(A2105)=MONTH(A2104),F2104+1,1)</f>
        <v>5</v>
      </c>
      <c r="G2105" s="73"/>
      <c r="H2105" s="75"/>
      <c r="I2105" s="75" t="s">
        <v>183</v>
      </c>
      <c r="J2105" s="75"/>
      <c r="K2105" s="104" t="s">
        <v>80</v>
      </c>
      <c r="L2105" s="7" t="n">
        <v>0.507638888888889</v>
      </c>
      <c r="M2105" s="7" t="n">
        <v>0.517361111111111</v>
      </c>
      <c r="N2105" s="77" t="s">
        <v>86</v>
      </c>
      <c r="O2105" s="78" t="s">
        <v>3283</v>
      </c>
      <c r="Q2105" s="0" t="s">
        <v>75</v>
      </c>
      <c r="R2105" s="0" t="str">
        <f aca="false">CHOOSE(WEEKDAY(A2105),"Dom","Lun","Mar","Mie","Jue","Vie","Sab")</f>
        <v>Jue</v>
      </c>
    </row>
    <row r="2106" customFormat="false" ht="15" hidden="false" customHeight="true" outlineLevel="0" collapsed="false">
      <c r="A2106" s="70" t="n">
        <v>44231</v>
      </c>
      <c r="B2106" s="9" t="s">
        <v>2558</v>
      </c>
      <c r="C2106" s="71" t="n">
        <v>300</v>
      </c>
      <c r="D2106" s="72" t="s">
        <v>104</v>
      </c>
      <c r="E2106" s="73" t="s">
        <v>3284</v>
      </c>
      <c r="F2106" s="74" t="n">
        <f aca="false">IF(MONTH(A2106)=MONTH(A2105),F2105+1,1)</f>
        <v>6</v>
      </c>
      <c r="G2106" s="73"/>
      <c r="H2106" s="75"/>
      <c r="I2106" s="75" t="s">
        <v>159</v>
      </c>
      <c r="J2106" s="75"/>
      <c r="K2106" s="104" t="s">
        <v>80</v>
      </c>
      <c r="L2106" s="7" t="n">
        <v>0.397222222222222</v>
      </c>
      <c r="M2106" s="7" t="n">
        <v>0.399305555555556</v>
      </c>
      <c r="N2106" s="77" t="s">
        <v>615</v>
      </c>
      <c r="O2106" s="78" t="s">
        <v>3285</v>
      </c>
      <c r="Q2106" s="0" t="s">
        <v>75</v>
      </c>
      <c r="R2106" s="0" t="str">
        <f aca="false">CHOOSE(WEEKDAY(A2106),"Dom","Lun","Mar","Mie","Jue","Vie","Sab")</f>
        <v>Jue</v>
      </c>
    </row>
    <row r="2107" customFormat="false" ht="15" hidden="false" customHeight="true" outlineLevel="0" collapsed="false">
      <c r="A2107" s="70" t="n">
        <v>44231</v>
      </c>
      <c r="B2107" s="9" t="s">
        <v>3286</v>
      </c>
      <c r="C2107" s="71" t="n">
        <v>450</v>
      </c>
      <c r="D2107" s="72" t="s">
        <v>104</v>
      </c>
      <c r="E2107" s="73" t="s">
        <v>3287</v>
      </c>
      <c r="F2107" s="74" t="n">
        <f aca="false">IF(MONTH(A2107)=MONTH(A2106),F2106+1,1)</f>
        <v>7</v>
      </c>
      <c r="G2107" s="73"/>
      <c r="H2107" s="75"/>
      <c r="I2107" s="75" t="s">
        <v>187</v>
      </c>
      <c r="J2107" s="75"/>
      <c r="K2107" s="104" t="s">
        <v>80</v>
      </c>
      <c r="L2107" s="7" t="n">
        <v>0.70625</v>
      </c>
      <c r="M2107" s="7" t="n">
        <v>0.727777777777778</v>
      </c>
      <c r="N2107" s="77" t="s">
        <v>220</v>
      </c>
      <c r="O2107" s="78" t="s">
        <v>3288</v>
      </c>
      <c r="Q2107" s="0" t="s">
        <v>75</v>
      </c>
      <c r="R2107" s="0" t="str">
        <f aca="false">CHOOSE(WEEKDAY(A2107),"Dom","Lun","Mar","Mie","Jue","Vie","Sab")</f>
        <v>Jue</v>
      </c>
    </row>
    <row r="2108" customFormat="false" ht="15" hidden="true" customHeight="true" outlineLevel="0" collapsed="false">
      <c r="A2108" s="70" t="n">
        <v>44231</v>
      </c>
      <c r="B2108" s="9" t="s">
        <v>1321</v>
      </c>
      <c r="C2108" s="71"/>
      <c r="D2108" s="72"/>
      <c r="E2108" s="73"/>
      <c r="F2108" s="74"/>
      <c r="G2108" s="73"/>
      <c r="H2108" s="75"/>
      <c r="I2108" s="75"/>
      <c r="J2108" s="75"/>
      <c r="K2108" s="104" t="s">
        <v>108</v>
      </c>
      <c r="L2108" s="7" t="n">
        <v>0.347916666666667</v>
      </c>
      <c r="M2108" s="7" t="n">
        <v>0.364583333333333</v>
      </c>
      <c r="N2108" s="77" t="s">
        <v>198</v>
      </c>
      <c r="O2108" s="78" t="s">
        <v>3289</v>
      </c>
      <c r="Q2108" s="0" t="s">
        <v>75</v>
      </c>
      <c r="R2108" s="0" t="str">
        <f aca="false">CHOOSE(WEEKDAY(A2108),"Dom","Lun","Mar","Mie","Jue","Vie","Sab")</f>
        <v>Jue</v>
      </c>
    </row>
    <row r="2109" customFormat="false" ht="15" hidden="true" customHeight="true" outlineLevel="0" collapsed="false">
      <c r="A2109" s="70" t="n">
        <v>44231</v>
      </c>
      <c r="B2109" s="9" t="s">
        <v>143</v>
      </c>
      <c r="C2109" s="71"/>
      <c r="D2109" s="72"/>
      <c r="E2109" s="73"/>
      <c r="F2109" s="74"/>
      <c r="G2109" s="73"/>
      <c r="H2109" s="75"/>
      <c r="I2109" s="75"/>
      <c r="J2109" s="75"/>
      <c r="K2109" s="104" t="s">
        <v>144</v>
      </c>
      <c r="L2109" s="7" t="n">
        <v>0.420138888888889</v>
      </c>
      <c r="M2109" s="7" t="n">
        <v>0.436111111111111</v>
      </c>
      <c r="N2109" s="77" t="s">
        <v>284</v>
      </c>
      <c r="O2109" s="78"/>
      <c r="Q2109" s="0" t="s">
        <v>75</v>
      </c>
      <c r="R2109" s="0" t="str">
        <f aca="false">CHOOSE(WEEKDAY(A2109),"Dom","Lun","Mar","Mie","Jue","Vie","Sab")</f>
        <v>Jue</v>
      </c>
    </row>
    <row r="2110" customFormat="false" ht="15" hidden="true" customHeight="true" outlineLevel="0" collapsed="false">
      <c r="A2110" s="70" t="n">
        <v>44231</v>
      </c>
      <c r="B2110" s="9" t="s">
        <v>3290</v>
      </c>
      <c r="C2110" s="71"/>
      <c r="D2110" s="72"/>
      <c r="E2110" s="73"/>
      <c r="F2110" s="74"/>
      <c r="G2110" s="73"/>
      <c r="H2110" s="75"/>
      <c r="I2110" s="75"/>
      <c r="J2110" s="75"/>
      <c r="K2110" s="104" t="s">
        <v>108</v>
      </c>
      <c r="L2110" s="7" t="n">
        <v>0.480555555555556</v>
      </c>
      <c r="M2110" s="7" t="n">
        <v>0.496527777777778</v>
      </c>
      <c r="N2110" s="77" t="s">
        <v>220</v>
      </c>
      <c r="O2110" s="78" t="s">
        <v>3291</v>
      </c>
      <c r="Q2110" s="0" t="s">
        <v>75</v>
      </c>
      <c r="R2110" s="0" t="str">
        <f aca="false">CHOOSE(WEEKDAY(A2110),"Dom","Lun","Mar","Mie","Jue","Vie","Sab")</f>
        <v>Jue</v>
      </c>
    </row>
    <row r="2111" customFormat="false" ht="15" hidden="true" customHeight="true" outlineLevel="0" collapsed="false">
      <c r="A2111" s="70" t="n">
        <v>44231</v>
      </c>
      <c r="B2111" s="9" t="s">
        <v>1243</v>
      </c>
      <c r="C2111" s="71"/>
      <c r="D2111" s="72"/>
      <c r="E2111" s="73"/>
      <c r="F2111" s="74"/>
      <c r="G2111" s="73"/>
      <c r="H2111" s="75"/>
      <c r="I2111" s="75"/>
      <c r="J2111" s="75"/>
      <c r="K2111" s="104" t="s">
        <v>108</v>
      </c>
      <c r="L2111" s="7" t="n">
        <v>0.540972222222222</v>
      </c>
      <c r="M2111" s="7" t="n">
        <v>0.561805555555556</v>
      </c>
      <c r="N2111" s="77" t="s">
        <v>284</v>
      </c>
      <c r="O2111" s="78" t="s">
        <v>3292</v>
      </c>
      <c r="Q2111" s="0" t="s">
        <v>75</v>
      </c>
      <c r="R2111" s="0" t="str">
        <f aca="false">CHOOSE(WEEKDAY(A2111),"Dom","Lun","Mar","Mie","Jue","Vie","Sab")</f>
        <v>Jue</v>
      </c>
    </row>
    <row r="2112" customFormat="false" ht="15" hidden="true" customHeight="true" outlineLevel="0" collapsed="false">
      <c r="A2112" s="70" t="n">
        <v>44231</v>
      </c>
      <c r="B2112" s="9" t="s">
        <v>631</v>
      </c>
      <c r="C2112" s="71"/>
      <c r="D2112" s="72"/>
      <c r="E2112" s="73"/>
      <c r="F2112" s="74"/>
      <c r="G2112" s="73"/>
      <c r="H2112" s="75"/>
      <c r="I2112" s="75"/>
      <c r="J2112" s="75"/>
      <c r="K2112" s="104" t="s">
        <v>257</v>
      </c>
      <c r="L2112" s="7" t="n">
        <v>0.61875</v>
      </c>
      <c r="M2112" s="7" t="n">
        <v>0.638888888888889</v>
      </c>
      <c r="N2112" s="77" t="s">
        <v>434</v>
      </c>
      <c r="O2112" s="78" t="s">
        <v>632</v>
      </c>
      <c r="Q2112" s="0" t="s">
        <v>75</v>
      </c>
      <c r="R2112" s="0" t="str">
        <f aca="false">CHOOSE(WEEKDAY(A2112),"Dom","Lun","Mar","Mie","Jue","Vie","Sab")</f>
        <v>Jue</v>
      </c>
    </row>
    <row r="2113" customFormat="false" ht="15" hidden="true" customHeight="true" outlineLevel="0" collapsed="false">
      <c r="A2113" s="70" t="n">
        <v>44231</v>
      </c>
      <c r="B2113" s="9" t="s">
        <v>143</v>
      </c>
      <c r="C2113" s="71"/>
      <c r="D2113" s="72"/>
      <c r="E2113" s="73"/>
      <c r="F2113" s="74"/>
      <c r="G2113" s="73"/>
      <c r="H2113" s="75"/>
      <c r="I2113" s="75"/>
      <c r="J2113" s="75"/>
      <c r="K2113" s="104" t="s">
        <v>144</v>
      </c>
      <c r="L2113" s="7" t="n">
        <v>0.64375</v>
      </c>
      <c r="M2113" s="7" t="n">
        <v>0.664583333333333</v>
      </c>
      <c r="N2113" s="77" t="s">
        <v>324</v>
      </c>
      <c r="O2113" s="78" t="s">
        <v>3293</v>
      </c>
      <c r="Q2113" s="0" t="s">
        <v>75</v>
      </c>
      <c r="R2113" s="0" t="str">
        <f aca="false">CHOOSE(WEEKDAY(A2113),"Dom","Lun","Mar","Mie","Jue","Vie","Sab")</f>
        <v>Jue</v>
      </c>
    </row>
    <row r="2114" customFormat="false" ht="15" hidden="true" customHeight="true" outlineLevel="0" collapsed="false">
      <c r="A2114" s="70" t="n">
        <v>44231</v>
      </c>
      <c r="B2114" s="9" t="s">
        <v>1455</v>
      </c>
      <c r="C2114" s="71"/>
      <c r="D2114" s="72"/>
      <c r="E2114" s="73"/>
      <c r="F2114" s="74"/>
      <c r="G2114" s="73"/>
      <c r="H2114" s="75"/>
      <c r="I2114" s="75"/>
      <c r="J2114" s="75"/>
      <c r="K2114" s="104" t="s">
        <v>108</v>
      </c>
      <c r="L2114" s="7" t="n">
        <v>0.671527777777778</v>
      </c>
      <c r="M2114" s="7" t="n">
        <v>0.675</v>
      </c>
      <c r="N2114" s="77" t="s">
        <v>261</v>
      </c>
      <c r="O2114" s="78"/>
      <c r="Q2114" s="0" t="s">
        <v>75</v>
      </c>
      <c r="R2114" s="0" t="str">
        <f aca="false">CHOOSE(WEEKDAY(A2114),"Dom","Lun","Mar","Mie","Jue","Vie","Sab")</f>
        <v>Jue</v>
      </c>
    </row>
    <row r="2115" customFormat="false" ht="15" hidden="true" customHeight="true" outlineLevel="0" collapsed="false">
      <c r="A2115" s="70" t="n">
        <v>44231</v>
      </c>
      <c r="B2115" s="9" t="s">
        <v>3271</v>
      </c>
      <c r="C2115" s="71"/>
      <c r="D2115" s="72"/>
      <c r="E2115" s="73"/>
      <c r="F2115" s="74"/>
      <c r="G2115" s="73"/>
      <c r="H2115" s="75"/>
      <c r="I2115" s="75"/>
      <c r="J2115" s="75"/>
      <c r="K2115" s="104" t="s">
        <v>108</v>
      </c>
      <c r="L2115" s="7" t="n">
        <v>0.688194444444444</v>
      </c>
      <c r="M2115" s="7" t="n">
        <v>0.690972222222222</v>
      </c>
      <c r="N2115" s="77" t="s">
        <v>106</v>
      </c>
      <c r="O2115" s="78"/>
      <c r="Q2115" s="0" t="s">
        <v>75</v>
      </c>
      <c r="R2115" s="0" t="str">
        <f aca="false">CHOOSE(WEEKDAY(A2115),"Dom","Lun","Mar","Mie","Jue","Vie","Sab")</f>
        <v>Jue</v>
      </c>
    </row>
    <row r="2116" customFormat="false" ht="15" hidden="true" customHeight="true" outlineLevel="0" collapsed="false">
      <c r="A2116" s="47" t="n">
        <v>44231</v>
      </c>
      <c r="B2116" s="79" t="s">
        <v>147</v>
      </c>
      <c r="C2116" s="49"/>
      <c r="D2116" s="80"/>
      <c r="E2116" s="81"/>
      <c r="F2116" s="82"/>
      <c r="G2116" s="81"/>
      <c r="H2116" s="83"/>
      <c r="I2116" s="83"/>
      <c r="J2116" s="83"/>
      <c r="K2116" s="103" t="s">
        <v>96</v>
      </c>
      <c r="L2116" s="85" t="n">
        <v>0.738888888888889</v>
      </c>
      <c r="M2116" s="85" t="n">
        <v>0.766666666666667</v>
      </c>
      <c r="N2116" s="86" t="s">
        <v>3294</v>
      </c>
      <c r="O2116" s="59" t="s">
        <v>2118</v>
      </c>
      <c r="Q2116" s="0" t="s">
        <v>75</v>
      </c>
      <c r="R2116" s="0" t="str">
        <f aca="false">CHOOSE(WEEKDAY(A2116),"Dom","Lun","Mar","Mie","Jue","Vie","Sab")</f>
        <v>Jue</v>
      </c>
    </row>
    <row r="2117" customFormat="false" ht="15" hidden="false" customHeight="true" outlineLevel="0" collapsed="false">
      <c r="A2117" s="70" t="n">
        <v>44232</v>
      </c>
      <c r="B2117" s="9" t="s">
        <v>2976</v>
      </c>
      <c r="C2117" s="71" t="n">
        <v>333</v>
      </c>
      <c r="D2117" s="72" t="s">
        <v>898</v>
      </c>
      <c r="E2117" s="73" t="s">
        <v>2977</v>
      </c>
      <c r="F2117" s="74" t="n">
        <f aca="false">IF(MONTH(A2117)=MONTH(A2116),F2116+1,1)</f>
        <v>1</v>
      </c>
      <c r="G2117" s="73"/>
      <c r="H2117" s="75"/>
      <c r="I2117" s="75" t="s">
        <v>159</v>
      </c>
      <c r="J2117" s="75"/>
      <c r="K2117" s="104" t="s">
        <v>80</v>
      </c>
      <c r="L2117" s="7" t="n">
        <v>0.664583333333333</v>
      </c>
      <c r="M2117" s="7" t="n">
        <v>0.686111111111111</v>
      </c>
      <c r="N2117" s="77" t="s">
        <v>86</v>
      </c>
      <c r="O2117" s="78" t="s">
        <v>2978</v>
      </c>
      <c r="Q2117" s="0" t="s">
        <v>75</v>
      </c>
      <c r="R2117" s="0" t="str">
        <f aca="false">CHOOSE(WEEKDAY(A2117),"Dom","Lun","Mar","Mie","Jue","Vie","Sab")</f>
        <v>Vie</v>
      </c>
    </row>
    <row r="2118" customFormat="false" ht="15" hidden="false" customHeight="true" outlineLevel="0" collapsed="false">
      <c r="A2118" s="70" t="n">
        <v>44232</v>
      </c>
      <c r="B2118" s="9" t="s">
        <v>2976</v>
      </c>
      <c r="C2118" s="71" t="n">
        <v>333</v>
      </c>
      <c r="D2118" s="72" t="s">
        <v>898</v>
      </c>
      <c r="E2118" s="73" t="s">
        <v>3295</v>
      </c>
      <c r="F2118" s="74" t="n">
        <f aca="false">IF(MONTH(A2118)=MONTH(A2117),F2117+1,1)</f>
        <v>2</v>
      </c>
      <c r="G2118" s="73"/>
      <c r="H2118" s="75"/>
      <c r="I2118" s="75" t="s">
        <v>159</v>
      </c>
      <c r="J2118" s="75"/>
      <c r="K2118" s="104" t="s">
        <v>80</v>
      </c>
      <c r="L2118" s="7" t="n">
        <v>0.709722222222222</v>
      </c>
      <c r="M2118" s="7" t="n">
        <v>0.711805555555555</v>
      </c>
      <c r="N2118" s="77" t="s">
        <v>145</v>
      </c>
      <c r="O2118" s="78" t="s">
        <v>3296</v>
      </c>
      <c r="Q2118" s="0" t="s">
        <v>75</v>
      </c>
      <c r="R2118" s="0" t="str">
        <f aca="false">CHOOSE(WEEKDAY(A2118),"Dom","Lun","Mar","Mie","Jue","Vie","Sab")</f>
        <v>Vie</v>
      </c>
    </row>
    <row r="2119" customFormat="false" ht="15" hidden="false" customHeight="true" outlineLevel="0" collapsed="false">
      <c r="A2119" s="70" t="n">
        <v>44232</v>
      </c>
      <c r="B2119" s="9" t="s">
        <v>2976</v>
      </c>
      <c r="C2119" s="124" t="n">
        <v>334</v>
      </c>
      <c r="D2119" s="137" t="s">
        <v>898</v>
      </c>
      <c r="E2119" s="73" t="s">
        <v>3295</v>
      </c>
      <c r="F2119" s="74" t="n">
        <f aca="false">IF(MONTH(A2119)=MONTH(A2118),F2118+1,1)</f>
        <v>3</v>
      </c>
      <c r="G2119" s="73"/>
      <c r="H2119" s="75"/>
      <c r="I2119" s="75" t="s">
        <v>159</v>
      </c>
      <c r="J2119" s="75"/>
      <c r="K2119" s="104" t="s">
        <v>80</v>
      </c>
      <c r="L2119" s="7" t="n">
        <v>0.725694444444444</v>
      </c>
      <c r="M2119" s="7" t="n">
        <v>0.727083333333333</v>
      </c>
      <c r="N2119" s="77" t="s">
        <v>310</v>
      </c>
      <c r="O2119" s="78" t="s">
        <v>3297</v>
      </c>
      <c r="Q2119" s="0" t="s">
        <v>75</v>
      </c>
      <c r="R2119" s="0" t="str">
        <f aca="false">CHOOSE(WEEKDAY(A2119),"Dom","Lun","Mar","Mie","Jue","Vie","Sab")</f>
        <v>Vie</v>
      </c>
    </row>
    <row r="2120" customFormat="false" ht="15" hidden="false" customHeight="true" outlineLevel="0" collapsed="false">
      <c r="A2120" s="70" t="n">
        <v>44232</v>
      </c>
      <c r="B2120" s="9" t="s">
        <v>2976</v>
      </c>
      <c r="C2120" s="71" t="n">
        <v>333</v>
      </c>
      <c r="D2120" s="137" t="s">
        <v>898</v>
      </c>
      <c r="E2120" s="73" t="s">
        <v>3295</v>
      </c>
      <c r="F2120" s="74" t="n">
        <f aca="false">IF(MONTH(A2120)=MONTH(A2119),F2119+1,1)</f>
        <v>4</v>
      </c>
      <c r="G2120" s="73"/>
      <c r="H2120" s="75"/>
      <c r="I2120" s="75" t="s">
        <v>159</v>
      </c>
      <c r="J2120" s="75"/>
      <c r="K2120" s="104" t="s">
        <v>80</v>
      </c>
      <c r="L2120" s="7" t="n">
        <v>0.765277777777778</v>
      </c>
      <c r="M2120" s="7" t="n">
        <v>0.785416666666667</v>
      </c>
      <c r="N2120" s="77" t="s">
        <v>170</v>
      </c>
      <c r="O2120" s="78" t="s">
        <v>3298</v>
      </c>
      <c r="Q2120" s="0" t="s">
        <v>75</v>
      </c>
      <c r="R2120" s="0" t="str">
        <f aca="false">CHOOSE(WEEKDAY(A2120),"Dom","Lun","Mar","Mie","Jue","Vie","Sab")</f>
        <v>Vie</v>
      </c>
    </row>
    <row r="2121" customFormat="false" ht="15" hidden="false" customHeight="true" outlineLevel="0" collapsed="false">
      <c r="A2121" s="70" t="n">
        <v>44232</v>
      </c>
      <c r="B2121" s="9" t="s">
        <v>2976</v>
      </c>
      <c r="C2121" s="71" t="n">
        <v>333</v>
      </c>
      <c r="D2121" s="72" t="s">
        <v>898</v>
      </c>
      <c r="E2121" s="73" t="s">
        <v>3295</v>
      </c>
      <c r="F2121" s="74" t="n">
        <f aca="false">IF(MONTH(A2121)=MONTH(A2120),F2120+1,1)</f>
        <v>5</v>
      </c>
      <c r="G2121" s="73"/>
      <c r="H2121" s="75"/>
      <c r="I2121" s="75" t="s">
        <v>159</v>
      </c>
      <c r="J2121" s="75"/>
      <c r="K2121" s="104" t="s">
        <v>80</v>
      </c>
      <c r="L2121" s="7" t="n">
        <v>0.793055555555556</v>
      </c>
      <c r="M2121" s="7" t="n">
        <v>0.79375</v>
      </c>
      <c r="N2121" s="77" t="s">
        <v>259</v>
      </c>
      <c r="O2121" s="78" t="s">
        <v>3299</v>
      </c>
      <c r="Q2121" s="0" t="s">
        <v>75</v>
      </c>
      <c r="R2121" s="0" t="str">
        <f aca="false">CHOOSE(WEEKDAY(A2121),"Dom","Lun","Mar","Mie","Jue","Vie","Sab")</f>
        <v>Vie</v>
      </c>
    </row>
    <row r="2122" customFormat="false" ht="15" hidden="false" customHeight="true" outlineLevel="0" collapsed="false">
      <c r="A2122" s="70" t="n">
        <v>44232</v>
      </c>
      <c r="B2122" s="9" t="s">
        <v>2976</v>
      </c>
      <c r="C2122" s="71" t="n">
        <v>334</v>
      </c>
      <c r="D2122" s="137" t="s">
        <v>898</v>
      </c>
      <c r="E2122" s="73" t="s">
        <v>3295</v>
      </c>
      <c r="F2122" s="74" t="n">
        <f aca="false">IF(MONTH(A2122)=MONTH(A2121),F2121+1,1)</f>
        <v>6</v>
      </c>
      <c r="G2122" s="73"/>
      <c r="H2122" s="75"/>
      <c r="I2122" s="75" t="s">
        <v>159</v>
      </c>
      <c r="J2122" s="75"/>
      <c r="K2122" s="104" t="s">
        <v>80</v>
      </c>
      <c r="L2122" s="7" t="n">
        <v>0.814583333333333</v>
      </c>
      <c r="M2122" s="7" t="n">
        <v>0.814583333333333</v>
      </c>
      <c r="N2122" s="77" t="s">
        <v>106</v>
      </c>
      <c r="O2122" s="78" t="s">
        <v>3300</v>
      </c>
      <c r="Q2122" s="0" t="s">
        <v>75</v>
      </c>
      <c r="R2122" s="0" t="str">
        <f aca="false">CHOOSE(WEEKDAY(A2122),"Dom","Lun","Mar","Mie","Jue","Vie","Sab")</f>
        <v>Vie</v>
      </c>
    </row>
    <row r="2123" customFormat="false" ht="15" hidden="false" customHeight="true" outlineLevel="0" collapsed="false">
      <c r="A2123" s="70" t="n">
        <v>44232</v>
      </c>
      <c r="B2123" s="9" t="s">
        <v>3190</v>
      </c>
      <c r="C2123" s="71" t="n">
        <v>300</v>
      </c>
      <c r="D2123" s="72" t="s">
        <v>77</v>
      </c>
      <c r="E2123" s="73" t="s">
        <v>3301</v>
      </c>
      <c r="F2123" s="74" t="n">
        <f aca="false">IF(MONTH(A2123)=MONTH(A2122),F2122+1,1)</f>
        <v>7</v>
      </c>
      <c r="G2123" s="73"/>
      <c r="H2123" s="75"/>
      <c r="I2123" s="75" t="s">
        <v>183</v>
      </c>
      <c r="J2123" s="75"/>
      <c r="K2123" s="104" t="s">
        <v>80</v>
      </c>
      <c r="L2123" s="7" t="n">
        <v>0.555555555555556</v>
      </c>
      <c r="M2123" s="7" t="n">
        <v>0.579166666666667</v>
      </c>
      <c r="N2123" s="77" t="s">
        <v>86</v>
      </c>
      <c r="O2123" s="78" t="s">
        <v>3302</v>
      </c>
      <c r="Q2123" s="0" t="s">
        <v>75</v>
      </c>
      <c r="R2123" s="0" t="str">
        <f aca="false">CHOOSE(WEEKDAY(A2123),"Dom","Lun","Mar","Mie","Jue","Vie","Sab")</f>
        <v>Vie</v>
      </c>
    </row>
    <row r="2124" customFormat="false" ht="15" hidden="false" customHeight="true" outlineLevel="0" collapsed="false">
      <c r="A2124" s="70" t="n">
        <v>44232</v>
      </c>
      <c r="B2124" s="9" t="s">
        <v>3303</v>
      </c>
      <c r="C2124" s="71" t="n">
        <v>330</v>
      </c>
      <c r="D2124" s="72" t="s">
        <v>821</v>
      </c>
      <c r="E2124" s="73" t="s">
        <v>3304</v>
      </c>
      <c r="F2124" s="74" t="n">
        <f aca="false">IF(MONTH(A2124)=MONTH(A2123),F2123+1,1)</f>
        <v>8</v>
      </c>
      <c r="G2124" s="73"/>
      <c r="H2124" s="75" t="s">
        <v>233</v>
      </c>
      <c r="I2124" s="75" t="s">
        <v>159</v>
      </c>
      <c r="J2124" s="75"/>
      <c r="K2124" s="104" t="s">
        <v>80</v>
      </c>
      <c r="L2124" s="7" t="n">
        <v>0.602777777777778</v>
      </c>
      <c r="M2124" s="7" t="n">
        <v>0.628472222222222</v>
      </c>
      <c r="N2124" s="77" t="s">
        <v>155</v>
      </c>
      <c r="O2124" s="78" t="s">
        <v>3305</v>
      </c>
      <c r="Q2124" s="0" t="s">
        <v>75</v>
      </c>
      <c r="R2124" s="0" t="str">
        <f aca="false">CHOOSE(WEEKDAY(A2124),"Dom","Lun","Mar","Mie","Jue","Vie","Sab")</f>
        <v>Vie</v>
      </c>
    </row>
    <row r="2125" customFormat="false" ht="15" hidden="false" customHeight="true" outlineLevel="0" collapsed="false">
      <c r="A2125" s="70" t="n">
        <v>44232</v>
      </c>
      <c r="B2125" s="9" t="s">
        <v>2634</v>
      </c>
      <c r="C2125" s="71" t="n">
        <v>400</v>
      </c>
      <c r="D2125" s="72" t="s">
        <v>104</v>
      </c>
      <c r="E2125" s="73" t="s">
        <v>1254</v>
      </c>
      <c r="F2125" s="74" t="n">
        <f aca="false">IF(MONTH(A2125)=MONTH(A2124),F2124+1,1)</f>
        <v>9</v>
      </c>
      <c r="G2125" s="73"/>
      <c r="H2125" s="75"/>
      <c r="I2125" s="75" t="s">
        <v>100</v>
      </c>
      <c r="J2125" s="75"/>
      <c r="K2125" s="104" t="s">
        <v>80</v>
      </c>
      <c r="L2125" s="7" t="n">
        <v>0.375694444444444</v>
      </c>
      <c r="M2125" s="7" t="n">
        <v>0.375694444444444</v>
      </c>
      <c r="N2125" s="77" t="s">
        <v>395</v>
      </c>
      <c r="O2125" s="78" t="s">
        <v>1255</v>
      </c>
      <c r="Q2125" s="0" t="s">
        <v>75</v>
      </c>
      <c r="R2125" s="0" t="str">
        <f aca="false">CHOOSE(WEEKDAY(A2125),"Dom","Lun","Mar","Mie","Jue","Vie","Sab")</f>
        <v>Vie</v>
      </c>
    </row>
    <row r="2126" customFormat="false" ht="15" hidden="false" customHeight="true" outlineLevel="0" collapsed="false">
      <c r="A2126" s="70" t="n">
        <v>44232</v>
      </c>
      <c r="B2126" s="9" t="s">
        <v>3306</v>
      </c>
      <c r="C2126" s="71" t="n">
        <v>300</v>
      </c>
      <c r="D2126" s="72" t="s">
        <v>104</v>
      </c>
      <c r="E2126" s="73" t="s">
        <v>3295</v>
      </c>
      <c r="F2126" s="74" t="n">
        <f aca="false">IF(MONTH(A2126)=MONTH(A2125),F2125+1,1)</f>
        <v>10</v>
      </c>
      <c r="G2126" s="73"/>
      <c r="H2126" s="75"/>
      <c r="I2126" s="75" t="s">
        <v>100</v>
      </c>
      <c r="J2126" s="75"/>
      <c r="K2126" s="104" t="s">
        <v>80</v>
      </c>
      <c r="L2126" s="7" t="n">
        <v>0.452083333333333</v>
      </c>
      <c r="M2126" s="7" t="n">
        <v>0.463194444444444</v>
      </c>
      <c r="N2126" s="77" t="s">
        <v>132</v>
      </c>
      <c r="O2126" s="78" t="s">
        <v>3307</v>
      </c>
      <c r="Q2126" s="0" t="s">
        <v>75</v>
      </c>
      <c r="R2126" s="0" t="str">
        <f aca="false">CHOOSE(WEEKDAY(A2126),"Dom","Lun","Mar","Mie","Jue","Vie","Sab")</f>
        <v>Vie</v>
      </c>
    </row>
    <row r="2127" customFormat="false" ht="15" hidden="true" customHeight="true" outlineLevel="0" collapsed="false">
      <c r="A2127" s="70" t="n">
        <v>44232</v>
      </c>
      <c r="B2127" s="9" t="s">
        <v>2634</v>
      </c>
      <c r="C2127" s="71"/>
      <c r="D2127" s="72"/>
      <c r="E2127" s="73"/>
      <c r="F2127" s="74"/>
      <c r="G2127" s="73"/>
      <c r="H2127" s="75"/>
      <c r="I2127" s="75"/>
      <c r="J2127" s="75"/>
      <c r="K2127" s="104" t="s">
        <v>108</v>
      </c>
      <c r="L2127" s="7" t="n">
        <v>0.351388888888889</v>
      </c>
      <c r="M2127" s="7" t="n">
        <v>0.361111111111111</v>
      </c>
      <c r="N2127" s="77" t="s">
        <v>122</v>
      </c>
      <c r="O2127" s="78" t="s">
        <v>3308</v>
      </c>
      <c r="Q2127" s="0" t="s">
        <v>75</v>
      </c>
      <c r="R2127" s="0" t="str">
        <f aca="false">CHOOSE(WEEKDAY(A2127),"Dom","Lun","Mar","Mie","Jue","Vie","Sab")</f>
        <v>Vie</v>
      </c>
    </row>
    <row r="2128" customFormat="false" ht="15" hidden="true" customHeight="true" outlineLevel="0" collapsed="false">
      <c r="A2128" s="70" t="n">
        <v>44232</v>
      </c>
      <c r="B2128" s="9" t="s">
        <v>2516</v>
      </c>
      <c r="C2128" s="124"/>
      <c r="D2128" s="72"/>
      <c r="E2128" s="73"/>
      <c r="F2128" s="74"/>
      <c r="G2128" s="73"/>
      <c r="H2128" s="75"/>
      <c r="I2128" s="75"/>
      <c r="J2128" s="75"/>
      <c r="K2128" s="104" t="s">
        <v>108</v>
      </c>
      <c r="L2128" s="7" t="n">
        <v>0.401388888888889</v>
      </c>
      <c r="M2128" s="7" t="n">
        <v>0.407638888888889</v>
      </c>
      <c r="N2128" s="77" t="s">
        <v>239</v>
      </c>
      <c r="O2128" s="78" t="s">
        <v>3309</v>
      </c>
      <c r="Q2128" s="0" t="s">
        <v>75</v>
      </c>
      <c r="R2128" s="0" t="str">
        <f aca="false">CHOOSE(WEEKDAY(A2128),"Dom","Lun","Mar","Mie","Jue","Vie","Sab")</f>
        <v>Vie</v>
      </c>
    </row>
    <row r="2129" customFormat="false" ht="15" hidden="true" customHeight="true" outlineLevel="0" collapsed="false">
      <c r="A2129" s="70" t="n">
        <v>44232</v>
      </c>
      <c r="B2129" s="9" t="s">
        <v>143</v>
      </c>
      <c r="C2129" s="120"/>
      <c r="D2129" s="72"/>
      <c r="E2129" s="73"/>
      <c r="F2129" s="74"/>
      <c r="G2129" s="73"/>
      <c r="H2129" s="75"/>
      <c r="I2129" s="75"/>
      <c r="J2129" s="75"/>
      <c r="K2129" s="104" t="s">
        <v>144</v>
      </c>
      <c r="L2129" s="7" t="n">
        <v>0.413194444444444</v>
      </c>
      <c r="M2129" s="7" t="n">
        <v>0.434027777777778</v>
      </c>
      <c r="N2129" s="77" t="s">
        <v>137</v>
      </c>
      <c r="O2129" s="78"/>
      <c r="Q2129" s="0" t="s">
        <v>75</v>
      </c>
      <c r="R2129" s="0" t="str">
        <f aca="false">CHOOSE(WEEKDAY(A2129),"Dom","Lun","Mar","Mie","Jue","Vie","Sab")</f>
        <v>Vie</v>
      </c>
    </row>
    <row r="2130" customFormat="false" ht="15" hidden="true" customHeight="true" outlineLevel="0" collapsed="false">
      <c r="A2130" s="70" t="n">
        <v>44232</v>
      </c>
      <c r="B2130" s="9" t="s">
        <v>1385</v>
      </c>
      <c r="C2130" s="71"/>
      <c r="D2130" s="72"/>
      <c r="E2130" s="73"/>
      <c r="F2130" s="74"/>
      <c r="G2130" s="73"/>
      <c r="H2130" s="75"/>
      <c r="I2130" s="75"/>
      <c r="J2130" s="75"/>
      <c r="K2130" s="104" t="s">
        <v>257</v>
      </c>
      <c r="L2130" s="7" t="n">
        <v>0.442361111111111</v>
      </c>
      <c r="M2130" s="7" t="n">
        <v>0.45</v>
      </c>
      <c r="N2130" s="77" t="s">
        <v>190</v>
      </c>
      <c r="O2130" s="78" t="s">
        <v>281</v>
      </c>
      <c r="Q2130" s="0" t="s">
        <v>75</v>
      </c>
      <c r="R2130" s="0" t="str">
        <f aca="false">CHOOSE(WEEKDAY(A2130),"Dom","Lun","Mar","Mie","Jue","Vie","Sab")</f>
        <v>Vie</v>
      </c>
    </row>
    <row r="2131" customFormat="false" ht="15" hidden="true" customHeight="true" outlineLevel="0" collapsed="false">
      <c r="A2131" s="70" t="n">
        <v>44232</v>
      </c>
      <c r="B2131" s="9" t="s">
        <v>3310</v>
      </c>
      <c r="C2131" s="71"/>
      <c r="D2131" s="72"/>
      <c r="E2131" s="73"/>
      <c r="F2131" s="74"/>
      <c r="G2131" s="73"/>
      <c r="H2131" s="75"/>
      <c r="I2131" s="75"/>
      <c r="J2131" s="75"/>
      <c r="K2131" s="104" t="s">
        <v>108</v>
      </c>
      <c r="L2131" s="7" t="n">
        <v>0.484722222222222</v>
      </c>
      <c r="M2131" s="7" t="n">
        <v>0.497222222222222</v>
      </c>
      <c r="N2131" s="77" t="s">
        <v>284</v>
      </c>
      <c r="O2131" s="78" t="s">
        <v>3311</v>
      </c>
      <c r="Q2131" s="0" t="s">
        <v>75</v>
      </c>
      <c r="R2131" s="0" t="str">
        <f aca="false">CHOOSE(WEEKDAY(A2131),"Dom","Lun","Mar","Mie","Jue","Vie","Sab")</f>
        <v>Vie</v>
      </c>
    </row>
    <row r="2132" customFormat="false" ht="15" hidden="true" customHeight="true" outlineLevel="0" collapsed="false">
      <c r="A2132" s="70" t="n">
        <v>44232</v>
      </c>
      <c r="B2132" s="9" t="s">
        <v>3312</v>
      </c>
      <c r="C2132" s="124"/>
      <c r="D2132" s="72"/>
      <c r="E2132" s="73"/>
      <c r="F2132" s="74"/>
      <c r="G2132" s="73"/>
      <c r="H2132" s="75"/>
      <c r="I2132" s="75"/>
      <c r="J2132" s="75"/>
      <c r="K2132" s="104" t="s">
        <v>108</v>
      </c>
      <c r="L2132" s="7" t="n">
        <v>0.503472222222222</v>
      </c>
      <c r="M2132" s="7" t="n">
        <v>0.552777777777778</v>
      </c>
      <c r="N2132" s="77" t="s">
        <v>168</v>
      </c>
      <c r="O2132" s="78" t="s">
        <v>3313</v>
      </c>
      <c r="Q2132" s="0" t="s">
        <v>75</v>
      </c>
      <c r="R2132" s="0" t="str">
        <f aca="false">CHOOSE(WEEKDAY(A2132),"Dom","Lun","Mar","Mie","Jue","Vie","Sab")</f>
        <v>Vie</v>
      </c>
    </row>
    <row r="2133" customFormat="false" ht="15" hidden="true" customHeight="true" outlineLevel="0" collapsed="false">
      <c r="A2133" s="70" t="n">
        <v>44232</v>
      </c>
      <c r="B2133" s="9" t="s">
        <v>143</v>
      </c>
      <c r="C2133" s="71"/>
      <c r="D2133" s="72"/>
      <c r="E2133" s="73"/>
      <c r="F2133" s="74"/>
      <c r="G2133" s="73"/>
      <c r="H2133" s="75"/>
      <c r="I2133" s="75"/>
      <c r="J2133" s="75"/>
      <c r="K2133" s="104" t="s">
        <v>144</v>
      </c>
      <c r="L2133" s="7" t="n">
        <v>0.644444444444444</v>
      </c>
      <c r="M2133" s="7" t="n">
        <v>0.659027777777778</v>
      </c>
      <c r="N2133" s="77" t="s">
        <v>239</v>
      </c>
      <c r="O2133" s="78"/>
      <c r="Q2133" s="0" t="s">
        <v>75</v>
      </c>
      <c r="R2133" s="0" t="str">
        <f aca="false">CHOOSE(WEEKDAY(A2133),"Dom","Lun","Mar","Mie","Jue","Vie","Sab")</f>
        <v>Vie</v>
      </c>
    </row>
    <row r="2134" customFormat="false" ht="15" hidden="true" customHeight="true" outlineLevel="0" collapsed="false">
      <c r="A2134" s="70" t="n">
        <v>44232</v>
      </c>
      <c r="B2134" s="9" t="s">
        <v>143</v>
      </c>
      <c r="C2134" s="71"/>
      <c r="D2134" s="137"/>
      <c r="E2134" s="73"/>
      <c r="F2134" s="74"/>
      <c r="G2134" s="73"/>
      <c r="H2134" s="75"/>
      <c r="I2134" s="75"/>
      <c r="J2134" s="75"/>
      <c r="K2134" s="104" t="s">
        <v>144</v>
      </c>
      <c r="L2134" s="7" t="n">
        <v>0.736111111111111</v>
      </c>
      <c r="M2134" s="7" t="n">
        <v>0.757638888888889</v>
      </c>
      <c r="N2134" s="77" t="s">
        <v>170</v>
      </c>
      <c r="O2134" s="78"/>
      <c r="Q2134" s="0" t="s">
        <v>75</v>
      </c>
      <c r="R2134" s="0" t="str">
        <f aca="false">CHOOSE(WEEKDAY(A2134),"Dom","Lun","Mar","Mie","Jue","Vie","Sab")</f>
        <v>Vie</v>
      </c>
    </row>
    <row r="2135" customFormat="false" ht="15" hidden="true" customHeight="true" outlineLevel="0" collapsed="false">
      <c r="A2135" s="70" t="n">
        <v>44232</v>
      </c>
      <c r="B2135" s="9" t="s">
        <v>2976</v>
      </c>
      <c r="C2135" s="71"/>
      <c r="D2135" s="137"/>
      <c r="E2135" s="73"/>
      <c r="F2135" s="74"/>
      <c r="G2135" s="73"/>
      <c r="H2135" s="75"/>
      <c r="I2135" s="75"/>
      <c r="J2135" s="75"/>
      <c r="K2135" s="104" t="s">
        <v>108</v>
      </c>
      <c r="L2135" s="7" t="n">
        <v>0.805555555555555</v>
      </c>
      <c r="M2135" s="7" t="n">
        <v>0.808333333333333</v>
      </c>
      <c r="N2135" s="77" t="s">
        <v>284</v>
      </c>
      <c r="O2135" s="78" t="s">
        <v>3314</v>
      </c>
      <c r="Q2135" s="0" t="s">
        <v>75</v>
      </c>
      <c r="R2135" s="0" t="str">
        <f aca="false">CHOOSE(WEEKDAY(A2135),"Dom","Lun","Mar","Mie","Jue","Vie","Sab")</f>
        <v>Vie</v>
      </c>
    </row>
    <row r="2136" customFormat="false" ht="15" hidden="true" customHeight="true" outlineLevel="0" collapsed="false">
      <c r="A2136" s="70" t="n">
        <v>44232</v>
      </c>
      <c r="B2136" s="9" t="s">
        <v>143</v>
      </c>
      <c r="C2136" s="71"/>
      <c r="D2136" s="72"/>
      <c r="E2136" s="73"/>
      <c r="F2136" s="74"/>
      <c r="G2136" s="73"/>
      <c r="H2136" s="75"/>
      <c r="I2136" s="75"/>
      <c r="J2136" s="75"/>
      <c r="K2136" s="104" t="s">
        <v>144</v>
      </c>
      <c r="L2136" s="7" t="n">
        <v>0.829861111111111</v>
      </c>
      <c r="M2136" s="7" t="n">
        <v>0.852083333333333</v>
      </c>
      <c r="N2136" s="77" t="s">
        <v>164</v>
      </c>
      <c r="O2136" s="78"/>
      <c r="Q2136" s="0" t="s">
        <v>75</v>
      </c>
      <c r="R2136" s="0" t="str">
        <f aca="false">CHOOSE(WEEKDAY(A2136),"Dom","Lun","Mar","Mie","Jue","Vie","Sab")</f>
        <v>Vie</v>
      </c>
    </row>
    <row r="2137" customFormat="false" ht="15" hidden="true" customHeight="true" outlineLevel="0" collapsed="false">
      <c r="A2137" s="47" t="n">
        <v>44232</v>
      </c>
      <c r="B2137" s="79" t="s">
        <v>147</v>
      </c>
      <c r="C2137" s="49"/>
      <c r="D2137" s="150"/>
      <c r="E2137" s="81"/>
      <c r="F2137" s="82"/>
      <c r="G2137" s="81"/>
      <c r="H2137" s="83"/>
      <c r="I2137" s="83"/>
      <c r="J2137" s="83"/>
      <c r="K2137" s="103" t="s">
        <v>96</v>
      </c>
      <c r="L2137" s="85" t="n">
        <v>0.861805555555556</v>
      </c>
      <c r="M2137" s="85" t="n">
        <v>0.878472222222222</v>
      </c>
      <c r="N2137" s="86" t="s">
        <v>3315</v>
      </c>
      <c r="O2137" s="59" t="s">
        <v>2118</v>
      </c>
      <c r="Q2137" s="0" t="s">
        <v>75</v>
      </c>
      <c r="R2137" s="0" t="str">
        <f aca="false">CHOOSE(WEEKDAY(A2137),"Dom","Lun","Mar","Mie","Jue","Vie","Sab")</f>
        <v>Vie</v>
      </c>
    </row>
    <row r="2138" customFormat="false" ht="15" hidden="false" customHeight="true" outlineLevel="0" collapsed="false">
      <c r="A2138" s="70" t="n">
        <v>44233</v>
      </c>
      <c r="B2138" s="9" t="s">
        <v>2976</v>
      </c>
      <c r="C2138" s="71" t="n">
        <v>250</v>
      </c>
      <c r="D2138" s="72" t="s">
        <v>898</v>
      </c>
      <c r="E2138" s="73" t="s">
        <v>3316</v>
      </c>
      <c r="F2138" s="74" t="n">
        <f aca="false">IF(MONTH(A2138)=MONTH(A2137),F2137+1,1)</f>
        <v>1</v>
      </c>
      <c r="G2138" s="73"/>
      <c r="H2138" s="75"/>
      <c r="I2138" s="75" t="s">
        <v>159</v>
      </c>
      <c r="J2138" s="75"/>
      <c r="K2138" s="104" t="s">
        <v>80</v>
      </c>
      <c r="L2138" s="7" t="n">
        <v>0.495833333333333</v>
      </c>
      <c r="M2138" s="7" t="n">
        <v>0.509027777777778</v>
      </c>
      <c r="N2138" s="77" t="s">
        <v>109</v>
      </c>
      <c r="O2138" s="78" t="s">
        <v>3317</v>
      </c>
      <c r="Q2138" s="0" t="s">
        <v>75</v>
      </c>
      <c r="R2138" s="0" t="str">
        <f aca="false">CHOOSE(WEEKDAY(A2138),"Dom","Lun","Mar","Mie","Jue","Vie","Sab")</f>
        <v>Sab</v>
      </c>
    </row>
    <row r="2139" customFormat="false" ht="15" hidden="false" customHeight="true" outlineLevel="0" collapsed="false">
      <c r="A2139" s="70" t="n">
        <v>44233</v>
      </c>
      <c r="B2139" s="9" t="s">
        <v>2976</v>
      </c>
      <c r="C2139" s="71" t="n">
        <v>250</v>
      </c>
      <c r="D2139" s="72" t="s">
        <v>898</v>
      </c>
      <c r="E2139" s="73" t="s">
        <v>3318</v>
      </c>
      <c r="F2139" s="74" t="n">
        <f aca="false">IF(MONTH(A2139)=MONTH(A2138),F2138+1,1)</f>
        <v>2</v>
      </c>
      <c r="G2139" s="73"/>
      <c r="H2139" s="75"/>
      <c r="I2139" s="75" t="s">
        <v>159</v>
      </c>
      <c r="J2139" s="75"/>
      <c r="K2139" s="104" t="s">
        <v>80</v>
      </c>
      <c r="L2139" s="7" t="n">
        <v>0.521527777777778</v>
      </c>
      <c r="M2139" s="7" t="n">
        <v>0.521527777777778</v>
      </c>
      <c r="N2139" s="77" t="s">
        <v>198</v>
      </c>
      <c r="O2139" s="78" t="s">
        <v>3319</v>
      </c>
      <c r="Q2139" s="0" t="s">
        <v>75</v>
      </c>
      <c r="R2139" s="0" t="str">
        <f aca="false">CHOOSE(WEEKDAY(A2139),"Dom","Lun","Mar","Mie","Jue","Vie","Sab")</f>
        <v>Sab</v>
      </c>
    </row>
    <row r="2140" customFormat="false" ht="15" hidden="false" customHeight="true" outlineLevel="0" collapsed="false">
      <c r="A2140" s="70" t="n">
        <v>44233</v>
      </c>
      <c r="B2140" s="9" t="s">
        <v>1546</v>
      </c>
      <c r="C2140" s="71" t="n">
        <v>300</v>
      </c>
      <c r="D2140" s="72" t="s">
        <v>77</v>
      </c>
      <c r="E2140" s="73" t="s">
        <v>3320</v>
      </c>
      <c r="F2140" s="74" t="n">
        <f aca="false">IF(MONTH(A2140)=MONTH(A2139),F2139+1,1)</f>
        <v>3</v>
      </c>
      <c r="G2140" s="73"/>
      <c r="H2140" s="75"/>
      <c r="I2140" s="75" t="s">
        <v>100</v>
      </c>
      <c r="J2140" s="75"/>
      <c r="K2140" s="104" t="s">
        <v>80</v>
      </c>
      <c r="L2140" s="7" t="n">
        <v>0.407638888888889</v>
      </c>
      <c r="M2140" s="7" t="n">
        <v>0.429166666666667</v>
      </c>
      <c r="N2140" s="77" t="s">
        <v>164</v>
      </c>
      <c r="O2140" s="78" t="s">
        <v>3321</v>
      </c>
      <c r="Q2140" s="0" t="s">
        <v>75</v>
      </c>
      <c r="R2140" s="0" t="str">
        <f aca="false">CHOOSE(WEEKDAY(A2140),"Dom","Lun","Mar","Mie","Jue","Vie","Sab")</f>
        <v>Sab</v>
      </c>
    </row>
    <row r="2141" customFormat="false" ht="15" hidden="false" customHeight="true" outlineLevel="0" collapsed="false">
      <c r="A2141" s="70" t="n">
        <v>44233</v>
      </c>
      <c r="B2141" s="9" t="s">
        <v>3322</v>
      </c>
      <c r="C2141" s="71" t="n">
        <v>300</v>
      </c>
      <c r="D2141" s="72" t="s">
        <v>77</v>
      </c>
      <c r="E2141" s="73" t="s">
        <v>3323</v>
      </c>
      <c r="F2141" s="74" t="n">
        <f aca="false">IF(MONTH(A2141)=MONTH(A2140),F2140+1,1)</f>
        <v>4</v>
      </c>
      <c r="G2141" s="73"/>
      <c r="H2141" s="75"/>
      <c r="I2141" s="75" t="s">
        <v>187</v>
      </c>
      <c r="J2141" s="75"/>
      <c r="K2141" s="104" t="s">
        <v>80</v>
      </c>
      <c r="L2141" s="7" t="n">
        <v>0.634722222222222</v>
      </c>
      <c r="M2141" s="7" t="n">
        <v>0.639583333333333</v>
      </c>
      <c r="N2141" s="77" t="s">
        <v>155</v>
      </c>
      <c r="O2141" s="78" t="s">
        <v>3324</v>
      </c>
      <c r="Q2141" s="0" t="s">
        <v>75</v>
      </c>
      <c r="R2141" s="0" t="str">
        <f aca="false">CHOOSE(WEEKDAY(A2141),"Dom","Lun","Mar","Mie","Jue","Vie","Sab")</f>
        <v>Sab</v>
      </c>
    </row>
    <row r="2142" customFormat="false" ht="15" hidden="false" customHeight="true" outlineLevel="0" collapsed="false">
      <c r="A2142" s="70" t="n">
        <v>44233</v>
      </c>
      <c r="B2142" s="9" t="s">
        <v>3325</v>
      </c>
      <c r="C2142" s="71" t="n">
        <v>370</v>
      </c>
      <c r="D2142" s="72" t="s">
        <v>821</v>
      </c>
      <c r="E2142" s="73" t="s">
        <v>3326</v>
      </c>
      <c r="F2142" s="74" t="n">
        <f aca="false">IF(MONTH(A2142)=MONTH(A2141),F2141+1,1)</f>
        <v>5</v>
      </c>
      <c r="G2142" s="73"/>
      <c r="H2142" s="75" t="s">
        <v>3327</v>
      </c>
      <c r="I2142" s="75" t="s">
        <v>100</v>
      </c>
      <c r="J2142" s="75"/>
      <c r="K2142" s="104" t="s">
        <v>80</v>
      </c>
      <c r="L2142" s="7" t="n">
        <v>0.369444444444444</v>
      </c>
      <c r="M2142" s="7" t="n">
        <v>0.381944444444444</v>
      </c>
      <c r="N2142" s="77" t="s">
        <v>395</v>
      </c>
      <c r="O2142" s="78" t="s">
        <v>3328</v>
      </c>
      <c r="Q2142" s="0" t="s">
        <v>75</v>
      </c>
      <c r="R2142" s="0" t="str">
        <f aca="false">CHOOSE(WEEKDAY(A2142),"Dom","Lun","Mar","Mie","Jue","Vie","Sab")</f>
        <v>Sab</v>
      </c>
    </row>
    <row r="2143" customFormat="false" ht="15" hidden="false" customHeight="true" outlineLevel="0" collapsed="false">
      <c r="A2143" s="70" t="n">
        <v>44233</v>
      </c>
      <c r="B2143" s="9" t="s">
        <v>1180</v>
      </c>
      <c r="C2143" s="71" t="n">
        <v>360</v>
      </c>
      <c r="D2143" s="72" t="s">
        <v>104</v>
      </c>
      <c r="E2143" s="73" t="s">
        <v>3329</v>
      </c>
      <c r="F2143" s="74" t="n">
        <f aca="false">IF(MONTH(A2143)=MONTH(A2142),F2142+1,1)</f>
        <v>6</v>
      </c>
      <c r="G2143" s="73"/>
      <c r="H2143" s="75"/>
      <c r="I2143" s="75" t="s">
        <v>113</v>
      </c>
      <c r="J2143" s="75"/>
      <c r="K2143" s="104" t="s">
        <v>80</v>
      </c>
      <c r="L2143" s="7" t="n">
        <v>0.722222222222222</v>
      </c>
      <c r="M2143" s="7" t="n">
        <v>0.722222222222222</v>
      </c>
      <c r="N2143" s="77" t="s">
        <v>81</v>
      </c>
      <c r="O2143" s="78" t="s">
        <v>3330</v>
      </c>
      <c r="Q2143" s="0" t="s">
        <v>75</v>
      </c>
      <c r="R2143" s="0" t="str">
        <f aca="false">CHOOSE(WEEKDAY(A2143),"Dom","Lun","Mar","Mie","Jue","Vie","Sab")</f>
        <v>Sab</v>
      </c>
    </row>
    <row r="2144" customFormat="false" ht="15" hidden="false" customHeight="true" outlineLevel="0" collapsed="false">
      <c r="A2144" s="70" t="n">
        <v>44233</v>
      </c>
      <c r="B2144" s="9" t="s">
        <v>773</v>
      </c>
      <c r="C2144" s="71" t="n">
        <v>300</v>
      </c>
      <c r="D2144" s="72" t="s">
        <v>104</v>
      </c>
      <c r="E2144" s="73" t="s">
        <v>3331</v>
      </c>
      <c r="F2144" s="74" t="n">
        <f aca="false">IF(MONTH(A2144)=MONTH(A2143),F2143+1,1)</f>
        <v>7</v>
      </c>
      <c r="G2144" s="73"/>
      <c r="H2144" s="75"/>
      <c r="I2144" s="75" t="s">
        <v>113</v>
      </c>
      <c r="J2144" s="75"/>
      <c r="K2144" s="104" t="s">
        <v>80</v>
      </c>
      <c r="L2144" s="7" t="n">
        <v>0.746527777777778</v>
      </c>
      <c r="M2144" s="7" t="n">
        <v>0.761111111111111</v>
      </c>
      <c r="N2144" s="77" t="s">
        <v>259</v>
      </c>
      <c r="O2144" s="78" t="s">
        <v>3332</v>
      </c>
      <c r="Q2144" s="0" t="s">
        <v>75</v>
      </c>
      <c r="R2144" s="0" t="str">
        <f aca="false">CHOOSE(WEEKDAY(A2144),"Dom","Lun","Mar","Mie","Jue","Vie","Sab")</f>
        <v>Sab</v>
      </c>
    </row>
    <row r="2145" customFormat="false" ht="15" hidden="true" customHeight="true" outlineLevel="0" collapsed="false">
      <c r="A2145" s="70" t="n">
        <v>44233</v>
      </c>
      <c r="B2145" s="9" t="s">
        <v>1546</v>
      </c>
      <c r="C2145" s="71"/>
      <c r="D2145" s="72"/>
      <c r="E2145" s="73"/>
      <c r="F2145" s="74"/>
      <c r="G2145" s="73"/>
      <c r="H2145" s="75"/>
      <c r="I2145" s="75"/>
      <c r="J2145" s="75"/>
      <c r="K2145" s="104" t="s">
        <v>108</v>
      </c>
      <c r="L2145" s="7" t="n">
        <v>0.438888888888889</v>
      </c>
      <c r="M2145" s="7" t="n">
        <v>0.438888888888889</v>
      </c>
      <c r="N2145" s="77" t="s">
        <v>137</v>
      </c>
      <c r="O2145" s="78" t="s">
        <v>3333</v>
      </c>
      <c r="Q2145" s="0" t="s">
        <v>75</v>
      </c>
      <c r="R2145" s="0" t="str">
        <f aca="false">CHOOSE(WEEKDAY(A2145),"Dom","Lun","Mar","Mie","Jue","Vie","Sab")</f>
        <v>Sab</v>
      </c>
    </row>
    <row r="2146" customFormat="false" ht="15" hidden="true" customHeight="true" outlineLevel="0" collapsed="false">
      <c r="A2146" s="70" t="n">
        <v>44233</v>
      </c>
      <c r="B2146" s="9" t="s">
        <v>1546</v>
      </c>
      <c r="C2146" s="71"/>
      <c r="D2146" s="72"/>
      <c r="E2146" s="73"/>
      <c r="F2146" s="74"/>
      <c r="G2146" s="73"/>
      <c r="H2146" s="75"/>
      <c r="I2146" s="75"/>
      <c r="J2146" s="75"/>
      <c r="K2146" s="104" t="s">
        <v>108</v>
      </c>
      <c r="L2146" s="7" t="n">
        <v>0.447222222222222</v>
      </c>
      <c r="M2146" s="7" t="n">
        <v>0.447222222222222</v>
      </c>
      <c r="N2146" s="77" t="s">
        <v>170</v>
      </c>
      <c r="O2146" s="78" t="s">
        <v>3334</v>
      </c>
      <c r="Q2146" s="0" t="s">
        <v>75</v>
      </c>
      <c r="R2146" s="0" t="str">
        <f aca="false">CHOOSE(WEEKDAY(A2146),"Dom","Lun","Mar","Mie","Jue","Vie","Sab")</f>
        <v>Sab</v>
      </c>
    </row>
    <row r="2147" customFormat="false" ht="15" hidden="true" customHeight="true" outlineLevel="0" collapsed="false">
      <c r="A2147" s="70" t="n">
        <v>44233</v>
      </c>
      <c r="B2147" s="9" t="s">
        <v>3335</v>
      </c>
      <c r="C2147" s="71"/>
      <c r="D2147" s="72"/>
      <c r="E2147" s="73"/>
      <c r="F2147" s="74"/>
      <c r="G2147" s="73"/>
      <c r="H2147" s="75"/>
      <c r="I2147" s="75"/>
      <c r="J2147" s="75"/>
      <c r="K2147" s="104" t="s">
        <v>257</v>
      </c>
      <c r="L2147" s="7" t="n">
        <v>0.454861111111111</v>
      </c>
      <c r="M2147" s="7" t="n">
        <v>0.466666666666667</v>
      </c>
      <c r="N2147" s="77" t="s">
        <v>123</v>
      </c>
      <c r="O2147" s="78" t="s">
        <v>3336</v>
      </c>
      <c r="Q2147" s="0" t="s">
        <v>75</v>
      </c>
      <c r="R2147" s="0" t="str">
        <f aca="false">CHOOSE(WEEKDAY(A2147),"Dom","Lun","Mar","Mie","Jue","Vie","Sab")</f>
        <v>Sab</v>
      </c>
    </row>
    <row r="2148" customFormat="false" ht="15" hidden="true" customHeight="true" outlineLevel="0" collapsed="false">
      <c r="A2148" s="70" t="n">
        <v>44233</v>
      </c>
      <c r="B2148" s="9" t="s">
        <v>1375</v>
      </c>
      <c r="C2148" s="71"/>
      <c r="D2148" s="72"/>
      <c r="E2148" s="73"/>
      <c r="F2148" s="74"/>
      <c r="G2148" s="73"/>
      <c r="H2148" s="75"/>
      <c r="I2148" s="75"/>
      <c r="J2148" s="75"/>
      <c r="K2148" s="104" t="s">
        <v>108</v>
      </c>
      <c r="L2148" s="7" t="n">
        <v>0.470833333333333</v>
      </c>
      <c r="M2148" s="7" t="n">
        <v>0.484722222222222</v>
      </c>
      <c r="N2148" s="77" t="s">
        <v>220</v>
      </c>
      <c r="O2148" s="78" t="s">
        <v>3337</v>
      </c>
      <c r="Q2148" s="0" t="s">
        <v>75</v>
      </c>
      <c r="R2148" s="0" t="str">
        <f aca="false">CHOOSE(WEEKDAY(A2148),"Dom","Lun","Mar","Mie","Jue","Vie","Sab")</f>
        <v>Sab</v>
      </c>
    </row>
    <row r="2149" customFormat="false" ht="15" hidden="true" customHeight="true" outlineLevel="0" collapsed="false">
      <c r="A2149" s="70" t="n">
        <v>44233</v>
      </c>
      <c r="B2149" s="9" t="s">
        <v>143</v>
      </c>
      <c r="C2149" s="71"/>
      <c r="D2149" s="72"/>
      <c r="E2149" s="73"/>
      <c r="F2149" s="74"/>
      <c r="G2149" s="73"/>
      <c r="H2149" s="75"/>
      <c r="I2149" s="75"/>
      <c r="J2149" s="75"/>
      <c r="K2149" s="104" t="s">
        <v>144</v>
      </c>
      <c r="L2149" s="7" t="n">
        <v>0.531944444444444</v>
      </c>
      <c r="M2149" s="7" t="n">
        <v>0.550694444444444</v>
      </c>
      <c r="N2149" s="77" t="s">
        <v>310</v>
      </c>
      <c r="O2149" s="78"/>
      <c r="Q2149" s="0" t="s">
        <v>75</v>
      </c>
      <c r="R2149" s="0" t="str">
        <f aca="false">CHOOSE(WEEKDAY(A2149),"Dom","Lun","Mar","Mie","Jue","Vie","Sab")</f>
        <v>Sab</v>
      </c>
    </row>
    <row r="2150" customFormat="false" ht="15" hidden="true" customHeight="true" outlineLevel="0" collapsed="false">
      <c r="A2150" s="70" t="n">
        <v>44233</v>
      </c>
      <c r="B2150" s="9" t="s">
        <v>3241</v>
      </c>
      <c r="C2150" s="71"/>
      <c r="D2150" s="72"/>
      <c r="E2150" s="73"/>
      <c r="F2150" s="74"/>
      <c r="G2150" s="73"/>
      <c r="H2150" s="75"/>
      <c r="I2150" s="75"/>
      <c r="J2150" s="75"/>
      <c r="K2150" s="104" t="s">
        <v>108</v>
      </c>
      <c r="L2150" s="7" t="n">
        <v>0.559722222222222</v>
      </c>
      <c r="M2150" s="7" t="n">
        <v>0.621527777777778</v>
      </c>
      <c r="N2150" s="77" t="s">
        <v>261</v>
      </c>
      <c r="O2150" s="78" t="s">
        <v>3338</v>
      </c>
      <c r="Q2150" s="0" t="s">
        <v>75</v>
      </c>
      <c r="R2150" s="0" t="str">
        <f aca="false">CHOOSE(WEEKDAY(A2150),"Dom","Lun","Mar","Mie","Jue","Vie","Sab")</f>
        <v>Sab</v>
      </c>
    </row>
    <row r="2151" customFormat="false" ht="15" hidden="true" customHeight="true" outlineLevel="0" collapsed="false">
      <c r="A2151" s="70" t="n">
        <v>44233</v>
      </c>
      <c r="B2151" s="9" t="s">
        <v>1180</v>
      </c>
      <c r="C2151" s="71"/>
      <c r="D2151" s="72"/>
      <c r="E2151" s="73"/>
      <c r="F2151" s="74"/>
      <c r="G2151" s="73"/>
      <c r="H2151" s="75"/>
      <c r="I2151" s="75"/>
      <c r="J2151" s="75"/>
      <c r="K2151" s="104" t="s">
        <v>108</v>
      </c>
      <c r="L2151" s="7" t="n">
        <v>0.655555555555556</v>
      </c>
      <c r="M2151" s="7" t="n">
        <v>0.713194444444444</v>
      </c>
      <c r="N2151" s="77" t="s">
        <v>310</v>
      </c>
      <c r="O2151" s="78" t="s">
        <v>3339</v>
      </c>
      <c r="Q2151" s="0" t="s">
        <v>75</v>
      </c>
      <c r="R2151" s="0" t="str">
        <f aca="false">CHOOSE(WEEKDAY(A2151),"Dom","Lun","Mar","Mie","Jue","Vie","Sab")</f>
        <v>Sab</v>
      </c>
    </row>
    <row r="2152" customFormat="false" ht="15" hidden="true" customHeight="true" outlineLevel="0" collapsed="false">
      <c r="A2152" s="70" t="n">
        <v>44233</v>
      </c>
      <c r="B2152" s="9" t="s">
        <v>143</v>
      </c>
      <c r="C2152" s="71"/>
      <c r="D2152" s="72"/>
      <c r="E2152" s="73"/>
      <c r="F2152" s="74"/>
      <c r="G2152" s="73"/>
      <c r="H2152" s="75"/>
      <c r="I2152" s="75"/>
      <c r="J2152" s="75"/>
      <c r="K2152" s="104" t="s">
        <v>144</v>
      </c>
      <c r="L2152" s="7" t="n">
        <v>0.772916666666667</v>
      </c>
      <c r="M2152" s="7" t="n">
        <v>0.816666666666667</v>
      </c>
      <c r="N2152" s="77" t="s">
        <v>259</v>
      </c>
      <c r="O2152" s="78"/>
      <c r="Q2152" s="0" t="s">
        <v>75</v>
      </c>
      <c r="R2152" s="0" t="str">
        <f aca="false">CHOOSE(WEEKDAY(A2152),"Dom","Lun","Mar","Mie","Jue","Vie","Sab")</f>
        <v>Sab</v>
      </c>
    </row>
    <row r="2153" customFormat="false" ht="15" hidden="true" customHeight="true" outlineLevel="0" collapsed="false">
      <c r="A2153" s="47" t="n">
        <v>44233</v>
      </c>
      <c r="B2153" s="79" t="s">
        <v>147</v>
      </c>
      <c r="C2153" s="49"/>
      <c r="D2153" s="80"/>
      <c r="E2153" s="81"/>
      <c r="F2153" s="82"/>
      <c r="G2153" s="81"/>
      <c r="H2153" s="83"/>
      <c r="I2153" s="83"/>
      <c r="J2153" s="83"/>
      <c r="K2153" s="103" t="s">
        <v>96</v>
      </c>
      <c r="L2153" s="85" t="n">
        <v>0.828472222222222</v>
      </c>
      <c r="M2153" s="85" t="n">
        <v>0.845833333333333</v>
      </c>
      <c r="N2153" s="86" t="s">
        <v>3340</v>
      </c>
      <c r="O2153" s="59" t="s">
        <v>2118</v>
      </c>
      <c r="Q2153" s="0" t="s">
        <v>75</v>
      </c>
      <c r="R2153" s="0" t="str">
        <f aca="false">CHOOSE(WEEKDAY(A2153),"Dom","Lun","Mar","Mie","Jue","Vie","Sab")</f>
        <v>Sab</v>
      </c>
    </row>
    <row r="2154" customFormat="false" ht="15" hidden="false" customHeight="true" outlineLevel="0" collapsed="false">
      <c r="A2154" s="70" t="n">
        <v>44235</v>
      </c>
      <c r="B2154" s="9" t="s">
        <v>3341</v>
      </c>
      <c r="C2154" s="71" t="n">
        <v>300</v>
      </c>
      <c r="D2154" s="72" t="s">
        <v>77</v>
      </c>
      <c r="E2154" s="73" t="s">
        <v>3342</v>
      </c>
      <c r="F2154" s="74" t="n">
        <f aca="false">IF(MONTH(A2154)=MONTH(A2153),F2153+1,1)</f>
        <v>1</v>
      </c>
      <c r="G2154" s="73"/>
      <c r="H2154" s="75"/>
      <c r="I2154" s="75" t="s">
        <v>314</v>
      </c>
      <c r="J2154" s="75"/>
      <c r="K2154" s="104" t="s">
        <v>80</v>
      </c>
      <c r="L2154" s="7" t="n">
        <v>0.397916666666667</v>
      </c>
      <c r="M2154" s="7" t="n">
        <v>0.403472222222222</v>
      </c>
      <c r="N2154" s="77" t="s">
        <v>213</v>
      </c>
      <c r="O2154" s="78" t="s">
        <v>3343</v>
      </c>
      <c r="Q2154" s="0" t="s">
        <v>115</v>
      </c>
      <c r="R2154" s="0" t="str">
        <f aca="false">CHOOSE(WEEKDAY(A2154),"Dom","Lun","Mar","Mie","Jue","Vie","Sab")</f>
        <v>Lun</v>
      </c>
    </row>
    <row r="2155" customFormat="false" ht="15" hidden="false" customHeight="true" outlineLevel="0" collapsed="false">
      <c r="A2155" s="70" t="n">
        <v>44235</v>
      </c>
      <c r="B2155" s="9" t="s">
        <v>3344</v>
      </c>
      <c r="C2155" s="120" t="n">
        <v>700</v>
      </c>
      <c r="D2155" s="137" t="s">
        <v>77</v>
      </c>
      <c r="E2155" s="73" t="s">
        <v>3345</v>
      </c>
      <c r="F2155" s="74" t="n">
        <f aca="false">IF(MONTH(A2155)=MONTH(A2154),F2154+1,1)</f>
        <v>2</v>
      </c>
      <c r="G2155" s="73"/>
      <c r="H2155" s="75"/>
      <c r="I2155" s="75" t="s">
        <v>314</v>
      </c>
      <c r="J2155" s="75"/>
      <c r="K2155" s="104" t="s">
        <v>80</v>
      </c>
      <c r="L2155" s="7" t="n">
        <v>0.682638888888889</v>
      </c>
      <c r="M2155" s="7" t="n">
        <v>0.709027777777778</v>
      </c>
      <c r="N2155" s="77" t="s">
        <v>318</v>
      </c>
      <c r="O2155" s="78" t="s">
        <v>3346</v>
      </c>
      <c r="Q2155" s="0" t="s">
        <v>115</v>
      </c>
      <c r="R2155" s="0" t="str">
        <f aca="false">CHOOSE(WEEKDAY(A2155),"Dom","Lun","Mar","Mie","Jue","Vie","Sab")</f>
        <v>Lun</v>
      </c>
    </row>
    <row r="2156" customFormat="false" ht="15" hidden="false" customHeight="true" outlineLevel="0" collapsed="false">
      <c r="A2156" s="70" t="n">
        <v>44235</v>
      </c>
      <c r="B2156" s="9" t="s">
        <v>3341</v>
      </c>
      <c r="C2156" s="71" t="n">
        <v>450</v>
      </c>
      <c r="D2156" s="72" t="s">
        <v>104</v>
      </c>
      <c r="E2156" s="73" t="s">
        <v>3347</v>
      </c>
      <c r="F2156" s="74" t="n">
        <f aca="false">IF(MONTH(A2156)=MONTH(A2155),F2155+1,1)</f>
        <v>3</v>
      </c>
      <c r="G2156" s="73"/>
      <c r="H2156" s="75"/>
      <c r="I2156" s="75" t="s">
        <v>314</v>
      </c>
      <c r="J2156" s="75"/>
      <c r="K2156" s="104" t="s">
        <v>80</v>
      </c>
      <c r="L2156" s="7" t="n">
        <v>0.368055555555556</v>
      </c>
      <c r="M2156" s="7" t="n">
        <v>0.3875</v>
      </c>
      <c r="N2156" s="77" t="s">
        <v>198</v>
      </c>
      <c r="O2156" s="78" t="s">
        <v>3348</v>
      </c>
      <c r="Q2156" s="0" t="s">
        <v>115</v>
      </c>
      <c r="R2156" s="0" t="str">
        <f aca="false">CHOOSE(WEEKDAY(A2156),"Dom","Lun","Mar","Mie","Jue","Vie","Sab")</f>
        <v>Lun</v>
      </c>
    </row>
    <row r="2157" customFormat="false" ht="15" hidden="false" customHeight="true" outlineLevel="0" collapsed="false">
      <c r="A2157" s="70" t="n">
        <v>44235</v>
      </c>
      <c r="B2157" s="9" t="s">
        <v>3349</v>
      </c>
      <c r="C2157" s="120" t="n">
        <v>300</v>
      </c>
      <c r="D2157" s="137" t="s">
        <v>104</v>
      </c>
      <c r="E2157" s="73" t="s">
        <v>3350</v>
      </c>
      <c r="F2157" s="74" t="n">
        <f aca="false">IF(MONTH(A2157)=MONTH(A2156),F2156+1,1)</f>
        <v>4</v>
      </c>
      <c r="G2157" s="73"/>
      <c r="H2157" s="75"/>
      <c r="I2157" s="75" t="s">
        <v>183</v>
      </c>
      <c r="J2157" s="75"/>
      <c r="K2157" s="104" t="s">
        <v>80</v>
      </c>
      <c r="L2157" s="7" t="n">
        <v>0.477777777777778</v>
      </c>
      <c r="M2157" s="7" t="n">
        <v>0.511805555555555</v>
      </c>
      <c r="N2157" s="77" t="s">
        <v>137</v>
      </c>
      <c r="O2157" s="78" t="s">
        <v>3351</v>
      </c>
      <c r="Q2157" s="0" t="s">
        <v>115</v>
      </c>
      <c r="R2157" s="0" t="str">
        <f aca="false">CHOOSE(WEEKDAY(A2157),"Dom","Lun","Mar","Mie","Jue","Vie","Sab")</f>
        <v>Lun</v>
      </c>
    </row>
    <row r="2158" customFormat="false" ht="15" hidden="false" customHeight="true" outlineLevel="0" collapsed="false">
      <c r="A2158" s="70" t="n">
        <v>44235</v>
      </c>
      <c r="B2158" s="9" t="s">
        <v>1670</v>
      </c>
      <c r="C2158" s="120" t="n">
        <v>250</v>
      </c>
      <c r="D2158" s="137" t="s">
        <v>104</v>
      </c>
      <c r="E2158" s="73" t="s">
        <v>3352</v>
      </c>
      <c r="F2158" s="74" t="n">
        <f aca="false">IF(MONTH(A2158)=MONTH(A2157),F2157+1,1)</f>
        <v>5</v>
      </c>
      <c r="G2158" s="73"/>
      <c r="H2158" s="75" t="s">
        <v>1672</v>
      </c>
      <c r="I2158" s="75" t="s">
        <v>131</v>
      </c>
      <c r="J2158" s="75"/>
      <c r="K2158" s="104" t="s">
        <v>80</v>
      </c>
      <c r="L2158" s="7" t="n">
        <v>0.520138888888889</v>
      </c>
      <c r="M2158" s="7" t="n">
        <v>0.541666666666667</v>
      </c>
      <c r="N2158" s="77" t="s">
        <v>276</v>
      </c>
      <c r="O2158" s="78" t="s">
        <v>3353</v>
      </c>
      <c r="Q2158" s="0" t="s">
        <v>115</v>
      </c>
      <c r="R2158" s="0" t="str">
        <f aca="false">CHOOSE(WEEKDAY(A2158),"Dom","Lun","Mar","Mie","Jue","Vie","Sab")</f>
        <v>Lun</v>
      </c>
    </row>
    <row r="2159" customFormat="false" ht="15" hidden="true" customHeight="true" outlineLevel="0" collapsed="false">
      <c r="A2159" s="70" t="n">
        <v>44235</v>
      </c>
      <c r="B2159" s="9" t="s">
        <v>2768</v>
      </c>
      <c r="C2159" s="71"/>
      <c r="D2159" s="72"/>
      <c r="E2159" s="73"/>
      <c r="F2159" s="74"/>
      <c r="G2159" s="73"/>
      <c r="H2159" s="75"/>
      <c r="I2159" s="75"/>
      <c r="J2159" s="75"/>
      <c r="K2159" s="104" t="s">
        <v>257</v>
      </c>
      <c r="L2159" s="7" t="n">
        <v>0.355555555555556</v>
      </c>
      <c r="M2159" s="7" t="n">
        <v>0.363888888888889</v>
      </c>
      <c r="N2159" s="77" t="s">
        <v>123</v>
      </c>
      <c r="O2159" s="78" t="s">
        <v>2847</v>
      </c>
      <c r="Q2159" s="0" t="s">
        <v>115</v>
      </c>
      <c r="R2159" s="0" t="str">
        <f aca="false">CHOOSE(WEEKDAY(A2159),"Dom","Lun","Mar","Mie","Jue","Vie","Sab")</f>
        <v>Lun</v>
      </c>
    </row>
    <row r="2160" customFormat="false" ht="15" hidden="true" customHeight="true" outlineLevel="0" collapsed="false">
      <c r="A2160" s="70" t="n">
        <v>44235</v>
      </c>
      <c r="B2160" s="9" t="s">
        <v>1385</v>
      </c>
      <c r="C2160" s="120"/>
      <c r="D2160" s="137"/>
      <c r="E2160" s="73"/>
      <c r="F2160" s="74"/>
      <c r="G2160" s="73"/>
      <c r="H2160" s="75"/>
      <c r="I2160" s="75"/>
      <c r="J2160" s="75"/>
      <c r="K2160" s="104" t="s">
        <v>257</v>
      </c>
      <c r="L2160" s="7" t="n">
        <v>0.420833333333333</v>
      </c>
      <c r="M2160" s="7" t="n">
        <v>0.460416666666667</v>
      </c>
      <c r="N2160" s="77" t="s">
        <v>168</v>
      </c>
      <c r="O2160" s="78" t="s">
        <v>281</v>
      </c>
      <c r="Q2160" s="0" t="s">
        <v>115</v>
      </c>
      <c r="R2160" s="0" t="str">
        <f aca="false">CHOOSE(WEEKDAY(A2160),"Dom","Lun","Mar","Mie","Jue","Vie","Sab")</f>
        <v>Lun</v>
      </c>
    </row>
    <row r="2161" customFormat="false" ht="15" hidden="true" customHeight="true" outlineLevel="0" collapsed="false">
      <c r="A2161" s="70" t="n">
        <v>44235</v>
      </c>
      <c r="B2161" s="9" t="s">
        <v>143</v>
      </c>
      <c r="C2161" s="120"/>
      <c r="D2161" s="137"/>
      <c r="E2161" s="73"/>
      <c r="F2161" s="74"/>
      <c r="G2161" s="73"/>
      <c r="H2161" s="75"/>
      <c r="I2161" s="75"/>
      <c r="J2161" s="75"/>
      <c r="K2161" s="104" t="s">
        <v>144</v>
      </c>
      <c r="L2161" s="7" t="n">
        <v>0.463194444444444</v>
      </c>
      <c r="M2161" s="7" t="n">
        <v>0.470138888888889</v>
      </c>
      <c r="N2161" s="77" t="s">
        <v>170</v>
      </c>
      <c r="O2161" s="78"/>
      <c r="Q2161" s="0" t="s">
        <v>115</v>
      </c>
      <c r="R2161" s="0" t="str">
        <f aca="false">CHOOSE(WEEKDAY(A2161),"Dom","Lun","Mar","Mie","Jue","Vie","Sab")</f>
        <v>Lun</v>
      </c>
    </row>
    <row r="2162" customFormat="false" ht="15" hidden="true" customHeight="true" outlineLevel="0" collapsed="false">
      <c r="A2162" s="70" t="n">
        <v>44235</v>
      </c>
      <c r="B2162" s="9" t="s">
        <v>143</v>
      </c>
      <c r="C2162" s="120"/>
      <c r="D2162" s="137"/>
      <c r="E2162" s="73"/>
      <c r="F2162" s="74"/>
      <c r="G2162" s="73"/>
      <c r="H2162" s="75"/>
      <c r="I2162" s="75"/>
      <c r="J2162" s="75"/>
      <c r="K2162" s="104" t="s">
        <v>144</v>
      </c>
      <c r="L2162" s="7" t="n">
        <v>0.563888888888889</v>
      </c>
      <c r="M2162" s="7" t="n">
        <v>0.591666666666667</v>
      </c>
      <c r="N2162" s="77" t="s">
        <v>259</v>
      </c>
      <c r="O2162" s="78"/>
      <c r="Q2162" s="0" t="s">
        <v>115</v>
      </c>
      <c r="R2162" s="0" t="str">
        <f aca="false">CHOOSE(WEEKDAY(A2162),"Dom","Lun","Mar","Mie","Jue","Vie","Sab")</f>
        <v>Lun</v>
      </c>
    </row>
    <row r="2163" customFormat="false" ht="15" hidden="true" customHeight="true" outlineLevel="0" collapsed="false">
      <c r="A2163" s="70" t="n">
        <v>44235</v>
      </c>
      <c r="B2163" s="9" t="s">
        <v>3354</v>
      </c>
      <c r="C2163" s="120"/>
      <c r="D2163" s="137"/>
      <c r="E2163" s="73"/>
      <c r="F2163" s="74"/>
      <c r="G2163" s="73"/>
      <c r="H2163" s="75"/>
      <c r="I2163" s="75"/>
      <c r="J2163" s="75"/>
      <c r="K2163" s="104" t="s">
        <v>257</v>
      </c>
      <c r="L2163" s="7" t="n">
        <v>0.603472222222222</v>
      </c>
      <c r="M2163" s="7" t="n">
        <v>0.652083333333333</v>
      </c>
      <c r="N2163" s="77" t="s">
        <v>190</v>
      </c>
      <c r="O2163" s="78" t="s">
        <v>3355</v>
      </c>
      <c r="Q2163" s="0" t="s">
        <v>115</v>
      </c>
      <c r="R2163" s="0" t="str">
        <f aca="false">CHOOSE(WEEKDAY(A2163),"Dom","Lun","Mar","Mie","Jue","Vie","Sab")</f>
        <v>Lun</v>
      </c>
    </row>
    <row r="2164" customFormat="false" ht="15" hidden="true" customHeight="true" outlineLevel="0" collapsed="false">
      <c r="A2164" s="70" t="n">
        <v>44235</v>
      </c>
      <c r="B2164" s="9" t="s">
        <v>3356</v>
      </c>
      <c r="C2164" s="120"/>
      <c r="D2164" s="137"/>
      <c r="E2164" s="73"/>
      <c r="F2164" s="74"/>
      <c r="G2164" s="73"/>
      <c r="H2164" s="75"/>
      <c r="I2164" s="75"/>
      <c r="J2164" s="75"/>
      <c r="K2164" s="104" t="s">
        <v>108</v>
      </c>
      <c r="L2164" s="7" t="n">
        <v>0.654166666666667</v>
      </c>
      <c r="M2164" s="7" t="n">
        <v>0.678472222222222</v>
      </c>
      <c r="N2164" s="77" t="s">
        <v>123</v>
      </c>
      <c r="O2164" s="78"/>
      <c r="Q2164" s="0" t="s">
        <v>115</v>
      </c>
      <c r="R2164" s="0" t="str">
        <f aca="false">CHOOSE(WEEKDAY(A2164),"Dom","Lun","Mar","Mie","Jue","Vie","Sab")</f>
        <v>Lun</v>
      </c>
    </row>
    <row r="2165" customFormat="false" ht="15" hidden="true" customHeight="true" outlineLevel="0" collapsed="false">
      <c r="A2165" s="70" t="n">
        <v>44235</v>
      </c>
      <c r="B2165" s="9" t="s">
        <v>143</v>
      </c>
      <c r="C2165" s="120"/>
      <c r="D2165" s="137"/>
      <c r="E2165" s="73"/>
      <c r="F2165" s="74"/>
      <c r="G2165" s="73"/>
      <c r="H2165" s="75"/>
      <c r="I2165" s="75"/>
      <c r="J2165" s="75"/>
      <c r="K2165" s="104" t="s">
        <v>144</v>
      </c>
      <c r="L2165" s="7" t="n">
        <v>0.736111111111111</v>
      </c>
      <c r="M2165" s="7" t="n">
        <v>0.818055555555556</v>
      </c>
      <c r="N2165" s="77" t="s">
        <v>198</v>
      </c>
      <c r="O2165" s="78"/>
      <c r="Q2165" s="0" t="s">
        <v>115</v>
      </c>
      <c r="R2165" s="0" t="str">
        <f aca="false">CHOOSE(WEEKDAY(A2165),"Dom","Lun","Mar","Mie","Jue","Vie","Sab")</f>
        <v>Lun</v>
      </c>
    </row>
    <row r="2166" customFormat="false" ht="15" hidden="true" customHeight="true" outlineLevel="0" collapsed="false">
      <c r="A2166" s="47" t="n">
        <v>44235</v>
      </c>
      <c r="B2166" s="79" t="s">
        <v>147</v>
      </c>
      <c r="C2166" s="118"/>
      <c r="D2166" s="150"/>
      <c r="E2166" s="81"/>
      <c r="F2166" s="82"/>
      <c r="G2166" s="81"/>
      <c r="H2166" s="83"/>
      <c r="I2166" s="83"/>
      <c r="J2166" s="83"/>
      <c r="K2166" s="103" t="s">
        <v>96</v>
      </c>
      <c r="L2166" s="85" t="n">
        <v>0.828472222222222</v>
      </c>
      <c r="M2166" s="85" t="n">
        <v>0.846527777777778</v>
      </c>
      <c r="N2166" s="86" t="s">
        <v>3357</v>
      </c>
      <c r="O2166" s="59" t="s">
        <v>2118</v>
      </c>
      <c r="Q2166" s="0" t="s">
        <v>115</v>
      </c>
      <c r="R2166" s="0" t="str">
        <f aca="false">CHOOSE(WEEKDAY(A2166),"Dom","Lun","Mar","Mie","Jue","Vie","Sab")</f>
        <v>Lun</v>
      </c>
    </row>
    <row r="2167" customFormat="false" ht="15" hidden="false" customHeight="true" outlineLevel="0" collapsed="false">
      <c r="A2167" s="70" t="n">
        <v>44236</v>
      </c>
      <c r="B2167" s="9" t="s">
        <v>3358</v>
      </c>
      <c r="C2167" s="71" t="n">
        <v>300</v>
      </c>
      <c r="D2167" s="72" t="s">
        <v>104</v>
      </c>
      <c r="E2167" s="73" t="s">
        <v>3359</v>
      </c>
      <c r="F2167" s="74" t="n">
        <f aca="false">IF(MONTH(A2167)=MONTH(A2166),F2166+1,1)</f>
        <v>1</v>
      </c>
      <c r="G2167" s="73"/>
      <c r="H2167" s="75"/>
      <c r="I2167" s="75" t="s">
        <v>159</v>
      </c>
      <c r="J2167" s="75"/>
      <c r="K2167" s="104" t="s">
        <v>80</v>
      </c>
      <c r="L2167" s="7" t="n">
        <v>0.357638888888889</v>
      </c>
      <c r="M2167" s="7" t="n">
        <v>0.365277777777778</v>
      </c>
      <c r="N2167" s="77" t="s">
        <v>220</v>
      </c>
      <c r="O2167" s="78" t="s">
        <v>3360</v>
      </c>
      <c r="Q2167" s="0" t="s">
        <v>115</v>
      </c>
      <c r="R2167" s="0" t="str">
        <f aca="false">CHOOSE(WEEKDAY(A2167),"Dom","Lun","Mar","Mie","Jue","Vie","Sab")</f>
        <v>Mar</v>
      </c>
    </row>
    <row r="2168" customFormat="false" ht="15" hidden="false" customHeight="true" outlineLevel="0" collapsed="false">
      <c r="A2168" s="70" t="n">
        <v>44236</v>
      </c>
      <c r="B2168" s="9" t="s">
        <v>1670</v>
      </c>
      <c r="C2168" s="71" t="n">
        <v>350</v>
      </c>
      <c r="D2168" s="72" t="s">
        <v>104</v>
      </c>
      <c r="E2168" s="73" t="s">
        <v>3361</v>
      </c>
      <c r="F2168" s="74" t="n">
        <f aca="false">IF(MONTH(A2168)=MONTH(A2167),F2167+1,1)</f>
        <v>2</v>
      </c>
      <c r="G2168" s="73"/>
      <c r="H2168" s="75" t="s">
        <v>1672</v>
      </c>
      <c r="I2168" s="75" t="s">
        <v>131</v>
      </c>
      <c r="J2168" s="75"/>
      <c r="K2168" s="104" t="s">
        <v>80</v>
      </c>
      <c r="L2168" s="7" t="n">
        <v>0.376388888888889</v>
      </c>
      <c r="M2168" s="7" t="n">
        <v>0.411805555555556</v>
      </c>
      <c r="N2168" s="77" t="s">
        <v>276</v>
      </c>
      <c r="O2168" s="78" t="s">
        <v>3362</v>
      </c>
      <c r="Q2168" s="0" t="s">
        <v>115</v>
      </c>
      <c r="R2168" s="0" t="str">
        <f aca="false">CHOOSE(WEEKDAY(A2168),"Dom","Lun","Mar","Mie","Jue","Vie","Sab")</f>
        <v>Mar</v>
      </c>
    </row>
    <row r="2169" customFormat="false" ht="15" hidden="false" customHeight="true" outlineLevel="0" collapsed="false">
      <c r="A2169" s="70" t="n">
        <v>44236</v>
      </c>
      <c r="B2169" s="9" t="s">
        <v>3363</v>
      </c>
      <c r="C2169" s="120" t="n">
        <v>900</v>
      </c>
      <c r="D2169" s="137" t="s">
        <v>104</v>
      </c>
      <c r="E2169" s="73" t="s">
        <v>3364</v>
      </c>
      <c r="F2169" s="74" t="n">
        <f aca="false">IF(MONTH(A2169)=MONTH(A2168),F2168+1,1)</f>
        <v>3</v>
      </c>
      <c r="G2169" s="73"/>
      <c r="H2169" s="75"/>
      <c r="I2169" s="75" t="s">
        <v>131</v>
      </c>
      <c r="J2169" s="75"/>
      <c r="K2169" s="104" t="s">
        <v>80</v>
      </c>
      <c r="L2169" s="7" t="n">
        <v>0.631944444444444</v>
      </c>
      <c r="M2169" s="7" t="n">
        <v>0.640972222222222</v>
      </c>
      <c r="N2169" s="77" t="s">
        <v>145</v>
      </c>
      <c r="O2169" s="78" t="s">
        <v>3365</v>
      </c>
      <c r="Q2169" s="0" t="s">
        <v>115</v>
      </c>
      <c r="R2169" s="0" t="str">
        <f aca="false">CHOOSE(WEEKDAY(A2169),"Dom","Lun","Mar","Mie","Jue","Vie","Sab")</f>
        <v>Mar</v>
      </c>
    </row>
    <row r="2170" customFormat="false" ht="15" hidden="true" customHeight="true" outlineLevel="0" collapsed="false">
      <c r="A2170" s="70" t="n">
        <v>44236</v>
      </c>
      <c r="B2170" s="9" t="s">
        <v>2768</v>
      </c>
      <c r="C2170" s="71"/>
      <c r="D2170" s="72"/>
      <c r="E2170" s="73"/>
      <c r="F2170" s="74"/>
      <c r="G2170" s="73"/>
      <c r="H2170" s="75"/>
      <c r="I2170" s="75"/>
      <c r="J2170" s="75"/>
      <c r="K2170" s="104" t="s">
        <v>257</v>
      </c>
      <c r="L2170" s="7" t="n">
        <v>0.345138888888889</v>
      </c>
      <c r="M2170" s="7" t="n">
        <v>0.352777777777778</v>
      </c>
      <c r="N2170" s="77" t="s">
        <v>434</v>
      </c>
      <c r="O2170" s="78" t="s">
        <v>2847</v>
      </c>
      <c r="Q2170" s="0" t="s">
        <v>115</v>
      </c>
      <c r="R2170" s="0" t="str">
        <f aca="false">CHOOSE(WEEKDAY(A2170),"Dom","Lun","Mar","Mie","Jue","Vie","Sab")</f>
        <v>Mar</v>
      </c>
    </row>
    <row r="2171" customFormat="false" ht="15" hidden="true" customHeight="true" outlineLevel="0" collapsed="false">
      <c r="A2171" s="70" t="n">
        <v>44236</v>
      </c>
      <c r="B2171" s="9" t="s">
        <v>143</v>
      </c>
      <c r="C2171" s="120"/>
      <c r="D2171" s="137"/>
      <c r="E2171" s="73"/>
      <c r="F2171" s="74"/>
      <c r="G2171" s="73"/>
      <c r="H2171" s="75"/>
      <c r="I2171" s="75"/>
      <c r="J2171" s="75"/>
      <c r="K2171" s="104" t="s">
        <v>144</v>
      </c>
      <c r="L2171" s="7" t="n">
        <v>0.434027777777778</v>
      </c>
      <c r="M2171" s="7" t="n">
        <v>0.482638888888889</v>
      </c>
      <c r="N2171" s="77" t="s">
        <v>123</v>
      </c>
      <c r="O2171" s="78"/>
      <c r="Q2171" s="0" t="s">
        <v>115</v>
      </c>
      <c r="R2171" s="0" t="str">
        <f aca="false">CHOOSE(WEEKDAY(A2171),"Dom","Lun","Mar","Mie","Jue","Vie","Sab")</f>
        <v>Mar</v>
      </c>
    </row>
    <row r="2172" customFormat="false" ht="15" hidden="true" customHeight="true" outlineLevel="0" collapsed="false">
      <c r="A2172" s="70" t="n">
        <v>44236</v>
      </c>
      <c r="B2172" s="9" t="s">
        <v>1455</v>
      </c>
      <c r="C2172" s="120"/>
      <c r="D2172" s="137"/>
      <c r="E2172" s="73"/>
      <c r="F2172" s="74"/>
      <c r="G2172" s="73"/>
      <c r="H2172" s="75"/>
      <c r="I2172" s="75"/>
      <c r="J2172" s="75"/>
      <c r="K2172" s="104" t="s">
        <v>108</v>
      </c>
      <c r="L2172" s="7" t="n">
        <v>0.486805555555556</v>
      </c>
      <c r="M2172" s="7" t="n">
        <v>0.571527777777778</v>
      </c>
      <c r="N2172" s="77" t="s">
        <v>145</v>
      </c>
      <c r="O2172" s="78" t="s">
        <v>3366</v>
      </c>
      <c r="Q2172" s="0" t="s">
        <v>115</v>
      </c>
      <c r="R2172" s="0" t="str">
        <f aca="false">CHOOSE(WEEKDAY(A2172),"Dom","Lun","Mar","Mie","Jue","Vie","Sab")</f>
        <v>Mar</v>
      </c>
    </row>
    <row r="2173" customFormat="false" ht="15" hidden="true" customHeight="true" outlineLevel="0" collapsed="false">
      <c r="A2173" s="70" t="n">
        <v>44236</v>
      </c>
      <c r="B2173" s="9" t="s">
        <v>3367</v>
      </c>
      <c r="C2173" s="120"/>
      <c r="D2173" s="137"/>
      <c r="E2173" s="73"/>
      <c r="F2173" s="74"/>
      <c r="G2173" s="73"/>
      <c r="H2173" s="75"/>
      <c r="I2173" s="75" t="s">
        <v>131</v>
      </c>
      <c r="J2173" s="75"/>
      <c r="K2173" s="104" t="s">
        <v>108</v>
      </c>
      <c r="L2173" s="7" t="n">
        <v>0.585416666666667</v>
      </c>
      <c r="M2173" s="7" t="n">
        <v>0.615972222222222</v>
      </c>
      <c r="N2173" s="77" t="s">
        <v>155</v>
      </c>
      <c r="O2173" s="78" t="s">
        <v>3368</v>
      </c>
      <c r="Q2173" s="0" t="s">
        <v>115</v>
      </c>
      <c r="R2173" s="0" t="str">
        <f aca="false">CHOOSE(WEEKDAY(A2173),"Dom","Lun","Mar","Mie","Jue","Vie","Sab")</f>
        <v>Mar</v>
      </c>
    </row>
    <row r="2174" customFormat="false" ht="15" hidden="true" customHeight="true" outlineLevel="0" collapsed="false">
      <c r="A2174" s="70" t="n">
        <v>44236</v>
      </c>
      <c r="B2174" s="9" t="s">
        <v>143</v>
      </c>
      <c r="C2174" s="120"/>
      <c r="D2174" s="137"/>
      <c r="E2174" s="73"/>
      <c r="F2174" s="74"/>
      <c r="G2174" s="73"/>
      <c r="H2174" s="75"/>
      <c r="I2174" s="75"/>
      <c r="J2174" s="75"/>
      <c r="K2174" s="104" t="s">
        <v>144</v>
      </c>
      <c r="L2174" s="7" t="n">
        <v>0.654861111111111</v>
      </c>
      <c r="M2174" s="7" t="n">
        <v>0.701388888888889</v>
      </c>
      <c r="N2174" s="77" t="s">
        <v>170</v>
      </c>
      <c r="O2174" s="78"/>
      <c r="Q2174" s="0" t="s">
        <v>115</v>
      </c>
      <c r="R2174" s="0" t="str">
        <f aca="false">CHOOSE(WEEKDAY(A2174),"Dom","Lun","Mar","Mie","Jue","Vie","Sab")</f>
        <v>Mar</v>
      </c>
    </row>
    <row r="2175" customFormat="false" ht="15" hidden="true" customHeight="true" outlineLevel="0" collapsed="false">
      <c r="A2175" s="47" t="n">
        <v>44236</v>
      </c>
      <c r="B2175" s="79" t="s">
        <v>147</v>
      </c>
      <c r="C2175" s="118"/>
      <c r="D2175" s="150"/>
      <c r="E2175" s="81"/>
      <c r="F2175" s="82"/>
      <c r="G2175" s="81"/>
      <c r="H2175" s="83"/>
      <c r="I2175" s="83"/>
      <c r="J2175" s="83"/>
      <c r="K2175" s="103" t="s">
        <v>96</v>
      </c>
      <c r="L2175" s="85" t="n">
        <v>0.709027777777778</v>
      </c>
      <c r="M2175" s="85" t="n">
        <v>0.753472222222222</v>
      </c>
      <c r="N2175" s="86" t="s">
        <v>111</v>
      </c>
      <c r="O2175" s="59" t="s">
        <v>2118</v>
      </c>
      <c r="Q2175" s="0" t="s">
        <v>115</v>
      </c>
      <c r="R2175" s="0" t="str">
        <f aca="false">CHOOSE(WEEKDAY(A2175),"Dom","Lun","Mar","Mie","Jue","Vie","Sab")</f>
        <v>Mar</v>
      </c>
    </row>
    <row r="2176" customFormat="false" ht="15" hidden="false" customHeight="true" outlineLevel="0" collapsed="false">
      <c r="A2176" s="70" t="n">
        <v>44237</v>
      </c>
      <c r="B2176" s="9" t="s">
        <v>3369</v>
      </c>
      <c r="C2176" s="71" t="n">
        <v>300</v>
      </c>
      <c r="D2176" s="72" t="s">
        <v>77</v>
      </c>
      <c r="E2176" s="73" t="s">
        <v>3370</v>
      </c>
      <c r="F2176" s="74" t="n">
        <f aca="false">IF(MONTH(A2176)=MONTH(A2175),F2175+1,1)</f>
        <v>1</v>
      </c>
      <c r="G2176" s="73"/>
      <c r="H2176" s="75"/>
      <c r="I2176" s="75" t="s">
        <v>159</v>
      </c>
      <c r="J2176" s="75"/>
      <c r="K2176" s="104" t="s">
        <v>80</v>
      </c>
      <c r="L2176" s="7" t="n">
        <v>0.377083333333333</v>
      </c>
      <c r="M2176" s="7" t="n">
        <v>0.394444444444444</v>
      </c>
      <c r="N2176" s="77" t="s">
        <v>259</v>
      </c>
      <c r="O2176" s="78" t="s">
        <v>3371</v>
      </c>
      <c r="Q2176" s="0" t="s">
        <v>115</v>
      </c>
      <c r="R2176" s="0" t="str">
        <f aca="false">CHOOSE(WEEKDAY(A2176),"Dom","Lun","Mar","Mie","Jue","Vie","Sab")</f>
        <v>Mie</v>
      </c>
    </row>
    <row r="2177" customFormat="false" ht="15" hidden="false" customHeight="true" outlineLevel="0" collapsed="false">
      <c r="A2177" s="70" t="n">
        <v>44237</v>
      </c>
      <c r="B2177" s="9" t="s">
        <v>3372</v>
      </c>
      <c r="C2177" s="71" t="n">
        <v>380</v>
      </c>
      <c r="D2177" s="72" t="s">
        <v>821</v>
      </c>
      <c r="E2177" s="73" t="s">
        <v>3373</v>
      </c>
      <c r="F2177" s="74" t="n">
        <f aca="false">IF(MONTH(A2177)=MONTH(A2176),F2176+1,1)</f>
        <v>2</v>
      </c>
      <c r="G2177" s="73"/>
      <c r="H2177" s="75" t="s">
        <v>233</v>
      </c>
      <c r="I2177" s="75" t="s">
        <v>85</v>
      </c>
      <c r="J2177" s="75"/>
      <c r="K2177" s="104" t="s">
        <v>80</v>
      </c>
      <c r="L2177" s="7" t="n">
        <v>0.653472222222222</v>
      </c>
      <c r="M2177" s="7" t="n">
        <v>0.658333333333333</v>
      </c>
      <c r="N2177" s="77" t="s">
        <v>276</v>
      </c>
      <c r="O2177" s="78" t="s">
        <v>3374</v>
      </c>
      <c r="Q2177" s="0" t="s">
        <v>115</v>
      </c>
      <c r="R2177" s="0" t="str">
        <f aca="false">CHOOSE(WEEKDAY(A2177),"Dom","Lun","Mar","Mie","Jue","Vie","Sab")</f>
        <v>Mie</v>
      </c>
    </row>
    <row r="2178" customFormat="false" ht="15" hidden="false" customHeight="true" outlineLevel="0" collapsed="false">
      <c r="A2178" s="70" t="n">
        <v>44237</v>
      </c>
      <c r="B2178" s="9" t="s">
        <v>3375</v>
      </c>
      <c r="C2178" s="71" t="n">
        <v>420</v>
      </c>
      <c r="D2178" s="72" t="s">
        <v>821</v>
      </c>
      <c r="E2178" s="73" t="s">
        <v>3376</v>
      </c>
      <c r="F2178" s="74" t="n">
        <f aca="false">IF(MONTH(A2178)=MONTH(A2177),F2177+1,1)</f>
        <v>3</v>
      </c>
      <c r="G2178" s="73"/>
      <c r="H2178" s="75" t="s">
        <v>3375</v>
      </c>
      <c r="I2178" s="75" t="s">
        <v>85</v>
      </c>
      <c r="J2178" s="75"/>
      <c r="K2178" s="104" t="s">
        <v>72</v>
      </c>
      <c r="L2178" s="7" t="n">
        <v>0.7</v>
      </c>
      <c r="M2178" s="7" t="n">
        <v>0.7</v>
      </c>
      <c r="N2178" s="77" t="s">
        <v>125</v>
      </c>
      <c r="O2178" s="78" t="s">
        <v>3377</v>
      </c>
      <c r="Q2178" s="0" t="s">
        <v>115</v>
      </c>
      <c r="R2178" s="0" t="str">
        <f aca="false">CHOOSE(WEEKDAY(A2178),"Dom","Lun","Mar","Mie","Jue","Vie","Sab")</f>
        <v>Mie</v>
      </c>
    </row>
    <row r="2179" customFormat="false" ht="15" hidden="true" customHeight="true" outlineLevel="0" collapsed="false">
      <c r="A2179" s="70" t="n">
        <v>44237</v>
      </c>
      <c r="B2179" s="9" t="s">
        <v>2768</v>
      </c>
      <c r="C2179" s="71"/>
      <c r="D2179" s="72"/>
      <c r="E2179" s="73"/>
      <c r="F2179" s="74"/>
      <c r="G2179" s="73"/>
      <c r="H2179" s="75"/>
      <c r="I2179" s="75"/>
      <c r="J2179" s="75"/>
      <c r="K2179" s="104" t="s">
        <v>257</v>
      </c>
      <c r="L2179" s="7" t="n">
        <v>0.40625</v>
      </c>
      <c r="M2179" s="7" t="n">
        <v>0.415972222222222</v>
      </c>
      <c r="N2179" s="77" t="s">
        <v>305</v>
      </c>
      <c r="O2179" s="78" t="s">
        <v>2847</v>
      </c>
      <c r="Q2179" s="0" t="s">
        <v>115</v>
      </c>
      <c r="R2179" s="0" t="str">
        <f aca="false">CHOOSE(WEEKDAY(A2179),"Dom","Lun","Mar","Mie","Jue","Vie","Sab")</f>
        <v>Mie</v>
      </c>
    </row>
    <row r="2180" customFormat="false" ht="15" hidden="true" customHeight="true" outlineLevel="0" collapsed="false">
      <c r="A2180" s="70" t="n">
        <v>44237</v>
      </c>
      <c r="B2180" s="9" t="s">
        <v>3378</v>
      </c>
      <c r="C2180" s="120"/>
      <c r="D2180" s="137"/>
      <c r="E2180" s="73"/>
      <c r="F2180" s="74"/>
      <c r="G2180" s="73"/>
      <c r="H2180" s="75"/>
      <c r="I2180" s="75"/>
      <c r="J2180" s="75"/>
      <c r="K2180" s="104" t="s">
        <v>108</v>
      </c>
      <c r="L2180" s="7" t="n">
        <v>0.419444444444444</v>
      </c>
      <c r="M2180" s="7" t="n">
        <v>0.434722222222222</v>
      </c>
      <c r="N2180" s="77" t="s">
        <v>324</v>
      </c>
      <c r="O2180" s="78" t="s">
        <v>3379</v>
      </c>
      <c r="Q2180" s="0" t="s">
        <v>115</v>
      </c>
      <c r="R2180" s="0" t="str">
        <f aca="false">CHOOSE(WEEKDAY(A2180),"Dom","Lun","Mar","Mie","Jue","Vie","Sab")</f>
        <v>Mie</v>
      </c>
    </row>
    <row r="2181" customFormat="false" ht="15" hidden="true" customHeight="true" outlineLevel="0" collapsed="false">
      <c r="A2181" s="70" t="n">
        <v>44237</v>
      </c>
      <c r="B2181" s="9" t="s">
        <v>2123</v>
      </c>
      <c r="C2181" s="71"/>
      <c r="D2181" s="72"/>
      <c r="E2181" s="73"/>
      <c r="F2181" s="74"/>
      <c r="G2181" s="73"/>
      <c r="H2181" s="75"/>
      <c r="I2181" s="75"/>
      <c r="J2181" s="75"/>
      <c r="K2181" s="104" t="s">
        <v>108</v>
      </c>
      <c r="L2181" s="7" t="n">
        <v>0.441666666666667</v>
      </c>
      <c r="M2181" s="7" t="n">
        <v>0.449305555555556</v>
      </c>
      <c r="N2181" s="77" t="s">
        <v>222</v>
      </c>
      <c r="O2181" s="78" t="s">
        <v>3380</v>
      </c>
      <c r="Q2181" s="0" t="s">
        <v>115</v>
      </c>
      <c r="R2181" s="0" t="str">
        <f aca="false">CHOOSE(WEEKDAY(A2181),"Dom","Lun","Mar","Mie","Jue","Vie","Sab")</f>
        <v>Mie</v>
      </c>
    </row>
    <row r="2182" customFormat="false" ht="15" hidden="true" customHeight="true" outlineLevel="0" collapsed="false">
      <c r="A2182" s="70" t="n">
        <v>44237</v>
      </c>
      <c r="B2182" s="9" t="s">
        <v>377</v>
      </c>
      <c r="C2182" s="71"/>
      <c r="D2182" s="72"/>
      <c r="E2182" s="73"/>
      <c r="F2182" s="74"/>
      <c r="G2182" s="73"/>
      <c r="H2182" s="75"/>
      <c r="I2182" s="75"/>
      <c r="J2182" s="75"/>
      <c r="K2182" s="104" t="s">
        <v>108</v>
      </c>
      <c r="L2182" s="7" t="n">
        <v>0.481944444444444</v>
      </c>
      <c r="M2182" s="7" t="n">
        <v>0.502083333333333</v>
      </c>
      <c r="N2182" s="77" t="s">
        <v>3381</v>
      </c>
      <c r="O2182" s="78" t="s">
        <v>1912</v>
      </c>
      <c r="Q2182" s="0" t="s">
        <v>115</v>
      </c>
      <c r="R2182" s="0" t="str">
        <f aca="false">CHOOSE(WEEKDAY(A2182),"Dom","Lun","Mar","Mie","Jue","Vie","Sab")</f>
        <v>Mie</v>
      </c>
    </row>
    <row r="2183" customFormat="false" ht="15" hidden="true" customHeight="true" outlineLevel="0" collapsed="false">
      <c r="A2183" s="70" t="n">
        <v>44237</v>
      </c>
      <c r="B2183" s="9" t="s">
        <v>3382</v>
      </c>
      <c r="C2183" s="71"/>
      <c r="D2183" s="72"/>
      <c r="E2183" s="73"/>
      <c r="F2183" s="74"/>
      <c r="G2183" s="73"/>
      <c r="H2183" s="75"/>
      <c r="I2183" s="75"/>
      <c r="J2183" s="75"/>
      <c r="K2183" s="104" t="s">
        <v>108</v>
      </c>
      <c r="L2183" s="7" t="n">
        <v>0.680555555555555</v>
      </c>
      <c r="M2183" s="7" t="n">
        <v>0.690277777777778</v>
      </c>
      <c r="N2183" s="77" t="s">
        <v>164</v>
      </c>
      <c r="O2183" s="78" t="s">
        <v>3383</v>
      </c>
      <c r="Q2183" s="0" t="s">
        <v>115</v>
      </c>
      <c r="R2183" s="0" t="str">
        <f aca="false">CHOOSE(WEEKDAY(A2183),"Dom","Lun","Mar","Mie","Jue","Vie","Sab")</f>
        <v>Mie</v>
      </c>
    </row>
    <row r="2184" customFormat="false" ht="15" hidden="true" customHeight="true" outlineLevel="0" collapsed="false">
      <c r="A2184" s="47" t="n">
        <v>44237</v>
      </c>
      <c r="B2184" s="79" t="s">
        <v>147</v>
      </c>
      <c r="C2184" s="49"/>
      <c r="D2184" s="80"/>
      <c r="E2184" s="81"/>
      <c r="F2184" s="82"/>
      <c r="G2184" s="81"/>
      <c r="H2184" s="83"/>
      <c r="I2184" s="83"/>
      <c r="J2184" s="83"/>
      <c r="K2184" s="103" t="s">
        <v>96</v>
      </c>
      <c r="L2184" s="85" t="n">
        <v>0.7</v>
      </c>
      <c r="M2184" s="85" t="n">
        <v>0.707638888888889</v>
      </c>
      <c r="N2184" s="86" t="s">
        <v>3384</v>
      </c>
      <c r="O2184" s="59" t="s">
        <v>2118</v>
      </c>
      <c r="Q2184" s="0" t="s">
        <v>115</v>
      </c>
      <c r="R2184" s="0" t="str">
        <f aca="false">CHOOSE(WEEKDAY(A2184),"Dom","Lun","Mar","Mie","Jue","Vie","Sab")</f>
        <v>Mie</v>
      </c>
    </row>
    <row r="2185" customFormat="false" ht="15" hidden="false" customHeight="true" outlineLevel="0" collapsed="false">
      <c r="A2185" s="70" t="n">
        <v>44238</v>
      </c>
      <c r="B2185" s="9" t="s">
        <v>1408</v>
      </c>
      <c r="C2185" s="71" t="n">
        <v>300</v>
      </c>
      <c r="D2185" s="72" t="s">
        <v>77</v>
      </c>
      <c r="E2185" s="73" t="s">
        <v>3385</v>
      </c>
      <c r="F2185" s="74" t="n">
        <f aca="false">IF(MONTH(A2185)=MONTH(A2184),F2184+1,1)</f>
        <v>1</v>
      </c>
      <c r="G2185" s="73"/>
      <c r="H2185" s="75"/>
      <c r="I2185" s="75" t="s">
        <v>85</v>
      </c>
      <c r="J2185" s="75"/>
      <c r="K2185" s="104" t="s">
        <v>80</v>
      </c>
      <c r="L2185" s="7" t="n">
        <v>0.421527777777778</v>
      </c>
      <c r="M2185" s="7" t="n">
        <v>0.423611111111111</v>
      </c>
      <c r="N2185" s="77" t="s">
        <v>109</v>
      </c>
      <c r="O2185" s="78" t="s">
        <v>3386</v>
      </c>
      <c r="Q2185" s="0" t="s">
        <v>115</v>
      </c>
      <c r="R2185" s="0" t="str">
        <f aca="false">CHOOSE(WEEKDAY(A2185),"Dom","Lun","Mar","Mie","Jue","Vie","Sab")</f>
        <v>Jue</v>
      </c>
    </row>
    <row r="2186" customFormat="false" ht="15" hidden="false" customHeight="true" outlineLevel="0" collapsed="false">
      <c r="A2186" s="70" t="n">
        <v>44238</v>
      </c>
      <c r="B2186" s="9" t="s">
        <v>3387</v>
      </c>
      <c r="C2186" s="120" t="n">
        <v>400</v>
      </c>
      <c r="D2186" s="137" t="s">
        <v>821</v>
      </c>
      <c r="E2186" s="73" t="s">
        <v>3388</v>
      </c>
      <c r="F2186" s="74" t="n">
        <f aca="false">IF(MONTH(A2186)=MONTH(A2185),F2185+1,1)</f>
        <v>2</v>
      </c>
      <c r="G2186" s="73"/>
      <c r="H2186" s="75" t="s">
        <v>3389</v>
      </c>
      <c r="I2186" s="75" t="s">
        <v>79</v>
      </c>
      <c r="J2186" s="75"/>
      <c r="K2186" s="104" t="s">
        <v>80</v>
      </c>
      <c r="L2186" s="7" t="n">
        <v>0.484027777777778</v>
      </c>
      <c r="M2186" s="7" t="n">
        <v>0.548611111111111</v>
      </c>
      <c r="N2186" s="77" t="s">
        <v>213</v>
      </c>
      <c r="O2186" s="78" t="s">
        <v>3390</v>
      </c>
      <c r="Q2186" s="0" t="s">
        <v>115</v>
      </c>
      <c r="R2186" s="0" t="str">
        <f aca="false">CHOOSE(WEEKDAY(A2186),"Dom","Lun","Mar","Mie","Jue","Vie","Sab")</f>
        <v>Jue</v>
      </c>
    </row>
    <row r="2187" customFormat="false" ht="15" hidden="false" customHeight="true" outlineLevel="0" collapsed="false">
      <c r="A2187" s="70" t="n">
        <v>44238</v>
      </c>
      <c r="B2187" s="9" t="s">
        <v>3391</v>
      </c>
      <c r="C2187" s="71" t="n">
        <v>350</v>
      </c>
      <c r="D2187" s="72" t="s">
        <v>821</v>
      </c>
      <c r="E2187" s="73" t="s">
        <v>3392</v>
      </c>
      <c r="F2187" s="74" t="n">
        <f aca="false">IF(MONTH(A2187)=MONTH(A2186),F2186+1,1)</f>
        <v>3</v>
      </c>
      <c r="G2187" s="73"/>
      <c r="H2187" s="75" t="s">
        <v>3393</v>
      </c>
      <c r="I2187" s="75" t="s">
        <v>183</v>
      </c>
      <c r="J2187" s="75"/>
      <c r="K2187" s="104" t="s">
        <v>80</v>
      </c>
      <c r="L2187" s="7" t="n">
        <v>0.660416666666667</v>
      </c>
      <c r="M2187" s="7" t="n">
        <v>0.675</v>
      </c>
      <c r="N2187" s="77" t="s">
        <v>389</v>
      </c>
      <c r="O2187" s="78" t="s">
        <v>3394</v>
      </c>
      <c r="Q2187" s="0" t="s">
        <v>115</v>
      </c>
      <c r="R2187" s="0" t="str">
        <f aca="false">CHOOSE(WEEKDAY(A2187),"Dom","Lun","Mar","Mie","Jue","Vie","Sab")</f>
        <v>Jue</v>
      </c>
    </row>
    <row r="2188" customFormat="false" ht="15" hidden="false" customHeight="true" outlineLevel="0" collapsed="false">
      <c r="A2188" s="70" t="n">
        <v>44238</v>
      </c>
      <c r="B2188" s="9" t="s">
        <v>3395</v>
      </c>
      <c r="C2188" s="71" t="n">
        <v>300</v>
      </c>
      <c r="D2188" s="72" t="s">
        <v>104</v>
      </c>
      <c r="E2188" s="73" t="s">
        <v>3396</v>
      </c>
      <c r="F2188" s="74" t="n">
        <f aca="false">IF(MONTH(A2188)=MONTH(A2187),F2187+1,1)</f>
        <v>4</v>
      </c>
      <c r="G2188" s="73"/>
      <c r="H2188" s="75"/>
      <c r="I2188" s="75" t="s">
        <v>394</v>
      </c>
      <c r="J2188" s="75"/>
      <c r="K2188" s="104" t="s">
        <v>80</v>
      </c>
      <c r="L2188" s="7" t="n">
        <v>0.595833333333333</v>
      </c>
      <c r="M2188" s="7" t="n">
        <v>0.627083333333333</v>
      </c>
      <c r="N2188" s="77" t="s">
        <v>220</v>
      </c>
      <c r="O2188" s="78" t="s">
        <v>3397</v>
      </c>
      <c r="Q2188" s="0" t="s">
        <v>115</v>
      </c>
      <c r="R2188" s="0" t="str">
        <f aca="false">CHOOSE(WEEKDAY(A2188),"Dom","Lun","Mar","Mie","Jue","Vie","Sab")</f>
        <v>Jue</v>
      </c>
    </row>
    <row r="2189" customFormat="false" ht="15" hidden="true" customHeight="true" outlineLevel="0" collapsed="false">
      <c r="A2189" s="70" t="n">
        <v>44238</v>
      </c>
      <c r="B2189" s="136" t="s">
        <v>3398</v>
      </c>
      <c r="C2189" s="71"/>
      <c r="D2189" s="72"/>
      <c r="E2189" s="73"/>
      <c r="F2189" s="74"/>
      <c r="G2189" s="73"/>
      <c r="H2189" s="75"/>
      <c r="I2189" s="75"/>
      <c r="J2189" s="75"/>
      <c r="K2189" s="104" t="s">
        <v>108</v>
      </c>
      <c r="L2189" s="7" t="n">
        <v>0.366666666666667</v>
      </c>
      <c r="M2189" s="7" t="n">
        <v>0.375</v>
      </c>
      <c r="N2189" s="77" t="s">
        <v>164</v>
      </c>
      <c r="O2189" s="78" t="s">
        <v>3399</v>
      </c>
      <c r="Q2189" s="0" t="s">
        <v>115</v>
      </c>
      <c r="R2189" s="0" t="str">
        <f aca="false">CHOOSE(WEEKDAY(A2189),"Dom","Lun","Mar","Mie","Jue","Vie","Sab")</f>
        <v>Jue</v>
      </c>
    </row>
    <row r="2190" customFormat="false" ht="15" hidden="true" customHeight="true" outlineLevel="0" collapsed="false">
      <c r="A2190" s="70" t="n">
        <v>44238</v>
      </c>
      <c r="B2190" s="9" t="s">
        <v>1408</v>
      </c>
      <c r="C2190" s="71"/>
      <c r="D2190" s="72"/>
      <c r="E2190" s="73"/>
      <c r="F2190" s="74"/>
      <c r="G2190" s="73"/>
      <c r="H2190" s="75"/>
      <c r="I2190" s="75" t="s">
        <v>85</v>
      </c>
      <c r="J2190" s="75"/>
      <c r="K2190" s="104" t="s">
        <v>108</v>
      </c>
      <c r="L2190" s="7" t="n">
        <v>0.384722222222222</v>
      </c>
      <c r="M2190" s="7" t="n">
        <v>0.40625</v>
      </c>
      <c r="N2190" s="77" t="s">
        <v>239</v>
      </c>
      <c r="O2190" s="78" t="s">
        <v>3400</v>
      </c>
      <c r="Q2190" s="0" t="s">
        <v>115</v>
      </c>
      <c r="R2190" s="0" t="str">
        <f aca="false">CHOOSE(WEEKDAY(A2190),"Dom","Lun","Mar","Mie","Jue","Vie","Sab")</f>
        <v>Jue</v>
      </c>
    </row>
    <row r="2191" customFormat="false" ht="15" hidden="true" customHeight="true" outlineLevel="0" collapsed="false">
      <c r="A2191" s="70" t="n">
        <v>44238</v>
      </c>
      <c r="B2191" s="9" t="s">
        <v>1408</v>
      </c>
      <c r="C2191" s="71"/>
      <c r="D2191" s="72"/>
      <c r="E2191" s="73"/>
      <c r="F2191" s="74"/>
      <c r="G2191" s="73"/>
      <c r="H2191" s="75"/>
      <c r="I2191" s="75" t="s">
        <v>85</v>
      </c>
      <c r="J2191" s="75"/>
      <c r="K2191" s="104" t="s">
        <v>92</v>
      </c>
      <c r="L2191" s="7" t="n">
        <v>0.411805555555556</v>
      </c>
      <c r="M2191" s="7" t="n">
        <v>0.414583333333333</v>
      </c>
      <c r="N2191" s="77" t="s">
        <v>324</v>
      </c>
      <c r="O2191" s="78" t="s">
        <v>3401</v>
      </c>
      <c r="Q2191" s="0" t="s">
        <v>115</v>
      </c>
      <c r="R2191" s="0" t="str">
        <f aca="false">CHOOSE(WEEKDAY(A2191),"Dom","Lun","Mar","Mie","Jue","Vie","Sab")</f>
        <v>Jue</v>
      </c>
    </row>
    <row r="2192" customFormat="false" ht="15" hidden="true" customHeight="true" outlineLevel="0" collapsed="false">
      <c r="A2192" s="70" t="n">
        <v>44238</v>
      </c>
      <c r="B2192" s="9" t="s">
        <v>143</v>
      </c>
      <c r="C2192" s="71"/>
      <c r="D2192" s="72"/>
      <c r="E2192" s="73"/>
      <c r="F2192" s="74"/>
      <c r="G2192" s="73"/>
      <c r="H2192" s="75"/>
      <c r="I2192" s="75"/>
      <c r="J2192" s="75"/>
      <c r="K2192" s="104" t="s">
        <v>144</v>
      </c>
      <c r="L2192" s="7" t="n">
        <v>0.436111111111111</v>
      </c>
      <c r="M2192" s="7" t="n">
        <v>0.475694444444444</v>
      </c>
      <c r="N2192" s="77" t="s">
        <v>137</v>
      </c>
      <c r="O2192" s="78"/>
      <c r="Q2192" s="0" t="s">
        <v>115</v>
      </c>
      <c r="R2192" s="0" t="str">
        <f aca="false">CHOOSE(WEEKDAY(A2192),"Dom","Lun","Mar","Mie","Jue","Vie","Sab")</f>
        <v>Jue</v>
      </c>
    </row>
    <row r="2193" customFormat="false" ht="15" hidden="true" customHeight="true" outlineLevel="0" collapsed="false">
      <c r="A2193" s="70" t="n">
        <v>44238</v>
      </c>
      <c r="B2193" s="9" t="s">
        <v>3402</v>
      </c>
      <c r="C2193" s="71"/>
      <c r="D2193" s="72"/>
      <c r="E2193" s="73"/>
      <c r="F2193" s="74"/>
      <c r="G2193" s="73"/>
      <c r="H2193" s="75"/>
      <c r="I2193" s="75"/>
      <c r="J2193" s="75"/>
      <c r="K2193" s="104" t="s">
        <v>108</v>
      </c>
      <c r="L2193" s="7" t="n">
        <v>0.565972222222222</v>
      </c>
      <c r="M2193" s="7" t="n">
        <v>0.574305555555555</v>
      </c>
      <c r="N2193" s="77" t="s">
        <v>132</v>
      </c>
      <c r="O2193" s="78" t="s">
        <v>3403</v>
      </c>
      <c r="Q2193" s="0" t="s">
        <v>115</v>
      </c>
      <c r="R2193" s="0" t="str">
        <f aca="false">CHOOSE(WEEKDAY(A2193),"Dom","Lun","Mar","Mie","Jue","Vie","Sab")</f>
        <v>Jue</v>
      </c>
    </row>
    <row r="2194" customFormat="false" ht="15" hidden="true" customHeight="true" outlineLevel="0" collapsed="false">
      <c r="A2194" s="70" t="n">
        <v>44238</v>
      </c>
      <c r="B2194" s="9" t="s">
        <v>3395</v>
      </c>
      <c r="C2194" s="71"/>
      <c r="D2194" s="72"/>
      <c r="E2194" s="73"/>
      <c r="F2194" s="74"/>
      <c r="G2194" s="73"/>
      <c r="H2194" s="75"/>
      <c r="I2194" s="75"/>
      <c r="J2194" s="75"/>
      <c r="K2194" s="104" t="s">
        <v>108</v>
      </c>
      <c r="L2194" s="7" t="n">
        <v>0.638194444444444</v>
      </c>
      <c r="M2194" s="7" t="n">
        <v>0.638194444444444</v>
      </c>
      <c r="N2194" s="77" t="s">
        <v>164</v>
      </c>
      <c r="O2194" s="78" t="s">
        <v>3404</v>
      </c>
      <c r="Q2194" s="0" t="s">
        <v>115</v>
      </c>
      <c r="R2194" s="0" t="str">
        <f aca="false">CHOOSE(WEEKDAY(A2194),"Dom","Lun","Mar","Mie","Jue","Vie","Sab")</f>
        <v>Jue</v>
      </c>
    </row>
    <row r="2195" customFormat="false" ht="15" hidden="true" customHeight="true" outlineLevel="0" collapsed="false">
      <c r="A2195" s="70" t="n">
        <v>44238</v>
      </c>
      <c r="B2195" s="9" t="s">
        <v>765</v>
      </c>
      <c r="C2195" s="120"/>
      <c r="D2195" s="137"/>
      <c r="E2195" s="73"/>
      <c r="F2195" s="74"/>
      <c r="G2195" s="73"/>
      <c r="H2195" s="75"/>
      <c r="I2195" s="75"/>
      <c r="J2195" s="75"/>
      <c r="K2195" s="104" t="s">
        <v>257</v>
      </c>
      <c r="L2195" s="7" t="n">
        <v>0.647916666666667</v>
      </c>
      <c r="M2195" s="7" t="n">
        <v>0.658333333333333</v>
      </c>
      <c r="N2195" s="77" t="s">
        <v>190</v>
      </c>
      <c r="O2195" s="78" t="s">
        <v>766</v>
      </c>
      <c r="Q2195" s="0" t="s">
        <v>115</v>
      </c>
      <c r="R2195" s="0" t="str">
        <f aca="false">CHOOSE(WEEKDAY(A2195),"Dom","Lun","Mar","Mie","Jue","Vie","Sab")</f>
        <v>Jue</v>
      </c>
    </row>
    <row r="2196" customFormat="false" ht="15" hidden="true" customHeight="true" outlineLevel="0" collapsed="false">
      <c r="A2196" s="70" t="n">
        <v>44238</v>
      </c>
      <c r="B2196" s="9" t="s">
        <v>143</v>
      </c>
      <c r="C2196" s="71"/>
      <c r="D2196" s="72"/>
      <c r="E2196" s="73"/>
      <c r="F2196" s="74"/>
      <c r="G2196" s="73"/>
      <c r="H2196" s="75"/>
      <c r="I2196" s="75"/>
      <c r="J2196" s="75"/>
      <c r="K2196" s="104" t="s">
        <v>144</v>
      </c>
      <c r="L2196" s="7" t="n">
        <v>0.7</v>
      </c>
      <c r="M2196" s="7" t="n">
        <v>0.724305555555556</v>
      </c>
      <c r="N2196" s="77" t="s">
        <v>324</v>
      </c>
      <c r="O2196" s="78"/>
      <c r="Q2196" s="0" t="s">
        <v>115</v>
      </c>
      <c r="R2196" s="0" t="str">
        <f aca="false">CHOOSE(WEEKDAY(A2196),"Dom","Lun","Mar","Mie","Jue","Vie","Sab")</f>
        <v>Jue</v>
      </c>
    </row>
    <row r="2197" customFormat="false" ht="15" hidden="true" customHeight="true" outlineLevel="0" collapsed="false">
      <c r="A2197" s="47" t="n">
        <v>44238</v>
      </c>
      <c r="B2197" s="79" t="s">
        <v>147</v>
      </c>
      <c r="C2197" s="49"/>
      <c r="D2197" s="80"/>
      <c r="E2197" s="81"/>
      <c r="F2197" s="82"/>
      <c r="G2197" s="81"/>
      <c r="H2197" s="83"/>
      <c r="I2197" s="83"/>
      <c r="J2197" s="83"/>
      <c r="K2197" s="103" t="s">
        <v>96</v>
      </c>
      <c r="L2197" s="85" t="n">
        <v>0.73125</v>
      </c>
      <c r="M2197" s="85" t="n">
        <v>0.747222222222222</v>
      </c>
      <c r="N2197" s="86" t="s">
        <v>3405</v>
      </c>
      <c r="O2197" s="59" t="s">
        <v>2118</v>
      </c>
      <c r="Q2197" s="0" t="s">
        <v>115</v>
      </c>
      <c r="R2197" s="0" t="str">
        <f aca="false">CHOOSE(WEEKDAY(A2197),"Dom","Lun","Mar","Mie","Jue","Vie","Sab")</f>
        <v>Jue</v>
      </c>
    </row>
    <row r="2198" customFormat="false" ht="15" hidden="false" customHeight="true" outlineLevel="0" collapsed="false">
      <c r="A2198" s="70" t="n">
        <v>44239</v>
      </c>
      <c r="B2198" s="9" t="s">
        <v>3406</v>
      </c>
      <c r="C2198" s="120" t="n">
        <v>400</v>
      </c>
      <c r="D2198" s="137" t="s">
        <v>821</v>
      </c>
      <c r="E2198" s="73" t="s">
        <v>3407</v>
      </c>
      <c r="F2198" s="74" t="n">
        <f aca="false">IF(MONTH(A2198)=MONTH(A2197),F2197+1,1)</f>
        <v>1</v>
      </c>
      <c r="G2198" s="73"/>
      <c r="H2198" s="75" t="s">
        <v>233</v>
      </c>
      <c r="I2198" s="75" t="s">
        <v>100</v>
      </c>
      <c r="J2198" s="75"/>
      <c r="K2198" s="104" t="s">
        <v>80</v>
      </c>
      <c r="L2198" s="7" t="n">
        <v>0.429861111111111</v>
      </c>
      <c r="M2198" s="7" t="n">
        <v>0.443055555555556</v>
      </c>
      <c r="N2198" s="77" t="s">
        <v>366</v>
      </c>
      <c r="O2198" s="78" t="s">
        <v>3408</v>
      </c>
      <c r="Q2198" s="0" t="s">
        <v>115</v>
      </c>
      <c r="R2198" s="0" t="str">
        <f aca="false">CHOOSE(WEEKDAY(A2198),"Dom","Lun","Mar","Mie","Jue","Vie","Sab")</f>
        <v>Vie</v>
      </c>
    </row>
    <row r="2199" customFormat="false" ht="15" hidden="false" customHeight="true" outlineLevel="0" collapsed="false">
      <c r="A2199" s="70" t="n">
        <v>44239</v>
      </c>
      <c r="B2199" s="9" t="s">
        <v>3409</v>
      </c>
      <c r="C2199" s="120" t="n">
        <v>440</v>
      </c>
      <c r="D2199" s="137" t="s">
        <v>821</v>
      </c>
      <c r="E2199" s="73" t="s">
        <v>3410</v>
      </c>
      <c r="F2199" s="74" t="n">
        <f aca="false">IF(MONTH(A2199)=MONTH(A2198),F2198+1,1)</f>
        <v>2</v>
      </c>
      <c r="G2199" s="73"/>
      <c r="H2199" s="75" t="s">
        <v>233</v>
      </c>
      <c r="I2199" s="75" t="s">
        <v>131</v>
      </c>
      <c r="J2199" s="75"/>
      <c r="K2199" s="104" t="s">
        <v>757</v>
      </c>
      <c r="L2199" s="7" t="n">
        <v>0.597222222222222</v>
      </c>
      <c r="M2199" s="7" t="n">
        <v>0.597222222222222</v>
      </c>
      <c r="N2199" s="77" t="s">
        <v>125</v>
      </c>
      <c r="O2199" s="78" t="s">
        <v>3411</v>
      </c>
      <c r="Q2199" s="0" t="s">
        <v>115</v>
      </c>
      <c r="R2199" s="0" t="str">
        <f aca="false">CHOOSE(WEEKDAY(A2199),"Dom","Lun","Mar","Mie","Jue","Vie","Sab")</f>
        <v>Vie</v>
      </c>
    </row>
    <row r="2200" customFormat="false" ht="15" hidden="false" customHeight="true" outlineLevel="0" collapsed="false">
      <c r="A2200" s="70" t="n">
        <v>44239</v>
      </c>
      <c r="B2200" s="9" t="s">
        <v>3412</v>
      </c>
      <c r="C2200" s="71" t="n">
        <v>400</v>
      </c>
      <c r="D2200" s="72" t="s">
        <v>104</v>
      </c>
      <c r="E2200" s="73" t="s">
        <v>3413</v>
      </c>
      <c r="F2200" s="74" t="n">
        <f aca="false">IF(MONTH(A2200)=MONTH(A2199),F2199+1,1)</f>
        <v>3</v>
      </c>
      <c r="G2200" s="73"/>
      <c r="H2200" s="75"/>
      <c r="I2200" s="75" t="s">
        <v>2471</v>
      </c>
      <c r="J2200" s="75"/>
      <c r="K2200" s="104" t="s">
        <v>80</v>
      </c>
      <c r="L2200" s="7" t="n">
        <v>0.355555555555556</v>
      </c>
      <c r="M2200" s="7" t="n">
        <v>0.373611111111111</v>
      </c>
      <c r="N2200" s="77" t="s">
        <v>89</v>
      </c>
      <c r="O2200" s="78" t="s">
        <v>3414</v>
      </c>
      <c r="Q2200" s="0" t="s">
        <v>115</v>
      </c>
      <c r="R2200" s="0" t="str">
        <f aca="false">CHOOSE(WEEKDAY(A2200),"Dom","Lun","Mar","Mie","Jue","Vie","Sab")</f>
        <v>Vie</v>
      </c>
    </row>
    <row r="2201" customFormat="false" ht="15" hidden="false" customHeight="true" outlineLevel="0" collapsed="false">
      <c r="A2201" s="70" t="n">
        <v>44239</v>
      </c>
      <c r="B2201" s="9" t="s">
        <v>2123</v>
      </c>
      <c r="C2201" s="71" t="n">
        <v>400</v>
      </c>
      <c r="D2201" s="72" t="s">
        <v>104</v>
      </c>
      <c r="E2201" s="73" t="s">
        <v>3415</v>
      </c>
      <c r="F2201" s="74" t="n">
        <f aca="false">IF(MONTH(A2201)=MONTH(A2200),F2200+1,1)</f>
        <v>4</v>
      </c>
      <c r="G2201" s="73"/>
      <c r="H2201" s="75"/>
      <c r="I2201" s="75" t="s">
        <v>187</v>
      </c>
      <c r="J2201" s="75"/>
      <c r="K2201" s="104" t="s">
        <v>80</v>
      </c>
      <c r="L2201" s="7" t="n">
        <v>0.401388888888889</v>
      </c>
      <c r="M2201" s="7" t="n">
        <v>0.4125</v>
      </c>
      <c r="N2201" s="77" t="s">
        <v>213</v>
      </c>
      <c r="O2201" s="78" t="s">
        <v>3416</v>
      </c>
      <c r="Q2201" s="0" t="s">
        <v>115</v>
      </c>
      <c r="R2201" s="0" t="str">
        <f aca="false">CHOOSE(WEEKDAY(A2201),"Dom","Lun","Mar","Mie","Jue","Vie","Sab")</f>
        <v>Vie</v>
      </c>
    </row>
    <row r="2202" customFormat="false" ht="15" hidden="false" customHeight="true" outlineLevel="0" collapsed="false">
      <c r="A2202" s="70" t="n">
        <v>44239</v>
      </c>
      <c r="B2202" s="9" t="s">
        <v>3417</v>
      </c>
      <c r="C2202" s="120" t="n">
        <v>440</v>
      </c>
      <c r="D2202" s="137" t="s">
        <v>104</v>
      </c>
      <c r="E2202" s="73" t="s">
        <v>3418</v>
      </c>
      <c r="F2202" s="74" t="n">
        <f aca="false">IF(MONTH(A2202)=MONTH(A2201),F2201+1,1)</f>
        <v>5</v>
      </c>
      <c r="G2202" s="73"/>
      <c r="H2202" s="75"/>
      <c r="I2202" s="75" t="s">
        <v>876</v>
      </c>
      <c r="J2202" s="75"/>
      <c r="K2202" s="104" t="s">
        <v>80</v>
      </c>
      <c r="L2202" s="7" t="n">
        <v>0.620833333333333</v>
      </c>
      <c r="M2202" s="7" t="n">
        <v>0.640972222222222</v>
      </c>
      <c r="N2202" s="77" t="s">
        <v>713</v>
      </c>
      <c r="O2202" s="78" t="s">
        <v>3419</v>
      </c>
      <c r="Q2202" s="0" t="s">
        <v>115</v>
      </c>
      <c r="R2202" s="0" t="str">
        <f aca="false">CHOOSE(WEEKDAY(A2202),"Dom","Lun","Mar","Mie","Jue","Vie","Sab")</f>
        <v>Vie</v>
      </c>
    </row>
    <row r="2203" customFormat="false" ht="15" hidden="false" customHeight="true" outlineLevel="0" collapsed="false">
      <c r="A2203" s="70" t="n">
        <v>44239</v>
      </c>
      <c r="B2203" s="9" t="s">
        <v>3420</v>
      </c>
      <c r="C2203" s="120" t="n">
        <v>400</v>
      </c>
      <c r="D2203" s="137" t="s">
        <v>104</v>
      </c>
      <c r="E2203" s="73" t="s">
        <v>3421</v>
      </c>
      <c r="F2203" s="74" t="n">
        <f aca="false">IF(MONTH(A2203)=MONTH(A2202),F2202+1,1)</f>
        <v>6</v>
      </c>
      <c r="G2203" s="73"/>
      <c r="H2203" s="75"/>
      <c r="I2203" s="75" t="s">
        <v>100</v>
      </c>
      <c r="J2203" s="75"/>
      <c r="K2203" s="104" t="s">
        <v>80</v>
      </c>
      <c r="L2203" s="7" t="n">
        <v>0.6875</v>
      </c>
      <c r="M2203" s="7" t="n">
        <v>0.71875</v>
      </c>
      <c r="N2203" s="77" t="s">
        <v>341</v>
      </c>
      <c r="O2203" s="78" t="s">
        <v>3422</v>
      </c>
      <c r="Q2203" s="0" t="s">
        <v>115</v>
      </c>
      <c r="R2203" s="0" t="str">
        <f aca="false">CHOOSE(WEEKDAY(A2203),"Dom","Lun","Mar","Mie","Jue","Vie","Sab")</f>
        <v>Vie</v>
      </c>
    </row>
    <row r="2204" customFormat="false" ht="15" hidden="false" customHeight="true" outlineLevel="0" collapsed="false">
      <c r="A2204" s="70" t="n">
        <v>44239</v>
      </c>
      <c r="B2204" s="9" t="s">
        <v>3423</v>
      </c>
      <c r="C2204" s="120" t="n">
        <v>300</v>
      </c>
      <c r="D2204" s="137" t="s">
        <v>104</v>
      </c>
      <c r="E2204" s="73" t="s">
        <v>3424</v>
      </c>
      <c r="F2204" s="74" t="n">
        <f aca="false">IF(MONTH(A2204)=MONTH(A2203),F2203+1,1)</f>
        <v>7</v>
      </c>
      <c r="G2204" s="73"/>
      <c r="H2204" s="75"/>
      <c r="I2204" s="75" t="s">
        <v>159</v>
      </c>
      <c r="J2204" s="75"/>
      <c r="K2204" s="104" t="s">
        <v>80</v>
      </c>
      <c r="L2204" s="7" t="n">
        <v>0.797222222222222</v>
      </c>
      <c r="M2204" s="7" t="n">
        <v>0.811111111111111</v>
      </c>
      <c r="N2204" s="77" t="s">
        <v>109</v>
      </c>
      <c r="O2204" s="78" t="s">
        <v>3425</v>
      </c>
      <c r="Q2204" s="0" t="s">
        <v>115</v>
      </c>
      <c r="R2204" s="0" t="str">
        <f aca="false">CHOOSE(WEEKDAY(A2204),"Dom","Lun","Mar","Mie","Jue","Vie","Sab")</f>
        <v>Vie</v>
      </c>
    </row>
    <row r="2205" customFormat="false" ht="15" hidden="true" customHeight="true" outlineLevel="0" collapsed="false">
      <c r="A2205" s="70" t="n">
        <v>44239</v>
      </c>
      <c r="B2205" s="9" t="s">
        <v>147</v>
      </c>
      <c r="C2205" s="120"/>
      <c r="D2205" s="137"/>
      <c r="E2205" s="73"/>
      <c r="F2205" s="74"/>
      <c r="G2205" s="73"/>
      <c r="H2205" s="75"/>
      <c r="I2205" s="75"/>
      <c r="J2205" s="75"/>
      <c r="K2205" s="104" t="s">
        <v>96</v>
      </c>
      <c r="L2205" s="7" t="n">
        <v>0.471527777777778</v>
      </c>
      <c r="M2205" s="7" t="n">
        <v>0.492361111111111</v>
      </c>
      <c r="N2205" s="77" t="s">
        <v>3426</v>
      </c>
      <c r="O2205" s="78" t="s">
        <v>2118</v>
      </c>
      <c r="Q2205" s="0" t="s">
        <v>115</v>
      </c>
      <c r="R2205" s="0" t="str">
        <f aca="false">CHOOSE(WEEKDAY(A2205),"Dom","Lun","Mar","Mie","Jue","Vie","Sab")</f>
        <v>Vie</v>
      </c>
    </row>
    <row r="2206" customFormat="false" ht="15" hidden="true" customHeight="true" outlineLevel="0" collapsed="false">
      <c r="A2206" s="70" t="n">
        <v>44239</v>
      </c>
      <c r="B2206" s="9" t="s">
        <v>3427</v>
      </c>
      <c r="C2206" s="120"/>
      <c r="D2206" s="137"/>
      <c r="E2206" s="73"/>
      <c r="F2206" s="74"/>
      <c r="G2206" s="73"/>
      <c r="H2206" s="75"/>
      <c r="I2206" s="75"/>
      <c r="J2206" s="75"/>
      <c r="K2206" s="104" t="s">
        <v>108</v>
      </c>
      <c r="L2206" s="7" t="n">
        <v>0.597222222222222</v>
      </c>
      <c r="M2206" s="7" t="n">
        <v>0.610416666666667</v>
      </c>
      <c r="N2206" s="77" t="s">
        <v>198</v>
      </c>
      <c r="O2206" s="78" t="s">
        <v>3428</v>
      </c>
      <c r="Q2206" s="0" t="s">
        <v>115</v>
      </c>
      <c r="R2206" s="0" t="str">
        <f aca="false">CHOOSE(WEEKDAY(A2206),"Dom","Lun","Mar","Mie","Jue","Vie","Sab")</f>
        <v>Vie</v>
      </c>
    </row>
    <row r="2207" customFormat="false" ht="15" hidden="true" customHeight="true" outlineLevel="0" collapsed="false">
      <c r="A2207" s="70" t="n">
        <v>44239</v>
      </c>
      <c r="B2207" s="9" t="s">
        <v>2810</v>
      </c>
      <c r="C2207" s="120"/>
      <c r="D2207" s="137"/>
      <c r="E2207" s="73"/>
      <c r="F2207" s="74"/>
      <c r="G2207" s="73"/>
      <c r="H2207" s="75"/>
      <c r="I2207" s="75"/>
      <c r="J2207" s="75"/>
      <c r="K2207" s="104" t="s">
        <v>108</v>
      </c>
      <c r="L2207" s="7" t="n">
        <v>0.741666666666667</v>
      </c>
      <c r="M2207" s="7" t="n">
        <v>0.756944444444444</v>
      </c>
      <c r="N2207" s="77" t="s">
        <v>434</v>
      </c>
      <c r="O2207" s="78" t="s">
        <v>3429</v>
      </c>
      <c r="Q2207" s="0" t="s">
        <v>115</v>
      </c>
      <c r="R2207" s="0" t="str">
        <f aca="false">CHOOSE(WEEKDAY(A2207),"Dom","Lun","Mar","Mie","Jue","Vie","Sab")</f>
        <v>Vie</v>
      </c>
    </row>
    <row r="2208" customFormat="false" ht="15" hidden="true" customHeight="true" outlineLevel="0" collapsed="false">
      <c r="A2208" s="70" t="n">
        <v>44239</v>
      </c>
      <c r="B2208" s="9" t="s">
        <v>143</v>
      </c>
      <c r="C2208" s="120"/>
      <c r="D2208" s="137"/>
      <c r="E2208" s="73"/>
      <c r="F2208" s="74"/>
      <c r="G2208" s="73"/>
      <c r="H2208" s="75"/>
      <c r="I2208" s="75"/>
      <c r="J2208" s="75"/>
      <c r="K2208" s="104" t="s">
        <v>144</v>
      </c>
      <c r="L2208" s="7" t="n">
        <v>0.761805555555556</v>
      </c>
      <c r="M2208" s="7" t="n">
        <v>0.786111111111111</v>
      </c>
      <c r="N2208" s="77" t="s">
        <v>220</v>
      </c>
      <c r="O2208" s="78"/>
      <c r="Q2208" s="0" t="s">
        <v>115</v>
      </c>
      <c r="R2208" s="0" t="str">
        <f aca="false">CHOOSE(WEEKDAY(A2208),"Dom","Lun","Mar","Mie","Jue","Vie","Sab")</f>
        <v>Vie</v>
      </c>
    </row>
    <row r="2209" customFormat="false" ht="15" hidden="true" customHeight="true" outlineLevel="0" collapsed="false">
      <c r="A2209" s="47" t="n">
        <v>44239</v>
      </c>
      <c r="B2209" s="79" t="s">
        <v>147</v>
      </c>
      <c r="C2209" s="118"/>
      <c r="D2209" s="150"/>
      <c r="E2209" s="81"/>
      <c r="F2209" s="82"/>
      <c r="G2209" s="81"/>
      <c r="H2209" s="83"/>
      <c r="I2209" s="83"/>
      <c r="J2209" s="83"/>
      <c r="K2209" s="103" t="s">
        <v>96</v>
      </c>
      <c r="L2209" s="85" t="n">
        <v>0.823611111111111</v>
      </c>
      <c r="M2209" s="85" t="n">
        <v>0.845833333333333</v>
      </c>
      <c r="N2209" s="86" t="s">
        <v>2084</v>
      </c>
      <c r="O2209" s="59" t="s">
        <v>2118</v>
      </c>
      <c r="Q2209" s="0" t="s">
        <v>115</v>
      </c>
      <c r="R2209" s="0" t="str">
        <f aca="false">CHOOSE(WEEKDAY(A2209),"Dom","Lun","Mar","Mie","Jue","Vie","Sab")</f>
        <v>Vie</v>
      </c>
    </row>
    <row r="2210" customFormat="false" ht="15" hidden="false" customHeight="true" outlineLevel="0" collapsed="false">
      <c r="A2210" s="70" t="n">
        <v>44240</v>
      </c>
      <c r="B2210" s="9" t="s">
        <v>3430</v>
      </c>
      <c r="C2210" s="120" t="n">
        <v>300</v>
      </c>
      <c r="D2210" s="137" t="s">
        <v>77</v>
      </c>
      <c r="E2210" s="73" t="s">
        <v>2288</v>
      </c>
      <c r="F2210" s="74" t="n">
        <f aca="false">IF(MONTH(A2210)=MONTH(A2209),F2209+1,1)</f>
        <v>1</v>
      </c>
      <c r="G2210" s="73"/>
      <c r="H2210" s="75"/>
      <c r="I2210" s="75" t="s">
        <v>187</v>
      </c>
      <c r="J2210" s="75"/>
      <c r="K2210" s="104" t="s">
        <v>80</v>
      </c>
      <c r="L2210" s="7" t="n">
        <v>0.367361111111111</v>
      </c>
      <c r="M2210" s="7" t="n">
        <v>0.373611111111111</v>
      </c>
      <c r="N2210" s="77" t="s">
        <v>568</v>
      </c>
      <c r="O2210" s="78" t="s">
        <v>2289</v>
      </c>
      <c r="Q2210" s="0" t="s">
        <v>115</v>
      </c>
      <c r="R2210" s="0" t="str">
        <f aca="false">CHOOSE(WEEKDAY(A2210),"Dom","Lun","Mar","Mie","Jue","Vie","Sab")</f>
        <v>Sab</v>
      </c>
    </row>
    <row r="2211" customFormat="false" ht="15" hidden="false" customHeight="true" outlineLevel="0" collapsed="false">
      <c r="A2211" s="70" t="n">
        <v>44240</v>
      </c>
      <c r="B2211" s="9" t="s">
        <v>3431</v>
      </c>
      <c r="C2211" s="120" t="n">
        <v>300</v>
      </c>
      <c r="D2211" s="137" t="s">
        <v>77</v>
      </c>
      <c r="E2211" s="73" t="s">
        <v>3432</v>
      </c>
      <c r="F2211" s="74" t="n">
        <f aca="false">IF(MONTH(A2211)=MONTH(A2210),F2210+1,1)</f>
        <v>2</v>
      </c>
      <c r="G2211" s="73"/>
      <c r="H2211" s="75"/>
      <c r="I2211" s="75" t="s">
        <v>159</v>
      </c>
      <c r="J2211" s="75"/>
      <c r="K2211" s="104" t="s">
        <v>80</v>
      </c>
      <c r="L2211" s="7" t="n">
        <v>0.438888888888889</v>
      </c>
      <c r="M2211" s="7" t="n">
        <v>0.588888888888889</v>
      </c>
      <c r="N2211" s="77" t="s">
        <v>210</v>
      </c>
      <c r="O2211" s="78" t="s">
        <v>3433</v>
      </c>
      <c r="Q2211" s="0" t="s">
        <v>115</v>
      </c>
      <c r="R2211" s="0" t="str">
        <f aca="false">CHOOSE(WEEKDAY(A2211),"Dom","Lun","Mar","Mie","Jue","Vie","Sab")</f>
        <v>Sab</v>
      </c>
    </row>
    <row r="2212" customFormat="false" ht="15" hidden="false" customHeight="true" outlineLevel="0" collapsed="false">
      <c r="A2212" s="70" t="n">
        <v>44240</v>
      </c>
      <c r="B2212" s="96" t="s">
        <v>3434</v>
      </c>
      <c r="C2212" s="71" t="n">
        <v>300</v>
      </c>
      <c r="D2212" s="72" t="s">
        <v>821</v>
      </c>
      <c r="E2212" s="73" t="s">
        <v>3435</v>
      </c>
      <c r="F2212" s="74" t="n">
        <f aca="false">IF(MONTH(A2212)=MONTH(A2211),F2211+1,1)</f>
        <v>3</v>
      </c>
      <c r="G2212" s="73"/>
      <c r="H2212" s="75" t="s">
        <v>3436</v>
      </c>
      <c r="I2212" s="75" t="s">
        <v>187</v>
      </c>
      <c r="J2212" s="75"/>
      <c r="K2212" s="104" t="s">
        <v>80</v>
      </c>
      <c r="L2212" s="7" t="n">
        <v>0.78125</v>
      </c>
      <c r="M2212" s="7" t="n">
        <v>0.795138888888889</v>
      </c>
      <c r="N2212" s="77" t="s">
        <v>109</v>
      </c>
      <c r="O2212" s="78" t="s">
        <v>3437</v>
      </c>
      <c r="Q2212" s="0" t="s">
        <v>115</v>
      </c>
      <c r="R2212" s="0" t="str">
        <f aca="false">CHOOSE(WEEKDAY(A2212),"Dom","Lun","Mar","Mie","Jue","Vie","Sab")</f>
        <v>Sab</v>
      </c>
    </row>
    <row r="2213" customFormat="false" ht="15" hidden="false" customHeight="true" outlineLevel="0" collapsed="false">
      <c r="A2213" s="70" t="n">
        <v>44240</v>
      </c>
      <c r="B2213" s="9" t="s">
        <v>68</v>
      </c>
      <c r="C2213" s="120" t="n">
        <v>450</v>
      </c>
      <c r="D2213" s="137" t="s">
        <v>69</v>
      </c>
      <c r="E2213" s="73" t="s">
        <v>70</v>
      </c>
      <c r="F2213" s="74" t="n">
        <f aca="false">IF(MONTH(A2213)=MONTH(A2212),F2212+1,1)</f>
        <v>4</v>
      </c>
      <c r="G2213" s="73"/>
      <c r="H2213" s="75" t="s">
        <v>71</v>
      </c>
      <c r="I2213" s="75" t="s">
        <v>113</v>
      </c>
      <c r="J2213" s="75"/>
      <c r="K2213" s="104" t="s">
        <v>80</v>
      </c>
      <c r="L2213" s="7" t="n">
        <v>0.672916666666667</v>
      </c>
      <c r="M2213" s="7" t="n">
        <v>0.684722222222222</v>
      </c>
      <c r="N2213" s="77" t="s">
        <v>1182</v>
      </c>
      <c r="O2213" s="78" t="s">
        <v>74</v>
      </c>
      <c r="Q2213" s="0" t="s">
        <v>115</v>
      </c>
      <c r="R2213" s="0" t="str">
        <f aca="false">CHOOSE(WEEKDAY(A2213),"Dom","Lun","Mar","Mie","Jue","Vie","Sab")</f>
        <v>Sab</v>
      </c>
    </row>
    <row r="2214" customFormat="false" ht="15" hidden="true" customHeight="true" outlineLevel="0" collapsed="false">
      <c r="A2214" s="70" t="n">
        <v>44240</v>
      </c>
      <c r="B2214" s="9" t="s">
        <v>143</v>
      </c>
      <c r="C2214" s="71"/>
      <c r="D2214" s="72"/>
      <c r="E2214" s="73"/>
      <c r="F2214" s="74"/>
      <c r="G2214" s="73"/>
      <c r="H2214" s="75"/>
      <c r="I2214" s="75"/>
      <c r="J2214" s="75"/>
      <c r="K2214" s="104" t="s">
        <v>144</v>
      </c>
      <c r="L2214" s="7" t="n">
        <v>0.402777777777778</v>
      </c>
      <c r="M2214" s="7" t="n">
        <v>0.426388888888889</v>
      </c>
      <c r="N2214" s="77" t="s">
        <v>109</v>
      </c>
      <c r="O2214" s="78"/>
      <c r="Q2214" s="0" t="s">
        <v>115</v>
      </c>
      <c r="R2214" s="0" t="str">
        <f aca="false">CHOOSE(WEEKDAY(A2214),"Dom","Lun","Mar","Mie","Jue","Vie","Sab")</f>
        <v>Sab</v>
      </c>
    </row>
    <row r="2215" customFormat="false" ht="15" hidden="true" customHeight="true" outlineLevel="0" collapsed="false">
      <c r="A2215" s="70" t="n">
        <v>44240</v>
      </c>
      <c r="B2215" s="9" t="s">
        <v>143</v>
      </c>
      <c r="C2215" s="120"/>
      <c r="D2215" s="137"/>
      <c r="E2215" s="73"/>
      <c r="F2215" s="74"/>
      <c r="G2215" s="73"/>
      <c r="H2215" s="75"/>
      <c r="I2215" s="75"/>
      <c r="J2215" s="75"/>
      <c r="K2215" s="104" t="s">
        <v>144</v>
      </c>
      <c r="L2215" s="7" t="n">
        <v>0.609027777777778</v>
      </c>
      <c r="M2215" s="7" t="n">
        <v>0.635416666666667</v>
      </c>
      <c r="N2215" s="77" t="s">
        <v>198</v>
      </c>
      <c r="O2215" s="78"/>
      <c r="Q2215" s="0" t="s">
        <v>115</v>
      </c>
      <c r="R2215" s="0" t="str">
        <f aca="false">CHOOSE(WEEKDAY(A2215),"Dom","Lun","Mar","Mie","Jue","Vie","Sab")</f>
        <v>Sab</v>
      </c>
    </row>
    <row r="2216" customFormat="false" ht="15" hidden="true" customHeight="true" outlineLevel="0" collapsed="false">
      <c r="A2216" s="70" t="n">
        <v>44240</v>
      </c>
      <c r="B2216" s="9" t="s">
        <v>1039</v>
      </c>
      <c r="C2216" s="120"/>
      <c r="D2216" s="137"/>
      <c r="E2216" s="73"/>
      <c r="F2216" s="74"/>
      <c r="G2216" s="73"/>
      <c r="H2216" s="75"/>
      <c r="I2216" s="75"/>
      <c r="J2216" s="75"/>
      <c r="K2216" s="104" t="s">
        <v>257</v>
      </c>
      <c r="L2216" s="7" t="n">
        <v>0.645833333333333</v>
      </c>
      <c r="M2216" s="7" t="n">
        <v>0.670138888888889</v>
      </c>
      <c r="N2216" s="77" t="s">
        <v>168</v>
      </c>
      <c r="O2216" s="78" t="s">
        <v>1040</v>
      </c>
      <c r="Q2216" s="0" t="s">
        <v>115</v>
      </c>
      <c r="R2216" s="0" t="str">
        <f aca="false">CHOOSE(WEEKDAY(A2216),"Dom","Lun","Mar","Mie","Jue","Vie","Sab")</f>
        <v>Sab</v>
      </c>
    </row>
    <row r="2217" customFormat="false" ht="15" hidden="true" customHeight="true" outlineLevel="0" collapsed="false">
      <c r="A2217" s="70" t="n">
        <v>44240</v>
      </c>
      <c r="B2217" s="9" t="s">
        <v>3438</v>
      </c>
      <c r="C2217" s="120"/>
      <c r="D2217" s="137"/>
      <c r="E2217" s="73"/>
      <c r="F2217" s="74"/>
      <c r="G2217" s="73"/>
      <c r="H2217" s="75"/>
      <c r="I2217" s="75"/>
      <c r="J2217" s="75"/>
      <c r="K2217" s="104" t="s">
        <v>92</v>
      </c>
      <c r="L2217" s="7" t="n">
        <v>0.720138888888889</v>
      </c>
      <c r="M2217" s="7" t="n">
        <v>0.733333333333333</v>
      </c>
      <c r="N2217" s="77" t="s">
        <v>164</v>
      </c>
      <c r="O2217" s="78" t="s">
        <v>3439</v>
      </c>
      <c r="Q2217" s="0" t="s">
        <v>115</v>
      </c>
      <c r="R2217" s="0" t="str">
        <f aca="false">CHOOSE(WEEKDAY(A2217),"Dom","Lun","Mar","Mie","Jue","Vie","Sab")</f>
        <v>Sab</v>
      </c>
    </row>
    <row r="2218" customFormat="false" ht="15" hidden="true" customHeight="true" outlineLevel="0" collapsed="false">
      <c r="A2218" s="70" t="n">
        <v>44240</v>
      </c>
      <c r="B2218" s="9" t="s">
        <v>143</v>
      </c>
      <c r="C2218" s="120"/>
      <c r="D2218" s="137"/>
      <c r="E2218" s="73"/>
      <c r="F2218" s="74"/>
      <c r="G2218" s="73"/>
      <c r="H2218" s="75"/>
      <c r="I2218" s="75"/>
      <c r="J2218" s="75"/>
      <c r="K2218" s="104" t="s">
        <v>144</v>
      </c>
      <c r="L2218" s="7" t="n">
        <v>0.743055555555555</v>
      </c>
      <c r="M2218" s="7" t="n">
        <v>0.76875</v>
      </c>
      <c r="N2218" s="77" t="s">
        <v>109</v>
      </c>
      <c r="O2218" s="78"/>
      <c r="Q2218" s="0" t="s">
        <v>115</v>
      </c>
      <c r="R2218" s="0" t="str">
        <f aca="false">CHOOSE(WEEKDAY(A2218),"Dom","Lun","Mar","Mie","Jue","Vie","Sab")</f>
        <v>Sab</v>
      </c>
    </row>
    <row r="2219" customFormat="false" ht="15" hidden="true" customHeight="true" outlineLevel="0" collapsed="false">
      <c r="A2219" s="47" t="n">
        <v>44240</v>
      </c>
      <c r="B2219" s="79" t="s">
        <v>147</v>
      </c>
      <c r="C2219" s="49"/>
      <c r="D2219" s="80"/>
      <c r="E2219" s="81"/>
      <c r="F2219" s="82"/>
      <c r="G2219" s="81"/>
      <c r="H2219" s="83"/>
      <c r="I2219" s="83"/>
      <c r="J2219" s="83"/>
      <c r="K2219" s="103" t="s">
        <v>96</v>
      </c>
      <c r="L2219" s="85" t="n">
        <v>0.807638888888889</v>
      </c>
      <c r="M2219" s="85" t="n">
        <v>0.816666666666667</v>
      </c>
      <c r="N2219" s="86" t="s">
        <v>3440</v>
      </c>
      <c r="O2219" s="59" t="s">
        <v>2118</v>
      </c>
      <c r="Q2219" s="0" t="s">
        <v>115</v>
      </c>
      <c r="R2219" s="0" t="str">
        <f aca="false">CHOOSE(WEEKDAY(A2219),"Dom","Lun","Mar","Mie","Jue","Vie","Sab")</f>
        <v>Sab</v>
      </c>
    </row>
    <row r="2220" customFormat="false" ht="15" hidden="false" customHeight="true" outlineLevel="0" collapsed="false">
      <c r="A2220" s="70" t="n">
        <v>44242</v>
      </c>
      <c r="B2220" s="9" t="s">
        <v>2377</v>
      </c>
      <c r="C2220" s="71" t="n">
        <v>400</v>
      </c>
      <c r="D2220" s="72" t="s">
        <v>104</v>
      </c>
      <c r="E2220" s="73" t="s">
        <v>2015</v>
      </c>
      <c r="F2220" s="74" t="n">
        <f aca="false">IF(MONTH(A2220)=MONTH(A2219),F2219+1,1)</f>
        <v>1</v>
      </c>
      <c r="G2220" s="73"/>
      <c r="H2220" s="75"/>
      <c r="I2220" s="75" t="s">
        <v>113</v>
      </c>
      <c r="J2220" s="75"/>
      <c r="K2220" s="104" t="s">
        <v>80</v>
      </c>
      <c r="L2220" s="7" t="n">
        <v>0.53125</v>
      </c>
      <c r="M2220" s="7" t="n">
        <v>0.548611111111111</v>
      </c>
      <c r="N2220" s="77" t="s">
        <v>3441</v>
      </c>
      <c r="O2220" s="78" t="s">
        <v>2016</v>
      </c>
      <c r="Q2220" s="0" t="s">
        <v>332</v>
      </c>
      <c r="R2220" s="0" t="str">
        <f aca="false">CHOOSE(WEEKDAY(A2220),"Dom","Lun","Mar","Mie","Jue","Vie","Sab")</f>
        <v>Lun</v>
      </c>
    </row>
    <row r="2221" customFormat="false" ht="15" hidden="true" customHeight="true" outlineLevel="0" collapsed="false">
      <c r="A2221" s="70" t="n">
        <v>44242</v>
      </c>
      <c r="B2221" s="9" t="s">
        <v>1632</v>
      </c>
      <c r="C2221" s="71"/>
      <c r="D2221" s="72"/>
      <c r="E2221" s="73"/>
      <c r="F2221" s="74"/>
      <c r="G2221" s="73"/>
      <c r="H2221" s="75"/>
      <c r="I2221" s="75"/>
      <c r="J2221" s="75"/>
      <c r="K2221" s="104" t="s">
        <v>257</v>
      </c>
      <c r="L2221" s="7" t="n">
        <v>0.526388888888889</v>
      </c>
      <c r="M2221" s="7" t="n">
        <v>0.529861111111111</v>
      </c>
      <c r="N2221" s="77" t="s">
        <v>343</v>
      </c>
      <c r="O2221" s="78" t="s">
        <v>407</v>
      </c>
      <c r="Q2221" s="0" t="s">
        <v>332</v>
      </c>
      <c r="R2221" s="0" t="str">
        <f aca="false">CHOOSE(WEEKDAY(A2221),"Dom","Lun","Mar","Mie","Jue","Vie","Sab")</f>
        <v>Lun</v>
      </c>
    </row>
    <row r="2222" customFormat="false" ht="15" hidden="true" customHeight="true" outlineLevel="0" collapsed="false">
      <c r="A2222" s="47" t="n">
        <v>44242</v>
      </c>
      <c r="B2222" s="79" t="s">
        <v>147</v>
      </c>
      <c r="C2222" s="49"/>
      <c r="D2222" s="80"/>
      <c r="E2222" s="81"/>
      <c r="F2222" s="82"/>
      <c r="G2222" s="81"/>
      <c r="H2222" s="83"/>
      <c r="I2222" s="83"/>
      <c r="J2222" s="83"/>
      <c r="K2222" s="103" t="s">
        <v>96</v>
      </c>
      <c r="L2222" s="85" t="n">
        <v>0.718055555555556</v>
      </c>
      <c r="M2222" s="85" t="n">
        <v>0.731944444444444</v>
      </c>
      <c r="N2222" s="86" t="s">
        <v>3442</v>
      </c>
      <c r="O2222" s="59" t="s">
        <v>2118</v>
      </c>
      <c r="P2222" s="0" t="s">
        <v>3443</v>
      </c>
      <c r="Q2222" s="0" t="s">
        <v>332</v>
      </c>
      <c r="R2222" s="0" t="str">
        <f aca="false">CHOOSE(WEEKDAY(A2222),"Dom","Lun","Mar","Mie","Jue","Vie","Sab")</f>
        <v>Lun</v>
      </c>
    </row>
    <row r="2223" customFormat="false" ht="15" hidden="false" customHeight="true" outlineLevel="0" collapsed="false">
      <c r="A2223" s="70" t="n">
        <v>44244</v>
      </c>
      <c r="B2223" s="9" t="s">
        <v>3444</v>
      </c>
      <c r="C2223" s="71" t="n">
        <v>400</v>
      </c>
      <c r="D2223" s="72" t="s">
        <v>821</v>
      </c>
      <c r="E2223" s="73" t="s">
        <v>3445</v>
      </c>
      <c r="F2223" s="74" t="n">
        <f aca="false">IF(MONTH(A2223)=MONTH(A2222),F2222+1,1)</f>
        <v>1</v>
      </c>
      <c r="G2223" s="73"/>
      <c r="H2223" s="75" t="s">
        <v>233</v>
      </c>
      <c r="I2223" s="75" t="s">
        <v>113</v>
      </c>
      <c r="J2223" s="75"/>
      <c r="K2223" s="104" t="s">
        <v>80</v>
      </c>
      <c r="L2223" s="7" t="n">
        <v>0.708333333333333</v>
      </c>
      <c r="M2223" s="7" t="n">
        <v>0.708333333333333</v>
      </c>
      <c r="N2223" s="77" t="s">
        <v>259</v>
      </c>
      <c r="O2223" s="78" t="s">
        <v>3446</v>
      </c>
      <c r="P2223" s="0" t="s">
        <v>3447</v>
      </c>
      <c r="Q2223" s="0" t="s">
        <v>332</v>
      </c>
      <c r="R2223" s="0" t="str">
        <f aca="false">CHOOSE(WEEKDAY(A2223),"Dom","Lun","Mar","Mie","Jue","Vie","Sab")</f>
        <v>Mie</v>
      </c>
    </row>
    <row r="2224" customFormat="false" ht="15" hidden="false" customHeight="true" outlineLevel="0" collapsed="false">
      <c r="A2224" s="70" t="n">
        <v>44244</v>
      </c>
      <c r="B2224" s="9" t="s">
        <v>3448</v>
      </c>
      <c r="C2224" s="71" t="n">
        <v>350</v>
      </c>
      <c r="D2224" s="72" t="s">
        <v>821</v>
      </c>
      <c r="E2224" s="73" t="s">
        <v>3449</v>
      </c>
      <c r="F2224" s="74" t="n">
        <f aca="false">IF(MONTH(A2224)=MONTH(A2223),F2223+1,1)</f>
        <v>2</v>
      </c>
      <c r="G2224" s="73"/>
      <c r="H2224" s="75" t="s">
        <v>3450</v>
      </c>
      <c r="I2224" s="75" t="s">
        <v>159</v>
      </c>
      <c r="J2224" s="75"/>
      <c r="K2224" s="104" t="s">
        <v>80</v>
      </c>
      <c r="L2224" s="123" t="n">
        <v>0.720138888888889</v>
      </c>
      <c r="M2224" s="123" t="n">
        <v>0.725694444444444</v>
      </c>
      <c r="N2224" s="77" t="s">
        <v>109</v>
      </c>
      <c r="O2224" s="78" t="s">
        <v>3451</v>
      </c>
      <c r="Q2224" s="0" t="s">
        <v>332</v>
      </c>
      <c r="R2224" s="0" t="str">
        <f aca="false">CHOOSE(WEEKDAY(A2224),"Dom","Lun","Mar","Mie","Jue","Vie","Sab")</f>
        <v>Mie</v>
      </c>
    </row>
    <row r="2225" customFormat="false" ht="15" hidden="false" customHeight="true" outlineLevel="0" collapsed="false">
      <c r="A2225" s="70" t="n">
        <v>44244</v>
      </c>
      <c r="B2225" s="9" t="s">
        <v>1941</v>
      </c>
      <c r="C2225" s="124" t="n">
        <v>300</v>
      </c>
      <c r="D2225" s="72" t="s">
        <v>104</v>
      </c>
      <c r="E2225" s="73" t="s">
        <v>3452</v>
      </c>
      <c r="F2225" s="74" t="n">
        <f aca="false">IF(MONTH(A2225)=MONTH(A2224),F2224+1,1)</f>
        <v>3</v>
      </c>
      <c r="G2225" s="73"/>
      <c r="H2225" s="75"/>
      <c r="I2225" s="75" t="s">
        <v>159</v>
      </c>
      <c r="J2225" s="75"/>
      <c r="K2225" s="104" t="s">
        <v>80</v>
      </c>
      <c r="L2225" s="7" t="n">
        <v>0.625</v>
      </c>
      <c r="M2225" s="7" t="n">
        <v>0.625</v>
      </c>
      <c r="N2225" s="77" t="s">
        <v>635</v>
      </c>
      <c r="O2225" s="78"/>
      <c r="P2225" s="0" t="s">
        <v>3447</v>
      </c>
      <c r="Q2225" s="0" t="s">
        <v>332</v>
      </c>
      <c r="R2225" s="0" t="str">
        <f aca="false">CHOOSE(WEEKDAY(A2225),"Dom","Lun","Mar","Mie","Jue","Vie","Sab")</f>
        <v>Mie</v>
      </c>
    </row>
    <row r="2226" customFormat="false" ht="15" hidden="false" customHeight="true" outlineLevel="0" collapsed="false">
      <c r="A2226" s="70" t="n">
        <v>44244</v>
      </c>
      <c r="B2226" s="9" t="s">
        <v>204</v>
      </c>
      <c r="C2226" s="71" t="n">
        <v>350</v>
      </c>
      <c r="D2226" s="72" t="s">
        <v>104</v>
      </c>
      <c r="E2226" s="73" t="s">
        <v>205</v>
      </c>
      <c r="F2226" s="74" t="n">
        <f aca="false">IF(MONTH(A2226)=MONTH(A2225),F2225+1,1)</f>
        <v>4</v>
      </c>
      <c r="G2226" s="73"/>
      <c r="H2226" s="75" t="s">
        <v>204</v>
      </c>
      <c r="I2226" s="75" t="s">
        <v>79</v>
      </c>
      <c r="J2226" s="75"/>
      <c r="K2226" s="104" t="s">
        <v>80</v>
      </c>
      <c r="L2226" s="7" t="n">
        <v>0.666666666666667</v>
      </c>
      <c r="M2226" s="7" t="n">
        <v>0.666666666666667</v>
      </c>
      <c r="N2226" s="77" t="s">
        <v>635</v>
      </c>
      <c r="O2226" s="78" t="s">
        <v>207</v>
      </c>
      <c r="P2226" s="0" t="s">
        <v>3447</v>
      </c>
      <c r="Q2226" s="0" t="s">
        <v>332</v>
      </c>
      <c r="R2226" s="0" t="str">
        <f aca="false">CHOOSE(WEEKDAY(A2226),"Dom","Lun","Mar","Mie","Jue","Vie","Sab")</f>
        <v>Mie</v>
      </c>
    </row>
    <row r="2227" customFormat="false" ht="15" hidden="true" customHeight="true" outlineLevel="0" collapsed="false">
      <c r="A2227" s="70" t="n">
        <v>44244</v>
      </c>
      <c r="B2227" s="9" t="s">
        <v>143</v>
      </c>
      <c r="C2227" s="71"/>
      <c r="D2227" s="72"/>
      <c r="E2227" s="73"/>
      <c r="F2227" s="74"/>
      <c r="G2227" s="73"/>
      <c r="H2227" s="75"/>
      <c r="I2227" s="75"/>
      <c r="J2227" s="75"/>
      <c r="K2227" s="104" t="s">
        <v>144</v>
      </c>
      <c r="L2227" s="123" t="n">
        <v>0.738194444444444</v>
      </c>
      <c r="M2227" s="123" t="n">
        <v>0.751388888888889</v>
      </c>
      <c r="N2227" s="77" t="s">
        <v>284</v>
      </c>
      <c r="O2227" s="78"/>
      <c r="Q2227" s="0" t="s">
        <v>332</v>
      </c>
      <c r="R2227" s="0" t="str">
        <f aca="false">CHOOSE(WEEKDAY(A2227),"Dom","Lun","Mar","Mie","Jue","Vie","Sab")</f>
        <v>Mie</v>
      </c>
    </row>
    <row r="2228" customFormat="false" ht="15" hidden="true" customHeight="true" outlineLevel="0" collapsed="false">
      <c r="A2228" s="47" t="n">
        <v>44244</v>
      </c>
      <c r="B2228" s="79" t="s">
        <v>147</v>
      </c>
      <c r="C2228" s="49"/>
      <c r="D2228" s="80"/>
      <c r="E2228" s="81"/>
      <c r="F2228" s="82"/>
      <c r="G2228" s="81"/>
      <c r="H2228" s="83"/>
      <c r="I2228" s="83"/>
      <c r="J2228" s="83"/>
      <c r="K2228" s="103" t="s">
        <v>96</v>
      </c>
      <c r="L2228" s="85" t="n">
        <v>0.757638888888889</v>
      </c>
      <c r="M2228" s="85" t="n">
        <v>0.775694444444444</v>
      </c>
      <c r="N2228" s="86" t="s">
        <v>3453</v>
      </c>
      <c r="O2228" s="59" t="s">
        <v>2118</v>
      </c>
      <c r="Q2228" s="0" t="s">
        <v>332</v>
      </c>
      <c r="R2228" s="0" t="str">
        <f aca="false">CHOOSE(WEEKDAY(A2228),"Dom","Lun","Mar","Mie","Jue","Vie","Sab")</f>
        <v>Mie</v>
      </c>
    </row>
    <row r="2229" customFormat="false" ht="15" hidden="false" customHeight="true" outlineLevel="0" collapsed="false">
      <c r="A2229" s="70" t="n">
        <v>44245</v>
      </c>
      <c r="B2229" s="9" t="s">
        <v>1089</v>
      </c>
      <c r="C2229" s="124" t="n">
        <v>350</v>
      </c>
      <c r="D2229" s="72" t="s">
        <v>77</v>
      </c>
      <c r="E2229" s="73" t="s">
        <v>3454</v>
      </c>
      <c r="F2229" s="74" t="n">
        <f aca="false">IF(MONTH(A2229)=MONTH(A2228),F2228+1,1)</f>
        <v>1</v>
      </c>
      <c r="G2229" s="73"/>
      <c r="H2229" s="75"/>
      <c r="I2229" s="75" t="s">
        <v>131</v>
      </c>
      <c r="J2229" s="75"/>
      <c r="K2229" s="104" t="s">
        <v>80</v>
      </c>
      <c r="L2229" s="7" t="n">
        <v>0.679166666666667</v>
      </c>
      <c r="M2229" s="7" t="n">
        <v>0.710416666666667</v>
      </c>
      <c r="N2229" s="77" t="s">
        <v>261</v>
      </c>
      <c r="O2229" s="78" t="s">
        <v>3455</v>
      </c>
      <c r="Q2229" s="0" t="s">
        <v>332</v>
      </c>
      <c r="R2229" s="0" t="str">
        <f aca="false">CHOOSE(WEEKDAY(A2229),"Dom","Lun","Mar","Mie","Jue","Vie","Sab")</f>
        <v>Jue</v>
      </c>
    </row>
    <row r="2230" customFormat="false" ht="15" hidden="false" customHeight="true" outlineLevel="0" collapsed="false">
      <c r="A2230" s="70" t="n">
        <v>44245</v>
      </c>
      <c r="B2230" s="9" t="s">
        <v>3456</v>
      </c>
      <c r="C2230" s="120" t="n">
        <v>370</v>
      </c>
      <c r="D2230" s="137" t="s">
        <v>821</v>
      </c>
      <c r="E2230" s="73" t="s">
        <v>3457</v>
      </c>
      <c r="F2230" s="74" t="n">
        <f aca="false">IF(MONTH(A2230)=MONTH(A2229),F2229+1,1)</f>
        <v>2</v>
      </c>
      <c r="G2230" s="73"/>
      <c r="H2230" s="75" t="s">
        <v>233</v>
      </c>
      <c r="I2230" s="75" t="s">
        <v>100</v>
      </c>
      <c r="J2230" s="75"/>
      <c r="K2230" s="104" t="s">
        <v>80</v>
      </c>
      <c r="L2230" s="7" t="n">
        <v>0.757638888888889</v>
      </c>
      <c r="M2230" s="7" t="n">
        <v>0.7875</v>
      </c>
      <c r="N2230" s="77" t="s">
        <v>348</v>
      </c>
      <c r="O2230" s="78" t="s">
        <v>3458</v>
      </c>
      <c r="Q2230" s="0" t="s">
        <v>332</v>
      </c>
      <c r="R2230" s="0" t="str">
        <f aca="false">CHOOSE(WEEKDAY(A2230),"Dom","Lun","Mar","Mie","Jue","Vie","Sab")</f>
        <v>Jue</v>
      </c>
    </row>
    <row r="2231" customFormat="false" ht="15" hidden="false" customHeight="true" outlineLevel="0" collapsed="false">
      <c r="A2231" s="70" t="n">
        <v>44245</v>
      </c>
      <c r="B2231" s="9" t="s">
        <v>204</v>
      </c>
      <c r="C2231" s="71" t="n">
        <v>350</v>
      </c>
      <c r="D2231" s="72" t="s">
        <v>104</v>
      </c>
      <c r="E2231" s="73" t="s">
        <v>205</v>
      </c>
      <c r="F2231" s="74" t="n">
        <f aca="false">IF(MONTH(A2231)=MONTH(A2230),F2230+1,1)</f>
        <v>3</v>
      </c>
      <c r="G2231" s="73"/>
      <c r="H2231" s="75" t="s">
        <v>204</v>
      </c>
      <c r="I2231" s="75" t="s">
        <v>79</v>
      </c>
      <c r="J2231" s="75"/>
      <c r="K2231" s="104" t="s">
        <v>80</v>
      </c>
      <c r="L2231" s="7" t="n">
        <v>0.378472222222222</v>
      </c>
      <c r="M2231" s="7" t="n">
        <v>0.4125</v>
      </c>
      <c r="N2231" s="77" t="s">
        <v>799</v>
      </c>
      <c r="O2231" s="78" t="s">
        <v>207</v>
      </c>
      <c r="Q2231" s="0" t="s">
        <v>332</v>
      </c>
      <c r="R2231" s="0" t="str">
        <f aca="false">CHOOSE(WEEKDAY(A2231),"Dom","Lun","Mar","Mie","Jue","Vie","Sab")</f>
        <v>Jue</v>
      </c>
    </row>
    <row r="2232" customFormat="false" ht="15" hidden="true" customHeight="true" outlineLevel="0" collapsed="false">
      <c r="A2232" s="70" t="n">
        <v>44245</v>
      </c>
      <c r="B2232" s="9" t="s">
        <v>143</v>
      </c>
      <c r="C2232" s="71"/>
      <c r="D2232" s="72"/>
      <c r="E2232" s="73"/>
      <c r="F2232" s="74"/>
      <c r="G2232" s="73"/>
      <c r="H2232" s="75"/>
      <c r="I2232" s="75"/>
      <c r="J2232" s="75"/>
      <c r="K2232" s="104" t="s">
        <v>144</v>
      </c>
      <c r="L2232" s="7" t="n">
        <v>0.444444444444444</v>
      </c>
      <c r="M2232" s="7" t="n">
        <v>0.496527777777778</v>
      </c>
      <c r="N2232" s="77" t="s">
        <v>3459</v>
      </c>
      <c r="O2232" s="78"/>
      <c r="Q2232" s="0" t="s">
        <v>332</v>
      </c>
      <c r="R2232" s="0" t="str">
        <f aca="false">CHOOSE(WEEKDAY(A2232),"Dom","Lun","Mar","Mie","Jue","Vie","Sab")</f>
        <v>Jue</v>
      </c>
    </row>
    <row r="2233" customFormat="false" ht="15" hidden="true" customHeight="true" outlineLevel="0" collapsed="false">
      <c r="A2233" s="70" t="n">
        <v>44245</v>
      </c>
      <c r="B2233" s="9" t="s">
        <v>143</v>
      </c>
      <c r="C2233" s="71"/>
      <c r="D2233" s="72"/>
      <c r="E2233" s="73"/>
      <c r="F2233" s="74"/>
      <c r="G2233" s="73"/>
      <c r="H2233" s="75"/>
      <c r="I2233" s="75"/>
      <c r="J2233" s="75"/>
      <c r="K2233" s="104" t="s">
        <v>144</v>
      </c>
      <c r="L2233" s="7" t="n">
        <v>0.723611111111111</v>
      </c>
      <c r="M2233" s="7" t="n">
        <v>0.753472222222222</v>
      </c>
      <c r="N2233" s="77" t="s">
        <v>123</v>
      </c>
      <c r="O2233" s="78"/>
      <c r="Q2233" s="0" t="s">
        <v>332</v>
      </c>
      <c r="R2233" s="0" t="str">
        <f aca="false">CHOOSE(WEEKDAY(A2233),"Dom","Lun","Mar","Mie","Jue","Vie","Sab")</f>
        <v>Jue</v>
      </c>
    </row>
    <row r="2234" customFormat="false" ht="15" hidden="true" customHeight="true" outlineLevel="0" collapsed="false">
      <c r="A2234" s="70" t="n">
        <v>44245</v>
      </c>
      <c r="B2234" s="9" t="s">
        <v>143</v>
      </c>
      <c r="C2234" s="71"/>
      <c r="D2234" s="72"/>
      <c r="E2234" s="73"/>
      <c r="F2234" s="74"/>
      <c r="G2234" s="73"/>
      <c r="H2234" s="75"/>
      <c r="I2234" s="75"/>
      <c r="J2234" s="75"/>
      <c r="K2234" s="104" t="s">
        <v>144</v>
      </c>
      <c r="L2234" s="7" t="n">
        <v>0.80625</v>
      </c>
      <c r="M2234" s="7" t="n">
        <v>0.833333333333333</v>
      </c>
      <c r="N2234" s="77" t="s">
        <v>137</v>
      </c>
      <c r="O2234" s="78"/>
      <c r="Q2234" s="0" t="s">
        <v>332</v>
      </c>
      <c r="R2234" s="0" t="str">
        <f aca="false">CHOOSE(WEEKDAY(A2234),"Dom","Lun","Mar","Mie","Jue","Vie","Sab")</f>
        <v>Jue</v>
      </c>
    </row>
    <row r="2235" customFormat="false" ht="15" hidden="true" customHeight="true" outlineLevel="0" collapsed="false">
      <c r="A2235" s="70" t="n">
        <v>44245</v>
      </c>
      <c r="B2235" s="9" t="s">
        <v>3460</v>
      </c>
      <c r="C2235" s="71"/>
      <c r="D2235" s="72"/>
      <c r="E2235" s="73"/>
      <c r="F2235" s="74"/>
      <c r="G2235" s="73"/>
      <c r="H2235" s="75"/>
      <c r="I2235" s="75"/>
      <c r="J2235" s="75"/>
      <c r="K2235" s="104" t="s">
        <v>92</v>
      </c>
      <c r="L2235" s="7" t="n">
        <v>0.841666666666667</v>
      </c>
      <c r="M2235" s="7" t="n">
        <v>0.853472222222222</v>
      </c>
      <c r="N2235" s="77" t="s">
        <v>190</v>
      </c>
      <c r="O2235" s="78" t="s">
        <v>3461</v>
      </c>
      <c r="Q2235" s="0" t="s">
        <v>332</v>
      </c>
      <c r="R2235" s="0" t="str">
        <f aca="false">CHOOSE(WEEKDAY(A2235),"Dom","Lun","Mar","Mie","Jue","Vie","Sab")</f>
        <v>Jue</v>
      </c>
    </row>
    <row r="2236" customFormat="false" ht="15" hidden="true" customHeight="true" outlineLevel="0" collapsed="false">
      <c r="A2236" s="47" t="n">
        <v>44245</v>
      </c>
      <c r="B2236" s="79" t="s">
        <v>147</v>
      </c>
      <c r="C2236" s="49"/>
      <c r="D2236" s="80"/>
      <c r="E2236" s="81"/>
      <c r="F2236" s="82"/>
      <c r="G2236" s="81"/>
      <c r="H2236" s="83"/>
      <c r="I2236" s="83"/>
      <c r="J2236" s="83"/>
      <c r="K2236" s="103" t="s">
        <v>96</v>
      </c>
      <c r="L2236" s="85" t="n">
        <v>0.855555555555556</v>
      </c>
      <c r="M2236" s="85" t="n">
        <v>0.859027777777778</v>
      </c>
      <c r="N2236" s="86" t="s">
        <v>3462</v>
      </c>
      <c r="O2236" s="59" t="s">
        <v>2118</v>
      </c>
      <c r="Q2236" s="0" t="s">
        <v>332</v>
      </c>
      <c r="R2236" s="0" t="str">
        <f aca="false">CHOOSE(WEEKDAY(A2236),"Dom","Lun","Mar","Mie","Jue","Vie","Sab")</f>
        <v>Jue</v>
      </c>
    </row>
    <row r="2237" customFormat="false" ht="15" hidden="false" customHeight="true" outlineLevel="0" collapsed="false">
      <c r="A2237" s="70" t="n">
        <v>44246</v>
      </c>
      <c r="B2237" s="9" t="s">
        <v>204</v>
      </c>
      <c r="C2237" s="71" t="n">
        <v>500</v>
      </c>
      <c r="D2237" s="72" t="s">
        <v>104</v>
      </c>
      <c r="E2237" s="73" t="s">
        <v>205</v>
      </c>
      <c r="F2237" s="74" t="n">
        <f aca="false">IF(MONTH(A2237)=MONTH(A2236),F2236+1,1)</f>
        <v>1</v>
      </c>
      <c r="G2237" s="73"/>
      <c r="H2237" s="75" t="s">
        <v>204</v>
      </c>
      <c r="I2237" s="75" t="s">
        <v>79</v>
      </c>
      <c r="J2237" s="75"/>
      <c r="K2237" s="104" t="s">
        <v>80</v>
      </c>
      <c r="L2237" s="7" t="n">
        <v>0.341666666666667</v>
      </c>
      <c r="M2237" s="7" t="n">
        <v>0.345833333333333</v>
      </c>
      <c r="N2237" s="77" t="s">
        <v>170</v>
      </c>
      <c r="O2237" s="78" t="s">
        <v>207</v>
      </c>
      <c r="Q2237" s="0" t="s">
        <v>332</v>
      </c>
      <c r="R2237" s="0" t="str">
        <f aca="false">CHOOSE(WEEKDAY(A2237),"Dom","Lun","Mar","Mie","Jue","Vie","Sab")</f>
        <v>Vie</v>
      </c>
    </row>
    <row r="2238" customFormat="false" ht="15" hidden="false" customHeight="true" outlineLevel="0" collapsed="false">
      <c r="A2238" s="70" t="n">
        <v>44246</v>
      </c>
      <c r="B2238" s="9" t="s">
        <v>3463</v>
      </c>
      <c r="C2238" s="71" t="n">
        <v>350</v>
      </c>
      <c r="D2238" s="72" t="s">
        <v>104</v>
      </c>
      <c r="E2238" s="73" t="s">
        <v>3464</v>
      </c>
      <c r="F2238" s="74" t="n">
        <f aca="false">IF(MONTH(A2238)=MONTH(A2237),F2237+1,1)</f>
        <v>2</v>
      </c>
      <c r="G2238" s="73"/>
      <c r="H2238" s="75"/>
      <c r="I2238" s="75" t="s">
        <v>79</v>
      </c>
      <c r="J2238" s="75"/>
      <c r="K2238" s="104" t="s">
        <v>80</v>
      </c>
      <c r="L2238" s="7" t="n">
        <v>0.353472222222222</v>
      </c>
      <c r="M2238" s="7" t="n">
        <v>0.379861111111111</v>
      </c>
      <c r="N2238" s="77" t="s">
        <v>385</v>
      </c>
      <c r="O2238" s="78" t="s">
        <v>3465</v>
      </c>
      <c r="Q2238" s="0" t="s">
        <v>332</v>
      </c>
      <c r="R2238" s="0" t="str">
        <f aca="false">CHOOSE(WEEKDAY(A2238),"Dom","Lun","Mar","Mie","Jue","Vie","Sab")</f>
        <v>Vie</v>
      </c>
    </row>
    <row r="2239" customFormat="false" ht="15" hidden="false" customHeight="true" outlineLevel="0" collapsed="false">
      <c r="A2239" s="70" t="n">
        <v>44246</v>
      </c>
      <c r="B2239" s="9" t="s">
        <v>2292</v>
      </c>
      <c r="C2239" s="120" t="n">
        <v>300</v>
      </c>
      <c r="D2239" s="137" t="s">
        <v>104</v>
      </c>
      <c r="E2239" s="73" t="s">
        <v>3466</v>
      </c>
      <c r="F2239" s="74" t="n">
        <f aca="false">IF(MONTH(A2239)=MONTH(A2238),F2238+1,1)</f>
        <v>3</v>
      </c>
      <c r="G2239" s="73"/>
      <c r="H2239" s="75"/>
      <c r="I2239" s="75" t="s">
        <v>183</v>
      </c>
      <c r="J2239" s="75"/>
      <c r="K2239" s="104" t="s">
        <v>80</v>
      </c>
      <c r="L2239" s="7" t="n">
        <v>0.551388888888889</v>
      </c>
      <c r="M2239" s="7" t="n">
        <v>0.565972222222222</v>
      </c>
      <c r="N2239" s="77" t="s">
        <v>198</v>
      </c>
      <c r="O2239" s="78" t="s">
        <v>3467</v>
      </c>
      <c r="P2239" s="0" t="s">
        <v>3468</v>
      </c>
      <c r="Q2239" s="0" t="s">
        <v>332</v>
      </c>
      <c r="R2239" s="0" t="str">
        <f aca="false">CHOOSE(WEEKDAY(A2239),"Dom","Lun","Mar","Mie","Jue","Vie","Sab")</f>
        <v>Vie</v>
      </c>
    </row>
    <row r="2240" customFormat="false" ht="15" hidden="false" customHeight="true" outlineLevel="0" collapsed="false">
      <c r="A2240" s="70" t="n">
        <v>44246</v>
      </c>
      <c r="B2240" s="9" t="s">
        <v>2292</v>
      </c>
      <c r="C2240" s="120" t="n">
        <v>250</v>
      </c>
      <c r="D2240" s="137" t="s">
        <v>104</v>
      </c>
      <c r="E2240" s="73" t="s">
        <v>3469</v>
      </c>
      <c r="F2240" s="74" t="n">
        <f aca="false">IF(MONTH(A2240)=MONTH(A2239),F2239+1,1)</f>
        <v>4</v>
      </c>
      <c r="G2240" s="73"/>
      <c r="H2240" s="75"/>
      <c r="I2240" s="75" t="s">
        <v>183</v>
      </c>
      <c r="J2240" s="75"/>
      <c r="K2240" s="104" t="s">
        <v>80</v>
      </c>
      <c r="L2240" s="7" t="n">
        <v>0.576388888888889</v>
      </c>
      <c r="M2240" s="7" t="n">
        <v>0.576388888888889</v>
      </c>
      <c r="N2240" s="77" t="s">
        <v>109</v>
      </c>
      <c r="O2240" s="78" t="s">
        <v>3470</v>
      </c>
      <c r="Q2240" s="0" t="s">
        <v>332</v>
      </c>
      <c r="R2240" s="0" t="str">
        <f aca="false">CHOOSE(WEEKDAY(A2240),"Dom","Lun","Mar","Mie","Jue","Vie","Sab")</f>
        <v>Vie</v>
      </c>
    </row>
    <row r="2241" customFormat="false" ht="15" hidden="true" customHeight="true" outlineLevel="0" collapsed="false">
      <c r="A2241" s="70" t="n">
        <v>44246</v>
      </c>
      <c r="B2241" s="9" t="s">
        <v>433</v>
      </c>
      <c r="C2241" s="71"/>
      <c r="D2241" s="72"/>
      <c r="E2241" s="73"/>
      <c r="F2241" s="74"/>
      <c r="G2241" s="73"/>
      <c r="H2241" s="75"/>
      <c r="I2241" s="75"/>
      <c r="J2241" s="75"/>
      <c r="K2241" s="104" t="s">
        <v>257</v>
      </c>
      <c r="L2241" s="7" t="n">
        <v>0.311111111111111</v>
      </c>
      <c r="M2241" s="7" t="n">
        <v>0.338194444444444</v>
      </c>
      <c r="N2241" s="77" t="s">
        <v>305</v>
      </c>
      <c r="O2241" s="78" t="s">
        <v>435</v>
      </c>
      <c r="Q2241" s="0" t="s">
        <v>332</v>
      </c>
      <c r="R2241" s="0" t="str">
        <f aca="false">CHOOSE(WEEKDAY(A2241),"Dom","Lun","Mar","Mie","Jue","Vie","Sab")</f>
        <v>Vie</v>
      </c>
    </row>
    <row r="2242" customFormat="false" ht="15" hidden="true" customHeight="true" outlineLevel="0" collapsed="false">
      <c r="A2242" s="70" t="n">
        <v>44246</v>
      </c>
      <c r="B2242" s="9" t="s">
        <v>143</v>
      </c>
      <c r="C2242" s="124"/>
      <c r="D2242" s="72"/>
      <c r="E2242" s="73"/>
      <c r="F2242" s="74"/>
      <c r="G2242" s="73"/>
      <c r="H2242" s="75"/>
      <c r="I2242" s="75"/>
      <c r="J2242" s="75"/>
      <c r="K2242" s="104" t="s">
        <v>144</v>
      </c>
      <c r="L2242" s="7" t="n">
        <v>0.396527777777778</v>
      </c>
      <c r="M2242" s="7" t="n">
        <v>0.460416666666667</v>
      </c>
      <c r="N2242" s="77" t="s">
        <v>170</v>
      </c>
      <c r="O2242" s="78"/>
      <c r="Q2242" s="0" t="s">
        <v>332</v>
      </c>
      <c r="R2242" s="0" t="str">
        <f aca="false">CHOOSE(WEEKDAY(A2242),"Dom","Lun","Mar","Mie","Jue","Vie","Sab")</f>
        <v>Vie</v>
      </c>
    </row>
    <row r="2243" customFormat="false" ht="15" hidden="true" customHeight="true" outlineLevel="0" collapsed="false">
      <c r="A2243" s="70" t="n">
        <v>44246</v>
      </c>
      <c r="B2243" s="9" t="s">
        <v>1385</v>
      </c>
      <c r="C2243" s="120"/>
      <c r="D2243" s="137"/>
      <c r="E2243" s="73"/>
      <c r="F2243" s="74"/>
      <c r="G2243" s="73"/>
      <c r="H2243" s="75"/>
      <c r="I2243" s="75"/>
      <c r="J2243" s="75"/>
      <c r="K2243" s="104" t="s">
        <v>257</v>
      </c>
      <c r="L2243" s="7" t="n">
        <v>0.468055555555555</v>
      </c>
      <c r="M2243" s="7" t="n">
        <v>0.477777777777778</v>
      </c>
      <c r="N2243" s="77" t="s">
        <v>324</v>
      </c>
      <c r="O2243" s="78" t="s">
        <v>281</v>
      </c>
      <c r="Q2243" s="0" t="s">
        <v>332</v>
      </c>
      <c r="R2243" s="0" t="str">
        <f aca="false">CHOOSE(WEEKDAY(A2243),"Dom","Lun","Mar","Mie","Jue","Vie","Sab")</f>
        <v>Vie</v>
      </c>
    </row>
    <row r="2244" customFormat="false" ht="15" hidden="true" customHeight="true" outlineLevel="0" collapsed="false">
      <c r="A2244" s="70" t="n">
        <v>44246</v>
      </c>
      <c r="B2244" s="9" t="s">
        <v>3471</v>
      </c>
      <c r="C2244" s="120"/>
      <c r="D2244" s="137"/>
      <c r="E2244" s="73"/>
      <c r="F2244" s="74"/>
      <c r="G2244" s="73"/>
      <c r="H2244" s="75"/>
      <c r="I2244" s="75" t="s">
        <v>1720</v>
      </c>
      <c r="J2244" s="75"/>
      <c r="K2244" s="104" t="s">
        <v>108</v>
      </c>
      <c r="L2244" s="7" t="n">
        <v>0.484722222222222</v>
      </c>
      <c r="M2244" s="7" t="n">
        <v>0.535416666666667</v>
      </c>
      <c r="N2244" s="77" t="s">
        <v>155</v>
      </c>
      <c r="O2244" s="78" t="s">
        <v>3472</v>
      </c>
      <c r="Q2244" s="0" t="s">
        <v>332</v>
      </c>
      <c r="R2244" s="0" t="str">
        <f aca="false">CHOOSE(WEEKDAY(A2244),"Dom","Lun","Mar","Mie","Jue","Vie","Sab")</f>
        <v>Vie</v>
      </c>
    </row>
    <row r="2245" customFormat="false" ht="15" hidden="true" customHeight="true" outlineLevel="0" collapsed="false">
      <c r="A2245" s="70" t="n">
        <v>44246</v>
      </c>
      <c r="B2245" s="9" t="s">
        <v>143</v>
      </c>
      <c r="C2245" s="120"/>
      <c r="D2245" s="137"/>
      <c r="E2245" s="73"/>
      <c r="F2245" s="74"/>
      <c r="G2245" s="73"/>
      <c r="H2245" s="75"/>
      <c r="I2245" s="75"/>
      <c r="J2245" s="75"/>
      <c r="K2245" s="104" t="s">
        <v>144</v>
      </c>
      <c r="L2245" s="7" t="n">
        <v>0.588888888888889</v>
      </c>
      <c r="M2245" s="7" t="n">
        <v>0.606944444444444</v>
      </c>
      <c r="N2245" s="77" t="s">
        <v>198</v>
      </c>
      <c r="O2245" s="78"/>
      <c r="Q2245" s="0" t="s">
        <v>332</v>
      </c>
      <c r="R2245" s="0" t="str">
        <f aca="false">CHOOSE(WEEKDAY(A2245),"Dom","Lun","Mar","Mie","Jue","Vie","Sab")</f>
        <v>Vie</v>
      </c>
    </row>
    <row r="2246" customFormat="false" ht="15" hidden="true" customHeight="true" outlineLevel="0" collapsed="false">
      <c r="A2246" s="47" t="n">
        <v>44246</v>
      </c>
      <c r="B2246" s="79" t="s">
        <v>147</v>
      </c>
      <c r="C2246" s="118"/>
      <c r="D2246" s="150"/>
      <c r="E2246" s="81"/>
      <c r="F2246" s="82"/>
      <c r="G2246" s="81"/>
      <c r="H2246" s="83"/>
      <c r="I2246" s="83"/>
      <c r="J2246" s="83"/>
      <c r="K2246" s="103" t="s">
        <v>96</v>
      </c>
      <c r="L2246" s="85" t="n">
        <v>0.617361111111111</v>
      </c>
      <c r="M2246" s="85" t="n">
        <v>0.767361111111111</v>
      </c>
      <c r="N2246" s="86" t="s">
        <v>3473</v>
      </c>
      <c r="O2246" s="59" t="s">
        <v>2118</v>
      </c>
      <c r="Q2246" s="0" t="s">
        <v>332</v>
      </c>
      <c r="R2246" s="0" t="str">
        <f aca="false">CHOOSE(WEEKDAY(A2246),"Dom","Lun","Mar","Mie","Jue","Vie","Sab")</f>
        <v>Vie</v>
      </c>
    </row>
    <row r="2247" customFormat="false" ht="15" hidden="false" customHeight="true" outlineLevel="0" collapsed="false">
      <c r="A2247" s="70" t="n">
        <v>44247</v>
      </c>
      <c r="B2247" s="9" t="s">
        <v>1412</v>
      </c>
      <c r="C2247" s="71" t="n">
        <v>300</v>
      </c>
      <c r="D2247" s="72" t="s">
        <v>104</v>
      </c>
      <c r="E2247" s="73" t="s">
        <v>1413</v>
      </c>
      <c r="F2247" s="74" t="n">
        <f aca="false">IF(MONTH(A2247)=MONTH(A2246),F2246+1,1)</f>
        <v>1</v>
      </c>
      <c r="G2247" s="73"/>
      <c r="H2247" s="75"/>
      <c r="I2247" s="75" t="s">
        <v>100</v>
      </c>
      <c r="J2247" s="75"/>
      <c r="K2247" s="104" t="s">
        <v>80</v>
      </c>
      <c r="L2247" s="7" t="n">
        <v>0.622916666666667</v>
      </c>
      <c r="M2247" s="7" t="n">
        <v>0.630555555555556</v>
      </c>
      <c r="N2247" s="77" t="s">
        <v>434</v>
      </c>
      <c r="O2247" s="78" t="s">
        <v>1414</v>
      </c>
      <c r="Q2247" s="0" t="s">
        <v>332</v>
      </c>
      <c r="R2247" s="0" t="str">
        <f aca="false">CHOOSE(WEEKDAY(A2247),"Dom","Lun","Mar","Mie","Jue","Vie","Sab")</f>
        <v>Sab</v>
      </c>
    </row>
    <row r="2248" customFormat="false" ht="15" hidden="false" customHeight="true" outlineLevel="0" collapsed="false">
      <c r="A2248" s="70" t="n">
        <v>44247</v>
      </c>
      <c r="B2248" s="9" t="s">
        <v>1412</v>
      </c>
      <c r="C2248" s="71" t="n">
        <v>300</v>
      </c>
      <c r="D2248" s="72" t="s">
        <v>104</v>
      </c>
      <c r="E2248" s="73" t="s">
        <v>2399</v>
      </c>
      <c r="F2248" s="74" t="n">
        <f aca="false">IF(MONTH(A2248)=MONTH(A2247),F2247+1,1)</f>
        <v>2</v>
      </c>
      <c r="G2248" s="73"/>
      <c r="H2248" s="75"/>
      <c r="I2248" s="75" t="s">
        <v>187</v>
      </c>
      <c r="J2248" s="75"/>
      <c r="K2248" s="104" t="s">
        <v>80</v>
      </c>
      <c r="L2248" s="7" t="n">
        <v>0.635416666666667</v>
      </c>
      <c r="M2248" s="7" t="n">
        <v>0.635416666666667</v>
      </c>
      <c r="N2248" s="77" t="s">
        <v>341</v>
      </c>
      <c r="O2248" s="78" t="s">
        <v>2400</v>
      </c>
      <c r="Q2248" s="0" t="s">
        <v>332</v>
      </c>
      <c r="R2248" s="0" t="str">
        <f aca="false">CHOOSE(WEEKDAY(A2248),"Dom","Lun","Mar","Mie","Jue","Vie","Sab")</f>
        <v>Sab</v>
      </c>
    </row>
    <row r="2249" customFormat="false" ht="15" hidden="false" customHeight="true" outlineLevel="0" collapsed="false">
      <c r="A2249" s="70" t="n">
        <v>44247</v>
      </c>
      <c r="B2249" s="9" t="s">
        <v>2330</v>
      </c>
      <c r="C2249" s="71" t="n">
        <v>320</v>
      </c>
      <c r="D2249" s="72" t="s">
        <v>104</v>
      </c>
      <c r="E2249" s="73" t="s">
        <v>3474</v>
      </c>
      <c r="F2249" s="74" t="n">
        <f aca="false">IF(MONTH(A2249)=MONTH(A2248),F2248+1,1)</f>
        <v>3</v>
      </c>
      <c r="G2249" s="73"/>
      <c r="H2249" s="75"/>
      <c r="I2249" s="75" t="s">
        <v>79</v>
      </c>
      <c r="J2249" s="75"/>
      <c r="K2249" s="104" t="s">
        <v>80</v>
      </c>
      <c r="L2249" s="7" t="n">
        <v>0.707638888888889</v>
      </c>
      <c r="M2249" s="7" t="n">
        <v>0.749305555555556</v>
      </c>
      <c r="N2249" s="77" t="s">
        <v>137</v>
      </c>
      <c r="O2249" s="78" t="s">
        <v>3475</v>
      </c>
      <c r="Q2249" s="0" t="s">
        <v>332</v>
      </c>
      <c r="R2249" s="0" t="str">
        <f aca="false">CHOOSE(WEEKDAY(A2249),"Dom","Lun","Mar","Mie","Jue","Vie","Sab")</f>
        <v>Sab</v>
      </c>
    </row>
    <row r="2250" customFormat="false" ht="15" hidden="false" customHeight="true" outlineLevel="0" collapsed="false">
      <c r="A2250" s="70" t="n">
        <v>44247</v>
      </c>
      <c r="B2250" s="9" t="s">
        <v>3476</v>
      </c>
      <c r="C2250" s="71" t="n">
        <v>300</v>
      </c>
      <c r="D2250" s="72" t="s">
        <v>104</v>
      </c>
      <c r="E2250" s="73" t="s">
        <v>3477</v>
      </c>
      <c r="F2250" s="74" t="n">
        <f aca="false">IF(MONTH(A2250)=MONTH(A2249),F2249+1,1)</f>
        <v>4</v>
      </c>
      <c r="G2250" s="73"/>
      <c r="H2250" s="75"/>
      <c r="I2250" s="75" t="s">
        <v>113</v>
      </c>
      <c r="J2250" s="75"/>
      <c r="K2250" s="104" t="s">
        <v>80</v>
      </c>
      <c r="L2250" s="7" t="n">
        <v>0.757638888888889</v>
      </c>
      <c r="M2250" s="7" t="n">
        <v>0.778472222222222</v>
      </c>
      <c r="N2250" s="77" t="s">
        <v>106</v>
      </c>
      <c r="O2250" s="78" t="s">
        <v>3478</v>
      </c>
      <c r="Q2250" s="0" t="s">
        <v>332</v>
      </c>
      <c r="R2250" s="0" t="str">
        <f aca="false">CHOOSE(WEEKDAY(A2250),"Dom","Lun","Mar","Mie","Jue","Vie","Sab")</f>
        <v>Sab</v>
      </c>
    </row>
    <row r="2251" customFormat="false" ht="15" hidden="true" customHeight="true" outlineLevel="0" collapsed="false">
      <c r="A2251" s="70" t="n">
        <v>44247</v>
      </c>
      <c r="B2251" s="9" t="s">
        <v>2581</v>
      </c>
      <c r="C2251" s="124"/>
      <c r="D2251" s="72"/>
      <c r="E2251" s="73"/>
      <c r="F2251" s="74"/>
      <c r="G2251" s="73"/>
      <c r="H2251" s="75"/>
      <c r="I2251" s="75"/>
      <c r="J2251" s="75"/>
      <c r="K2251" s="104" t="s">
        <v>108</v>
      </c>
      <c r="L2251" s="7" t="n">
        <v>0.658333333333333</v>
      </c>
      <c r="M2251" s="7" t="n">
        <v>0.672916666666667</v>
      </c>
      <c r="N2251" s="77" t="s">
        <v>81</v>
      </c>
      <c r="O2251" s="78"/>
      <c r="Q2251" s="0" t="s">
        <v>332</v>
      </c>
      <c r="R2251" s="0" t="str">
        <f aca="false">CHOOSE(WEEKDAY(A2251),"Dom","Lun","Mar","Mie","Jue","Vie","Sab")</f>
        <v>Sab</v>
      </c>
    </row>
    <row r="2252" customFormat="false" ht="15" hidden="true" customHeight="true" outlineLevel="0" collapsed="false">
      <c r="A2252" s="70" t="n">
        <v>44247</v>
      </c>
      <c r="B2252" s="9" t="s">
        <v>1632</v>
      </c>
      <c r="C2252" s="124"/>
      <c r="D2252" s="72"/>
      <c r="E2252" s="73"/>
      <c r="F2252" s="74"/>
      <c r="G2252" s="73"/>
      <c r="H2252" s="75"/>
      <c r="I2252" s="75"/>
      <c r="J2252" s="75"/>
      <c r="K2252" s="104" t="s">
        <v>257</v>
      </c>
      <c r="L2252" s="7" t="n">
        <v>0.697222222222222</v>
      </c>
      <c r="M2252" s="7" t="n">
        <v>0.705555555555556</v>
      </c>
      <c r="N2252" s="77" t="s">
        <v>190</v>
      </c>
      <c r="O2252" s="78" t="s">
        <v>407</v>
      </c>
      <c r="Q2252" s="0" t="s">
        <v>332</v>
      </c>
      <c r="R2252" s="0" t="str">
        <f aca="false">CHOOSE(WEEKDAY(A2252),"Dom","Lun","Mar","Mie","Jue","Vie","Sab")</f>
        <v>Sab</v>
      </c>
    </row>
    <row r="2253" customFormat="false" ht="15" hidden="true" customHeight="true" outlineLevel="0" collapsed="false">
      <c r="A2253" s="70" t="n">
        <v>44247</v>
      </c>
      <c r="B2253" s="9" t="s">
        <v>143</v>
      </c>
      <c r="C2253" s="120"/>
      <c r="D2253" s="137"/>
      <c r="E2253" s="73"/>
      <c r="F2253" s="74"/>
      <c r="G2253" s="73"/>
      <c r="H2253" s="75"/>
      <c r="I2253" s="75"/>
      <c r="J2253" s="75"/>
      <c r="K2253" s="104" t="s">
        <v>144</v>
      </c>
      <c r="L2253" s="7" t="n">
        <v>0.79375</v>
      </c>
      <c r="M2253" s="7" t="n">
        <v>0.83125</v>
      </c>
      <c r="N2253" s="77" t="s">
        <v>145</v>
      </c>
      <c r="O2253" s="78"/>
      <c r="Q2253" s="0" t="s">
        <v>332</v>
      </c>
      <c r="R2253" s="0" t="str">
        <f aca="false">CHOOSE(WEEKDAY(A2253),"Dom","Lun","Mar","Mie","Jue","Vie","Sab")</f>
        <v>Sab</v>
      </c>
    </row>
    <row r="2254" customFormat="false" ht="15" hidden="true" customHeight="true" outlineLevel="0" collapsed="false">
      <c r="A2254" s="47" t="n">
        <v>44247</v>
      </c>
      <c r="B2254" s="79" t="s">
        <v>147</v>
      </c>
      <c r="C2254" s="118"/>
      <c r="D2254" s="150"/>
      <c r="E2254" s="81"/>
      <c r="F2254" s="82"/>
      <c r="G2254" s="81"/>
      <c r="H2254" s="83"/>
      <c r="I2254" s="83"/>
      <c r="J2254" s="83"/>
      <c r="K2254" s="103" t="s">
        <v>96</v>
      </c>
      <c r="L2254" s="85" t="n">
        <v>0.845138888888889</v>
      </c>
      <c r="M2254" s="85" t="n">
        <v>0.861111111111111</v>
      </c>
      <c r="N2254" s="86" t="s">
        <v>3479</v>
      </c>
      <c r="O2254" s="59" t="s">
        <v>2118</v>
      </c>
      <c r="Q2254" s="0" t="s">
        <v>332</v>
      </c>
      <c r="R2254" s="0" t="str">
        <f aca="false">CHOOSE(WEEKDAY(A2254),"Dom","Lun","Mar","Mie","Jue","Vie","Sab")</f>
        <v>Sab</v>
      </c>
    </row>
    <row r="2255" customFormat="false" ht="15" hidden="false" customHeight="true" outlineLevel="0" collapsed="false">
      <c r="A2255" s="70" t="n">
        <v>44249</v>
      </c>
      <c r="B2255" s="9" t="s">
        <v>3480</v>
      </c>
      <c r="C2255" s="71" t="n">
        <v>490</v>
      </c>
      <c r="D2255" s="72" t="s">
        <v>821</v>
      </c>
      <c r="E2255" s="73" t="s">
        <v>3481</v>
      </c>
      <c r="F2255" s="74" t="n">
        <f aca="false">IF(MONTH(A2255)=MONTH(A2254),F2254+1,1)</f>
        <v>1</v>
      </c>
      <c r="G2255" s="73"/>
      <c r="H2255" s="75" t="s">
        <v>3482</v>
      </c>
      <c r="I2255" s="75" t="s">
        <v>79</v>
      </c>
      <c r="J2255" s="75" t="s">
        <v>2313</v>
      </c>
      <c r="K2255" s="104" t="s">
        <v>80</v>
      </c>
      <c r="L2255" s="7" t="n">
        <v>0.70625</v>
      </c>
      <c r="M2255" s="7" t="n">
        <v>0.748611111111111</v>
      </c>
      <c r="N2255" s="77" t="s">
        <v>318</v>
      </c>
      <c r="O2255" s="78" t="s">
        <v>3483</v>
      </c>
      <c r="Q2255" s="0" t="s">
        <v>120</v>
      </c>
      <c r="R2255" s="0" t="str">
        <f aca="false">CHOOSE(WEEKDAY(A2255),"Dom","Lun","Mar","Mie","Jue","Vie","Sab")</f>
        <v>Lun</v>
      </c>
    </row>
    <row r="2256" customFormat="false" ht="15" hidden="true" customHeight="true" outlineLevel="0" collapsed="false">
      <c r="A2256" s="47" t="n">
        <v>44249</v>
      </c>
      <c r="B2256" s="79" t="s">
        <v>147</v>
      </c>
      <c r="C2256" s="49"/>
      <c r="D2256" s="80"/>
      <c r="E2256" s="81"/>
      <c r="F2256" s="82"/>
      <c r="G2256" s="81"/>
      <c r="H2256" s="83"/>
      <c r="I2256" s="83"/>
      <c r="J2256" s="83"/>
      <c r="K2256" s="103" t="s">
        <v>96</v>
      </c>
      <c r="L2256" s="85" t="n">
        <v>0.775694444444444</v>
      </c>
      <c r="M2256" s="85" t="n">
        <v>0.836805555555555</v>
      </c>
      <c r="N2256" s="86" t="s">
        <v>3484</v>
      </c>
      <c r="O2256" s="59" t="s">
        <v>2118</v>
      </c>
      <c r="Q2256" s="0" t="s">
        <v>120</v>
      </c>
      <c r="R2256" s="0" t="str">
        <f aca="false">CHOOSE(WEEKDAY(A2256),"Dom","Lun","Mar","Mie","Jue","Vie","Sab")</f>
        <v>Lun</v>
      </c>
    </row>
    <row r="2257" customFormat="false" ht="15" hidden="false" customHeight="true" outlineLevel="0" collapsed="false">
      <c r="A2257" s="70" t="n">
        <v>44250</v>
      </c>
      <c r="B2257" s="136" t="s">
        <v>1459</v>
      </c>
      <c r="C2257" s="71" t="n">
        <v>250</v>
      </c>
      <c r="D2257" s="72" t="s">
        <v>821</v>
      </c>
      <c r="E2257" s="73" t="s">
        <v>1460</v>
      </c>
      <c r="F2257" s="74" t="n">
        <f aca="false">IF(MONTH(A2257)=MONTH(A2256),F2256+1,1)</f>
        <v>1</v>
      </c>
      <c r="G2257" s="73"/>
      <c r="H2257" s="75" t="s">
        <v>1461</v>
      </c>
      <c r="I2257" s="75" t="s">
        <v>159</v>
      </c>
      <c r="J2257" s="75" t="s">
        <v>2313</v>
      </c>
      <c r="K2257" s="104" t="s">
        <v>80</v>
      </c>
      <c r="L2257" s="7" t="n">
        <v>0.345833333333333</v>
      </c>
      <c r="M2257" s="7" t="n">
        <v>0.361111111111111</v>
      </c>
      <c r="N2257" s="77" t="s">
        <v>259</v>
      </c>
      <c r="O2257" s="78" t="s">
        <v>1462</v>
      </c>
      <c r="P2257" s="0" t="s">
        <v>898</v>
      </c>
      <c r="Q2257" s="0" t="s">
        <v>120</v>
      </c>
      <c r="R2257" s="0" t="str">
        <f aca="false">CHOOSE(WEEKDAY(A2257),"Dom","Lun","Mar","Mie","Jue","Vie","Sab")</f>
        <v>Mar</v>
      </c>
    </row>
    <row r="2258" customFormat="false" ht="15" hidden="false" customHeight="true" outlineLevel="0" collapsed="false">
      <c r="A2258" s="70" t="n">
        <v>44250</v>
      </c>
      <c r="B2258" s="9" t="s">
        <v>3485</v>
      </c>
      <c r="C2258" s="71" t="n">
        <v>250</v>
      </c>
      <c r="D2258" s="72" t="s">
        <v>821</v>
      </c>
      <c r="E2258" s="73" t="s">
        <v>3486</v>
      </c>
      <c r="F2258" s="74" t="n">
        <f aca="false">IF(MONTH(A2258)=MONTH(A2257),F2257+1,1)</f>
        <v>2</v>
      </c>
      <c r="G2258" s="73"/>
      <c r="H2258" s="75"/>
      <c r="I2258" s="75" t="s">
        <v>159</v>
      </c>
      <c r="J2258" s="75" t="s">
        <v>2313</v>
      </c>
      <c r="K2258" s="104" t="s">
        <v>80</v>
      </c>
      <c r="L2258" s="7" t="n">
        <v>0.372916666666667</v>
      </c>
      <c r="M2258" s="7" t="n">
        <v>0.372916666666667</v>
      </c>
      <c r="N2258" s="77" t="s">
        <v>145</v>
      </c>
      <c r="O2258" s="78" t="s">
        <v>3487</v>
      </c>
      <c r="P2258" s="0" t="s">
        <v>898</v>
      </c>
      <c r="Q2258" s="0" t="s">
        <v>120</v>
      </c>
      <c r="R2258" s="0" t="str">
        <f aca="false">CHOOSE(WEEKDAY(A2258),"Dom","Lun","Mar","Mie","Jue","Vie","Sab")</f>
        <v>Mar</v>
      </c>
    </row>
    <row r="2259" customFormat="false" ht="15" hidden="false" customHeight="true" outlineLevel="0" collapsed="false">
      <c r="A2259" s="70" t="n">
        <v>44250</v>
      </c>
      <c r="B2259" s="9" t="s">
        <v>1554</v>
      </c>
      <c r="C2259" s="71" t="n">
        <v>300</v>
      </c>
      <c r="D2259" s="72" t="s">
        <v>104</v>
      </c>
      <c r="E2259" s="73" t="s">
        <v>3488</v>
      </c>
      <c r="F2259" s="74" t="n">
        <f aca="false">IF(MONTH(A2259)=MONTH(A2258),F2258+1,1)</f>
        <v>3</v>
      </c>
      <c r="G2259" s="73"/>
      <c r="H2259" s="75"/>
      <c r="I2259" s="75" t="s">
        <v>187</v>
      </c>
      <c r="J2259" s="75" t="s">
        <v>2313</v>
      </c>
      <c r="K2259" s="104" t="s">
        <v>80</v>
      </c>
      <c r="L2259" s="7" t="n">
        <v>0.393055555555556</v>
      </c>
      <c r="M2259" s="7" t="n">
        <v>0.411805555555556</v>
      </c>
      <c r="N2259" s="77" t="s">
        <v>145</v>
      </c>
      <c r="O2259" s="78" t="s">
        <v>3489</v>
      </c>
      <c r="Q2259" s="0" t="s">
        <v>120</v>
      </c>
      <c r="R2259" s="0" t="str">
        <f aca="false">CHOOSE(WEEKDAY(A2259),"Dom","Lun","Mar","Mie","Jue","Vie","Sab")</f>
        <v>Mar</v>
      </c>
    </row>
    <row r="2260" customFormat="false" ht="15" hidden="false" customHeight="true" outlineLevel="0" collapsed="false">
      <c r="A2260" s="70" t="n">
        <v>44250</v>
      </c>
      <c r="B2260" s="9" t="s">
        <v>3490</v>
      </c>
      <c r="C2260" s="120" t="n">
        <v>300</v>
      </c>
      <c r="D2260" s="137" t="s">
        <v>104</v>
      </c>
      <c r="E2260" s="73" t="s">
        <v>3491</v>
      </c>
      <c r="F2260" s="74" t="n">
        <f aca="false">IF(MONTH(A2260)=MONTH(A2259),F2259+1,1)</f>
        <v>4</v>
      </c>
      <c r="G2260" s="73"/>
      <c r="H2260" s="75"/>
      <c r="I2260" s="75" t="s">
        <v>100</v>
      </c>
      <c r="J2260" s="75" t="s">
        <v>2313</v>
      </c>
      <c r="K2260" s="104" t="s">
        <v>80</v>
      </c>
      <c r="L2260" s="7" t="n">
        <v>0.430555555555556</v>
      </c>
      <c r="M2260" s="7" t="n">
        <v>0.449305555555556</v>
      </c>
      <c r="N2260" s="77" t="s">
        <v>348</v>
      </c>
      <c r="O2260" s="78" t="s">
        <v>3492</v>
      </c>
      <c r="Q2260" s="0" t="s">
        <v>120</v>
      </c>
      <c r="R2260" s="0" t="str">
        <f aca="false">CHOOSE(WEEKDAY(A2260),"Dom","Lun","Mar","Mie","Jue","Vie","Sab")</f>
        <v>Mar</v>
      </c>
    </row>
    <row r="2261" customFormat="false" ht="15" hidden="false" customHeight="true" outlineLevel="0" collapsed="false">
      <c r="A2261" s="70" t="n">
        <v>44250</v>
      </c>
      <c r="B2261" s="9" t="s">
        <v>1948</v>
      </c>
      <c r="C2261" s="120" t="n">
        <v>350</v>
      </c>
      <c r="D2261" s="137" t="s">
        <v>104</v>
      </c>
      <c r="E2261" s="73" t="s">
        <v>3493</v>
      </c>
      <c r="F2261" s="74" t="n">
        <f aca="false">IF(MONTH(A2261)=MONTH(A2260),F2260+1,1)</f>
        <v>5</v>
      </c>
      <c r="G2261" s="73"/>
      <c r="H2261" s="75"/>
      <c r="I2261" s="75" t="s">
        <v>187</v>
      </c>
      <c r="J2261" s="75" t="s">
        <v>2313</v>
      </c>
      <c r="K2261" s="104" t="s">
        <v>80</v>
      </c>
      <c r="L2261" s="7" t="n">
        <v>0.50625</v>
      </c>
      <c r="M2261" s="7" t="n">
        <v>0.548611111111111</v>
      </c>
      <c r="N2261" s="77" t="s">
        <v>385</v>
      </c>
      <c r="O2261" s="78" t="s">
        <v>3494</v>
      </c>
      <c r="Q2261" s="0" t="s">
        <v>120</v>
      </c>
      <c r="R2261" s="0" t="str">
        <f aca="false">CHOOSE(WEEKDAY(A2261),"Dom","Lun","Mar","Mie","Jue","Vie","Sab")</f>
        <v>Mar</v>
      </c>
    </row>
    <row r="2262" customFormat="false" ht="15" hidden="false" customHeight="true" outlineLevel="0" collapsed="false">
      <c r="A2262" s="70" t="n">
        <v>44250</v>
      </c>
      <c r="B2262" s="9" t="s">
        <v>1554</v>
      </c>
      <c r="C2262" s="120" t="n">
        <v>350</v>
      </c>
      <c r="D2262" s="137" t="s">
        <v>104</v>
      </c>
      <c r="E2262" s="73" t="s">
        <v>3495</v>
      </c>
      <c r="F2262" s="74" t="n">
        <f aca="false">IF(MONTH(A2262)=MONTH(A2261),F2261+1,1)</f>
        <v>6</v>
      </c>
      <c r="G2262" s="73"/>
      <c r="H2262" s="75"/>
      <c r="I2262" s="75" t="s">
        <v>187</v>
      </c>
      <c r="J2262" s="75" t="s">
        <v>2313</v>
      </c>
      <c r="K2262" s="104" t="s">
        <v>80</v>
      </c>
      <c r="L2262" s="7" t="n">
        <v>0.661805555555556</v>
      </c>
      <c r="M2262" s="7" t="n">
        <v>0.676388888888889</v>
      </c>
      <c r="N2262" s="77" t="s">
        <v>267</v>
      </c>
      <c r="O2262" s="78" t="s">
        <v>3496</v>
      </c>
      <c r="Q2262" s="0" t="s">
        <v>120</v>
      </c>
      <c r="R2262" s="0" t="str">
        <f aca="false">CHOOSE(WEEKDAY(A2262),"Dom","Lun","Mar","Mie","Jue","Vie","Sab")</f>
        <v>Mar</v>
      </c>
    </row>
    <row r="2263" customFormat="false" ht="15" hidden="true" customHeight="true" outlineLevel="0" collapsed="false">
      <c r="A2263" s="70" t="n">
        <v>44250</v>
      </c>
      <c r="B2263" s="9" t="s">
        <v>2768</v>
      </c>
      <c r="C2263" s="71"/>
      <c r="D2263" s="72"/>
      <c r="E2263" s="73"/>
      <c r="F2263" s="74"/>
      <c r="G2263" s="73"/>
      <c r="H2263" s="75"/>
      <c r="I2263" s="75"/>
      <c r="J2263" s="75"/>
      <c r="K2263" s="104" t="s">
        <v>257</v>
      </c>
      <c r="L2263" s="7" t="n">
        <v>0.386805555555556</v>
      </c>
      <c r="M2263" s="7" t="n">
        <v>0.391666666666667</v>
      </c>
      <c r="N2263" s="77" t="s">
        <v>343</v>
      </c>
      <c r="O2263" s="78" t="s">
        <v>2847</v>
      </c>
      <c r="Q2263" s="0" t="s">
        <v>120</v>
      </c>
      <c r="R2263" s="0" t="str">
        <f aca="false">CHOOSE(WEEKDAY(A2263),"Dom","Lun","Mar","Mie","Jue","Vie","Sab")</f>
        <v>Mar</v>
      </c>
    </row>
    <row r="2264" customFormat="false" ht="15" hidden="true" customHeight="true" outlineLevel="0" collapsed="false">
      <c r="A2264" s="70" t="n">
        <v>44250</v>
      </c>
      <c r="B2264" s="9" t="s">
        <v>1554</v>
      </c>
      <c r="C2264" s="71"/>
      <c r="D2264" s="72"/>
      <c r="E2264" s="73"/>
      <c r="F2264" s="74"/>
      <c r="G2264" s="73"/>
      <c r="H2264" s="75"/>
      <c r="I2264" s="75"/>
      <c r="J2264" s="75"/>
      <c r="K2264" s="104" t="s">
        <v>108</v>
      </c>
      <c r="L2264" s="7" t="n">
        <v>0.425694444444444</v>
      </c>
      <c r="M2264" s="7" t="n">
        <v>0.427777777777778</v>
      </c>
      <c r="N2264" s="77" t="s">
        <v>168</v>
      </c>
      <c r="O2264" s="78" t="s">
        <v>565</v>
      </c>
      <c r="Q2264" s="0" t="s">
        <v>120</v>
      </c>
      <c r="R2264" s="0" t="str">
        <f aca="false">CHOOSE(WEEKDAY(A2264),"Dom","Lun","Mar","Mie","Jue","Vie","Sab")</f>
        <v>Mar</v>
      </c>
    </row>
    <row r="2265" customFormat="false" ht="15" hidden="true" customHeight="true" outlineLevel="0" collapsed="false">
      <c r="A2265" s="70" t="n">
        <v>44250</v>
      </c>
      <c r="B2265" s="9" t="s">
        <v>143</v>
      </c>
      <c r="C2265" s="71"/>
      <c r="D2265" s="72"/>
      <c r="E2265" s="73"/>
      <c r="F2265" s="74"/>
      <c r="G2265" s="73"/>
      <c r="H2265" s="75"/>
      <c r="I2265" s="75"/>
      <c r="J2265" s="75"/>
      <c r="K2265" s="104" t="s">
        <v>144</v>
      </c>
      <c r="L2265" s="7" t="n">
        <v>0.468055555555555</v>
      </c>
      <c r="M2265" s="7" t="n">
        <v>0.498611111111111</v>
      </c>
      <c r="N2265" s="77" t="s">
        <v>170</v>
      </c>
      <c r="O2265" s="78"/>
      <c r="Q2265" s="0" t="s">
        <v>120</v>
      </c>
      <c r="R2265" s="0" t="str">
        <f aca="false">CHOOSE(WEEKDAY(A2265),"Dom","Lun","Mar","Mie","Jue","Vie","Sab")</f>
        <v>Mar</v>
      </c>
    </row>
    <row r="2266" customFormat="false" ht="15" hidden="true" customHeight="true" outlineLevel="0" collapsed="false">
      <c r="A2266" s="70" t="n">
        <v>44250</v>
      </c>
      <c r="B2266" s="9" t="s">
        <v>1868</v>
      </c>
      <c r="C2266" s="71"/>
      <c r="D2266" s="72"/>
      <c r="E2266" s="73"/>
      <c r="F2266" s="74"/>
      <c r="G2266" s="73"/>
      <c r="H2266" s="75"/>
      <c r="I2266" s="75"/>
      <c r="J2266" s="75"/>
      <c r="K2266" s="104" t="s">
        <v>108</v>
      </c>
      <c r="L2266" s="7" t="n">
        <v>0.565277777777778</v>
      </c>
      <c r="M2266" s="7" t="n">
        <v>0.579861111111111</v>
      </c>
      <c r="N2266" s="77" t="s">
        <v>2890</v>
      </c>
      <c r="O2266" s="78" t="s">
        <v>3497</v>
      </c>
      <c r="Q2266" s="0" t="s">
        <v>120</v>
      </c>
      <c r="R2266" s="0" t="str">
        <f aca="false">CHOOSE(WEEKDAY(A2266),"Dom","Lun","Mar","Mie","Jue","Vie","Sab")</f>
        <v>Mar</v>
      </c>
    </row>
    <row r="2267" customFormat="false" ht="15" hidden="true" customHeight="true" outlineLevel="0" collapsed="false">
      <c r="A2267" s="70" t="n">
        <v>44250</v>
      </c>
      <c r="B2267" s="9" t="s">
        <v>1554</v>
      </c>
      <c r="C2267" s="71"/>
      <c r="D2267" s="72"/>
      <c r="E2267" s="73"/>
      <c r="F2267" s="74"/>
      <c r="G2267" s="73"/>
      <c r="H2267" s="75"/>
      <c r="I2267" s="75"/>
      <c r="J2267" s="75"/>
      <c r="K2267" s="104" t="s">
        <v>108</v>
      </c>
      <c r="L2267" s="7" t="n">
        <v>0.694444444444444</v>
      </c>
      <c r="M2267" s="7" t="n">
        <v>0.697916666666667</v>
      </c>
      <c r="N2267" s="77" t="s">
        <v>170</v>
      </c>
      <c r="O2267" s="78" t="s">
        <v>3498</v>
      </c>
      <c r="Q2267" s="0" t="s">
        <v>120</v>
      </c>
      <c r="R2267" s="0" t="str">
        <f aca="false">CHOOSE(WEEKDAY(A2267),"Dom","Lun","Mar","Mie","Jue","Vie","Sab")</f>
        <v>Mar</v>
      </c>
    </row>
    <row r="2268" customFormat="false" ht="15" hidden="true" customHeight="true" outlineLevel="0" collapsed="false">
      <c r="A2268" s="70" t="n">
        <v>44250</v>
      </c>
      <c r="B2268" s="9" t="s">
        <v>143</v>
      </c>
      <c r="C2268" s="120"/>
      <c r="D2268" s="137"/>
      <c r="E2268" s="73"/>
      <c r="F2268" s="74"/>
      <c r="G2268" s="73"/>
      <c r="H2268" s="75"/>
      <c r="I2268" s="75"/>
      <c r="J2268" s="75"/>
      <c r="K2268" s="104" t="s">
        <v>144</v>
      </c>
      <c r="L2268" s="7" t="n">
        <v>0.705555555555556</v>
      </c>
      <c r="M2268" s="7" t="n">
        <v>0.725</v>
      </c>
      <c r="N2268" s="77" t="s">
        <v>170</v>
      </c>
      <c r="O2268" s="78"/>
      <c r="Q2268" s="0" t="s">
        <v>120</v>
      </c>
      <c r="R2268" s="0" t="str">
        <f aca="false">CHOOSE(WEEKDAY(A2268),"Dom","Lun","Mar","Mie","Jue","Vie","Sab")</f>
        <v>Mar</v>
      </c>
    </row>
    <row r="2269" customFormat="false" ht="15" hidden="true" customHeight="true" outlineLevel="0" collapsed="false">
      <c r="A2269" s="47" t="n">
        <v>44250</v>
      </c>
      <c r="B2269" s="79" t="s">
        <v>147</v>
      </c>
      <c r="C2269" s="49"/>
      <c r="D2269" s="80"/>
      <c r="E2269" s="81"/>
      <c r="F2269" s="82"/>
      <c r="G2269" s="81"/>
      <c r="H2269" s="83"/>
      <c r="I2269" s="83"/>
      <c r="J2269" s="83"/>
      <c r="K2269" s="103" t="s">
        <v>96</v>
      </c>
      <c r="L2269" s="85" t="n">
        <v>0.732638888888889</v>
      </c>
      <c r="M2269" s="85" t="n">
        <v>0.758333333333333</v>
      </c>
      <c r="N2269" s="86" t="s">
        <v>3499</v>
      </c>
      <c r="O2269" s="59" t="s">
        <v>2118</v>
      </c>
      <c r="Q2269" s="0" t="s">
        <v>120</v>
      </c>
      <c r="R2269" s="0" t="str">
        <f aca="false">CHOOSE(WEEKDAY(A2269),"Dom","Lun","Mar","Mie","Jue","Vie","Sab")</f>
        <v>Mar</v>
      </c>
    </row>
    <row r="2270" customFormat="false" ht="15" hidden="false" customHeight="true" outlineLevel="0" collapsed="false">
      <c r="A2270" s="70" t="n">
        <v>44251</v>
      </c>
      <c r="B2270" s="9" t="s">
        <v>3500</v>
      </c>
      <c r="C2270" s="71" t="n">
        <v>350</v>
      </c>
      <c r="D2270" s="72" t="s">
        <v>821</v>
      </c>
      <c r="E2270" s="73" t="s">
        <v>3501</v>
      </c>
      <c r="F2270" s="74" t="n">
        <f aca="false">IF(MONTH(A2270)=MONTH(A2269),F2269+1,1)</f>
        <v>1</v>
      </c>
      <c r="G2270" s="73"/>
      <c r="H2270" s="75" t="s">
        <v>3502</v>
      </c>
      <c r="I2270" s="75" t="s">
        <v>100</v>
      </c>
      <c r="J2270" s="75" t="s">
        <v>2313</v>
      </c>
      <c r="K2270" s="104" t="s">
        <v>80</v>
      </c>
      <c r="L2270" s="7" t="n">
        <v>0.59375</v>
      </c>
      <c r="M2270" s="7" t="n">
        <v>0.609027777777778</v>
      </c>
      <c r="N2270" s="77" t="s">
        <v>267</v>
      </c>
      <c r="O2270" s="78" t="s">
        <v>3503</v>
      </c>
      <c r="Q2270" s="0" t="s">
        <v>120</v>
      </c>
      <c r="R2270" s="0" t="str">
        <f aca="false">CHOOSE(WEEKDAY(A2270),"Dom","Lun","Mar","Mie","Jue","Vie","Sab")</f>
        <v>Mie</v>
      </c>
    </row>
    <row r="2271" customFormat="false" ht="15" hidden="false" customHeight="true" outlineLevel="0" collapsed="false">
      <c r="A2271" s="70" t="n">
        <v>44251</v>
      </c>
      <c r="B2271" s="9" t="s">
        <v>3504</v>
      </c>
      <c r="C2271" s="71" t="n">
        <v>350</v>
      </c>
      <c r="D2271" s="72" t="s">
        <v>821</v>
      </c>
      <c r="E2271" s="73" t="s">
        <v>3505</v>
      </c>
      <c r="F2271" s="74" t="n">
        <f aca="false">IF(MONTH(A2271)=MONTH(A2270),F2270+1,1)</f>
        <v>2</v>
      </c>
      <c r="G2271" s="73"/>
      <c r="H2271" s="75" t="s">
        <v>3506</v>
      </c>
      <c r="I2271" s="75" t="s">
        <v>1720</v>
      </c>
      <c r="J2271" s="75" t="s">
        <v>2313</v>
      </c>
      <c r="K2271" s="104" t="s">
        <v>80</v>
      </c>
      <c r="L2271" s="7" t="n">
        <v>0.65625</v>
      </c>
      <c r="M2271" s="7" t="n">
        <v>0.681944444444444</v>
      </c>
      <c r="N2271" s="77" t="s">
        <v>348</v>
      </c>
      <c r="O2271" s="78" t="s">
        <v>3507</v>
      </c>
      <c r="P2271" s="0" t="s">
        <v>3508</v>
      </c>
      <c r="Q2271" s="0" t="s">
        <v>120</v>
      </c>
      <c r="R2271" s="0" t="str">
        <f aca="false">CHOOSE(WEEKDAY(A2271),"Dom","Lun","Mar","Mie","Jue","Vie","Sab")</f>
        <v>Mie</v>
      </c>
    </row>
    <row r="2272" customFormat="false" ht="15" hidden="false" customHeight="true" outlineLevel="0" collapsed="false">
      <c r="A2272" s="70" t="n">
        <v>44251</v>
      </c>
      <c r="B2272" s="9" t="s">
        <v>1089</v>
      </c>
      <c r="C2272" s="71" t="n">
        <v>350</v>
      </c>
      <c r="D2272" s="72" t="s">
        <v>104</v>
      </c>
      <c r="E2272" s="73" t="s">
        <v>3509</v>
      </c>
      <c r="F2272" s="74" t="n">
        <f aca="false">IF(MONTH(A2272)=MONTH(A2271),F2271+1,1)</f>
        <v>3</v>
      </c>
      <c r="G2272" s="73"/>
      <c r="H2272" s="75"/>
      <c r="I2272" s="75" t="s">
        <v>131</v>
      </c>
      <c r="J2272" s="75" t="s">
        <v>2313</v>
      </c>
      <c r="K2272" s="104" t="s">
        <v>80</v>
      </c>
      <c r="L2272" s="7" t="n">
        <v>0.700694444444444</v>
      </c>
      <c r="M2272" s="7" t="n">
        <v>0.749305555555556</v>
      </c>
      <c r="N2272" s="77" t="s">
        <v>267</v>
      </c>
      <c r="O2272" s="78" t="s">
        <v>3510</v>
      </c>
      <c r="Q2272" s="0" t="s">
        <v>120</v>
      </c>
      <c r="R2272" s="0" t="str">
        <f aca="false">CHOOSE(WEEKDAY(A2272),"Dom","Lun","Mar","Mie","Jue","Vie","Sab")</f>
        <v>Mie</v>
      </c>
    </row>
    <row r="2273" customFormat="false" ht="15" hidden="true" customHeight="true" outlineLevel="0" collapsed="false">
      <c r="A2273" s="70" t="n">
        <v>44251</v>
      </c>
      <c r="B2273" s="9" t="s">
        <v>3511</v>
      </c>
      <c r="C2273" s="71"/>
      <c r="D2273" s="72"/>
      <c r="E2273" s="73"/>
      <c r="F2273" s="74"/>
      <c r="G2273" s="73"/>
      <c r="H2273" s="75"/>
      <c r="I2273" s="75"/>
      <c r="J2273" s="75"/>
      <c r="K2273" s="104" t="s">
        <v>108</v>
      </c>
      <c r="L2273" s="7" t="n">
        <v>0.627083333333333</v>
      </c>
      <c r="M2273" s="7" t="n">
        <v>0.633333333333333</v>
      </c>
      <c r="N2273" s="77" t="s">
        <v>190</v>
      </c>
      <c r="O2273" s="78" t="s">
        <v>3512</v>
      </c>
      <c r="Q2273" s="0" t="s">
        <v>120</v>
      </c>
      <c r="R2273" s="0" t="str">
        <f aca="false">CHOOSE(WEEKDAY(A2273),"Dom","Lun","Mar","Mie","Jue","Vie","Sab")</f>
        <v>Mie</v>
      </c>
    </row>
    <row r="2274" customFormat="false" ht="15" hidden="true" customHeight="true" outlineLevel="0" collapsed="false">
      <c r="A2274" s="70" t="n">
        <v>44251</v>
      </c>
      <c r="B2274" s="136" t="s">
        <v>1632</v>
      </c>
      <c r="C2274" s="71"/>
      <c r="D2274" s="72"/>
      <c r="E2274" s="73"/>
      <c r="F2274" s="74"/>
      <c r="G2274" s="73"/>
      <c r="H2274" s="75"/>
      <c r="I2274" s="75"/>
      <c r="J2274" s="75"/>
      <c r="K2274" s="104" t="s">
        <v>257</v>
      </c>
      <c r="L2274" s="7" t="n">
        <v>0.635416666666667</v>
      </c>
      <c r="M2274" s="7" t="n">
        <v>0.638194444444444</v>
      </c>
      <c r="N2274" s="77" t="s">
        <v>190</v>
      </c>
      <c r="O2274" s="78" t="s">
        <v>407</v>
      </c>
      <c r="Q2274" s="0" t="s">
        <v>120</v>
      </c>
      <c r="R2274" s="0" t="str">
        <f aca="false">CHOOSE(WEEKDAY(A2274),"Dom","Lun","Mar","Mie","Jue","Vie","Sab")</f>
        <v>Mie</v>
      </c>
    </row>
    <row r="2275" customFormat="false" ht="15" hidden="true" customHeight="true" outlineLevel="0" collapsed="false">
      <c r="A2275" s="70" t="n">
        <v>44251</v>
      </c>
      <c r="B2275" s="9" t="s">
        <v>147</v>
      </c>
      <c r="C2275" s="71"/>
      <c r="D2275" s="72"/>
      <c r="E2275" s="73"/>
      <c r="F2275" s="74"/>
      <c r="G2275" s="73"/>
      <c r="H2275" s="75"/>
      <c r="I2275" s="75"/>
      <c r="J2275" s="75"/>
      <c r="K2275" s="104" t="s">
        <v>96</v>
      </c>
      <c r="L2275" s="7" t="n">
        <v>0.640277777777778</v>
      </c>
      <c r="M2275" s="7" t="n">
        <v>0.65</v>
      </c>
      <c r="N2275" s="77" t="s">
        <v>284</v>
      </c>
      <c r="O2275" s="78" t="s">
        <v>2118</v>
      </c>
      <c r="Q2275" s="0" t="s">
        <v>120</v>
      </c>
      <c r="R2275" s="0" t="str">
        <f aca="false">CHOOSE(WEEKDAY(A2275),"Dom","Lun","Mar","Mie","Jue","Vie","Sab")</f>
        <v>Mie</v>
      </c>
    </row>
    <row r="2276" customFormat="false" ht="15" hidden="true" customHeight="true" outlineLevel="0" collapsed="false">
      <c r="A2276" s="70" t="n">
        <v>44251</v>
      </c>
      <c r="B2276" s="9" t="s">
        <v>143</v>
      </c>
      <c r="C2276" s="71"/>
      <c r="D2276" s="72"/>
      <c r="E2276" s="73"/>
      <c r="F2276" s="74"/>
      <c r="G2276" s="73"/>
      <c r="H2276" s="75"/>
      <c r="I2276" s="75"/>
      <c r="J2276" s="75"/>
      <c r="K2276" s="104" t="s">
        <v>144</v>
      </c>
      <c r="L2276" s="7" t="n">
        <v>0.767361111111111</v>
      </c>
      <c r="M2276" s="7" t="n">
        <v>0.804861111111111</v>
      </c>
      <c r="N2276" s="77" t="s">
        <v>310</v>
      </c>
      <c r="O2276" s="78"/>
      <c r="Q2276" s="0" t="s">
        <v>120</v>
      </c>
      <c r="R2276" s="0" t="str">
        <f aca="false">CHOOSE(WEEKDAY(A2276),"Dom","Lun","Mar","Mie","Jue","Vie","Sab")</f>
        <v>Mie</v>
      </c>
    </row>
    <row r="2277" customFormat="false" ht="15" hidden="true" customHeight="true" outlineLevel="0" collapsed="false">
      <c r="A2277" s="47" t="n">
        <v>44251</v>
      </c>
      <c r="B2277" s="79" t="s">
        <v>147</v>
      </c>
      <c r="C2277" s="118"/>
      <c r="D2277" s="150"/>
      <c r="E2277" s="81"/>
      <c r="F2277" s="82"/>
      <c r="G2277" s="81"/>
      <c r="H2277" s="83"/>
      <c r="I2277" s="83"/>
      <c r="J2277" s="83"/>
      <c r="K2277" s="103" t="s">
        <v>96</v>
      </c>
      <c r="L2277" s="85" t="n">
        <v>0.813888888888889</v>
      </c>
      <c r="M2277" s="85" t="n">
        <v>0.83125</v>
      </c>
      <c r="N2277" s="86" t="s">
        <v>3513</v>
      </c>
      <c r="O2277" s="59" t="s">
        <v>2118</v>
      </c>
      <c r="Q2277" s="0" t="s">
        <v>120</v>
      </c>
      <c r="R2277" s="0" t="str">
        <f aca="false">CHOOSE(WEEKDAY(A2277),"Dom","Lun","Mar","Mie","Jue","Vie","Sab")</f>
        <v>Mie</v>
      </c>
    </row>
    <row r="2278" customFormat="false" ht="15" hidden="false" customHeight="true" outlineLevel="0" collapsed="false">
      <c r="A2278" s="87" t="n">
        <v>44252</v>
      </c>
      <c r="B2278" s="48" t="s">
        <v>3514</v>
      </c>
      <c r="C2278" s="97" t="n">
        <v>300</v>
      </c>
      <c r="D2278" s="50" t="s">
        <v>821</v>
      </c>
      <c r="E2278" s="51" t="s">
        <v>3515</v>
      </c>
      <c r="F2278" s="52" t="n">
        <f aca="false">IF(MONTH(A2278)=MONTH(A2277),F2277+1,1)</f>
        <v>1</v>
      </c>
      <c r="G2278" s="51"/>
      <c r="H2278" s="54" t="s">
        <v>3516</v>
      </c>
      <c r="I2278" s="54" t="s">
        <v>159</v>
      </c>
      <c r="J2278" s="54"/>
      <c r="K2278" s="151" t="s">
        <v>757</v>
      </c>
      <c r="L2278" s="57" t="n">
        <v>0.813888888888889</v>
      </c>
      <c r="M2278" s="57" t="n">
        <v>0.813888888888889</v>
      </c>
      <c r="N2278" s="58" t="s">
        <v>125</v>
      </c>
      <c r="O2278" s="98" t="s">
        <v>3517</v>
      </c>
      <c r="Q2278" s="0" t="s">
        <v>120</v>
      </c>
      <c r="R2278" s="0" t="str">
        <f aca="false">CHOOSE(WEEKDAY(A2278),"Dom","Lun","Mar","Mie","Jue","Vie","Sab")</f>
        <v>Jue</v>
      </c>
    </row>
    <row r="2279" customFormat="false" ht="15" hidden="false" customHeight="true" outlineLevel="0" collapsed="false">
      <c r="A2279" s="70" t="n">
        <v>44253</v>
      </c>
      <c r="B2279" s="9" t="s">
        <v>2626</v>
      </c>
      <c r="C2279" s="71" t="n">
        <v>300</v>
      </c>
      <c r="D2279" s="72" t="s">
        <v>104</v>
      </c>
      <c r="E2279" s="73" t="s">
        <v>2627</v>
      </c>
      <c r="F2279" s="74" t="n">
        <f aca="false">IF(MONTH(A2279)=MONTH(A2278),F2278+1,1)</f>
        <v>2</v>
      </c>
      <c r="G2279" s="73"/>
      <c r="H2279" s="75"/>
      <c r="I2279" s="75" t="s">
        <v>159</v>
      </c>
      <c r="J2279" s="75" t="s">
        <v>2313</v>
      </c>
      <c r="K2279" s="104" t="s">
        <v>80</v>
      </c>
      <c r="L2279" s="7" t="n">
        <v>0.575694444444444</v>
      </c>
      <c r="M2279" s="7" t="n">
        <v>0.58125</v>
      </c>
      <c r="N2279" s="77" t="s">
        <v>109</v>
      </c>
      <c r="O2279" s="78" t="s">
        <v>2628</v>
      </c>
      <c r="Q2279" s="0" t="s">
        <v>120</v>
      </c>
      <c r="R2279" s="0" t="str">
        <f aca="false">CHOOSE(WEEKDAY(A2279),"Dom","Lun","Mar","Mie","Jue","Vie","Sab")</f>
        <v>Vie</v>
      </c>
    </row>
    <row r="2280" customFormat="false" ht="15" hidden="false" customHeight="true" outlineLevel="0" collapsed="false">
      <c r="A2280" s="70" t="n">
        <v>44253</v>
      </c>
      <c r="B2280" s="9" t="s">
        <v>3518</v>
      </c>
      <c r="C2280" s="71" t="n">
        <v>300</v>
      </c>
      <c r="D2280" s="72" t="s">
        <v>104</v>
      </c>
      <c r="E2280" s="73" t="s">
        <v>3519</v>
      </c>
      <c r="F2280" s="74" t="n">
        <f aca="false">IF(MONTH(A2280)=MONTH(A2279),F2279+1,1)</f>
        <v>3</v>
      </c>
      <c r="G2280" s="73"/>
      <c r="H2280" s="75"/>
      <c r="I2280" s="75" t="s">
        <v>113</v>
      </c>
      <c r="J2280" s="75" t="s">
        <v>2313</v>
      </c>
      <c r="K2280" s="104" t="s">
        <v>80</v>
      </c>
      <c r="L2280" s="7" t="n">
        <v>0.59375</v>
      </c>
      <c r="M2280" s="7" t="n">
        <v>0.632638888888889</v>
      </c>
      <c r="N2280" s="77" t="s">
        <v>132</v>
      </c>
      <c r="O2280" s="78" t="s">
        <v>3520</v>
      </c>
      <c r="Q2280" s="0" t="s">
        <v>120</v>
      </c>
      <c r="R2280" s="0" t="str">
        <f aca="false">CHOOSE(WEEKDAY(A2280),"Dom","Lun","Mar","Mie","Jue","Vie","Sab")</f>
        <v>Vie</v>
      </c>
    </row>
    <row r="2281" customFormat="false" ht="15" hidden="false" customHeight="true" outlineLevel="0" collapsed="false">
      <c r="A2281" s="70" t="n">
        <v>44253</v>
      </c>
      <c r="B2281" s="9" t="s">
        <v>2201</v>
      </c>
      <c r="C2281" s="120" t="n">
        <v>350</v>
      </c>
      <c r="D2281" s="137" t="s">
        <v>104</v>
      </c>
      <c r="E2281" s="73" t="s">
        <v>3521</v>
      </c>
      <c r="F2281" s="74" t="n">
        <f aca="false">IF(MONTH(A2281)=MONTH(A2280),F2280+1,1)</f>
        <v>4</v>
      </c>
      <c r="G2281" s="73"/>
      <c r="H2281" s="75"/>
      <c r="I2281" s="75" t="s">
        <v>113</v>
      </c>
      <c r="J2281" s="75" t="s">
        <v>2313</v>
      </c>
      <c r="K2281" s="104" t="s">
        <v>80</v>
      </c>
      <c r="L2281" s="7" t="n">
        <v>0.660416666666667</v>
      </c>
      <c r="M2281" s="7" t="n">
        <v>0.660416666666667</v>
      </c>
      <c r="N2281" s="77" t="s">
        <v>109</v>
      </c>
      <c r="O2281" s="78" t="s">
        <v>3522</v>
      </c>
      <c r="Q2281" s="0" t="s">
        <v>120</v>
      </c>
      <c r="R2281" s="0" t="str">
        <f aca="false">CHOOSE(WEEKDAY(A2281),"Dom","Lun","Mar","Mie","Jue","Vie","Sab")</f>
        <v>Vie</v>
      </c>
    </row>
    <row r="2282" customFormat="false" ht="15" hidden="true" customHeight="true" outlineLevel="0" collapsed="false">
      <c r="A2282" s="70" t="n">
        <v>44253</v>
      </c>
      <c r="B2282" s="9" t="s">
        <v>2768</v>
      </c>
      <c r="C2282" s="71"/>
      <c r="D2282" s="72"/>
      <c r="E2282" s="73"/>
      <c r="F2282" s="74"/>
      <c r="G2282" s="73"/>
      <c r="H2282" s="75"/>
      <c r="I2282" s="75"/>
      <c r="J2282" s="75"/>
      <c r="K2282" s="104" t="s">
        <v>257</v>
      </c>
      <c r="L2282" s="7" t="n">
        <v>0.563888888888889</v>
      </c>
      <c r="M2282" s="7" t="n">
        <v>0.571527777777778</v>
      </c>
      <c r="N2282" s="77" t="s">
        <v>123</v>
      </c>
      <c r="O2282" s="78" t="s">
        <v>2847</v>
      </c>
      <c r="Q2282" s="0" t="s">
        <v>120</v>
      </c>
      <c r="R2282" s="0" t="str">
        <f aca="false">CHOOSE(WEEKDAY(A2282),"Dom","Lun","Mar","Mie","Jue","Vie","Sab")</f>
        <v>Vie</v>
      </c>
    </row>
    <row r="2283" customFormat="false" ht="15" hidden="true" customHeight="true" outlineLevel="0" collapsed="false">
      <c r="A2283" s="70" t="n">
        <v>44253</v>
      </c>
      <c r="B2283" s="9" t="s">
        <v>2201</v>
      </c>
      <c r="C2283" s="120"/>
      <c r="D2283" s="137"/>
      <c r="E2283" s="73"/>
      <c r="F2283" s="74"/>
      <c r="G2283" s="73"/>
      <c r="H2283" s="75"/>
      <c r="I2283" s="75"/>
      <c r="J2283" s="75"/>
      <c r="K2283" s="104" t="s">
        <v>108</v>
      </c>
      <c r="L2283" s="7" t="n">
        <v>0.654166666666667</v>
      </c>
      <c r="M2283" s="7" t="n">
        <v>0.656944444444444</v>
      </c>
      <c r="N2283" s="77" t="s">
        <v>305</v>
      </c>
      <c r="O2283" s="78" t="s">
        <v>3523</v>
      </c>
      <c r="Q2283" s="0" t="s">
        <v>120</v>
      </c>
      <c r="R2283" s="0" t="str">
        <f aca="false">CHOOSE(WEEKDAY(A2283),"Dom","Lun","Mar","Mie","Jue","Vie","Sab")</f>
        <v>Vie</v>
      </c>
    </row>
    <row r="2284" customFormat="false" ht="15" hidden="true" customHeight="true" outlineLevel="0" collapsed="false">
      <c r="A2284" s="70" t="n">
        <v>44253</v>
      </c>
      <c r="B2284" s="9" t="s">
        <v>3524</v>
      </c>
      <c r="C2284" s="120"/>
      <c r="D2284" s="137"/>
      <c r="E2284" s="73"/>
      <c r="F2284" s="74"/>
      <c r="G2284" s="73"/>
      <c r="H2284" s="75"/>
      <c r="I2284" s="75"/>
      <c r="J2284" s="75"/>
      <c r="K2284" s="104" t="s">
        <v>108</v>
      </c>
      <c r="L2284" s="7" t="n">
        <v>0.672916666666667</v>
      </c>
      <c r="M2284" s="7" t="n">
        <v>0.679166666666667</v>
      </c>
      <c r="N2284" s="77" t="s">
        <v>168</v>
      </c>
      <c r="O2284" s="78" t="s">
        <v>3525</v>
      </c>
      <c r="Q2284" s="0" t="s">
        <v>120</v>
      </c>
      <c r="R2284" s="0" t="str">
        <f aca="false">CHOOSE(WEEKDAY(A2284),"Dom","Lun","Mar","Mie","Jue","Vie","Sab")</f>
        <v>Vie</v>
      </c>
    </row>
    <row r="2285" customFormat="false" ht="15" hidden="true" customHeight="true" outlineLevel="0" collapsed="false">
      <c r="A2285" s="70" t="n">
        <v>44253</v>
      </c>
      <c r="B2285" s="9" t="s">
        <v>143</v>
      </c>
      <c r="C2285" s="120"/>
      <c r="D2285" s="137"/>
      <c r="E2285" s="73"/>
      <c r="F2285" s="74"/>
      <c r="G2285" s="73"/>
      <c r="H2285" s="75"/>
      <c r="I2285" s="75"/>
      <c r="J2285" s="75"/>
      <c r="K2285" s="104" t="s">
        <v>144</v>
      </c>
      <c r="L2285" s="7" t="n">
        <v>0.681944444444444</v>
      </c>
      <c r="M2285" s="7" t="n">
        <v>0.710416666666667</v>
      </c>
      <c r="N2285" s="77" t="s">
        <v>198</v>
      </c>
      <c r="O2285" s="78"/>
      <c r="Q2285" s="0" t="s">
        <v>120</v>
      </c>
      <c r="R2285" s="0" t="str">
        <f aca="false">CHOOSE(WEEKDAY(A2285),"Dom","Lun","Mar","Mie","Jue","Vie","Sab")</f>
        <v>Vie</v>
      </c>
    </row>
    <row r="2286" customFormat="false" ht="15" hidden="true" customHeight="true" outlineLevel="0" collapsed="false">
      <c r="A2286" s="47" t="n">
        <v>44253</v>
      </c>
      <c r="B2286" s="79" t="s">
        <v>147</v>
      </c>
      <c r="C2286" s="49"/>
      <c r="D2286" s="80"/>
      <c r="E2286" s="81"/>
      <c r="F2286" s="82"/>
      <c r="G2286" s="81"/>
      <c r="H2286" s="83"/>
      <c r="I2286" s="83"/>
      <c r="J2286" s="83"/>
      <c r="K2286" s="103" t="s">
        <v>96</v>
      </c>
      <c r="L2286" s="85" t="n">
        <v>0.720833333333333</v>
      </c>
      <c r="M2286" s="85" t="n">
        <v>0.759027777777778</v>
      </c>
      <c r="N2286" s="86" t="s">
        <v>3526</v>
      </c>
      <c r="O2286" s="59" t="s">
        <v>2118</v>
      </c>
      <c r="Q2286" s="0" t="s">
        <v>120</v>
      </c>
      <c r="R2286" s="0" t="str">
        <f aca="false">CHOOSE(WEEKDAY(A2286),"Dom","Lun","Mar","Mie","Jue","Vie","Sab")</f>
        <v>Vie</v>
      </c>
    </row>
    <row r="2287" customFormat="false" ht="15" hidden="false" customHeight="true" outlineLevel="0" collapsed="false">
      <c r="A2287" s="70" t="n">
        <v>44254</v>
      </c>
      <c r="B2287" s="9" t="s">
        <v>3527</v>
      </c>
      <c r="C2287" s="71" t="n">
        <v>400</v>
      </c>
      <c r="D2287" s="72" t="s">
        <v>104</v>
      </c>
      <c r="E2287" s="73" t="s">
        <v>424</v>
      </c>
      <c r="F2287" s="74" t="n">
        <f aca="false">IF(MONTH(A2287)=MONTH(A2286),F2286+1,1)</f>
        <v>1</v>
      </c>
      <c r="G2287" s="73"/>
      <c r="H2287" s="75"/>
      <c r="I2287" s="75" t="s">
        <v>113</v>
      </c>
      <c r="J2287" s="75" t="s">
        <v>2313</v>
      </c>
      <c r="K2287" s="104" t="s">
        <v>80</v>
      </c>
      <c r="L2287" s="7" t="n">
        <v>0.597916666666667</v>
      </c>
      <c r="M2287" s="7" t="n">
        <v>0.622916666666667</v>
      </c>
      <c r="N2287" s="77" t="s">
        <v>89</v>
      </c>
      <c r="O2287" s="78" t="s">
        <v>425</v>
      </c>
      <c r="Q2287" s="0" t="s">
        <v>120</v>
      </c>
      <c r="R2287" s="0" t="str">
        <f aca="false">CHOOSE(WEEKDAY(A2287),"Dom","Lun","Mar","Mie","Jue","Vie","Sab")</f>
        <v>Sab</v>
      </c>
    </row>
    <row r="2288" customFormat="false" ht="15" hidden="false" customHeight="true" outlineLevel="0" collapsed="false">
      <c r="A2288" s="70" t="n">
        <v>44254</v>
      </c>
      <c r="B2288" s="9" t="s">
        <v>204</v>
      </c>
      <c r="C2288" s="71" t="n">
        <v>300</v>
      </c>
      <c r="D2288" s="72" t="s">
        <v>104</v>
      </c>
      <c r="E2288" s="73" t="s">
        <v>205</v>
      </c>
      <c r="F2288" s="74" t="n">
        <f aca="false">IF(MONTH(A2288)=MONTH(A2287),F2287+1,1)</f>
        <v>2</v>
      </c>
      <c r="G2288" s="73"/>
      <c r="H2288" s="75" t="s">
        <v>204</v>
      </c>
      <c r="I2288" s="75" t="s">
        <v>79</v>
      </c>
      <c r="J2288" s="75" t="s">
        <v>2313</v>
      </c>
      <c r="K2288" s="104" t="s">
        <v>80</v>
      </c>
      <c r="L2288" s="7" t="n">
        <v>0.650694444444444</v>
      </c>
      <c r="M2288" s="7" t="n">
        <v>0.665972222222222</v>
      </c>
      <c r="N2288" s="77" t="s">
        <v>615</v>
      </c>
      <c r="O2288" s="78" t="s">
        <v>3528</v>
      </c>
      <c r="Q2288" s="0" t="s">
        <v>120</v>
      </c>
      <c r="R2288" s="0" t="str">
        <f aca="false">CHOOSE(WEEKDAY(A2288),"Dom","Lun","Mar","Mie","Jue","Vie","Sab")</f>
        <v>Sab</v>
      </c>
    </row>
    <row r="2289" customFormat="false" ht="15" hidden="false" customHeight="true" outlineLevel="0" collapsed="false">
      <c r="A2289" s="70" t="n">
        <v>44254</v>
      </c>
      <c r="B2289" s="9" t="s">
        <v>686</v>
      </c>
      <c r="C2289" s="120" t="n">
        <v>400</v>
      </c>
      <c r="D2289" s="137" t="s">
        <v>104</v>
      </c>
      <c r="E2289" s="73" t="s">
        <v>3529</v>
      </c>
      <c r="F2289" s="74" t="n">
        <f aca="false">IF(MONTH(A2289)=MONTH(A2288),F2288+1,1)</f>
        <v>3</v>
      </c>
      <c r="G2289" s="73"/>
      <c r="H2289" s="75"/>
      <c r="I2289" s="75" t="s">
        <v>79</v>
      </c>
      <c r="J2289" s="75" t="s">
        <v>2313</v>
      </c>
      <c r="K2289" s="104" t="s">
        <v>80</v>
      </c>
      <c r="L2289" s="7" t="n">
        <v>0.738194444444444</v>
      </c>
      <c r="M2289" s="7" t="n">
        <v>0.775</v>
      </c>
      <c r="N2289" s="77" t="s">
        <v>132</v>
      </c>
      <c r="O2289" s="78" t="s">
        <v>3530</v>
      </c>
      <c r="Q2289" s="0" t="s">
        <v>120</v>
      </c>
      <c r="R2289" s="0" t="str">
        <f aca="false">CHOOSE(WEEKDAY(A2289),"Dom","Lun","Mar","Mie","Jue","Vie","Sab")</f>
        <v>Sab</v>
      </c>
    </row>
    <row r="2290" customFormat="false" ht="15" hidden="true" customHeight="true" outlineLevel="0" collapsed="false">
      <c r="A2290" s="70" t="n">
        <v>44254</v>
      </c>
      <c r="B2290" s="9" t="s">
        <v>3531</v>
      </c>
      <c r="C2290" s="71"/>
      <c r="D2290" s="72"/>
      <c r="E2290" s="73"/>
      <c r="F2290" s="74"/>
      <c r="G2290" s="73"/>
      <c r="H2290" s="75"/>
      <c r="I2290" s="75"/>
      <c r="J2290" s="75"/>
      <c r="K2290" s="104" t="s">
        <v>108</v>
      </c>
      <c r="L2290" s="7" t="n">
        <v>0.580555555555556</v>
      </c>
      <c r="M2290" s="7" t="n">
        <v>0.594444444444444</v>
      </c>
      <c r="N2290" s="77" t="s">
        <v>305</v>
      </c>
      <c r="O2290" s="78" t="s">
        <v>3532</v>
      </c>
      <c r="Q2290" s="0" t="s">
        <v>120</v>
      </c>
      <c r="R2290" s="0" t="str">
        <f aca="false">CHOOSE(WEEKDAY(A2290),"Dom","Lun","Mar","Mie","Jue","Vie","Sab")</f>
        <v>Sab</v>
      </c>
    </row>
    <row r="2291" customFormat="false" ht="15" hidden="true" customHeight="true" outlineLevel="0" collapsed="false">
      <c r="A2291" s="70" t="n">
        <v>44254</v>
      </c>
      <c r="B2291" s="9" t="s">
        <v>143</v>
      </c>
      <c r="C2291" s="120"/>
      <c r="D2291" s="137"/>
      <c r="E2291" s="73"/>
      <c r="F2291" s="74"/>
      <c r="G2291" s="73"/>
      <c r="H2291" s="75"/>
      <c r="I2291" s="75"/>
      <c r="J2291" s="75"/>
      <c r="K2291" s="104" t="s">
        <v>144</v>
      </c>
      <c r="L2291" s="7" t="n">
        <v>0.686805555555556</v>
      </c>
      <c r="M2291" s="7" t="n">
        <v>0.729861111111111</v>
      </c>
      <c r="N2291" s="77" t="s">
        <v>137</v>
      </c>
      <c r="O2291" s="78"/>
      <c r="Q2291" s="0" t="s">
        <v>120</v>
      </c>
      <c r="R2291" s="0" t="str">
        <f aca="false">CHOOSE(WEEKDAY(A2291),"Dom","Lun","Mar","Mie","Jue","Vie","Sab")</f>
        <v>Sab</v>
      </c>
    </row>
    <row r="2292" customFormat="false" ht="15" hidden="true" customHeight="true" outlineLevel="0" collapsed="false">
      <c r="A2292" s="70" t="n">
        <v>44254</v>
      </c>
      <c r="B2292" s="9" t="s">
        <v>143</v>
      </c>
      <c r="C2292" s="120"/>
      <c r="D2292" s="137"/>
      <c r="E2292" s="73"/>
      <c r="F2292" s="74"/>
      <c r="G2292" s="73"/>
      <c r="H2292" s="75"/>
      <c r="I2292" s="75"/>
      <c r="J2292" s="75"/>
      <c r="K2292" s="104" t="s">
        <v>144</v>
      </c>
      <c r="L2292" s="7" t="n">
        <v>0.796527777777778</v>
      </c>
      <c r="M2292" s="7" t="n">
        <v>0.841666666666667</v>
      </c>
      <c r="N2292" s="77" t="s">
        <v>324</v>
      </c>
      <c r="O2292" s="78"/>
      <c r="Q2292" s="0" t="s">
        <v>120</v>
      </c>
      <c r="R2292" s="0" t="str">
        <f aca="false">CHOOSE(WEEKDAY(A2292),"Dom","Lun","Mar","Mie","Jue","Vie","Sab")</f>
        <v>Sab</v>
      </c>
    </row>
    <row r="2293" customFormat="false" ht="15" hidden="true" customHeight="true" outlineLevel="0" collapsed="false">
      <c r="A2293" s="47" t="n">
        <v>44254</v>
      </c>
      <c r="B2293" s="79" t="s">
        <v>147</v>
      </c>
      <c r="C2293" s="118"/>
      <c r="D2293" s="150"/>
      <c r="E2293" s="81"/>
      <c r="F2293" s="82"/>
      <c r="G2293" s="81"/>
      <c r="H2293" s="83"/>
      <c r="I2293" s="83"/>
      <c r="J2293" s="83"/>
      <c r="K2293" s="103" t="s">
        <v>96</v>
      </c>
      <c r="L2293" s="85" t="n">
        <v>0.848611111111111</v>
      </c>
      <c r="M2293" s="85" t="n">
        <v>0.863194444444444</v>
      </c>
      <c r="N2293" s="86" t="s">
        <v>3533</v>
      </c>
      <c r="O2293" s="59" t="s">
        <v>2118</v>
      </c>
      <c r="Q2293" s="0" t="s">
        <v>120</v>
      </c>
      <c r="R2293" s="0" t="str">
        <f aca="false">CHOOSE(WEEKDAY(A2293),"Dom","Lun","Mar","Mie","Jue","Vie","Sab")</f>
        <v>Sab</v>
      </c>
    </row>
    <row r="2294" customFormat="false" ht="15" hidden="false" customHeight="true" outlineLevel="0" collapsed="false">
      <c r="A2294" s="70" t="n">
        <v>44256</v>
      </c>
      <c r="B2294" s="9" t="s">
        <v>3058</v>
      </c>
      <c r="C2294" s="71" t="n">
        <v>450</v>
      </c>
      <c r="D2294" s="72" t="s">
        <v>1983</v>
      </c>
      <c r="E2294" s="73" t="s">
        <v>2643</v>
      </c>
      <c r="F2294" s="74" t="n">
        <f aca="false">IF(MONTH(A2294)=MONTH(A2293),F2293+1,1)</f>
        <v>1</v>
      </c>
      <c r="G2294" s="73"/>
      <c r="H2294" s="75" t="s">
        <v>2644</v>
      </c>
      <c r="I2294" s="75" t="s">
        <v>79</v>
      </c>
      <c r="J2294" s="75" t="s">
        <v>2313</v>
      </c>
      <c r="K2294" s="104" t="s">
        <v>80</v>
      </c>
      <c r="L2294" s="7" t="n">
        <v>0.616666666666667</v>
      </c>
      <c r="M2294" s="7" t="n">
        <v>0.665277777777778</v>
      </c>
      <c r="N2294" s="77" t="s">
        <v>909</v>
      </c>
      <c r="O2294" s="78" t="s">
        <v>2645</v>
      </c>
      <c r="Q2294" s="0" t="s">
        <v>75</v>
      </c>
      <c r="R2294" s="0" t="str">
        <f aca="false">CHOOSE(WEEKDAY(A2294),"Dom","Lun","Mar","Mie","Jue","Vie","Sab")</f>
        <v>Lun</v>
      </c>
    </row>
    <row r="2295" customFormat="false" ht="15" hidden="false" customHeight="true" outlineLevel="0" collapsed="false">
      <c r="A2295" s="70" t="n">
        <v>44256</v>
      </c>
      <c r="B2295" s="9" t="s">
        <v>3534</v>
      </c>
      <c r="C2295" s="71" t="n">
        <v>450</v>
      </c>
      <c r="D2295" s="72" t="s">
        <v>821</v>
      </c>
      <c r="E2295" s="73" t="s">
        <v>3535</v>
      </c>
      <c r="F2295" s="74" t="n">
        <f aca="false">IF(MONTH(A2295)=MONTH(A2294),F2294+1,1)</f>
        <v>2</v>
      </c>
      <c r="G2295" s="73"/>
      <c r="H2295" s="75" t="s">
        <v>3536</v>
      </c>
      <c r="I2295" s="75" t="s">
        <v>113</v>
      </c>
      <c r="J2295" s="75" t="s">
        <v>2313</v>
      </c>
      <c r="K2295" s="104" t="s">
        <v>80</v>
      </c>
      <c r="L2295" s="7" t="n">
        <v>0.345833333333333</v>
      </c>
      <c r="M2295" s="7" t="n">
        <v>0.380555555555556</v>
      </c>
      <c r="N2295" s="77" t="s">
        <v>615</v>
      </c>
      <c r="O2295" s="78" t="s">
        <v>3537</v>
      </c>
      <c r="Q2295" s="0" t="s">
        <v>75</v>
      </c>
      <c r="R2295" s="0" t="str">
        <f aca="false">CHOOSE(WEEKDAY(A2295),"Dom","Lun","Mar","Mie","Jue","Vie","Sab")</f>
        <v>Lun</v>
      </c>
    </row>
    <row r="2296" customFormat="false" ht="15" hidden="false" customHeight="true" outlineLevel="0" collapsed="false">
      <c r="A2296" s="70" t="n">
        <v>44256</v>
      </c>
      <c r="B2296" s="9" t="s">
        <v>3538</v>
      </c>
      <c r="C2296" s="71" t="n">
        <v>400</v>
      </c>
      <c r="D2296" s="72" t="s">
        <v>821</v>
      </c>
      <c r="E2296" s="73" t="s">
        <v>3539</v>
      </c>
      <c r="F2296" s="74" t="n">
        <f aca="false">IF(MONTH(A2296)=MONTH(A2295),F2295+1,1)</f>
        <v>3</v>
      </c>
      <c r="G2296" s="73"/>
      <c r="H2296" s="75" t="s">
        <v>3540</v>
      </c>
      <c r="I2296" s="75" t="s">
        <v>113</v>
      </c>
      <c r="J2296" s="75" t="s">
        <v>2313</v>
      </c>
      <c r="K2296" s="104" t="s">
        <v>80</v>
      </c>
      <c r="L2296" s="7" t="n">
        <v>0.401388888888889</v>
      </c>
      <c r="M2296" s="7" t="n">
        <v>0.4125</v>
      </c>
      <c r="N2296" s="77" t="s">
        <v>259</v>
      </c>
      <c r="O2296" s="78" t="s">
        <v>3541</v>
      </c>
      <c r="Q2296" s="0" t="s">
        <v>75</v>
      </c>
      <c r="R2296" s="0" t="str">
        <f aca="false">CHOOSE(WEEKDAY(A2296),"Dom","Lun","Mar","Mie","Jue","Vie","Sab")</f>
        <v>Lun</v>
      </c>
    </row>
    <row r="2297" customFormat="false" ht="15" hidden="false" customHeight="true" outlineLevel="0" collapsed="false">
      <c r="A2297" s="70" t="n">
        <v>44256</v>
      </c>
      <c r="B2297" s="9" t="s">
        <v>3542</v>
      </c>
      <c r="C2297" s="71" t="n">
        <v>450</v>
      </c>
      <c r="D2297" s="72" t="s">
        <v>821</v>
      </c>
      <c r="E2297" s="73" t="s">
        <v>3543</v>
      </c>
      <c r="F2297" s="74" t="n">
        <f aca="false">IF(MONTH(A2297)=MONTH(A2296),F2296+1,1)</f>
        <v>4</v>
      </c>
      <c r="G2297" s="73"/>
      <c r="H2297" s="75" t="s">
        <v>3544</v>
      </c>
      <c r="I2297" s="75" t="s">
        <v>131</v>
      </c>
      <c r="J2297" s="75" t="s">
        <v>2313</v>
      </c>
      <c r="K2297" s="104" t="s">
        <v>80</v>
      </c>
      <c r="L2297" s="7" t="n">
        <v>0.775</v>
      </c>
      <c r="M2297" s="7" t="n">
        <v>0.795138888888889</v>
      </c>
      <c r="N2297" s="77" t="s">
        <v>341</v>
      </c>
      <c r="O2297" s="78" t="s">
        <v>3545</v>
      </c>
      <c r="Q2297" s="0" t="s">
        <v>75</v>
      </c>
      <c r="R2297" s="0" t="str">
        <f aca="false">CHOOSE(WEEKDAY(A2297),"Dom","Lun","Mar","Mie","Jue","Vie","Sab")</f>
        <v>Lun</v>
      </c>
    </row>
    <row r="2298" customFormat="false" ht="15" hidden="false" customHeight="true" outlineLevel="0" collapsed="false">
      <c r="A2298" s="70" t="n">
        <v>44256</v>
      </c>
      <c r="B2298" s="9" t="s">
        <v>1546</v>
      </c>
      <c r="C2298" s="71" t="n">
        <v>300</v>
      </c>
      <c r="D2298" s="72" t="s">
        <v>104</v>
      </c>
      <c r="E2298" s="73" t="s">
        <v>3546</v>
      </c>
      <c r="F2298" s="74" t="n">
        <f aca="false">IF(MONTH(A2298)=MONTH(A2297),F2297+1,1)</f>
        <v>5</v>
      </c>
      <c r="G2298" s="73"/>
      <c r="H2298" s="75"/>
      <c r="I2298" s="75" t="s">
        <v>100</v>
      </c>
      <c r="J2298" s="75" t="s">
        <v>2313</v>
      </c>
      <c r="K2298" s="104" t="s">
        <v>80</v>
      </c>
      <c r="L2298" s="7" t="n">
        <v>0.590972222222222</v>
      </c>
      <c r="M2298" s="7" t="n">
        <v>0.600694444444444</v>
      </c>
      <c r="N2298" s="77" t="s">
        <v>155</v>
      </c>
      <c r="O2298" s="78" t="s">
        <v>3547</v>
      </c>
      <c r="Q2298" s="0" t="s">
        <v>75</v>
      </c>
      <c r="R2298" s="0" t="str">
        <f aca="false">CHOOSE(WEEKDAY(A2298),"Dom","Lun","Mar","Mie","Jue","Vie","Sab")</f>
        <v>Lun</v>
      </c>
    </row>
    <row r="2299" customFormat="false" ht="15" hidden="true" customHeight="true" outlineLevel="0" collapsed="false">
      <c r="A2299" s="70" t="n">
        <v>44256</v>
      </c>
      <c r="B2299" s="9" t="s">
        <v>3072</v>
      </c>
      <c r="C2299" s="120"/>
      <c r="D2299" s="137"/>
      <c r="E2299" s="73"/>
      <c r="F2299" s="74"/>
      <c r="G2299" s="73"/>
      <c r="H2299" s="75"/>
      <c r="I2299" s="75"/>
      <c r="J2299" s="75"/>
      <c r="K2299" s="104" t="s">
        <v>108</v>
      </c>
      <c r="L2299" s="7" t="n">
        <v>0.424305555555556</v>
      </c>
      <c r="M2299" s="7" t="n">
        <v>0.426388888888889</v>
      </c>
      <c r="N2299" s="77" t="s">
        <v>198</v>
      </c>
      <c r="O2299" s="78" t="s">
        <v>3548</v>
      </c>
      <c r="Q2299" s="0" t="s">
        <v>75</v>
      </c>
      <c r="R2299" s="0" t="str">
        <f aca="false">CHOOSE(WEEKDAY(A2299),"Dom","Lun","Mar","Mie","Jue","Vie","Sab")</f>
        <v>Lun</v>
      </c>
    </row>
    <row r="2300" customFormat="false" ht="15" hidden="true" customHeight="true" outlineLevel="0" collapsed="false">
      <c r="A2300" s="70" t="n">
        <v>44256</v>
      </c>
      <c r="B2300" s="9" t="s">
        <v>3549</v>
      </c>
      <c r="C2300" s="120"/>
      <c r="D2300" s="137"/>
      <c r="E2300" s="73"/>
      <c r="F2300" s="74"/>
      <c r="G2300" s="73"/>
      <c r="H2300" s="75"/>
      <c r="I2300" s="75"/>
      <c r="J2300" s="75"/>
      <c r="K2300" s="104" t="s">
        <v>108</v>
      </c>
      <c r="L2300" s="7" t="n">
        <v>0.436805555555555</v>
      </c>
      <c r="M2300" s="7" t="n">
        <v>0.440277777777778</v>
      </c>
      <c r="N2300" s="77" t="s">
        <v>395</v>
      </c>
      <c r="O2300" s="78" t="s">
        <v>3550</v>
      </c>
      <c r="Q2300" s="0" t="s">
        <v>75</v>
      </c>
      <c r="R2300" s="0" t="str">
        <f aca="false">CHOOSE(WEEKDAY(A2300),"Dom","Lun","Mar","Mie","Jue","Vie","Sab")</f>
        <v>Lun</v>
      </c>
    </row>
    <row r="2301" customFormat="false" ht="15" hidden="true" customHeight="true" outlineLevel="0" collapsed="false">
      <c r="A2301" s="70" t="n">
        <v>44256</v>
      </c>
      <c r="B2301" s="9" t="s">
        <v>143</v>
      </c>
      <c r="C2301" s="71"/>
      <c r="D2301" s="72"/>
      <c r="E2301" s="73"/>
      <c r="F2301" s="74"/>
      <c r="G2301" s="73"/>
      <c r="H2301" s="75"/>
      <c r="I2301" s="75"/>
      <c r="J2301" s="75"/>
      <c r="K2301" s="104" t="s">
        <v>144</v>
      </c>
      <c r="L2301" s="7" t="n">
        <v>0.465972222222222</v>
      </c>
      <c r="M2301" s="7" t="n">
        <v>0.502777777777778</v>
      </c>
      <c r="N2301" s="77" t="s">
        <v>284</v>
      </c>
      <c r="O2301" s="78"/>
      <c r="Q2301" s="0" t="s">
        <v>75</v>
      </c>
      <c r="R2301" s="0" t="str">
        <f aca="false">CHOOSE(WEEKDAY(A2301),"Dom","Lun","Mar","Mie","Jue","Vie","Sab")</f>
        <v>Lun</v>
      </c>
    </row>
    <row r="2302" customFormat="false" ht="15" hidden="true" customHeight="true" outlineLevel="0" collapsed="false">
      <c r="A2302" s="70" t="n">
        <v>44256</v>
      </c>
      <c r="B2302" s="9" t="s">
        <v>3551</v>
      </c>
      <c r="C2302" s="152"/>
      <c r="D2302" s="153"/>
      <c r="E2302" s="73"/>
      <c r="F2302" s="74"/>
      <c r="G2302" s="73"/>
      <c r="H2302" s="75"/>
      <c r="I2302" s="75"/>
      <c r="J2302" s="75"/>
      <c r="K2302" s="104" t="s">
        <v>108</v>
      </c>
      <c r="L2302" s="7" t="n">
        <v>0.509027777777778</v>
      </c>
      <c r="M2302" s="7" t="n">
        <v>0.585416666666667</v>
      </c>
      <c r="N2302" s="77" t="s">
        <v>239</v>
      </c>
      <c r="O2302" s="78" t="s">
        <v>3552</v>
      </c>
      <c r="Q2302" s="0" t="s">
        <v>75</v>
      </c>
      <c r="R2302" s="0" t="str">
        <f aca="false">CHOOSE(WEEKDAY(A2302),"Dom","Lun","Mar","Mie","Jue","Vie","Sab")</f>
        <v>Lun</v>
      </c>
    </row>
    <row r="2303" customFormat="false" ht="15" hidden="true" customHeight="true" outlineLevel="0" collapsed="false">
      <c r="A2303" s="70" t="n">
        <v>44256</v>
      </c>
      <c r="B2303" s="9" t="s">
        <v>143</v>
      </c>
      <c r="C2303" s="120"/>
      <c r="D2303" s="137"/>
      <c r="E2303" s="73"/>
      <c r="F2303" s="74"/>
      <c r="G2303" s="73"/>
      <c r="H2303" s="75"/>
      <c r="I2303" s="75"/>
      <c r="J2303" s="75"/>
      <c r="K2303" s="104" t="s">
        <v>144</v>
      </c>
      <c r="L2303" s="7" t="n">
        <v>0.698611111111111</v>
      </c>
      <c r="M2303" s="7" t="n">
        <v>0.750694444444444</v>
      </c>
      <c r="N2303" s="77" t="s">
        <v>284</v>
      </c>
      <c r="O2303" s="78"/>
      <c r="Q2303" s="0" t="s">
        <v>75</v>
      </c>
      <c r="R2303" s="0" t="str">
        <f aca="false">CHOOSE(WEEKDAY(A2303),"Dom","Lun","Mar","Mie","Jue","Vie","Sab")</f>
        <v>Lun</v>
      </c>
    </row>
    <row r="2304" customFormat="false" ht="15" hidden="true" customHeight="true" outlineLevel="0" collapsed="false">
      <c r="A2304" s="70" t="n">
        <v>44256</v>
      </c>
      <c r="B2304" s="9" t="s">
        <v>765</v>
      </c>
      <c r="C2304" s="71"/>
      <c r="D2304" s="72"/>
      <c r="E2304" s="138"/>
      <c r="F2304" s="139"/>
      <c r="G2304" s="138"/>
      <c r="H2304" s="72"/>
      <c r="I2304" s="75"/>
      <c r="J2304" s="75"/>
      <c r="K2304" s="104" t="s">
        <v>257</v>
      </c>
      <c r="L2304" s="7" t="n">
        <v>0.756944444444444</v>
      </c>
      <c r="M2304" s="7" t="n">
        <v>0.770833333333333</v>
      </c>
      <c r="N2304" s="77" t="s">
        <v>123</v>
      </c>
      <c r="O2304" s="78" t="s">
        <v>766</v>
      </c>
      <c r="Q2304" s="0" t="s">
        <v>75</v>
      </c>
      <c r="R2304" s="0" t="str">
        <f aca="false">CHOOSE(WEEKDAY(A2304),"Dom","Lun","Mar","Mie","Jue","Vie","Sab")</f>
        <v>Lun</v>
      </c>
    </row>
    <row r="2305" customFormat="false" ht="15" hidden="true" customHeight="true" outlineLevel="0" collapsed="false">
      <c r="A2305" s="70" t="n">
        <v>44256</v>
      </c>
      <c r="B2305" s="9" t="s">
        <v>143</v>
      </c>
      <c r="C2305" s="71"/>
      <c r="D2305" s="72"/>
      <c r="E2305" s="73"/>
      <c r="F2305" s="74"/>
      <c r="G2305" s="73"/>
      <c r="H2305" s="75"/>
      <c r="I2305" s="75"/>
      <c r="J2305" s="75"/>
      <c r="K2305" s="104" t="s">
        <v>144</v>
      </c>
      <c r="L2305" s="7" t="n">
        <v>0.818055555555556</v>
      </c>
      <c r="M2305" s="7" t="n">
        <v>0.853472222222222</v>
      </c>
      <c r="N2305" s="77" t="s">
        <v>284</v>
      </c>
      <c r="O2305" s="78"/>
      <c r="Q2305" s="0" t="s">
        <v>75</v>
      </c>
      <c r="R2305" s="0" t="str">
        <f aca="false">CHOOSE(WEEKDAY(A2305),"Dom","Lun","Mar","Mie","Jue","Vie","Sab")</f>
        <v>Lun</v>
      </c>
    </row>
    <row r="2306" customFormat="false" ht="15" hidden="true" customHeight="true" outlineLevel="0" collapsed="false">
      <c r="A2306" s="47" t="n">
        <v>44256</v>
      </c>
      <c r="B2306" s="79" t="s">
        <v>147</v>
      </c>
      <c r="C2306" s="49"/>
      <c r="D2306" s="80"/>
      <c r="E2306" s="81"/>
      <c r="F2306" s="82"/>
      <c r="G2306" s="81"/>
      <c r="H2306" s="83"/>
      <c r="I2306" s="83"/>
      <c r="J2306" s="83"/>
      <c r="K2306" s="103" t="s">
        <v>96</v>
      </c>
      <c r="L2306" s="85" t="n">
        <v>0.859722222222222</v>
      </c>
      <c r="M2306" s="85" t="n">
        <v>0.877083333333333</v>
      </c>
      <c r="N2306" s="86" t="s">
        <v>3553</v>
      </c>
      <c r="O2306" s="59" t="s">
        <v>2118</v>
      </c>
      <c r="Q2306" s="0" t="s">
        <v>75</v>
      </c>
      <c r="R2306" s="0" t="str">
        <f aca="false">CHOOSE(WEEKDAY(A2306),"Dom","Lun","Mar","Mie","Jue","Vie","Sab")</f>
        <v>Lun</v>
      </c>
    </row>
    <row r="2307" customFormat="false" ht="15" hidden="false" customHeight="true" outlineLevel="0" collapsed="false">
      <c r="A2307" s="70" t="n">
        <v>44257</v>
      </c>
      <c r="B2307" s="9" t="s">
        <v>1124</v>
      </c>
      <c r="C2307" s="71" t="n">
        <v>500</v>
      </c>
      <c r="D2307" s="72" t="s">
        <v>1983</v>
      </c>
      <c r="E2307" s="73" t="s">
        <v>1125</v>
      </c>
      <c r="F2307" s="74" t="n">
        <f aca="false">IF(MONTH(A2307)=MONTH(A2306),F2306+1,1)</f>
        <v>1</v>
      </c>
      <c r="G2307" s="73"/>
      <c r="H2307" s="75" t="s">
        <v>1126</v>
      </c>
      <c r="I2307" s="75" t="s">
        <v>113</v>
      </c>
      <c r="J2307" s="75" t="s">
        <v>2313</v>
      </c>
      <c r="K2307" s="104" t="s">
        <v>80</v>
      </c>
      <c r="L2307" s="7" t="n">
        <v>0.657638888888889</v>
      </c>
      <c r="M2307" s="7" t="n">
        <v>0.661111111111111</v>
      </c>
      <c r="N2307" s="77" t="s">
        <v>81</v>
      </c>
      <c r="O2307" s="78" t="s">
        <v>1127</v>
      </c>
      <c r="Q2307" s="0" t="s">
        <v>75</v>
      </c>
      <c r="R2307" s="0" t="str">
        <f aca="false">CHOOSE(WEEKDAY(A2307),"Dom","Lun","Mar","Mie","Jue","Vie","Sab")</f>
        <v>Mar</v>
      </c>
    </row>
    <row r="2308" customFormat="false" ht="15" hidden="false" customHeight="true" outlineLevel="0" collapsed="false">
      <c r="A2308" s="70" t="n">
        <v>44257</v>
      </c>
      <c r="B2308" s="9" t="s">
        <v>504</v>
      </c>
      <c r="C2308" s="71" t="n">
        <v>350</v>
      </c>
      <c r="D2308" s="72" t="s">
        <v>104</v>
      </c>
      <c r="E2308" s="73" t="s">
        <v>2579</v>
      </c>
      <c r="F2308" s="74" t="n">
        <f aca="false">IF(MONTH(A2308)=MONTH(A2307),F2307+1,1)</f>
        <v>2</v>
      </c>
      <c r="G2308" s="73"/>
      <c r="H2308" s="75"/>
      <c r="I2308" s="75" t="s">
        <v>113</v>
      </c>
      <c r="J2308" s="75" t="s">
        <v>2313</v>
      </c>
      <c r="K2308" s="104" t="s">
        <v>80</v>
      </c>
      <c r="L2308" s="7" t="n">
        <v>0.407638888888889</v>
      </c>
      <c r="M2308" s="7" t="n">
        <v>0.432638888888889</v>
      </c>
      <c r="N2308" s="77" t="s">
        <v>385</v>
      </c>
      <c r="O2308" s="78" t="s">
        <v>2580</v>
      </c>
      <c r="Q2308" s="0" t="s">
        <v>75</v>
      </c>
      <c r="R2308" s="0" t="str">
        <f aca="false">CHOOSE(WEEKDAY(A2308),"Dom","Lun","Mar","Mie","Jue","Vie","Sab")</f>
        <v>Mar</v>
      </c>
    </row>
    <row r="2309" customFormat="false" ht="15" hidden="true" customHeight="true" outlineLevel="0" collapsed="false">
      <c r="A2309" s="70" t="n">
        <v>44257</v>
      </c>
      <c r="B2309" s="9" t="s">
        <v>1014</v>
      </c>
      <c r="C2309" s="71"/>
      <c r="D2309" s="72"/>
      <c r="E2309" s="73"/>
      <c r="F2309" s="74"/>
      <c r="G2309" s="73"/>
      <c r="H2309" s="75"/>
      <c r="I2309" s="75"/>
      <c r="J2309" s="75"/>
      <c r="K2309" s="104" t="s">
        <v>257</v>
      </c>
      <c r="L2309" s="7" t="n">
        <v>0.395833333333333</v>
      </c>
      <c r="M2309" s="7" t="n">
        <v>0.404861111111111</v>
      </c>
      <c r="N2309" s="77" t="s">
        <v>168</v>
      </c>
      <c r="O2309" s="78" t="s">
        <v>1015</v>
      </c>
      <c r="Q2309" s="0" t="s">
        <v>75</v>
      </c>
      <c r="R2309" s="0" t="str">
        <f aca="false">CHOOSE(WEEKDAY(A2309),"Dom","Lun","Mar","Mie","Jue","Vie","Sab")</f>
        <v>Mar</v>
      </c>
    </row>
    <row r="2310" customFormat="false" ht="15" hidden="true" customHeight="true" outlineLevel="0" collapsed="false">
      <c r="A2310" s="70" t="n">
        <v>44257</v>
      </c>
      <c r="B2310" s="9" t="s">
        <v>2201</v>
      </c>
      <c r="C2310" s="71"/>
      <c r="D2310" s="72"/>
      <c r="E2310" s="73"/>
      <c r="F2310" s="74"/>
      <c r="G2310" s="73"/>
      <c r="H2310" s="75"/>
      <c r="I2310" s="75"/>
      <c r="J2310" s="75"/>
      <c r="K2310" s="104" t="s">
        <v>108</v>
      </c>
      <c r="L2310" s="7" t="n">
        <v>0.449305555555556</v>
      </c>
      <c r="M2310" s="7" t="n">
        <v>0.453472222222222</v>
      </c>
      <c r="N2310" s="77" t="s">
        <v>155</v>
      </c>
      <c r="O2310" s="78" t="s">
        <v>3554</v>
      </c>
      <c r="Q2310" s="0" t="s">
        <v>75</v>
      </c>
      <c r="R2310" s="0" t="str">
        <f aca="false">CHOOSE(WEEKDAY(A2310),"Dom","Lun","Mar","Mie","Jue","Vie","Sab")</f>
        <v>Mar</v>
      </c>
    </row>
    <row r="2311" customFormat="false" ht="15" hidden="true" customHeight="true" outlineLevel="0" collapsed="false">
      <c r="A2311" s="70" t="n">
        <v>44257</v>
      </c>
      <c r="B2311" s="9" t="s">
        <v>3555</v>
      </c>
      <c r="C2311" s="71"/>
      <c r="D2311" s="72"/>
      <c r="E2311" s="73"/>
      <c r="F2311" s="74"/>
      <c r="G2311" s="73"/>
      <c r="H2311" s="75"/>
      <c r="I2311" s="75"/>
      <c r="J2311" s="75"/>
      <c r="K2311" s="104" t="s">
        <v>108</v>
      </c>
      <c r="L2311" s="7" t="n">
        <v>0.469444444444444</v>
      </c>
      <c r="M2311" s="7" t="n">
        <v>0.499305555555555</v>
      </c>
      <c r="N2311" s="77" t="s">
        <v>93</v>
      </c>
      <c r="O2311" s="78" t="s">
        <v>3556</v>
      </c>
      <c r="Q2311" s="0" t="s">
        <v>75</v>
      </c>
      <c r="R2311" s="0" t="str">
        <f aca="false">CHOOSE(WEEKDAY(A2311),"Dom","Lun","Mar","Mie","Jue","Vie","Sab")</f>
        <v>Mar</v>
      </c>
    </row>
    <row r="2312" customFormat="false" ht="15" hidden="true" customHeight="true" outlineLevel="0" collapsed="false">
      <c r="A2312" s="70" t="n">
        <v>44257</v>
      </c>
      <c r="B2312" s="9" t="s">
        <v>3555</v>
      </c>
      <c r="C2312" s="152"/>
      <c r="D2312" s="153"/>
      <c r="E2312" s="73"/>
      <c r="F2312" s="74"/>
      <c r="G2312" s="73"/>
      <c r="H2312" s="75"/>
      <c r="I2312" s="75"/>
      <c r="J2312" s="75"/>
      <c r="K2312" s="104" t="s">
        <v>108</v>
      </c>
      <c r="L2312" s="7" t="n">
        <v>0.536805555555556</v>
      </c>
      <c r="M2312" s="7" t="n">
        <v>0.539583333333333</v>
      </c>
      <c r="N2312" s="77" t="s">
        <v>434</v>
      </c>
      <c r="O2312" s="78" t="s">
        <v>3557</v>
      </c>
      <c r="Q2312" s="0" t="s">
        <v>75</v>
      </c>
      <c r="R2312" s="0" t="str">
        <f aca="false">CHOOSE(WEEKDAY(A2312),"Dom","Lun","Mar","Mie","Jue","Vie","Sab")</f>
        <v>Mar</v>
      </c>
    </row>
    <row r="2313" customFormat="false" ht="15" hidden="true" customHeight="true" outlineLevel="0" collapsed="false">
      <c r="A2313" s="70" t="n">
        <v>44257</v>
      </c>
      <c r="B2313" s="9" t="s">
        <v>3555</v>
      </c>
      <c r="C2313" s="71"/>
      <c r="D2313" s="72"/>
      <c r="E2313" s="73"/>
      <c r="F2313" s="74"/>
      <c r="G2313" s="73"/>
      <c r="H2313" s="75"/>
      <c r="I2313" s="75"/>
      <c r="J2313" s="75"/>
      <c r="K2313" s="104" t="s">
        <v>108</v>
      </c>
      <c r="L2313" s="7" t="n">
        <v>0.544444444444444</v>
      </c>
      <c r="M2313" s="7" t="n">
        <v>0.552777777777778</v>
      </c>
      <c r="N2313" s="77" t="s">
        <v>190</v>
      </c>
      <c r="O2313" s="78" t="s">
        <v>3558</v>
      </c>
      <c r="Q2313" s="0" t="s">
        <v>75</v>
      </c>
      <c r="R2313" s="0" t="str">
        <f aca="false">CHOOSE(WEEKDAY(A2313),"Dom","Lun","Mar","Mie","Jue","Vie","Sab")</f>
        <v>Mar</v>
      </c>
    </row>
    <row r="2314" customFormat="false" ht="15" hidden="true" customHeight="true" outlineLevel="0" collapsed="false">
      <c r="A2314" s="70" t="n">
        <v>44257</v>
      </c>
      <c r="B2314" s="9" t="s">
        <v>143</v>
      </c>
      <c r="C2314" s="71"/>
      <c r="D2314" s="72"/>
      <c r="E2314" s="73"/>
      <c r="F2314" s="74"/>
      <c r="G2314" s="73"/>
      <c r="H2314" s="75"/>
      <c r="I2314" s="75"/>
      <c r="J2314" s="75"/>
      <c r="K2314" s="104" t="s">
        <v>144</v>
      </c>
      <c r="L2314" s="7" t="n">
        <v>0.554861111111111</v>
      </c>
      <c r="M2314" s="7" t="n">
        <v>0.586805555555556</v>
      </c>
      <c r="N2314" s="77" t="s">
        <v>324</v>
      </c>
      <c r="O2314" s="78"/>
      <c r="P2314" s="0" t="s">
        <v>3559</v>
      </c>
      <c r="Q2314" s="0" t="s">
        <v>75</v>
      </c>
      <c r="R2314" s="0" t="str">
        <f aca="false">CHOOSE(WEEKDAY(A2314),"Dom","Lun","Mar","Mie","Jue","Vie","Sab")</f>
        <v>Mar</v>
      </c>
    </row>
    <row r="2315" customFormat="false" ht="15" hidden="true" customHeight="true" outlineLevel="0" collapsed="false">
      <c r="A2315" s="70" t="n">
        <v>44257</v>
      </c>
      <c r="B2315" s="9" t="s">
        <v>3560</v>
      </c>
      <c r="C2315" s="71"/>
      <c r="D2315" s="72"/>
      <c r="E2315" s="73"/>
      <c r="F2315" s="74"/>
      <c r="G2315" s="73"/>
      <c r="H2315" s="75"/>
      <c r="I2315" s="75"/>
      <c r="J2315" s="75"/>
      <c r="K2315" s="104" t="s">
        <v>108</v>
      </c>
      <c r="L2315" s="7" t="n">
        <v>0.59375</v>
      </c>
      <c r="M2315" s="7" t="n">
        <v>0.632638888888889</v>
      </c>
      <c r="N2315" s="77" t="s">
        <v>389</v>
      </c>
      <c r="O2315" s="78" t="s">
        <v>3561</v>
      </c>
      <c r="Q2315" s="0" t="s">
        <v>75</v>
      </c>
      <c r="R2315" s="0" t="str">
        <f aca="false">CHOOSE(WEEKDAY(A2315),"Dom","Lun","Mar","Mie","Jue","Vie","Sab")</f>
        <v>Mar</v>
      </c>
    </row>
    <row r="2316" customFormat="false" ht="15" hidden="true" customHeight="true" outlineLevel="0" collapsed="false">
      <c r="A2316" s="47" t="n">
        <v>44257</v>
      </c>
      <c r="B2316" s="79" t="s">
        <v>147</v>
      </c>
      <c r="C2316" s="49"/>
      <c r="D2316" s="80"/>
      <c r="E2316" s="81"/>
      <c r="F2316" s="82"/>
      <c r="G2316" s="81"/>
      <c r="H2316" s="83"/>
      <c r="I2316" s="83"/>
      <c r="J2316" s="83"/>
      <c r="K2316" s="103" t="s">
        <v>96</v>
      </c>
      <c r="L2316" s="85" t="n">
        <v>0.685416666666667</v>
      </c>
      <c r="M2316" s="85" t="n">
        <v>0.75625</v>
      </c>
      <c r="N2316" s="86" t="s">
        <v>3562</v>
      </c>
      <c r="O2316" s="59" t="s">
        <v>2118</v>
      </c>
      <c r="Q2316" s="0" t="s">
        <v>75</v>
      </c>
      <c r="R2316" s="0" t="str">
        <f aca="false">CHOOSE(WEEKDAY(A2316),"Dom","Lun","Mar","Mie","Jue","Vie","Sab")</f>
        <v>Mar</v>
      </c>
    </row>
    <row r="2317" customFormat="false" ht="15" hidden="false" customHeight="true" outlineLevel="0" collapsed="false">
      <c r="A2317" s="70" t="n">
        <v>44258</v>
      </c>
      <c r="B2317" s="9" t="s">
        <v>3563</v>
      </c>
      <c r="C2317" s="71" t="n">
        <v>450</v>
      </c>
      <c r="D2317" s="72" t="s">
        <v>821</v>
      </c>
      <c r="E2317" s="73" t="s">
        <v>3564</v>
      </c>
      <c r="F2317" s="74" t="n">
        <f aca="false">IF(MONTH(A2317)=MONTH(A2316),F2316+1,1)</f>
        <v>1</v>
      </c>
      <c r="G2317" s="73"/>
      <c r="H2317" s="75" t="s">
        <v>3565</v>
      </c>
      <c r="I2317" s="75" t="s">
        <v>131</v>
      </c>
      <c r="J2317" s="75" t="s">
        <v>2313</v>
      </c>
      <c r="K2317" s="104" t="s">
        <v>80</v>
      </c>
      <c r="L2317" s="7" t="n">
        <v>0.502083333333333</v>
      </c>
      <c r="M2317" s="7" t="n">
        <v>0.545833333333333</v>
      </c>
      <c r="N2317" s="77" t="s">
        <v>261</v>
      </c>
      <c r="O2317" s="78" t="s">
        <v>3566</v>
      </c>
      <c r="Q2317" s="0" t="s">
        <v>75</v>
      </c>
      <c r="R2317" s="0" t="str">
        <f aca="false">CHOOSE(WEEKDAY(A2317),"Dom","Lun","Mar","Mie","Jue","Vie","Sab")</f>
        <v>Mie</v>
      </c>
    </row>
    <row r="2318" customFormat="false" ht="15" hidden="false" customHeight="true" outlineLevel="0" collapsed="false">
      <c r="A2318" s="70" t="n">
        <v>44258</v>
      </c>
      <c r="B2318" s="9" t="s">
        <v>3567</v>
      </c>
      <c r="C2318" s="71" t="n">
        <v>300</v>
      </c>
      <c r="D2318" s="72" t="s">
        <v>104</v>
      </c>
      <c r="E2318" s="73" t="s">
        <v>3568</v>
      </c>
      <c r="F2318" s="74" t="n">
        <f aca="false">IF(MONTH(A2318)=MONTH(A2317),F2317+1,1)</f>
        <v>2</v>
      </c>
      <c r="G2318" s="73"/>
      <c r="H2318" s="75"/>
      <c r="I2318" s="75" t="s">
        <v>183</v>
      </c>
      <c r="J2318" s="75" t="s">
        <v>2313</v>
      </c>
      <c r="K2318" s="104" t="s">
        <v>80</v>
      </c>
      <c r="L2318" s="7" t="n">
        <v>0.599305555555556</v>
      </c>
      <c r="M2318" s="7" t="n">
        <v>0.608333333333333</v>
      </c>
      <c r="N2318" s="77" t="s">
        <v>389</v>
      </c>
      <c r="O2318" s="78" t="s">
        <v>3569</v>
      </c>
      <c r="Q2318" s="0" t="s">
        <v>75</v>
      </c>
      <c r="R2318" s="0" t="str">
        <f aca="false">CHOOSE(WEEKDAY(A2318),"Dom","Lun","Mar","Mie","Jue","Vie","Sab")</f>
        <v>Mie</v>
      </c>
    </row>
    <row r="2319" customFormat="false" ht="15" hidden="true" customHeight="true" outlineLevel="0" collapsed="false">
      <c r="A2319" s="70" t="n">
        <v>44258</v>
      </c>
      <c r="B2319" s="9" t="s">
        <v>3570</v>
      </c>
      <c r="C2319" s="71"/>
      <c r="D2319" s="72"/>
      <c r="E2319" s="73"/>
      <c r="F2319" s="74"/>
      <c r="G2319" s="73"/>
      <c r="H2319" s="75"/>
      <c r="I2319" s="75" t="s">
        <v>131</v>
      </c>
      <c r="J2319" s="75"/>
      <c r="K2319" s="104" t="s">
        <v>108</v>
      </c>
      <c r="L2319" s="7" t="n">
        <v>0.559027777777778</v>
      </c>
      <c r="M2319" s="7" t="n">
        <v>0.559722222222222</v>
      </c>
      <c r="N2319" s="77" t="s">
        <v>213</v>
      </c>
      <c r="O2319" s="78" t="s">
        <v>3571</v>
      </c>
      <c r="Q2319" s="0" t="s">
        <v>75</v>
      </c>
      <c r="R2319" s="0" t="str">
        <f aca="false">CHOOSE(WEEKDAY(A2319),"Dom","Lun","Mar","Mie","Jue","Vie","Sab")</f>
        <v>Mie</v>
      </c>
    </row>
    <row r="2320" customFormat="false" ht="15" hidden="true" customHeight="true" outlineLevel="0" collapsed="false">
      <c r="A2320" s="70" t="n">
        <v>44258</v>
      </c>
      <c r="B2320" s="9" t="s">
        <v>3572</v>
      </c>
      <c r="C2320" s="71"/>
      <c r="D2320" s="72"/>
      <c r="E2320" s="73"/>
      <c r="F2320" s="74"/>
      <c r="G2320" s="73"/>
      <c r="H2320" s="75"/>
      <c r="I2320" s="75"/>
      <c r="J2320" s="75"/>
      <c r="K2320" s="104" t="s">
        <v>257</v>
      </c>
      <c r="L2320" s="7" t="n">
        <v>0.577083333333333</v>
      </c>
      <c r="M2320" s="7" t="n">
        <v>0.591666666666667</v>
      </c>
      <c r="N2320" s="77" t="s">
        <v>170</v>
      </c>
      <c r="O2320" s="78" t="s">
        <v>632</v>
      </c>
      <c r="Q2320" s="0" t="s">
        <v>75</v>
      </c>
      <c r="R2320" s="0" t="str">
        <f aca="false">CHOOSE(WEEKDAY(A2320),"Dom","Lun","Mar","Mie","Jue","Vie","Sab")</f>
        <v>Mie</v>
      </c>
    </row>
    <row r="2321" customFormat="false" ht="15" hidden="true" customHeight="true" outlineLevel="0" collapsed="false">
      <c r="A2321" s="70" t="n">
        <v>44258</v>
      </c>
      <c r="B2321" s="9" t="s">
        <v>143</v>
      </c>
      <c r="C2321" s="71"/>
      <c r="D2321" s="72"/>
      <c r="E2321" s="73"/>
      <c r="F2321" s="74"/>
      <c r="G2321" s="73"/>
      <c r="H2321" s="75"/>
      <c r="I2321" s="75"/>
      <c r="J2321" s="75"/>
      <c r="K2321" s="104" t="s">
        <v>144</v>
      </c>
      <c r="L2321" s="7" t="n">
        <v>0.633333333333333</v>
      </c>
      <c r="M2321" s="7" t="n">
        <v>0.656944444444444</v>
      </c>
      <c r="N2321" s="77" t="s">
        <v>137</v>
      </c>
      <c r="O2321" s="78"/>
      <c r="Q2321" s="0" t="s">
        <v>75</v>
      </c>
      <c r="R2321" s="0" t="str">
        <f aca="false">CHOOSE(WEEKDAY(A2321),"Dom","Lun","Mar","Mie","Jue","Vie","Sab")</f>
        <v>Mie</v>
      </c>
    </row>
    <row r="2322" customFormat="false" ht="15" hidden="true" customHeight="true" outlineLevel="0" collapsed="false">
      <c r="A2322" s="47" t="n">
        <v>44258</v>
      </c>
      <c r="B2322" s="79" t="s">
        <v>147</v>
      </c>
      <c r="C2322" s="118"/>
      <c r="D2322" s="150"/>
      <c r="E2322" s="81"/>
      <c r="F2322" s="82"/>
      <c r="G2322" s="81"/>
      <c r="H2322" s="83"/>
      <c r="I2322" s="83"/>
      <c r="J2322" s="83"/>
      <c r="K2322" s="103" t="s">
        <v>96</v>
      </c>
      <c r="L2322" s="85" t="n">
        <v>0.665277777777778</v>
      </c>
      <c r="M2322" s="85" t="n">
        <v>0.683333333333333</v>
      </c>
      <c r="N2322" s="86" t="s">
        <v>3106</v>
      </c>
      <c r="O2322" s="59" t="s">
        <v>2118</v>
      </c>
      <c r="Q2322" s="0" t="s">
        <v>75</v>
      </c>
      <c r="R2322" s="0" t="str">
        <f aca="false">CHOOSE(WEEKDAY(A2322),"Dom","Lun","Mar","Mie","Jue","Vie","Sab")</f>
        <v>Mie</v>
      </c>
    </row>
    <row r="2323" customFormat="false" ht="15" hidden="false" customHeight="true" outlineLevel="0" collapsed="false">
      <c r="A2323" s="70" t="n">
        <v>44259</v>
      </c>
      <c r="B2323" s="9" t="s">
        <v>3573</v>
      </c>
      <c r="C2323" s="71" t="n">
        <v>400</v>
      </c>
      <c r="D2323" s="72" t="s">
        <v>821</v>
      </c>
      <c r="E2323" s="73" t="s">
        <v>3574</v>
      </c>
      <c r="F2323" s="74" t="n">
        <f aca="false">IF(MONTH(A2323)=MONTH(A2322),F2322+1,1)</f>
        <v>1</v>
      </c>
      <c r="G2323" s="73"/>
      <c r="H2323" s="75" t="s">
        <v>233</v>
      </c>
      <c r="I2323" s="75" t="s">
        <v>113</v>
      </c>
      <c r="J2323" s="75" t="s">
        <v>2313</v>
      </c>
      <c r="K2323" s="104" t="s">
        <v>80</v>
      </c>
      <c r="L2323" s="7" t="n">
        <v>0.590972222222222</v>
      </c>
      <c r="M2323" s="7" t="n">
        <v>0.601388888888889</v>
      </c>
      <c r="N2323" s="77" t="s">
        <v>366</v>
      </c>
      <c r="O2323" s="78" t="s">
        <v>3575</v>
      </c>
      <c r="Q2323" s="0" t="s">
        <v>75</v>
      </c>
      <c r="R2323" s="0" t="str">
        <f aca="false">CHOOSE(WEEKDAY(A2323),"Dom","Lun","Mar","Mie","Jue","Vie","Sab")</f>
        <v>Jue</v>
      </c>
    </row>
    <row r="2324" customFormat="false" ht="15" hidden="false" customHeight="true" outlineLevel="0" collapsed="false">
      <c r="A2324" s="70" t="n">
        <v>44259</v>
      </c>
      <c r="B2324" s="9" t="s">
        <v>2201</v>
      </c>
      <c r="C2324" s="71" t="n">
        <v>350</v>
      </c>
      <c r="D2324" s="72" t="s">
        <v>104</v>
      </c>
      <c r="E2324" s="73" t="s">
        <v>2202</v>
      </c>
      <c r="F2324" s="74" t="n">
        <f aca="false">IF(MONTH(A2324)=MONTH(A2323),F2323+1,1)</f>
        <v>2</v>
      </c>
      <c r="G2324" s="73"/>
      <c r="H2324" s="75"/>
      <c r="I2324" s="75" t="s">
        <v>113</v>
      </c>
      <c r="J2324" s="75" t="s">
        <v>2313</v>
      </c>
      <c r="K2324" s="104" t="s">
        <v>80</v>
      </c>
      <c r="L2324" s="7" t="n">
        <v>0.431944444444444</v>
      </c>
      <c r="M2324" s="7" t="n">
        <v>0.44375</v>
      </c>
      <c r="N2324" s="77" t="s">
        <v>1239</v>
      </c>
      <c r="O2324" s="78" t="s">
        <v>2203</v>
      </c>
      <c r="Q2324" s="0" t="s">
        <v>75</v>
      </c>
      <c r="R2324" s="0" t="str">
        <f aca="false">CHOOSE(WEEKDAY(A2324),"Dom","Lun","Mar","Mie","Jue","Vie","Sab")</f>
        <v>Jue</v>
      </c>
    </row>
    <row r="2325" customFormat="false" ht="15" hidden="true" customHeight="true" outlineLevel="0" collapsed="false">
      <c r="A2325" s="70" t="n">
        <v>44259</v>
      </c>
      <c r="B2325" s="9" t="s">
        <v>3576</v>
      </c>
      <c r="C2325" s="71"/>
      <c r="D2325" s="72"/>
      <c r="E2325" s="73"/>
      <c r="F2325" s="74"/>
      <c r="G2325" s="73"/>
      <c r="H2325" s="75"/>
      <c r="I2325" s="75"/>
      <c r="J2325" s="75"/>
      <c r="K2325" s="104" t="s">
        <v>108</v>
      </c>
      <c r="L2325" s="7" t="n">
        <v>0.380555555555556</v>
      </c>
      <c r="M2325" s="7" t="n">
        <v>0.390972222222222</v>
      </c>
      <c r="N2325" s="77" t="s">
        <v>114</v>
      </c>
      <c r="O2325" s="78" t="s">
        <v>3577</v>
      </c>
      <c r="Q2325" s="0" t="s">
        <v>75</v>
      </c>
      <c r="R2325" s="0" t="str">
        <f aca="false">CHOOSE(WEEKDAY(A2325),"Dom","Lun","Mar","Mie","Jue","Vie","Sab")</f>
        <v>Jue</v>
      </c>
    </row>
    <row r="2326" customFormat="false" ht="15" hidden="true" customHeight="true" outlineLevel="0" collapsed="false">
      <c r="A2326" s="70" t="n">
        <v>44259</v>
      </c>
      <c r="B2326" s="9" t="s">
        <v>3578</v>
      </c>
      <c r="C2326" s="71"/>
      <c r="D2326" s="72"/>
      <c r="E2326" s="73"/>
      <c r="F2326" s="74"/>
      <c r="G2326" s="73"/>
      <c r="H2326" s="75"/>
      <c r="I2326" s="75"/>
      <c r="J2326" s="75"/>
      <c r="K2326" s="104" t="s">
        <v>92</v>
      </c>
      <c r="L2326" s="7" t="n">
        <v>0.475</v>
      </c>
      <c r="M2326" s="7" t="n">
        <v>0.481944444444444</v>
      </c>
      <c r="N2326" s="77" t="s">
        <v>2009</v>
      </c>
      <c r="O2326" s="78" t="s">
        <v>3579</v>
      </c>
      <c r="Q2326" s="0" t="s">
        <v>75</v>
      </c>
      <c r="R2326" s="0" t="str">
        <f aca="false">CHOOSE(WEEKDAY(A2326),"Dom","Lun","Mar","Mie","Jue","Vie","Sab")</f>
        <v>Jue</v>
      </c>
    </row>
    <row r="2327" customFormat="false" ht="15" hidden="true" customHeight="true" outlineLevel="0" collapsed="false">
      <c r="A2327" s="70" t="n">
        <v>44259</v>
      </c>
      <c r="B2327" s="9" t="s">
        <v>3578</v>
      </c>
      <c r="C2327" s="120"/>
      <c r="D2327" s="137"/>
      <c r="E2327" s="73"/>
      <c r="F2327" s="74"/>
      <c r="G2327" s="73"/>
      <c r="H2327" s="75"/>
      <c r="I2327" s="75"/>
      <c r="J2327" s="75"/>
      <c r="K2327" s="104" t="s">
        <v>108</v>
      </c>
      <c r="L2327" s="7" t="n">
        <v>0.543055555555555</v>
      </c>
      <c r="M2327" s="7" t="n">
        <v>0.563194444444444</v>
      </c>
      <c r="N2327" s="77" t="s">
        <v>89</v>
      </c>
      <c r="O2327" s="78" t="s">
        <v>3580</v>
      </c>
      <c r="Q2327" s="0" t="s">
        <v>75</v>
      </c>
      <c r="R2327" s="0" t="str">
        <f aca="false">CHOOSE(WEEKDAY(A2327),"Dom","Lun","Mar","Mie","Jue","Vie","Sab")</f>
        <v>Jue</v>
      </c>
    </row>
    <row r="2328" customFormat="false" ht="15" hidden="true" customHeight="true" outlineLevel="0" collapsed="false">
      <c r="A2328" s="70" t="n">
        <v>44259</v>
      </c>
      <c r="B2328" s="9" t="s">
        <v>3098</v>
      </c>
      <c r="C2328" s="71"/>
      <c r="D2328" s="72"/>
      <c r="E2328" s="73"/>
      <c r="F2328" s="74"/>
      <c r="G2328" s="73"/>
      <c r="H2328" s="75"/>
      <c r="I2328" s="75"/>
      <c r="J2328" s="75"/>
      <c r="K2328" s="104" t="s">
        <v>108</v>
      </c>
      <c r="L2328" s="7" t="n">
        <v>0.629861111111111</v>
      </c>
      <c r="M2328" s="7" t="n">
        <v>0.634722222222222</v>
      </c>
      <c r="N2328" s="77" t="s">
        <v>168</v>
      </c>
      <c r="O2328" s="78" t="s">
        <v>3581</v>
      </c>
      <c r="Q2328" s="0" t="s">
        <v>75</v>
      </c>
      <c r="R2328" s="0" t="str">
        <f aca="false">CHOOSE(WEEKDAY(A2328),"Dom","Lun","Mar","Mie","Jue","Vie","Sab")</f>
        <v>Jue</v>
      </c>
    </row>
    <row r="2329" customFormat="false" ht="15" hidden="true" customHeight="true" outlineLevel="0" collapsed="false">
      <c r="A2329" s="70" t="n">
        <v>44259</v>
      </c>
      <c r="B2329" s="9" t="s">
        <v>3582</v>
      </c>
      <c r="C2329" s="71"/>
      <c r="D2329" s="72"/>
      <c r="E2329" s="73"/>
      <c r="F2329" s="74"/>
      <c r="G2329" s="73"/>
      <c r="H2329" s="75"/>
      <c r="I2329" s="75"/>
      <c r="J2329" s="75"/>
      <c r="K2329" s="104" t="s">
        <v>108</v>
      </c>
      <c r="L2329" s="7" t="n">
        <v>0.6375</v>
      </c>
      <c r="M2329" s="7" t="n">
        <v>0.646527777777778</v>
      </c>
      <c r="N2329" s="77" t="s">
        <v>395</v>
      </c>
      <c r="O2329" s="78" t="s">
        <v>3583</v>
      </c>
      <c r="Q2329" s="0" t="s">
        <v>75</v>
      </c>
      <c r="R2329" s="0" t="str">
        <f aca="false">CHOOSE(WEEKDAY(A2329),"Dom","Lun","Mar","Mie","Jue","Vie","Sab")</f>
        <v>Jue</v>
      </c>
    </row>
    <row r="2330" customFormat="false" ht="15" hidden="true" customHeight="true" outlineLevel="0" collapsed="false">
      <c r="A2330" s="70" t="n">
        <v>44259</v>
      </c>
      <c r="B2330" s="9" t="s">
        <v>143</v>
      </c>
      <c r="C2330" s="71"/>
      <c r="D2330" s="72"/>
      <c r="E2330" s="73"/>
      <c r="F2330" s="74"/>
      <c r="G2330" s="73"/>
      <c r="H2330" s="75"/>
      <c r="I2330" s="75"/>
      <c r="J2330" s="75"/>
      <c r="K2330" s="104" t="s">
        <v>144</v>
      </c>
      <c r="L2330" s="7" t="n">
        <v>0.672222222222222</v>
      </c>
      <c r="M2330" s="7" t="n">
        <v>0.709722222222222</v>
      </c>
      <c r="N2330" s="77" t="s">
        <v>324</v>
      </c>
      <c r="O2330" s="78"/>
      <c r="Q2330" s="0" t="s">
        <v>75</v>
      </c>
      <c r="R2330" s="0" t="str">
        <f aca="false">CHOOSE(WEEKDAY(A2330),"Dom","Lun","Mar","Mie","Jue","Vie","Sab")</f>
        <v>Jue</v>
      </c>
    </row>
    <row r="2331" customFormat="false" ht="15" hidden="true" customHeight="true" outlineLevel="0" collapsed="false">
      <c r="A2331" s="47" t="n">
        <v>44259</v>
      </c>
      <c r="B2331" s="79" t="s">
        <v>147</v>
      </c>
      <c r="C2331" s="154"/>
      <c r="D2331" s="155"/>
      <c r="E2331" s="81"/>
      <c r="F2331" s="82"/>
      <c r="G2331" s="81"/>
      <c r="H2331" s="83"/>
      <c r="I2331" s="83"/>
      <c r="J2331" s="83"/>
      <c r="K2331" s="103" t="s">
        <v>96</v>
      </c>
      <c r="L2331" s="85" t="n">
        <v>0.716666666666667</v>
      </c>
      <c r="M2331" s="85" t="n">
        <v>0.734722222222222</v>
      </c>
      <c r="N2331" s="86" t="s">
        <v>3584</v>
      </c>
      <c r="O2331" s="59" t="s">
        <v>2118</v>
      </c>
      <c r="Q2331" s="0" t="s">
        <v>75</v>
      </c>
      <c r="R2331" s="0" t="str">
        <f aca="false">CHOOSE(WEEKDAY(A2331),"Dom","Lun","Mar","Mie","Jue","Vie","Sab")</f>
        <v>Jue</v>
      </c>
    </row>
    <row r="2332" customFormat="false" ht="15" hidden="true" customHeight="true" outlineLevel="0" collapsed="false">
      <c r="A2332" s="70" t="n">
        <v>44260</v>
      </c>
      <c r="B2332" s="9" t="s">
        <v>3585</v>
      </c>
      <c r="C2332" s="71" t="n">
        <v>350</v>
      </c>
      <c r="D2332" s="72" t="s">
        <v>821</v>
      </c>
      <c r="E2332" s="73" t="s">
        <v>3586</v>
      </c>
      <c r="F2332" s="74"/>
      <c r="G2332" s="73"/>
      <c r="H2332" s="75" t="s">
        <v>3587</v>
      </c>
      <c r="I2332" s="75" t="s">
        <v>100</v>
      </c>
      <c r="J2332" s="75"/>
      <c r="K2332" s="104" t="s">
        <v>141</v>
      </c>
      <c r="L2332" s="7" t="n">
        <v>0.664583333333333</v>
      </c>
      <c r="M2332" s="7" t="n">
        <v>0.673611111111111</v>
      </c>
      <c r="N2332" s="77" t="s">
        <v>434</v>
      </c>
      <c r="O2332" s="78" t="s">
        <v>3588</v>
      </c>
      <c r="P2332" s="0" t="s">
        <v>3589</v>
      </c>
      <c r="Q2332" s="0" t="s">
        <v>75</v>
      </c>
      <c r="R2332" s="0" t="str">
        <f aca="false">CHOOSE(WEEKDAY(A2332),"Dom","Lun","Mar","Mie","Jue","Vie","Sab")</f>
        <v>Vie</v>
      </c>
    </row>
    <row r="2333" customFormat="false" ht="15" hidden="false" customHeight="true" outlineLevel="0" collapsed="false">
      <c r="A2333" s="70" t="n">
        <v>44260</v>
      </c>
      <c r="B2333" s="9" t="s">
        <v>1412</v>
      </c>
      <c r="C2333" s="71" t="n">
        <v>350</v>
      </c>
      <c r="D2333" s="72" t="s">
        <v>104</v>
      </c>
      <c r="E2333" s="73" t="s">
        <v>3590</v>
      </c>
      <c r="F2333" s="74" t="n">
        <f aca="false">IF(MONTH(A2333)=MONTH(A2332),F2332+1,1)</f>
        <v>1</v>
      </c>
      <c r="G2333" s="73"/>
      <c r="H2333" s="75"/>
      <c r="I2333" s="75" t="s">
        <v>100</v>
      </c>
      <c r="J2333" s="75" t="s">
        <v>2313</v>
      </c>
      <c r="K2333" s="104" t="s">
        <v>80</v>
      </c>
      <c r="L2333" s="7" t="n">
        <v>0.638888888888889</v>
      </c>
      <c r="M2333" s="7" t="n">
        <v>0.647222222222222</v>
      </c>
      <c r="N2333" s="77" t="s">
        <v>213</v>
      </c>
      <c r="O2333" s="78" t="s">
        <v>3591</v>
      </c>
      <c r="Q2333" s="0" t="s">
        <v>75</v>
      </c>
      <c r="R2333" s="0" t="str">
        <f aca="false">CHOOSE(WEEKDAY(A2333),"Dom","Lun","Mar","Mie","Jue","Vie","Sab")</f>
        <v>Vie</v>
      </c>
    </row>
    <row r="2334" customFormat="false" ht="15" hidden="false" customHeight="true" outlineLevel="0" collapsed="false">
      <c r="A2334" s="70" t="n">
        <v>44260</v>
      </c>
      <c r="B2334" s="9" t="s">
        <v>3592</v>
      </c>
      <c r="C2334" s="120" t="n">
        <v>300</v>
      </c>
      <c r="D2334" s="137" t="s">
        <v>104</v>
      </c>
      <c r="E2334" s="73" t="s">
        <v>3593</v>
      </c>
      <c r="F2334" s="74" t="n">
        <f aca="false">IF(MONTH(A2334)=MONTH(A2333),F2333+1,1)</f>
        <v>2</v>
      </c>
      <c r="G2334" s="73"/>
      <c r="H2334" s="75"/>
      <c r="I2334" s="75" t="s">
        <v>100</v>
      </c>
      <c r="J2334" s="75" t="s">
        <v>2313</v>
      </c>
      <c r="K2334" s="104" t="s">
        <v>80</v>
      </c>
      <c r="L2334" s="7" t="n">
        <v>0.678472222222222</v>
      </c>
      <c r="M2334" s="7" t="n">
        <v>0.684722222222222</v>
      </c>
      <c r="N2334" s="77" t="s">
        <v>267</v>
      </c>
      <c r="O2334" s="78" t="s">
        <v>3594</v>
      </c>
      <c r="Q2334" s="0" t="s">
        <v>75</v>
      </c>
      <c r="R2334" s="0" t="str">
        <f aca="false">CHOOSE(WEEKDAY(A2334),"Dom","Lun","Mar","Mie","Jue","Vie","Sab")</f>
        <v>Vie</v>
      </c>
    </row>
    <row r="2335" customFormat="false" ht="15" hidden="true" customHeight="true" outlineLevel="0" collapsed="false">
      <c r="A2335" s="70" t="n">
        <v>44260</v>
      </c>
      <c r="B2335" s="9" t="s">
        <v>143</v>
      </c>
      <c r="C2335" s="71"/>
      <c r="D2335" s="72"/>
      <c r="E2335" s="73"/>
      <c r="F2335" s="74"/>
      <c r="G2335" s="73"/>
      <c r="H2335" s="75"/>
      <c r="I2335" s="75"/>
      <c r="J2335" s="75"/>
      <c r="K2335" s="104" t="s">
        <v>144</v>
      </c>
      <c r="L2335" s="7" t="n">
        <v>0.702777777777778</v>
      </c>
      <c r="M2335" s="7" t="n">
        <v>0.738194444444444</v>
      </c>
      <c r="N2335" s="77" t="s">
        <v>170</v>
      </c>
      <c r="O2335" s="78"/>
      <c r="Q2335" s="0" t="s">
        <v>75</v>
      </c>
      <c r="R2335" s="0" t="str">
        <f aca="false">CHOOSE(WEEKDAY(A2335),"Dom","Lun","Mar","Mie","Jue","Vie","Sab")</f>
        <v>Vie</v>
      </c>
    </row>
    <row r="2336" customFormat="false" ht="15" hidden="true" customHeight="true" outlineLevel="0" collapsed="false">
      <c r="A2336" s="47" t="n">
        <v>44260</v>
      </c>
      <c r="B2336" s="79" t="s">
        <v>147</v>
      </c>
      <c r="C2336" s="118"/>
      <c r="D2336" s="150"/>
      <c r="E2336" s="81"/>
      <c r="F2336" s="82"/>
      <c r="G2336" s="81"/>
      <c r="H2336" s="83"/>
      <c r="I2336" s="83"/>
      <c r="J2336" s="83"/>
      <c r="K2336" s="103" t="s">
        <v>96</v>
      </c>
      <c r="L2336" s="85" t="n">
        <v>0.745833333333333</v>
      </c>
      <c r="M2336" s="85" t="n">
        <v>0.7625</v>
      </c>
      <c r="N2336" s="86" t="s">
        <v>3595</v>
      </c>
      <c r="O2336" s="59" t="s">
        <v>2118</v>
      </c>
      <c r="Q2336" s="0" t="s">
        <v>75</v>
      </c>
      <c r="R2336" s="0" t="str">
        <f aca="false">CHOOSE(WEEKDAY(A2336),"Dom","Lun","Mar","Mie","Jue","Vie","Sab")</f>
        <v>Vie</v>
      </c>
    </row>
    <row r="2337" customFormat="false" ht="15" hidden="false" customHeight="true" outlineLevel="0" collapsed="false">
      <c r="A2337" s="70" t="n">
        <v>44261</v>
      </c>
      <c r="B2337" s="9" t="s">
        <v>3596</v>
      </c>
      <c r="C2337" s="71" t="n">
        <v>400</v>
      </c>
      <c r="D2337" s="72" t="s">
        <v>821</v>
      </c>
      <c r="E2337" s="73" t="s">
        <v>3597</v>
      </c>
      <c r="F2337" s="74" t="n">
        <f aca="false">IF(MONTH(A2337)=MONTH(A2336),F2336+1,1)</f>
        <v>1</v>
      </c>
      <c r="G2337" s="73"/>
      <c r="H2337" s="75" t="s">
        <v>233</v>
      </c>
      <c r="I2337" s="75" t="s">
        <v>876</v>
      </c>
      <c r="J2337" s="75" t="s">
        <v>2313</v>
      </c>
      <c r="K2337" s="104" t="s">
        <v>80</v>
      </c>
      <c r="L2337" s="7" t="n">
        <v>0.490972222222222</v>
      </c>
      <c r="M2337" s="7" t="n">
        <v>0.520138888888889</v>
      </c>
      <c r="N2337" s="77" t="s">
        <v>389</v>
      </c>
      <c r="O2337" s="78" t="s">
        <v>3598</v>
      </c>
      <c r="Q2337" s="0" t="s">
        <v>75</v>
      </c>
      <c r="R2337" s="0" t="str">
        <f aca="false">CHOOSE(WEEKDAY(A2337),"Dom","Lun","Mar","Mie","Jue","Vie","Sab")</f>
        <v>Sab</v>
      </c>
    </row>
    <row r="2338" customFormat="false" ht="15" hidden="false" customHeight="true" outlineLevel="0" collapsed="false">
      <c r="A2338" s="70" t="n">
        <v>44261</v>
      </c>
      <c r="B2338" s="9" t="s">
        <v>3599</v>
      </c>
      <c r="C2338" s="71" t="n">
        <v>300</v>
      </c>
      <c r="D2338" s="72" t="s">
        <v>821</v>
      </c>
      <c r="E2338" s="73" t="s">
        <v>3600</v>
      </c>
      <c r="F2338" s="74" t="n">
        <f aca="false">IF(MONTH(A2338)=MONTH(A2337),F2337+1,1)</f>
        <v>2</v>
      </c>
      <c r="G2338" s="73"/>
      <c r="H2338" s="75" t="s">
        <v>233</v>
      </c>
      <c r="I2338" s="75" t="s">
        <v>159</v>
      </c>
      <c r="J2338" s="75" t="s">
        <v>2313</v>
      </c>
      <c r="K2338" s="104" t="s">
        <v>80</v>
      </c>
      <c r="L2338" s="7" t="n">
        <v>0.551388888888889</v>
      </c>
      <c r="M2338" s="7" t="n">
        <v>0.592361111111111</v>
      </c>
      <c r="N2338" s="77" t="s">
        <v>106</v>
      </c>
      <c r="O2338" s="78" t="s">
        <v>3601</v>
      </c>
      <c r="Q2338" s="0" t="s">
        <v>75</v>
      </c>
      <c r="R2338" s="0" t="str">
        <f aca="false">CHOOSE(WEEKDAY(A2338),"Dom","Lun","Mar","Mie","Jue","Vie","Sab")</f>
        <v>Sab</v>
      </c>
    </row>
    <row r="2339" customFormat="false" ht="15" hidden="false" customHeight="true" outlineLevel="0" collapsed="false">
      <c r="A2339" s="70" t="n">
        <v>44261</v>
      </c>
      <c r="B2339" s="9" t="s">
        <v>3602</v>
      </c>
      <c r="C2339" s="71" t="n">
        <v>350</v>
      </c>
      <c r="D2339" s="72" t="s">
        <v>821</v>
      </c>
      <c r="E2339" s="73" t="s">
        <v>3603</v>
      </c>
      <c r="F2339" s="74" t="n">
        <f aca="false">IF(MONTH(A2339)=MONTH(A2338),F2338+1,1)</f>
        <v>3</v>
      </c>
      <c r="G2339" s="73"/>
      <c r="H2339" s="75" t="s">
        <v>233</v>
      </c>
      <c r="I2339" s="75" t="s">
        <v>100</v>
      </c>
      <c r="J2339" s="75" t="s">
        <v>2313</v>
      </c>
      <c r="K2339" s="104" t="s">
        <v>80</v>
      </c>
      <c r="L2339" s="7" t="n">
        <v>0.658333333333333</v>
      </c>
      <c r="M2339" s="7" t="n">
        <v>0.670138888888889</v>
      </c>
      <c r="N2339" s="77" t="s">
        <v>210</v>
      </c>
      <c r="O2339" s="78" t="s">
        <v>3604</v>
      </c>
      <c r="Q2339" s="0" t="s">
        <v>75</v>
      </c>
      <c r="R2339" s="0" t="str">
        <f aca="false">CHOOSE(WEEKDAY(A2339),"Dom","Lun","Mar","Mie","Jue","Vie","Sab")</f>
        <v>Sab</v>
      </c>
    </row>
    <row r="2340" customFormat="false" ht="15" hidden="false" customHeight="true" outlineLevel="0" collapsed="false">
      <c r="A2340" s="70" t="n">
        <v>44261</v>
      </c>
      <c r="B2340" s="9" t="s">
        <v>3605</v>
      </c>
      <c r="C2340" s="71" t="n">
        <v>380</v>
      </c>
      <c r="D2340" s="72" t="s">
        <v>821</v>
      </c>
      <c r="E2340" s="73" t="s">
        <v>3606</v>
      </c>
      <c r="F2340" s="74" t="n">
        <f aca="false">IF(MONTH(A2340)=MONTH(A2339),F2339+1,1)</f>
        <v>4</v>
      </c>
      <c r="G2340" s="73"/>
      <c r="H2340" s="75" t="s">
        <v>3607</v>
      </c>
      <c r="I2340" s="75" t="s">
        <v>100</v>
      </c>
      <c r="J2340" s="75" t="s">
        <v>2313</v>
      </c>
      <c r="K2340" s="104" t="s">
        <v>80</v>
      </c>
      <c r="L2340" s="7" t="n">
        <v>0.690277777777778</v>
      </c>
      <c r="M2340" s="7" t="n">
        <v>0.697222222222222</v>
      </c>
      <c r="N2340" s="77" t="s">
        <v>213</v>
      </c>
      <c r="O2340" s="78" t="s">
        <v>3608</v>
      </c>
      <c r="Q2340" s="0" t="s">
        <v>75</v>
      </c>
      <c r="R2340" s="0" t="str">
        <f aca="false">CHOOSE(WEEKDAY(A2340),"Dom","Lun","Mar","Mie","Jue","Vie","Sab")</f>
        <v>Sab</v>
      </c>
    </row>
    <row r="2341" customFormat="false" ht="15" hidden="true" customHeight="true" outlineLevel="0" collapsed="false">
      <c r="A2341" s="70" t="n">
        <v>44261</v>
      </c>
      <c r="B2341" s="9" t="s">
        <v>3609</v>
      </c>
      <c r="C2341" s="71"/>
      <c r="D2341" s="72"/>
      <c r="E2341" s="73"/>
      <c r="F2341" s="74"/>
      <c r="G2341" s="73"/>
      <c r="H2341" s="75"/>
      <c r="I2341" s="75" t="s">
        <v>113</v>
      </c>
      <c r="J2341" s="75"/>
      <c r="K2341" s="104" t="s">
        <v>108</v>
      </c>
      <c r="L2341" s="7" t="n">
        <v>0.545138888888889</v>
      </c>
      <c r="M2341" s="7" t="n">
        <v>0.548611111111111</v>
      </c>
      <c r="N2341" s="77" t="s">
        <v>168</v>
      </c>
      <c r="O2341" s="78" t="s">
        <v>3610</v>
      </c>
      <c r="Q2341" s="0" t="s">
        <v>75</v>
      </c>
      <c r="R2341" s="0" t="str">
        <f aca="false">CHOOSE(WEEKDAY(A2341),"Dom","Lun","Mar","Mie","Jue","Vie","Sab")</f>
        <v>Sab</v>
      </c>
    </row>
    <row r="2342" customFormat="false" ht="15" hidden="true" customHeight="true" outlineLevel="0" collapsed="false">
      <c r="A2342" s="70" t="n">
        <v>44261</v>
      </c>
      <c r="B2342" s="9" t="s">
        <v>143</v>
      </c>
      <c r="C2342" s="71"/>
      <c r="D2342" s="72"/>
      <c r="E2342" s="73"/>
      <c r="F2342" s="74"/>
      <c r="G2342" s="73"/>
      <c r="H2342" s="75"/>
      <c r="I2342" s="75"/>
      <c r="J2342" s="75"/>
      <c r="K2342" s="104" t="s">
        <v>144</v>
      </c>
      <c r="L2342" s="7" t="n">
        <v>0.607638888888889</v>
      </c>
      <c r="M2342" s="7" t="n">
        <v>0.622222222222222</v>
      </c>
      <c r="N2342" s="77" t="s">
        <v>170</v>
      </c>
      <c r="O2342" s="78"/>
      <c r="Q2342" s="0" t="s">
        <v>75</v>
      </c>
      <c r="R2342" s="0" t="str">
        <f aca="false">CHOOSE(WEEKDAY(A2342),"Dom","Lun","Mar","Mie","Jue","Vie","Sab")</f>
        <v>Sab</v>
      </c>
    </row>
    <row r="2343" customFormat="false" ht="15" hidden="true" customHeight="true" outlineLevel="0" collapsed="false">
      <c r="A2343" s="70" t="n">
        <v>44261</v>
      </c>
      <c r="B2343" s="9" t="s">
        <v>996</v>
      </c>
      <c r="C2343" s="71"/>
      <c r="D2343" s="72"/>
      <c r="E2343" s="73"/>
      <c r="F2343" s="74"/>
      <c r="G2343" s="73"/>
      <c r="H2343" s="75"/>
      <c r="I2343" s="75"/>
      <c r="J2343" s="75"/>
      <c r="K2343" s="104" t="s">
        <v>108</v>
      </c>
      <c r="L2343" s="7" t="n">
        <v>0.629861111111111</v>
      </c>
      <c r="M2343" s="7" t="n">
        <v>0.65625</v>
      </c>
      <c r="N2343" s="77" t="s">
        <v>190</v>
      </c>
      <c r="O2343" s="78" t="s">
        <v>3611</v>
      </c>
      <c r="Q2343" s="0" t="s">
        <v>75</v>
      </c>
      <c r="R2343" s="0" t="str">
        <f aca="false">CHOOSE(WEEKDAY(A2343),"Dom","Lun","Mar","Mie","Jue","Vie","Sab")</f>
        <v>Sab</v>
      </c>
    </row>
    <row r="2344" customFormat="false" ht="15" hidden="true" customHeight="true" outlineLevel="0" collapsed="false">
      <c r="A2344" s="70" t="n">
        <v>44261</v>
      </c>
      <c r="B2344" s="9" t="s">
        <v>3555</v>
      </c>
      <c r="C2344" s="71"/>
      <c r="D2344" s="72"/>
      <c r="E2344" s="73"/>
      <c r="F2344" s="74"/>
      <c r="G2344" s="73"/>
      <c r="H2344" s="75"/>
      <c r="I2344" s="75"/>
      <c r="J2344" s="75"/>
      <c r="K2344" s="104" t="s">
        <v>108</v>
      </c>
      <c r="L2344" s="7" t="n">
        <v>0.714583333333333</v>
      </c>
      <c r="M2344" s="7" t="n">
        <v>0.719444444444444</v>
      </c>
      <c r="N2344" s="77" t="s">
        <v>213</v>
      </c>
      <c r="O2344" s="78" t="s">
        <v>3612</v>
      </c>
      <c r="Q2344" s="0" t="s">
        <v>75</v>
      </c>
      <c r="R2344" s="0" t="str">
        <f aca="false">CHOOSE(WEEKDAY(A2344),"Dom","Lun","Mar","Mie","Jue","Vie","Sab")</f>
        <v>Sab</v>
      </c>
    </row>
    <row r="2345" customFormat="false" ht="15" hidden="true" customHeight="true" outlineLevel="0" collapsed="false">
      <c r="A2345" s="70" t="n">
        <v>44261</v>
      </c>
      <c r="B2345" s="9" t="s">
        <v>143</v>
      </c>
      <c r="C2345" s="71"/>
      <c r="D2345" s="72"/>
      <c r="E2345" s="73"/>
      <c r="F2345" s="74"/>
      <c r="G2345" s="73"/>
      <c r="H2345" s="75"/>
      <c r="I2345" s="75"/>
      <c r="J2345" s="75"/>
      <c r="K2345" s="104" t="s">
        <v>144</v>
      </c>
      <c r="L2345" s="7" t="n">
        <v>0.736805555555556</v>
      </c>
      <c r="M2345" s="7" t="n">
        <v>0.7625</v>
      </c>
      <c r="N2345" s="77" t="s">
        <v>137</v>
      </c>
      <c r="O2345" s="78"/>
      <c r="Q2345" s="0" t="s">
        <v>75</v>
      </c>
      <c r="R2345" s="0" t="str">
        <f aca="false">CHOOSE(WEEKDAY(A2345),"Dom","Lun","Mar","Mie","Jue","Vie","Sab")</f>
        <v>Sab</v>
      </c>
    </row>
    <row r="2346" customFormat="false" ht="15" hidden="true" customHeight="true" outlineLevel="0" collapsed="false">
      <c r="A2346" s="47" t="n">
        <v>44261</v>
      </c>
      <c r="B2346" s="79" t="s">
        <v>147</v>
      </c>
      <c r="C2346" s="49"/>
      <c r="D2346" s="80"/>
      <c r="E2346" s="81"/>
      <c r="F2346" s="82"/>
      <c r="G2346" s="81"/>
      <c r="H2346" s="83"/>
      <c r="I2346" s="83"/>
      <c r="J2346" s="83"/>
      <c r="K2346" s="103" t="s">
        <v>96</v>
      </c>
      <c r="L2346" s="85" t="n">
        <v>0.770833333333333</v>
      </c>
      <c r="M2346" s="85" t="n">
        <v>0.784722222222222</v>
      </c>
      <c r="N2346" s="86" t="s">
        <v>3063</v>
      </c>
      <c r="O2346" s="59" t="s">
        <v>2118</v>
      </c>
      <c r="Q2346" s="0" t="s">
        <v>75</v>
      </c>
      <c r="R2346" s="0" t="str">
        <f aca="false">CHOOSE(WEEKDAY(A2346),"Dom","Lun","Mar","Mie","Jue","Vie","Sab")</f>
        <v>Sab</v>
      </c>
    </row>
    <row r="2347" customFormat="false" ht="15" hidden="false" customHeight="true" outlineLevel="0" collapsed="false">
      <c r="A2347" s="70" t="n">
        <v>44263</v>
      </c>
      <c r="B2347" s="9" t="s">
        <v>3613</v>
      </c>
      <c r="C2347" s="71" t="n">
        <v>400</v>
      </c>
      <c r="D2347" s="72" t="s">
        <v>104</v>
      </c>
      <c r="E2347" s="73" t="s">
        <v>3614</v>
      </c>
      <c r="F2347" s="74" t="n">
        <f aca="false">IF(MONTH(A2347)=MONTH(A2346),F2346+1,1)</f>
        <v>1</v>
      </c>
      <c r="G2347" s="73"/>
      <c r="H2347" s="75"/>
      <c r="I2347" s="75" t="s">
        <v>113</v>
      </c>
      <c r="J2347" s="75" t="s">
        <v>2313</v>
      </c>
      <c r="K2347" s="104" t="s">
        <v>80</v>
      </c>
      <c r="L2347" s="7" t="n">
        <v>0.3375</v>
      </c>
      <c r="M2347" s="7" t="n">
        <v>0.367361111111111</v>
      </c>
      <c r="N2347" s="77" t="s">
        <v>86</v>
      </c>
      <c r="O2347" s="78" t="s">
        <v>3615</v>
      </c>
      <c r="Q2347" s="0" t="s">
        <v>115</v>
      </c>
      <c r="R2347" s="0" t="str">
        <f aca="false">CHOOSE(WEEKDAY(A2347),"Dom","Lun","Mar","Mie","Jue","Vie","Sab")</f>
        <v>Lun</v>
      </c>
    </row>
    <row r="2348" customFormat="false" ht="15" hidden="false" customHeight="true" outlineLevel="0" collapsed="false">
      <c r="A2348" s="70" t="n">
        <v>44263</v>
      </c>
      <c r="B2348" s="9" t="s">
        <v>3616</v>
      </c>
      <c r="C2348" s="71" t="n">
        <v>400</v>
      </c>
      <c r="D2348" s="72" t="s">
        <v>104</v>
      </c>
      <c r="E2348" s="73" t="s">
        <v>3617</v>
      </c>
      <c r="F2348" s="74" t="n">
        <f aca="false">IF(MONTH(A2348)=MONTH(A2347),F2347+1,1)</f>
        <v>2</v>
      </c>
      <c r="G2348" s="73"/>
      <c r="H2348" s="75"/>
      <c r="I2348" s="75" t="s">
        <v>131</v>
      </c>
      <c r="J2348" s="75" t="s">
        <v>2313</v>
      </c>
      <c r="K2348" s="104" t="s">
        <v>80</v>
      </c>
      <c r="L2348" s="7" t="n">
        <v>0.450694444444444</v>
      </c>
      <c r="M2348" s="7" t="n">
        <v>0.502083333333333</v>
      </c>
      <c r="N2348" s="77" t="s">
        <v>93</v>
      </c>
      <c r="O2348" s="78" t="s">
        <v>3618</v>
      </c>
      <c r="Q2348" s="0" t="s">
        <v>115</v>
      </c>
      <c r="R2348" s="0" t="str">
        <f aca="false">CHOOSE(WEEKDAY(A2348),"Dom","Lun","Mar","Mie","Jue","Vie","Sab")</f>
        <v>Lun</v>
      </c>
    </row>
    <row r="2349" customFormat="false" ht="15" hidden="false" customHeight="true" outlineLevel="0" collapsed="false">
      <c r="A2349" s="70" t="n">
        <v>44263</v>
      </c>
      <c r="B2349" s="9" t="s">
        <v>3619</v>
      </c>
      <c r="C2349" s="71" t="n">
        <v>300</v>
      </c>
      <c r="D2349" s="72" t="s">
        <v>104</v>
      </c>
      <c r="E2349" s="73" t="s">
        <v>3620</v>
      </c>
      <c r="F2349" s="74" t="n">
        <f aca="false">IF(MONTH(A2349)=MONTH(A2348),F2348+1,1)</f>
        <v>3</v>
      </c>
      <c r="G2349" s="73"/>
      <c r="H2349" s="75"/>
      <c r="I2349" s="75" t="s">
        <v>131</v>
      </c>
      <c r="J2349" s="75" t="s">
        <v>2313</v>
      </c>
      <c r="K2349" s="104" t="s">
        <v>80</v>
      </c>
      <c r="L2349" s="7" t="n">
        <v>0.539583333333333</v>
      </c>
      <c r="M2349" s="7" t="n">
        <v>0.547916666666667</v>
      </c>
      <c r="N2349" s="77" t="s">
        <v>389</v>
      </c>
      <c r="O2349" s="78" t="s">
        <v>3621</v>
      </c>
      <c r="Q2349" s="0" t="s">
        <v>115</v>
      </c>
      <c r="R2349" s="0" t="str">
        <f aca="false">CHOOSE(WEEKDAY(A2349),"Dom","Lun","Mar","Mie","Jue","Vie","Sab")</f>
        <v>Lun</v>
      </c>
    </row>
    <row r="2350" customFormat="false" ht="15" hidden="false" customHeight="true" outlineLevel="0" collapsed="false">
      <c r="A2350" s="70" t="n">
        <v>44263</v>
      </c>
      <c r="B2350" s="9" t="s">
        <v>3622</v>
      </c>
      <c r="C2350" s="120" t="n">
        <v>370</v>
      </c>
      <c r="D2350" s="137" t="s">
        <v>104</v>
      </c>
      <c r="E2350" s="73" t="s">
        <v>3623</v>
      </c>
      <c r="F2350" s="74" t="n">
        <f aca="false">IF(MONTH(A2350)=MONTH(A2349),F2349+1,1)</f>
        <v>4</v>
      </c>
      <c r="G2350" s="73"/>
      <c r="H2350" s="75"/>
      <c r="I2350" s="75" t="s">
        <v>187</v>
      </c>
      <c r="J2350" s="75" t="s">
        <v>2313</v>
      </c>
      <c r="K2350" s="104" t="s">
        <v>80</v>
      </c>
      <c r="L2350" s="7" t="n">
        <v>0.615972222222222</v>
      </c>
      <c r="M2350" s="7" t="n">
        <v>0.638194444444444</v>
      </c>
      <c r="N2350" s="77" t="s">
        <v>341</v>
      </c>
      <c r="O2350" s="78" t="s">
        <v>3624</v>
      </c>
      <c r="Q2350" s="0" t="s">
        <v>115</v>
      </c>
      <c r="R2350" s="0" t="str">
        <f aca="false">CHOOSE(WEEKDAY(A2350),"Dom","Lun","Mar","Mie","Jue","Vie","Sab")</f>
        <v>Lun</v>
      </c>
    </row>
    <row r="2351" customFormat="false" ht="15" hidden="true" customHeight="true" outlineLevel="0" collapsed="false">
      <c r="A2351" s="70" t="n">
        <v>44263</v>
      </c>
      <c r="B2351" s="9" t="s">
        <v>511</v>
      </c>
      <c r="C2351" s="71"/>
      <c r="D2351" s="72"/>
      <c r="E2351" s="73"/>
      <c r="F2351" s="74"/>
      <c r="G2351" s="73"/>
      <c r="H2351" s="75"/>
      <c r="I2351" s="75"/>
      <c r="J2351" s="75"/>
      <c r="K2351" s="104" t="s">
        <v>257</v>
      </c>
      <c r="L2351" s="7" t="n">
        <v>0.390972222222222</v>
      </c>
      <c r="M2351" s="7" t="n">
        <v>0.413194444444444</v>
      </c>
      <c r="N2351" s="77" t="s">
        <v>190</v>
      </c>
      <c r="O2351" s="78" t="s">
        <v>512</v>
      </c>
      <c r="Q2351" s="0" t="s">
        <v>115</v>
      </c>
      <c r="R2351" s="0" t="str">
        <f aca="false">CHOOSE(WEEKDAY(A2351),"Dom","Lun","Mar","Mie","Jue","Vie","Sab")</f>
        <v>Lun</v>
      </c>
    </row>
    <row r="2352" customFormat="false" ht="15" hidden="true" customHeight="true" outlineLevel="0" collapsed="false">
      <c r="A2352" s="70" t="n">
        <v>44263</v>
      </c>
      <c r="B2352" s="9" t="s">
        <v>143</v>
      </c>
      <c r="C2352" s="71"/>
      <c r="D2352" s="72"/>
      <c r="E2352" s="73"/>
      <c r="F2352" s="74"/>
      <c r="G2352" s="73"/>
      <c r="H2352" s="75"/>
      <c r="I2352" s="75"/>
      <c r="J2352" s="75"/>
      <c r="K2352" s="104" t="s">
        <v>144</v>
      </c>
      <c r="L2352" s="7" t="n">
        <v>0.415277777777778</v>
      </c>
      <c r="M2352" s="7" t="n">
        <v>0.44375</v>
      </c>
      <c r="N2352" s="77" t="s">
        <v>324</v>
      </c>
      <c r="O2352" s="78"/>
      <c r="Q2352" s="0" t="s">
        <v>115</v>
      </c>
      <c r="R2352" s="0" t="str">
        <f aca="false">CHOOSE(WEEKDAY(A2352),"Dom","Lun","Mar","Mie","Jue","Vie","Sab")</f>
        <v>Lun</v>
      </c>
    </row>
    <row r="2353" customFormat="false" ht="15" hidden="true" customHeight="true" outlineLevel="0" collapsed="false">
      <c r="A2353" s="70" t="n">
        <v>44263</v>
      </c>
      <c r="B2353" s="9" t="s">
        <v>143</v>
      </c>
      <c r="C2353" s="71"/>
      <c r="D2353" s="72"/>
      <c r="E2353" s="73"/>
      <c r="F2353" s="74"/>
      <c r="G2353" s="73"/>
      <c r="H2353" s="75"/>
      <c r="I2353" s="75"/>
      <c r="J2353" s="75"/>
      <c r="K2353" s="104" t="s">
        <v>144</v>
      </c>
      <c r="L2353" s="7" t="n">
        <v>0.572916666666667</v>
      </c>
      <c r="M2353" s="7" t="n">
        <v>0.608333333333333</v>
      </c>
      <c r="N2353" s="77" t="s">
        <v>170</v>
      </c>
      <c r="O2353" s="78"/>
      <c r="Q2353" s="0" t="s">
        <v>115</v>
      </c>
      <c r="R2353" s="0" t="str">
        <f aca="false">CHOOSE(WEEKDAY(A2353),"Dom","Lun","Mar","Mie","Jue","Vie","Sab")</f>
        <v>Lun</v>
      </c>
    </row>
    <row r="2354" customFormat="false" ht="15" hidden="true" customHeight="true" outlineLevel="0" collapsed="false">
      <c r="A2354" s="70" t="n">
        <v>44263</v>
      </c>
      <c r="B2354" s="9" t="s">
        <v>3625</v>
      </c>
      <c r="C2354" s="71"/>
      <c r="D2354" s="72"/>
      <c r="E2354" s="73"/>
      <c r="F2354" s="74"/>
      <c r="G2354" s="73"/>
      <c r="H2354" s="75"/>
      <c r="I2354" s="75"/>
      <c r="J2354" s="75"/>
      <c r="K2354" s="104" t="s">
        <v>108</v>
      </c>
      <c r="L2354" s="7" t="n">
        <v>0.661111111111111</v>
      </c>
      <c r="M2354" s="7" t="n">
        <v>0.671527777777778</v>
      </c>
      <c r="N2354" s="77" t="s">
        <v>385</v>
      </c>
      <c r="O2354" s="78" t="s">
        <v>3626</v>
      </c>
      <c r="Q2354" s="0" t="s">
        <v>115</v>
      </c>
      <c r="R2354" s="0" t="str">
        <f aca="false">CHOOSE(WEEKDAY(A2354),"Dom","Lun","Mar","Mie","Jue","Vie","Sab")</f>
        <v>Lun</v>
      </c>
    </row>
    <row r="2355" customFormat="false" ht="15" hidden="true" customHeight="true" outlineLevel="0" collapsed="false">
      <c r="A2355" s="70" t="n">
        <v>44263</v>
      </c>
      <c r="B2355" s="9" t="s">
        <v>143</v>
      </c>
      <c r="C2355" s="120"/>
      <c r="D2355" s="137"/>
      <c r="E2355" s="73"/>
      <c r="F2355" s="74"/>
      <c r="G2355" s="73"/>
      <c r="H2355" s="75"/>
      <c r="I2355" s="75"/>
      <c r="J2355" s="75"/>
      <c r="K2355" s="104" t="s">
        <v>144</v>
      </c>
      <c r="L2355" s="7" t="n">
        <v>0.688194444444444</v>
      </c>
      <c r="M2355" s="7" t="n">
        <v>0.733333333333333</v>
      </c>
      <c r="N2355" s="77" t="s">
        <v>145</v>
      </c>
      <c r="O2355" s="78"/>
      <c r="Q2355" s="0" t="s">
        <v>115</v>
      </c>
      <c r="R2355" s="0" t="str">
        <f aca="false">CHOOSE(WEEKDAY(A2355),"Dom","Lun","Mar","Mie","Jue","Vie","Sab")</f>
        <v>Lun</v>
      </c>
    </row>
    <row r="2356" customFormat="false" ht="15" hidden="true" customHeight="true" outlineLevel="0" collapsed="false">
      <c r="A2356" s="47" t="n">
        <v>44263</v>
      </c>
      <c r="B2356" s="79" t="s">
        <v>147</v>
      </c>
      <c r="C2356" s="49"/>
      <c r="D2356" s="80"/>
      <c r="E2356" s="81"/>
      <c r="F2356" s="82"/>
      <c r="G2356" s="81"/>
      <c r="H2356" s="83"/>
      <c r="I2356" s="83"/>
      <c r="J2356" s="83"/>
      <c r="K2356" s="103" t="s">
        <v>96</v>
      </c>
      <c r="L2356" s="85" t="n">
        <v>0.747222222222222</v>
      </c>
      <c r="M2356" s="85" t="n">
        <v>0.775694444444444</v>
      </c>
      <c r="N2356" s="86" t="s">
        <v>3627</v>
      </c>
      <c r="O2356" s="59" t="s">
        <v>2118</v>
      </c>
      <c r="Q2356" s="0" t="s">
        <v>115</v>
      </c>
      <c r="R2356" s="0" t="str">
        <f aca="false">CHOOSE(WEEKDAY(A2356),"Dom","Lun","Mar","Mie","Jue","Vie","Sab")</f>
        <v>Lun</v>
      </c>
    </row>
    <row r="2357" customFormat="false" ht="15" hidden="false" customHeight="true" outlineLevel="0" collapsed="false">
      <c r="A2357" s="70" t="n">
        <v>44264</v>
      </c>
      <c r="B2357" s="9" t="s">
        <v>3628</v>
      </c>
      <c r="C2357" s="71" t="n">
        <v>250</v>
      </c>
      <c r="D2357" s="72" t="s">
        <v>77</v>
      </c>
      <c r="E2357" s="73" t="s">
        <v>2881</v>
      </c>
      <c r="F2357" s="74" t="n">
        <f aca="false">IF(MONTH(A2357)=MONTH(A2356),F2356+1,1)</f>
        <v>1</v>
      </c>
      <c r="G2357" s="73"/>
      <c r="H2357" s="75"/>
      <c r="I2357" s="75" t="s">
        <v>187</v>
      </c>
      <c r="J2357" s="75" t="s">
        <v>2313</v>
      </c>
      <c r="K2357" s="104" t="s">
        <v>80</v>
      </c>
      <c r="L2357" s="7" t="n">
        <v>0.449305555555556</v>
      </c>
      <c r="M2357" s="7" t="n">
        <v>0.454166666666667</v>
      </c>
      <c r="N2357" s="77" t="s">
        <v>210</v>
      </c>
      <c r="O2357" s="78" t="s">
        <v>2882</v>
      </c>
      <c r="Q2357" s="0" t="s">
        <v>115</v>
      </c>
      <c r="R2357" s="0" t="str">
        <f aca="false">CHOOSE(WEEKDAY(A2357),"Dom","Lun","Mar","Mie","Jue","Vie","Sab")</f>
        <v>Mar</v>
      </c>
    </row>
    <row r="2358" customFormat="false" ht="15" hidden="false" customHeight="true" outlineLevel="0" collapsed="false">
      <c r="A2358" s="70" t="n">
        <v>44264</v>
      </c>
      <c r="B2358" s="9" t="s">
        <v>3629</v>
      </c>
      <c r="C2358" s="71" t="n">
        <v>400</v>
      </c>
      <c r="D2358" s="72" t="s">
        <v>104</v>
      </c>
      <c r="E2358" s="73" t="s">
        <v>3630</v>
      </c>
      <c r="F2358" s="74" t="n">
        <f aca="false">IF(MONTH(A2358)=MONTH(A2357),F2357+1,1)</f>
        <v>2</v>
      </c>
      <c r="G2358" s="73"/>
      <c r="H2358" s="75"/>
      <c r="I2358" s="75" t="s">
        <v>131</v>
      </c>
      <c r="J2358" s="75" t="s">
        <v>2313</v>
      </c>
      <c r="K2358" s="104" t="s">
        <v>80</v>
      </c>
      <c r="L2358" s="7" t="n">
        <v>0.605555555555555</v>
      </c>
      <c r="M2358" s="7" t="n">
        <v>0.634722222222222</v>
      </c>
      <c r="N2358" s="77" t="s">
        <v>220</v>
      </c>
      <c r="O2358" s="78" t="s">
        <v>3631</v>
      </c>
      <c r="Q2358" s="0" t="s">
        <v>115</v>
      </c>
      <c r="R2358" s="0" t="str">
        <f aca="false">CHOOSE(WEEKDAY(A2358),"Dom","Lun","Mar","Mie","Jue","Vie","Sab")</f>
        <v>Mar</v>
      </c>
    </row>
    <row r="2359" customFormat="false" ht="15" hidden="false" customHeight="true" outlineLevel="0" collapsed="false">
      <c r="A2359" s="70" t="n">
        <v>44264</v>
      </c>
      <c r="B2359" s="9" t="s">
        <v>3629</v>
      </c>
      <c r="C2359" s="120" t="n">
        <v>400</v>
      </c>
      <c r="D2359" s="137" t="s">
        <v>104</v>
      </c>
      <c r="E2359" s="73" t="s">
        <v>3632</v>
      </c>
      <c r="F2359" s="74" t="n">
        <f aca="false">IF(MONTH(A2359)=MONTH(A2358),F2358+1,1)</f>
        <v>3</v>
      </c>
      <c r="G2359" s="73"/>
      <c r="H2359" s="75"/>
      <c r="I2359" s="75" t="s">
        <v>131</v>
      </c>
      <c r="J2359" s="75" t="s">
        <v>2313</v>
      </c>
      <c r="K2359" s="104" t="s">
        <v>80</v>
      </c>
      <c r="L2359" s="7" t="n">
        <v>0.658333333333333</v>
      </c>
      <c r="M2359" s="7" t="n">
        <v>0.660416666666667</v>
      </c>
      <c r="N2359" s="77" t="s">
        <v>132</v>
      </c>
      <c r="O2359" s="78" t="s">
        <v>3633</v>
      </c>
      <c r="Q2359" s="0" t="s">
        <v>115</v>
      </c>
      <c r="R2359" s="0" t="str">
        <f aca="false">CHOOSE(WEEKDAY(A2359),"Dom","Lun","Mar","Mie","Jue","Vie","Sab")</f>
        <v>Mar</v>
      </c>
    </row>
    <row r="2360" customFormat="false" ht="15" hidden="false" customHeight="true" outlineLevel="0" collapsed="false">
      <c r="A2360" s="70" t="n">
        <v>44264</v>
      </c>
      <c r="B2360" s="9" t="s">
        <v>3634</v>
      </c>
      <c r="C2360" s="120" t="n">
        <v>350</v>
      </c>
      <c r="D2360" s="137" t="s">
        <v>104</v>
      </c>
      <c r="E2360" s="73" t="s">
        <v>3635</v>
      </c>
      <c r="F2360" s="74" t="n">
        <f aca="false">IF(MONTH(A2360)=MONTH(A2359),F2359+1,1)</f>
        <v>4</v>
      </c>
      <c r="G2360" s="73"/>
      <c r="H2360" s="75" t="s">
        <v>3636</v>
      </c>
      <c r="I2360" s="75" t="s">
        <v>183</v>
      </c>
      <c r="J2360" s="75" t="s">
        <v>2313</v>
      </c>
      <c r="K2360" s="104" t="s">
        <v>80</v>
      </c>
      <c r="L2360" s="7" t="n">
        <v>0.727083333333333</v>
      </c>
      <c r="M2360" s="7" t="n">
        <v>0.769444444444444</v>
      </c>
      <c r="N2360" s="77" t="s">
        <v>348</v>
      </c>
      <c r="O2360" s="78" t="s">
        <v>3637</v>
      </c>
      <c r="Q2360" s="0" t="s">
        <v>115</v>
      </c>
      <c r="R2360" s="0" t="str">
        <f aca="false">CHOOSE(WEEKDAY(A2360),"Dom","Lun","Mar","Mie","Jue","Vie","Sab")</f>
        <v>Mar</v>
      </c>
    </row>
    <row r="2361" customFormat="false" ht="15" hidden="false" customHeight="true" outlineLevel="0" collapsed="false">
      <c r="A2361" s="70" t="n">
        <v>44264</v>
      </c>
      <c r="B2361" s="9" t="s">
        <v>3634</v>
      </c>
      <c r="C2361" s="120" t="n">
        <v>350</v>
      </c>
      <c r="D2361" s="137" t="s">
        <v>104</v>
      </c>
      <c r="E2361" s="73" t="s">
        <v>3635</v>
      </c>
      <c r="F2361" s="74" t="n">
        <f aca="false">IF(MONTH(A2361)=MONTH(A2360),F2360+1,1)</f>
        <v>5</v>
      </c>
      <c r="G2361" s="73"/>
      <c r="H2361" s="75" t="s">
        <v>3636</v>
      </c>
      <c r="I2361" s="75" t="s">
        <v>183</v>
      </c>
      <c r="J2361" s="75" t="s">
        <v>2313</v>
      </c>
      <c r="K2361" s="104" t="s">
        <v>80</v>
      </c>
      <c r="L2361" s="7" t="n">
        <v>0.804166666666667</v>
      </c>
      <c r="M2361" s="7" t="n">
        <v>0.809722222222222</v>
      </c>
      <c r="N2361" s="77" t="s">
        <v>615</v>
      </c>
      <c r="O2361" s="78" t="s">
        <v>3637</v>
      </c>
      <c r="Q2361" s="0" t="s">
        <v>115</v>
      </c>
      <c r="R2361" s="0" t="str">
        <f aca="false">CHOOSE(WEEKDAY(A2361),"Dom","Lun","Mar","Mie","Jue","Vie","Sab")</f>
        <v>Mar</v>
      </c>
    </row>
    <row r="2362" customFormat="false" ht="15" hidden="true" customHeight="true" outlineLevel="0" collapsed="false">
      <c r="A2362" s="70" t="n">
        <v>44264</v>
      </c>
      <c r="B2362" s="9" t="s">
        <v>147</v>
      </c>
      <c r="C2362" s="71"/>
      <c r="D2362" s="72"/>
      <c r="E2362" s="73"/>
      <c r="F2362" s="74"/>
      <c r="G2362" s="73"/>
      <c r="H2362" s="75"/>
      <c r="I2362" s="75"/>
      <c r="J2362" s="75"/>
      <c r="K2362" s="104" t="s">
        <v>96</v>
      </c>
      <c r="L2362" s="7" t="n">
        <v>0.474305555555556</v>
      </c>
      <c r="M2362" s="7" t="n">
        <v>0.479166666666667</v>
      </c>
      <c r="N2362" s="77" t="s">
        <v>832</v>
      </c>
      <c r="O2362" s="78" t="s">
        <v>2118</v>
      </c>
      <c r="Q2362" s="0" t="s">
        <v>115</v>
      </c>
      <c r="R2362" s="0" t="str">
        <f aca="false">CHOOSE(WEEKDAY(A2362),"Dom","Lun","Mar","Mie","Jue","Vie","Sab")</f>
        <v>Mar</v>
      </c>
    </row>
    <row r="2363" customFormat="false" ht="15" hidden="true" customHeight="true" outlineLevel="0" collapsed="false">
      <c r="A2363" s="70" t="n">
        <v>44264</v>
      </c>
      <c r="B2363" s="9" t="s">
        <v>1385</v>
      </c>
      <c r="C2363" s="120"/>
      <c r="D2363" s="137"/>
      <c r="E2363" s="73"/>
      <c r="F2363" s="74"/>
      <c r="G2363" s="73"/>
      <c r="H2363" s="75"/>
      <c r="I2363" s="75"/>
      <c r="J2363" s="75"/>
      <c r="K2363" s="104" t="s">
        <v>257</v>
      </c>
      <c r="L2363" s="7" t="n">
        <v>0.593055555555556</v>
      </c>
      <c r="M2363" s="7" t="n">
        <v>0.602777777777778</v>
      </c>
      <c r="N2363" s="77" t="s">
        <v>168</v>
      </c>
      <c r="O2363" s="78" t="s">
        <v>281</v>
      </c>
      <c r="Q2363" s="0" t="s">
        <v>115</v>
      </c>
      <c r="R2363" s="0" t="str">
        <f aca="false">CHOOSE(WEEKDAY(A2363),"Dom","Lun","Mar","Mie","Jue","Vie","Sab")</f>
        <v>Mar</v>
      </c>
    </row>
    <row r="2364" customFormat="false" ht="15" hidden="true" customHeight="true" outlineLevel="0" collapsed="false">
      <c r="A2364" s="70" t="n">
        <v>44264</v>
      </c>
      <c r="B2364" s="9" t="s">
        <v>3629</v>
      </c>
      <c r="C2364" s="71"/>
      <c r="D2364" s="72"/>
      <c r="E2364" s="73"/>
      <c r="F2364" s="74"/>
      <c r="G2364" s="73"/>
      <c r="H2364" s="75"/>
      <c r="I2364" s="75"/>
      <c r="J2364" s="75"/>
      <c r="K2364" s="104" t="s">
        <v>108</v>
      </c>
      <c r="L2364" s="7" t="n">
        <v>0.645833333333333</v>
      </c>
      <c r="M2364" s="7" t="n">
        <v>0.651388888888889</v>
      </c>
      <c r="N2364" s="77" t="s">
        <v>324</v>
      </c>
      <c r="O2364" s="78" t="s">
        <v>3633</v>
      </c>
      <c r="Q2364" s="0" t="s">
        <v>115</v>
      </c>
      <c r="R2364" s="0" t="str">
        <f aca="false">CHOOSE(WEEKDAY(A2364),"Dom","Lun","Mar","Mie","Jue","Vie","Sab")</f>
        <v>Mar</v>
      </c>
    </row>
    <row r="2365" customFormat="false" ht="15" hidden="true" customHeight="true" outlineLevel="0" collapsed="false">
      <c r="A2365" s="70" t="n">
        <v>44264</v>
      </c>
      <c r="B2365" s="9" t="s">
        <v>143</v>
      </c>
      <c r="C2365" s="71"/>
      <c r="D2365" s="72"/>
      <c r="E2365" s="73"/>
      <c r="F2365" s="74"/>
      <c r="G2365" s="73"/>
      <c r="H2365" s="75"/>
      <c r="I2365" s="75"/>
      <c r="J2365" s="75"/>
      <c r="K2365" s="104" t="s">
        <v>144</v>
      </c>
      <c r="L2365" s="7" t="n">
        <v>0.681944444444444</v>
      </c>
      <c r="M2365" s="7" t="n">
        <v>0.719444444444444</v>
      </c>
      <c r="N2365" s="77" t="s">
        <v>170</v>
      </c>
      <c r="O2365" s="78"/>
      <c r="Q2365" s="0" t="s">
        <v>115</v>
      </c>
      <c r="R2365" s="0" t="str">
        <f aca="false">CHOOSE(WEEKDAY(A2365),"Dom","Lun","Mar","Mie","Jue","Vie","Sab")</f>
        <v>Mar</v>
      </c>
    </row>
    <row r="2366" customFormat="false" ht="15" hidden="true" customHeight="true" outlineLevel="0" collapsed="false">
      <c r="A2366" s="70" t="n">
        <v>44264</v>
      </c>
      <c r="B2366" s="9" t="s">
        <v>143</v>
      </c>
      <c r="C2366" s="71"/>
      <c r="D2366" s="72"/>
      <c r="E2366" s="73"/>
      <c r="F2366" s="74"/>
      <c r="G2366" s="73"/>
      <c r="H2366" s="75"/>
      <c r="I2366" s="75"/>
      <c r="J2366" s="75"/>
      <c r="K2366" s="104" t="s">
        <v>144</v>
      </c>
      <c r="L2366" s="7" t="n">
        <v>0.788194444444444</v>
      </c>
      <c r="M2366" s="7" t="n">
        <v>0.795833333333333</v>
      </c>
      <c r="N2366" s="77" t="s">
        <v>137</v>
      </c>
      <c r="O2366" s="78"/>
      <c r="Q2366" s="0" t="s">
        <v>115</v>
      </c>
      <c r="R2366" s="0" t="str">
        <f aca="false">CHOOSE(WEEKDAY(A2366),"Dom","Lun","Mar","Mie","Jue","Vie","Sab")</f>
        <v>Mar</v>
      </c>
    </row>
    <row r="2367" customFormat="false" ht="15" hidden="true" customHeight="true" outlineLevel="0" collapsed="false">
      <c r="A2367" s="70" t="n">
        <v>44264</v>
      </c>
      <c r="B2367" s="9" t="s">
        <v>143</v>
      </c>
      <c r="C2367" s="71"/>
      <c r="D2367" s="72"/>
      <c r="E2367" s="73"/>
      <c r="F2367" s="74"/>
      <c r="G2367" s="73"/>
      <c r="H2367" s="75"/>
      <c r="I2367" s="75"/>
      <c r="J2367" s="75"/>
      <c r="K2367" s="104" t="s">
        <v>144</v>
      </c>
      <c r="L2367" s="7" t="n">
        <v>0.830555555555556</v>
      </c>
      <c r="M2367" s="7" t="n">
        <v>0.838194444444444</v>
      </c>
      <c r="N2367" s="77" t="s">
        <v>145</v>
      </c>
      <c r="O2367" s="78"/>
      <c r="Q2367" s="0" t="s">
        <v>115</v>
      </c>
      <c r="R2367" s="0" t="str">
        <f aca="false">CHOOSE(WEEKDAY(A2367),"Dom","Lun","Mar","Mie","Jue","Vie","Sab")</f>
        <v>Mar</v>
      </c>
    </row>
    <row r="2368" customFormat="false" ht="15" hidden="true" customHeight="true" outlineLevel="0" collapsed="false">
      <c r="A2368" s="47" t="n">
        <v>44264</v>
      </c>
      <c r="B2368" s="79" t="s">
        <v>147</v>
      </c>
      <c r="C2368" s="118"/>
      <c r="D2368" s="150"/>
      <c r="E2368" s="81"/>
      <c r="F2368" s="82"/>
      <c r="G2368" s="81"/>
      <c r="H2368" s="83"/>
      <c r="I2368" s="83"/>
      <c r="J2368" s="83"/>
      <c r="K2368" s="103" t="s">
        <v>96</v>
      </c>
      <c r="L2368" s="85" t="n">
        <v>0.852083333333333</v>
      </c>
      <c r="M2368" s="85" t="n">
        <v>0.871527777777778</v>
      </c>
      <c r="N2368" s="86" t="s">
        <v>3638</v>
      </c>
      <c r="O2368" s="59" t="s">
        <v>2118</v>
      </c>
      <c r="Q2368" s="0" t="s">
        <v>115</v>
      </c>
      <c r="R2368" s="0" t="str">
        <f aca="false">CHOOSE(WEEKDAY(A2368),"Dom","Lun","Mar","Mie","Jue","Vie","Sab")</f>
        <v>Mar</v>
      </c>
    </row>
    <row r="2369" customFormat="false" ht="15" hidden="false" customHeight="true" outlineLevel="0" collapsed="false">
      <c r="A2369" s="70" t="n">
        <v>44265</v>
      </c>
      <c r="B2369" s="9" t="s">
        <v>1670</v>
      </c>
      <c r="C2369" s="120" t="n">
        <v>250</v>
      </c>
      <c r="D2369" s="137" t="s">
        <v>898</v>
      </c>
      <c r="E2369" s="73" t="s">
        <v>3639</v>
      </c>
      <c r="F2369" s="74" t="n">
        <f aca="false">IF(MONTH(A2369)=MONTH(A2368),F2368+1,1)</f>
        <v>1</v>
      </c>
      <c r="G2369" s="73"/>
      <c r="H2369" s="75" t="s">
        <v>1672</v>
      </c>
      <c r="I2369" s="75" t="s">
        <v>131</v>
      </c>
      <c r="J2369" s="75" t="s">
        <v>2313</v>
      </c>
      <c r="K2369" s="104" t="s">
        <v>80</v>
      </c>
      <c r="L2369" s="7" t="n">
        <v>0.654166666666667</v>
      </c>
      <c r="M2369" s="7" t="n">
        <v>0.663194444444444</v>
      </c>
      <c r="N2369" s="77" t="s">
        <v>213</v>
      </c>
      <c r="O2369" s="78" t="s">
        <v>3640</v>
      </c>
      <c r="Q2369" s="0" t="s">
        <v>115</v>
      </c>
      <c r="R2369" s="0" t="str">
        <f aca="false">CHOOSE(WEEKDAY(A2369),"Dom","Lun","Mar","Mie","Jue","Vie","Sab")</f>
        <v>Mie</v>
      </c>
    </row>
    <row r="2370" customFormat="false" ht="15" hidden="false" customHeight="true" outlineLevel="0" collapsed="false">
      <c r="A2370" s="70" t="n">
        <v>44265</v>
      </c>
      <c r="B2370" s="9" t="s">
        <v>1670</v>
      </c>
      <c r="C2370" s="120" t="n">
        <v>300</v>
      </c>
      <c r="D2370" s="137" t="s">
        <v>898</v>
      </c>
      <c r="E2370" s="73" t="s">
        <v>2789</v>
      </c>
      <c r="F2370" s="74" t="n">
        <f aca="false">IF(MONTH(A2370)=MONTH(A2369),F2369+1,1)</f>
        <v>2</v>
      </c>
      <c r="G2370" s="73"/>
      <c r="H2370" s="75" t="s">
        <v>1672</v>
      </c>
      <c r="I2370" s="75" t="s">
        <v>131</v>
      </c>
      <c r="J2370" s="75" t="s">
        <v>2313</v>
      </c>
      <c r="K2370" s="104" t="s">
        <v>80</v>
      </c>
      <c r="L2370" s="7" t="n">
        <v>0.680555555555555</v>
      </c>
      <c r="M2370" s="7" t="n">
        <v>0.680555555555555</v>
      </c>
      <c r="N2370" s="77" t="s">
        <v>267</v>
      </c>
      <c r="O2370" s="78" t="s">
        <v>2790</v>
      </c>
      <c r="Q2370" s="0" t="s">
        <v>115</v>
      </c>
      <c r="R2370" s="0" t="str">
        <f aca="false">CHOOSE(WEEKDAY(A2370),"Dom","Lun","Mar","Mie","Jue","Vie","Sab")</f>
        <v>Mie</v>
      </c>
    </row>
    <row r="2371" customFormat="false" ht="15" hidden="false" customHeight="true" outlineLevel="0" collapsed="false">
      <c r="A2371" s="70" t="n">
        <v>44265</v>
      </c>
      <c r="B2371" s="9" t="s">
        <v>3641</v>
      </c>
      <c r="C2371" s="71" t="n">
        <v>300</v>
      </c>
      <c r="D2371" s="72" t="s">
        <v>104</v>
      </c>
      <c r="E2371" s="73" t="s">
        <v>3642</v>
      </c>
      <c r="F2371" s="74" t="n">
        <f aca="false">IF(MONTH(A2371)=MONTH(A2370),F2370+1,1)</f>
        <v>3</v>
      </c>
      <c r="G2371" s="73"/>
      <c r="H2371" s="75"/>
      <c r="I2371" s="75" t="s">
        <v>187</v>
      </c>
      <c r="J2371" s="75" t="s">
        <v>2313</v>
      </c>
      <c r="K2371" s="104" t="s">
        <v>80</v>
      </c>
      <c r="L2371" s="7" t="n">
        <v>0.438194444444444</v>
      </c>
      <c r="M2371" s="7" t="n">
        <v>0.438194444444444</v>
      </c>
      <c r="N2371" s="77" t="s">
        <v>132</v>
      </c>
      <c r="O2371" s="78" t="s">
        <v>3643</v>
      </c>
      <c r="Q2371" s="0" t="s">
        <v>115</v>
      </c>
      <c r="R2371" s="0" t="str">
        <f aca="false">CHOOSE(WEEKDAY(A2371),"Dom","Lun","Mar","Mie","Jue","Vie","Sab")</f>
        <v>Mie</v>
      </c>
    </row>
    <row r="2372" customFormat="false" ht="15" hidden="false" customHeight="true" outlineLevel="0" collapsed="false">
      <c r="A2372" s="70" t="n">
        <v>44265</v>
      </c>
      <c r="B2372" s="9" t="s">
        <v>1670</v>
      </c>
      <c r="C2372" s="120" t="n">
        <v>300</v>
      </c>
      <c r="D2372" s="137" t="s">
        <v>104</v>
      </c>
      <c r="E2372" s="73" t="s">
        <v>2787</v>
      </c>
      <c r="F2372" s="74" t="n">
        <f aca="false">IF(MONTH(A2372)=MONTH(A2371),F2371+1,1)</f>
        <v>4</v>
      </c>
      <c r="G2372" s="73"/>
      <c r="H2372" s="75" t="s">
        <v>1672</v>
      </c>
      <c r="I2372" s="75" t="s">
        <v>131</v>
      </c>
      <c r="J2372" s="75" t="s">
        <v>2313</v>
      </c>
      <c r="K2372" s="104" t="s">
        <v>80</v>
      </c>
      <c r="L2372" s="7" t="n">
        <v>0.466666666666667</v>
      </c>
      <c r="M2372" s="7" t="n">
        <v>0.496527777777778</v>
      </c>
      <c r="N2372" s="77" t="s">
        <v>132</v>
      </c>
      <c r="O2372" s="78" t="s">
        <v>2788</v>
      </c>
      <c r="Q2372" s="0" t="s">
        <v>115</v>
      </c>
      <c r="R2372" s="0" t="str">
        <f aca="false">CHOOSE(WEEKDAY(A2372),"Dom","Lun","Mar","Mie","Jue","Vie","Sab")</f>
        <v>Mie</v>
      </c>
    </row>
    <row r="2373" customFormat="false" ht="15" hidden="false" customHeight="true" outlineLevel="0" collapsed="false">
      <c r="A2373" s="70" t="n">
        <v>44265</v>
      </c>
      <c r="B2373" s="9" t="s">
        <v>3644</v>
      </c>
      <c r="C2373" s="120" t="n">
        <v>300</v>
      </c>
      <c r="D2373" s="137" t="s">
        <v>104</v>
      </c>
      <c r="E2373" s="73" t="s">
        <v>3645</v>
      </c>
      <c r="F2373" s="74" t="n">
        <f aca="false">IF(MONTH(A2373)=MONTH(A2372),F2372+1,1)</f>
        <v>5</v>
      </c>
      <c r="G2373" s="73"/>
      <c r="H2373" s="75"/>
      <c r="I2373" s="75" t="s">
        <v>183</v>
      </c>
      <c r="J2373" s="75" t="s">
        <v>2313</v>
      </c>
      <c r="K2373" s="104" t="s">
        <v>80</v>
      </c>
      <c r="L2373" s="7" t="n">
        <v>0.518055555555556</v>
      </c>
      <c r="M2373" s="7" t="n">
        <v>0.55</v>
      </c>
      <c r="N2373" s="77" t="s">
        <v>259</v>
      </c>
      <c r="O2373" s="78" t="s">
        <v>3646</v>
      </c>
      <c r="Q2373" s="0" t="s">
        <v>115</v>
      </c>
      <c r="R2373" s="0" t="str">
        <f aca="false">CHOOSE(WEEKDAY(A2373),"Dom","Lun","Mar","Mie","Jue","Vie","Sab")</f>
        <v>Mie</v>
      </c>
    </row>
    <row r="2374" customFormat="false" ht="15" hidden="false" customHeight="true" outlineLevel="0" collapsed="false">
      <c r="A2374" s="70" t="n">
        <v>44265</v>
      </c>
      <c r="B2374" s="9" t="s">
        <v>3647</v>
      </c>
      <c r="C2374" s="120" t="n">
        <v>300</v>
      </c>
      <c r="D2374" s="137" t="s">
        <v>104</v>
      </c>
      <c r="E2374" s="73" t="s">
        <v>3648</v>
      </c>
      <c r="F2374" s="74" t="n">
        <f aca="false">IF(MONTH(A2374)=MONTH(A2373),F2373+1,1)</f>
        <v>6</v>
      </c>
      <c r="G2374" s="73"/>
      <c r="H2374" s="75" t="s">
        <v>134</v>
      </c>
      <c r="I2374" s="75" t="s">
        <v>131</v>
      </c>
      <c r="J2374" s="75" t="s">
        <v>2313</v>
      </c>
      <c r="K2374" s="104" t="s">
        <v>80</v>
      </c>
      <c r="L2374" s="7" t="n">
        <v>0.611805555555556</v>
      </c>
      <c r="M2374" s="7" t="n">
        <v>0.636111111111111</v>
      </c>
      <c r="N2374" s="77" t="s">
        <v>267</v>
      </c>
      <c r="O2374" s="78" t="s">
        <v>3649</v>
      </c>
      <c r="Q2374" s="0" t="s">
        <v>115</v>
      </c>
      <c r="R2374" s="0" t="str">
        <f aca="false">CHOOSE(WEEKDAY(A2374),"Dom","Lun","Mar","Mie","Jue","Vie","Sab")</f>
        <v>Mie</v>
      </c>
    </row>
    <row r="2375" customFormat="false" ht="15" hidden="false" customHeight="true" outlineLevel="0" collapsed="false">
      <c r="A2375" s="70" t="n">
        <v>44265</v>
      </c>
      <c r="B2375" s="9" t="s">
        <v>3650</v>
      </c>
      <c r="C2375" s="120" t="n">
        <v>300</v>
      </c>
      <c r="D2375" s="137" t="s">
        <v>104</v>
      </c>
      <c r="E2375" s="73" t="s">
        <v>3651</v>
      </c>
      <c r="F2375" s="74" t="n">
        <f aca="false">IF(MONTH(A2375)=MONTH(A2374),F2374+1,1)</f>
        <v>7</v>
      </c>
      <c r="G2375" s="73"/>
      <c r="H2375" s="75"/>
      <c r="I2375" s="75" t="s">
        <v>183</v>
      </c>
      <c r="J2375" s="75" t="s">
        <v>2313</v>
      </c>
      <c r="K2375" s="104" t="s">
        <v>80</v>
      </c>
      <c r="L2375" s="7" t="n">
        <v>0.734027777777778</v>
      </c>
      <c r="M2375" s="7" t="n">
        <v>0.759027777777778</v>
      </c>
      <c r="N2375" s="77" t="s">
        <v>81</v>
      </c>
      <c r="O2375" s="78" t="s">
        <v>3652</v>
      </c>
      <c r="Q2375" s="0" t="s">
        <v>115</v>
      </c>
      <c r="R2375" s="0" t="str">
        <f aca="false">CHOOSE(WEEKDAY(A2375),"Dom","Lun","Mar","Mie","Jue","Vie","Sab")</f>
        <v>Mie</v>
      </c>
    </row>
    <row r="2376" customFormat="false" ht="15" hidden="true" customHeight="true" outlineLevel="0" collapsed="false">
      <c r="A2376" s="70" t="n">
        <v>44265</v>
      </c>
      <c r="B2376" s="9" t="s">
        <v>3641</v>
      </c>
      <c r="C2376" s="71"/>
      <c r="D2376" s="72"/>
      <c r="E2376" s="73"/>
      <c r="F2376" s="74"/>
      <c r="G2376" s="73"/>
      <c r="H2376" s="75"/>
      <c r="I2376" s="75"/>
      <c r="J2376" s="75"/>
      <c r="K2376" s="104" t="s">
        <v>108</v>
      </c>
      <c r="L2376" s="7" t="n">
        <v>0.41875</v>
      </c>
      <c r="M2376" s="7" t="n">
        <v>0.428472222222222</v>
      </c>
      <c r="N2376" s="77" t="s">
        <v>164</v>
      </c>
      <c r="O2376" s="78" t="s">
        <v>3653</v>
      </c>
      <c r="Q2376" s="0" t="s">
        <v>115</v>
      </c>
      <c r="R2376" s="0" t="str">
        <f aca="false">CHOOSE(WEEKDAY(A2376),"Dom","Lun","Mar","Mie","Jue","Vie","Sab")</f>
        <v>Mie</v>
      </c>
    </row>
    <row r="2377" customFormat="false" ht="15" hidden="true" customHeight="true" outlineLevel="0" collapsed="false">
      <c r="A2377" s="70" t="n">
        <v>44265</v>
      </c>
      <c r="B2377" s="9" t="s">
        <v>2768</v>
      </c>
      <c r="C2377" s="71"/>
      <c r="D2377" s="72"/>
      <c r="E2377" s="73"/>
      <c r="F2377" s="74"/>
      <c r="G2377" s="73"/>
      <c r="H2377" s="75"/>
      <c r="I2377" s="75"/>
      <c r="J2377" s="75"/>
      <c r="K2377" s="104" t="s">
        <v>257</v>
      </c>
      <c r="L2377" s="7" t="n">
        <v>0.459722222222222</v>
      </c>
      <c r="M2377" s="7" t="n">
        <v>0.463888888888889</v>
      </c>
      <c r="N2377" s="77" t="s">
        <v>168</v>
      </c>
      <c r="O2377" s="78" t="s">
        <v>2847</v>
      </c>
      <c r="Q2377" s="0" t="s">
        <v>115</v>
      </c>
      <c r="R2377" s="0" t="str">
        <f aca="false">CHOOSE(WEEKDAY(A2377),"Dom","Lun","Mar","Mie","Jue","Vie","Sab")</f>
        <v>Mie</v>
      </c>
    </row>
    <row r="2378" customFormat="false" ht="15" hidden="true" customHeight="true" outlineLevel="0" collapsed="false">
      <c r="A2378" s="70" t="n">
        <v>44265</v>
      </c>
      <c r="B2378" s="9" t="s">
        <v>3644</v>
      </c>
      <c r="C2378" s="120"/>
      <c r="D2378" s="137"/>
      <c r="E2378" s="73"/>
      <c r="F2378" s="74"/>
      <c r="G2378" s="73"/>
      <c r="H2378" s="75"/>
      <c r="I2378" s="75"/>
      <c r="J2378" s="75"/>
      <c r="K2378" s="104" t="s">
        <v>108</v>
      </c>
      <c r="L2378" s="7" t="n">
        <v>0.561805555555556</v>
      </c>
      <c r="M2378" s="7" t="n">
        <v>0.564583333333333</v>
      </c>
      <c r="N2378" s="77" t="s">
        <v>106</v>
      </c>
      <c r="O2378" s="78" t="s">
        <v>3654</v>
      </c>
      <c r="Q2378" s="0" t="s">
        <v>115</v>
      </c>
      <c r="R2378" s="0" t="str">
        <f aca="false">CHOOSE(WEEKDAY(A2378),"Dom","Lun","Mar","Mie","Jue","Vie","Sab")</f>
        <v>Mie</v>
      </c>
    </row>
    <row r="2379" customFormat="false" ht="15" hidden="true" customHeight="true" outlineLevel="0" collapsed="false">
      <c r="A2379" s="70" t="n">
        <v>44265</v>
      </c>
      <c r="B2379" s="9" t="s">
        <v>143</v>
      </c>
      <c r="C2379" s="120"/>
      <c r="D2379" s="137"/>
      <c r="E2379" s="73"/>
      <c r="F2379" s="74"/>
      <c r="G2379" s="73"/>
      <c r="H2379" s="75"/>
      <c r="I2379" s="75"/>
      <c r="J2379" s="75"/>
      <c r="K2379" s="104" t="s">
        <v>144</v>
      </c>
      <c r="L2379" s="7" t="n">
        <v>0.579861111111111</v>
      </c>
      <c r="M2379" s="7" t="n">
        <v>0.595833333333333</v>
      </c>
      <c r="N2379" s="77" t="s">
        <v>155</v>
      </c>
      <c r="O2379" s="78"/>
      <c r="Q2379" s="0" t="s">
        <v>115</v>
      </c>
      <c r="R2379" s="0" t="str">
        <f aca="false">CHOOSE(WEEKDAY(A2379),"Dom","Lun","Mar","Mie","Jue","Vie","Sab")</f>
        <v>Mie</v>
      </c>
    </row>
    <row r="2380" customFormat="false" ht="15" hidden="true" customHeight="true" outlineLevel="0" collapsed="false">
      <c r="A2380" s="70" t="n">
        <v>44265</v>
      </c>
      <c r="B2380" s="9" t="s">
        <v>143</v>
      </c>
      <c r="C2380" s="120"/>
      <c r="D2380" s="137"/>
      <c r="E2380" s="73"/>
      <c r="F2380" s="74"/>
      <c r="G2380" s="73"/>
      <c r="H2380" s="75"/>
      <c r="I2380" s="75"/>
      <c r="J2380" s="75"/>
      <c r="K2380" s="104" t="s">
        <v>144</v>
      </c>
      <c r="L2380" s="7" t="n">
        <v>0.698611111111111</v>
      </c>
      <c r="M2380" s="7" t="n">
        <v>0.725694444444444</v>
      </c>
      <c r="N2380" s="77" t="s">
        <v>137</v>
      </c>
      <c r="O2380" s="78"/>
      <c r="Q2380" s="0" t="s">
        <v>115</v>
      </c>
      <c r="R2380" s="0" t="str">
        <f aca="false">CHOOSE(WEEKDAY(A2380),"Dom","Lun","Mar","Mie","Jue","Vie","Sab")</f>
        <v>Mie</v>
      </c>
    </row>
    <row r="2381" customFormat="false" ht="15" hidden="true" customHeight="true" outlineLevel="0" collapsed="false">
      <c r="A2381" s="47" t="n">
        <v>44265</v>
      </c>
      <c r="B2381" s="79" t="s">
        <v>147</v>
      </c>
      <c r="C2381" s="49"/>
      <c r="D2381" s="80"/>
      <c r="E2381" s="81"/>
      <c r="F2381" s="82"/>
      <c r="G2381" s="81"/>
      <c r="H2381" s="83"/>
      <c r="I2381" s="83"/>
      <c r="J2381" s="83"/>
      <c r="K2381" s="103" t="s">
        <v>96</v>
      </c>
      <c r="L2381" s="85" t="n">
        <v>0.783333333333333</v>
      </c>
      <c r="M2381" s="85" t="n">
        <v>0.810416666666667</v>
      </c>
      <c r="N2381" s="86" t="s">
        <v>3655</v>
      </c>
      <c r="O2381" s="59" t="s">
        <v>2118</v>
      </c>
      <c r="Q2381" s="0" t="s">
        <v>115</v>
      </c>
      <c r="R2381" s="0" t="str">
        <f aca="false">CHOOSE(WEEKDAY(A2381),"Dom","Lun","Mar","Mie","Jue","Vie","Sab")</f>
        <v>Mie</v>
      </c>
    </row>
    <row r="2382" customFormat="false" ht="15" hidden="false" customHeight="true" outlineLevel="0" collapsed="false">
      <c r="A2382" s="70" t="n">
        <v>44266</v>
      </c>
      <c r="B2382" s="9" t="s">
        <v>3485</v>
      </c>
      <c r="C2382" s="71" t="n">
        <v>250</v>
      </c>
      <c r="D2382" s="72" t="s">
        <v>821</v>
      </c>
      <c r="E2382" s="73" t="s">
        <v>3656</v>
      </c>
      <c r="F2382" s="74" t="n">
        <f aca="false">IF(MONTH(A2382)=MONTH(A2381),F2381+1,1)</f>
        <v>1</v>
      </c>
      <c r="G2382" s="73"/>
      <c r="H2382" s="75"/>
      <c r="I2382" s="75" t="s">
        <v>159</v>
      </c>
      <c r="J2382" s="75" t="s">
        <v>2313</v>
      </c>
      <c r="K2382" s="104" t="s">
        <v>80</v>
      </c>
      <c r="L2382" s="7" t="n">
        <v>0.418055555555556</v>
      </c>
      <c r="M2382" s="7" t="n">
        <v>0.425</v>
      </c>
      <c r="N2382" s="77" t="s">
        <v>155</v>
      </c>
      <c r="O2382" s="78" t="s">
        <v>3657</v>
      </c>
      <c r="P2382" s="0" t="s">
        <v>3658</v>
      </c>
      <c r="Q2382" s="0" t="s">
        <v>115</v>
      </c>
      <c r="R2382" s="0" t="str">
        <f aca="false">CHOOSE(WEEKDAY(A2382),"Dom","Lun","Mar","Mie","Jue","Vie","Sab")</f>
        <v>Jue</v>
      </c>
    </row>
    <row r="2383" customFormat="false" ht="15" hidden="false" customHeight="true" outlineLevel="0" collapsed="false">
      <c r="A2383" s="70" t="n">
        <v>44266</v>
      </c>
      <c r="B2383" s="9" t="s">
        <v>1459</v>
      </c>
      <c r="C2383" s="71" t="n">
        <v>250</v>
      </c>
      <c r="D2383" s="72" t="s">
        <v>821</v>
      </c>
      <c r="E2383" s="73" t="s">
        <v>1460</v>
      </c>
      <c r="F2383" s="74" t="n">
        <f aca="false">IF(MONTH(A2383)=MONTH(A2382),F2382+1,1)</f>
        <v>2</v>
      </c>
      <c r="G2383" s="73"/>
      <c r="H2383" s="75" t="s">
        <v>1461</v>
      </c>
      <c r="I2383" s="75" t="s">
        <v>159</v>
      </c>
      <c r="J2383" s="75" t="s">
        <v>2313</v>
      </c>
      <c r="K2383" s="104" t="s">
        <v>80</v>
      </c>
      <c r="L2383" s="7" t="n">
        <v>0.440972222222222</v>
      </c>
      <c r="M2383" s="7" t="n">
        <v>0.440972222222222</v>
      </c>
      <c r="N2383" s="77" t="s">
        <v>137</v>
      </c>
      <c r="O2383" s="78" t="s">
        <v>1462</v>
      </c>
      <c r="P2383" s="0" t="s">
        <v>898</v>
      </c>
      <c r="Q2383" s="0" t="s">
        <v>115</v>
      </c>
      <c r="R2383" s="0" t="str">
        <f aca="false">CHOOSE(WEEKDAY(A2383),"Dom","Lun","Mar","Mie","Jue","Vie","Sab")</f>
        <v>Jue</v>
      </c>
    </row>
    <row r="2384" customFormat="false" ht="15" hidden="true" customHeight="true" outlineLevel="0" collapsed="false">
      <c r="A2384" s="70" t="n">
        <v>44266</v>
      </c>
      <c r="B2384" s="9" t="s">
        <v>2768</v>
      </c>
      <c r="C2384" s="120"/>
      <c r="D2384" s="137"/>
      <c r="E2384" s="73"/>
      <c r="F2384" s="74"/>
      <c r="G2384" s="73"/>
      <c r="H2384" s="75"/>
      <c r="I2384" s="75"/>
      <c r="J2384" s="75"/>
      <c r="K2384" s="104" t="s">
        <v>257</v>
      </c>
      <c r="L2384" s="7" t="n">
        <v>0.396527777777778</v>
      </c>
      <c r="M2384" s="7" t="n">
        <v>0.410416666666667</v>
      </c>
      <c r="N2384" s="77" t="s">
        <v>170</v>
      </c>
      <c r="O2384" s="78" t="s">
        <v>2847</v>
      </c>
      <c r="Q2384" s="0" t="s">
        <v>115</v>
      </c>
      <c r="R2384" s="0" t="str">
        <f aca="false">CHOOSE(WEEKDAY(A2384),"Dom","Lun","Mar","Mie","Jue","Vie","Sab")</f>
        <v>Jue</v>
      </c>
    </row>
    <row r="2385" customFormat="false" ht="15" hidden="true" customHeight="true" outlineLevel="0" collapsed="false">
      <c r="A2385" s="70" t="n">
        <v>44266</v>
      </c>
      <c r="B2385" s="9" t="s">
        <v>143</v>
      </c>
      <c r="C2385" s="71"/>
      <c r="D2385" s="72"/>
      <c r="E2385" s="73"/>
      <c r="F2385" s="74"/>
      <c r="G2385" s="73"/>
      <c r="H2385" s="75"/>
      <c r="I2385" s="75"/>
      <c r="J2385" s="75"/>
      <c r="K2385" s="104" t="s">
        <v>144</v>
      </c>
      <c r="L2385" s="7" t="n">
        <v>0.449305555555556</v>
      </c>
      <c r="M2385" s="7" t="n">
        <v>0.466666666666667</v>
      </c>
      <c r="N2385" s="77" t="s">
        <v>123</v>
      </c>
      <c r="O2385" s="78"/>
      <c r="Q2385" s="0" t="s">
        <v>115</v>
      </c>
      <c r="R2385" s="0" t="str">
        <f aca="false">CHOOSE(WEEKDAY(A2385),"Dom","Lun","Mar","Mie","Jue","Vie","Sab")</f>
        <v>Jue</v>
      </c>
    </row>
    <row r="2386" customFormat="false" ht="15" hidden="true" customHeight="true" outlineLevel="0" collapsed="false">
      <c r="A2386" s="47" t="n">
        <v>44266</v>
      </c>
      <c r="B2386" s="79" t="s">
        <v>147</v>
      </c>
      <c r="C2386" s="49"/>
      <c r="D2386" s="80"/>
      <c r="E2386" s="81"/>
      <c r="F2386" s="82"/>
      <c r="G2386" s="81"/>
      <c r="H2386" s="83"/>
      <c r="I2386" s="83"/>
      <c r="J2386" s="83"/>
      <c r="K2386" s="103" t="s">
        <v>96</v>
      </c>
      <c r="L2386" s="85" t="n">
        <v>0.470833333333333</v>
      </c>
      <c r="M2386" s="85" t="n">
        <v>0.694444444444444</v>
      </c>
      <c r="N2386" s="86" t="s">
        <v>3659</v>
      </c>
      <c r="O2386" s="59" t="s">
        <v>2118</v>
      </c>
      <c r="Q2386" s="0" t="s">
        <v>115</v>
      </c>
      <c r="R2386" s="0" t="str">
        <f aca="false">CHOOSE(WEEKDAY(A2386),"Dom","Lun","Mar","Mie","Jue","Vie","Sab")</f>
        <v>Jue</v>
      </c>
    </row>
    <row r="2387" customFormat="false" ht="15" hidden="false" customHeight="true" outlineLevel="0" collapsed="false">
      <c r="A2387" s="70" t="n">
        <v>44267</v>
      </c>
      <c r="B2387" s="9" t="s">
        <v>3660</v>
      </c>
      <c r="C2387" s="71" t="n">
        <v>200</v>
      </c>
      <c r="D2387" s="72" t="s">
        <v>104</v>
      </c>
      <c r="E2387" s="73" t="s">
        <v>3661</v>
      </c>
      <c r="F2387" s="74" t="n">
        <f aca="false">IF(MONTH(A2387)=MONTH(A2386),F2386+1,1)</f>
        <v>1</v>
      </c>
      <c r="G2387" s="73"/>
      <c r="H2387" s="75"/>
      <c r="I2387" s="75" t="s">
        <v>187</v>
      </c>
      <c r="J2387" s="75" t="s">
        <v>2313</v>
      </c>
      <c r="K2387" s="104" t="s">
        <v>80</v>
      </c>
      <c r="L2387" s="7" t="n">
        <v>0.659027777777778</v>
      </c>
      <c r="M2387" s="7" t="n">
        <v>0.66875</v>
      </c>
      <c r="N2387" s="77" t="s">
        <v>86</v>
      </c>
      <c r="O2387" s="78" t="s">
        <v>3662</v>
      </c>
      <c r="Q2387" s="0" t="s">
        <v>115</v>
      </c>
      <c r="R2387" s="0" t="str">
        <f aca="false">CHOOSE(WEEKDAY(A2387),"Dom","Lun","Mar","Mie","Jue","Vie","Sab")</f>
        <v>Vie</v>
      </c>
    </row>
    <row r="2388" customFormat="false" ht="15" hidden="false" customHeight="true" outlineLevel="0" collapsed="false">
      <c r="A2388" s="70" t="n">
        <v>44267</v>
      </c>
      <c r="B2388" s="9" t="s">
        <v>208</v>
      </c>
      <c r="C2388" s="120" t="n">
        <v>300</v>
      </c>
      <c r="D2388" s="137" t="s">
        <v>104</v>
      </c>
      <c r="E2388" s="73" t="s">
        <v>3663</v>
      </c>
      <c r="F2388" s="74" t="n">
        <f aca="false">IF(MONTH(A2388)=MONTH(A2387),F2387+1,1)</f>
        <v>2</v>
      </c>
      <c r="G2388" s="73"/>
      <c r="H2388" s="75"/>
      <c r="I2388" s="75" t="s">
        <v>85</v>
      </c>
      <c r="J2388" s="75" t="s">
        <v>2313</v>
      </c>
      <c r="K2388" s="104" t="s">
        <v>80</v>
      </c>
      <c r="L2388" s="7" t="n">
        <v>0.739583333333333</v>
      </c>
      <c r="M2388" s="7" t="n">
        <v>0.747916666666667</v>
      </c>
      <c r="N2388" s="77" t="s">
        <v>3664</v>
      </c>
      <c r="O2388" s="78" t="s">
        <v>3665</v>
      </c>
      <c r="Q2388" s="0" t="s">
        <v>115</v>
      </c>
      <c r="R2388" s="0" t="str">
        <f aca="false">CHOOSE(WEEKDAY(A2388),"Dom","Lun","Mar","Mie","Jue","Vie","Sab")</f>
        <v>Vie</v>
      </c>
    </row>
    <row r="2389" customFormat="false" ht="15" hidden="true" customHeight="true" outlineLevel="0" collapsed="false">
      <c r="A2389" s="70" t="n">
        <v>44267</v>
      </c>
      <c r="B2389" s="9" t="s">
        <v>2301</v>
      </c>
      <c r="C2389" s="71"/>
      <c r="D2389" s="72"/>
      <c r="E2389" s="73" t="s">
        <v>2302</v>
      </c>
      <c r="F2389" s="74"/>
      <c r="G2389" s="73"/>
      <c r="H2389" s="75"/>
      <c r="I2389" s="75" t="s">
        <v>100</v>
      </c>
      <c r="J2389" s="75"/>
      <c r="K2389" s="104" t="s">
        <v>108</v>
      </c>
      <c r="L2389" s="7" t="n">
        <v>0.692361111111111</v>
      </c>
      <c r="M2389" s="7" t="n">
        <v>0.711111111111111</v>
      </c>
      <c r="N2389" s="77" t="s">
        <v>366</v>
      </c>
      <c r="O2389" s="78" t="s">
        <v>2303</v>
      </c>
      <c r="P2389" s="0" t="s">
        <v>3666</v>
      </c>
      <c r="Q2389" s="0" t="s">
        <v>115</v>
      </c>
      <c r="R2389" s="0" t="str">
        <f aca="false">CHOOSE(WEEKDAY(A2389),"Dom","Lun","Mar","Mie","Jue","Vie","Sab")</f>
        <v>Vie</v>
      </c>
    </row>
    <row r="2390" customFormat="false" ht="15" hidden="true" customHeight="true" outlineLevel="0" collapsed="false">
      <c r="A2390" s="70" t="n">
        <v>44267</v>
      </c>
      <c r="B2390" s="9" t="s">
        <v>3667</v>
      </c>
      <c r="C2390" s="124"/>
      <c r="D2390" s="144"/>
      <c r="E2390" s="73"/>
      <c r="F2390" s="74"/>
      <c r="G2390" s="73"/>
      <c r="H2390" s="75"/>
      <c r="I2390" s="75"/>
      <c r="J2390" s="75"/>
      <c r="K2390" s="104" t="s">
        <v>144</v>
      </c>
      <c r="L2390" s="7" t="n">
        <v>0.797916666666667</v>
      </c>
      <c r="M2390" s="7" t="n">
        <v>0.829166666666667</v>
      </c>
      <c r="N2390" s="77" t="s">
        <v>213</v>
      </c>
      <c r="O2390" s="78"/>
      <c r="Q2390" s="0" t="s">
        <v>115</v>
      </c>
      <c r="R2390" s="0" t="str">
        <f aca="false">CHOOSE(WEEKDAY(A2390),"Dom","Lun","Mar","Mie","Jue","Vie","Sab")</f>
        <v>Vie</v>
      </c>
    </row>
    <row r="2391" customFormat="false" ht="15" hidden="true" customHeight="true" outlineLevel="0" collapsed="false">
      <c r="A2391" s="47" t="n">
        <v>44267</v>
      </c>
      <c r="B2391" s="79" t="s">
        <v>147</v>
      </c>
      <c r="C2391" s="118"/>
      <c r="D2391" s="150"/>
      <c r="E2391" s="81"/>
      <c r="F2391" s="82"/>
      <c r="G2391" s="81"/>
      <c r="H2391" s="83"/>
      <c r="I2391" s="83"/>
      <c r="J2391" s="83"/>
      <c r="K2391" s="103" t="s">
        <v>96</v>
      </c>
      <c r="L2391" s="85" t="n">
        <v>0.846527777777778</v>
      </c>
      <c r="M2391" s="85" t="n">
        <v>0.85</v>
      </c>
      <c r="N2391" s="86" t="s">
        <v>3668</v>
      </c>
      <c r="O2391" s="59" t="s">
        <v>2118</v>
      </c>
      <c r="Q2391" s="0" t="s">
        <v>115</v>
      </c>
      <c r="R2391" s="0" t="str">
        <f aca="false">CHOOSE(WEEKDAY(A2391),"Dom","Lun","Mar","Mie","Jue","Vie","Sab")</f>
        <v>Vie</v>
      </c>
    </row>
    <row r="2392" customFormat="false" ht="15" hidden="false" customHeight="true" outlineLevel="0" collapsed="false">
      <c r="A2392" s="70" t="n">
        <v>44268</v>
      </c>
      <c r="B2392" s="9" t="s">
        <v>1602</v>
      </c>
      <c r="C2392" s="71" t="n">
        <v>400</v>
      </c>
      <c r="D2392" s="72" t="s">
        <v>104</v>
      </c>
      <c r="E2392" s="73" t="s">
        <v>805</v>
      </c>
      <c r="F2392" s="74" t="n">
        <f aca="false">IF(MONTH(A2392)=MONTH(A2391),F2391+1,1)</f>
        <v>1</v>
      </c>
      <c r="G2392" s="73"/>
      <c r="H2392" s="75"/>
      <c r="I2392" s="75" t="s">
        <v>79</v>
      </c>
      <c r="J2392" s="75" t="s">
        <v>2313</v>
      </c>
      <c r="K2392" s="104" t="s">
        <v>80</v>
      </c>
      <c r="L2392" s="7" t="n">
        <v>0.516666666666667</v>
      </c>
      <c r="M2392" s="7" t="n">
        <v>0.523611111111111</v>
      </c>
      <c r="N2392" s="77" t="s">
        <v>122</v>
      </c>
      <c r="O2392" s="78" t="s">
        <v>806</v>
      </c>
      <c r="Q2392" s="0" t="s">
        <v>115</v>
      </c>
      <c r="R2392" s="0" t="str">
        <f aca="false">CHOOSE(WEEKDAY(A2392),"Dom","Lun","Mar","Mie","Jue","Vie","Sab")</f>
        <v>Sab</v>
      </c>
    </row>
    <row r="2393" customFormat="false" ht="15" hidden="false" customHeight="true" outlineLevel="0" collapsed="false">
      <c r="A2393" s="70" t="n">
        <v>44268</v>
      </c>
      <c r="B2393" s="9" t="s">
        <v>3669</v>
      </c>
      <c r="C2393" s="71" t="n">
        <v>300</v>
      </c>
      <c r="D2393" s="72" t="s">
        <v>104</v>
      </c>
      <c r="E2393" s="73" t="s">
        <v>3670</v>
      </c>
      <c r="F2393" s="74" t="n">
        <f aca="false">IF(MONTH(A2393)=MONTH(A2392),F2392+1,1)</f>
        <v>2</v>
      </c>
      <c r="G2393" s="73"/>
      <c r="H2393" s="75"/>
      <c r="I2393" s="75" t="s">
        <v>113</v>
      </c>
      <c r="J2393" s="75" t="s">
        <v>2313</v>
      </c>
      <c r="K2393" s="104" t="s">
        <v>80</v>
      </c>
      <c r="L2393" s="7" t="n">
        <v>0.606944444444444</v>
      </c>
      <c r="M2393" s="7" t="n">
        <v>0.629166666666667</v>
      </c>
      <c r="N2393" s="77" t="s">
        <v>1207</v>
      </c>
      <c r="O2393" s="78" t="s">
        <v>3671</v>
      </c>
      <c r="Q2393" s="0" t="s">
        <v>115</v>
      </c>
      <c r="R2393" s="0" t="str">
        <f aca="false">CHOOSE(WEEKDAY(A2393),"Dom","Lun","Mar","Mie","Jue","Vie","Sab")</f>
        <v>Sab</v>
      </c>
    </row>
    <row r="2394" customFormat="false" ht="15" hidden="false" customHeight="true" outlineLevel="0" collapsed="false">
      <c r="A2394" s="70" t="n">
        <v>44268</v>
      </c>
      <c r="B2394" s="9" t="s">
        <v>504</v>
      </c>
      <c r="C2394" s="71" t="n">
        <v>350</v>
      </c>
      <c r="D2394" s="72" t="s">
        <v>104</v>
      </c>
      <c r="E2394" s="73" t="s">
        <v>2579</v>
      </c>
      <c r="F2394" s="74" t="n">
        <f aca="false">IF(MONTH(A2394)=MONTH(A2393),F2393+1,1)</f>
        <v>3</v>
      </c>
      <c r="G2394" s="73"/>
      <c r="H2394" s="75"/>
      <c r="I2394" s="75" t="s">
        <v>113</v>
      </c>
      <c r="J2394" s="75" t="s">
        <v>2313</v>
      </c>
      <c r="K2394" s="104" t="s">
        <v>80</v>
      </c>
      <c r="L2394" s="7" t="n">
        <v>0.665972222222222</v>
      </c>
      <c r="M2394" s="7" t="n">
        <v>0.671527777777778</v>
      </c>
      <c r="N2394" s="77" t="s">
        <v>276</v>
      </c>
      <c r="O2394" s="78" t="s">
        <v>2580</v>
      </c>
      <c r="Q2394" s="0" t="s">
        <v>115</v>
      </c>
      <c r="R2394" s="0" t="str">
        <f aca="false">CHOOSE(WEEKDAY(A2394),"Dom","Lun","Mar","Mie","Jue","Vie","Sab")</f>
        <v>Sab</v>
      </c>
    </row>
    <row r="2395" customFormat="false" ht="15" hidden="true" customHeight="true" outlineLevel="0" collapsed="false">
      <c r="A2395" s="70" t="n">
        <v>44268</v>
      </c>
      <c r="B2395" s="9" t="s">
        <v>2201</v>
      </c>
      <c r="C2395" s="71"/>
      <c r="D2395" s="72"/>
      <c r="E2395" s="73"/>
      <c r="F2395" s="74"/>
      <c r="G2395" s="73"/>
      <c r="H2395" s="75"/>
      <c r="I2395" s="75"/>
      <c r="J2395" s="75"/>
      <c r="K2395" s="104" t="s">
        <v>257</v>
      </c>
      <c r="L2395" s="7" t="n">
        <v>0.48125</v>
      </c>
      <c r="M2395" s="7" t="n">
        <v>0.511111111111111</v>
      </c>
      <c r="N2395" s="77" t="s">
        <v>239</v>
      </c>
      <c r="O2395" s="78" t="s">
        <v>3672</v>
      </c>
      <c r="Q2395" s="0" t="s">
        <v>115</v>
      </c>
      <c r="R2395" s="0" t="str">
        <f aca="false">CHOOSE(WEEKDAY(A2395),"Dom","Lun","Mar","Mie","Jue","Vie","Sab")</f>
        <v>Sab</v>
      </c>
    </row>
    <row r="2396" customFormat="false" ht="15" hidden="true" customHeight="true" outlineLevel="0" collapsed="false">
      <c r="A2396" s="70" t="n">
        <v>44268</v>
      </c>
      <c r="B2396" s="9" t="s">
        <v>1403</v>
      </c>
      <c r="C2396" s="71"/>
      <c r="D2396" s="72"/>
      <c r="E2396" s="73"/>
      <c r="F2396" s="74"/>
      <c r="G2396" s="73"/>
      <c r="H2396" s="75"/>
      <c r="I2396" s="75"/>
      <c r="J2396" s="75"/>
      <c r="K2396" s="104" t="s">
        <v>257</v>
      </c>
      <c r="L2396" s="7" t="n">
        <v>0.538194444444444</v>
      </c>
      <c r="M2396" s="7" t="n">
        <v>0.550694444444444</v>
      </c>
      <c r="N2396" s="77" t="s">
        <v>239</v>
      </c>
      <c r="O2396" s="78" t="s">
        <v>1404</v>
      </c>
      <c r="Q2396" s="0" t="s">
        <v>115</v>
      </c>
      <c r="R2396" s="0" t="str">
        <f aca="false">CHOOSE(WEEKDAY(A2396),"Dom","Lun","Mar","Mie","Jue","Vie","Sab")</f>
        <v>Sab</v>
      </c>
    </row>
    <row r="2397" customFormat="false" ht="15" hidden="true" customHeight="true" outlineLevel="0" collapsed="false">
      <c r="A2397" s="70" t="n">
        <v>44268</v>
      </c>
      <c r="B2397" s="9" t="s">
        <v>2116</v>
      </c>
      <c r="C2397" s="120"/>
      <c r="D2397" s="137"/>
      <c r="E2397" s="73"/>
      <c r="F2397" s="74"/>
      <c r="G2397" s="73"/>
      <c r="H2397" s="75"/>
      <c r="I2397" s="75"/>
      <c r="J2397" s="75"/>
      <c r="K2397" s="104" t="s">
        <v>108</v>
      </c>
      <c r="L2397" s="7" t="n">
        <v>0.55625</v>
      </c>
      <c r="M2397" s="7" t="n">
        <v>0.565972222222222</v>
      </c>
      <c r="N2397" s="77" t="s">
        <v>395</v>
      </c>
      <c r="O2397" s="78" t="s">
        <v>214</v>
      </c>
      <c r="Q2397" s="0" t="s">
        <v>115</v>
      </c>
      <c r="R2397" s="0" t="str">
        <f aca="false">CHOOSE(WEEKDAY(A2397),"Dom","Lun","Mar","Mie","Jue","Vie","Sab")</f>
        <v>Sab</v>
      </c>
    </row>
    <row r="2398" customFormat="false" ht="15" hidden="true" customHeight="true" outlineLevel="0" collapsed="false">
      <c r="A2398" s="70" t="n">
        <v>44268</v>
      </c>
      <c r="B2398" s="9" t="s">
        <v>2531</v>
      </c>
      <c r="C2398" s="71"/>
      <c r="D2398" s="72"/>
      <c r="E2398" s="73"/>
      <c r="F2398" s="74"/>
      <c r="G2398" s="73"/>
      <c r="H2398" s="75"/>
      <c r="I2398" s="75"/>
      <c r="J2398" s="75"/>
      <c r="K2398" s="104" t="s">
        <v>108</v>
      </c>
      <c r="L2398" s="7" t="n">
        <v>0.591666666666667</v>
      </c>
      <c r="M2398" s="7" t="n">
        <v>0.593055555555556</v>
      </c>
      <c r="N2398" s="77" t="s">
        <v>145</v>
      </c>
      <c r="O2398" s="78" t="s">
        <v>3673</v>
      </c>
      <c r="Q2398" s="0" t="s">
        <v>115</v>
      </c>
      <c r="R2398" s="0" t="str">
        <f aca="false">CHOOSE(WEEKDAY(A2398),"Dom","Lun","Mar","Mie","Jue","Vie","Sab")</f>
        <v>Sab</v>
      </c>
    </row>
    <row r="2399" customFormat="false" ht="15" hidden="true" customHeight="true" outlineLevel="0" collapsed="false">
      <c r="A2399" s="70" t="n">
        <v>44268</v>
      </c>
      <c r="B2399" s="9" t="s">
        <v>3674</v>
      </c>
      <c r="C2399" s="120"/>
      <c r="D2399" s="137"/>
      <c r="E2399" s="73"/>
      <c r="F2399" s="74"/>
      <c r="G2399" s="73"/>
      <c r="H2399" s="75"/>
      <c r="I2399" s="75"/>
      <c r="J2399" s="75"/>
      <c r="K2399" s="104" t="s">
        <v>108</v>
      </c>
      <c r="L2399" s="7" t="n">
        <v>0.69375</v>
      </c>
      <c r="M2399" s="7" t="n">
        <v>0.695833333333333</v>
      </c>
      <c r="N2399" s="77" t="s">
        <v>123</v>
      </c>
      <c r="O2399" s="78" t="s">
        <v>3675</v>
      </c>
      <c r="Q2399" s="0" t="s">
        <v>115</v>
      </c>
      <c r="R2399" s="0" t="str">
        <f aca="false">CHOOSE(WEEKDAY(A2399),"Dom","Lun","Mar","Mie","Jue","Vie","Sab")</f>
        <v>Sab</v>
      </c>
    </row>
    <row r="2400" customFormat="false" ht="15" hidden="true" customHeight="true" outlineLevel="0" collapsed="false">
      <c r="A2400" s="70" t="n">
        <v>44268</v>
      </c>
      <c r="B2400" s="9" t="s">
        <v>143</v>
      </c>
      <c r="C2400" s="120"/>
      <c r="D2400" s="137"/>
      <c r="E2400" s="73"/>
      <c r="F2400" s="74"/>
      <c r="G2400" s="73"/>
      <c r="H2400" s="75"/>
      <c r="I2400" s="75"/>
      <c r="J2400" s="75"/>
      <c r="K2400" s="104" t="s">
        <v>144</v>
      </c>
      <c r="L2400" s="7" t="n">
        <v>0.7</v>
      </c>
      <c r="M2400" s="7" t="n">
        <v>0.740277777777778</v>
      </c>
      <c r="N2400" s="77" t="s">
        <v>259</v>
      </c>
      <c r="O2400" s="78"/>
      <c r="Q2400" s="0" t="s">
        <v>115</v>
      </c>
      <c r="R2400" s="0" t="str">
        <f aca="false">CHOOSE(WEEKDAY(A2400),"Dom","Lun","Mar","Mie","Jue","Vie","Sab")</f>
        <v>Sab</v>
      </c>
    </row>
    <row r="2401" customFormat="false" ht="15" hidden="true" customHeight="true" outlineLevel="0" collapsed="false">
      <c r="A2401" s="47" t="n">
        <v>44268</v>
      </c>
      <c r="B2401" s="79" t="s">
        <v>147</v>
      </c>
      <c r="C2401" s="49"/>
      <c r="D2401" s="80"/>
      <c r="E2401" s="81"/>
      <c r="F2401" s="82"/>
      <c r="G2401" s="81"/>
      <c r="H2401" s="83"/>
      <c r="I2401" s="83"/>
      <c r="J2401" s="83"/>
      <c r="K2401" s="103" t="s">
        <v>96</v>
      </c>
      <c r="L2401" s="85" t="n">
        <v>0.752083333333333</v>
      </c>
      <c r="M2401" s="85" t="n">
        <v>0.778472222222222</v>
      </c>
      <c r="N2401" s="86" t="s">
        <v>3676</v>
      </c>
      <c r="O2401" s="59" t="s">
        <v>2118</v>
      </c>
      <c r="Q2401" s="0" t="s">
        <v>115</v>
      </c>
      <c r="R2401" s="0" t="str">
        <f aca="false">CHOOSE(WEEKDAY(A2401),"Dom","Lun","Mar","Mie","Jue","Vie","Sab")</f>
        <v>Sab</v>
      </c>
    </row>
    <row r="2402" customFormat="false" ht="15" hidden="false" customHeight="true" outlineLevel="0" collapsed="false">
      <c r="A2402" s="70" t="n">
        <v>44271</v>
      </c>
      <c r="B2402" s="9" t="s">
        <v>3058</v>
      </c>
      <c r="C2402" s="71" t="n">
        <v>450</v>
      </c>
      <c r="D2402" s="72" t="s">
        <v>821</v>
      </c>
      <c r="E2402" s="73" t="s">
        <v>2643</v>
      </c>
      <c r="F2402" s="74" t="n">
        <f aca="false">IF(MONTH(A2402)=MONTH(A2401),F2401+1,1)</f>
        <v>1</v>
      </c>
      <c r="G2402" s="73"/>
      <c r="H2402" s="75" t="s">
        <v>2644</v>
      </c>
      <c r="I2402" s="75" t="s">
        <v>79</v>
      </c>
      <c r="J2402" s="75" t="s">
        <v>2313</v>
      </c>
      <c r="K2402" s="104" t="s">
        <v>80</v>
      </c>
      <c r="L2402" s="7" t="n">
        <v>0.625694444444444</v>
      </c>
      <c r="M2402" s="7" t="n">
        <v>0.630555555555556</v>
      </c>
      <c r="N2402" s="77" t="s">
        <v>487</v>
      </c>
      <c r="O2402" s="78" t="s">
        <v>2645</v>
      </c>
      <c r="Q2402" s="0" t="s">
        <v>332</v>
      </c>
      <c r="R2402" s="0" t="str">
        <f aca="false">CHOOSE(WEEKDAY(A2402),"Dom","Lun","Mar","Mie","Jue","Vie","Sab")</f>
        <v>Mar</v>
      </c>
    </row>
    <row r="2403" customFormat="false" ht="15" hidden="true" customHeight="true" outlineLevel="0" collapsed="false">
      <c r="A2403" s="70" t="n">
        <v>44271</v>
      </c>
      <c r="B2403" s="9" t="s">
        <v>3001</v>
      </c>
      <c r="C2403" s="71"/>
      <c r="D2403" s="72"/>
      <c r="E2403" s="73"/>
      <c r="F2403" s="74"/>
      <c r="G2403" s="73"/>
      <c r="H2403" s="75"/>
      <c r="I2403" s="75"/>
      <c r="J2403" s="75"/>
      <c r="K2403" s="104" t="s">
        <v>108</v>
      </c>
      <c r="L2403" s="7" t="n">
        <v>0.588194444444444</v>
      </c>
      <c r="M2403" s="7" t="n">
        <v>0.621527777777778</v>
      </c>
      <c r="N2403" s="77" t="s">
        <v>123</v>
      </c>
      <c r="O2403" s="78" t="s">
        <v>3677</v>
      </c>
      <c r="Q2403" s="0" t="s">
        <v>332</v>
      </c>
      <c r="R2403" s="0" t="str">
        <f aca="false">CHOOSE(WEEKDAY(A2403),"Dom","Lun","Mar","Mie","Jue","Vie","Sab")</f>
        <v>Mar</v>
      </c>
    </row>
    <row r="2404" customFormat="false" ht="15" hidden="true" customHeight="true" outlineLevel="0" collapsed="false">
      <c r="A2404" s="70" t="n">
        <v>44271</v>
      </c>
      <c r="B2404" s="9" t="s">
        <v>147</v>
      </c>
      <c r="C2404" s="71"/>
      <c r="D2404" s="72"/>
      <c r="E2404" s="73"/>
      <c r="F2404" s="74"/>
      <c r="G2404" s="73"/>
      <c r="H2404" s="75"/>
      <c r="I2404" s="75"/>
      <c r="J2404" s="75"/>
      <c r="K2404" s="104" t="s">
        <v>96</v>
      </c>
      <c r="L2404" s="7" t="n">
        <v>0.664583333333333</v>
      </c>
      <c r="M2404" s="7" t="n">
        <v>0.708333333333333</v>
      </c>
      <c r="N2404" s="77" t="s">
        <v>145</v>
      </c>
      <c r="O2404" s="78" t="s">
        <v>3042</v>
      </c>
      <c r="Q2404" s="0" t="s">
        <v>332</v>
      </c>
      <c r="R2404" s="0" t="str">
        <f aca="false">CHOOSE(WEEKDAY(A2404),"Dom","Lun","Mar","Mie","Jue","Vie","Sab")</f>
        <v>Mar</v>
      </c>
    </row>
    <row r="2405" customFormat="false" ht="15" hidden="true" customHeight="true" outlineLevel="0" collapsed="false">
      <c r="A2405" s="70" t="n">
        <v>44271</v>
      </c>
      <c r="B2405" s="9" t="s">
        <v>143</v>
      </c>
      <c r="C2405" s="120"/>
      <c r="D2405" s="137"/>
      <c r="E2405" s="73"/>
      <c r="F2405" s="74"/>
      <c r="G2405" s="73"/>
      <c r="H2405" s="75"/>
      <c r="I2405" s="75"/>
      <c r="J2405" s="75"/>
      <c r="K2405" s="104" t="s">
        <v>144</v>
      </c>
      <c r="L2405" s="7" t="n">
        <v>0.722222222222222</v>
      </c>
      <c r="M2405" s="7" t="n">
        <v>0.739583333333333</v>
      </c>
      <c r="N2405" s="77" t="s">
        <v>164</v>
      </c>
      <c r="O2405" s="78"/>
      <c r="Q2405" s="0" t="s">
        <v>332</v>
      </c>
      <c r="R2405" s="0" t="str">
        <f aca="false">CHOOSE(WEEKDAY(A2405),"Dom","Lun","Mar","Mie","Jue","Vie","Sab")</f>
        <v>Mar</v>
      </c>
    </row>
    <row r="2406" customFormat="false" ht="15" hidden="true" customHeight="true" outlineLevel="0" collapsed="false">
      <c r="A2406" s="47" t="n">
        <v>44271</v>
      </c>
      <c r="B2406" s="79" t="s">
        <v>147</v>
      </c>
      <c r="C2406" s="134"/>
      <c r="D2406" s="149"/>
      <c r="E2406" s="81"/>
      <c r="F2406" s="82"/>
      <c r="G2406" s="81"/>
      <c r="H2406" s="83"/>
      <c r="I2406" s="83"/>
      <c r="J2406" s="83"/>
      <c r="K2406" s="103" t="s">
        <v>96</v>
      </c>
      <c r="L2406" s="85" t="n">
        <v>0.749305555555556</v>
      </c>
      <c r="M2406" s="85" t="n">
        <v>0.772222222222222</v>
      </c>
      <c r="N2406" s="86" t="s">
        <v>1576</v>
      </c>
      <c r="O2406" s="59" t="s">
        <v>2118</v>
      </c>
      <c r="Q2406" s="0" t="s">
        <v>332</v>
      </c>
      <c r="R2406" s="0" t="str">
        <f aca="false">CHOOSE(WEEKDAY(A2406),"Dom","Lun","Mar","Mie","Jue","Vie","Sab")</f>
        <v>Mar</v>
      </c>
    </row>
    <row r="2407" customFormat="false" ht="15" hidden="false" customHeight="true" outlineLevel="0" collapsed="false">
      <c r="A2407" s="70" t="n">
        <v>44272</v>
      </c>
      <c r="B2407" s="9" t="s">
        <v>2573</v>
      </c>
      <c r="C2407" s="71" t="n">
        <v>450</v>
      </c>
      <c r="D2407" s="72" t="s">
        <v>821</v>
      </c>
      <c r="E2407" s="73" t="s">
        <v>3678</v>
      </c>
      <c r="F2407" s="74" t="n">
        <f aca="false">IF(MONTH(A2407)=MONTH(A2406),F2406+1,1)</f>
        <v>1</v>
      </c>
      <c r="G2407" s="73"/>
      <c r="H2407" s="75" t="s">
        <v>233</v>
      </c>
      <c r="I2407" s="75" t="s">
        <v>314</v>
      </c>
      <c r="J2407" s="75" t="s">
        <v>2313</v>
      </c>
      <c r="K2407" s="104" t="s">
        <v>80</v>
      </c>
      <c r="L2407" s="7" t="n">
        <v>0.54375</v>
      </c>
      <c r="M2407" s="7" t="n">
        <v>0.564583333333333</v>
      </c>
      <c r="N2407" s="77" t="s">
        <v>210</v>
      </c>
      <c r="O2407" s="78" t="s">
        <v>3679</v>
      </c>
      <c r="Q2407" s="0" t="s">
        <v>332</v>
      </c>
      <c r="R2407" s="0" t="str">
        <f aca="false">CHOOSE(WEEKDAY(A2407),"Dom","Lun","Mar","Mie","Jue","Vie","Sab")</f>
        <v>Mie</v>
      </c>
    </row>
    <row r="2408" customFormat="false" ht="15" hidden="false" customHeight="true" outlineLevel="0" collapsed="false">
      <c r="A2408" s="70" t="n">
        <v>44272</v>
      </c>
      <c r="B2408" s="9" t="s">
        <v>204</v>
      </c>
      <c r="C2408" s="71" t="n">
        <v>500</v>
      </c>
      <c r="D2408" s="72" t="s">
        <v>104</v>
      </c>
      <c r="E2408" s="73" t="s">
        <v>205</v>
      </c>
      <c r="F2408" s="74" t="n">
        <f aca="false">IF(MONTH(A2408)=MONTH(A2407),F2407+1,1)</f>
        <v>2</v>
      </c>
      <c r="G2408" s="73"/>
      <c r="H2408" s="75" t="s">
        <v>204</v>
      </c>
      <c r="I2408" s="75" t="s">
        <v>79</v>
      </c>
      <c r="J2408" s="75" t="s">
        <v>2313</v>
      </c>
      <c r="K2408" s="104" t="s">
        <v>80</v>
      </c>
      <c r="L2408" s="7" t="n">
        <v>0.320138888888889</v>
      </c>
      <c r="M2408" s="7" t="n">
        <v>0.352777777777778</v>
      </c>
      <c r="N2408" s="77" t="s">
        <v>568</v>
      </c>
      <c r="O2408" s="78" t="s">
        <v>207</v>
      </c>
      <c r="Q2408" s="0" t="s">
        <v>332</v>
      </c>
      <c r="R2408" s="0" t="str">
        <f aca="false">CHOOSE(WEEKDAY(A2408),"Dom","Lun","Mar","Mie","Jue","Vie","Sab")</f>
        <v>Mie</v>
      </c>
    </row>
    <row r="2409" customFormat="false" ht="15" hidden="false" customHeight="true" outlineLevel="0" collapsed="false">
      <c r="A2409" s="70" t="n">
        <v>44272</v>
      </c>
      <c r="B2409" s="9" t="s">
        <v>3680</v>
      </c>
      <c r="C2409" s="71" t="n">
        <v>300</v>
      </c>
      <c r="D2409" s="72" t="s">
        <v>104</v>
      </c>
      <c r="E2409" s="73" t="s">
        <v>3681</v>
      </c>
      <c r="F2409" s="74" t="n">
        <f aca="false">IF(MONTH(A2409)=MONTH(A2408),F2408+1,1)</f>
        <v>3</v>
      </c>
      <c r="G2409" s="73"/>
      <c r="H2409" s="75"/>
      <c r="I2409" s="75" t="s">
        <v>113</v>
      </c>
      <c r="J2409" s="75" t="s">
        <v>2313</v>
      </c>
      <c r="K2409" s="104" t="s">
        <v>80</v>
      </c>
      <c r="L2409" s="7" t="n">
        <v>0.616666666666667</v>
      </c>
      <c r="M2409" s="7" t="n">
        <v>0.670138888888889</v>
      </c>
      <c r="N2409" s="77" t="s">
        <v>81</v>
      </c>
      <c r="O2409" s="78" t="s">
        <v>3682</v>
      </c>
      <c r="Q2409" s="0" t="s">
        <v>332</v>
      </c>
      <c r="R2409" s="0" t="str">
        <f aca="false">CHOOSE(WEEKDAY(A2409),"Dom","Lun","Mar","Mie","Jue","Vie","Sab")</f>
        <v>Mie</v>
      </c>
    </row>
    <row r="2410" customFormat="false" ht="15" hidden="true" customHeight="true" outlineLevel="0" collapsed="false">
      <c r="A2410" s="70" t="n">
        <v>44272</v>
      </c>
      <c r="B2410" s="9" t="s">
        <v>1632</v>
      </c>
      <c r="C2410" s="71"/>
      <c r="D2410" s="72"/>
      <c r="E2410" s="73"/>
      <c r="F2410" s="74"/>
      <c r="G2410" s="73"/>
      <c r="H2410" s="75"/>
      <c r="I2410" s="75"/>
      <c r="J2410" s="75"/>
      <c r="K2410" s="104" t="s">
        <v>257</v>
      </c>
      <c r="L2410" s="7" t="n">
        <v>0.313194444444444</v>
      </c>
      <c r="M2410" s="7" t="n">
        <v>0.317361111111111</v>
      </c>
      <c r="N2410" s="77" t="s">
        <v>168</v>
      </c>
      <c r="O2410" s="78" t="s">
        <v>407</v>
      </c>
      <c r="Q2410" s="0" t="s">
        <v>332</v>
      </c>
      <c r="R2410" s="0" t="str">
        <f aca="false">CHOOSE(WEEKDAY(A2410),"Dom","Lun","Mar","Mie","Jue","Vie","Sab")</f>
        <v>Mie</v>
      </c>
    </row>
    <row r="2411" customFormat="false" ht="15" hidden="true" customHeight="true" outlineLevel="0" collapsed="false">
      <c r="A2411" s="70" t="n">
        <v>44272</v>
      </c>
      <c r="B2411" s="9" t="s">
        <v>3683</v>
      </c>
      <c r="C2411" s="71"/>
      <c r="D2411" s="72"/>
      <c r="E2411" s="73"/>
      <c r="F2411" s="74"/>
      <c r="G2411" s="73"/>
      <c r="H2411" s="75"/>
      <c r="I2411" s="75"/>
      <c r="J2411" s="75"/>
      <c r="K2411" s="104" t="s">
        <v>108</v>
      </c>
      <c r="L2411" s="7" t="n">
        <v>0.381944444444444</v>
      </c>
      <c r="M2411" s="7" t="n">
        <v>0.4125</v>
      </c>
      <c r="N2411" s="77" t="s">
        <v>310</v>
      </c>
      <c r="O2411" s="78" t="s">
        <v>3684</v>
      </c>
      <c r="Q2411" s="0" t="s">
        <v>332</v>
      </c>
      <c r="R2411" s="0" t="str">
        <f aca="false">CHOOSE(WEEKDAY(A2411),"Dom","Lun","Mar","Mie","Jue","Vie","Sab")</f>
        <v>Mie</v>
      </c>
    </row>
    <row r="2412" customFormat="false" ht="15" hidden="true" customHeight="true" outlineLevel="0" collapsed="false">
      <c r="A2412" s="70" t="n">
        <v>44272</v>
      </c>
      <c r="B2412" s="9" t="s">
        <v>3685</v>
      </c>
      <c r="C2412" s="120"/>
      <c r="D2412" s="137"/>
      <c r="E2412" s="73"/>
      <c r="F2412" s="74"/>
      <c r="G2412" s="73"/>
      <c r="H2412" s="75"/>
      <c r="I2412" s="75"/>
      <c r="J2412" s="75"/>
      <c r="K2412" s="104" t="s">
        <v>108</v>
      </c>
      <c r="L2412" s="7" t="n">
        <v>0.421527777777778</v>
      </c>
      <c r="M2412" s="7" t="n">
        <v>0.431944444444444</v>
      </c>
      <c r="N2412" s="77" t="s">
        <v>190</v>
      </c>
      <c r="O2412" s="78" t="s">
        <v>3686</v>
      </c>
      <c r="Q2412" s="0" t="s">
        <v>332</v>
      </c>
      <c r="R2412" s="0" t="str">
        <f aca="false">CHOOSE(WEEKDAY(A2412),"Dom","Lun","Mar","Mie","Jue","Vie","Sab")</f>
        <v>Mie</v>
      </c>
    </row>
    <row r="2413" customFormat="false" ht="15" hidden="true" customHeight="true" outlineLevel="0" collapsed="false">
      <c r="A2413" s="70" t="n">
        <v>44272</v>
      </c>
      <c r="B2413" s="9" t="s">
        <v>143</v>
      </c>
      <c r="C2413" s="71"/>
      <c r="D2413" s="72"/>
      <c r="E2413" s="73"/>
      <c r="F2413" s="74"/>
      <c r="G2413" s="73"/>
      <c r="H2413" s="75"/>
      <c r="I2413" s="75"/>
      <c r="J2413" s="75"/>
      <c r="K2413" s="104" t="s">
        <v>144</v>
      </c>
      <c r="L2413" s="7" t="n">
        <v>0.434027777777778</v>
      </c>
      <c r="M2413" s="7" t="n">
        <v>0.442361111111111</v>
      </c>
      <c r="N2413" s="77" t="s">
        <v>324</v>
      </c>
      <c r="O2413" s="78"/>
      <c r="Q2413" s="0" t="s">
        <v>332</v>
      </c>
      <c r="R2413" s="0" t="str">
        <f aca="false">CHOOSE(WEEKDAY(A2413),"Dom","Lun","Mar","Mie","Jue","Vie","Sab")</f>
        <v>Mie</v>
      </c>
    </row>
    <row r="2414" customFormat="false" ht="15" hidden="true" customHeight="true" outlineLevel="0" collapsed="false">
      <c r="A2414" s="70" t="n">
        <v>44272</v>
      </c>
      <c r="B2414" s="9" t="s">
        <v>3687</v>
      </c>
      <c r="C2414" s="71"/>
      <c r="D2414" s="72"/>
      <c r="E2414" s="73"/>
      <c r="F2414" s="74"/>
      <c r="G2414" s="73"/>
      <c r="H2414" s="75"/>
      <c r="I2414" s="75"/>
      <c r="J2414" s="75"/>
      <c r="K2414" s="104" t="s">
        <v>108</v>
      </c>
      <c r="L2414" s="7" t="n">
        <v>0.449305555555556</v>
      </c>
      <c r="M2414" s="7" t="n">
        <v>0.542361111111111</v>
      </c>
      <c r="N2414" s="77" t="s">
        <v>343</v>
      </c>
      <c r="O2414" s="78" t="s">
        <v>3688</v>
      </c>
      <c r="Q2414" s="0" t="s">
        <v>332</v>
      </c>
      <c r="R2414" s="0" t="str">
        <f aca="false">CHOOSE(WEEKDAY(A2414),"Dom","Lun","Mar","Mie","Jue","Vie","Sab")</f>
        <v>Mie</v>
      </c>
    </row>
    <row r="2415" customFormat="false" ht="15" hidden="true" customHeight="true" outlineLevel="0" collapsed="false">
      <c r="A2415" s="70" t="n">
        <v>44272</v>
      </c>
      <c r="B2415" s="9" t="s">
        <v>2770</v>
      </c>
      <c r="C2415" s="71"/>
      <c r="D2415" s="72"/>
      <c r="E2415" s="73"/>
      <c r="F2415" s="74"/>
      <c r="G2415" s="73"/>
      <c r="H2415" s="75"/>
      <c r="I2415" s="75"/>
      <c r="J2415" s="75"/>
      <c r="K2415" s="104" t="s">
        <v>108</v>
      </c>
      <c r="L2415" s="7" t="n">
        <v>0.584722222222222</v>
      </c>
      <c r="M2415" s="7" t="n">
        <v>0.593055555555556</v>
      </c>
      <c r="N2415" s="77" t="s">
        <v>168</v>
      </c>
      <c r="O2415" s="78" t="s">
        <v>3689</v>
      </c>
      <c r="Q2415" s="0" t="s">
        <v>332</v>
      </c>
      <c r="R2415" s="0" t="str">
        <f aca="false">CHOOSE(WEEKDAY(A2415),"Dom","Lun","Mar","Mie","Jue","Vie","Sab")</f>
        <v>Mie</v>
      </c>
    </row>
    <row r="2416" customFormat="false" ht="15" hidden="true" customHeight="true" outlineLevel="0" collapsed="false">
      <c r="A2416" s="70" t="n">
        <v>44272</v>
      </c>
      <c r="B2416" s="9" t="s">
        <v>1868</v>
      </c>
      <c r="C2416" s="120"/>
      <c r="D2416" s="72"/>
      <c r="E2416" s="73"/>
      <c r="F2416" s="74"/>
      <c r="G2416" s="73"/>
      <c r="H2416" s="75"/>
      <c r="I2416" s="75" t="s">
        <v>159</v>
      </c>
      <c r="J2416" s="75"/>
      <c r="K2416" s="104" t="s">
        <v>108</v>
      </c>
      <c r="L2416" s="7" t="n">
        <v>0.595833333333333</v>
      </c>
      <c r="M2416" s="7" t="n">
        <v>0.60625</v>
      </c>
      <c r="N2416" s="77" t="s">
        <v>198</v>
      </c>
      <c r="O2416" s="78" t="s">
        <v>3690</v>
      </c>
      <c r="Q2416" s="0" t="s">
        <v>332</v>
      </c>
      <c r="R2416" s="0" t="str">
        <f aca="false">CHOOSE(WEEKDAY(A2416),"Dom","Lun","Mar","Mie","Jue","Vie","Sab")</f>
        <v>Mie</v>
      </c>
    </row>
    <row r="2417" customFormat="false" ht="15" hidden="true" customHeight="true" outlineLevel="0" collapsed="false">
      <c r="A2417" s="70" t="n">
        <v>44272</v>
      </c>
      <c r="B2417" s="9" t="s">
        <v>143</v>
      </c>
      <c r="C2417" s="71"/>
      <c r="D2417" s="72"/>
      <c r="E2417" s="73"/>
      <c r="F2417" s="74"/>
      <c r="G2417" s="73"/>
      <c r="H2417" s="75"/>
      <c r="I2417" s="75"/>
      <c r="J2417" s="75"/>
      <c r="K2417" s="104" t="s">
        <v>144</v>
      </c>
      <c r="L2417" s="7" t="n">
        <v>0.694444444444444</v>
      </c>
      <c r="M2417" s="7" t="n">
        <v>0.7375</v>
      </c>
      <c r="N2417" s="77" t="s">
        <v>145</v>
      </c>
      <c r="O2417" s="78"/>
      <c r="Q2417" s="0" t="s">
        <v>332</v>
      </c>
      <c r="R2417" s="0" t="str">
        <f aca="false">CHOOSE(WEEKDAY(A2417),"Dom","Lun","Mar","Mie","Jue","Vie","Sab")</f>
        <v>Mie</v>
      </c>
    </row>
    <row r="2418" customFormat="false" ht="15" hidden="true" customHeight="true" outlineLevel="0" collapsed="false">
      <c r="A2418" s="47" t="n">
        <v>44272</v>
      </c>
      <c r="B2418" s="79" t="s">
        <v>147</v>
      </c>
      <c r="C2418" s="118"/>
      <c r="D2418" s="150"/>
      <c r="E2418" s="81"/>
      <c r="F2418" s="82"/>
      <c r="G2418" s="81"/>
      <c r="H2418" s="83"/>
      <c r="I2418" s="83"/>
      <c r="J2418" s="83"/>
      <c r="K2418" s="103" t="s">
        <v>96</v>
      </c>
      <c r="L2418" s="85" t="n">
        <v>0.751388888888889</v>
      </c>
      <c r="M2418" s="85" t="n">
        <v>0.769444444444444</v>
      </c>
      <c r="N2418" s="86" t="s">
        <v>3691</v>
      </c>
      <c r="O2418" s="59" t="s">
        <v>2118</v>
      </c>
      <c r="Q2418" s="0" t="s">
        <v>332</v>
      </c>
      <c r="R2418" s="0" t="str">
        <f aca="false">CHOOSE(WEEKDAY(A2418),"Dom","Lun","Mar","Mie","Jue","Vie","Sab")</f>
        <v>Mie</v>
      </c>
    </row>
    <row r="2419" customFormat="false" ht="15" hidden="false" customHeight="true" outlineLevel="0" collapsed="false">
      <c r="A2419" s="70" t="n">
        <v>44273</v>
      </c>
      <c r="B2419" s="9" t="s">
        <v>3692</v>
      </c>
      <c r="C2419" s="71" t="n">
        <v>550</v>
      </c>
      <c r="D2419" s="72" t="s">
        <v>821</v>
      </c>
      <c r="E2419" s="73" t="s">
        <v>3693</v>
      </c>
      <c r="F2419" s="74" t="n">
        <f aca="false">IF(MONTH(A2419)=MONTH(A2418),F2418+1,1)</f>
        <v>1</v>
      </c>
      <c r="G2419" s="73"/>
      <c r="H2419" s="75" t="s">
        <v>3694</v>
      </c>
      <c r="I2419" s="75" t="s">
        <v>79</v>
      </c>
      <c r="J2419" s="75" t="s">
        <v>2313</v>
      </c>
      <c r="K2419" s="104" t="s">
        <v>80</v>
      </c>
      <c r="L2419" s="7" t="n">
        <v>0.402777777777778</v>
      </c>
      <c r="M2419" s="7" t="n">
        <v>0.452777777777778</v>
      </c>
      <c r="N2419" s="77" t="s">
        <v>389</v>
      </c>
      <c r="O2419" s="78" t="s">
        <v>3695</v>
      </c>
      <c r="Q2419" s="0" t="s">
        <v>332</v>
      </c>
      <c r="R2419" s="0" t="str">
        <f aca="false">CHOOSE(WEEKDAY(A2419),"Dom","Lun","Mar","Mie","Jue","Vie","Sab")</f>
        <v>Jue</v>
      </c>
    </row>
    <row r="2420" customFormat="false" ht="15" hidden="false" customHeight="true" outlineLevel="0" collapsed="false">
      <c r="A2420" s="70" t="n">
        <v>44273</v>
      </c>
      <c r="B2420" s="9" t="s">
        <v>2970</v>
      </c>
      <c r="C2420" s="71" t="n">
        <v>350</v>
      </c>
      <c r="D2420" s="72" t="s">
        <v>821</v>
      </c>
      <c r="E2420" s="73" t="s">
        <v>2971</v>
      </c>
      <c r="F2420" s="74" t="n">
        <f aca="false">IF(MONTH(A2420)=MONTH(A2419),F2419+1,1)</f>
        <v>2</v>
      </c>
      <c r="G2420" s="73"/>
      <c r="H2420" s="75" t="s">
        <v>233</v>
      </c>
      <c r="I2420" s="75" t="s">
        <v>100</v>
      </c>
      <c r="J2420" s="75" t="s">
        <v>2313</v>
      </c>
      <c r="K2420" s="104" t="s">
        <v>80</v>
      </c>
      <c r="L2420" s="7" t="n">
        <v>0.670138888888889</v>
      </c>
      <c r="M2420" s="7" t="n">
        <v>0.707638888888889</v>
      </c>
      <c r="N2420" s="77" t="s">
        <v>210</v>
      </c>
      <c r="O2420" s="78" t="s">
        <v>2973</v>
      </c>
      <c r="Q2420" s="0" t="s">
        <v>332</v>
      </c>
      <c r="R2420" s="0" t="str">
        <f aca="false">CHOOSE(WEEKDAY(A2420),"Dom","Lun","Mar","Mie","Jue","Vie","Sab")</f>
        <v>Jue</v>
      </c>
    </row>
    <row r="2421" customFormat="false" ht="15" hidden="true" customHeight="true" outlineLevel="0" collapsed="false">
      <c r="A2421" s="70" t="n">
        <v>44273</v>
      </c>
      <c r="B2421" s="9" t="s">
        <v>1632</v>
      </c>
      <c r="C2421" s="71"/>
      <c r="D2421" s="72"/>
      <c r="E2421" s="73"/>
      <c r="F2421" s="74"/>
      <c r="G2421" s="73"/>
      <c r="H2421" s="75"/>
      <c r="I2421" s="75"/>
      <c r="J2421" s="75"/>
      <c r="K2421" s="104" t="s">
        <v>257</v>
      </c>
      <c r="L2421" s="7" t="n">
        <v>0.39375</v>
      </c>
      <c r="M2421" s="7" t="n">
        <v>0.398611111111111</v>
      </c>
      <c r="N2421" s="77" t="s">
        <v>123</v>
      </c>
      <c r="O2421" s="78" t="s">
        <v>407</v>
      </c>
      <c r="Q2421" s="0" t="s">
        <v>332</v>
      </c>
      <c r="R2421" s="0" t="str">
        <f aca="false">CHOOSE(WEEKDAY(A2421),"Dom","Lun","Mar","Mie","Jue","Vie","Sab")</f>
        <v>Jue</v>
      </c>
    </row>
    <row r="2422" customFormat="false" ht="15" hidden="true" customHeight="true" outlineLevel="0" collapsed="false">
      <c r="A2422" s="70" t="n">
        <v>44273</v>
      </c>
      <c r="B2422" s="9" t="s">
        <v>3001</v>
      </c>
      <c r="C2422" s="71"/>
      <c r="D2422" s="72"/>
      <c r="E2422" s="73"/>
      <c r="F2422" s="74"/>
      <c r="G2422" s="73"/>
      <c r="H2422" s="75"/>
      <c r="I2422" s="75" t="s">
        <v>79</v>
      </c>
      <c r="J2422" s="75"/>
      <c r="K2422" s="104" t="s">
        <v>108</v>
      </c>
      <c r="L2422" s="7" t="n">
        <v>0.477777777777778</v>
      </c>
      <c r="M2422" s="7" t="n">
        <v>0.4875</v>
      </c>
      <c r="N2422" s="77" t="s">
        <v>432</v>
      </c>
      <c r="O2422" s="78"/>
      <c r="Q2422" s="0" t="s">
        <v>332</v>
      </c>
      <c r="R2422" s="0" t="str">
        <f aca="false">CHOOSE(WEEKDAY(A2422),"Dom","Lun","Mar","Mie","Jue","Vie","Sab")</f>
        <v>Jue</v>
      </c>
    </row>
    <row r="2423" customFormat="false" ht="15" hidden="true" customHeight="true" outlineLevel="0" collapsed="false">
      <c r="A2423" s="70" t="n">
        <v>44273</v>
      </c>
      <c r="B2423" s="9" t="s">
        <v>3001</v>
      </c>
      <c r="C2423" s="120"/>
      <c r="D2423" s="137"/>
      <c r="E2423" s="73"/>
      <c r="F2423" s="74"/>
      <c r="G2423" s="73"/>
      <c r="H2423" s="75"/>
      <c r="I2423" s="75" t="s">
        <v>79</v>
      </c>
      <c r="J2423" s="75"/>
      <c r="K2423" s="104" t="s">
        <v>108</v>
      </c>
      <c r="L2423" s="7" t="n">
        <v>0.538194444444444</v>
      </c>
      <c r="M2423" s="7" t="n">
        <v>0.539583333333333</v>
      </c>
      <c r="N2423" s="77" t="s">
        <v>2238</v>
      </c>
      <c r="O2423" s="78"/>
      <c r="Q2423" s="0" t="s">
        <v>332</v>
      </c>
      <c r="R2423" s="0" t="str">
        <f aca="false">CHOOSE(WEEKDAY(A2423),"Dom","Lun","Mar","Mie","Jue","Vie","Sab")</f>
        <v>Jue</v>
      </c>
    </row>
    <row r="2424" customFormat="false" ht="15" hidden="true" customHeight="true" outlineLevel="0" collapsed="false">
      <c r="A2424" s="70" t="n">
        <v>44273</v>
      </c>
      <c r="B2424" s="9" t="s">
        <v>3696</v>
      </c>
      <c r="C2424" s="71"/>
      <c r="D2424" s="72"/>
      <c r="E2424" s="73"/>
      <c r="F2424" s="74"/>
      <c r="G2424" s="73"/>
      <c r="H2424" s="75"/>
      <c r="I2424" s="75" t="s">
        <v>79</v>
      </c>
      <c r="J2424" s="75"/>
      <c r="K2424" s="104" t="s">
        <v>108</v>
      </c>
      <c r="L2424" s="7" t="n">
        <v>0.6125</v>
      </c>
      <c r="M2424" s="7" t="n">
        <v>0.621527777777778</v>
      </c>
      <c r="N2424" s="77" t="s">
        <v>166</v>
      </c>
      <c r="O2424" s="78"/>
      <c r="Q2424" s="0" t="s">
        <v>332</v>
      </c>
      <c r="R2424" s="0" t="str">
        <f aca="false">CHOOSE(WEEKDAY(A2424),"Dom","Lun","Mar","Mie","Jue","Vie","Sab")</f>
        <v>Jue</v>
      </c>
    </row>
    <row r="2425" customFormat="false" ht="15" hidden="true" customHeight="true" outlineLevel="0" collapsed="false">
      <c r="A2425" s="47" t="n">
        <v>44273</v>
      </c>
      <c r="B2425" s="79" t="s">
        <v>147</v>
      </c>
      <c r="C2425" s="49"/>
      <c r="D2425" s="80"/>
      <c r="E2425" s="81"/>
      <c r="F2425" s="82"/>
      <c r="G2425" s="81"/>
      <c r="H2425" s="83"/>
      <c r="I2425" s="83"/>
      <c r="J2425" s="83"/>
      <c r="K2425" s="103" t="s">
        <v>96</v>
      </c>
      <c r="L2425" s="85" t="n">
        <v>0.727777777777778</v>
      </c>
      <c r="M2425" s="85" t="n">
        <v>0.75625</v>
      </c>
      <c r="N2425" s="86" t="s">
        <v>3697</v>
      </c>
      <c r="O2425" s="59" t="s">
        <v>2118</v>
      </c>
      <c r="Q2425" s="0" t="s">
        <v>332</v>
      </c>
      <c r="R2425" s="0" t="str">
        <f aca="false">CHOOSE(WEEKDAY(A2425),"Dom","Lun","Mar","Mie","Jue","Vie","Sab")</f>
        <v>Jue</v>
      </c>
    </row>
    <row r="2426" customFormat="false" ht="15" hidden="false" customHeight="true" outlineLevel="0" collapsed="false">
      <c r="A2426" s="32" t="n">
        <v>44275</v>
      </c>
      <c r="B2426" s="9" t="s">
        <v>423</v>
      </c>
      <c r="C2426" s="156" t="n">
        <v>300</v>
      </c>
      <c r="D2426" s="137" t="s">
        <v>77</v>
      </c>
      <c r="E2426" s="73" t="s">
        <v>3698</v>
      </c>
      <c r="F2426" s="74" t="n">
        <f aca="false">IF(MONTH(A2426)=MONTH(A2425),F2425+1,1)</f>
        <v>1</v>
      </c>
      <c r="G2426" s="73"/>
      <c r="H2426" s="75"/>
      <c r="I2426" s="75" t="s">
        <v>113</v>
      </c>
      <c r="J2426" s="75" t="s">
        <v>2313</v>
      </c>
      <c r="K2426" s="34" t="s">
        <v>80</v>
      </c>
      <c r="L2426" s="7" t="n">
        <v>0.559722222222222</v>
      </c>
      <c r="M2426" s="7" t="n">
        <v>0.645833333333333</v>
      </c>
      <c r="N2426" s="77" t="s">
        <v>1327</v>
      </c>
      <c r="O2426" s="37" t="s">
        <v>3699</v>
      </c>
      <c r="Q2426" s="0" t="s">
        <v>332</v>
      </c>
      <c r="R2426" s="0" t="str">
        <f aca="false">CHOOSE(WEEKDAY(A2426),"Dom","Lun","Mar","Mie","Jue","Vie","Sab")</f>
        <v>Sab</v>
      </c>
    </row>
    <row r="2427" customFormat="false" ht="15" hidden="false" customHeight="true" outlineLevel="0" collapsed="false">
      <c r="A2427" s="70" t="n">
        <v>44275</v>
      </c>
      <c r="B2427" s="9" t="s">
        <v>2377</v>
      </c>
      <c r="C2427" s="71" t="n">
        <v>400</v>
      </c>
      <c r="D2427" s="72" t="s">
        <v>104</v>
      </c>
      <c r="E2427" s="73" t="s">
        <v>2015</v>
      </c>
      <c r="F2427" s="74" t="n">
        <f aca="false">IF(MONTH(A2427)=MONTH(A2426),F2426+1,1)</f>
        <v>2</v>
      </c>
      <c r="G2427" s="73"/>
      <c r="H2427" s="75"/>
      <c r="I2427" s="75" t="s">
        <v>113</v>
      </c>
      <c r="J2427" s="75" t="s">
        <v>2313</v>
      </c>
      <c r="K2427" s="104" t="s">
        <v>80</v>
      </c>
      <c r="L2427" s="7" t="n">
        <v>0.431944444444444</v>
      </c>
      <c r="M2427" s="7" t="n">
        <v>0.443055555555556</v>
      </c>
      <c r="N2427" s="77" t="s">
        <v>559</v>
      </c>
      <c r="O2427" s="78" t="s">
        <v>2016</v>
      </c>
      <c r="Q2427" s="0" t="s">
        <v>332</v>
      </c>
      <c r="R2427" s="0" t="str">
        <f aca="false">CHOOSE(WEEKDAY(A2427),"Dom","Lun","Mar","Mie","Jue","Vie","Sab")</f>
        <v>Sab</v>
      </c>
    </row>
    <row r="2428" customFormat="false" ht="15" hidden="false" customHeight="true" outlineLevel="0" collapsed="false">
      <c r="A2428" s="32" t="n">
        <v>44275</v>
      </c>
      <c r="B2428" s="9" t="s">
        <v>2976</v>
      </c>
      <c r="C2428" s="33" t="n">
        <v>300</v>
      </c>
      <c r="D2428" s="72" t="s">
        <v>104</v>
      </c>
      <c r="E2428" s="73" t="s">
        <v>3316</v>
      </c>
      <c r="F2428" s="74" t="n">
        <f aca="false">IF(MONTH(A2428)=MONTH(A2427),F2427+1,1)</f>
        <v>3</v>
      </c>
      <c r="G2428" s="73"/>
      <c r="H2428" s="75"/>
      <c r="I2428" s="75" t="s">
        <v>159</v>
      </c>
      <c r="J2428" s="75" t="s">
        <v>2313</v>
      </c>
      <c r="K2428" s="34" t="s">
        <v>80</v>
      </c>
      <c r="L2428" s="7" t="n">
        <v>0.715972222222222</v>
      </c>
      <c r="M2428" s="7" t="n">
        <v>0.771527777777778</v>
      </c>
      <c r="N2428" s="77" t="s">
        <v>145</v>
      </c>
      <c r="O2428" s="37" t="s">
        <v>3317</v>
      </c>
      <c r="Q2428" s="0" t="s">
        <v>332</v>
      </c>
      <c r="R2428" s="0" t="str">
        <f aca="false">CHOOSE(WEEKDAY(A2428),"Dom","Lun","Mar","Mie","Jue","Vie","Sab")</f>
        <v>Sab</v>
      </c>
    </row>
    <row r="2429" customFormat="false" ht="15" hidden="true" customHeight="true" outlineLevel="0" collapsed="false">
      <c r="A2429" s="70" t="n">
        <v>44275</v>
      </c>
      <c r="B2429" s="9" t="s">
        <v>2116</v>
      </c>
      <c r="C2429" s="120"/>
      <c r="D2429" s="137"/>
      <c r="E2429" s="73"/>
      <c r="F2429" s="74"/>
      <c r="G2429" s="73"/>
      <c r="H2429" s="75"/>
      <c r="I2429" s="75"/>
      <c r="J2429" s="75"/>
      <c r="K2429" s="104" t="s">
        <v>108</v>
      </c>
      <c r="L2429" s="7" t="n">
        <v>0.384722222222222</v>
      </c>
      <c r="M2429" s="7" t="n">
        <v>0.395833333333333</v>
      </c>
      <c r="N2429" s="77" t="s">
        <v>124</v>
      </c>
      <c r="O2429" s="78" t="s">
        <v>214</v>
      </c>
      <c r="Q2429" s="0" t="s">
        <v>332</v>
      </c>
      <c r="R2429" s="0" t="str">
        <f aca="false">CHOOSE(WEEKDAY(A2429),"Dom","Lun","Mar","Mie","Jue","Vie","Sab")</f>
        <v>Sab</v>
      </c>
    </row>
    <row r="2430" customFormat="false" ht="15" hidden="true" customHeight="true" outlineLevel="0" collapsed="false">
      <c r="A2430" s="70" t="n">
        <v>44275</v>
      </c>
      <c r="B2430" s="9" t="s">
        <v>3700</v>
      </c>
      <c r="C2430" s="71"/>
      <c r="D2430" s="72"/>
      <c r="E2430" s="73"/>
      <c r="F2430" s="74"/>
      <c r="G2430" s="73"/>
      <c r="H2430" s="75"/>
      <c r="I2430" s="75" t="s">
        <v>2471</v>
      </c>
      <c r="J2430" s="75"/>
      <c r="K2430" s="104" t="s">
        <v>108</v>
      </c>
      <c r="L2430" s="7" t="n">
        <v>0.473611111111111</v>
      </c>
      <c r="M2430" s="7" t="n">
        <v>0.493055555555556</v>
      </c>
      <c r="N2430" s="77" t="s">
        <v>2875</v>
      </c>
      <c r="O2430" s="78" t="s">
        <v>3701</v>
      </c>
      <c r="Q2430" s="0" t="s">
        <v>332</v>
      </c>
      <c r="R2430" s="0" t="str">
        <f aca="false">CHOOSE(WEEKDAY(A2430),"Dom","Lun","Mar","Mie","Jue","Vie","Sab")</f>
        <v>Sab</v>
      </c>
    </row>
    <row r="2431" customFormat="false" ht="15" hidden="true" customHeight="true" outlineLevel="0" collapsed="false">
      <c r="A2431" s="32" t="n">
        <v>44275</v>
      </c>
      <c r="B2431" s="9" t="s">
        <v>143</v>
      </c>
      <c r="C2431" s="156"/>
      <c r="D2431" s="72"/>
      <c r="E2431" s="73"/>
      <c r="F2431" s="74"/>
      <c r="G2431" s="73"/>
      <c r="H2431" s="75"/>
      <c r="I2431" s="75"/>
      <c r="J2431" s="75"/>
      <c r="K2431" s="34" t="s">
        <v>144</v>
      </c>
      <c r="L2431" s="7" t="n">
        <v>0.531944444444444</v>
      </c>
      <c r="M2431" s="7" t="n">
        <v>0.548611111111111</v>
      </c>
      <c r="N2431" s="77" t="s">
        <v>220</v>
      </c>
      <c r="Q2431" s="0" t="s">
        <v>332</v>
      </c>
      <c r="R2431" s="0" t="str">
        <f aca="false">CHOOSE(WEEKDAY(A2431),"Dom","Lun","Mar","Mie","Jue","Vie","Sab")</f>
        <v>Sab</v>
      </c>
    </row>
    <row r="2432" customFormat="false" ht="15" hidden="true" customHeight="true" outlineLevel="0" collapsed="false">
      <c r="A2432" s="70" t="n">
        <v>44275</v>
      </c>
      <c r="B2432" s="9" t="s">
        <v>2138</v>
      </c>
      <c r="C2432" s="120"/>
      <c r="D2432" s="137"/>
      <c r="E2432" s="73"/>
      <c r="F2432" s="74"/>
      <c r="G2432" s="73"/>
      <c r="H2432" s="75"/>
      <c r="I2432" s="75" t="s">
        <v>159</v>
      </c>
      <c r="J2432" s="75"/>
      <c r="K2432" s="104" t="s">
        <v>108</v>
      </c>
      <c r="L2432" s="7" t="n">
        <v>0.785416666666667</v>
      </c>
      <c r="M2432" s="7" t="n">
        <v>0.795138888888889</v>
      </c>
      <c r="N2432" s="77" t="s">
        <v>1182</v>
      </c>
      <c r="O2432" s="78" t="s">
        <v>3702</v>
      </c>
      <c r="Q2432" s="0" t="s">
        <v>332</v>
      </c>
      <c r="R2432" s="0" t="str">
        <f aca="false">CHOOSE(WEEKDAY(A2432),"Dom","Lun","Mar","Mie","Jue","Vie","Sab")</f>
        <v>Sab</v>
      </c>
    </row>
    <row r="2433" customFormat="false" ht="15" hidden="true" customHeight="true" outlineLevel="0" collapsed="false">
      <c r="A2433" s="70" t="n">
        <v>44275</v>
      </c>
      <c r="B2433" s="9" t="s">
        <v>143</v>
      </c>
      <c r="C2433" s="120"/>
      <c r="D2433" s="137"/>
      <c r="E2433" s="73"/>
      <c r="F2433" s="74"/>
      <c r="G2433" s="73"/>
      <c r="H2433" s="75"/>
      <c r="I2433" s="75"/>
      <c r="J2433" s="75"/>
      <c r="K2433" s="104" t="s">
        <v>144</v>
      </c>
      <c r="L2433" s="7" t="n">
        <v>0.830555555555556</v>
      </c>
      <c r="M2433" s="7" t="n">
        <v>0.840972222222222</v>
      </c>
      <c r="N2433" s="77" t="s">
        <v>310</v>
      </c>
      <c r="O2433" s="78"/>
      <c r="Q2433" s="0" t="s">
        <v>332</v>
      </c>
      <c r="R2433" s="0" t="str">
        <f aca="false">CHOOSE(WEEKDAY(A2433),"Dom","Lun","Mar","Mie","Jue","Vie","Sab")</f>
        <v>Sab</v>
      </c>
    </row>
    <row r="2434" customFormat="false" ht="15" hidden="true" customHeight="true" outlineLevel="0" collapsed="false">
      <c r="A2434" s="47" t="n">
        <v>44275</v>
      </c>
      <c r="B2434" s="79" t="s">
        <v>147</v>
      </c>
      <c r="C2434" s="154"/>
      <c r="D2434" s="155"/>
      <c r="E2434" s="81"/>
      <c r="F2434" s="82"/>
      <c r="G2434" s="81"/>
      <c r="H2434" s="83"/>
      <c r="I2434" s="83"/>
      <c r="J2434" s="83"/>
      <c r="K2434" s="103" t="s">
        <v>96</v>
      </c>
      <c r="L2434" s="85" t="n">
        <v>0.85</v>
      </c>
      <c r="M2434" s="85" t="n">
        <v>0.872222222222222</v>
      </c>
      <c r="N2434" s="86" t="s">
        <v>3703</v>
      </c>
      <c r="O2434" s="59" t="s">
        <v>2118</v>
      </c>
      <c r="Q2434" s="0" t="s">
        <v>332</v>
      </c>
      <c r="R2434" s="0" t="str">
        <f aca="false">CHOOSE(WEEKDAY(A2434),"Dom","Lun","Mar","Mie","Jue","Vie","Sab")</f>
        <v>Sab</v>
      </c>
    </row>
    <row r="2435" customFormat="false" ht="15" hidden="false" customHeight="true" outlineLevel="0" collapsed="false">
      <c r="A2435" s="32" t="n">
        <v>44276</v>
      </c>
      <c r="B2435" s="9" t="s">
        <v>3704</v>
      </c>
      <c r="C2435" s="33" t="n">
        <v>400</v>
      </c>
      <c r="D2435" s="72" t="s">
        <v>104</v>
      </c>
      <c r="E2435" s="73" t="s">
        <v>3705</v>
      </c>
      <c r="F2435" s="74" t="n">
        <f aca="false">IF(MONTH(A2435)=MONTH(A2434),F2434+1,1)</f>
        <v>1</v>
      </c>
      <c r="G2435" s="73"/>
      <c r="H2435" s="75" t="s">
        <v>3706</v>
      </c>
      <c r="I2435" s="75" t="s">
        <v>79</v>
      </c>
      <c r="J2435" s="75" t="s">
        <v>2313</v>
      </c>
      <c r="K2435" s="34" t="s">
        <v>80</v>
      </c>
      <c r="L2435" s="7" t="n">
        <v>0.870833333333333</v>
      </c>
      <c r="M2435" s="7" t="n">
        <v>0.904861111111111</v>
      </c>
      <c r="N2435" s="77" t="s">
        <v>210</v>
      </c>
      <c r="O2435" s="37" t="s">
        <v>3707</v>
      </c>
      <c r="Q2435" s="0" t="s">
        <v>332</v>
      </c>
      <c r="R2435" s="0" t="str">
        <f aca="false">CHOOSE(WEEKDAY(A2435),"Dom","Lun","Mar","Mie","Jue","Vie","Sab")</f>
        <v>Dom</v>
      </c>
    </row>
    <row r="2436" customFormat="false" ht="15" hidden="true" customHeight="true" outlineLevel="0" collapsed="false">
      <c r="A2436" s="47" t="n">
        <v>44276</v>
      </c>
      <c r="B2436" s="79" t="s">
        <v>147</v>
      </c>
      <c r="C2436" s="49"/>
      <c r="D2436" s="80"/>
      <c r="E2436" s="81"/>
      <c r="F2436" s="82"/>
      <c r="G2436" s="81"/>
      <c r="H2436" s="83"/>
      <c r="I2436" s="83"/>
      <c r="J2436" s="83"/>
      <c r="K2436" s="103" t="s">
        <v>96</v>
      </c>
      <c r="L2436" s="85" t="n">
        <v>0.925</v>
      </c>
      <c r="M2436" s="85" t="n">
        <v>0.959027777777778</v>
      </c>
      <c r="N2436" s="86" t="s">
        <v>3708</v>
      </c>
      <c r="O2436" s="59" t="s">
        <v>2118</v>
      </c>
      <c r="Q2436" s="0" t="s">
        <v>332</v>
      </c>
      <c r="R2436" s="0" t="str">
        <f aca="false">CHOOSE(WEEKDAY(A2436),"Dom","Lun","Mar","Mie","Jue","Vie","Sab")</f>
        <v>Dom</v>
      </c>
    </row>
    <row r="2437" customFormat="false" ht="15" hidden="false" customHeight="true" outlineLevel="0" collapsed="false">
      <c r="A2437" s="32" t="n">
        <v>44277</v>
      </c>
      <c r="B2437" s="9" t="s">
        <v>3709</v>
      </c>
      <c r="C2437" s="156" t="n">
        <v>350</v>
      </c>
      <c r="D2437" s="137" t="s">
        <v>821</v>
      </c>
      <c r="E2437" s="73" t="s">
        <v>3710</v>
      </c>
      <c r="F2437" s="74" t="n">
        <f aca="false">IF(MONTH(A2437)=MONTH(A2436),F2436+1,1)</f>
        <v>1</v>
      </c>
      <c r="G2437" s="73"/>
      <c r="H2437" s="75" t="s">
        <v>3711</v>
      </c>
      <c r="I2437" s="75" t="s">
        <v>159</v>
      </c>
      <c r="J2437" s="75" t="s">
        <v>2313</v>
      </c>
      <c r="K2437" s="34" t="s">
        <v>80</v>
      </c>
      <c r="L2437" s="7" t="n">
        <v>0.695138888888889</v>
      </c>
      <c r="M2437" s="7" t="n">
        <v>0.705555555555556</v>
      </c>
      <c r="N2437" s="77" t="s">
        <v>89</v>
      </c>
      <c r="O2437" s="37" t="s">
        <v>3712</v>
      </c>
      <c r="Q2437" s="0" t="s">
        <v>120</v>
      </c>
      <c r="R2437" s="0" t="str">
        <f aca="false">CHOOSE(WEEKDAY(A2437),"Dom","Lun","Mar","Mie","Jue","Vie","Sab")</f>
        <v>Lun</v>
      </c>
    </row>
    <row r="2438" customFormat="false" ht="15" hidden="false" customHeight="true" outlineLevel="0" collapsed="false">
      <c r="A2438" s="32" t="n">
        <v>44277</v>
      </c>
      <c r="B2438" s="9" t="s">
        <v>3713</v>
      </c>
      <c r="C2438" s="156" t="n">
        <v>380</v>
      </c>
      <c r="D2438" s="137" t="s">
        <v>821</v>
      </c>
      <c r="E2438" s="73" t="s">
        <v>3714</v>
      </c>
      <c r="F2438" s="74" t="n">
        <f aca="false">IF(MONTH(A2438)=MONTH(A2437),F2437+1,1)</f>
        <v>2</v>
      </c>
      <c r="G2438" s="73"/>
      <c r="H2438" s="75" t="s">
        <v>3715</v>
      </c>
      <c r="I2438" s="75" t="s">
        <v>187</v>
      </c>
      <c r="J2438" s="75"/>
      <c r="K2438" s="34" t="s">
        <v>72</v>
      </c>
      <c r="L2438" s="7" t="n">
        <v>0.902083333333333</v>
      </c>
      <c r="M2438" s="7" t="n">
        <v>0.902083333333333</v>
      </c>
      <c r="N2438" s="77" t="s">
        <v>3716</v>
      </c>
      <c r="O2438" s="37" t="s">
        <v>3717</v>
      </c>
      <c r="Q2438" s="0" t="s">
        <v>120</v>
      </c>
      <c r="R2438" s="0" t="str">
        <f aca="false">CHOOSE(WEEKDAY(A2438),"Dom","Lun","Mar","Mie","Jue","Vie","Sab")</f>
        <v>Lun</v>
      </c>
    </row>
    <row r="2439" customFormat="false" ht="15" hidden="false" customHeight="true" outlineLevel="0" collapsed="false">
      <c r="A2439" s="70" t="n">
        <v>44277</v>
      </c>
      <c r="B2439" s="9" t="s">
        <v>1285</v>
      </c>
      <c r="C2439" s="71" t="n">
        <v>350</v>
      </c>
      <c r="D2439" s="72" t="s">
        <v>104</v>
      </c>
      <c r="E2439" s="73" t="s">
        <v>3718</v>
      </c>
      <c r="F2439" s="74" t="n">
        <f aca="false">IF(MONTH(A2439)=MONTH(A2438),F2438+1,1)</f>
        <v>3</v>
      </c>
      <c r="G2439" s="73"/>
      <c r="H2439" s="75"/>
      <c r="I2439" s="75" t="s">
        <v>131</v>
      </c>
      <c r="J2439" s="75" t="s">
        <v>2313</v>
      </c>
      <c r="K2439" s="104" t="s">
        <v>80</v>
      </c>
      <c r="L2439" s="7" t="n">
        <v>0.465277777777778</v>
      </c>
      <c r="M2439" s="7" t="n">
        <v>0.492361111111111</v>
      </c>
      <c r="N2439" s="77" t="s">
        <v>109</v>
      </c>
      <c r="O2439" s="78" t="s">
        <v>3719</v>
      </c>
      <c r="Q2439" s="0" t="s">
        <v>120</v>
      </c>
      <c r="R2439" s="0" t="str">
        <f aca="false">CHOOSE(WEEKDAY(A2439),"Dom","Lun","Mar","Mie","Jue","Vie","Sab")</f>
        <v>Lun</v>
      </c>
    </row>
    <row r="2440" customFormat="false" ht="15" hidden="false" customHeight="true" outlineLevel="0" collapsed="false">
      <c r="A2440" s="32" t="n">
        <v>44277</v>
      </c>
      <c r="B2440" s="9" t="s">
        <v>2201</v>
      </c>
      <c r="C2440" s="33" t="n">
        <v>350</v>
      </c>
      <c r="D2440" s="72" t="s">
        <v>104</v>
      </c>
      <c r="E2440" s="73" t="n">
        <v>20210322002</v>
      </c>
      <c r="F2440" s="74" t="n">
        <f aca="false">IF(MONTH(A2440)=MONTH(A2439),F2439+1,1)</f>
        <v>4</v>
      </c>
      <c r="G2440" s="73"/>
      <c r="H2440" s="75"/>
      <c r="I2440" s="75" t="s">
        <v>113</v>
      </c>
      <c r="J2440" s="75" t="s">
        <v>2313</v>
      </c>
      <c r="K2440" s="34" t="s">
        <v>80</v>
      </c>
      <c r="L2440" s="7" t="n">
        <v>0.798611111111111</v>
      </c>
      <c r="M2440" s="7" t="n">
        <v>0.830555555555556</v>
      </c>
      <c r="N2440" s="77" t="s">
        <v>81</v>
      </c>
      <c r="O2440" s="37" t="s">
        <v>3720</v>
      </c>
      <c r="Q2440" s="0" t="s">
        <v>120</v>
      </c>
      <c r="R2440" s="0" t="str">
        <f aca="false">CHOOSE(WEEKDAY(A2440),"Dom","Lun","Mar","Mie","Jue","Vie","Sab")</f>
        <v>Lun</v>
      </c>
    </row>
    <row r="2441" customFormat="false" ht="15" hidden="true" customHeight="true" outlineLevel="0" collapsed="false">
      <c r="A2441" s="32" t="n">
        <v>44277</v>
      </c>
      <c r="B2441" s="9" t="s">
        <v>143</v>
      </c>
      <c r="C2441" s="156"/>
      <c r="D2441" s="137"/>
      <c r="E2441" s="73"/>
      <c r="F2441" s="74"/>
      <c r="G2441" s="73"/>
      <c r="H2441" s="75"/>
      <c r="I2441" s="75"/>
      <c r="J2441" s="75"/>
      <c r="K2441" s="34" t="s">
        <v>144</v>
      </c>
      <c r="L2441" s="7" t="n">
        <v>0.438194444444444</v>
      </c>
      <c r="M2441" s="7" t="n">
        <v>0.461111111111111</v>
      </c>
      <c r="N2441" s="77" t="s">
        <v>123</v>
      </c>
      <c r="Q2441" s="0" t="s">
        <v>120</v>
      </c>
      <c r="R2441" s="0" t="str">
        <f aca="false">CHOOSE(WEEKDAY(A2441),"Dom","Lun","Mar","Mie","Jue","Vie","Sab")</f>
        <v>Lun</v>
      </c>
    </row>
    <row r="2442" customFormat="false" ht="15" hidden="true" customHeight="true" outlineLevel="0" collapsed="false">
      <c r="A2442" s="70" t="n">
        <v>44277</v>
      </c>
      <c r="B2442" s="9" t="s">
        <v>1455</v>
      </c>
      <c r="C2442" s="71"/>
      <c r="D2442" s="72"/>
      <c r="E2442" s="73"/>
      <c r="F2442" s="74"/>
      <c r="G2442" s="73"/>
      <c r="H2442" s="75"/>
      <c r="I2442" s="75" t="s">
        <v>183</v>
      </c>
      <c r="J2442" s="75"/>
      <c r="K2442" s="104" t="s">
        <v>108</v>
      </c>
      <c r="L2442" s="7" t="n">
        <v>0.504861111111111</v>
      </c>
      <c r="M2442" s="7" t="n">
        <v>0.551388888888889</v>
      </c>
      <c r="N2442" s="77" t="s">
        <v>145</v>
      </c>
      <c r="O2442" s="78" t="s">
        <v>3721</v>
      </c>
      <c r="Q2442" s="0" t="s">
        <v>120</v>
      </c>
      <c r="R2442" s="0" t="str">
        <f aca="false">CHOOSE(WEEKDAY(A2442),"Dom","Lun","Mar","Mie","Jue","Vie","Sab")</f>
        <v>Lun</v>
      </c>
    </row>
    <row r="2443" customFormat="false" ht="15" hidden="true" customHeight="true" outlineLevel="0" collapsed="false">
      <c r="A2443" s="70" t="n">
        <v>44277</v>
      </c>
      <c r="B2443" s="9" t="s">
        <v>147</v>
      </c>
      <c r="C2443" s="120"/>
      <c r="D2443" s="137"/>
      <c r="E2443" s="73"/>
      <c r="F2443" s="74"/>
      <c r="G2443" s="73"/>
      <c r="H2443" s="75"/>
      <c r="I2443" s="75"/>
      <c r="J2443" s="75"/>
      <c r="K2443" s="104" t="s">
        <v>96</v>
      </c>
      <c r="L2443" s="7" t="n">
        <v>0.565277777777778</v>
      </c>
      <c r="M2443" s="7" t="n">
        <v>0.579861111111111</v>
      </c>
      <c r="N2443" s="77" t="s">
        <v>3722</v>
      </c>
      <c r="O2443" s="78" t="s">
        <v>2118</v>
      </c>
      <c r="Q2443" s="0" t="s">
        <v>120</v>
      </c>
      <c r="R2443" s="0" t="str">
        <f aca="false">CHOOSE(WEEKDAY(A2443),"Dom","Lun","Mar","Mie","Jue","Vie","Sab")</f>
        <v>Lun</v>
      </c>
    </row>
    <row r="2444" customFormat="false" ht="15" hidden="true" customHeight="true" outlineLevel="0" collapsed="false">
      <c r="A2444" s="32" t="n">
        <v>44277</v>
      </c>
      <c r="B2444" s="9" t="s">
        <v>1385</v>
      </c>
      <c r="D2444" s="72"/>
      <c r="E2444" s="73"/>
      <c r="F2444" s="74"/>
      <c r="G2444" s="73"/>
      <c r="H2444" s="75"/>
      <c r="I2444" s="75"/>
      <c r="J2444" s="75"/>
      <c r="K2444" s="34" t="s">
        <v>257</v>
      </c>
      <c r="L2444" s="7" t="n">
        <v>0.733333333333333</v>
      </c>
      <c r="M2444" s="7" t="n">
        <v>0.745833333333333</v>
      </c>
      <c r="N2444" s="77" t="s">
        <v>168</v>
      </c>
      <c r="O2444" s="37" t="s">
        <v>281</v>
      </c>
      <c r="Q2444" s="0" t="s">
        <v>120</v>
      </c>
      <c r="R2444" s="0" t="str">
        <f aca="false">CHOOSE(WEEKDAY(A2444),"Dom","Lun","Mar","Mie","Jue","Vie","Sab")</f>
        <v>Lun</v>
      </c>
    </row>
    <row r="2445" customFormat="false" ht="15" hidden="true" customHeight="true" outlineLevel="0" collapsed="false">
      <c r="A2445" s="32" t="n">
        <v>44277</v>
      </c>
      <c r="B2445" s="9" t="s">
        <v>143</v>
      </c>
      <c r="D2445" s="72"/>
      <c r="E2445" s="73"/>
      <c r="F2445" s="74"/>
      <c r="G2445" s="73"/>
      <c r="H2445" s="75"/>
      <c r="I2445" s="75"/>
      <c r="J2445" s="75"/>
      <c r="K2445" s="34" t="s">
        <v>144</v>
      </c>
      <c r="L2445" s="7" t="n">
        <v>0.748611111111111</v>
      </c>
      <c r="M2445" s="7" t="n">
        <v>0.754166666666667</v>
      </c>
      <c r="N2445" s="77" t="s">
        <v>145</v>
      </c>
      <c r="Q2445" s="0" t="s">
        <v>120</v>
      </c>
      <c r="R2445" s="0" t="str">
        <f aca="false">CHOOSE(WEEKDAY(A2445),"Dom","Lun","Mar","Mie","Jue","Vie","Sab")</f>
        <v>Lun</v>
      </c>
    </row>
    <row r="2446" customFormat="false" ht="15" hidden="true" customHeight="true" outlineLevel="0" collapsed="false">
      <c r="A2446" s="32" t="n">
        <v>44277</v>
      </c>
      <c r="B2446" s="9" t="s">
        <v>3039</v>
      </c>
      <c r="D2446" s="72"/>
      <c r="E2446" s="73"/>
      <c r="F2446" s="74"/>
      <c r="G2446" s="73"/>
      <c r="H2446" s="75"/>
      <c r="I2446" s="75" t="s">
        <v>159</v>
      </c>
      <c r="J2446" s="75"/>
      <c r="K2446" s="34" t="s">
        <v>108</v>
      </c>
      <c r="L2446" s="7" t="n">
        <v>0.768055555555556</v>
      </c>
      <c r="M2446" s="7" t="n">
        <v>0.784027777777778</v>
      </c>
      <c r="N2446" s="77" t="s">
        <v>122</v>
      </c>
      <c r="O2446" s="37" t="s">
        <v>3042</v>
      </c>
      <c r="Q2446" s="0" t="s">
        <v>120</v>
      </c>
      <c r="R2446" s="0" t="str">
        <f aca="false">CHOOSE(WEEKDAY(A2446),"Dom","Lun","Mar","Mie","Jue","Vie","Sab")</f>
        <v>Lun</v>
      </c>
    </row>
    <row r="2447" customFormat="false" ht="15" hidden="true" customHeight="true" outlineLevel="0" collapsed="false">
      <c r="A2447" s="32" t="n">
        <v>44277</v>
      </c>
      <c r="B2447" s="9" t="s">
        <v>143</v>
      </c>
      <c r="C2447" s="157"/>
      <c r="D2447" s="153"/>
      <c r="E2447" s="73"/>
      <c r="F2447" s="74"/>
      <c r="G2447" s="73"/>
      <c r="H2447" s="75"/>
      <c r="I2447" s="75"/>
      <c r="J2447" s="75"/>
      <c r="K2447" s="34" t="s">
        <v>144</v>
      </c>
      <c r="L2447" s="7" t="n">
        <v>0.854861111111111</v>
      </c>
      <c r="M2447" s="7" t="n">
        <v>0.894444444444444</v>
      </c>
      <c r="N2447" s="77" t="s">
        <v>170</v>
      </c>
      <c r="Q2447" s="0" t="s">
        <v>120</v>
      </c>
      <c r="R2447" s="0" t="str">
        <f aca="false">CHOOSE(WEEKDAY(A2447),"Dom","Lun","Mar","Mie","Jue","Vie","Sab")</f>
        <v>Lun</v>
      </c>
    </row>
    <row r="2448" customFormat="false" ht="15" hidden="true" customHeight="true" outlineLevel="0" collapsed="false">
      <c r="A2448" s="47" t="n">
        <v>44277</v>
      </c>
      <c r="B2448" s="79" t="s">
        <v>147</v>
      </c>
      <c r="C2448" s="49"/>
      <c r="D2448" s="80"/>
      <c r="E2448" s="81"/>
      <c r="F2448" s="82"/>
      <c r="G2448" s="81"/>
      <c r="H2448" s="83"/>
      <c r="I2448" s="83"/>
      <c r="J2448" s="83"/>
      <c r="K2448" s="103" t="s">
        <v>96</v>
      </c>
      <c r="L2448" s="85" t="n">
        <v>0.902083333333333</v>
      </c>
      <c r="M2448" s="85" t="n">
        <v>0.91875</v>
      </c>
      <c r="N2448" s="86" t="s">
        <v>3723</v>
      </c>
      <c r="O2448" s="59" t="s">
        <v>2118</v>
      </c>
      <c r="Q2448" s="0" t="s">
        <v>120</v>
      </c>
      <c r="R2448" s="0" t="str">
        <f aca="false">CHOOSE(WEEKDAY(A2448),"Dom","Lun","Mar","Mie","Jue","Vie","Sab")</f>
        <v>Lun</v>
      </c>
    </row>
    <row r="2449" customFormat="false" ht="15" hidden="false" customHeight="true" outlineLevel="0" collapsed="false">
      <c r="A2449" s="32" t="n">
        <v>44278</v>
      </c>
      <c r="B2449" s="9" t="s">
        <v>3724</v>
      </c>
      <c r="C2449" s="33" t="n">
        <v>300</v>
      </c>
      <c r="D2449" s="72" t="s">
        <v>821</v>
      </c>
      <c r="E2449" s="73" t="s">
        <v>3725</v>
      </c>
      <c r="F2449" s="74" t="n">
        <f aca="false">IF(MONTH(A2449)=MONTH(A2448),F2448+1,1)</f>
        <v>1</v>
      </c>
      <c r="G2449" s="73"/>
      <c r="H2449" s="75" t="s">
        <v>3726</v>
      </c>
      <c r="I2449" s="75" t="s">
        <v>159</v>
      </c>
      <c r="J2449" s="75" t="s">
        <v>2313</v>
      </c>
      <c r="K2449" s="34" t="s">
        <v>80</v>
      </c>
      <c r="L2449" s="7" t="n">
        <v>0.722222222222222</v>
      </c>
      <c r="M2449" s="7" t="n">
        <v>0.735416666666667</v>
      </c>
      <c r="N2449" s="77" t="s">
        <v>155</v>
      </c>
      <c r="O2449" s="37" t="s">
        <v>3727</v>
      </c>
      <c r="Q2449" s="0" t="s">
        <v>120</v>
      </c>
      <c r="R2449" s="0" t="str">
        <f aca="false">CHOOSE(WEEKDAY(A2449),"Dom","Lun","Mar","Mie","Jue","Vie","Sab")</f>
        <v>Mar</v>
      </c>
    </row>
    <row r="2450" customFormat="false" ht="15" hidden="false" customHeight="true" outlineLevel="0" collapsed="false">
      <c r="A2450" s="70" t="n">
        <v>44278</v>
      </c>
      <c r="B2450" s="9" t="s">
        <v>3728</v>
      </c>
      <c r="C2450" s="71" t="n">
        <v>440</v>
      </c>
      <c r="D2450" s="72" t="s">
        <v>821</v>
      </c>
      <c r="E2450" s="73" t="s">
        <v>3729</v>
      </c>
      <c r="F2450" s="74" t="n">
        <f aca="false">IF(MONTH(A2450)=MONTH(A2449),F2449+1,1)</f>
        <v>2</v>
      </c>
      <c r="G2450" s="73"/>
      <c r="H2450" s="75" t="s">
        <v>3730</v>
      </c>
      <c r="I2450" s="75" t="s">
        <v>876</v>
      </c>
      <c r="J2450" s="75" t="s">
        <v>2313</v>
      </c>
      <c r="K2450" s="104" t="s">
        <v>80</v>
      </c>
      <c r="L2450" s="7" t="n">
        <v>0.751388888888889</v>
      </c>
      <c r="M2450" s="7" t="n">
        <v>0.790277777777778</v>
      </c>
      <c r="N2450" s="77" t="s">
        <v>341</v>
      </c>
      <c r="O2450" s="78" t="s">
        <v>3731</v>
      </c>
      <c r="Q2450" s="0" t="s">
        <v>120</v>
      </c>
      <c r="R2450" s="0" t="str">
        <f aca="false">CHOOSE(WEEKDAY(A2450),"Dom","Lun","Mar","Mie","Jue","Vie","Sab")</f>
        <v>Mar</v>
      </c>
    </row>
    <row r="2451" customFormat="false" ht="15" hidden="false" customHeight="true" outlineLevel="0" collapsed="false">
      <c r="A2451" s="32" t="n">
        <v>44278</v>
      </c>
      <c r="B2451" s="9" t="s">
        <v>3732</v>
      </c>
      <c r="C2451" s="33" t="n">
        <v>300</v>
      </c>
      <c r="D2451" s="72" t="s">
        <v>104</v>
      </c>
      <c r="E2451" s="73" t="s">
        <v>1832</v>
      </c>
      <c r="F2451" s="74" t="n">
        <f aca="false">IF(MONTH(A2451)=MONTH(A2450),F2450+1,1)</f>
        <v>3</v>
      </c>
      <c r="G2451" s="73"/>
      <c r="H2451" s="75"/>
      <c r="I2451" s="75" t="s">
        <v>100</v>
      </c>
      <c r="J2451" s="75" t="s">
        <v>2313</v>
      </c>
      <c r="K2451" s="34" t="s">
        <v>80</v>
      </c>
      <c r="L2451" s="7" t="n">
        <v>0.385416666666667</v>
      </c>
      <c r="M2451" s="7" t="n">
        <v>0.39375</v>
      </c>
      <c r="N2451" s="77" t="s">
        <v>198</v>
      </c>
      <c r="O2451" s="37" t="s">
        <v>1833</v>
      </c>
      <c r="Q2451" s="0" t="s">
        <v>120</v>
      </c>
      <c r="R2451" s="0" t="str">
        <f aca="false">CHOOSE(WEEKDAY(A2451),"Dom","Lun","Mar","Mie","Jue","Vie","Sab")</f>
        <v>Mar</v>
      </c>
    </row>
    <row r="2452" customFormat="false" ht="15" hidden="false" customHeight="true" outlineLevel="0" collapsed="false">
      <c r="A2452" s="32" t="n">
        <v>44278</v>
      </c>
      <c r="B2452" s="9" t="s">
        <v>3733</v>
      </c>
      <c r="C2452" s="33" t="n">
        <v>400</v>
      </c>
      <c r="D2452" s="72" t="s">
        <v>104</v>
      </c>
      <c r="E2452" s="73" t="s">
        <v>3734</v>
      </c>
      <c r="F2452" s="74" t="n">
        <f aca="false">IF(MONTH(A2452)=MONTH(A2451),F2451+1,1)</f>
        <v>4</v>
      </c>
      <c r="G2452" s="73"/>
      <c r="H2452" s="75"/>
      <c r="I2452" s="75" t="s">
        <v>79</v>
      </c>
      <c r="J2452" s="75" t="s">
        <v>2313</v>
      </c>
      <c r="K2452" s="34" t="s">
        <v>80</v>
      </c>
      <c r="L2452" s="7" t="n">
        <v>0.480555555555556</v>
      </c>
      <c r="M2452" s="7" t="n">
        <v>0.485416666666667</v>
      </c>
      <c r="N2452" s="77" t="s">
        <v>89</v>
      </c>
      <c r="O2452" s="37" t="s">
        <v>3735</v>
      </c>
      <c r="Q2452" s="0" t="s">
        <v>120</v>
      </c>
      <c r="R2452" s="0" t="str">
        <f aca="false">CHOOSE(WEEKDAY(A2452),"Dom","Lun","Mar","Mie","Jue","Vie","Sab")</f>
        <v>Mar</v>
      </c>
    </row>
    <row r="2453" customFormat="false" ht="15" hidden="false" customHeight="true" outlineLevel="0" collapsed="false">
      <c r="A2453" s="32" t="n">
        <v>44278</v>
      </c>
      <c r="B2453" s="9" t="s">
        <v>68</v>
      </c>
      <c r="C2453" s="33" t="n">
        <v>450</v>
      </c>
      <c r="D2453" s="72" t="s">
        <v>69</v>
      </c>
      <c r="E2453" s="73" t="s">
        <v>70</v>
      </c>
      <c r="F2453" s="74" t="n">
        <f aca="false">IF(MONTH(A2453)=MONTH(A2452),F2452+1,1)</f>
        <v>5</v>
      </c>
      <c r="G2453" s="73"/>
      <c r="H2453" s="75" t="s">
        <v>71</v>
      </c>
      <c r="I2453" s="75" t="s">
        <v>113</v>
      </c>
      <c r="J2453" s="75" t="s">
        <v>2313</v>
      </c>
      <c r="K2453" s="34" t="s">
        <v>80</v>
      </c>
      <c r="L2453" s="7" t="n">
        <v>0.579861111111111</v>
      </c>
      <c r="M2453" s="7" t="n">
        <v>0.620833333333333</v>
      </c>
      <c r="N2453" s="77" t="s">
        <v>929</v>
      </c>
      <c r="O2453" s="37" t="s">
        <v>74</v>
      </c>
      <c r="Q2453" s="0" t="s">
        <v>120</v>
      </c>
      <c r="R2453" s="0" t="str">
        <f aca="false">CHOOSE(WEEKDAY(A2453),"Dom","Lun","Mar","Mie","Jue","Vie","Sab")</f>
        <v>Mar</v>
      </c>
    </row>
    <row r="2454" customFormat="false" ht="15" hidden="true" customHeight="true" outlineLevel="0" collapsed="false">
      <c r="A2454" s="70" t="n">
        <v>44278</v>
      </c>
      <c r="B2454" s="9" t="s">
        <v>1256</v>
      </c>
      <c r="C2454" s="71"/>
      <c r="D2454" s="72"/>
      <c r="E2454" s="73"/>
      <c r="F2454" s="74"/>
      <c r="G2454" s="73"/>
      <c r="H2454" s="75"/>
      <c r="I2454" s="75"/>
      <c r="J2454" s="75"/>
      <c r="K2454" s="104" t="s">
        <v>257</v>
      </c>
      <c r="L2454" s="7" t="n">
        <v>0.404166666666667</v>
      </c>
      <c r="M2454" s="7" t="n">
        <v>0.415972222222222</v>
      </c>
      <c r="N2454" s="77" t="s">
        <v>190</v>
      </c>
      <c r="O2454" s="78" t="s">
        <v>1257</v>
      </c>
      <c r="Q2454" s="0" t="s">
        <v>120</v>
      </c>
      <c r="R2454" s="0" t="str">
        <f aca="false">CHOOSE(WEEKDAY(A2454),"Dom","Lun","Mar","Mie","Jue","Vie","Sab")</f>
        <v>Mar</v>
      </c>
    </row>
    <row r="2455" customFormat="false" ht="15" hidden="true" customHeight="true" outlineLevel="0" collapsed="false">
      <c r="A2455" s="70" t="n">
        <v>44278</v>
      </c>
      <c r="B2455" s="9" t="s">
        <v>2123</v>
      </c>
      <c r="C2455" s="120"/>
      <c r="D2455" s="137"/>
      <c r="E2455" s="73"/>
      <c r="F2455" s="74"/>
      <c r="G2455" s="73"/>
      <c r="H2455" s="75"/>
      <c r="I2455" s="75" t="s">
        <v>100</v>
      </c>
      <c r="J2455" s="75"/>
      <c r="K2455" s="104" t="s">
        <v>108</v>
      </c>
      <c r="L2455" s="7" t="n">
        <v>0.418055555555556</v>
      </c>
      <c r="M2455" s="7" t="n">
        <v>0.41875</v>
      </c>
      <c r="N2455" s="77" t="s">
        <v>145</v>
      </c>
      <c r="O2455" s="78" t="s">
        <v>3736</v>
      </c>
      <c r="Q2455" s="0" t="s">
        <v>120</v>
      </c>
      <c r="R2455" s="0" t="str">
        <f aca="false">CHOOSE(WEEKDAY(A2455),"Dom","Lun","Mar","Mie","Jue","Vie","Sab")</f>
        <v>Mar</v>
      </c>
    </row>
    <row r="2456" customFormat="false" ht="15" hidden="true" customHeight="true" outlineLevel="0" collapsed="false">
      <c r="A2456" s="32" t="n">
        <v>44278</v>
      </c>
      <c r="B2456" s="9" t="s">
        <v>3737</v>
      </c>
      <c r="D2456" s="72"/>
      <c r="E2456" s="73"/>
      <c r="F2456" s="74"/>
      <c r="G2456" s="73"/>
      <c r="H2456" s="75"/>
      <c r="I2456" s="75"/>
      <c r="J2456" s="75"/>
      <c r="K2456" s="34" t="s">
        <v>108</v>
      </c>
      <c r="L2456" s="7" t="n">
        <v>0.432638888888889</v>
      </c>
      <c r="M2456" s="7" t="n">
        <v>0.467361111111111</v>
      </c>
      <c r="N2456" s="77" t="s">
        <v>261</v>
      </c>
      <c r="O2456" s="37" t="s">
        <v>3738</v>
      </c>
      <c r="Q2456" s="0" t="s">
        <v>120</v>
      </c>
      <c r="R2456" s="0" t="str">
        <f aca="false">CHOOSE(WEEKDAY(A2456),"Dom","Lun","Mar","Mie","Jue","Vie","Sab")</f>
        <v>Mar</v>
      </c>
    </row>
    <row r="2457" customFormat="false" ht="15" hidden="true" customHeight="true" outlineLevel="0" collapsed="false">
      <c r="A2457" s="32" t="n">
        <v>44278</v>
      </c>
      <c r="B2457" s="9" t="s">
        <v>1385</v>
      </c>
      <c r="C2457" s="157"/>
      <c r="D2457" s="153"/>
      <c r="E2457" s="73"/>
      <c r="F2457" s="74"/>
      <c r="G2457" s="73"/>
      <c r="H2457" s="75"/>
      <c r="I2457" s="75"/>
      <c r="J2457" s="75"/>
      <c r="K2457" s="34" t="s">
        <v>257</v>
      </c>
      <c r="L2457" s="7" t="n">
        <v>0.513194444444444</v>
      </c>
      <c r="M2457" s="7" t="n">
        <v>0.559027777777778</v>
      </c>
      <c r="N2457" s="77" t="s">
        <v>168</v>
      </c>
      <c r="O2457" s="37" t="s">
        <v>281</v>
      </c>
      <c r="Q2457" s="0" t="s">
        <v>120</v>
      </c>
      <c r="R2457" s="0" t="str">
        <f aca="false">CHOOSE(WEEKDAY(A2457),"Dom","Lun","Mar","Mie","Jue","Vie","Sab")</f>
        <v>Mar</v>
      </c>
    </row>
    <row r="2458" customFormat="false" ht="15" hidden="true" customHeight="true" outlineLevel="0" collapsed="false">
      <c r="A2458" s="32" t="n">
        <v>44278</v>
      </c>
      <c r="B2458" s="9" t="s">
        <v>143</v>
      </c>
      <c r="C2458" s="156"/>
      <c r="D2458" s="137"/>
      <c r="E2458" s="73"/>
      <c r="F2458" s="74"/>
      <c r="G2458" s="73"/>
      <c r="H2458" s="75"/>
      <c r="I2458" s="75"/>
      <c r="J2458" s="75"/>
      <c r="K2458" s="34" t="s">
        <v>144</v>
      </c>
      <c r="L2458" s="7" t="n">
        <v>0.561805555555556</v>
      </c>
      <c r="M2458" s="7" t="n">
        <v>0.56875</v>
      </c>
      <c r="N2458" s="77" t="s">
        <v>220</v>
      </c>
      <c r="Q2458" s="0" t="s">
        <v>120</v>
      </c>
      <c r="R2458" s="0" t="str">
        <f aca="false">CHOOSE(WEEKDAY(A2458),"Dom","Lun","Mar","Mie","Jue","Vie","Sab")</f>
        <v>Mar</v>
      </c>
    </row>
    <row r="2459" customFormat="false" ht="15" hidden="true" customHeight="true" outlineLevel="0" collapsed="false">
      <c r="A2459" s="32" t="n">
        <v>44278</v>
      </c>
      <c r="B2459" s="9" t="s">
        <v>143</v>
      </c>
      <c r="D2459" s="72"/>
      <c r="E2459" s="73"/>
      <c r="F2459" s="74"/>
      <c r="G2459" s="73"/>
      <c r="H2459" s="75"/>
      <c r="I2459" s="75"/>
      <c r="J2459" s="75"/>
      <c r="K2459" s="34" t="s">
        <v>144</v>
      </c>
      <c r="L2459" s="7" t="n">
        <v>0.659027777777778</v>
      </c>
      <c r="M2459" s="7" t="n">
        <v>0.713194444444444</v>
      </c>
      <c r="N2459" s="77" t="s">
        <v>310</v>
      </c>
      <c r="Q2459" s="0" t="s">
        <v>120</v>
      </c>
      <c r="R2459" s="0" t="str">
        <f aca="false">CHOOSE(WEEKDAY(A2459),"Dom","Lun","Mar","Mie","Jue","Vie","Sab")</f>
        <v>Mar</v>
      </c>
    </row>
    <row r="2460" customFormat="false" ht="15" hidden="true" customHeight="true" outlineLevel="0" collapsed="false">
      <c r="A2460" s="47" t="n">
        <v>44278</v>
      </c>
      <c r="B2460" s="79" t="s">
        <v>147</v>
      </c>
      <c r="C2460" s="118"/>
      <c r="D2460" s="150"/>
      <c r="E2460" s="81"/>
      <c r="F2460" s="82"/>
      <c r="G2460" s="81"/>
      <c r="H2460" s="83"/>
      <c r="I2460" s="83"/>
      <c r="J2460" s="83"/>
      <c r="K2460" s="103" t="s">
        <v>96</v>
      </c>
      <c r="L2460" s="85" t="n">
        <v>0.813194444444444</v>
      </c>
      <c r="M2460" s="85" t="n">
        <v>0.8375</v>
      </c>
      <c r="N2460" s="86" t="s">
        <v>2980</v>
      </c>
      <c r="O2460" s="59" t="s">
        <v>2118</v>
      </c>
      <c r="Q2460" s="0" t="s">
        <v>120</v>
      </c>
      <c r="R2460" s="0" t="str">
        <f aca="false">CHOOSE(WEEKDAY(A2460),"Dom","Lun","Mar","Mie","Jue","Vie","Sab")</f>
        <v>Mar</v>
      </c>
    </row>
    <row r="2461" customFormat="false" ht="15" hidden="false" customHeight="true" outlineLevel="0" collapsed="false">
      <c r="A2461" s="70" t="n">
        <v>44279</v>
      </c>
      <c r="B2461" s="9" t="s">
        <v>3739</v>
      </c>
      <c r="C2461" s="71" t="n">
        <v>300</v>
      </c>
      <c r="D2461" s="72" t="s">
        <v>77</v>
      </c>
      <c r="E2461" s="73" t="s">
        <v>3740</v>
      </c>
      <c r="F2461" s="74" t="n">
        <f aca="false">IF(MONTH(A2461)=MONTH(A2460),F2460+1,1)</f>
        <v>1</v>
      </c>
      <c r="G2461" s="73"/>
      <c r="H2461" s="75"/>
      <c r="I2461" s="75" t="s">
        <v>187</v>
      </c>
      <c r="J2461" s="75" t="s">
        <v>2313</v>
      </c>
      <c r="K2461" s="104" t="s">
        <v>80</v>
      </c>
      <c r="L2461" s="7" t="n">
        <v>0.477777777777778</v>
      </c>
      <c r="M2461" s="7" t="n">
        <v>0.488888888888889</v>
      </c>
      <c r="N2461" s="77" t="s">
        <v>395</v>
      </c>
      <c r="O2461" s="78" t="s">
        <v>3741</v>
      </c>
      <c r="Q2461" s="0" t="s">
        <v>120</v>
      </c>
      <c r="R2461" s="0" t="str">
        <f aca="false">CHOOSE(WEEKDAY(A2461),"Dom","Lun","Mar","Mie","Jue","Vie","Sab")</f>
        <v>Mie</v>
      </c>
    </row>
    <row r="2462" customFormat="false" ht="15" hidden="false" customHeight="true" outlineLevel="0" collapsed="false">
      <c r="A2462" s="32" t="n">
        <v>44279</v>
      </c>
      <c r="B2462" s="9" t="s">
        <v>1546</v>
      </c>
      <c r="C2462" s="33" t="n">
        <v>300</v>
      </c>
      <c r="D2462" s="72" t="s">
        <v>77</v>
      </c>
      <c r="E2462" s="73" t="s">
        <v>1295</v>
      </c>
      <c r="F2462" s="74" t="n">
        <f aca="false">IF(MONTH(A2462)=MONTH(A2461),F2461+1,1)</f>
        <v>2</v>
      </c>
      <c r="G2462" s="73"/>
      <c r="H2462" s="75"/>
      <c r="I2462" s="75" t="s">
        <v>100</v>
      </c>
      <c r="J2462" s="75" t="s">
        <v>2313</v>
      </c>
      <c r="K2462" s="34" t="s">
        <v>80</v>
      </c>
      <c r="L2462" s="7" t="n">
        <v>0.575694444444444</v>
      </c>
      <c r="M2462" s="7" t="n">
        <v>0.604861111111111</v>
      </c>
      <c r="N2462" s="77" t="s">
        <v>385</v>
      </c>
      <c r="O2462" s="37" t="s">
        <v>1296</v>
      </c>
      <c r="Q2462" s="0" t="s">
        <v>120</v>
      </c>
      <c r="R2462" s="0" t="str">
        <f aca="false">CHOOSE(WEEKDAY(A2462),"Dom","Lun","Mar","Mie","Jue","Vie","Sab")</f>
        <v>Mie</v>
      </c>
    </row>
    <row r="2463" customFormat="false" ht="15" hidden="false" customHeight="true" outlineLevel="0" collapsed="false">
      <c r="A2463" s="32" t="n">
        <v>44279</v>
      </c>
      <c r="B2463" s="9" t="s">
        <v>3742</v>
      </c>
      <c r="C2463" s="156" t="n">
        <v>300</v>
      </c>
      <c r="D2463" s="137" t="s">
        <v>77</v>
      </c>
      <c r="E2463" s="73" t="s">
        <v>3743</v>
      </c>
      <c r="F2463" s="74" t="n">
        <f aca="false">IF(MONTH(A2463)=MONTH(A2462),F2462+1,1)</f>
        <v>3</v>
      </c>
      <c r="G2463" s="73"/>
      <c r="H2463" s="75"/>
      <c r="I2463" s="75" t="s">
        <v>100</v>
      </c>
      <c r="J2463" s="75" t="s">
        <v>2313</v>
      </c>
      <c r="K2463" s="34" t="s">
        <v>80</v>
      </c>
      <c r="L2463" s="7" t="n">
        <v>0.802083333333333</v>
      </c>
      <c r="M2463" s="7" t="n">
        <v>0.815972222222222</v>
      </c>
      <c r="N2463" s="77" t="s">
        <v>261</v>
      </c>
      <c r="O2463" s="37" t="s">
        <v>3744</v>
      </c>
      <c r="Q2463" s="0" t="s">
        <v>120</v>
      </c>
      <c r="R2463" s="0" t="str">
        <f aca="false">CHOOSE(WEEKDAY(A2463),"Dom","Lun","Mar","Mie","Jue","Vie","Sab")</f>
        <v>Mie</v>
      </c>
    </row>
    <row r="2464" customFormat="false" ht="15" hidden="false" customHeight="true" outlineLevel="0" collapsed="false">
      <c r="A2464" s="32" t="n">
        <v>44279</v>
      </c>
      <c r="B2464" s="9" t="s">
        <v>1227</v>
      </c>
      <c r="C2464" s="156" t="n">
        <v>650</v>
      </c>
      <c r="D2464" s="137" t="s">
        <v>77</v>
      </c>
      <c r="E2464" s="73" t="s">
        <v>3745</v>
      </c>
      <c r="F2464" s="74" t="n">
        <f aca="false">IF(MONTH(A2464)=MONTH(A2463),F2463+1,1)</f>
        <v>4</v>
      </c>
      <c r="G2464" s="73"/>
      <c r="H2464" s="75"/>
      <c r="I2464" s="75" t="s">
        <v>1227</v>
      </c>
      <c r="J2464" s="75" t="s">
        <v>2313</v>
      </c>
      <c r="K2464" s="34" t="s">
        <v>80</v>
      </c>
      <c r="L2464" s="7" t="n">
        <v>0.865972222222222</v>
      </c>
      <c r="M2464" s="7" t="n">
        <v>0.906944444444444</v>
      </c>
      <c r="N2464" s="77" t="s">
        <v>101</v>
      </c>
      <c r="O2464" s="37" t="s">
        <v>3746</v>
      </c>
      <c r="Q2464" s="0" t="s">
        <v>120</v>
      </c>
      <c r="R2464" s="0" t="str">
        <f aca="false">CHOOSE(WEEKDAY(A2464),"Dom","Lun","Mar","Mie","Jue","Vie","Sab")</f>
        <v>Mie</v>
      </c>
    </row>
    <row r="2465" customFormat="false" ht="15" hidden="true" customHeight="true" outlineLevel="0" collapsed="false">
      <c r="A2465" s="32" t="n">
        <v>44279</v>
      </c>
      <c r="B2465" s="9" t="s">
        <v>3747</v>
      </c>
      <c r="C2465" s="156"/>
      <c r="D2465" s="137"/>
      <c r="E2465" s="73"/>
      <c r="F2465" s="74"/>
      <c r="G2465" s="73"/>
      <c r="H2465" s="75"/>
      <c r="I2465" s="75"/>
      <c r="J2465" s="75"/>
      <c r="K2465" s="34" t="s">
        <v>92</v>
      </c>
      <c r="L2465" s="7" t="n">
        <v>0.392361111111111</v>
      </c>
      <c r="M2465" s="7" t="n">
        <v>0.395138888888889</v>
      </c>
      <c r="N2465" s="77" t="s">
        <v>375</v>
      </c>
      <c r="O2465" s="37" t="s">
        <v>3748</v>
      </c>
      <c r="Q2465" s="0" t="s">
        <v>120</v>
      </c>
      <c r="R2465" s="0" t="str">
        <f aca="false">CHOOSE(WEEKDAY(A2465),"Dom","Lun","Mar","Mie","Jue","Vie","Sab")</f>
        <v>Mie</v>
      </c>
    </row>
    <row r="2466" customFormat="false" ht="15" hidden="true" customHeight="true" outlineLevel="0" collapsed="false">
      <c r="A2466" s="70" t="n">
        <v>44279</v>
      </c>
      <c r="B2466" s="9" t="s">
        <v>143</v>
      </c>
      <c r="C2466" s="71"/>
      <c r="D2466" s="72"/>
      <c r="E2466" s="73"/>
      <c r="F2466" s="74"/>
      <c r="G2466" s="73"/>
      <c r="H2466" s="75"/>
      <c r="I2466" s="75"/>
      <c r="J2466" s="75"/>
      <c r="K2466" s="104" t="s">
        <v>144</v>
      </c>
      <c r="L2466" s="7" t="n">
        <v>0.514583333333333</v>
      </c>
      <c r="M2466" s="7" t="n">
        <v>0.536111111111111</v>
      </c>
      <c r="N2466" s="77" t="s">
        <v>170</v>
      </c>
      <c r="O2466" s="78"/>
      <c r="Q2466" s="0" t="s">
        <v>120</v>
      </c>
      <c r="R2466" s="0" t="str">
        <f aca="false">CHOOSE(WEEKDAY(A2466),"Dom","Lun","Mar","Mie","Jue","Vie","Sab")</f>
        <v>Mie</v>
      </c>
    </row>
    <row r="2467" customFormat="false" ht="15" hidden="true" customHeight="true" outlineLevel="0" collapsed="false">
      <c r="A2467" s="32" t="n">
        <v>44279</v>
      </c>
      <c r="B2467" s="9" t="s">
        <v>1385</v>
      </c>
      <c r="C2467" s="156"/>
      <c r="D2467" s="137"/>
      <c r="E2467" s="73"/>
      <c r="F2467" s="74"/>
      <c r="G2467" s="73"/>
      <c r="H2467" s="75"/>
      <c r="I2467" s="75"/>
      <c r="J2467" s="75"/>
      <c r="K2467" s="34" t="s">
        <v>257</v>
      </c>
      <c r="L2467" s="7" t="n">
        <v>0.54375</v>
      </c>
      <c r="M2467" s="7" t="n">
        <v>0.573611111111111</v>
      </c>
      <c r="N2467" s="77" t="s">
        <v>190</v>
      </c>
      <c r="O2467" s="37" t="s">
        <v>281</v>
      </c>
      <c r="Q2467" s="0" t="s">
        <v>120</v>
      </c>
      <c r="R2467" s="0" t="str">
        <f aca="false">CHOOSE(WEEKDAY(A2467),"Dom","Lun","Mar","Mie","Jue","Vie","Sab")</f>
        <v>Mie</v>
      </c>
    </row>
    <row r="2468" customFormat="false" ht="15" hidden="true" customHeight="true" outlineLevel="0" collapsed="false">
      <c r="A2468" s="32" t="n">
        <v>44279</v>
      </c>
      <c r="B2468" s="9" t="s">
        <v>147</v>
      </c>
      <c r="D2468" s="72"/>
      <c r="E2468" s="73"/>
      <c r="F2468" s="74"/>
      <c r="G2468" s="73"/>
      <c r="H2468" s="75"/>
      <c r="I2468" s="75"/>
      <c r="J2468" s="75"/>
      <c r="K2468" s="34" t="s">
        <v>96</v>
      </c>
      <c r="L2468" s="7" t="n">
        <v>0.621527777777778</v>
      </c>
      <c r="M2468" s="7" t="n">
        <v>0.646527777777778</v>
      </c>
      <c r="N2468" s="77" t="s">
        <v>3153</v>
      </c>
      <c r="O2468" s="37" t="s">
        <v>2118</v>
      </c>
      <c r="Q2468" s="0" t="s">
        <v>120</v>
      </c>
      <c r="R2468" s="0" t="str">
        <f aca="false">CHOOSE(WEEKDAY(A2468),"Dom","Lun","Mar","Mie","Jue","Vie","Sab")</f>
        <v>Mie</v>
      </c>
    </row>
    <row r="2469" customFormat="false" ht="15" hidden="true" customHeight="true" outlineLevel="0" collapsed="false">
      <c r="A2469" s="32" t="n">
        <v>44279</v>
      </c>
      <c r="B2469" s="9" t="s">
        <v>143</v>
      </c>
      <c r="D2469" s="72"/>
      <c r="E2469" s="73"/>
      <c r="F2469" s="74"/>
      <c r="G2469" s="73"/>
      <c r="H2469" s="75"/>
      <c r="I2469" s="75"/>
      <c r="J2469" s="75"/>
      <c r="K2469" s="34" t="s">
        <v>144</v>
      </c>
      <c r="L2469" s="7" t="n">
        <v>0.829166666666667</v>
      </c>
      <c r="M2469" s="7" t="n">
        <v>0.858333333333333</v>
      </c>
      <c r="N2469" s="77" t="s">
        <v>170</v>
      </c>
      <c r="Q2469" s="0" t="s">
        <v>120</v>
      </c>
      <c r="R2469" s="0" t="str">
        <f aca="false">CHOOSE(WEEKDAY(A2469),"Dom","Lun","Mar","Mie","Jue","Vie","Sab")</f>
        <v>Mie</v>
      </c>
    </row>
    <row r="2470" customFormat="false" ht="15" hidden="true" customHeight="true" outlineLevel="0" collapsed="false">
      <c r="A2470" s="32" t="n">
        <v>44279</v>
      </c>
      <c r="B2470" s="9" t="s">
        <v>1227</v>
      </c>
      <c r="D2470" s="72"/>
      <c r="E2470" s="73"/>
      <c r="F2470" s="74"/>
      <c r="G2470" s="73"/>
      <c r="H2470" s="75"/>
      <c r="I2470" s="75"/>
      <c r="J2470" s="75"/>
      <c r="K2470" s="34" t="s">
        <v>108</v>
      </c>
      <c r="L2470" s="7" t="n">
        <v>0.936805555555556</v>
      </c>
      <c r="M2470" s="7" t="n">
        <v>0.938888888888889</v>
      </c>
      <c r="N2470" s="77" t="s">
        <v>259</v>
      </c>
      <c r="O2470" s="37" t="s">
        <v>3749</v>
      </c>
      <c r="Q2470" s="0" t="s">
        <v>120</v>
      </c>
      <c r="R2470" s="0" t="str">
        <f aca="false">CHOOSE(WEEKDAY(A2470),"Dom","Lun","Mar","Mie","Jue","Vie","Sab")</f>
        <v>Mie</v>
      </c>
    </row>
    <row r="2471" customFormat="false" ht="15" hidden="true" customHeight="true" outlineLevel="0" collapsed="false">
      <c r="A2471" s="32" t="n">
        <v>44279</v>
      </c>
      <c r="B2471" s="9" t="s">
        <v>1227</v>
      </c>
      <c r="C2471" s="156"/>
      <c r="D2471" s="137"/>
      <c r="E2471" s="73"/>
      <c r="F2471" s="74"/>
      <c r="G2471" s="73"/>
      <c r="H2471" s="75"/>
      <c r="I2471" s="75"/>
      <c r="J2471" s="75"/>
      <c r="K2471" s="34" t="s">
        <v>108</v>
      </c>
      <c r="L2471" s="7" t="n">
        <v>0.950694444444444</v>
      </c>
      <c r="M2471" s="7" t="n">
        <v>0.959027777777778</v>
      </c>
      <c r="N2471" s="77" t="s">
        <v>389</v>
      </c>
      <c r="O2471" s="37" t="s">
        <v>3750</v>
      </c>
      <c r="Q2471" s="0" t="s">
        <v>120</v>
      </c>
      <c r="R2471" s="0" t="str">
        <f aca="false">CHOOSE(WEEKDAY(A2471),"Dom","Lun","Mar","Mie","Jue","Vie","Sab")</f>
        <v>Mie</v>
      </c>
    </row>
    <row r="2472" customFormat="false" ht="15" hidden="true" customHeight="true" outlineLevel="0" collapsed="false">
      <c r="A2472" s="47" t="n">
        <v>44279</v>
      </c>
      <c r="B2472" s="79" t="s">
        <v>147</v>
      </c>
      <c r="C2472" s="154"/>
      <c r="D2472" s="155"/>
      <c r="E2472" s="81"/>
      <c r="F2472" s="82"/>
      <c r="G2472" s="81"/>
      <c r="H2472" s="83"/>
      <c r="I2472" s="83"/>
      <c r="J2472" s="83"/>
      <c r="K2472" s="103" t="s">
        <v>96</v>
      </c>
      <c r="L2472" s="85" t="n">
        <v>0.984027777777778</v>
      </c>
      <c r="M2472" s="85" t="n">
        <v>0.0506944444444444</v>
      </c>
      <c r="N2472" s="86" t="s">
        <v>3751</v>
      </c>
      <c r="O2472" s="59" t="s">
        <v>2118</v>
      </c>
      <c r="Q2472" s="0" t="s">
        <v>120</v>
      </c>
      <c r="R2472" s="0" t="str">
        <f aca="false">CHOOSE(WEEKDAY(A2472),"Dom","Lun","Mar","Mie","Jue","Vie","Sab")</f>
        <v>Mie</v>
      </c>
    </row>
    <row r="2473" customFormat="false" ht="15" hidden="false" customHeight="true" outlineLevel="0" collapsed="false">
      <c r="A2473" s="32" t="n">
        <v>44280</v>
      </c>
      <c r="B2473" s="9" t="s">
        <v>1250</v>
      </c>
      <c r="C2473" s="156" t="n">
        <v>300</v>
      </c>
      <c r="D2473" s="137" t="s">
        <v>77</v>
      </c>
      <c r="E2473" s="73" t="s">
        <v>3752</v>
      </c>
      <c r="F2473" s="74" t="n">
        <f aca="false">IF(MONTH(A2473)=MONTH(A2472),F2472+1,1)</f>
        <v>1</v>
      </c>
      <c r="G2473" s="73"/>
      <c r="H2473" s="75"/>
      <c r="I2473" s="75" t="s">
        <v>100</v>
      </c>
      <c r="J2473" s="75" t="s">
        <v>2313</v>
      </c>
      <c r="K2473" s="34" t="s">
        <v>80</v>
      </c>
      <c r="L2473" s="7" t="n">
        <v>0.629861111111111</v>
      </c>
      <c r="M2473" s="7" t="n">
        <v>0.648611111111111</v>
      </c>
      <c r="N2473" s="77" t="s">
        <v>145</v>
      </c>
      <c r="O2473" s="37" t="s">
        <v>3753</v>
      </c>
      <c r="Q2473" s="0" t="s">
        <v>120</v>
      </c>
      <c r="R2473" s="0" t="str">
        <f aca="false">CHOOSE(WEEKDAY(A2473),"Dom","Lun","Mar","Mie","Jue","Vie","Sab")</f>
        <v>Jue</v>
      </c>
    </row>
    <row r="2474" customFormat="false" ht="15" hidden="false" customHeight="true" outlineLevel="0" collapsed="false">
      <c r="A2474" s="32" t="n">
        <v>44280</v>
      </c>
      <c r="B2474" s="9" t="s">
        <v>3754</v>
      </c>
      <c r="C2474" s="33" t="n">
        <v>450</v>
      </c>
      <c r="D2474" s="72" t="s">
        <v>821</v>
      </c>
      <c r="E2474" s="73" t="s">
        <v>3755</v>
      </c>
      <c r="F2474" s="74" t="n">
        <f aca="false">IF(MONTH(A2474)=MONTH(A2473),F2473+1,1)</f>
        <v>2</v>
      </c>
      <c r="G2474" s="73"/>
      <c r="H2474" s="75" t="s">
        <v>3756</v>
      </c>
      <c r="I2474" s="75" t="s">
        <v>131</v>
      </c>
      <c r="J2474" s="75" t="s">
        <v>2313</v>
      </c>
      <c r="K2474" s="34" t="s">
        <v>80</v>
      </c>
      <c r="L2474" s="7" t="n">
        <v>0.423611111111111</v>
      </c>
      <c r="M2474" s="7" t="n">
        <v>0.449305555555556</v>
      </c>
      <c r="N2474" s="77" t="s">
        <v>385</v>
      </c>
      <c r="O2474" s="37" t="s">
        <v>3757</v>
      </c>
      <c r="Q2474" s="0" t="s">
        <v>120</v>
      </c>
      <c r="R2474" s="0" t="str">
        <f aca="false">CHOOSE(WEEKDAY(A2474),"Dom","Lun","Mar","Mie","Jue","Vie","Sab")</f>
        <v>Jue</v>
      </c>
    </row>
    <row r="2475" customFormat="false" ht="15" hidden="false" customHeight="true" outlineLevel="0" collapsed="false">
      <c r="A2475" s="32" t="n">
        <v>44280</v>
      </c>
      <c r="B2475" s="9" t="s">
        <v>131</v>
      </c>
      <c r="C2475" s="33" t="n">
        <v>500</v>
      </c>
      <c r="D2475" s="72" t="s">
        <v>104</v>
      </c>
      <c r="E2475" s="73" t="s">
        <v>3758</v>
      </c>
      <c r="F2475" s="74" t="n">
        <f aca="false">IF(MONTH(A2475)=MONTH(A2474),F2474+1,1)</f>
        <v>3</v>
      </c>
      <c r="G2475" s="73"/>
      <c r="H2475" s="75"/>
      <c r="I2475" s="75" t="s">
        <v>131</v>
      </c>
      <c r="J2475" s="75" t="s">
        <v>2313</v>
      </c>
      <c r="K2475" s="34" t="s">
        <v>80</v>
      </c>
      <c r="L2475" s="7" t="n">
        <v>0.361111111111111</v>
      </c>
      <c r="M2475" s="7" t="n">
        <v>0.397222222222222</v>
      </c>
      <c r="N2475" s="77" t="s">
        <v>206</v>
      </c>
      <c r="O2475" s="37" t="s">
        <v>3759</v>
      </c>
      <c r="Q2475" s="0" t="s">
        <v>120</v>
      </c>
      <c r="R2475" s="0" t="str">
        <f aca="false">CHOOSE(WEEKDAY(A2475),"Dom","Lun","Mar","Mie","Jue","Vie","Sab")</f>
        <v>Jue</v>
      </c>
    </row>
    <row r="2476" customFormat="false" ht="15" hidden="false" customHeight="true" outlineLevel="0" collapsed="false">
      <c r="A2476" s="32" t="n">
        <v>44280</v>
      </c>
      <c r="B2476" s="9" t="s">
        <v>3629</v>
      </c>
      <c r="C2476" s="156" t="n">
        <v>400</v>
      </c>
      <c r="D2476" s="137" t="s">
        <v>104</v>
      </c>
      <c r="E2476" s="73" t="s">
        <v>3760</v>
      </c>
      <c r="F2476" s="74" t="n">
        <f aca="false">IF(MONTH(A2476)=MONTH(A2475),F2475+1,1)</f>
        <v>4</v>
      </c>
      <c r="G2476" s="73"/>
      <c r="H2476" s="75"/>
      <c r="I2476" s="75" t="s">
        <v>131</v>
      </c>
      <c r="J2476" s="75" t="s">
        <v>2313</v>
      </c>
      <c r="K2476" s="34" t="s">
        <v>80</v>
      </c>
      <c r="L2476" s="7" t="n">
        <v>0.511805555555555</v>
      </c>
      <c r="M2476" s="7" t="n">
        <v>0.556944444444444</v>
      </c>
      <c r="N2476" s="77" t="s">
        <v>155</v>
      </c>
      <c r="O2476" s="37" t="s">
        <v>3761</v>
      </c>
      <c r="Q2476" s="0" t="s">
        <v>120</v>
      </c>
      <c r="R2476" s="0" t="str">
        <f aca="false">CHOOSE(WEEKDAY(A2476),"Dom","Lun","Mar","Mie","Jue","Vie","Sab")</f>
        <v>Jue</v>
      </c>
    </row>
    <row r="2477" customFormat="false" ht="15" hidden="false" customHeight="true" outlineLevel="0" collapsed="false">
      <c r="A2477" s="32" t="n">
        <v>44280</v>
      </c>
      <c r="B2477" s="9" t="s">
        <v>782</v>
      </c>
      <c r="C2477" s="33" t="n">
        <v>300</v>
      </c>
      <c r="D2477" s="72" t="s">
        <v>104</v>
      </c>
      <c r="E2477" s="73" t="s">
        <v>382</v>
      </c>
      <c r="F2477" s="74" t="n">
        <f aca="false">IF(MONTH(A2477)=MONTH(A2476),F2476+1,1)</f>
        <v>5</v>
      </c>
      <c r="G2477" s="73"/>
      <c r="H2477" s="75" t="s">
        <v>381</v>
      </c>
      <c r="I2477" s="75" t="s">
        <v>183</v>
      </c>
      <c r="J2477" s="75" t="s">
        <v>2313</v>
      </c>
      <c r="K2477" s="34" t="s">
        <v>80</v>
      </c>
      <c r="L2477" s="7" t="n">
        <v>0.808333333333333</v>
      </c>
      <c r="M2477" s="7" t="n">
        <v>0.819444444444444</v>
      </c>
      <c r="N2477" s="77" t="s">
        <v>261</v>
      </c>
      <c r="O2477" s="37" t="s">
        <v>783</v>
      </c>
      <c r="Q2477" s="0" t="s">
        <v>120</v>
      </c>
      <c r="R2477" s="0" t="str">
        <f aca="false">CHOOSE(WEEKDAY(A2477),"Dom","Lun","Mar","Mie","Jue","Vie","Sab")</f>
        <v>Jue</v>
      </c>
    </row>
    <row r="2478" customFormat="false" ht="15" hidden="false" customHeight="true" outlineLevel="0" collapsed="false">
      <c r="A2478" s="32" t="n">
        <v>44280</v>
      </c>
      <c r="B2478" s="9" t="s">
        <v>3762</v>
      </c>
      <c r="C2478" s="156" t="n">
        <v>400</v>
      </c>
      <c r="D2478" s="137" t="s">
        <v>104</v>
      </c>
      <c r="E2478" s="73" t="s">
        <v>3763</v>
      </c>
      <c r="F2478" s="74" t="n">
        <f aca="false">IF(MONTH(A2478)=MONTH(A2477),F2477+1,1)</f>
        <v>6</v>
      </c>
      <c r="G2478" s="73"/>
      <c r="H2478" s="75"/>
      <c r="I2478" s="75" t="s">
        <v>79</v>
      </c>
      <c r="J2478" s="75" t="s">
        <v>2313</v>
      </c>
      <c r="K2478" s="34" t="s">
        <v>80</v>
      </c>
      <c r="L2478" s="7" t="n">
        <v>0.865277777777778</v>
      </c>
      <c r="M2478" s="7" t="n">
        <v>0.915277777777778</v>
      </c>
      <c r="N2478" s="77" t="s">
        <v>206</v>
      </c>
      <c r="O2478" s="37" t="s">
        <v>3764</v>
      </c>
      <c r="Q2478" s="0" t="s">
        <v>120</v>
      </c>
      <c r="R2478" s="0" t="str">
        <f aca="false">CHOOSE(WEEKDAY(A2478),"Dom","Lun","Mar","Mie","Jue","Vie","Sab")</f>
        <v>Jue</v>
      </c>
    </row>
    <row r="2479" customFormat="false" ht="15" hidden="true" customHeight="true" outlineLevel="0" collapsed="false">
      <c r="A2479" s="32" t="n">
        <v>44280</v>
      </c>
      <c r="B2479" s="9" t="s">
        <v>3260</v>
      </c>
      <c r="D2479" s="72"/>
      <c r="E2479" s="73"/>
      <c r="F2479" s="74"/>
      <c r="G2479" s="73"/>
      <c r="H2479" s="75"/>
      <c r="I2479" s="75"/>
      <c r="J2479" s="75"/>
      <c r="K2479" s="34" t="s">
        <v>108</v>
      </c>
      <c r="L2479" s="7" t="n">
        <v>0.318055555555556</v>
      </c>
      <c r="M2479" s="7" t="n">
        <v>0.321527777777778</v>
      </c>
      <c r="N2479" s="77" t="s">
        <v>284</v>
      </c>
      <c r="O2479" s="37" t="s">
        <v>3765</v>
      </c>
      <c r="Q2479" s="0" t="s">
        <v>120</v>
      </c>
      <c r="R2479" s="0" t="str">
        <f aca="false">CHOOSE(WEEKDAY(A2479),"Dom","Lun","Mar","Mie","Jue","Vie","Sab")</f>
        <v>Jue</v>
      </c>
    </row>
    <row r="2480" customFormat="false" ht="15" hidden="true" customHeight="true" outlineLevel="0" collapsed="false">
      <c r="A2480" s="70" t="n">
        <v>44280</v>
      </c>
      <c r="B2480" s="9" t="s">
        <v>143</v>
      </c>
      <c r="C2480" s="71"/>
      <c r="D2480" s="72"/>
      <c r="E2480" s="73"/>
      <c r="F2480" s="74"/>
      <c r="G2480" s="73"/>
      <c r="H2480" s="75"/>
      <c r="I2480" s="75"/>
      <c r="J2480" s="75"/>
      <c r="K2480" s="104" t="s">
        <v>144</v>
      </c>
      <c r="L2480" s="7" t="n">
        <v>0.327777777777778</v>
      </c>
      <c r="M2480" s="7" t="n">
        <v>0.340972222222222</v>
      </c>
      <c r="N2480" s="77" t="s">
        <v>324</v>
      </c>
      <c r="O2480" s="78"/>
      <c r="Q2480" s="0" t="s">
        <v>120</v>
      </c>
      <c r="R2480" s="0" t="str">
        <f aca="false">CHOOSE(WEEKDAY(A2480),"Dom","Lun","Mar","Mie","Jue","Vie","Sab")</f>
        <v>Jue</v>
      </c>
    </row>
    <row r="2481" customFormat="false" ht="15" hidden="true" customHeight="true" outlineLevel="0" collapsed="false">
      <c r="A2481" s="70" t="n">
        <v>44280</v>
      </c>
      <c r="B2481" s="9" t="s">
        <v>793</v>
      </c>
      <c r="C2481" s="124"/>
      <c r="D2481" s="144"/>
      <c r="E2481" s="73"/>
      <c r="F2481" s="74"/>
      <c r="G2481" s="73"/>
      <c r="H2481" s="75"/>
      <c r="I2481" s="75"/>
      <c r="J2481" s="75"/>
      <c r="K2481" s="104" t="s">
        <v>257</v>
      </c>
      <c r="L2481" s="7" t="n">
        <v>0.347916666666667</v>
      </c>
      <c r="M2481" s="7" t="n">
        <v>0.358333333333333</v>
      </c>
      <c r="N2481" s="77" t="s">
        <v>168</v>
      </c>
      <c r="O2481" s="78" t="s">
        <v>794</v>
      </c>
      <c r="Q2481" s="0" t="s">
        <v>120</v>
      </c>
      <c r="R2481" s="0" t="str">
        <f aca="false">CHOOSE(WEEKDAY(A2481),"Dom","Lun","Mar","Mie","Jue","Vie","Sab")</f>
        <v>Jue</v>
      </c>
    </row>
    <row r="2482" customFormat="false" ht="15" hidden="true" customHeight="true" outlineLevel="0" collapsed="false">
      <c r="A2482" s="32" t="n">
        <v>44280</v>
      </c>
      <c r="B2482" s="9" t="s">
        <v>143</v>
      </c>
      <c r="C2482" s="156"/>
      <c r="D2482" s="137"/>
      <c r="E2482" s="73"/>
      <c r="F2482" s="74"/>
      <c r="G2482" s="73"/>
      <c r="H2482" s="75"/>
      <c r="I2482" s="75"/>
      <c r="J2482" s="75"/>
      <c r="K2482" s="34" t="s">
        <v>144</v>
      </c>
      <c r="L2482" s="7" t="n">
        <v>0.465972222222222</v>
      </c>
      <c r="M2482" s="7" t="n">
        <v>0.504861111111111</v>
      </c>
      <c r="N2482" s="77" t="s">
        <v>324</v>
      </c>
      <c r="Q2482" s="0" t="s">
        <v>120</v>
      </c>
      <c r="R2482" s="0" t="str">
        <f aca="false">CHOOSE(WEEKDAY(A2482),"Dom","Lun","Mar","Mie","Jue","Vie","Sab")</f>
        <v>Jue</v>
      </c>
    </row>
    <row r="2483" customFormat="false" ht="15" hidden="true" customHeight="true" outlineLevel="0" collapsed="false">
      <c r="A2483" s="32" t="n">
        <v>44280</v>
      </c>
      <c r="B2483" s="9" t="s">
        <v>3766</v>
      </c>
      <c r="D2483" s="72"/>
      <c r="E2483" s="73"/>
      <c r="F2483" s="74"/>
      <c r="G2483" s="73"/>
      <c r="H2483" s="75"/>
      <c r="I2483" s="75" t="s">
        <v>159</v>
      </c>
      <c r="J2483" s="75"/>
      <c r="K2483" s="34" t="s">
        <v>108</v>
      </c>
      <c r="L2483" s="7" t="n">
        <v>0.572916666666667</v>
      </c>
      <c r="M2483" s="7" t="n">
        <v>0.613194444444444</v>
      </c>
      <c r="N2483" s="77" t="s">
        <v>385</v>
      </c>
      <c r="O2483" s="37" t="s">
        <v>3767</v>
      </c>
      <c r="Q2483" s="0" t="s">
        <v>120</v>
      </c>
      <c r="R2483" s="0" t="str">
        <f aca="false">CHOOSE(WEEKDAY(A2483),"Dom","Lun","Mar","Mie","Jue","Vie","Sab")</f>
        <v>Jue</v>
      </c>
    </row>
    <row r="2484" customFormat="false" ht="15" hidden="true" customHeight="true" outlineLevel="0" collapsed="false">
      <c r="A2484" s="32" t="n">
        <v>44280</v>
      </c>
      <c r="B2484" s="9" t="s">
        <v>2123</v>
      </c>
      <c r="C2484" s="157"/>
      <c r="D2484" s="153"/>
      <c r="E2484" s="73"/>
      <c r="F2484" s="74"/>
      <c r="G2484" s="73"/>
      <c r="H2484" s="75"/>
      <c r="I2484" s="75"/>
      <c r="J2484" s="75"/>
      <c r="K2484" s="34" t="s">
        <v>108</v>
      </c>
      <c r="L2484" s="7" t="n">
        <v>0.6625</v>
      </c>
      <c r="M2484" s="7" t="n">
        <v>0.66875</v>
      </c>
      <c r="N2484" s="77" t="s">
        <v>395</v>
      </c>
      <c r="O2484" s="37" t="s">
        <v>3768</v>
      </c>
      <c r="Q2484" s="0" t="s">
        <v>120</v>
      </c>
      <c r="R2484" s="0" t="str">
        <f aca="false">CHOOSE(WEEKDAY(A2484),"Dom","Lun","Mar","Mie","Jue","Vie","Sab")</f>
        <v>Jue</v>
      </c>
    </row>
    <row r="2485" customFormat="false" ht="15" hidden="true" customHeight="true" outlineLevel="0" collapsed="false">
      <c r="A2485" s="32" t="n">
        <v>44280</v>
      </c>
      <c r="B2485" s="9" t="s">
        <v>143</v>
      </c>
      <c r="C2485" s="156"/>
      <c r="D2485" s="137"/>
      <c r="E2485" s="73"/>
      <c r="F2485" s="74"/>
      <c r="G2485" s="73"/>
      <c r="H2485" s="75"/>
      <c r="I2485" s="75"/>
      <c r="J2485" s="75"/>
      <c r="K2485" s="34" t="s">
        <v>144</v>
      </c>
      <c r="L2485" s="7" t="n">
        <v>0.694444444444444</v>
      </c>
      <c r="M2485" s="7" t="n">
        <v>0.715972222222222</v>
      </c>
      <c r="N2485" s="77" t="s">
        <v>170</v>
      </c>
      <c r="Q2485" s="0" t="s">
        <v>120</v>
      </c>
      <c r="R2485" s="0" t="str">
        <f aca="false">CHOOSE(WEEKDAY(A2485),"Dom","Lun","Mar","Mie","Jue","Vie","Sab")</f>
        <v>Jue</v>
      </c>
    </row>
    <row r="2486" customFormat="false" ht="15" hidden="true" customHeight="true" outlineLevel="0" collapsed="false">
      <c r="A2486" s="32" t="n">
        <v>44280</v>
      </c>
      <c r="B2486" s="9" t="s">
        <v>147</v>
      </c>
      <c r="D2486" s="72"/>
      <c r="E2486" s="73"/>
      <c r="F2486" s="74"/>
      <c r="G2486" s="73"/>
      <c r="H2486" s="75"/>
      <c r="I2486" s="75"/>
      <c r="J2486" s="75"/>
      <c r="K2486" s="34" t="s">
        <v>96</v>
      </c>
      <c r="L2486" s="7" t="n">
        <v>0.723611111111111</v>
      </c>
      <c r="M2486" s="7" t="n">
        <v>0.747916666666667</v>
      </c>
      <c r="N2486" s="77" t="s">
        <v>827</v>
      </c>
      <c r="O2486" s="37" t="s">
        <v>2118</v>
      </c>
      <c r="Q2486" s="0" t="s">
        <v>120</v>
      </c>
      <c r="R2486" s="0" t="str">
        <f aca="false">CHOOSE(WEEKDAY(A2486),"Dom","Lun","Mar","Mie","Jue","Vie","Sab")</f>
        <v>Jue</v>
      </c>
    </row>
    <row r="2487" customFormat="false" ht="15" hidden="true" customHeight="true" outlineLevel="0" collapsed="false">
      <c r="A2487" s="32" t="n">
        <v>44280</v>
      </c>
      <c r="B2487" s="9" t="s">
        <v>1385</v>
      </c>
      <c r="D2487" s="72"/>
      <c r="E2487" s="73"/>
      <c r="F2487" s="74"/>
      <c r="G2487" s="73"/>
      <c r="H2487" s="75"/>
      <c r="I2487" s="75"/>
      <c r="J2487" s="75"/>
      <c r="K2487" s="34" t="s">
        <v>257</v>
      </c>
      <c r="L2487" s="7" t="n">
        <v>0.795138888888889</v>
      </c>
      <c r="M2487" s="7" t="n">
        <v>0.80625</v>
      </c>
      <c r="N2487" s="77" t="s">
        <v>190</v>
      </c>
      <c r="O2487" s="37" t="s">
        <v>281</v>
      </c>
      <c r="Q2487" s="0" t="s">
        <v>120</v>
      </c>
      <c r="R2487" s="0" t="str">
        <f aca="false">CHOOSE(WEEKDAY(A2487),"Dom","Lun","Mar","Mie","Jue","Vie","Sab")</f>
        <v>Jue</v>
      </c>
    </row>
    <row r="2488" customFormat="false" ht="15" hidden="true" customHeight="true" outlineLevel="0" collapsed="false">
      <c r="A2488" s="32" t="n">
        <v>44280</v>
      </c>
      <c r="B2488" s="9" t="s">
        <v>143</v>
      </c>
      <c r="D2488" s="72"/>
      <c r="E2488" s="73"/>
      <c r="F2488" s="74"/>
      <c r="G2488" s="73"/>
      <c r="H2488" s="75"/>
      <c r="I2488" s="75"/>
      <c r="J2488" s="75"/>
      <c r="K2488" s="34" t="s">
        <v>144</v>
      </c>
      <c r="L2488" s="7" t="n">
        <v>0.832638888888889</v>
      </c>
      <c r="M2488" s="7" t="n">
        <v>0.852777777777778</v>
      </c>
      <c r="N2488" s="77" t="s">
        <v>109</v>
      </c>
      <c r="Q2488" s="0" t="s">
        <v>120</v>
      </c>
      <c r="R2488" s="0" t="str">
        <f aca="false">CHOOSE(WEEKDAY(A2488),"Dom","Lun","Mar","Mie","Jue","Vie","Sab")</f>
        <v>Jue</v>
      </c>
    </row>
    <row r="2489" customFormat="false" ht="15" hidden="true" customHeight="true" outlineLevel="0" collapsed="false">
      <c r="A2489" s="32" t="n">
        <v>44280</v>
      </c>
      <c r="B2489" s="9" t="s">
        <v>3769</v>
      </c>
      <c r="D2489" s="72"/>
      <c r="E2489" s="73"/>
      <c r="F2489" s="74"/>
      <c r="G2489" s="73"/>
      <c r="H2489" s="75"/>
      <c r="I2489" s="75" t="s">
        <v>876</v>
      </c>
      <c r="J2489" s="75"/>
      <c r="K2489" s="34" t="s">
        <v>108</v>
      </c>
      <c r="L2489" s="7" t="n">
        <v>0.941666666666667</v>
      </c>
      <c r="M2489" s="7" t="n">
        <v>0.963194444444444</v>
      </c>
      <c r="N2489" s="77" t="s">
        <v>213</v>
      </c>
      <c r="O2489" s="37" t="s">
        <v>3770</v>
      </c>
      <c r="Q2489" s="0" t="s">
        <v>120</v>
      </c>
      <c r="R2489" s="0" t="str">
        <f aca="false">CHOOSE(WEEKDAY(A2489),"Dom","Lun","Mar","Mie","Jue","Vie","Sab")</f>
        <v>Jue</v>
      </c>
    </row>
    <row r="2490" customFormat="false" ht="15" hidden="true" customHeight="true" outlineLevel="0" collapsed="false">
      <c r="A2490" s="47" t="n">
        <v>44280</v>
      </c>
      <c r="B2490" s="79" t="s">
        <v>2581</v>
      </c>
      <c r="C2490" s="118"/>
      <c r="D2490" s="150"/>
      <c r="E2490" s="81"/>
      <c r="F2490" s="82"/>
      <c r="G2490" s="81"/>
      <c r="H2490" s="83"/>
      <c r="I2490" s="83"/>
      <c r="J2490" s="83"/>
      <c r="K2490" s="103" t="s">
        <v>144</v>
      </c>
      <c r="L2490" s="85" t="n">
        <v>0.980555555555556</v>
      </c>
      <c r="M2490" s="85" t="n">
        <v>0.99375</v>
      </c>
      <c r="N2490" s="86" t="s">
        <v>122</v>
      </c>
      <c r="O2490" s="59"/>
      <c r="Q2490" s="0" t="s">
        <v>120</v>
      </c>
      <c r="R2490" s="0" t="str">
        <f aca="false">CHOOSE(WEEKDAY(A2490),"Dom","Lun","Mar","Mie","Jue","Vie","Sab")</f>
        <v>Jue</v>
      </c>
    </row>
    <row r="2491" customFormat="false" ht="15" hidden="false" customHeight="true" outlineLevel="0" collapsed="false">
      <c r="A2491" s="70" t="n">
        <v>44281</v>
      </c>
      <c r="B2491" s="9" t="s">
        <v>3771</v>
      </c>
      <c r="C2491" s="71" t="n">
        <v>400</v>
      </c>
      <c r="D2491" s="72" t="s">
        <v>104</v>
      </c>
      <c r="E2491" s="73" t="s">
        <v>3772</v>
      </c>
      <c r="F2491" s="74" t="n">
        <f aca="false">IF(MONTH(A2491)=MONTH(A2490),F2490+1,1)</f>
        <v>1</v>
      </c>
      <c r="G2491" s="73"/>
      <c r="H2491" s="75"/>
      <c r="I2491" s="75" t="s">
        <v>113</v>
      </c>
      <c r="J2491" s="75" t="s">
        <v>2313</v>
      </c>
      <c r="K2491" s="104" t="s">
        <v>80</v>
      </c>
      <c r="L2491" s="7" t="n">
        <v>0.129166666666667</v>
      </c>
      <c r="M2491" s="7" t="n">
        <v>0.165972222222222</v>
      </c>
      <c r="N2491" s="77" t="s">
        <v>929</v>
      </c>
      <c r="O2491" s="78" t="s">
        <v>3773</v>
      </c>
      <c r="Q2491" s="0" t="s">
        <v>120</v>
      </c>
      <c r="R2491" s="0" t="str">
        <f aca="false">CHOOSE(WEEKDAY(A2491),"Dom","Lun","Mar","Mie","Jue","Vie","Sab")</f>
        <v>Vie</v>
      </c>
    </row>
    <row r="2492" customFormat="false" ht="15" hidden="false" customHeight="true" outlineLevel="0" collapsed="false">
      <c r="A2492" s="32" t="n">
        <v>44281</v>
      </c>
      <c r="B2492" s="9" t="s">
        <v>3771</v>
      </c>
      <c r="C2492" s="33" t="n">
        <v>400</v>
      </c>
      <c r="D2492" s="72" t="s">
        <v>104</v>
      </c>
      <c r="E2492" s="73" t="s">
        <v>3774</v>
      </c>
      <c r="F2492" s="74" t="n">
        <f aca="false">IF(MONTH(A2492)=MONTH(A2491),F2491+1,1)</f>
        <v>2</v>
      </c>
      <c r="G2492" s="73"/>
      <c r="H2492" s="75"/>
      <c r="I2492" s="75" t="s">
        <v>113</v>
      </c>
      <c r="J2492" s="75" t="s">
        <v>2313</v>
      </c>
      <c r="K2492" s="34" t="s">
        <v>80</v>
      </c>
      <c r="L2492" s="7" t="n">
        <v>0.286111111111111</v>
      </c>
      <c r="M2492" s="7" t="n">
        <v>0.309027777777778</v>
      </c>
      <c r="N2492" s="77" t="s">
        <v>318</v>
      </c>
      <c r="O2492" s="37" t="s">
        <v>3775</v>
      </c>
      <c r="Q2492" s="0" t="s">
        <v>120</v>
      </c>
      <c r="R2492" s="0" t="str">
        <f aca="false">CHOOSE(WEEKDAY(A2492),"Dom","Lun","Mar","Mie","Jue","Vie","Sab")</f>
        <v>Vie</v>
      </c>
    </row>
    <row r="2493" customFormat="false" ht="15" hidden="false" customHeight="true" outlineLevel="0" collapsed="false">
      <c r="A2493" s="32" t="n">
        <v>44281</v>
      </c>
      <c r="B2493" s="9" t="s">
        <v>3776</v>
      </c>
      <c r="C2493" s="33" t="n">
        <v>350</v>
      </c>
      <c r="D2493" s="72" t="s">
        <v>104</v>
      </c>
      <c r="E2493" s="73" t="s">
        <v>652</v>
      </c>
      <c r="F2493" s="74" t="n">
        <f aca="false">IF(MONTH(A2493)=MONTH(A2492),F2492+1,1)</f>
        <v>3</v>
      </c>
      <c r="G2493" s="73"/>
      <c r="H2493" s="75"/>
      <c r="I2493" s="75" t="s">
        <v>100</v>
      </c>
      <c r="J2493" s="75" t="s">
        <v>2313</v>
      </c>
      <c r="K2493" s="34" t="s">
        <v>80</v>
      </c>
      <c r="L2493" s="7" t="n">
        <v>0.4125</v>
      </c>
      <c r="M2493" s="7" t="n">
        <v>0.454861111111111</v>
      </c>
      <c r="N2493" s="77" t="s">
        <v>86</v>
      </c>
      <c r="O2493" s="37" t="s">
        <v>653</v>
      </c>
      <c r="Q2493" s="0" t="s">
        <v>120</v>
      </c>
      <c r="R2493" s="0" t="str">
        <f aca="false">CHOOSE(WEEKDAY(A2493),"Dom","Lun","Mar","Mie","Jue","Vie","Sab")</f>
        <v>Vie</v>
      </c>
    </row>
    <row r="2494" customFormat="false" ht="15" hidden="false" customHeight="true" outlineLevel="0" collapsed="false">
      <c r="A2494" s="32" t="n">
        <v>44281</v>
      </c>
      <c r="B2494" s="9" t="s">
        <v>1980</v>
      </c>
      <c r="C2494" s="33" t="n">
        <v>350</v>
      </c>
      <c r="D2494" s="72" t="s">
        <v>104</v>
      </c>
      <c r="E2494" s="73" t="s">
        <v>3777</v>
      </c>
      <c r="F2494" s="74" t="n">
        <f aca="false">IF(MONTH(A2494)=MONTH(A2493),F2493+1,1)</f>
        <v>4</v>
      </c>
      <c r="G2494" s="73"/>
      <c r="H2494" s="75"/>
      <c r="I2494" s="75" t="s">
        <v>113</v>
      </c>
      <c r="J2494" s="75" t="s">
        <v>2313</v>
      </c>
      <c r="K2494" s="34" t="s">
        <v>80</v>
      </c>
      <c r="L2494" s="7" t="n">
        <v>0.522222222222222</v>
      </c>
      <c r="M2494" s="7" t="n">
        <v>0.533333333333333</v>
      </c>
      <c r="N2494" s="77" t="s">
        <v>259</v>
      </c>
      <c r="O2494" s="37" t="s">
        <v>3778</v>
      </c>
      <c r="Q2494" s="0" t="s">
        <v>120</v>
      </c>
      <c r="R2494" s="0" t="str">
        <f aca="false">CHOOSE(WEEKDAY(A2494),"Dom","Lun","Mar","Mie","Jue","Vie","Sab")</f>
        <v>Vie</v>
      </c>
    </row>
    <row r="2495" customFormat="false" ht="15" hidden="false" customHeight="true" outlineLevel="0" collapsed="false">
      <c r="A2495" s="32" t="n">
        <v>44281</v>
      </c>
      <c r="B2495" s="9" t="s">
        <v>1388</v>
      </c>
      <c r="C2495" s="156" t="n">
        <v>250</v>
      </c>
      <c r="D2495" s="137" t="s">
        <v>104</v>
      </c>
      <c r="E2495" s="73" t="s">
        <v>3779</v>
      </c>
      <c r="F2495" s="74" t="n">
        <f aca="false">IF(MONTH(A2495)=MONTH(A2494),F2494+1,1)</f>
        <v>5</v>
      </c>
      <c r="G2495" s="73"/>
      <c r="H2495" s="75"/>
      <c r="I2495" s="75" t="s">
        <v>187</v>
      </c>
      <c r="J2495" s="75" t="s">
        <v>2313</v>
      </c>
      <c r="K2495" s="34" t="s">
        <v>80</v>
      </c>
      <c r="L2495" s="7" t="n">
        <v>0.665277777777778</v>
      </c>
      <c r="M2495" s="7" t="n">
        <v>0.694444444444444</v>
      </c>
      <c r="N2495" s="77" t="s">
        <v>385</v>
      </c>
      <c r="O2495" s="37" t="s">
        <v>3780</v>
      </c>
      <c r="Q2495" s="0" t="s">
        <v>120</v>
      </c>
      <c r="R2495" s="0" t="str">
        <f aca="false">CHOOSE(WEEKDAY(A2495),"Dom","Lun","Mar","Mie","Jue","Vie","Sab")</f>
        <v>Vie</v>
      </c>
    </row>
    <row r="2496" customFormat="false" ht="15" hidden="false" customHeight="true" outlineLevel="0" collapsed="false">
      <c r="A2496" s="32" t="n">
        <v>44281</v>
      </c>
      <c r="B2496" s="9" t="s">
        <v>2262</v>
      </c>
      <c r="C2496" s="156" t="n">
        <v>300</v>
      </c>
      <c r="D2496" s="137" t="s">
        <v>104</v>
      </c>
      <c r="E2496" s="73" t="s">
        <v>3781</v>
      </c>
      <c r="F2496" s="74" t="n">
        <f aca="false">IF(MONTH(A2496)=MONTH(A2495),F2495+1,1)</f>
        <v>6</v>
      </c>
      <c r="G2496" s="73"/>
      <c r="H2496" s="75"/>
      <c r="I2496" s="75" t="s">
        <v>183</v>
      </c>
      <c r="J2496" s="75" t="s">
        <v>2313</v>
      </c>
      <c r="K2496" s="34" t="s">
        <v>80</v>
      </c>
      <c r="L2496" s="7" t="n">
        <v>0.741666666666667</v>
      </c>
      <c r="M2496" s="7" t="n">
        <v>0.754861111111111</v>
      </c>
      <c r="N2496" s="77" t="s">
        <v>155</v>
      </c>
      <c r="O2496" s="37" t="s">
        <v>3782</v>
      </c>
      <c r="Q2496" s="0" t="s">
        <v>120</v>
      </c>
      <c r="R2496" s="0" t="str">
        <f aca="false">CHOOSE(WEEKDAY(A2496),"Dom","Lun","Mar","Mie","Jue","Vie","Sab")</f>
        <v>Vie</v>
      </c>
    </row>
    <row r="2497" customFormat="false" ht="15" hidden="true" customHeight="true" outlineLevel="0" collapsed="false">
      <c r="A2497" s="32" t="n">
        <v>44281</v>
      </c>
      <c r="B2497" s="9" t="s">
        <v>147</v>
      </c>
      <c r="C2497" s="157"/>
      <c r="D2497" s="153"/>
      <c r="E2497" s="73"/>
      <c r="F2497" s="74"/>
      <c r="G2497" s="73"/>
      <c r="H2497" s="75"/>
      <c r="I2497" s="75"/>
      <c r="J2497" s="75"/>
      <c r="K2497" s="34" t="s">
        <v>96</v>
      </c>
      <c r="L2497" s="7" t="n">
        <v>0.00833333333333333</v>
      </c>
      <c r="M2497" s="7" t="n">
        <v>0.01875</v>
      </c>
      <c r="N2497" s="77" t="s">
        <v>1685</v>
      </c>
      <c r="Q2497" s="0" t="s">
        <v>120</v>
      </c>
      <c r="R2497" s="0" t="str">
        <f aca="false">CHOOSE(WEEKDAY(A2497),"Dom","Lun","Mar","Mie","Jue","Vie","Sab")</f>
        <v>Vie</v>
      </c>
    </row>
    <row r="2498" customFormat="false" ht="15" hidden="true" customHeight="true" outlineLevel="0" collapsed="false">
      <c r="A2498" s="70" t="n">
        <v>44281</v>
      </c>
      <c r="B2498" s="9" t="s">
        <v>1632</v>
      </c>
      <c r="C2498" s="71"/>
      <c r="D2498" s="72"/>
      <c r="E2498" s="73"/>
      <c r="F2498" s="74"/>
      <c r="G2498" s="73"/>
      <c r="H2498" s="75"/>
      <c r="I2498" s="75"/>
      <c r="J2498" s="75"/>
      <c r="K2498" s="104" t="s">
        <v>257</v>
      </c>
      <c r="L2498" s="7" t="n">
        <v>0.121527777777778</v>
      </c>
      <c r="M2498" s="7" t="n">
        <v>0.125694444444444</v>
      </c>
      <c r="N2498" s="77" t="s">
        <v>305</v>
      </c>
      <c r="O2498" s="78" t="s">
        <v>407</v>
      </c>
      <c r="Q2498" s="0" t="s">
        <v>120</v>
      </c>
      <c r="R2498" s="0" t="str">
        <f aca="false">CHOOSE(WEEKDAY(A2498),"Dom","Lun","Mar","Mie","Jue","Vie","Sab")</f>
        <v>Vie</v>
      </c>
    </row>
    <row r="2499" customFormat="false" ht="15" hidden="true" customHeight="true" outlineLevel="0" collapsed="false">
      <c r="A2499" s="32" t="n">
        <v>44281</v>
      </c>
      <c r="B2499" s="9" t="s">
        <v>143</v>
      </c>
      <c r="D2499" s="72"/>
      <c r="E2499" s="73"/>
      <c r="F2499" s="74"/>
      <c r="G2499" s="73"/>
      <c r="H2499" s="75"/>
      <c r="I2499" s="75"/>
      <c r="J2499" s="75"/>
      <c r="K2499" s="34" t="s">
        <v>144</v>
      </c>
      <c r="L2499" s="7" t="n">
        <v>0.204166666666667</v>
      </c>
      <c r="M2499" s="7" t="n">
        <v>0.250694444444444</v>
      </c>
      <c r="N2499" s="77" t="s">
        <v>164</v>
      </c>
      <c r="Q2499" s="0" t="s">
        <v>120</v>
      </c>
      <c r="R2499" s="0" t="str">
        <f aca="false">CHOOSE(WEEKDAY(A2499),"Dom","Lun","Mar","Mie","Jue","Vie","Sab")</f>
        <v>Vie</v>
      </c>
    </row>
    <row r="2500" customFormat="false" ht="15" hidden="true" customHeight="true" outlineLevel="0" collapsed="false">
      <c r="A2500" s="32" t="n">
        <v>44281</v>
      </c>
      <c r="B2500" s="9" t="s">
        <v>377</v>
      </c>
      <c r="C2500" s="156"/>
      <c r="D2500" s="137"/>
      <c r="E2500" s="73"/>
      <c r="F2500" s="74"/>
      <c r="G2500" s="73"/>
      <c r="H2500" s="75"/>
      <c r="I2500" s="75"/>
      <c r="J2500" s="75"/>
      <c r="K2500" s="34" t="s">
        <v>108</v>
      </c>
      <c r="L2500" s="7" t="n">
        <v>0.260416666666667</v>
      </c>
      <c r="M2500" s="7" t="n">
        <v>0.283333333333333</v>
      </c>
      <c r="N2500" s="77" t="s">
        <v>168</v>
      </c>
      <c r="O2500" s="37" t="s">
        <v>1912</v>
      </c>
      <c r="Q2500" s="0" t="s">
        <v>120</v>
      </c>
      <c r="R2500" s="0" t="str">
        <f aca="false">CHOOSE(WEEKDAY(A2500),"Dom","Lun","Mar","Mie","Jue","Vie","Sab")</f>
        <v>Vie</v>
      </c>
    </row>
    <row r="2501" customFormat="false" ht="15" hidden="true" customHeight="true" outlineLevel="0" collapsed="false">
      <c r="A2501" s="32" t="n">
        <v>44281</v>
      </c>
      <c r="B2501" s="9" t="s">
        <v>147</v>
      </c>
      <c r="D2501" s="72"/>
      <c r="E2501" s="73"/>
      <c r="F2501" s="74"/>
      <c r="G2501" s="73"/>
      <c r="H2501" s="75"/>
      <c r="I2501" s="75"/>
      <c r="J2501" s="75"/>
      <c r="K2501" s="34" t="s">
        <v>96</v>
      </c>
      <c r="L2501" s="7" t="n">
        <v>0.336111111111111</v>
      </c>
      <c r="M2501" s="7" t="n">
        <v>0.377777777777778</v>
      </c>
      <c r="N2501" s="77" t="s">
        <v>324</v>
      </c>
      <c r="Q2501" s="0" t="s">
        <v>120</v>
      </c>
      <c r="R2501" s="0" t="str">
        <f aca="false">CHOOSE(WEEKDAY(A2501),"Dom","Lun","Mar","Mie","Jue","Vie","Sab")</f>
        <v>Vie</v>
      </c>
    </row>
    <row r="2502" customFormat="false" ht="15" hidden="true" customHeight="true" outlineLevel="0" collapsed="false">
      <c r="A2502" s="32" t="n">
        <v>44281</v>
      </c>
      <c r="B2502" s="9" t="s">
        <v>143</v>
      </c>
      <c r="C2502" s="156"/>
      <c r="D2502" s="137"/>
      <c r="E2502" s="73"/>
      <c r="F2502" s="74"/>
      <c r="G2502" s="73"/>
      <c r="H2502" s="75"/>
      <c r="I2502" s="75"/>
      <c r="J2502" s="75"/>
      <c r="K2502" s="34" t="s">
        <v>144</v>
      </c>
      <c r="L2502" s="7" t="n">
        <v>0.384722222222222</v>
      </c>
      <c r="M2502" s="7" t="n">
        <v>0.4</v>
      </c>
      <c r="N2502" s="77" t="s">
        <v>109</v>
      </c>
      <c r="Q2502" s="0" t="s">
        <v>120</v>
      </c>
      <c r="R2502" s="0" t="str">
        <f aca="false">CHOOSE(WEEKDAY(A2502),"Dom","Lun","Mar","Mie","Jue","Vie","Sab")</f>
        <v>Vie</v>
      </c>
    </row>
    <row r="2503" customFormat="false" ht="15" hidden="true" customHeight="true" outlineLevel="0" collapsed="false">
      <c r="A2503" s="32" t="n">
        <v>44281</v>
      </c>
      <c r="B2503" s="9" t="s">
        <v>2116</v>
      </c>
      <c r="D2503" s="72"/>
      <c r="E2503" s="73"/>
      <c r="F2503" s="74"/>
      <c r="G2503" s="73"/>
      <c r="H2503" s="75"/>
      <c r="I2503" s="75"/>
      <c r="J2503" s="75"/>
      <c r="K2503" s="34" t="s">
        <v>108</v>
      </c>
      <c r="L2503" s="7" t="n">
        <v>0.478472222222222</v>
      </c>
      <c r="M2503" s="7" t="n">
        <v>0.494444444444444</v>
      </c>
      <c r="N2503" s="77" t="s">
        <v>109</v>
      </c>
      <c r="O2503" s="37" t="s">
        <v>214</v>
      </c>
      <c r="Q2503" s="0" t="s">
        <v>120</v>
      </c>
      <c r="R2503" s="0" t="str">
        <f aca="false">CHOOSE(WEEKDAY(A2503),"Dom","Lun","Mar","Mie","Jue","Vie","Sab")</f>
        <v>Vie</v>
      </c>
    </row>
    <row r="2504" customFormat="false" ht="15" hidden="true" customHeight="true" outlineLevel="0" collapsed="false">
      <c r="A2504" s="32" t="n">
        <v>44281</v>
      </c>
      <c r="B2504" s="9" t="s">
        <v>1403</v>
      </c>
      <c r="C2504" s="156"/>
      <c r="D2504" s="137"/>
      <c r="E2504" s="73"/>
      <c r="F2504" s="74"/>
      <c r="G2504" s="73"/>
      <c r="H2504" s="75"/>
      <c r="I2504" s="75"/>
      <c r="J2504" s="75"/>
      <c r="K2504" s="34" t="s">
        <v>257</v>
      </c>
      <c r="L2504" s="7" t="n">
        <v>0.506944444444444</v>
      </c>
      <c r="M2504" s="7" t="n">
        <v>0.51875</v>
      </c>
      <c r="N2504" s="77" t="s">
        <v>305</v>
      </c>
      <c r="O2504" s="37" t="s">
        <v>1404</v>
      </c>
      <c r="Q2504" s="0" t="s">
        <v>120</v>
      </c>
      <c r="R2504" s="0" t="str">
        <f aca="false">CHOOSE(WEEKDAY(A2504),"Dom","Lun","Mar","Mie","Jue","Vie","Sab")</f>
        <v>Vie</v>
      </c>
    </row>
    <row r="2505" customFormat="false" ht="15" hidden="true" customHeight="true" outlineLevel="0" collapsed="false">
      <c r="A2505" s="32" t="n">
        <v>44281</v>
      </c>
      <c r="B2505" s="9" t="s">
        <v>3783</v>
      </c>
      <c r="D2505" s="72"/>
      <c r="E2505" s="73"/>
      <c r="F2505" s="74"/>
      <c r="G2505" s="73"/>
      <c r="H2505" s="75"/>
      <c r="I2505" s="75"/>
      <c r="J2505" s="75"/>
      <c r="K2505" s="34" t="s">
        <v>108</v>
      </c>
      <c r="L2505" s="7" t="n">
        <v>0.545138888888889</v>
      </c>
      <c r="M2505" s="7" t="n">
        <v>0.546527777777778</v>
      </c>
      <c r="N2505" s="77" t="s">
        <v>3784</v>
      </c>
      <c r="O2505" s="37" t="s">
        <v>3785</v>
      </c>
      <c r="Q2505" s="0" t="s">
        <v>120</v>
      </c>
      <c r="R2505" s="0" t="str">
        <f aca="false">CHOOSE(WEEKDAY(A2505),"Dom","Lun","Mar","Mie","Jue","Vie","Sab")</f>
        <v>Vie</v>
      </c>
    </row>
    <row r="2506" customFormat="false" ht="15" hidden="true" customHeight="true" outlineLevel="0" collapsed="false">
      <c r="A2506" s="32" t="n">
        <v>44281</v>
      </c>
      <c r="B2506" s="9" t="s">
        <v>143</v>
      </c>
      <c r="D2506" s="72"/>
      <c r="E2506" s="73"/>
      <c r="F2506" s="74"/>
      <c r="G2506" s="73"/>
      <c r="H2506" s="75"/>
      <c r="I2506" s="75"/>
      <c r="J2506" s="75"/>
      <c r="K2506" s="34" t="s">
        <v>144</v>
      </c>
      <c r="L2506" s="7" t="n">
        <v>0.711111111111111</v>
      </c>
      <c r="M2506" s="7" t="n">
        <v>0.736111111111111</v>
      </c>
      <c r="N2506" s="77" t="s">
        <v>239</v>
      </c>
      <c r="Q2506" s="0" t="s">
        <v>120</v>
      </c>
      <c r="R2506" s="0" t="str">
        <f aca="false">CHOOSE(WEEKDAY(A2506),"Dom","Lun","Mar","Mie","Jue","Vie","Sab")</f>
        <v>Vie</v>
      </c>
    </row>
    <row r="2507" customFormat="false" ht="15" hidden="true" customHeight="true" outlineLevel="0" collapsed="false">
      <c r="A2507" s="70" t="n">
        <v>44281</v>
      </c>
      <c r="B2507" s="9" t="s">
        <v>143</v>
      </c>
      <c r="C2507" s="71"/>
      <c r="D2507" s="72"/>
      <c r="E2507" s="73"/>
      <c r="F2507" s="74"/>
      <c r="G2507" s="73"/>
      <c r="H2507" s="75"/>
      <c r="I2507" s="75"/>
      <c r="J2507" s="75"/>
      <c r="K2507" s="104" t="s">
        <v>144</v>
      </c>
      <c r="L2507" s="7" t="n">
        <v>0.770833333333333</v>
      </c>
      <c r="M2507" s="7" t="n">
        <v>0.783333333333333</v>
      </c>
      <c r="N2507" s="77" t="s">
        <v>239</v>
      </c>
      <c r="O2507" s="78"/>
      <c r="Q2507" s="0" t="s">
        <v>120</v>
      </c>
      <c r="R2507" s="0" t="str">
        <f aca="false">CHOOSE(WEEKDAY(A2507),"Dom","Lun","Mar","Mie","Jue","Vie","Sab")</f>
        <v>Vie</v>
      </c>
    </row>
    <row r="2508" customFormat="false" ht="15" hidden="true" customHeight="true" outlineLevel="0" collapsed="false">
      <c r="A2508" s="47" t="n">
        <v>44281</v>
      </c>
      <c r="B2508" s="79" t="s">
        <v>147</v>
      </c>
      <c r="C2508" s="118"/>
      <c r="D2508" s="150"/>
      <c r="E2508" s="81"/>
      <c r="F2508" s="82"/>
      <c r="G2508" s="81"/>
      <c r="H2508" s="83"/>
      <c r="I2508" s="83"/>
      <c r="J2508" s="83"/>
      <c r="K2508" s="103" t="s">
        <v>96</v>
      </c>
      <c r="L2508" s="85" t="n">
        <v>0.788888888888889</v>
      </c>
      <c r="M2508" s="85" t="n">
        <v>0.805555555555555</v>
      </c>
      <c r="N2508" s="86" t="s">
        <v>3786</v>
      </c>
      <c r="O2508" s="59"/>
      <c r="Q2508" s="0" t="s">
        <v>120</v>
      </c>
      <c r="R2508" s="0" t="str">
        <f aca="false">CHOOSE(WEEKDAY(A2508),"Dom","Lun","Mar","Mie","Jue","Vie","Sab")</f>
        <v>Vie</v>
      </c>
    </row>
    <row r="2509" customFormat="false" ht="15" hidden="false" customHeight="true" outlineLevel="0" collapsed="false">
      <c r="A2509" s="32" t="n">
        <v>44282</v>
      </c>
      <c r="B2509" s="9" t="s">
        <v>2831</v>
      </c>
      <c r="C2509" s="33" t="n">
        <v>350</v>
      </c>
      <c r="D2509" s="72" t="s">
        <v>104</v>
      </c>
      <c r="E2509" s="73" t="s">
        <v>3787</v>
      </c>
      <c r="F2509" s="74" t="n">
        <f aca="false">IF(MONTH(A2509)=MONTH(A2508),F2508+1,1)</f>
        <v>1</v>
      </c>
      <c r="G2509" s="73"/>
      <c r="H2509" s="75"/>
      <c r="I2509" s="75" t="s">
        <v>876</v>
      </c>
      <c r="J2509" s="75" t="s">
        <v>2313</v>
      </c>
      <c r="K2509" s="34" t="s">
        <v>80</v>
      </c>
      <c r="L2509" s="7" t="n">
        <v>0.381944444444444</v>
      </c>
      <c r="M2509" s="7" t="n">
        <v>0.417361111111111</v>
      </c>
      <c r="N2509" s="77" t="s">
        <v>170</v>
      </c>
      <c r="O2509" s="37" t="s">
        <v>3788</v>
      </c>
      <c r="Q2509" s="0" t="s">
        <v>120</v>
      </c>
      <c r="R2509" s="0" t="str">
        <f aca="false">CHOOSE(WEEKDAY(A2509),"Dom","Lun","Mar","Mie","Jue","Vie","Sab")</f>
        <v>Sab</v>
      </c>
    </row>
    <row r="2510" customFormat="false" ht="15" hidden="false" customHeight="true" outlineLevel="0" collapsed="false">
      <c r="A2510" s="32" t="n">
        <v>44282</v>
      </c>
      <c r="B2510" s="9" t="s">
        <v>3789</v>
      </c>
      <c r="C2510" s="33" t="n">
        <v>400</v>
      </c>
      <c r="D2510" s="72" t="s">
        <v>104</v>
      </c>
      <c r="E2510" s="73" t="s">
        <v>3790</v>
      </c>
      <c r="F2510" s="74" t="n">
        <f aca="false">IF(MONTH(A2510)=MONTH(A2509),F2509+1,1)</f>
        <v>2</v>
      </c>
      <c r="G2510" s="73"/>
      <c r="H2510" s="75"/>
      <c r="I2510" s="75" t="s">
        <v>131</v>
      </c>
      <c r="J2510" s="75" t="s">
        <v>2313</v>
      </c>
      <c r="K2510" s="34" t="s">
        <v>80</v>
      </c>
      <c r="L2510" s="7" t="n">
        <v>0.522916666666667</v>
      </c>
      <c r="M2510" s="7" t="n">
        <v>0.548611111111111</v>
      </c>
      <c r="N2510" s="77" t="s">
        <v>261</v>
      </c>
      <c r="O2510" s="37" t="s">
        <v>3791</v>
      </c>
      <c r="Q2510" s="0" t="s">
        <v>120</v>
      </c>
      <c r="R2510" s="0" t="str">
        <f aca="false">CHOOSE(WEEKDAY(A2510),"Dom","Lun","Mar","Mie","Jue","Vie","Sab")</f>
        <v>Sab</v>
      </c>
    </row>
    <row r="2511" customFormat="false" ht="15" hidden="true" customHeight="true" outlineLevel="0" collapsed="false">
      <c r="A2511" s="70" t="n">
        <v>44282</v>
      </c>
      <c r="B2511" s="9" t="s">
        <v>377</v>
      </c>
      <c r="C2511" s="71"/>
      <c r="D2511" s="72"/>
      <c r="E2511" s="73"/>
      <c r="F2511" s="74"/>
      <c r="G2511" s="73"/>
      <c r="H2511" s="75"/>
      <c r="I2511" s="75"/>
      <c r="J2511" s="75"/>
      <c r="K2511" s="104" t="s">
        <v>108</v>
      </c>
      <c r="L2511" s="7" t="n">
        <v>0.425</v>
      </c>
      <c r="M2511" s="7" t="n">
        <v>0.455555555555556</v>
      </c>
      <c r="N2511" s="77" t="s">
        <v>155</v>
      </c>
      <c r="O2511" s="78" t="s">
        <v>1912</v>
      </c>
      <c r="Q2511" s="0" t="s">
        <v>120</v>
      </c>
      <c r="R2511" s="0" t="str">
        <f aca="false">CHOOSE(WEEKDAY(A2511),"Dom","Lun","Mar","Mie","Jue","Vie","Sab")</f>
        <v>Sab</v>
      </c>
    </row>
    <row r="2512" customFormat="false" ht="15" hidden="true" customHeight="true" outlineLevel="0" collapsed="false">
      <c r="A2512" s="70" t="n">
        <v>44282</v>
      </c>
      <c r="B2512" s="9" t="s">
        <v>1385</v>
      </c>
      <c r="C2512" s="120"/>
      <c r="D2512" s="137"/>
      <c r="E2512" s="73"/>
      <c r="F2512" s="74"/>
      <c r="G2512" s="73"/>
      <c r="H2512" s="75"/>
      <c r="I2512" s="75"/>
      <c r="J2512" s="75"/>
      <c r="K2512" s="104" t="s">
        <v>257</v>
      </c>
      <c r="L2512" s="7" t="n">
        <v>0.471527777777778</v>
      </c>
      <c r="M2512" s="7" t="n">
        <v>0.495138888888889</v>
      </c>
      <c r="N2512" s="77" t="s">
        <v>190</v>
      </c>
      <c r="O2512" s="78" t="s">
        <v>281</v>
      </c>
      <c r="Q2512" s="0" t="s">
        <v>120</v>
      </c>
      <c r="R2512" s="0" t="str">
        <f aca="false">CHOOSE(WEEKDAY(A2512),"Dom","Lun","Mar","Mie","Jue","Vie","Sab")</f>
        <v>Sab</v>
      </c>
    </row>
    <row r="2513" customFormat="false" ht="15" hidden="true" customHeight="true" outlineLevel="0" collapsed="false">
      <c r="A2513" s="32" t="n">
        <v>44282</v>
      </c>
      <c r="B2513" s="9" t="s">
        <v>1455</v>
      </c>
      <c r="D2513" s="72"/>
      <c r="E2513" s="73"/>
      <c r="F2513" s="74"/>
      <c r="G2513" s="73"/>
      <c r="H2513" s="75"/>
      <c r="I2513" s="75" t="s">
        <v>183</v>
      </c>
      <c r="J2513" s="75"/>
      <c r="K2513" s="34" t="s">
        <v>108</v>
      </c>
      <c r="L2513" s="7" t="n">
        <v>0.497222222222222</v>
      </c>
      <c r="M2513" s="7" t="n">
        <v>0.507638888888889</v>
      </c>
      <c r="N2513" s="77" t="s">
        <v>106</v>
      </c>
      <c r="O2513" s="37" t="s">
        <v>3792</v>
      </c>
      <c r="Q2513" s="0" t="s">
        <v>120</v>
      </c>
      <c r="R2513" s="0" t="str">
        <f aca="false">CHOOSE(WEEKDAY(A2513),"Dom","Lun","Mar","Mie","Jue","Vie","Sab")</f>
        <v>Sab</v>
      </c>
    </row>
    <row r="2514" customFormat="false" ht="15" hidden="true" customHeight="true" outlineLevel="0" collapsed="false">
      <c r="A2514" s="32" t="n">
        <v>44282</v>
      </c>
      <c r="B2514" s="9" t="s">
        <v>143</v>
      </c>
      <c r="D2514" s="72"/>
      <c r="E2514" s="73"/>
      <c r="F2514" s="74"/>
      <c r="G2514" s="73"/>
      <c r="H2514" s="75"/>
      <c r="I2514" s="75"/>
      <c r="J2514" s="75"/>
      <c r="K2514" s="34" t="s">
        <v>144</v>
      </c>
      <c r="L2514" s="7" t="n">
        <v>0.561805555555556</v>
      </c>
      <c r="M2514" s="7" t="n">
        <v>0.601388888888889</v>
      </c>
      <c r="N2514" s="77" t="s">
        <v>324</v>
      </c>
      <c r="Q2514" s="0" t="s">
        <v>120</v>
      </c>
      <c r="R2514" s="0" t="str">
        <f aca="false">CHOOSE(WEEKDAY(A2514),"Dom","Lun","Mar","Mie","Jue","Vie","Sab")</f>
        <v>Sab</v>
      </c>
    </row>
    <row r="2515" customFormat="false" ht="15" hidden="true" customHeight="true" outlineLevel="0" collapsed="false">
      <c r="A2515" s="47" t="n">
        <v>44282</v>
      </c>
      <c r="B2515" s="79" t="s">
        <v>147</v>
      </c>
      <c r="C2515" s="118"/>
      <c r="D2515" s="150"/>
      <c r="E2515" s="81"/>
      <c r="F2515" s="82"/>
      <c r="G2515" s="81"/>
      <c r="H2515" s="83"/>
      <c r="I2515" s="83"/>
      <c r="J2515" s="83"/>
      <c r="K2515" s="103" t="s">
        <v>96</v>
      </c>
      <c r="L2515" s="85" t="n">
        <v>0.608333333333333</v>
      </c>
      <c r="M2515" s="85" t="n">
        <v>0.632638888888889</v>
      </c>
      <c r="N2515" s="86" t="s">
        <v>3793</v>
      </c>
      <c r="O2515" s="59"/>
      <c r="Q2515" s="0" t="s">
        <v>120</v>
      </c>
      <c r="R2515" s="0" t="str">
        <f aca="false">CHOOSE(WEEKDAY(A2515),"Dom","Lun","Mar","Mie","Jue","Vie","Sab")</f>
        <v>Sab</v>
      </c>
    </row>
    <row r="2516" customFormat="false" ht="15" hidden="false" customHeight="true" outlineLevel="0" collapsed="false">
      <c r="A2516" s="32" t="n">
        <v>44283</v>
      </c>
      <c r="B2516" s="9" t="s">
        <v>314</v>
      </c>
      <c r="C2516" s="33" t="n">
        <v>400</v>
      </c>
      <c r="D2516" s="72" t="s">
        <v>104</v>
      </c>
      <c r="E2516" s="73" t="s">
        <v>3794</v>
      </c>
      <c r="F2516" s="74" t="n">
        <f aca="false">IF(MONTH(A2516)=MONTH(A2515),F2515+1,1)</f>
        <v>1</v>
      </c>
      <c r="G2516" s="73"/>
      <c r="H2516" s="75"/>
      <c r="I2516" s="75" t="s">
        <v>314</v>
      </c>
      <c r="J2516" s="75" t="s">
        <v>2313</v>
      </c>
      <c r="K2516" s="34" t="s">
        <v>80</v>
      </c>
      <c r="L2516" s="7" t="n">
        <v>0.743055555555555</v>
      </c>
      <c r="M2516" s="7" t="n">
        <v>0.765972222222222</v>
      </c>
      <c r="N2516" s="77" t="s">
        <v>366</v>
      </c>
      <c r="O2516" s="37" t="s">
        <v>3795</v>
      </c>
      <c r="Q2516" s="0" t="s">
        <v>120</v>
      </c>
      <c r="R2516" s="0" t="str">
        <f aca="false">CHOOSE(WEEKDAY(A2516),"Dom","Lun","Mar","Mie","Jue","Vie","Sab")</f>
        <v>Dom</v>
      </c>
    </row>
    <row r="2517" customFormat="false" ht="15" hidden="true" customHeight="true" outlineLevel="0" collapsed="false">
      <c r="A2517" s="70" t="n">
        <v>44283</v>
      </c>
      <c r="B2517" s="9" t="s">
        <v>143</v>
      </c>
      <c r="C2517" s="71"/>
      <c r="D2517" s="72"/>
      <c r="E2517" s="73"/>
      <c r="F2517" s="74"/>
      <c r="G2517" s="73"/>
      <c r="H2517" s="75"/>
      <c r="I2517" s="75"/>
      <c r="J2517" s="75"/>
      <c r="K2517" s="104" t="s">
        <v>144</v>
      </c>
      <c r="L2517" s="7" t="n">
        <v>0.794444444444444</v>
      </c>
      <c r="M2517" s="7" t="n">
        <v>0.840277777777778</v>
      </c>
      <c r="N2517" s="77" t="s">
        <v>324</v>
      </c>
      <c r="O2517" s="78"/>
      <c r="Q2517" s="0" t="s">
        <v>120</v>
      </c>
      <c r="R2517" s="0" t="str">
        <f aca="false">CHOOSE(WEEKDAY(A2517),"Dom","Lun","Mar","Mie","Jue","Vie","Sab")</f>
        <v>Dom</v>
      </c>
    </row>
    <row r="2518" customFormat="false" ht="15" hidden="true" customHeight="true" outlineLevel="0" collapsed="false">
      <c r="A2518" s="47" t="n">
        <v>44283</v>
      </c>
      <c r="B2518" s="79" t="s">
        <v>147</v>
      </c>
      <c r="C2518" s="118"/>
      <c r="D2518" s="150"/>
      <c r="E2518" s="81"/>
      <c r="F2518" s="82"/>
      <c r="G2518" s="81"/>
      <c r="H2518" s="83"/>
      <c r="I2518" s="83"/>
      <c r="J2518" s="83"/>
      <c r="K2518" s="158" t="s">
        <v>96</v>
      </c>
      <c r="L2518" s="85" t="n">
        <v>0.847222222222222</v>
      </c>
      <c r="M2518" s="85" t="n">
        <v>0.865972222222222</v>
      </c>
      <c r="N2518" s="86" t="s">
        <v>3716</v>
      </c>
      <c r="O2518" s="59"/>
      <c r="Q2518" s="0" t="s">
        <v>120</v>
      </c>
      <c r="R2518" s="0" t="str">
        <f aca="false">CHOOSE(WEEKDAY(A2518),"Dom","Lun","Mar","Mie","Jue","Vie","Sab")</f>
        <v>Dom</v>
      </c>
    </row>
    <row r="2519" customFormat="false" ht="15" hidden="false" customHeight="true" outlineLevel="0" collapsed="false">
      <c r="A2519" s="32" t="n">
        <v>44284</v>
      </c>
      <c r="B2519" s="9" t="s">
        <v>3190</v>
      </c>
      <c r="C2519" s="33" t="n">
        <v>300</v>
      </c>
      <c r="D2519" s="72" t="s">
        <v>104</v>
      </c>
      <c r="E2519" s="73" t="s">
        <v>3796</v>
      </c>
      <c r="F2519" s="74" t="n">
        <f aca="false">IF(MONTH(A2519)=MONTH(A2518),F2518+1,1)</f>
        <v>1</v>
      </c>
      <c r="G2519" s="73"/>
      <c r="H2519" s="75"/>
      <c r="I2519" s="75" t="s">
        <v>183</v>
      </c>
      <c r="J2519" s="75" t="s">
        <v>2313</v>
      </c>
      <c r="K2519" s="34" t="s">
        <v>80</v>
      </c>
      <c r="L2519" s="7" t="n">
        <v>0.349305555555556</v>
      </c>
      <c r="M2519" s="7" t="n">
        <v>0.378472222222222</v>
      </c>
      <c r="N2519" s="77" t="s">
        <v>122</v>
      </c>
      <c r="O2519" s="37" t="s">
        <v>3797</v>
      </c>
      <c r="Q2519" s="0" t="s">
        <v>120</v>
      </c>
      <c r="R2519" s="0" t="str">
        <f aca="false">CHOOSE(WEEKDAY(A2519),"Dom","Lun","Mar","Mie","Jue","Vie","Sab")</f>
        <v>Lun</v>
      </c>
    </row>
    <row r="2520" customFormat="false" ht="15" hidden="false" customHeight="true" outlineLevel="0" collapsed="false">
      <c r="A2520" s="70" t="n">
        <v>44284</v>
      </c>
      <c r="B2520" s="9" t="s">
        <v>3190</v>
      </c>
      <c r="C2520" s="71" t="n">
        <v>300</v>
      </c>
      <c r="D2520" s="72" t="s">
        <v>104</v>
      </c>
      <c r="E2520" s="73" t="s">
        <v>3798</v>
      </c>
      <c r="F2520" s="74" t="n">
        <f aca="false">IF(MONTH(A2520)=MONTH(A2519),F2519+1,1)</f>
        <v>2</v>
      </c>
      <c r="G2520" s="73"/>
      <c r="H2520" s="75"/>
      <c r="I2520" s="75" t="s">
        <v>183</v>
      </c>
      <c r="J2520" s="75" t="s">
        <v>2313</v>
      </c>
      <c r="K2520" s="104" t="s">
        <v>80</v>
      </c>
      <c r="L2520" s="7" t="n">
        <v>0.393055555555556</v>
      </c>
      <c r="M2520" s="7" t="n">
        <v>0.39375</v>
      </c>
      <c r="N2520" s="77" t="s">
        <v>145</v>
      </c>
      <c r="O2520" s="78" t="s">
        <v>3799</v>
      </c>
      <c r="Q2520" s="0" t="s">
        <v>120</v>
      </c>
      <c r="R2520" s="0" t="str">
        <f aca="false">CHOOSE(WEEKDAY(A2520),"Dom","Lun","Mar","Mie","Jue","Vie","Sab")</f>
        <v>Lun</v>
      </c>
    </row>
    <row r="2521" customFormat="false" ht="15" hidden="false" customHeight="true" outlineLevel="0" collapsed="false">
      <c r="A2521" s="32" t="n">
        <v>44284</v>
      </c>
      <c r="B2521" s="9" t="s">
        <v>2634</v>
      </c>
      <c r="C2521" s="33" t="n">
        <v>400</v>
      </c>
      <c r="D2521" s="72" t="s">
        <v>104</v>
      </c>
      <c r="E2521" s="73" t="s">
        <v>1254</v>
      </c>
      <c r="F2521" s="74" t="n">
        <f aca="false">IF(MONTH(A2521)=MONTH(A2520),F2520+1,1)</f>
        <v>3</v>
      </c>
      <c r="G2521" s="73"/>
      <c r="H2521" s="75"/>
      <c r="I2521" s="75" t="s">
        <v>100</v>
      </c>
      <c r="J2521" s="75" t="s">
        <v>2313</v>
      </c>
      <c r="K2521" s="34" t="s">
        <v>80</v>
      </c>
      <c r="L2521" s="7" t="n">
        <v>0.454861111111111</v>
      </c>
      <c r="M2521" s="7" t="n">
        <v>0.470138888888889</v>
      </c>
      <c r="N2521" s="77" t="s">
        <v>395</v>
      </c>
      <c r="O2521" s="37" t="s">
        <v>1255</v>
      </c>
      <c r="Q2521" s="0" t="s">
        <v>120</v>
      </c>
      <c r="R2521" s="0" t="str">
        <f aca="false">CHOOSE(WEEKDAY(A2521),"Dom","Lun","Mar","Mie","Jue","Vie","Sab")</f>
        <v>Lun</v>
      </c>
    </row>
    <row r="2522" customFormat="false" ht="15" hidden="false" customHeight="true" outlineLevel="0" collapsed="false">
      <c r="A2522" s="32" t="n">
        <v>44284</v>
      </c>
      <c r="B2522" s="9" t="s">
        <v>3800</v>
      </c>
      <c r="C2522" s="33" t="n">
        <v>300</v>
      </c>
      <c r="D2522" s="72" t="s">
        <v>104</v>
      </c>
      <c r="E2522" s="73" t="s">
        <v>3801</v>
      </c>
      <c r="F2522" s="74" t="n">
        <f aca="false">IF(MONTH(A2522)=MONTH(A2521),F2521+1,1)</f>
        <v>4</v>
      </c>
      <c r="G2522" s="73"/>
      <c r="H2522" s="75"/>
      <c r="I2522" s="75" t="s">
        <v>159</v>
      </c>
      <c r="J2522" s="75" t="s">
        <v>2313</v>
      </c>
      <c r="K2522" s="34" t="s">
        <v>80</v>
      </c>
      <c r="L2522" s="7" t="n">
        <v>0.584027777777778</v>
      </c>
      <c r="M2522" s="7" t="n">
        <v>0.611111111111111</v>
      </c>
      <c r="N2522" s="77" t="s">
        <v>213</v>
      </c>
      <c r="O2522" s="37" t="s">
        <v>3802</v>
      </c>
      <c r="Q2522" s="0" t="s">
        <v>120</v>
      </c>
      <c r="R2522" s="0" t="str">
        <f aca="false">CHOOSE(WEEKDAY(A2522),"Dom","Lun","Mar","Mie","Jue","Vie","Sab")</f>
        <v>Lun</v>
      </c>
    </row>
    <row r="2523" customFormat="false" ht="15" hidden="false" customHeight="true" outlineLevel="0" collapsed="false">
      <c r="A2523" s="32" t="n">
        <v>44284</v>
      </c>
      <c r="B2523" s="9" t="s">
        <v>2989</v>
      </c>
      <c r="C2523" s="33" t="n">
        <v>350</v>
      </c>
      <c r="D2523" s="72" t="s">
        <v>104</v>
      </c>
      <c r="E2523" s="73" t="s">
        <v>521</v>
      </c>
      <c r="F2523" s="74" t="n">
        <f aca="false">IF(MONTH(A2523)=MONTH(A2522),F2522+1,1)</f>
        <v>5</v>
      </c>
      <c r="G2523" s="73"/>
      <c r="H2523" s="75"/>
      <c r="I2523" s="75" t="s">
        <v>113</v>
      </c>
      <c r="J2523" s="75" t="s">
        <v>2313</v>
      </c>
      <c r="K2523" s="34" t="s">
        <v>80</v>
      </c>
      <c r="L2523" s="7" t="n">
        <v>0.686805555555556</v>
      </c>
      <c r="M2523" s="7" t="n">
        <v>0.720833333333333</v>
      </c>
      <c r="N2523" s="77" t="s">
        <v>210</v>
      </c>
      <c r="O2523" s="37" t="s">
        <v>522</v>
      </c>
      <c r="Q2523" s="0" t="s">
        <v>120</v>
      </c>
      <c r="R2523" s="0" t="str">
        <f aca="false">CHOOSE(WEEKDAY(A2523),"Dom","Lun","Mar","Mie","Jue","Vie","Sab")</f>
        <v>Lun</v>
      </c>
    </row>
    <row r="2524" customFormat="false" ht="15" hidden="true" customHeight="true" outlineLevel="0" collapsed="false">
      <c r="A2524" s="70" t="n">
        <v>44284</v>
      </c>
      <c r="B2524" s="9" t="s">
        <v>143</v>
      </c>
      <c r="C2524" s="120"/>
      <c r="D2524" s="137"/>
      <c r="E2524" s="73"/>
      <c r="F2524" s="74"/>
      <c r="G2524" s="73"/>
      <c r="H2524" s="75"/>
      <c r="I2524" s="75"/>
      <c r="J2524" s="75"/>
      <c r="K2524" s="104" t="s">
        <v>144</v>
      </c>
      <c r="L2524" s="7" t="n">
        <v>0.407638888888889</v>
      </c>
      <c r="M2524" s="7" t="n">
        <v>0.431944444444444</v>
      </c>
      <c r="N2524" s="77" t="s">
        <v>239</v>
      </c>
      <c r="O2524" s="78"/>
      <c r="Q2524" s="0" t="s">
        <v>120</v>
      </c>
      <c r="R2524" s="0" t="str">
        <f aca="false">CHOOSE(WEEKDAY(A2524),"Dom","Lun","Mar","Mie","Jue","Vie","Sab")</f>
        <v>Lun</v>
      </c>
    </row>
    <row r="2525" customFormat="false" ht="15" hidden="true" customHeight="true" outlineLevel="0" collapsed="false">
      <c r="A2525" s="32" t="n">
        <v>44284</v>
      </c>
      <c r="B2525" s="9" t="s">
        <v>2546</v>
      </c>
      <c r="C2525" s="156"/>
      <c r="D2525" s="137"/>
      <c r="E2525" s="73"/>
      <c r="F2525" s="74"/>
      <c r="G2525" s="73"/>
      <c r="H2525" s="75"/>
      <c r="I2525" s="75" t="s">
        <v>159</v>
      </c>
      <c r="J2525" s="75"/>
      <c r="K2525" s="34" t="s">
        <v>108</v>
      </c>
      <c r="L2525" s="7" t="n">
        <v>0.4375</v>
      </c>
      <c r="M2525" s="7" t="n">
        <v>0.44375</v>
      </c>
      <c r="N2525" s="77" t="s">
        <v>220</v>
      </c>
      <c r="O2525" s="37" t="s">
        <v>3803</v>
      </c>
      <c r="Q2525" s="0" t="s">
        <v>120</v>
      </c>
      <c r="R2525" s="0" t="str">
        <f aca="false">CHOOSE(WEEKDAY(A2525),"Dom","Lun","Mar","Mie","Jue","Vie","Sab")</f>
        <v>Lun</v>
      </c>
    </row>
    <row r="2526" customFormat="false" ht="15" hidden="true" customHeight="true" outlineLevel="0" collapsed="false">
      <c r="A2526" s="32" t="n">
        <v>44284</v>
      </c>
      <c r="B2526" s="9" t="s">
        <v>143</v>
      </c>
      <c r="D2526" s="72"/>
      <c r="E2526" s="73"/>
      <c r="F2526" s="74"/>
      <c r="G2526" s="73"/>
      <c r="H2526" s="75"/>
      <c r="I2526" s="75"/>
      <c r="J2526" s="75"/>
      <c r="K2526" s="34" t="s">
        <v>144</v>
      </c>
      <c r="L2526" s="7" t="n">
        <v>0.495833333333333</v>
      </c>
      <c r="M2526" s="7" t="n">
        <v>0.51875</v>
      </c>
      <c r="N2526" s="77" t="s">
        <v>109</v>
      </c>
      <c r="Q2526" s="0" t="s">
        <v>120</v>
      </c>
      <c r="R2526" s="0" t="str">
        <f aca="false">CHOOSE(WEEKDAY(A2526),"Dom","Lun","Mar","Mie","Jue","Vie","Sab")</f>
        <v>Lun</v>
      </c>
    </row>
    <row r="2527" customFormat="false" ht="15" hidden="true" customHeight="true" outlineLevel="0" collapsed="false">
      <c r="A2527" s="32" t="n">
        <v>44284</v>
      </c>
      <c r="B2527" s="9" t="s">
        <v>1385</v>
      </c>
      <c r="C2527" s="156"/>
      <c r="D2527" s="72"/>
      <c r="E2527" s="73"/>
      <c r="F2527" s="74"/>
      <c r="G2527" s="73"/>
      <c r="H2527" s="75"/>
      <c r="I2527" s="75"/>
      <c r="J2527" s="75"/>
      <c r="K2527" s="34" t="s">
        <v>257</v>
      </c>
      <c r="L2527" s="7" t="n">
        <v>0.53125</v>
      </c>
      <c r="M2527" s="7" t="n">
        <v>0.581944444444444</v>
      </c>
      <c r="N2527" s="77" t="s">
        <v>190</v>
      </c>
      <c r="O2527" s="37" t="s">
        <v>281</v>
      </c>
      <c r="Q2527" s="0" t="s">
        <v>120</v>
      </c>
      <c r="R2527" s="0" t="str">
        <f aca="false">CHOOSE(WEEKDAY(A2527),"Dom","Lun","Mar","Mie","Jue","Vie","Sab")</f>
        <v>Lun</v>
      </c>
    </row>
    <row r="2528" customFormat="false" ht="15" hidden="true" customHeight="true" outlineLevel="0" collapsed="false">
      <c r="A2528" s="32" t="n">
        <v>44284</v>
      </c>
      <c r="B2528" s="9" t="s">
        <v>3804</v>
      </c>
      <c r="D2528" s="72"/>
      <c r="E2528" s="73"/>
      <c r="F2528" s="74"/>
      <c r="G2528" s="73"/>
      <c r="H2528" s="75"/>
      <c r="I2528" s="75" t="s">
        <v>159</v>
      </c>
      <c r="J2528" s="75"/>
      <c r="K2528" s="34" t="s">
        <v>108</v>
      </c>
      <c r="L2528" s="7" t="n">
        <v>0.628472222222222</v>
      </c>
      <c r="M2528" s="7" t="n">
        <v>0.641666666666667</v>
      </c>
      <c r="N2528" s="77" t="s">
        <v>239</v>
      </c>
      <c r="O2528" s="37" t="s">
        <v>3805</v>
      </c>
      <c r="Q2528" s="0" t="s">
        <v>120</v>
      </c>
      <c r="R2528" s="0" t="str">
        <f aca="false">CHOOSE(WEEKDAY(A2528),"Dom","Lun","Mar","Mie","Jue","Vie","Sab")</f>
        <v>Lun</v>
      </c>
    </row>
    <row r="2529" customFormat="false" ht="15" hidden="true" customHeight="true" outlineLevel="0" collapsed="false">
      <c r="A2529" s="32" t="n">
        <v>44284</v>
      </c>
      <c r="B2529" s="9" t="s">
        <v>3804</v>
      </c>
      <c r="C2529" s="156"/>
      <c r="D2529" s="137"/>
      <c r="E2529" s="73"/>
      <c r="F2529" s="74"/>
      <c r="G2529" s="73"/>
      <c r="H2529" s="75"/>
      <c r="I2529" s="75" t="s">
        <v>159</v>
      </c>
      <c r="J2529" s="75"/>
      <c r="K2529" s="34" t="s">
        <v>108</v>
      </c>
      <c r="L2529" s="7" t="n">
        <v>0.647222222222222</v>
      </c>
      <c r="M2529" s="7" t="n">
        <v>0.647916666666667</v>
      </c>
      <c r="N2529" s="77" t="s">
        <v>284</v>
      </c>
      <c r="O2529" s="37" t="s">
        <v>3806</v>
      </c>
      <c r="Q2529" s="0" t="s">
        <v>120</v>
      </c>
      <c r="R2529" s="0" t="str">
        <f aca="false">CHOOSE(WEEKDAY(A2529),"Dom","Lun","Mar","Mie","Jue","Vie","Sab")</f>
        <v>Lun</v>
      </c>
    </row>
    <row r="2530" customFormat="false" ht="15" hidden="true" customHeight="true" outlineLevel="0" collapsed="false">
      <c r="A2530" s="32" t="n">
        <v>44284</v>
      </c>
      <c r="B2530" s="9" t="s">
        <v>143</v>
      </c>
      <c r="D2530" s="72"/>
      <c r="E2530" s="73"/>
      <c r="F2530" s="74"/>
      <c r="G2530" s="73"/>
      <c r="H2530" s="75"/>
      <c r="I2530" s="75"/>
      <c r="J2530" s="75"/>
      <c r="K2530" s="34" t="s">
        <v>144</v>
      </c>
      <c r="L2530" s="7" t="n">
        <v>0.654166666666667</v>
      </c>
      <c r="M2530" s="7" t="n">
        <v>0.679861111111111</v>
      </c>
      <c r="N2530" s="77" t="s">
        <v>324</v>
      </c>
      <c r="Q2530" s="0" t="s">
        <v>120</v>
      </c>
      <c r="R2530" s="0" t="str">
        <f aca="false">CHOOSE(WEEKDAY(A2530),"Dom","Lun","Mar","Mie","Jue","Vie","Sab")</f>
        <v>Lun</v>
      </c>
    </row>
    <row r="2531" customFormat="false" ht="15" hidden="true" customHeight="true" outlineLevel="0" collapsed="false">
      <c r="A2531" s="47" t="n">
        <v>44284</v>
      </c>
      <c r="B2531" s="79" t="s">
        <v>147</v>
      </c>
      <c r="C2531" s="49"/>
      <c r="D2531" s="80"/>
      <c r="E2531" s="81"/>
      <c r="F2531" s="82"/>
      <c r="G2531" s="81"/>
      <c r="H2531" s="83"/>
      <c r="I2531" s="83"/>
      <c r="J2531" s="83"/>
      <c r="K2531" s="103" t="s">
        <v>96</v>
      </c>
      <c r="L2531" s="85" t="n">
        <v>0.740972222222222</v>
      </c>
      <c r="M2531" s="85" t="n">
        <v>0.769444444444444</v>
      </c>
      <c r="N2531" s="86" t="s">
        <v>3807</v>
      </c>
      <c r="O2531" s="59"/>
      <c r="Q2531" s="0" t="s">
        <v>120</v>
      </c>
      <c r="R2531" s="0" t="str">
        <f aca="false">CHOOSE(WEEKDAY(A2531),"Dom","Lun","Mar","Mie","Jue","Vie","Sab")</f>
        <v>Lun</v>
      </c>
    </row>
    <row r="2532" customFormat="false" ht="15" hidden="false" customHeight="true" outlineLevel="0" collapsed="false">
      <c r="A2532" s="70" t="n">
        <v>44285</v>
      </c>
      <c r="B2532" s="9" t="s">
        <v>3170</v>
      </c>
      <c r="C2532" s="71" t="n">
        <v>430</v>
      </c>
      <c r="D2532" s="72" t="s">
        <v>821</v>
      </c>
      <c r="E2532" s="73" t="s">
        <v>3171</v>
      </c>
      <c r="F2532" s="74" t="n">
        <f aca="false">IF(MONTH(A2532)=MONTH(A2531),F2531+1,1)</f>
        <v>1</v>
      </c>
      <c r="G2532" s="73"/>
      <c r="H2532" s="75" t="s">
        <v>3172</v>
      </c>
      <c r="I2532" s="75" t="s">
        <v>113</v>
      </c>
      <c r="J2532" s="75" t="s">
        <v>2313</v>
      </c>
      <c r="K2532" s="104" t="s">
        <v>80</v>
      </c>
      <c r="L2532" s="7" t="n">
        <v>0.425694444444444</v>
      </c>
      <c r="M2532" s="7" t="n">
        <v>0.454166666666667</v>
      </c>
      <c r="N2532" s="77" t="s">
        <v>81</v>
      </c>
      <c r="O2532" s="78" t="s">
        <v>3173</v>
      </c>
      <c r="Q2532" s="0" t="s">
        <v>120</v>
      </c>
      <c r="R2532" s="0" t="str">
        <f aca="false">CHOOSE(WEEKDAY(A2532),"Dom","Lun","Mar","Mie","Jue","Vie","Sab")</f>
        <v>Mar</v>
      </c>
    </row>
    <row r="2533" customFormat="false" ht="15" hidden="false" customHeight="true" outlineLevel="0" collapsed="false">
      <c r="A2533" s="32" t="n">
        <v>44285</v>
      </c>
      <c r="B2533" s="9" t="s">
        <v>3808</v>
      </c>
      <c r="C2533" s="33" t="n">
        <v>350</v>
      </c>
      <c r="D2533" s="72" t="s">
        <v>821</v>
      </c>
      <c r="E2533" s="73" t="s">
        <v>3809</v>
      </c>
      <c r="F2533" s="74" t="n">
        <f aca="false">IF(MONTH(A2533)=MONTH(A2532),F2532+1,1)</f>
        <v>2</v>
      </c>
      <c r="G2533" s="73"/>
      <c r="H2533" s="75" t="s">
        <v>3810</v>
      </c>
      <c r="I2533" s="75" t="s">
        <v>113</v>
      </c>
      <c r="J2533" s="75" t="s">
        <v>2313</v>
      </c>
      <c r="K2533" s="34" t="s">
        <v>80</v>
      </c>
      <c r="L2533" s="7" t="n">
        <v>0.615277777777778</v>
      </c>
      <c r="M2533" s="7" t="n">
        <v>0.622222222222222</v>
      </c>
      <c r="N2533" s="77" t="s">
        <v>213</v>
      </c>
      <c r="O2533" s="37" t="s">
        <v>3811</v>
      </c>
      <c r="Q2533" s="0" t="s">
        <v>120</v>
      </c>
      <c r="R2533" s="0" t="str">
        <f aca="false">CHOOSE(WEEKDAY(A2533),"Dom","Lun","Mar","Mie","Jue","Vie","Sab")</f>
        <v>Mar</v>
      </c>
    </row>
    <row r="2534" customFormat="false" ht="15" hidden="false" customHeight="true" outlineLevel="0" collapsed="false">
      <c r="A2534" s="32" t="n">
        <v>44285</v>
      </c>
      <c r="B2534" s="9" t="s">
        <v>2831</v>
      </c>
      <c r="C2534" s="33" t="n">
        <v>350</v>
      </c>
      <c r="D2534" s="72" t="s">
        <v>104</v>
      </c>
      <c r="E2534" s="73" t="s">
        <v>3812</v>
      </c>
      <c r="F2534" s="74" t="n">
        <f aca="false">IF(MONTH(A2534)=MONTH(A2533),F2533+1,1)</f>
        <v>3</v>
      </c>
      <c r="G2534" s="73"/>
      <c r="H2534" s="75"/>
      <c r="I2534" s="75" t="s">
        <v>79</v>
      </c>
      <c r="J2534" s="75" t="s">
        <v>2313</v>
      </c>
      <c r="K2534" s="34" t="s">
        <v>80</v>
      </c>
      <c r="L2534" s="7" t="n">
        <v>0.531944444444444</v>
      </c>
      <c r="M2534" s="7" t="n">
        <v>0.590277777777778</v>
      </c>
      <c r="N2534" s="77" t="s">
        <v>389</v>
      </c>
      <c r="O2534" s="37" t="s">
        <v>3813</v>
      </c>
      <c r="Q2534" s="0" t="s">
        <v>120</v>
      </c>
      <c r="R2534" s="0" t="str">
        <f aca="false">CHOOSE(WEEKDAY(A2534),"Dom","Lun","Mar","Mie","Jue","Vie","Sab")</f>
        <v>Mar</v>
      </c>
    </row>
    <row r="2535" customFormat="false" ht="15" hidden="true" customHeight="true" outlineLevel="0" collapsed="false">
      <c r="A2535" s="32" t="n">
        <v>44285</v>
      </c>
      <c r="B2535" s="9" t="s">
        <v>1014</v>
      </c>
      <c r="C2535" s="156"/>
      <c r="D2535" s="72"/>
      <c r="E2535" s="73"/>
      <c r="F2535" s="74"/>
      <c r="G2535" s="73"/>
      <c r="H2535" s="75"/>
      <c r="I2535" s="75"/>
      <c r="J2535" s="75"/>
      <c r="K2535" s="34" t="s">
        <v>257</v>
      </c>
      <c r="L2535" s="7" t="n">
        <v>0.411111111111111</v>
      </c>
      <c r="M2535" s="7" t="n">
        <v>0.422222222222222</v>
      </c>
      <c r="N2535" s="77" t="s">
        <v>305</v>
      </c>
      <c r="O2535" s="37" t="s">
        <v>1015</v>
      </c>
      <c r="Q2535" s="0" t="s">
        <v>120</v>
      </c>
      <c r="R2535" s="0" t="str">
        <f aca="false">CHOOSE(WEEKDAY(A2535),"Dom","Lun","Mar","Mie","Jue","Vie","Sab")</f>
        <v>Mar</v>
      </c>
    </row>
    <row r="2536" customFormat="false" ht="15" hidden="true" customHeight="true" outlineLevel="0" collapsed="false">
      <c r="A2536" s="70" t="n">
        <v>44285</v>
      </c>
      <c r="B2536" s="9" t="s">
        <v>143</v>
      </c>
      <c r="C2536" s="71"/>
      <c r="D2536" s="72"/>
      <c r="E2536" s="73"/>
      <c r="F2536" s="74"/>
      <c r="G2536" s="73"/>
      <c r="H2536" s="75"/>
      <c r="I2536" s="75"/>
      <c r="J2536" s="75"/>
      <c r="K2536" s="104" t="s">
        <v>144</v>
      </c>
      <c r="L2536" s="7" t="n">
        <v>0.478472222222222</v>
      </c>
      <c r="M2536" s="7" t="n">
        <v>0.522916666666667</v>
      </c>
      <c r="N2536" s="77" t="s">
        <v>310</v>
      </c>
      <c r="O2536" s="78"/>
      <c r="Q2536" s="0" t="s">
        <v>120</v>
      </c>
      <c r="R2536" s="0" t="str">
        <f aca="false">CHOOSE(WEEKDAY(A2536),"Dom","Lun","Mar","Mie","Jue","Vie","Sab")</f>
        <v>Mar</v>
      </c>
    </row>
    <row r="2537" customFormat="false" ht="15" hidden="true" customHeight="true" outlineLevel="0" collapsed="false">
      <c r="A2537" s="32" t="n">
        <v>44285</v>
      </c>
      <c r="B2537" s="9" t="s">
        <v>143</v>
      </c>
      <c r="C2537" s="156"/>
      <c r="D2537" s="137"/>
      <c r="E2537" s="73"/>
      <c r="F2537" s="74"/>
      <c r="G2537" s="73"/>
      <c r="H2537" s="75"/>
      <c r="I2537" s="75"/>
      <c r="J2537" s="75"/>
      <c r="K2537" s="34" t="s">
        <v>144</v>
      </c>
      <c r="L2537" s="7" t="n">
        <v>0.639583333333333</v>
      </c>
      <c r="M2537" s="7" t="n">
        <v>0.686111111111111</v>
      </c>
      <c r="N2537" s="77" t="s">
        <v>198</v>
      </c>
      <c r="Q2537" s="0" t="s">
        <v>120</v>
      </c>
      <c r="R2537" s="0" t="str">
        <f aca="false">CHOOSE(WEEKDAY(A2537),"Dom","Lun","Mar","Mie","Jue","Vie","Sab")</f>
        <v>Mar</v>
      </c>
    </row>
    <row r="2538" customFormat="false" ht="15" hidden="true" customHeight="true" outlineLevel="0" collapsed="false">
      <c r="A2538" s="32" t="n">
        <v>44285</v>
      </c>
      <c r="B2538" s="9" t="s">
        <v>147</v>
      </c>
      <c r="C2538" s="156"/>
      <c r="D2538" s="137"/>
      <c r="E2538" s="73"/>
      <c r="F2538" s="74"/>
      <c r="G2538" s="73"/>
      <c r="H2538" s="75"/>
      <c r="I2538" s="75"/>
      <c r="J2538" s="75"/>
      <c r="K2538" s="34" t="s">
        <v>96</v>
      </c>
      <c r="L2538" s="7" t="n">
        <v>0.696527777777778</v>
      </c>
      <c r="M2538" s="7" t="n">
        <v>0.728472222222222</v>
      </c>
      <c r="N2538" s="77" t="s">
        <v>259</v>
      </c>
      <c r="Q2538" s="0" t="s">
        <v>120</v>
      </c>
      <c r="R2538" s="0" t="str">
        <f aca="false">CHOOSE(WEEKDAY(A2538),"Dom","Lun","Mar","Mie","Jue","Vie","Sab")</f>
        <v>Mar</v>
      </c>
    </row>
    <row r="2539" customFormat="false" ht="15" hidden="true" customHeight="true" outlineLevel="0" collapsed="false">
      <c r="A2539" s="47" t="n">
        <v>44285</v>
      </c>
      <c r="B2539" s="79" t="s">
        <v>3814</v>
      </c>
      <c r="C2539" s="49"/>
      <c r="D2539" s="80"/>
      <c r="E2539" s="81"/>
      <c r="F2539" s="82"/>
      <c r="G2539" s="81"/>
      <c r="H2539" s="83"/>
      <c r="I2539" s="83"/>
      <c r="J2539" s="83"/>
      <c r="K2539" s="103" t="s">
        <v>108</v>
      </c>
      <c r="L2539" s="85" t="n">
        <v>0.740277777777778</v>
      </c>
      <c r="M2539" s="85" t="n">
        <v>0.744444444444444</v>
      </c>
      <c r="N2539" s="86" t="s">
        <v>125</v>
      </c>
      <c r="O2539" s="59" t="s">
        <v>3815</v>
      </c>
      <c r="Q2539" s="0" t="s">
        <v>120</v>
      </c>
      <c r="R2539" s="0" t="str">
        <f aca="false">CHOOSE(WEEKDAY(A2539),"Dom","Lun","Mar","Mie","Jue","Vie","Sab")</f>
        <v>Mar</v>
      </c>
    </row>
    <row r="2540" customFormat="false" ht="15" hidden="false" customHeight="true" outlineLevel="0" collapsed="false">
      <c r="A2540" s="32" t="n">
        <v>44286</v>
      </c>
      <c r="B2540" s="9" t="s">
        <v>2855</v>
      </c>
      <c r="C2540" s="33" t="n">
        <v>450</v>
      </c>
      <c r="D2540" s="72" t="s">
        <v>821</v>
      </c>
      <c r="E2540" s="73" t="s">
        <v>2856</v>
      </c>
      <c r="F2540" s="74" t="n">
        <f aca="false">IF(MONTH(A2540)=MONTH(A2539),F2539+1,1)</f>
        <v>1</v>
      </c>
      <c r="G2540" s="73"/>
      <c r="H2540" s="75" t="s">
        <v>2857</v>
      </c>
      <c r="I2540" s="75" t="s">
        <v>1227</v>
      </c>
      <c r="J2540" s="75" t="s">
        <v>2313</v>
      </c>
      <c r="K2540" s="34" t="s">
        <v>80</v>
      </c>
      <c r="L2540" s="7" t="n">
        <v>0.373611111111111</v>
      </c>
      <c r="M2540" s="7" t="n">
        <v>0.404166666666667</v>
      </c>
      <c r="N2540" s="77" t="s">
        <v>476</v>
      </c>
      <c r="O2540" s="37" t="s">
        <v>2858</v>
      </c>
      <c r="P2540" s="0" t="s">
        <v>3816</v>
      </c>
      <c r="Q2540" s="0" t="s">
        <v>120</v>
      </c>
      <c r="R2540" s="0" t="str">
        <f aca="false">CHOOSE(WEEKDAY(A2540),"Dom","Lun","Mar","Mie","Jue","Vie","Sab")</f>
        <v>Mie</v>
      </c>
    </row>
    <row r="2541" customFormat="false" ht="15" hidden="false" customHeight="true" outlineLevel="0" collapsed="false">
      <c r="A2541" s="32" t="n">
        <v>44286</v>
      </c>
      <c r="B2541" s="9" t="s">
        <v>3817</v>
      </c>
      <c r="C2541" s="33" t="n">
        <v>350</v>
      </c>
      <c r="D2541" s="72" t="s">
        <v>821</v>
      </c>
      <c r="E2541" s="73" t="s">
        <v>3818</v>
      </c>
      <c r="F2541" s="74" t="n">
        <f aca="false">IF(MONTH(A2541)=MONTH(A2540),F2540+1,1)</f>
        <v>2</v>
      </c>
      <c r="G2541" s="73"/>
      <c r="H2541" s="75" t="s">
        <v>3819</v>
      </c>
      <c r="I2541" s="75" t="s">
        <v>113</v>
      </c>
      <c r="J2541" s="75" t="s">
        <v>2313</v>
      </c>
      <c r="K2541" s="34" t="s">
        <v>80</v>
      </c>
      <c r="L2541" s="7" t="n">
        <v>0.463888888888889</v>
      </c>
      <c r="M2541" s="7" t="n">
        <v>0.502083333333333</v>
      </c>
      <c r="N2541" s="77" t="s">
        <v>109</v>
      </c>
      <c r="O2541" s="37" t="s">
        <v>3820</v>
      </c>
      <c r="P2541" s="37" t="s">
        <v>3821</v>
      </c>
      <c r="Q2541" s="0" t="s">
        <v>120</v>
      </c>
      <c r="R2541" s="0" t="str">
        <f aca="false">CHOOSE(WEEKDAY(A2541),"Dom","Lun","Mar","Mie","Jue","Vie","Sab")</f>
        <v>Mie</v>
      </c>
    </row>
    <row r="2542" customFormat="false" ht="15" hidden="false" customHeight="true" outlineLevel="0" collapsed="false">
      <c r="A2542" s="32" t="n">
        <v>44286</v>
      </c>
      <c r="B2542" s="9" t="s">
        <v>3822</v>
      </c>
      <c r="C2542" s="33" t="n">
        <v>300</v>
      </c>
      <c r="D2542" s="72" t="s">
        <v>104</v>
      </c>
      <c r="E2542" s="73" t="s">
        <v>1251</v>
      </c>
      <c r="F2542" s="74" t="n">
        <f aca="false">IF(MONTH(A2542)=MONTH(A2541),F2541+1,1)</f>
        <v>3</v>
      </c>
      <c r="G2542" s="73"/>
      <c r="H2542" s="75"/>
      <c r="I2542" s="75" t="s">
        <v>85</v>
      </c>
      <c r="J2542" s="75" t="s">
        <v>2313</v>
      </c>
      <c r="K2542" s="34" t="s">
        <v>80</v>
      </c>
      <c r="L2542" s="7" t="n">
        <v>0.514583333333333</v>
      </c>
      <c r="M2542" s="7" t="n">
        <v>0.542361111111111</v>
      </c>
      <c r="N2542" s="77" t="s">
        <v>220</v>
      </c>
      <c r="O2542" s="37" t="s">
        <v>1252</v>
      </c>
      <c r="Q2542" s="0" t="s">
        <v>120</v>
      </c>
      <c r="R2542" s="0" t="str">
        <f aca="false">CHOOSE(WEEKDAY(A2542),"Dom","Lun","Mar","Mie","Jue","Vie","Sab")</f>
        <v>Mie</v>
      </c>
    </row>
    <row r="2543" customFormat="false" ht="15" hidden="false" customHeight="true" outlineLevel="0" collapsed="false">
      <c r="A2543" s="32" t="n">
        <v>44286</v>
      </c>
      <c r="B2543" s="9" t="s">
        <v>3190</v>
      </c>
      <c r="C2543" s="157" t="n">
        <v>300</v>
      </c>
      <c r="D2543" s="153" t="s">
        <v>104</v>
      </c>
      <c r="E2543" s="73" t="s">
        <v>3823</v>
      </c>
      <c r="F2543" s="74" t="n">
        <f aca="false">IF(MONTH(A2543)=MONTH(A2542),F2542+1,1)</f>
        <v>4</v>
      </c>
      <c r="G2543" s="73"/>
      <c r="H2543" s="75"/>
      <c r="I2543" s="75" t="s">
        <v>183</v>
      </c>
      <c r="J2543" s="75" t="s">
        <v>2313</v>
      </c>
      <c r="K2543" s="34" t="s">
        <v>80</v>
      </c>
      <c r="L2543" s="7" t="n">
        <v>0.745138888888889</v>
      </c>
      <c r="M2543" s="7" t="n">
        <v>0.754166666666667</v>
      </c>
      <c r="N2543" s="77" t="s">
        <v>122</v>
      </c>
      <c r="O2543" s="37" t="s">
        <v>3824</v>
      </c>
      <c r="Q2543" s="0" t="s">
        <v>120</v>
      </c>
      <c r="R2543" s="0" t="str">
        <f aca="false">CHOOSE(WEEKDAY(A2543),"Dom","Lun","Mar","Mie","Jue","Vie","Sab")</f>
        <v>Mie</v>
      </c>
    </row>
    <row r="2544" customFormat="false" ht="15" hidden="true" customHeight="true" outlineLevel="0" collapsed="false">
      <c r="A2544" s="47" t="n">
        <v>44286</v>
      </c>
      <c r="B2544" s="79" t="s">
        <v>143</v>
      </c>
      <c r="C2544" s="49"/>
      <c r="D2544" s="80"/>
      <c r="E2544" s="81"/>
      <c r="F2544" s="82"/>
      <c r="G2544" s="81"/>
      <c r="H2544" s="83"/>
      <c r="I2544" s="83"/>
      <c r="J2544" s="83"/>
      <c r="K2544" s="103" t="s">
        <v>144</v>
      </c>
      <c r="L2544" s="85" t="n">
        <v>0.423611111111111</v>
      </c>
      <c r="M2544" s="85" t="n">
        <v>0.453472222222222</v>
      </c>
      <c r="N2544" s="86" t="s">
        <v>198</v>
      </c>
      <c r="O2544" s="59" t="s">
        <v>2858</v>
      </c>
      <c r="Q2544" s="0" t="s">
        <v>120</v>
      </c>
      <c r="R2544" s="0" t="str">
        <f aca="false">CHOOSE(WEEKDAY(A2544),"Dom","Lun","Mar","Mie","Jue","Vie","Sab")</f>
        <v>Mie</v>
      </c>
    </row>
    <row r="2545" customFormat="false" ht="15" hidden="true" customHeight="true" outlineLevel="0" collapsed="false">
      <c r="A2545" s="32" t="n">
        <v>44286</v>
      </c>
      <c r="B2545" s="9" t="s">
        <v>1546</v>
      </c>
      <c r="D2545" s="72"/>
      <c r="E2545" s="73"/>
      <c r="F2545" s="74"/>
      <c r="G2545" s="73"/>
      <c r="H2545" s="75"/>
      <c r="I2545" s="75" t="s">
        <v>113</v>
      </c>
      <c r="J2545" s="75"/>
      <c r="K2545" s="34" t="s">
        <v>108</v>
      </c>
      <c r="L2545" s="7" t="n">
        <v>0.553472222222222</v>
      </c>
      <c r="M2545" s="7" t="n">
        <v>0.5625</v>
      </c>
      <c r="N2545" s="77" t="s">
        <v>3825</v>
      </c>
      <c r="O2545" s="37" t="s">
        <v>3826</v>
      </c>
      <c r="Q2545" s="0" t="s">
        <v>120</v>
      </c>
      <c r="R2545" s="0" t="str">
        <f aca="false">CHOOSE(WEEKDAY(A2545),"Dom","Lun","Mar","Mie","Jue","Vie","Sab")</f>
        <v>Mie</v>
      </c>
    </row>
    <row r="2546" customFormat="false" ht="15" hidden="true" customHeight="true" outlineLevel="0" collapsed="false">
      <c r="A2546" s="32" t="n">
        <v>44286</v>
      </c>
      <c r="B2546" s="9" t="s">
        <v>765</v>
      </c>
      <c r="C2546" s="156"/>
      <c r="D2546" s="137"/>
      <c r="E2546" s="73"/>
      <c r="F2546" s="74"/>
      <c r="G2546" s="73"/>
      <c r="H2546" s="75"/>
      <c r="I2546" s="75"/>
      <c r="J2546" s="75"/>
      <c r="K2546" s="34" t="s">
        <v>257</v>
      </c>
      <c r="L2546" s="7" t="n">
        <v>0.704166666666667</v>
      </c>
      <c r="M2546" s="7" t="n">
        <v>0.743055555555555</v>
      </c>
      <c r="N2546" s="77" t="s">
        <v>190</v>
      </c>
      <c r="O2546" s="37" t="s">
        <v>766</v>
      </c>
      <c r="Q2546" s="0" t="s">
        <v>120</v>
      </c>
      <c r="R2546" s="0" t="str">
        <f aca="false">CHOOSE(WEEKDAY(A2546),"Dom","Lun","Mar","Mie","Jue","Vie","Sab")</f>
        <v>Mie</v>
      </c>
    </row>
    <row r="2547" customFormat="false" ht="15" hidden="true" customHeight="true" outlineLevel="0" collapsed="false">
      <c r="A2547" s="32" t="n">
        <v>44286</v>
      </c>
      <c r="B2547" s="9" t="s">
        <v>143</v>
      </c>
      <c r="D2547" s="72"/>
      <c r="E2547" s="73"/>
      <c r="F2547" s="74"/>
      <c r="G2547" s="73"/>
      <c r="H2547" s="75"/>
      <c r="I2547" s="75"/>
      <c r="J2547" s="75"/>
      <c r="K2547" s="34" t="s">
        <v>144</v>
      </c>
      <c r="L2547" s="7" t="n">
        <v>0.76875</v>
      </c>
      <c r="M2547" s="7" t="n">
        <v>0.788888888888889</v>
      </c>
      <c r="N2547" s="77" t="s">
        <v>239</v>
      </c>
      <c r="Q2547" s="0" t="s">
        <v>120</v>
      </c>
      <c r="R2547" s="0" t="str">
        <f aca="false">CHOOSE(WEEKDAY(A2547),"Dom","Lun","Mar","Mie","Jue","Vie","Sab")</f>
        <v>Mie</v>
      </c>
    </row>
    <row r="2548" customFormat="false" ht="15" hidden="true" customHeight="true" outlineLevel="0" collapsed="false">
      <c r="A2548" s="47" t="n">
        <v>44286</v>
      </c>
      <c r="B2548" s="79" t="s">
        <v>147</v>
      </c>
      <c r="C2548" s="118"/>
      <c r="D2548" s="150"/>
      <c r="E2548" s="81"/>
      <c r="F2548" s="82"/>
      <c r="G2548" s="81"/>
      <c r="H2548" s="83"/>
      <c r="I2548" s="83"/>
      <c r="J2548" s="83"/>
      <c r="K2548" s="103" t="s">
        <v>96</v>
      </c>
      <c r="L2548" s="85" t="n">
        <v>0.794444444444444</v>
      </c>
      <c r="M2548" s="85" t="n">
        <v>0.813888888888889</v>
      </c>
      <c r="N2548" s="86" t="s">
        <v>3827</v>
      </c>
      <c r="O2548" s="59"/>
      <c r="Q2548" s="0" t="s">
        <v>120</v>
      </c>
      <c r="R2548" s="0" t="str">
        <f aca="false">CHOOSE(WEEKDAY(A2548),"Dom","Lun","Mar","Mie","Jue","Vie","Sab")</f>
        <v>Mie</v>
      </c>
    </row>
    <row r="2549" customFormat="false" ht="15" hidden="false" customHeight="true" outlineLevel="0" collapsed="false">
      <c r="A2549" s="70" t="n">
        <v>44287</v>
      </c>
      <c r="B2549" s="9" t="s">
        <v>3828</v>
      </c>
      <c r="C2549" s="71" t="n">
        <v>600</v>
      </c>
      <c r="D2549" s="72" t="s">
        <v>821</v>
      </c>
      <c r="E2549" s="73" t="s">
        <v>3829</v>
      </c>
      <c r="F2549" s="74" t="n">
        <f aca="false">IF(MONTH(A2549)=MONTH(A2548),F2548+1,1)</f>
        <v>1</v>
      </c>
      <c r="G2549" s="73"/>
      <c r="H2549" s="75" t="s">
        <v>3828</v>
      </c>
      <c r="I2549" s="75" t="s">
        <v>183</v>
      </c>
      <c r="J2549" s="75" t="s">
        <v>2313</v>
      </c>
      <c r="K2549" s="104" t="s">
        <v>80</v>
      </c>
      <c r="L2549" s="7" t="n">
        <v>0.460416666666667</v>
      </c>
      <c r="M2549" s="7" t="n">
        <v>0.477083333333333</v>
      </c>
      <c r="N2549" s="77" t="s">
        <v>210</v>
      </c>
      <c r="O2549" s="78" t="s">
        <v>3830</v>
      </c>
      <c r="P2549" s="0" t="s">
        <v>3831</v>
      </c>
      <c r="Q2549" s="0" t="s">
        <v>75</v>
      </c>
      <c r="R2549" s="0" t="str">
        <f aca="false">CHOOSE(WEEKDAY(A2549),"Dom","Lun","Mar","Mie","Jue","Vie","Sab")</f>
        <v>Jue</v>
      </c>
    </row>
    <row r="2550" customFormat="false" ht="15" hidden="true" customHeight="true" outlineLevel="0" collapsed="false">
      <c r="A2550" s="32" t="n">
        <v>44287</v>
      </c>
      <c r="B2550" s="9" t="s">
        <v>3832</v>
      </c>
      <c r="C2550" s="156"/>
      <c r="D2550" s="137" t="s">
        <v>821</v>
      </c>
      <c r="E2550" s="73" t="s">
        <v>3833</v>
      </c>
      <c r="F2550" s="74"/>
      <c r="G2550" s="73"/>
      <c r="H2550" s="75" t="s">
        <v>233</v>
      </c>
      <c r="I2550" s="75" t="s">
        <v>183</v>
      </c>
      <c r="J2550" s="75" t="s">
        <v>2313</v>
      </c>
      <c r="K2550" s="34" t="s">
        <v>141</v>
      </c>
      <c r="L2550" s="7" t="n">
        <v>0.515277777777778</v>
      </c>
      <c r="M2550" s="7" t="n">
        <v>0.515277777777778</v>
      </c>
      <c r="N2550" s="77" t="s">
        <v>385</v>
      </c>
      <c r="O2550" s="37" t="s">
        <v>3834</v>
      </c>
      <c r="Q2550" s="0" t="s">
        <v>75</v>
      </c>
      <c r="R2550" s="0" t="str">
        <f aca="false">CHOOSE(WEEKDAY(A2550),"Dom","Lun","Mar","Mie","Jue","Vie","Sab")</f>
        <v>Jue</v>
      </c>
    </row>
    <row r="2551" customFormat="false" ht="15" hidden="false" customHeight="true" outlineLevel="0" collapsed="false">
      <c r="A2551" s="32" t="n">
        <v>44287</v>
      </c>
      <c r="B2551" s="9" t="s">
        <v>3832</v>
      </c>
      <c r="C2551" s="156" t="n">
        <v>300</v>
      </c>
      <c r="D2551" s="137" t="s">
        <v>821</v>
      </c>
      <c r="E2551" s="73" t="s">
        <v>3833</v>
      </c>
      <c r="F2551" s="74" t="n">
        <f aca="false">IF(MONTH(A2551)=MONTH(A2550),F2550+1,1)</f>
        <v>1</v>
      </c>
      <c r="G2551" s="73"/>
      <c r="H2551" s="75" t="s">
        <v>233</v>
      </c>
      <c r="I2551" s="75" t="s">
        <v>183</v>
      </c>
      <c r="J2551" s="75" t="s">
        <v>2313</v>
      </c>
      <c r="K2551" s="34" t="s">
        <v>80</v>
      </c>
      <c r="L2551" s="7" t="n">
        <v>0.547222222222222</v>
      </c>
      <c r="M2551" s="7" t="n">
        <v>0.554166666666667</v>
      </c>
      <c r="N2551" s="77" t="s">
        <v>198</v>
      </c>
      <c r="O2551" s="37" t="s">
        <v>3834</v>
      </c>
      <c r="Q2551" s="0" t="s">
        <v>75</v>
      </c>
      <c r="R2551" s="0" t="str">
        <f aca="false">CHOOSE(WEEKDAY(A2551),"Dom","Lun","Mar","Mie","Jue","Vie","Sab")</f>
        <v>Jue</v>
      </c>
    </row>
    <row r="2552" customFormat="false" ht="15" hidden="false" customHeight="true" outlineLevel="0" collapsed="false">
      <c r="A2552" s="32" t="n">
        <v>44287</v>
      </c>
      <c r="B2552" s="9" t="s">
        <v>2445</v>
      </c>
      <c r="C2552" s="33" t="n">
        <v>350</v>
      </c>
      <c r="D2552" s="72" t="s">
        <v>821</v>
      </c>
      <c r="E2552" s="73" t="s">
        <v>3835</v>
      </c>
      <c r="F2552" s="74" t="n">
        <f aca="false">IF(MONTH(A2552)=MONTH(A2551),F2551+1,1)</f>
        <v>2</v>
      </c>
      <c r="G2552" s="73"/>
      <c r="H2552" s="75" t="s">
        <v>233</v>
      </c>
      <c r="I2552" s="75" t="s">
        <v>183</v>
      </c>
      <c r="J2552" s="75" t="s">
        <v>2313</v>
      </c>
      <c r="K2552" s="34" t="s">
        <v>80</v>
      </c>
      <c r="L2552" s="7" t="n">
        <v>0.794444444444444</v>
      </c>
      <c r="M2552" s="7" t="n">
        <v>0.796527777777778</v>
      </c>
      <c r="N2552" s="77" t="s">
        <v>261</v>
      </c>
      <c r="O2552" s="37" t="s">
        <v>3836</v>
      </c>
      <c r="Q2552" s="0" t="s">
        <v>75</v>
      </c>
      <c r="R2552" s="0" t="str">
        <f aca="false">CHOOSE(WEEKDAY(A2552),"Dom","Lun","Mar","Mie","Jue","Vie","Sab")</f>
        <v>Jue</v>
      </c>
    </row>
    <row r="2553" customFormat="false" ht="15" hidden="false" customHeight="true" outlineLevel="0" collapsed="false">
      <c r="A2553" s="32" t="n">
        <v>44287</v>
      </c>
      <c r="B2553" s="9" t="s">
        <v>1195</v>
      </c>
      <c r="C2553" s="33" t="n">
        <v>300</v>
      </c>
      <c r="D2553" s="72" t="s">
        <v>104</v>
      </c>
      <c r="E2553" s="73" t="s">
        <v>1196</v>
      </c>
      <c r="F2553" s="74" t="n">
        <f aca="false">IF(MONTH(A2553)=MONTH(A2552),F2552+1,1)</f>
        <v>3</v>
      </c>
      <c r="G2553" s="73"/>
      <c r="H2553" s="75"/>
      <c r="I2553" s="75" t="s">
        <v>876</v>
      </c>
      <c r="J2553" s="75" t="s">
        <v>2313</v>
      </c>
      <c r="K2553" s="34" t="s">
        <v>80</v>
      </c>
      <c r="L2553" s="7" t="n">
        <v>0.3625</v>
      </c>
      <c r="M2553" s="7" t="n">
        <v>0.397222222222222</v>
      </c>
      <c r="N2553" s="77" t="s">
        <v>155</v>
      </c>
      <c r="O2553" s="37" t="s">
        <v>1197</v>
      </c>
      <c r="Q2553" s="0" t="s">
        <v>75</v>
      </c>
      <c r="R2553" s="0" t="str">
        <f aca="false">CHOOSE(WEEKDAY(A2553),"Dom","Lun","Mar","Mie","Jue","Vie","Sab")</f>
        <v>Jue</v>
      </c>
    </row>
    <row r="2554" customFormat="false" ht="15" hidden="false" customHeight="true" outlineLevel="0" collapsed="false">
      <c r="A2554" s="32" t="n">
        <v>44287</v>
      </c>
      <c r="B2554" s="9" t="s">
        <v>2647</v>
      </c>
      <c r="C2554" s="156" t="n">
        <v>400</v>
      </c>
      <c r="D2554" s="137" t="s">
        <v>104</v>
      </c>
      <c r="E2554" s="73" t="s">
        <v>2648</v>
      </c>
      <c r="F2554" s="74" t="n">
        <f aca="false">IF(MONTH(A2554)=MONTH(A2553),F2553+1,1)</f>
        <v>4</v>
      </c>
      <c r="G2554" s="73"/>
      <c r="H2554" s="75"/>
      <c r="I2554" s="75" t="s">
        <v>79</v>
      </c>
      <c r="J2554" s="75" t="s">
        <v>2313</v>
      </c>
      <c r="K2554" s="34" t="s">
        <v>80</v>
      </c>
      <c r="L2554" s="7" t="n">
        <v>0.6</v>
      </c>
      <c r="M2554" s="7" t="n">
        <v>0.634027777777778</v>
      </c>
      <c r="N2554" s="77" t="s">
        <v>615</v>
      </c>
      <c r="O2554" s="37" t="s">
        <v>2649</v>
      </c>
      <c r="Q2554" s="0" t="s">
        <v>75</v>
      </c>
      <c r="R2554" s="0" t="str">
        <f aca="false">CHOOSE(WEEKDAY(A2554),"Dom","Lun","Mar","Mie","Jue","Vie","Sab")</f>
        <v>Jue</v>
      </c>
    </row>
    <row r="2555" customFormat="false" ht="15" hidden="false" customHeight="true" outlineLevel="0" collapsed="false">
      <c r="A2555" s="32" t="n">
        <v>44287</v>
      </c>
      <c r="B2555" s="9" t="s">
        <v>3837</v>
      </c>
      <c r="C2555" s="33" t="n">
        <v>300</v>
      </c>
      <c r="D2555" s="72" t="s">
        <v>104</v>
      </c>
      <c r="E2555" s="73" t="s">
        <v>3838</v>
      </c>
      <c r="F2555" s="74" t="n">
        <f aca="false">IF(MONTH(A2555)=MONTH(A2554),F2554+1,1)</f>
        <v>5</v>
      </c>
      <c r="G2555" s="73"/>
      <c r="H2555" s="75" t="s">
        <v>3839</v>
      </c>
      <c r="I2555" s="75" t="s">
        <v>159</v>
      </c>
      <c r="J2555" s="75" t="s">
        <v>2313</v>
      </c>
      <c r="K2555" s="34" t="s">
        <v>80</v>
      </c>
      <c r="L2555" s="7" t="n">
        <v>0.654861111111111</v>
      </c>
      <c r="M2555" s="7" t="n">
        <v>0.70625</v>
      </c>
      <c r="N2555" s="77" t="s">
        <v>259</v>
      </c>
      <c r="O2555" s="37" t="s">
        <v>3840</v>
      </c>
      <c r="Q2555" s="0" t="s">
        <v>75</v>
      </c>
      <c r="R2555" s="0" t="str">
        <f aca="false">CHOOSE(WEEKDAY(A2555),"Dom","Lun","Mar","Mie","Jue","Vie","Sab")</f>
        <v>Jue</v>
      </c>
    </row>
    <row r="2556" customFormat="false" ht="15" hidden="false" customHeight="true" outlineLevel="0" collapsed="false">
      <c r="A2556" s="32" t="n">
        <v>44287</v>
      </c>
      <c r="B2556" s="9" t="s">
        <v>3837</v>
      </c>
      <c r="C2556" s="156" t="n">
        <v>300</v>
      </c>
      <c r="D2556" s="137" t="s">
        <v>104</v>
      </c>
      <c r="E2556" s="73" t="s">
        <v>3838</v>
      </c>
      <c r="F2556" s="74" t="n">
        <f aca="false">IF(MONTH(A2556)=MONTH(A2555),F2555+1,1)</f>
        <v>6</v>
      </c>
      <c r="G2556" s="73"/>
      <c r="H2556" s="75" t="s">
        <v>3839</v>
      </c>
      <c r="I2556" s="75" t="s">
        <v>159</v>
      </c>
      <c r="J2556" s="75" t="s">
        <v>2313</v>
      </c>
      <c r="K2556" s="34" t="s">
        <v>80</v>
      </c>
      <c r="L2556" s="7" t="n">
        <v>0.718055555555556</v>
      </c>
      <c r="M2556" s="7" t="n">
        <v>0.718055555555556</v>
      </c>
      <c r="N2556" s="77" t="s">
        <v>109</v>
      </c>
      <c r="O2556" s="37" t="s">
        <v>3840</v>
      </c>
      <c r="Q2556" s="0" t="s">
        <v>75</v>
      </c>
      <c r="R2556" s="0" t="str">
        <f aca="false">CHOOSE(WEEKDAY(A2556),"Dom","Lun","Mar","Mie","Jue","Vie","Sab")</f>
        <v>Jue</v>
      </c>
    </row>
    <row r="2557" customFormat="false" ht="15" hidden="true" customHeight="true" outlineLevel="0" collapsed="false">
      <c r="A2557" s="70" t="n">
        <v>44287</v>
      </c>
      <c r="B2557" s="9" t="s">
        <v>2201</v>
      </c>
      <c r="C2557" s="71"/>
      <c r="D2557" s="72"/>
      <c r="E2557" s="73"/>
      <c r="F2557" s="74"/>
      <c r="G2557" s="73"/>
      <c r="H2557" s="75"/>
      <c r="I2557" s="75"/>
      <c r="J2557" s="75"/>
      <c r="K2557" s="104" t="s">
        <v>108</v>
      </c>
      <c r="L2557" s="7" t="n">
        <v>0.413194444444444</v>
      </c>
      <c r="M2557" s="7" t="n">
        <v>0.425</v>
      </c>
      <c r="N2557" s="77" t="s">
        <v>434</v>
      </c>
      <c r="O2557" s="78" t="s">
        <v>3841</v>
      </c>
      <c r="Q2557" s="0" t="s">
        <v>75</v>
      </c>
      <c r="R2557" s="0" t="str">
        <f aca="false">CHOOSE(WEEKDAY(A2557),"Dom","Lun","Mar","Mie","Jue","Vie","Sab")</f>
        <v>Jue</v>
      </c>
    </row>
    <row r="2558" customFormat="false" ht="15" hidden="true" customHeight="true" outlineLevel="0" collapsed="false">
      <c r="A2558" s="70" t="n">
        <v>44287</v>
      </c>
      <c r="B2558" s="9" t="s">
        <v>511</v>
      </c>
      <c r="C2558" s="71"/>
      <c r="D2558" s="72"/>
      <c r="E2558" s="73"/>
      <c r="F2558" s="74"/>
      <c r="G2558" s="73"/>
      <c r="H2558" s="75"/>
      <c r="I2558" s="75"/>
      <c r="J2558" s="75"/>
      <c r="K2558" s="104" t="s">
        <v>257</v>
      </c>
      <c r="L2558" s="7" t="n">
        <v>0.429861111111111</v>
      </c>
      <c r="M2558" s="7" t="n">
        <v>0.457638888888889</v>
      </c>
      <c r="N2558" s="77" t="s">
        <v>168</v>
      </c>
      <c r="O2558" s="78" t="s">
        <v>512</v>
      </c>
      <c r="Q2558" s="0" t="s">
        <v>75</v>
      </c>
      <c r="R2558" s="0" t="str">
        <f aca="false">CHOOSE(WEEKDAY(A2558),"Dom","Lun","Mar","Mie","Jue","Vie","Sab")</f>
        <v>Jue</v>
      </c>
    </row>
    <row r="2559" customFormat="false" ht="15" hidden="true" customHeight="true" outlineLevel="0" collapsed="false">
      <c r="A2559" s="32" t="n">
        <v>44287</v>
      </c>
      <c r="B2559" s="9" t="s">
        <v>3842</v>
      </c>
      <c r="D2559" s="72"/>
      <c r="E2559" s="73"/>
      <c r="F2559" s="74"/>
      <c r="G2559" s="73"/>
      <c r="H2559" s="75"/>
      <c r="I2559" s="75"/>
      <c r="J2559" s="75"/>
      <c r="K2559" s="34" t="s">
        <v>108</v>
      </c>
      <c r="L2559" s="7" t="n">
        <v>0.497222222222222</v>
      </c>
      <c r="M2559" s="7" t="n">
        <v>0.506944444444444</v>
      </c>
      <c r="N2559" s="77" t="s">
        <v>137</v>
      </c>
      <c r="O2559" s="37" t="s">
        <v>3843</v>
      </c>
      <c r="Q2559" s="0" t="s">
        <v>75</v>
      </c>
      <c r="R2559" s="0" t="str">
        <f aca="false">CHOOSE(WEEKDAY(A2559),"Dom","Lun","Mar","Mie","Jue","Vie","Sab")</f>
        <v>Jue</v>
      </c>
    </row>
    <row r="2560" customFormat="false" ht="15" hidden="true" customHeight="true" outlineLevel="0" collapsed="false">
      <c r="A2560" s="32" t="n">
        <v>44287</v>
      </c>
      <c r="B2560" s="9" t="s">
        <v>143</v>
      </c>
      <c r="D2560" s="72"/>
      <c r="E2560" s="73"/>
      <c r="F2560" s="74"/>
      <c r="G2560" s="73"/>
      <c r="H2560" s="75"/>
      <c r="I2560" s="75"/>
      <c r="J2560" s="75"/>
      <c r="K2560" s="34" t="s">
        <v>144</v>
      </c>
      <c r="L2560" s="7" t="n">
        <v>0.531944444444444</v>
      </c>
      <c r="M2560" s="7" t="n">
        <v>0.538194444444444</v>
      </c>
      <c r="N2560" s="77" t="s">
        <v>310</v>
      </c>
      <c r="Q2560" s="0" t="s">
        <v>75</v>
      </c>
      <c r="R2560" s="0" t="str">
        <f aca="false">CHOOSE(WEEKDAY(A2560),"Dom","Lun","Mar","Mie","Jue","Vie","Sab")</f>
        <v>Jue</v>
      </c>
    </row>
    <row r="2561" customFormat="false" ht="15" hidden="true" customHeight="true" outlineLevel="0" collapsed="false">
      <c r="A2561" s="32" t="n">
        <v>44287</v>
      </c>
      <c r="B2561" s="9" t="s">
        <v>3844</v>
      </c>
      <c r="D2561" s="72"/>
      <c r="E2561" s="73"/>
      <c r="F2561" s="74"/>
      <c r="G2561" s="73"/>
      <c r="H2561" s="75"/>
      <c r="I2561" s="75"/>
      <c r="J2561" s="75"/>
      <c r="K2561" s="34" t="s">
        <v>108</v>
      </c>
      <c r="L2561" s="7" t="n">
        <v>0.564583333333333</v>
      </c>
      <c r="M2561" s="7" t="n">
        <v>0.565277777777778</v>
      </c>
      <c r="N2561" s="77" t="s">
        <v>218</v>
      </c>
      <c r="O2561" s="37" t="s">
        <v>3845</v>
      </c>
      <c r="Q2561" s="0" t="s">
        <v>75</v>
      </c>
      <c r="R2561" s="0" t="str">
        <f aca="false">CHOOSE(WEEKDAY(A2561),"Dom","Lun","Mar","Mie","Jue","Vie","Sab")</f>
        <v>Jue</v>
      </c>
    </row>
    <row r="2562" customFormat="false" ht="15" hidden="true" customHeight="true" outlineLevel="0" collapsed="false">
      <c r="A2562" s="32" t="n">
        <v>44287</v>
      </c>
      <c r="B2562" s="9" t="s">
        <v>143</v>
      </c>
      <c r="C2562" s="156"/>
      <c r="D2562" s="137"/>
      <c r="E2562" s="73"/>
      <c r="F2562" s="74"/>
      <c r="G2562" s="73"/>
      <c r="H2562" s="75"/>
      <c r="I2562" s="75"/>
      <c r="J2562" s="75"/>
      <c r="K2562" s="34" t="s">
        <v>144</v>
      </c>
      <c r="L2562" s="7" t="n">
        <v>0.730555555555556</v>
      </c>
      <c r="M2562" s="7" t="n">
        <v>0.744444444444444</v>
      </c>
      <c r="N2562" s="77" t="s">
        <v>109</v>
      </c>
      <c r="Q2562" s="0" t="s">
        <v>75</v>
      </c>
      <c r="R2562" s="0" t="str">
        <f aca="false">CHOOSE(WEEKDAY(A2562),"Dom","Lun","Mar","Mie","Jue","Vie","Sab")</f>
        <v>Jue</v>
      </c>
    </row>
    <row r="2563" customFormat="false" ht="15" hidden="true" customHeight="true" outlineLevel="0" collapsed="false">
      <c r="A2563" s="32" t="n">
        <v>44287</v>
      </c>
      <c r="B2563" s="9" t="s">
        <v>765</v>
      </c>
      <c r="C2563" s="156"/>
      <c r="D2563" s="137"/>
      <c r="E2563" s="73"/>
      <c r="F2563" s="74"/>
      <c r="G2563" s="73"/>
      <c r="H2563" s="75"/>
      <c r="I2563" s="75"/>
      <c r="J2563" s="75"/>
      <c r="K2563" s="34" t="s">
        <v>257</v>
      </c>
      <c r="L2563" s="7" t="n">
        <v>0.756944444444444</v>
      </c>
      <c r="M2563" s="7" t="n">
        <v>0.770833333333333</v>
      </c>
      <c r="N2563" s="77" t="s">
        <v>190</v>
      </c>
      <c r="O2563" s="37" t="s">
        <v>766</v>
      </c>
      <c r="Q2563" s="0" t="s">
        <v>75</v>
      </c>
      <c r="R2563" s="0" t="str">
        <f aca="false">CHOOSE(WEEKDAY(A2563),"Dom","Lun","Mar","Mie","Jue","Vie","Sab")</f>
        <v>Jue</v>
      </c>
    </row>
    <row r="2564" customFormat="false" ht="15" hidden="true" customHeight="true" outlineLevel="0" collapsed="false">
      <c r="A2564" s="32" t="n">
        <v>44287</v>
      </c>
      <c r="B2564" s="9" t="s">
        <v>3846</v>
      </c>
      <c r="D2564" s="72"/>
      <c r="E2564" s="73"/>
      <c r="F2564" s="74"/>
      <c r="G2564" s="73"/>
      <c r="H2564" s="75"/>
      <c r="I2564" s="75"/>
      <c r="J2564" s="75"/>
      <c r="K2564" s="34" t="s">
        <v>108</v>
      </c>
      <c r="L2564" s="7" t="n">
        <v>0.772916666666667</v>
      </c>
      <c r="M2564" s="7" t="n">
        <v>0.779166666666667</v>
      </c>
      <c r="N2564" s="77" t="s">
        <v>106</v>
      </c>
      <c r="O2564" s="37" t="s">
        <v>3847</v>
      </c>
      <c r="Q2564" s="0" t="s">
        <v>75</v>
      </c>
      <c r="R2564" s="0" t="str">
        <f aca="false">CHOOSE(WEEKDAY(A2564),"Dom","Lun","Mar","Mie","Jue","Vie","Sab")</f>
        <v>Jue</v>
      </c>
    </row>
    <row r="2565" customFormat="false" ht="15" hidden="true" customHeight="true" outlineLevel="0" collapsed="false">
      <c r="A2565" s="32" t="n">
        <v>44287</v>
      </c>
      <c r="B2565" s="9" t="s">
        <v>143</v>
      </c>
      <c r="D2565" s="72"/>
      <c r="E2565" s="73"/>
      <c r="F2565" s="74"/>
      <c r="G2565" s="73"/>
      <c r="H2565" s="75"/>
      <c r="I2565" s="75"/>
      <c r="J2565" s="75"/>
      <c r="K2565" s="34" t="s">
        <v>144</v>
      </c>
      <c r="L2565" s="7" t="n">
        <v>0.809722222222222</v>
      </c>
      <c r="M2565" s="7" t="n">
        <v>0.832638888888889</v>
      </c>
      <c r="N2565" s="77" t="s">
        <v>310</v>
      </c>
      <c r="Q2565" s="0" t="s">
        <v>75</v>
      </c>
      <c r="R2565" s="0" t="str">
        <f aca="false">CHOOSE(WEEKDAY(A2565),"Dom","Lun","Mar","Mie","Jue","Vie","Sab")</f>
        <v>Jue</v>
      </c>
    </row>
    <row r="2566" customFormat="false" ht="15" hidden="true" customHeight="true" outlineLevel="0" collapsed="false">
      <c r="A2566" s="47" t="n">
        <v>44287</v>
      </c>
      <c r="B2566" s="79" t="s">
        <v>147</v>
      </c>
      <c r="C2566" s="49"/>
      <c r="D2566" s="80"/>
      <c r="E2566" s="81"/>
      <c r="F2566" s="82"/>
      <c r="G2566" s="81"/>
      <c r="H2566" s="83"/>
      <c r="I2566" s="83"/>
      <c r="J2566" s="83"/>
      <c r="K2566" s="103" t="s">
        <v>96</v>
      </c>
      <c r="L2566" s="85" t="n">
        <v>0.841666666666667</v>
      </c>
      <c r="M2566" s="85" t="n">
        <v>0.856944444444444</v>
      </c>
      <c r="N2566" s="86" t="s">
        <v>3848</v>
      </c>
      <c r="O2566" s="59"/>
      <c r="Q2566" s="0" t="s">
        <v>75</v>
      </c>
      <c r="R2566" s="0" t="str">
        <f aca="false">CHOOSE(WEEKDAY(A2566),"Dom","Lun","Mar","Mie","Jue","Vie","Sab")</f>
        <v>Jue</v>
      </c>
    </row>
    <row r="2567" customFormat="false" ht="15" hidden="false" customHeight="true" outlineLevel="0" collapsed="false">
      <c r="A2567" s="32" t="n">
        <v>44289</v>
      </c>
      <c r="B2567" s="9" t="s">
        <v>2531</v>
      </c>
      <c r="C2567" s="33" t="n">
        <v>400</v>
      </c>
      <c r="D2567" s="72" t="s">
        <v>104</v>
      </c>
      <c r="E2567" s="73" t="s">
        <v>3849</v>
      </c>
      <c r="F2567" s="74" t="n">
        <f aca="false">IF(MONTH(A2567)=MONTH(A2566),F2566+1,1)</f>
        <v>1</v>
      </c>
      <c r="G2567" s="73"/>
      <c r="H2567" s="75"/>
      <c r="I2567" s="75" t="s">
        <v>85</v>
      </c>
      <c r="J2567" s="75" t="s">
        <v>2313</v>
      </c>
      <c r="K2567" s="34" t="s">
        <v>80</v>
      </c>
      <c r="L2567" s="7" t="n">
        <v>0.3625</v>
      </c>
      <c r="M2567" s="7" t="n">
        <v>0.383333333333333</v>
      </c>
      <c r="N2567" s="77" t="s">
        <v>385</v>
      </c>
      <c r="O2567" s="37" t="s">
        <v>3850</v>
      </c>
      <c r="Q2567" s="0" t="s">
        <v>75</v>
      </c>
      <c r="R2567" s="0" t="str">
        <f aca="false">CHOOSE(WEEKDAY(A2567),"Dom","Lun","Mar","Mie","Jue","Vie","Sab")</f>
        <v>Sab</v>
      </c>
    </row>
    <row r="2568" customFormat="false" ht="15" hidden="false" customHeight="true" outlineLevel="0" collapsed="false">
      <c r="A2568" s="32" t="n">
        <v>44289</v>
      </c>
      <c r="B2568" s="9" t="s">
        <v>3851</v>
      </c>
      <c r="C2568" s="33" t="n">
        <v>300</v>
      </c>
      <c r="D2568" s="72" t="s">
        <v>104</v>
      </c>
      <c r="E2568" s="73" t="s">
        <v>3852</v>
      </c>
      <c r="F2568" s="74" t="n">
        <f aca="false">IF(MONTH(A2568)=MONTH(A2567),F2567+1,1)</f>
        <v>2</v>
      </c>
      <c r="G2568" s="73"/>
      <c r="H2568" s="75"/>
      <c r="I2568" s="75" t="s">
        <v>100</v>
      </c>
      <c r="J2568" s="75" t="s">
        <v>2313</v>
      </c>
      <c r="K2568" s="34" t="s">
        <v>80</v>
      </c>
      <c r="L2568" s="7" t="n">
        <v>0.425694444444444</v>
      </c>
      <c r="M2568" s="7" t="n">
        <v>0.429861111111111</v>
      </c>
      <c r="N2568" s="77" t="s">
        <v>164</v>
      </c>
      <c r="O2568" s="37" t="s">
        <v>3853</v>
      </c>
      <c r="Q2568" s="0" t="s">
        <v>75</v>
      </c>
      <c r="R2568" s="0" t="str">
        <f aca="false">CHOOSE(WEEKDAY(A2568),"Dom","Lun","Mar","Mie","Jue","Vie","Sab")</f>
        <v>Sab</v>
      </c>
    </row>
    <row r="2569" customFormat="false" ht="15" hidden="false" customHeight="true" outlineLevel="0" collapsed="false">
      <c r="A2569" s="32" t="n">
        <v>44289</v>
      </c>
      <c r="B2569" s="9" t="s">
        <v>1546</v>
      </c>
      <c r="C2569" s="33" t="n">
        <v>300</v>
      </c>
      <c r="D2569" s="72" t="s">
        <v>104</v>
      </c>
      <c r="E2569" s="73" t="s">
        <v>3854</v>
      </c>
      <c r="F2569" s="74" t="n">
        <f aca="false">IF(MONTH(A2569)=MONTH(A2568),F2568+1,1)</f>
        <v>3</v>
      </c>
      <c r="G2569" s="73"/>
      <c r="H2569" s="75"/>
      <c r="I2569" s="75" t="s">
        <v>100</v>
      </c>
      <c r="J2569" s="75" t="s">
        <v>2313</v>
      </c>
      <c r="K2569" s="34" t="s">
        <v>80</v>
      </c>
      <c r="L2569" s="7" t="n">
        <v>0.439583333333333</v>
      </c>
      <c r="M2569" s="7" t="n">
        <v>0.447916666666667</v>
      </c>
      <c r="N2569" s="77" t="s">
        <v>122</v>
      </c>
      <c r="O2569" s="37" t="s">
        <v>3855</v>
      </c>
      <c r="Q2569" s="0" t="s">
        <v>75</v>
      </c>
      <c r="R2569" s="0" t="str">
        <f aca="false">CHOOSE(WEEKDAY(A2569),"Dom","Lun","Mar","Mie","Jue","Vie","Sab")</f>
        <v>Sab</v>
      </c>
    </row>
    <row r="2570" customFormat="false" ht="15" hidden="false" customHeight="true" outlineLevel="0" collapsed="false">
      <c r="A2570" s="32" t="n">
        <v>44289</v>
      </c>
      <c r="B2570" s="9" t="s">
        <v>314</v>
      </c>
      <c r="C2570" s="33" t="n">
        <v>400</v>
      </c>
      <c r="D2570" s="72" t="s">
        <v>104</v>
      </c>
      <c r="E2570" s="73" t="s">
        <v>3856</v>
      </c>
      <c r="F2570" s="74" t="n">
        <f aca="false">IF(MONTH(A2570)=MONTH(A2569),F2569+1,1)</f>
        <v>4</v>
      </c>
      <c r="G2570" s="73"/>
      <c r="H2570" s="75"/>
      <c r="I2570" s="75" t="s">
        <v>314</v>
      </c>
      <c r="J2570" s="75" t="s">
        <v>2313</v>
      </c>
      <c r="K2570" s="34" t="s">
        <v>80</v>
      </c>
      <c r="L2570" s="7" t="n">
        <v>0.540972222222222</v>
      </c>
      <c r="M2570" s="7" t="n">
        <v>0.569444444444444</v>
      </c>
      <c r="N2570" s="77" t="s">
        <v>122</v>
      </c>
      <c r="O2570" s="37" t="s">
        <v>3857</v>
      </c>
      <c r="Q2570" s="0" t="s">
        <v>75</v>
      </c>
      <c r="R2570" s="0" t="str">
        <f aca="false">CHOOSE(WEEKDAY(A2570),"Dom","Lun","Mar","Mie","Jue","Vie","Sab")</f>
        <v>Sab</v>
      </c>
    </row>
    <row r="2571" customFormat="false" ht="15" hidden="false" customHeight="true" outlineLevel="0" collapsed="false">
      <c r="A2571" s="32" t="n">
        <v>44289</v>
      </c>
      <c r="B2571" s="9" t="s">
        <v>2685</v>
      </c>
      <c r="C2571" s="33" t="n">
        <v>450</v>
      </c>
      <c r="D2571" s="72" t="s">
        <v>104</v>
      </c>
      <c r="E2571" s="73" t="s">
        <v>3858</v>
      </c>
      <c r="F2571" s="74" t="n">
        <f aca="false">IF(MONTH(A2571)=MONTH(A2570),F2570+1,1)</f>
        <v>5</v>
      </c>
      <c r="G2571" s="73"/>
      <c r="H2571" s="75"/>
      <c r="I2571" s="75" t="s">
        <v>79</v>
      </c>
      <c r="J2571" s="75" t="s">
        <v>2313</v>
      </c>
      <c r="K2571" s="34" t="s">
        <v>80</v>
      </c>
      <c r="L2571" s="7" t="n">
        <v>0.651388888888889</v>
      </c>
      <c r="M2571" s="7" t="n">
        <v>0.695138888888889</v>
      </c>
      <c r="N2571" s="77" t="s">
        <v>476</v>
      </c>
      <c r="O2571" s="37" t="s">
        <v>3859</v>
      </c>
      <c r="Q2571" s="0" t="s">
        <v>75</v>
      </c>
      <c r="R2571" s="0" t="str">
        <f aca="false">CHOOSE(WEEKDAY(A2571),"Dom","Lun","Mar","Mie","Jue","Vie","Sab")</f>
        <v>Sab</v>
      </c>
    </row>
    <row r="2572" customFormat="false" ht="15" hidden="false" customHeight="true" outlineLevel="0" collapsed="false">
      <c r="A2572" s="32" t="n">
        <v>44289</v>
      </c>
      <c r="B2572" s="9" t="s">
        <v>204</v>
      </c>
      <c r="C2572" s="33" t="n">
        <v>350</v>
      </c>
      <c r="D2572" s="72" t="s">
        <v>104</v>
      </c>
      <c r="E2572" s="73" t="s">
        <v>205</v>
      </c>
      <c r="F2572" s="74" t="n">
        <f aca="false">IF(MONTH(A2572)=MONTH(A2571),F2571+1,1)</f>
        <v>6</v>
      </c>
      <c r="G2572" s="73"/>
      <c r="H2572" s="75" t="s">
        <v>204</v>
      </c>
      <c r="I2572" s="75" t="s">
        <v>79</v>
      </c>
      <c r="J2572" s="75" t="s">
        <v>2313</v>
      </c>
      <c r="K2572" s="34" t="s">
        <v>80</v>
      </c>
      <c r="L2572" s="7" t="n">
        <v>0.714583333333333</v>
      </c>
      <c r="M2572" s="7" t="n">
        <v>0.740277777777778</v>
      </c>
      <c r="N2572" s="77" t="s">
        <v>106</v>
      </c>
      <c r="O2572" s="37" t="s">
        <v>207</v>
      </c>
      <c r="P2572" s="0" t="s">
        <v>3860</v>
      </c>
      <c r="Q2572" s="0" t="s">
        <v>75</v>
      </c>
      <c r="R2572" s="0" t="str">
        <f aca="false">CHOOSE(WEEKDAY(A2572),"Dom","Lun","Mar","Mie","Jue","Vie","Sab")</f>
        <v>Sab</v>
      </c>
    </row>
    <row r="2573" customFormat="false" ht="15" hidden="true" customHeight="true" outlineLevel="0" collapsed="false">
      <c r="A2573" s="70" t="n">
        <v>44289</v>
      </c>
      <c r="B2573" s="9" t="s">
        <v>2301</v>
      </c>
      <c r="C2573" s="71"/>
      <c r="D2573" s="72"/>
      <c r="E2573" s="73"/>
      <c r="F2573" s="74"/>
      <c r="G2573" s="73"/>
      <c r="H2573" s="75"/>
      <c r="I2573" s="75"/>
      <c r="J2573" s="75"/>
      <c r="K2573" s="104" t="s">
        <v>108</v>
      </c>
      <c r="L2573" s="7" t="n">
        <v>0.4</v>
      </c>
      <c r="M2573" s="7" t="n">
        <v>0.411805555555556</v>
      </c>
      <c r="N2573" s="77" t="s">
        <v>123</v>
      </c>
      <c r="O2573" s="78" t="s">
        <v>3861</v>
      </c>
      <c r="Q2573" s="0" t="s">
        <v>75</v>
      </c>
      <c r="R2573" s="0" t="str">
        <f aca="false">CHOOSE(WEEKDAY(A2573),"Dom","Lun","Mar","Mie","Jue","Vie","Sab")</f>
        <v>Sab</v>
      </c>
    </row>
    <row r="2574" customFormat="false" ht="15" hidden="true" customHeight="true" outlineLevel="0" collapsed="false">
      <c r="A2574" s="70" t="n">
        <v>44289</v>
      </c>
      <c r="B2574" s="9" t="s">
        <v>2301</v>
      </c>
      <c r="C2574" s="120"/>
      <c r="D2574" s="137"/>
      <c r="E2574" s="73"/>
      <c r="F2574" s="74"/>
      <c r="G2574" s="73"/>
      <c r="H2574" s="75"/>
      <c r="I2574" s="75"/>
      <c r="J2574" s="75"/>
      <c r="K2574" s="104" t="s">
        <v>108</v>
      </c>
      <c r="L2574" s="7" t="n">
        <v>0.415972222222222</v>
      </c>
      <c r="M2574" s="7" t="n">
        <v>0.422916666666667</v>
      </c>
      <c r="N2574" s="77" t="s">
        <v>168</v>
      </c>
      <c r="O2574" s="78" t="s">
        <v>3862</v>
      </c>
      <c r="Q2574" s="0" t="s">
        <v>75</v>
      </c>
      <c r="R2574" s="0" t="str">
        <f aca="false">CHOOSE(WEEKDAY(A2574),"Dom","Lun","Mar","Mie","Jue","Vie","Sab")</f>
        <v>Sab</v>
      </c>
    </row>
    <row r="2575" customFormat="false" ht="15" hidden="true" customHeight="true" outlineLevel="0" collapsed="false">
      <c r="A2575" s="32" t="n">
        <v>44289</v>
      </c>
      <c r="B2575" s="9" t="s">
        <v>1546</v>
      </c>
      <c r="C2575" s="156"/>
      <c r="D2575" s="137"/>
      <c r="E2575" s="73"/>
      <c r="F2575" s="74"/>
      <c r="G2575" s="73"/>
      <c r="H2575" s="75"/>
      <c r="I2575" s="75" t="s">
        <v>100</v>
      </c>
      <c r="J2575" s="75"/>
      <c r="K2575" s="34" t="s">
        <v>108</v>
      </c>
      <c r="L2575" s="7" t="n">
        <v>0.4625</v>
      </c>
      <c r="M2575" s="7" t="n">
        <v>0.465972222222222</v>
      </c>
      <c r="N2575" s="77" t="s">
        <v>137</v>
      </c>
      <c r="Q2575" s="0" t="s">
        <v>75</v>
      </c>
      <c r="R2575" s="0" t="str">
        <f aca="false">CHOOSE(WEEKDAY(A2575),"Dom","Lun","Mar","Mie","Jue","Vie","Sab")</f>
        <v>Sab</v>
      </c>
    </row>
    <row r="2576" customFormat="false" ht="15" hidden="true" customHeight="true" outlineLevel="0" collapsed="false">
      <c r="A2576" s="32" t="n">
        <v>44289</v>
      </c>
      <c r="B2576" s="9" t="s">
        <v>3306</v>
      </c>
      <c r="C2576" s="156"/>
      <c r="D2576" s="137"/>
      <c r="E2576" s="73"/>
      <c r="F2576" s="74"/>
      <c r="G2576" s="73"/>
      <c r="H2576" s="75"/>
      <c r="I2576" s="75" t="s">
        <v>187</v>
      </c>
      <c r="J2576" s="75"/>
      <c r="K2576" s="34" t="s">
        <v>108</v>
      </c>
      <c r="L2576" s="7" t="n">
        <v>0.474305555555556</v>
      </c>
      <c r="M2576" s="7" t="n">
        <v>0.495138888888889</v>
      </c>
      <c r="N2576" s="77" t="s">
        <v>106</v>
      </c>
      <c r="O2576" s="37" t="s">
        <v>3863</v>
      </c>
      <c r="Q2576" s="0" t="s">
        <v>75</v>
      </c>
      <c r="R2576" s="0" t="str">
        <f aca="false">CHOOSE(WEEKDAY(A2576),"Dom","Lun","Mar","Mie","Jue","Vie","Sab")</f>
        <v>Sab</v>
      </c>
    </row>
    <row r="2577" customFormat="false" ht="15" hidden="true" customHeight="true" outlineLevel="0" collapsed="false">
      <c r="A2577" s="32" t="n">
        <v>44289</v>
      </c>
      <c r="B2577" s="9" t="s">
        <v>143</v>
      </c>
      <c r="D2577" s="72"/>
      <c r="E2577" s="73"/>
      <c r="F2577" s="74"/>
      <c r="G2577" s="73"/>
      <c r="H2577" s="75"/>
      <c r="I2577" s="75"/>
      <c r="J2577" s="75"/>
      <c r="K2577" s="34" t="s">
        <v>144</v>
      </c>
      <c r="L2577" s="7" t="n">
        <v>0.510416666666667</v>
      </c>
      <c r="M2577" s="7" t="n">
        <v>0.527083333333333</v>
      </c>
      <c r="N2577" s="77" t="s">
        <v>145</v>
      </c>
      <c r="Q2577" s="0" t="s">
        <v>75</v>
      </c>
      <c r="R2577" s="0" t="str">
        <f aca="false">CHOOSE(WEEKDAY(A2577),"Dom","Lun","Mar","Mie","Jue","Vie","Sab")</f>
        <v>Sab</v>
      </c>
    </row>
    <row r="2578" customFormat="false" ht="15" hidden="true" customHeight="true" outlineLevel="0" collapsed="false">
      <c r="A2578" s="32" t="n">
        <v>44289</v>
      </c>
      <c r="B2578" s="9" t="s">
        <v>147</v>
      </c>
      <c r="D2578" s="72"/>
      <c r="E2578" s="73"/>
      <c r="F2578" s="74"/>
      <c r="G2578" s="73"/>
      <c r="H2578" s="75"/>
      <c r="I2578" s="75"/>
      <c r="J2578" s="75"/>
      <c r="K2578" s="34" t="s">
        <v>96</v>
      </c>
      <c r="L2578" s="7" t="n">
        <v>0.584027777777778</v>
      </c>
      <c r="M2578" s="7" t="n">
        <v>0.608333333333333</v>
      </c>
      <c r="N2578" s="77" t="s">
        <v>124</v>
      </c>
      <c r="Q2578" s="0" t="s">
        <v>75</v>
      </c>
      <c r="R2578" s="0" t="str">
        <f aca="false">CHOOSE(WEEKDAY(A2578),"Dom","Lun","Mar","Mie","Jue","Vie","Sab")</f>
        <v>Sab</v>
      </c>
    </row>
    <row r="2579" customFormat="false" ht="15" hidden="true" customHeight="true" outlineLevel="0" collapsed="false">
      <c r="A2579" s="32" t="n">
        <v>44289</v>
      </c>
      <c r="B2579" s="9" t="s">
        <v>1632</v>
      </c>
      <c r="C2579" s="156"/>
      <c r="D2579" s="137"/>
      <c r="E2579" s="73"/>
      <c r="F2579" s="74"/>
      <c r="G2579" s="73"/>
      <c r="H2579" s="75"/>
      <c r="I2579" s="75"/>
      <c r="J2579" s="75"/>
      <c r="K2579" s="34" t="s">
        <v>257</v>
      </c>
      <c r="L2579" s="7" t="n">
        <v>0.644444444444444</v>
      </c>
      <c r="M2579" s="7" t="n">
        <v>0.649305555555556</v>
      </c>
      <c r="N2579" s="77" t="s">
        <v>190</v>
      </c>
      <c r="O2579" s="37" t="s">
        <v>407</v>
      </c>
      <c r="Q2579" s="0" t="s">
        <v>75</v>
      </c>
      <c r="R2579" s="0" t="str">
        <f aca="false">CHOOSE(WEEKDAY(A2579),"Dom","Lun","Mar","Mie","Jue","Vie","Sab")</f>
        <v>Sab</v>
      </c>
    </row>
    <row r="2580" customFormat="false" ht="15" hidden="true" customHeight="true" outlineLevel="0" collapsed="false">
      <c r="A2580" s="32" t="n">
        <v>44289</v>
      </c>
      <c r="B2580" s="9" t="s">
        <v>143</v>
      </c>
      <c r="C2580" s="156"/>
      <c r="D2580" s="137"/>
      <c r="E2580" s="73"/>
      <c r="F2580" s="74"/>
      <c r="G2580" s="73"/>
      <c r="H2580" s="75"/>
      <c r="I2580" s="75"/>
      <c r="J2580" s="75"/>
      <c r="K2580" s="34" t="s">
        <v>144</v>
      </c>
      <c r="L2580" s="7" t="n">
        <v>0.755555555555556</v>
      </c>
      <c r="M2580" s="7" t="n">
        <v>0.81875</v>
      </c>
      <c r="N2580" s="77" t="s">
        <v>310</v>
      </c>
      <c r="Q2580" s="0" t="s">
        <v>75</v>
      </c>
      <c r="R2580" s="0" t="str">
        <f aca="false">CHOOSE(WEEKDAY(A2580),"Dom","Lun","Mar","Mie","Jue","Vie","Sab")</f>
        <v>Sab</v>
      </c>
    </row>
    <row r="2581" customFormat="false" ht="15" hidden="true" customHeight="true" outlineLevel="0" collapsed="false">
      <c r="A2581" s="47" t="n">
        <v>44289</v>
      </c>
      <c r="B2581" s="79" t="s">
        <v>147</v>
      </c>
      <c r="C2581" s="118"/>
      <c r="D2581" s="150"/>
      <c r="E2581" s="81"/>
      <c r="F2581" s="82"/>
      <c r="G2581" s="81"/>
      <c r="H2581" s="83"/>
      <c r="I2581" s="83"/>
      <c r="J2581" s="83"/>
      <c r="K2581" s="103" t="s">
        <v>96</v>
      </c>
      <c r="L2581" s="85" t="n">
        <v>0.827777777777778</v>
      </c>
      <c r="M2581" s="85" t="n">
        <v>0.847222222222222</v>
      </c>
      <c r="N2581" s="86" t="s">
        <v>1979</v>
      </c>
      <c r="O2581" s="59"/>
      <c r="Q2581" s="0" t="s">
        <v>75</v>
      </c>
      <c r="R2581" s="0" t="str">
        <f aca="false">CHOOSE(WEEKDAY(A2581),"Dom","Lun","Mar","Mie","Jue","Vie","Sab")</f>
        <v>Sab</v>
      </c>
    </row>
    <row r="2582" customFormat="false" ht="15" hidden="false" customHeight="true" outlineLevel="0" collapsed="false">
      <c r="A2582" s="70" t="n">
        <v>44290</v>
      </c>
      <c r="B2582" s="9" t="s">
        <v>3704</v>
      </c>
      <c r="C2582" s="71" t="n">
        <v>400</v>
      </c>
      <c r="D2582" s="72" t="s">
        <v>104</v>
      </c>
      <c r="E2582" s="73" t="s">
        <v>3705</v>
      </c>
      <c r="F2582" s="74" t="n">
        <f aca="false">IF(MONTH(A2582)=MONTH(A2581),F2581+1,1)</f>
        <v>1</v>
      </c>
      <c r="G2582" s="73"/>
      <c r="H2582" s="75" t="s">
        <v>3706</v>
      </c>
      <c r="I2582" s="75" t="s">
        <v>79</v>
      </c>
      <c r="J2582" s="75" t="s">
        <v>2313</v>
      </c>
      <c r="K2582" s="104" t="s">
        <v>80</v>
      </c>
      <c r="L2582" s="7" t="n">
        <v>0.431944444444444</v>
      </c>
      <c r="M2582" s="7" t="n">
        <v>0.463888888888889</v>
      </c>
      <c r="N2582" s="77" t="s">
        <v>909</v>
      </c>
      <c r="O2582" s="78" t="s">
        <v>3707</v>
      </c>
      <c r="Q2582" s="0" t="s">
        <v>75</v>
      </c>
      <c r="R2582" s="0" t="str">
        <f aca="false">CHOOSE(WEEKDAY(A2582),"Dom","Lun","Mar","Mie","Jue","Vie","Sab")</f>
        <v>Dom</v>
      </c>
    </row>
    <row r="2583" customFormat="false" ht="15" hidden="false" customHeight="true" outlineLevel="0" collapsed="false">
      <c r="A2583" s="70" t="n">
        <v>44290</v>
      </c>
      <c r="B2583" s="9" t="s">
        <v>204</v>
      </c>
      <c r="C2583" s="71" t="n">
        <v>450</v>
      </c>
      <c r="D2583" s="72" t="s">
        <v>104</v>
      </c>
      <c r="E2583" s="73" t="s">
        <v>205</v>
      </c>
      <c r="F2583" s="74" t="n">
        <f aca="false">IF(MONTH(A2583)=MONTH(A2582),F2582+1,1)</f>
        <v>2</v>
      </c>
      <c r="G2583" s="73"/>
      <c r="H2583" s="75" t="s">
        <v>204</v>
      </c>
      <c r="I2583" s="75" t="s">
        <v>79</v>
      </c>
      <c r="J2583" s="75" t="s">
        <v>2313</v>
      </c>
      <c r="K2583" s="104" t="s">
        <v>80</v>
      </c>
      <c r="L2583" s="7" t="n">
        <v>0.497222222222222</v>
      </c>
      <c r="M2583" s="7" t="n">
        <v>0.505555555555556</v>
      </c>
      <c r="N2583" s="77" t="s">
        <v>106</v>
      </c>
      <c r="O2583" s="78" t="s">
        <v>207</v>
      </c>
      <c r="Q2583" s="0" t="s">
        <v>75</v>
      </c>
      <c r="R2583" s="0" t="str">
        <f aca="false">CHOOSE(WEEKDAY(A2583),"Dom","Lun","Mar","Mie","Jue","Vie","Sab")</f>
        <v>Dom</v>
      </c>
    </row>
    <row r="2584" customFormat="false" ht="15" hidden="false" customHeight="true" outlineLevel="0" collapsed="false">
      <c r="A2584" s="32" t="n">
        <v>44290</v>
      </c>
      <c r="B2584" s="9" t="s">
        <v>3864</v>
      </c>
      <c r="C2584" s="156" t="n">
        <v>300</v>
      </c>
      <c r="D2584" s="137" t="s">
        <v>104</v>
      </c>
      <c r="E2584" s="73" t="s">
        <v>3865</v>
      </c>
      <c r="F2584" s="74" t="n">
        <f aca="false">IF(MONTH(A2584)=MONTH(A2583),F2583+1,1)</f>
        <v>3</v>
      </c>
      <c r="G2584" s="73"/>
      <c r="H2584" s="75"/>
      <c r="I2584" s="75" t="s">
        <v>876</v>
      </c>
      <c r="J2584" s="75" t="s">
        <v>2313</v>
      </c>
      <c r="K2584" s="34" t="s">
        <v>80</v>
      </c>
      <c r="L2584" s="7" t="n">
        <v>0.525</v>
      </c>
      <c r="M2584" s="7" t="n">
        <v>0.545833333333333</v>
      </c>
      <c r="N2584" s="77" t="s">
        <v>259</v>
      </c>
      <c r="O2584" s="148" t="s">
        <v>3866</v>
      </c>
      <c r="Q2584" s="0" t="s">
        <v>75</v>
      </c>
      <c r="R2584" s="0" t="str">
        <f aca="false">CHOOSE(WEEKDAY(A2584),"Dom","Lun","Mar","Mie","Jue","Vie","Sab")</f>
        <v>Dom</v>
      </c>
    </row>
    <row r="2585" customFormat="false" ht="15" hidden="false" customHeight="true" outlineLevel="0" collapsed="false">
      <c r="A2585" s="32" t="n">
        <v>44290</v>
      </c>
      <c r="B2585" s="9" t="s">
        <v>3867</v>
      </c>
      <c r="C2585" s="33" t="n">
        <v>300</v>
      </c>
      <c r="D2585" s="72" t="s">
        <v>104</v>
      </c>
      <c r="E2585" s="73" t="s">
        <v>3868</v>
      </c>
      <c r="F2585" s="74" t="n">
        <f aca="false">IF(MONTH(A2585)=MONTH(A2584),F2584+1,1)</f>
        <v>4</v>
      </c>
      <c r="G2585" s="73"/>
      <c r="H2585" s="75"/>
      <c r="I2585" s="75" t="s">
        <v>159</v>
      </c>
      <c r="J2585" s="75" t="s">
        <v>2313</v>
      </c>
      <c r="K2585" s="34" t="s">
        <v>80</v>
      </c>
      <c r="L2585" s="7" t="n">
        <v>0.63125</v>
      </c>
      <c r="M2585" s="7" t="n">
        <v>0.643055555555556</v>
      </c>
      <c r="N2585" s="77" t="s">
        <v>145</v>
      </c>
      <c r="O2585" s="37" t="s">
        <v>3869</v>
      </c>
      <c r="Q2585" s="0" t="s">
        <v>75</v>
      </c>
      <c r="R2585" s="0" t="str">
        <f aca="false">CHOOSE(WEEKDAY(A2585),"Dom","Lun","Mar","Mie","Jue","Vie","Sab")</f>
        <v>Dom</v>
      </c>
    </row>
    <row r="2586" customFormat="false" ht="15" hidden="false" customHeight="true" outlineLevel="0" collapsed="false">
      <c r="A2586" s="32" t="n">
        <v>44290</v>
      </c>
      <c r="B2586" s="9" t="s">
        <v>1068</v>
      </c>
      <c r="C2586" s="33" t="n">
        <v>300</v>
      </c>
      <c r="D2586" s="72" t="s">
        <v>104</v>
      </c>
      <c r="E2586" s="73" t="s">
        <v>3870</v>
      </c>
      <c r="F2586" s="74" t="n">
        <f aca="false">IF(MONTH(A2586)=MONTH(A2585),F2585+1,1)</f>
        <v>5</v>
      </c>
      <c r="G2586" s="73"/>
      <c r="H2586" s="75"/>
      <c r="I2586" s="75" t="s">
        <v>100</v>
      </c>
      <c r="J2586" s="75" t="s">
        <v>2313</v>
      </c>
      <c r="K2586" s="34" t="s">
        <v>80</v>
      </c>
      <c r="L2586" s="7" t="n">
        <v>0.656944444444444</v>
      </c>
      <c r="M2586" s="7" t="n">
        <v>0.690972222222222</v>
      </c>
      <c r="N2586" s="77" t="s">
        <v>267</v>
      </c>
      <c r="O2586" s="37" t="s">
        <v>3871</v>
      </c>
      <c r="Q2586" s="0" t="s">
        <v>75</v>
      </c>
      <c r="R2586" s="0" t="str">
        <f aca="false">CHOOSE(WEEKDAY(A2586),"Dom","Lun","Mar","Mie","Jue","Vie","Sab")</f>
        <v>Dom</v>
      </c>
    </row>
    <row r="2587" customFormat="false" ht="15" hidden="false" customHeight="true" outlineLevel="0" collapsed="false">
      <c r="A2587" s="32" t="n">
        <v>44290</v>
      </c>
      <c r="B2587" s="9" t="s">
        <v>3872</v>
      </c>
      <c r="C2587" s="156" t="n">
        <v>300</v>
      </c>
      <c r="D2587" s="137" t="s">
        <v>104</v>
      </c>
      <c r="E2587" s="73" t="s">
        <v>1738</v>
      </c>
      <c r="F2587" s="74" t="n">
        <f aca="false">IF(MONTH(A2587)=MONTH(A2586),F2586+1,1)</f>
        <v>6</v>
      </c>
      <c r="G2587" s="73"/>
      <c r="H2587" s="75"/>
      <c r="I2587" s="75" t="s">
        <v>100</v>
      </c>
      <c r="J2587" s="75" t="s">
        <v>2313</v>
      </c>
      <c r="K2587" s="34" t="s">
        <v>80</v>
      </c>
      <c r="L2587" s="7" t="n">
        <v>0.709027777777778</v>
      </c>
      <c r="M2587" s="7" t="n">
        <v>0.71875</v>
      </c>
      <c r="N2587" s="77" t="s">
        <v>170</v>
      </c>
      <c r="O2587" s="37" t="s">
        <v>1739</v>
      </c>
      <c r="Q2587" s="0" t="s">
        <v>75</v>
      </c>
      <c r="R2587" s="0" t="str">
        <f aca="false">CHOOSE(WEEKDAY(A2587),"Dom","Lun","Mar","Mie","Jue","Vie","Sab")</f>
        <v>Dom</v>
      </c>
    </row>
    <row r="2588" customFormat="false" ht="15" hidden="false" customHeight="true" outlineLevel="0" collapsed="false">
      <c r="A2588" s="32" t="n">
        <v>44290</v>
      </c>
      <c r="B2588" s="9" t="s">
        <v>3873</v>
      </c>
      <c r="C2588" s="156" t="n">
        <v>300</v>
      </c>
      <c r="D2588" s="137" t="s">
        <v>104</v>
      </c>
      <c r="E2588" s="73" t="s">
        <v>3874</v>
      </c>
      <c r="F2588" s="74" t="n">
        <f aca="false">IF(MONTH(A2588)=MONTH(A2587),F2587+1,1)</f>
        <v>7</v>
      </c>
      <c r="G2588" s="73"/>
      <c r="H2588" s="75"/>
      <c r="I2588" s="75" t="s">
        <v>100</v>
      </c>
      <c r="J2588" s="75" t="s">
        <v>2313</v>
      </c>
      <c r="K2588" s="34" t="s">
        <v>80</v>
      </c>
      <c r="L2588" s="7" t="n">
        <v>0.726388888888889</v>
      </c>
      <c r="M2588" s="7" t="n">
        <v>0.761111111111111</v>
      </c>
      <c r="N2588" s="77" t="s">
        <v>276</v>
      </c>
      <c r="O2588" s="37" t="s">
        <v>3875</v>
      </c>
      <c r="Q2588" s="0" t="s">
        <v>75</v>
      </c>
      <c r="R2588" s="0" t="str">
        <f aca="false">CHOOSE(WEEKDAY(A2588),"Dom","Lun","Mar","Mie","Jue","Vie","Sab")</f>
        <v>Dom</v>
      </c>
    </row>
    <row r="2589" customFormat="false" ht="15" hidden="false" customHeight="true" outlineLevel="0" collapsed="false">
      <c r="A2589" s="32" t="n">
        <v>44290</v>
      </c>
      <c r="B2589" s="9" t="s">
        <v>204</v>
      </c>
      <c r="C2589" s="33" t="n">
        <v>350</v>
      </c>
      <c r="D2589" s="72" t="s">
        <v>104</v>
      </c>
      <c r="E2589" s="73" t="s">
        <v>205</v>
      </c>
      <c r="F2589" s="74" t="n">
        <f aca="false">IF(MONTH(A2589)=MONTH(A2588),F2588+1,1)</f>
        <v>8</v>
      </c>
      <c r="G2589" s="73"/>
      <c r="H2589" s="75" t="s">
        <v>204</v>
      </c>
      <c r="I2589" s="75" t="s">
        <v>79</v>
      </c>
      <c r="J2589" s="75" t="s">
        <v>2313</v>
      </c>
      <c r="K2589" s="34" t="s">
        <v>80</v>
      </c>
      <c r="L2589" s="7" t="n">
        <v>0.853472222222222</v>
      </c>
      <c r="M2589" s="7" t="n">
        <v>0.888888888888889</v>
      </c>
      <c r="N2589" s="77" t="s">
        <v>395</v>
      </c>
      <c r="O2589" s="37" t="s">
        <v>3876</v>
      </c>
      <c r="Q2589" s="0" t="s">
        <v>75</v>
      </c>
      <c r="R2589" s="0" t="str">
        <f aca="false">CHOOSE(WEEKDAY(A2589),"Dom","Lun","Mar","Mie","Jue","Vie","Sab")</f>
        <v>Dom</v>
      </c>
    </row>
    <row r="2590" customFormat="false" ht="15" hidden="true" customHeight="true" outlineLevel="0" collapsed="false">
      <c r="A2590" s="32" t="n">
        <v>44290</v>
      </c>
      <c r="B2590" s="9" t="s">
        <v>3877</v>
      </c>
      <c r="D2590" s="72"/>
      <c r="E2590" s="73"/>
      <c r="F2590" s="74"/>
      <c r="G2590" s="73"/>
      <c r="H2590" s="75"/>
      <c r="I2590" s="75"/>
      <c r="J2590" s="75"/>
      <c r="K2590" s="34" t="s">
        <v>96</v>
      </c>
      <c r="L2590" s="7" t="n">
        <v>0.427777777777778</v>
      </c>
      <c r="M2590" s="7" t="n">
        <v>0.429166666666667</v>
      </c>
      <c r="N2590" s="77" t="s">
        <v>168</v>
      </c>
      <c r="Q2590" s="0" t="s">
        <v>75</v>
      </c>
      <c r="R2590" s="0" t="str">
        <f aca="false">CHOOSE(WEEKDAY(A2590),"Dom","Lun","Mar","Mie","Jue","Vie","Sab")</f>
        <v>Dom</v>
      </c>
    </row>
    <row r="2591" customFormat="false" ht="15" hidden="true" customHeight="true" outlineLevel="0" collapsed="false">
      <c r="A2591" s="32" t="n">
        <v>44290</v>
      </c>
      <c r="B2591" s="9" t="s">
        <v>370</v>
      </c>
      <c r="C2591" s="156"/>
      <c r="D2591" s="137"/>
      <c r="E2591" s="73"/>
      <c r="F2591" s="74"/>
      <c r="G2591" s="73"/>
      <c r="H2591" s="75"/>
      <c r="I2591" s="75"/>
      <c r="J2591" s="75"/>
      <c r="K2591" s="34" t="s">
        <v>257</v>
      </c>
      <c r="L2591" s="7" t="n">
        <v>0.520833333333333</v>
      </c>
      <c r="M2591" s="7" t="n">
        <v>0.522222222222222</v>
      </c>
      <c r="N2591" s="77" t="s">
        <v>168</v>
      </c>
      <c r="O2591" s="37" t="s">
        <v>371</v>
      </c>
      <c r="Q2591" s="0" t="s">
        <v>75</v>
      </c>
      <c r="R2591" s="0" t="str">
        <f aca="false">CHOOSE(WEEKDAY(A2591),"Dom","Lun","Mar","Mie","Jue","Vie","Sab")</f>
        <v>Dom</v>
      </c>
    </row>
    <row r="2592" customFormat="false" ht="15" hidden="true" customHeight="true" outlineLevel="0" collapsed="false">
      <c r="A2592" s="32" t="n">
        <v>44290</v>
      </c>
      <c r="B2592" s="9" t="s">
        <v>2201</v>
      </c>
      <c r="D2592" s="72"/>
      <c r="E2592" s="73"/>
      <c r="F2592" s="74"/>
      <c r="G2592" s="73"/>
      <c r="H2592" s="75"/>
      <c r="I2592" s="75"/>
      <c r="J2592" s="75"/>
      <c r="K2592" s="34" t="s">
        <v>108</v>
      </c>
      <c r="L2592" s="7" t="n">
        <v>0.557638888888889</v>
      </c>
      <c r="M2592" s="7" t="n">
        <v>0.577083333333333</v>
      </c>
      <c r="N2592" s="77" t="s">
        <v>168</v>
      </c>
      <c r="O2592" s="148"/>
      <c r="Q2592" s="0" t="s">
        <v>75</v>
      </c>
      <c r="R2592" s="0" t="str">
        <f aca="false">CHOOSE(WEEKDAY(A2592),"Dom","Lun","Mar","Mie","Jue","Vie","Sab")</f>
        <v>Dom</v>
      </c>
    </row>
    <row r="2593" customFormat="false" ht="15" hidden="true" customHeight="true" outlineLevel="0" collapsed="false">
      <c r="A2593" s="32" t="n">
        <v>44290</v>
      </c>
      <c r="B2593" s="9" t="s">
        <v>143</v>
      </c>
      <c r="C2593" s="156"/>
      <c r="D2593" s="137"/>
      <c r="E2593" s="73"/>
      <c r="F2593" s="74"/>
      <c r="G2593" s="73"/>
      <c r="H2593" s="75"/>
      <c r="I2593" s="75"/>
      <c r="J2593" s="75"/>
      <c r="K2593" s="34" t="s">
        <v>144</v>
      </c>
      <c r="L2593" s="7" t="n">
        <v>0.579861111111111</v>
      </c>
      <c r="M2593" s="7" t="n">
        <v>0.620138888888889</v>
      </c>
      <c r="N2593" s="77" t="s">
        <v>220</v>
      </c>
      <c r="Q2593" s="0" t="s">
        <v>75</v>
      </c>
      <c r="R2593" s="0" t="str">
        <f aca="false">CHOOSE(WEEKDAY(A2593),"Dom","Lun","Mar","Mie","Jue","Vie","Sab")</f>
        <v>Dom</v>
      </c>
    </row>
    <row r="2594" customFormat="false" ht="15" hidden="true" customHeight="true" outlineLevel="0" collapsed="false">
      <c r="A2594" s="32" t="n">
        <v>44290</v>
      </c>
      <c r="B2594" s="9" t="s">
        <v>143</v>
      </c>
      <c r="D2594" s="72"/>
      <c r="E2594" s="73"/>
      <c r="F2594" s="74"/>
      <c r="G2594" s="73"/>
      <c r="H2594" s="75"/>
      <c r="I2594" s="75"/>
      <c r="J2594" s="75"/>
      <c r="K2594" s="34" t="s">
        <v>144</v>
      </c>
      <c r="L2594" s="7" t="n">
        <v>0.783333333333333</v>
      </c>
      <c r="M2594" s="7" t="n">
        <v>0.822916666666667</v>
      </c>
      <c r="N2594" s="77" t="s">
        <v>164</v>
      </c>
      <c r="Q2594" s="0" t="s">
        <v>75</v>
      </c>
      <c r="R2594" s="0" t="str">
        <f aca="false">CHOOSE(WEEKDAY(A2594),"Dom","Lun","Mar","Mie","Jue","Vie","Sab")</f>
        <v>Dom</v>
      </c>
    </row>
    <row r="2595" customFormat="false" ht="15" hidden="true" customHeight="true" outlineLevel="0" collapsed="false">
      <c r="A2595" s="32" t="n">
        <v>44290</v>
      </c>
      <c r="B2595" s="9" t="s">
        <v>147</v>
      </c>
      <c r="C2595" s="156"/>
      <c r="D2595" s="137"/>
      <c r="E2595" s="73"/>
      <c r="F2595" s="74"/>
      <c r="G2595" s="73"/>
      <c r="H2595" s="75"/>
      <c r="I2595" s="75"/>
      <c r="J2595" s="75"/>
      <c r="K2595" s="34" t="s">
        <v>96</v>
      </c>
      <c r="L2595" s="7" t="n">
        <v>0.832638888888889</v>
      </c>
      <c r="M2595" s="7" t="n">
        <v>0.848611111111111</v>
      </c>
      <c r="N2595" s="77" t="s">
        <v>434</v>
      </c>
      <c r="Q2595" s="0" t="s">
        <v>75</v>
      </c>
      <c r="R2595" s="0" t="str">
        <f aca="false">CHOOSE(WEEKDAY(A2595),"Dom","Lun","Mar","Mie","Jue","Vie","Sab")</f>
        <v>Dom</v>
      </c>
    </row>
    <row r="2596" customFormat="false" ht="15" hidden="true" customHeight="true" outlineLevel="0" collapsed="false">
      <c r="A2596" s="32" t="n">
        <v>44290</v>
      </c>
      <c r="B2596" s="9" t="s">
        <v>2581</v>
      </c>
      <c r="D2596" s="72"/>
      <c r="E2596" s="73"/>
      <c r="F2596" s="74"/>
      <c r="G2596" s="73"/>
      <c r="H2596" s="75"/>
      <c r="I2596" s="75"/>
      <c r="J2596" s="75"/>
      <c r="K2596" s="34" t="s">
        <v>144</v>
      </c>
      <c r="L2596" s="7" t="n">
        <v>0.914583333333333</v>
      </c>
      <c r="M2596" s="7" t="n">
        <v>0.952083333333333</v>
      </c>
      <c r="N2596" s="77" t="s">
        <v>220</v>
      </c>
      <c r="O2596" s="37" t="s">
        <v>3007</v>
      </c>
      <c r="Q2596" s="0" t="s">
        <v>75</v>
      </c>
      <c r="R2596" s="0" t="str">
        <f aca="false">CHOOSE(WEEKDAY(A2596),"Dom","Lun","Mar","Mie","Jue","Vie","Sab")</f>
        <v>Dom</v>
      </c>
    </row>
    <row r="2597" customFormat="false" ht="15" hidden="true" customHeight="true" outlineLevel="0" collapsed="false">
      <c r="A2597" s="47" t="n">
        <v>44290</v>
      </c>
      <c r="B2597" s="79" t="s">
        <v>147</v>
      </c>
      <c r="C2597" s="118"/>
      <c r="D2597" s="150"/>
      <c r="E2597" s="81"/>
      <c r="F2597" s="82"/>
      <c r="G2597" s="81"/>
      <c r="H2597" s="83"/>
      <c r="I2597" s="83"/>
      <c r="J2597" s="83"/>
      <c r="K2597" s="103" t="s">
        <v>96</v>
      </c>
      <c r="L2597" s="85" t="n">
        <v>0.963194444444444</v>
      </c>
      <c r="M2597" s="85" t="n">
        <v>0.973611111111111</v>
      </c>
      <c r="N2597" s="86" t="s">
        <v>3878</v>
      </c>
      <c r="O2597" s="59"/>
      <c r="Q2597" s="0" t="s">
        <v>75</v>
      </c>
      <c r="R2597" s="0" t="str">
        <f aca="false">CHOOSE(WEEKDAY(A2597),"Dom","Lun","Mar","Mie","Jue","Vie","Sab")</f>
        <v>Dom</v>
      </c>
    </row>
    <row r="2598" customFormat="false" ht="15" hidden="false" customHeight="true" outlineLevel="0" collapsed="false">
      <c r="A2598" s="32" t="n">
        <v>44291</v>
      </c>
      <c r="B2598" s="9" t="s">
        <v>3879</v>
      </c>
      <c r="C2598" s="33" t="n">
        <v>400</v>
      </c>
      <c r="D2598" s="72" t="s">
        <v>821</v>
      </c>
      <c r="E2598" s="73" t="s">
        <v>3880</v>
      </c>
      <c r="F2598" s="74" t="n">
        <f aca="false">IF(MONTH(A2598)=MONTH(A2597),F2597+1,1)</f>
        <v>1</v>
      </c>
      <c r="G2598" s="73"/>
      <c r="H2598" s="75" t="s">
        <v>3881</v>
      </c>
      <c r="I2598" s="75" t="s">
        <v>113</v>
      </c>
      <c r="J2598" s="75" t="s">
        <v>2313</v>
      </c>
      <c r="K2598" s="34" t="s">
        <v>80</v>
      </c>
      <c r="L2598" s="7" t="n">
        <v>0.529861111111111</v>
      </c>
      <c r="M2598" s="7" t="n">
        <v>0.567361111111111</v>
      </c>
      <c r="N2598" s="77" t="s">
        <v>210</v>
      </c>
      <c r="O2598" s="37" t="s">
        <v>3882</v>
      </c>
      <c r="Q2598" s="0" t="s">
        <v>75</v>
      </c>
      <c r="R2598" s="0" t="str">
        <f aca="false">CHOOSE(WEEKDAY(A2598),"Dom","Lun","Mar","Mie","Jue","Vie","Sab")</f>
        <v>Lun</v>
      </c>
    </row>
    <row r="2599" customFormat="false" ht="15" hidden="false" customHeight="true" outlineLevel="0" collapsed="false">
      <c r="A2599" s="32" t="n">
        <v>44291</v>
      </c>
      <c r="B2599" s="9" t="s">
        <v>3883</v>
      </c>
      <c r="C2599" s="33" t="n">
        <v>450</v>
      </c>
      <c r="D2599" s="72" t="s">
        <v>821</v>
      </c>
      <c r="E2599" s="73" t="s">
        <v>3884</v>
      </c>
      <c r="F2599" s="74" t="n">
        <f aca="false">IF(MONTH(A2599)=MONTH(A2598),F2598+1,1)</f>
        <v>2</v>
      </c>
      <c r="G2599" s="73"/>
      <c r="H2599" s="75" t="s">
        <v>233</v>
      </c>
      <c r="I2599" s="75" t="s">
        <v>131</v>
      </c>
      <c r="J2599" s="75" t="s">
        <v>2313</v>
      </c>
      <c r="K2599" s="34" t="s">
        <v>80</v>
      </c>
      <c r="L2599" s="7" t="n">
        <v>0.693055555555556</v>
      </c>
      <c r="M2599" s="7" t="n">
        <v>0.708333333333333</v>
      </c>
      <c r="N2599" s="77" t="s">
        <v>164</v>
      </c>
      <c r="O2599" s="37" t="s">
        <v>3885</v>
      </c>
      <c r="Q2599" s="0" t="s">
        <v>75</v>
      </c>
      <c r="R2599" s="0" t="str">
        <f aca="false">CHOOSE(WEEKDAY(A2599),"Dom","Lun","Mar","Mie","Jue","Vie","Sab")</f>
        <v>Lun</v>
      </c>
    </row>
    <row r="2600" customFormat="false" ht="15" hidden="false" customHeight="true" outlineLevel="0" collapsed="false">
      <c r="A2600" s="70" t="n">
        <v>44291</v>
      </c>
      <c r="B2600" s="9" t="s">
        <v>2839</v>
      </c>
      <c r="C2600" s="71" t="n">
        <v>350</v>
      </c>
      <c r="D2600" s="72" t="s">
        <v>104</v>
      </c>
      <c r="E2600" s="73" t="s">
        <v>3886</v>
      </c>
      <c r="F2600" s="74" t="n">
        <f aca="false">IF(MONTH(A2600)=MONTH(A2599),F2599+1,1)</f>
        <v>3</v>
      </c>
      <c r="G2600" s="73"/>
      <c r="H2600" s="75"/>
      <c r="I2600" s="75" t="s">
        <v>131</v>
      </c>
      <c r="J2600" s="75" t="s">
        <v>2313</v>
      </c>
      <c r="K2600" s="104" t="s">
        <v>80</v>
      </c>
      <c r="L2600" s="7" t="n">
        <v>0.417361111111111</v>
      </c>
      <c r="M2600" s="7" t="n">
        <v>0.438194444444444</v>
      </c>
      <c r="N2600" s="77" t="s">
        <v>395</v>
      </c>
      <c r="O2600" s="78" t="s">
        <v>3887</v>
      </c>
      <c r="P2600" s="159"/>
      <c r="Q2600" s="0" t="s">
        <v>75</v>
      </c>
      <c r="R2600" s="0" t="str">
        <f aca="false">CHOOSE(WEEKDAY(A2600),"Dom","Lun","Mar","Mie","Jue","Vie","Sab")</f>
        <v>Lun</v>
      </c>
    </row>
    <row r="2601" customFormat="false" ht="15" hidden="false" customHeight="true" outlineLevel="0" collapsed="false">
      <c r="A2601" s="32" t="n">
        <v>44291</v>
      </c>
      <c r="B2601" s="9" t="s">
        <v>3888</v>
      </c>
      <c r="C2601" s="156" t="n">
        <v>300</v>
      </c>
      <c r="D2601" s="137" t="s">
        <v>104</v>
      </c>
      <c r="E2601" s="73" t="s">
        <v>1600</v>
      </c>
      <c r="F2601" s="74" t="n">
        <f aca="false">IF(MONTH(A2601)=MONTH(A2600),F2600+1,1)</f>
        <v>4</v>
      </c>
      <c r="G2601" s="73"/>
      <c r="H2601" s="75"/>
      <c r="I2601" s="75" t="s">
        <v>159</v>
      </c>
      <c r="J2601" s="75" t="s">
        <v>2313</v>
      </c>
      <c r="K2601" s="34" t="s">
        <v>80</v>
      </c>
      <c r="L2601" s="7" t="n">
        <v>0.593055555555556</v>
      </c>
      <c r="M2601" s="7" t="n">
        <v>0.620833333333333</v>
      </c>
      <c r="N2601" s="77" t="s">
        <v>109</v>
      </c>
      <c r="O2601" s="37" t="s">
        <v>1601</v>
      </c>
      <c r="Q2601" s="0" t="s">
        <v>75</v>
      </c>
      <c r="R2601" s="0" t="str">
        <f aca="false">CHOOSE(WEEKDAY(A2601),"Dom","Lun","Mar","Mie","Jue","Vie","Sab")</f>
        <v>Lun</v>
      </c>
    </row>
    <row r="2602" customFormat="false" ht="15" hidden="false" customHeight="true" outlineLevel="0" collapsed="false">
      <c r="A2602" s="32" t="n">
        <v>44291</v>
      </c>
      <c r="B2602" s="9" t="s">
        <v>1670</v>
      </c>
      <c r="C2602" s="33" t="n">
        <v>300</v>
      </c>
      <c r="D2602" s="72" t="s">
        <v>104</v>
      </c>
      <c r="E2602" s="73" t="s">
        <v>3889</v>
      </c>
      <c r="F2602" s="74" t="n">
        <f aca="false">IF(MONTH(A2602)=MONTH(A2601),F2601+1,1)</f>
        <v>5</v>
      </c>
      <c r="G2602" s="73"/>
      <c r="H2602" s="75" t="s">
        <v>1672</v>
      </c>
      <c r="I2602" s="75" t="s">
        <v>131</v>
      </c>
      <c r="J2602" s="75" t="s">
        <v>2313</v>
      </c>
      <c r="K2602" s="34" t="s">
        <v>80</v>
      </c>
      <c r="L2602" s="7" t="n">
        <v>0.667361111111111</v>
      </c>
      <c r="M2602" s="7" t="n">
        <v>0.677083333333333</v>
      </c>
      <c r="N2602" s="77" t="s">
        <v>155</v>
      </c>
      <c r="O2602" s="37" t="s">
        <v>3890</v>
      </c>
      <c r="Q2602" s="0" t="s">
        <v>75</v>
      </c>
      <c r="R2602" s="0" t="str">
        <f aca="false">CHOOSE(WEEKDAY(A2602),"Dom","Lun","Mar","Mie","Jue","Vie","Sab")</f>
        <v>Lun</v>
      </c>
    </row>
    <row r="2603" customFormat="false" ht="15" hidden="true" customHeight="true" outlineLevel="0" collapsed="false">
      <c r="A2603" s="32" t="n">
        <v>44291</v>
      </c>
      <c r="B2603" s="9" t="s">
        <v>3891</v>
      </c>
      <c r="C2603" s="157"/>
      <c r="D2603" s="153"/>
      <c r="E2603" s="73"/>
      <c r="F2603" s="74"/>
      <c r="G2603" s="73"/>
      <c r="H2603" s="75"/>
      <c r="I2603" s="75"/>
      <c r="J2603" s="75"/>
      <c r="K2603" s="34" t="s">
        <v>108</v>
      </c>
      <c r="L2603" s="7" t="n">
        <v>0.391666666666667</v>
      </c>
      <c r="M2603" s="7" t="n">
        <v>0.406944444444444</v>
      </c>
      <c r="N2603" s="77" t="s">
        <v>198</v>
      </c>
      <c r="O2603" s="37" t="s">
        <v>3892</v>
      </c>
      <c r="Q2603" s="0" t="s">
        <v>75</v>
      </c>
      <c r="R2603" s="0" t="str">
        <f aca="false">CHOOSE(WEEKDAY(A2603),"Dom","Lun","Mar","Mie","Jue","Vie","Sab")</f>
        <v>Lun</v>
      </c>
    </row>
    <row r="2604" customFormat="false" ht="15" hidden="true" customHeight="true" outlineLevel="0" collapsed="false">
      <c r="A2604" s="70" t="n">
        <v>44291</v>
      </c>
      <c r="B2604" s="9" t="s">
        <v>3239</v>
      </c>
      <c r="C2604" s="71"/>
      <c r="D2604" s="72"/>
      <c r="E2604" s="73"/>
      <c r="F2604" s="74"/>
      <c r="G2604" s="73"/>
      <c r="H2604" s="75"/>
      <c r="I2604" s="75"/>
      <c r="J2604" s="75"/>
      <c r="K2604" s="104" t="s">
        <v>108</v>
      </c>
      <c r="L2604" s="7" t="n">
        <v>0.463888888888889</v>
      </c>
      <c r="M2604" s="7" t="n">
        <v>0.479166666666667</v>
      </c>
      <c r="N2604" s="77" t="s">
        <v>267</v>
      </c>
      <c r="O2604" s="78"/>
      <c r="P2604" s="159"/>
      <c r="Q2604" s="0" t="s">
        <v>75</v>
      </c>
      <c r="R2604" s="0" t="str">
        <f aca="false">CHOOSE(WEEKDAY(A2604),"Dom","Lun","Mar","Mie","Jue","Vie","Sab")</f>
        <v>Lun</v>
      </c>
    </row>
    <row r="2605" customFormat="false" ht="15" hidden="true" customHeight="true" outlineLevel="0" collapsed="false">
      <c r="A2605" s="70" t="n">
        <v>44291</v>
      </c>
      <c r="B2605" s="9" t="s">
        <v>143</v>
      </c>
      <c r="C2605" s="120"/>
      <c r="D2605" s="137"/>
      <c r="E2605" s="73"/>
      <c r="F2605" s="74"/>
      <c r="G2605" s="73"/>
      <c r="H2605" s="75"/>
      <c r="I2605" s="75"/>
      <c r="J2605" s="75"/>
      <c r="K2605" s="104" t="s">
        <v>144</v>
      </c>
      <c r="L2605" s="7" t="n">
        <v>0.497222222222222</v>
      </c>
      <c r="M2605" s="7" t="n">
        <v>0.520833333333333</v>
      </c>
      <c r="N2605" s="77" t="s">
        <v>310</v>
      </c>
      <c r="O2605" s="78"/>
      <c r="P2605" s="159"/>
      <c r="Q2605" s="0" t="s">
        <v>75</v>
      </c>
      <c r="R2605" s="0" t="str">
        <f aca="false">CHOOSE(WEEKDAY(A2605),"Dom","Lun","Mar","Mie","Jue","Vie","Sab")</f>
        <v>Lun</v>
      </c>
    </row>
    <row r="2606" customFormat="false" ht="15" hidden="true" customHeight="true" outlineLevel="0" collapsed="false">
      <c r="A2606" s="32" t="n">
        <v>44291</v>
      </c>
      <c r="B2606" s="9" t="s">
        <v>3001</v>
      </c>
      <c r="D2606" s="72"/>
      <c r="E2606" s="73"/>
      <c r="F2606" s="74"/>
      <c r="G2606" s="73"/>
      <c r="H2606" s="75"/>
      <c r="I2606" s="75"/>
      <c r="J2606" s="75"/>
      <c r="K2606" s="34" t="s">
        <v>108</v>
      </c>
      <c r="L2606" s="7" t="n">
        <v>0.5875</v>
      </c>
      <c r="M2606" s="7" t="n">
        <v>0.5875</v>
      </c>
      <c r="N2606" s="77" t="s">
        <v>239</v>
      </c>
      <c r="O2606" s="37" t="s">
        <v>3893</v>
      </c>
      <c r="Q2606" s="0" t="s">
        <v>75</v>
      </c>
      <c r="R2606" s="0" t="str">
        <f aca="false">CHOOSE(WEEKDAY(A2606),"Dom","Lun","Mar","Mie","Jue","Vie","Sab")</f>
        <v>Lun</v>
      </c>
    </row>
    <row r="2607" customFormat="false" ht="15" hidden="true" customHeight="true" outlineLevel="0" collapsed="false">
      <c r="A2607" s="32" t="n">
        <v>44291</v>
      </c>
      <c r="B2607" s="9" t="s">
        <v>143</v>
      </c>
      <c r="D2607" s="72"/>
      <c r="E2607" s="73"/>
      <c r="F2607" s="74"/>
      <c r="G2607" s="73"/>
      <c r="H2607" s="75"/>
      <c r="I2607" s="75"/>
      <c r="J2607" s="75"/>
      <c r="K2607" s="34" t="s">
        <v>144</v>
      </c>
      <c r="L2607" s="7" t="n">
        <v>0.633333333333333</v>
      </c>
      <c r="M2607" s="7" t="n">
        <v>0.642361111111111</v>
      </c>
      <c r="N2607" s="77" t="s">
        <v>170</v>
      </c>
      <c r="Q2607" s="0" t="s">
        <v>75</v>
      </c>
      <c r="R2607" s="0" t="str">
        <f aca="false">CHOOSE(WEEKDAY(A2607),"Dom","Lun","Mar","Mie","Jue","Vie","Sab")</f>
        <v>Lun</v>
      </c>
    </row>
    <row r="2608" customFormat="false" ht="15" hidden="true" customHeight="true" outlineLevel="0" collapsed="false">
      <c r="A2608" s="32" t="n">
        <v>44291</v>
      </c>
      <c r="B2608" s="9" t="s">
        <v>765</v>
      </c>
      <c r="C2608" s="156"/>
      <c r="D2608" s="137"/>
      <c r="E2608" s="73"/>
      <c r="F2608" s="74"/>
      <c r="G2608" s="73"/>
      <c r="H2608" s="75"/>
      <c r="I2608" s="75"/>
      <c r="J2608" s="75"/>
      <c r="K2608" s="34" t="s">
        <v>257</v>
      </c>
      <c r="L2608" s="7" t="n">
        <v>0.65</v>
      </c>
      <c r="M2608" s="7" t="n">
        <v>0.665277777777778</v>
      </c>
      <c r="N2608" s="77" t="s">
        <v>190</v>
      </c>
      <c r="O2608" s="37" t="s">
        <v>766</v>
      </c>
      <c r="Q2608" s="0" t="s">
        <v>75</v>
      </c>
      <c r="R2608" s="0" t="str">
        <f aca="false">CHOOSE(WEEKDAY(A2608),"Dom","Lun","Mar","Mie","Jue","Vie","Sab")</f>
        <v>Lun</v>
      </c>
    </row>
    <row r="2609" customFormat="false" ht="15" hidden="true" customHeight="true" outlineLevel="0" collapsed="false">
      <c r="A2609" s="32" t="n">
        <v>44291</v>
      </c>
      <c r="B2609" s="9" t="s">
        <v>143</v>
      </c>
      <c r="C2609" s="156"/>
      <c r="D2609" s="137"/>
      <c r="E2609" s="73"/>
      <c r="F2609" s="74"/>
      <c r="G2609" s="73"/>
      <c r="H2609" s="75"/>
      <c r="I2609" s="75"/>
      <c r="J2609" s="75"/>
      <c r="K2609" s="34" t="s">
        <v>144</v>
      </c>
      <c r="L2609" s="7" t="n">
        <v>0.718055555555556</v>
      </c>
      <c r="M2609" s="7" t="n">
        <v>0.75625</v>
      </c>
      <c r="N2609" s="77" t="s">
        <v>284</v>
      </c>
      <c r="Q2609" s="0" t="s">
        <v>75</v>
      </c>
      <c r="R2609" s="0" t="str">
        <f aca="false">CHOOSE(WEEKDAY(A2609),"Dom","Lun","Mar","Mie","Jue","Vie","Sab")</f>
        <v>Lun</v>
      </c>
    </row>
    <row r="2610" customFormat="false" ht="15" hidden="true" customHeight="true" outlineLevel="0" collapsed="false">
      <c r="A2610" s="47" t="n">
        <v>44291</v>
      </c>
      <c r="B2610" s="79" t="s">
        <v>147</v>
      </c>
      <c r="C2610" s="118"/>
      <c r="D2610" s="150"/>
      <c r="E2610" s="81"/>
      <c r="F2610" s="82"/>
      <c r="G2610" s="81"/>
      <c r="H2610" s="83"/>
      <c r="I2610" s="83"/>
      <c r="J2610" s="83"/>
      <c r="K2610" s="103" t="s">
        <v>96</v>
      </c>
      <c r="L2610" s="85" t="n">
        <v>0.7625</v>
      </c>
      <c r="M2610" s="85" t="n">
        <v>0.781944444444444</v>
      </c>
      <c r="N2610" s="86" t="s">
        <v>772</v>
      </c>
      <c r="O2610" s="59"/>
      <c r="Q2610" s="0" t="s">
        <v>75</v>
      </c>
      <c r="R2610" s="0" t="str">
        <f aca="false">CHOOSE(WEEKDAY(A2610),"Dom","Lun","Mar","Mie","Jue","Vie","Sab")</f>
        <v>Lun</v>
      </c>
    </row>
    <row r="2611" customFormat="false" ht="15" hidden="false" customHeight="true" outlineLevel="0" collapsed="false">
      <c r="A2611" s="32" t="n">
        <v>44292</v>
      </c>
      <c r="B2611" s="9" t="s">
        <v>3894</v>
      </c>
      <c r="C2611" s="156" t="n">
        <v>300</v>
      </c>
      <c r="D2611" s="137" t="s">
        <v>821</v>
      </c>
      <c r="E2611" s="73" t="s">
        <v>3895</v>
      </c>
      <c r="F2611" s="74" t="n">
        <f aca="false">IF(MONTH(A2611)=MONTH(A2610),F2610+1,1)</f>
        <v>1</v>
      </c>
      <c r="G2611" s="73"/>
      <c r="H2611" s="75" t="s">
        <v>3896</v>
      </c>
      <c r="I2611" s="75" t="s">
        <v>394</v>
      </c>
      <c r="J2611" s="75" t="s">
        <v>2313</v>
      </c>
      <c r="K2611" s="34" t="s">
        <v>80</v>
      </c>
      <c r="L2611" s="7" t="n">
        <v>0.525694444444444</v>
      </c>
      <c r="M2611" s="7" t="n">
        <v>0.580555555555556</v>
      </c>
      <c r="N2611" s="77" t="s">
        <v>385</v>
      </c>
      <c r="O2611" s="37" t="s">
        <v>3897</v>
      </c>
      <c r="Q2611" s="0" t="s">
        <v>75</v>
      </c>
      <c r="R2611" s="0" t="str">
        <f aca="false">CHOOSE(WEEKDAY(A2611),"Dom","Lun","Mar","Mie","Jue","Vie","Sab")</f>
        <v>Mar</v>
      </c>
    </row>
    <row r="2612" customFormat="false" ht="15" hidden="false" customHeight="true" outlineLevel="0" collapsed="false">
      <c r="A2612" s="32" t="n">
        <v>44292</v>
      </c>
      <c r="B2612" s="9" t="s">
        <v>3190</v>
      </c>
      <c r="C2612" s="33" t="n">
        <v>300</v>
      </c>
      <c r="D2612" s="72" t="s">
        <v>104</v>
      </c>
      <c r="E2612" s="73" t="s">
        <v>3898</v>
      </c>
      <c r="F2612" s="74" t="n">
        <f aca="false">IF(MONTH(A2612)=MONTH(A2611),F2611+1,1)</f>
        <v>2</v>
      </c>
      <c r="G2612" s="73"/>
      <c r="H2612" s="75"/>
      <c r="I2612" s="75" t="s">
        <v>183</v>
      </c>
      <c r="J2612" s="75" t="s">
        <v>2313</v>
      </c>
      <c r="K2612" s="34" t="s">
        <v>80</v>
      </c>
      <c r="L2612" s="7" t="n">
        <v>0.374305555555555</v>
      </c>
      <c r="M2612" s="7" t="n">
        <v>0.404861111111111</v>
      </c>
      <c r="N2612" s="77" t="s">
        <v>324</v>
      </c>
      <c r="O2612" s="37" t="s">
        <v>3899</v>
      </c>
      <c r="Q2612" s="0" t="s">
        <v>75</v>
      </c>
      <c r="R2612" s="0" t="str">
        <f aca="false">CHOOSE(WEEKDAY(A2612),"Dom","Lun","Mar","Mie","Jue","Vie","Sab")</f>
        <v>Mar</v>
      </c>
    </row>
    <row r="2613" customFormat="false" ht="15" hidden="false" customHeight="true" outlineLevel="0" collapsed="false">
      <c r="A2613" s="70" t="n">
        <v>44292</v>
      </c>
      <c r="B2613" s="9" t="s">
        <v>3900</v>
      </c>
      <c r="C2613" s="71" t="n">
        <v>350</v>
      </c>
      <c r="D2613" s="72" t="s">
        <v>104</v>
      </c>
      <c r="E2613" s="73" t="s">
        <v>3901</v>
      </c>
      <c r="F2613" s="74" t="n">
        <f aca="false">IF(MONTH(A2613)=MONTH(A2612),F2612+1,1)</f>
        <v>3</v>
      </c>
      <c r="G2613" s="73"/>
      <c r="H2613" s="75"/>
      <c r="I2613" s="75" t="s">
        <v>876</v>
      </c>
      <c r="J2613" s="75" t="s">
        <v>2313</v>
      </c>
      <c r="K2613" s="104" t="s">
        <v>80</v>
      </c>
      <c r="L2613" s="7" t="n">
        <v>0.411805555555556</v>
      </c>
      <c r="M2613" s="7" t="n">
        <v>0.456944444444444</v>
      </c>
      <c r="N2613" s="77" t="s">
        <v>106</v>
      </c>
      <c r="O2613" s="78" t="s">
        <v>3902</v>
      </c>
      <c r="Q2613" s="0" t="s">
        <v>75</v>
      </c>
      <c r="R2613" s="0" t="str">
        <f aca="false">CHOOSE(WEEKDAY(A2613),"Dom","Lun","Mar","Mie","Jue","Vie","Sab")</f>
        <v>Mar</v>
      </c>
    </row>
    <row r="2614" customFormat="false" ht="15" hidden="false" customHeight="true" outlineLevel="0" collapsed="false">
      <c r="A2614" s="70" t="n">
        <v>44292</v>
      </c>
      <c r="B2614" s="9" t="s">
        <v>2626</v>
      </c>
      <c r="C2614" s="120" t="n">
        <v>300</v>
      </c>
      <c r="D2614" s="137" t="s">
        <v>104</v>
      </c>
      <c r="E2614" s="73" t="s">
        <v>2627</v>
      </c>
      <c r="F2614" s="74" t="n">
        <f aca="false">IF(MONTH(A2614)=MONTH(A2613),F2613+1,1)</f>
        <v>4</v>
      </c>
      <c r="G2614" s="73"/>
      <c r="H2614" s="75"/>
      <c r="I2614" s="75" t="s">
        <v>159</v>
      </c>
      <c r="J2614" s="75" t="s">
        <v>2313</v>
      </c>
      <c r="K2614" s="104" t="s">
        <v>80</v>
      </c>
      <c r="L2614" s="7" t="n">
        <v>0.472222222222222</v>
      </c>
      <c r="M2614" s="7" t="n">
        <v>0.516666666666667</v>
      </c>
      <c r="N2614" s="77" t="s">
        <v>310</v>
      </c>
      <c r="O2614" s="78" t="s">
        <v>2628</v>
      </c>
      <c r="Q2614" s="0" t="s">
        <v>75</v>
      </c>
      <c r="R2614" s="0" t="str">
        <f aca="false">CHOOSE(WEEKDAY(A2614),"Dom","Lun","Mar","Mie","Jue","Vie","Sab")</f>
        <v>Mar</v>
      </c>
    </row>
    <row r="2615" customFormat="false" ht="15" hidden="false" customHeight="true" outlineLevel="0" collapsed="false">
      <c r="A2615" s="32" t="n">
        <v>44292</v>
      </c>
      <c r="B2615" s="9" t="s">
        <v>3051</v>
      </c>
      <c r="C2615" s="33" t="n">
        <v>300</v>
      </c>
      <c r="D2615" s="72" t="s">
        <v>104</v>
      </c>
      <c r="E2615" s="73" t="s">
        <v>3052</v>
      </c>
      <c r="F2615" s="74" t="n">
        <f aca="false">IF(MONTH(A2615)=MONTH(A2614),F2614+1,1)</f>
        <v>5</v>
      </c>
      <c r="G2615" s="73"/>
      <c r="H2615" s="75"/>
      <c r="I2615" s="75" t="s">
        <v>187</v>
      </c>
      <c r="J2615" s="75" t="s">
        <v>2313</v>
      </c>
      <c r="K2615" s="34" t="s">
        <v>80</v>
      </c>
      <c r="L2615" s="7" t="n">
        <v>0.646527777777778</v>
      </c>
      <c r="M2615" s="7" t="n">
        <v>0.661805555555556</v>
      </c>
      <c r="N2615" s="77" t="s">
        <v>267</v>
      </c>
      <c r="O2615" s="37" t="s">
        <v>3053</v>
      </c>
      <c r="Q2615" s="0" t="s">
        <v>75</v>
      </c>
      <c r="R2615" s="0" t="str">
        <f aca="false">CHOOSE(WEEKDAY(A2615),"Dom","Lun","Mar","Mie","Jue","Vie","Sab")</f>
        <v>Mar</v>
      </c>
    </row>
    <row r="2616" customFormat="false" ht="15" hidden="true" customHeight="true" outlineLevel="0" collapsed="false">
      <c r="A2616" s="32" t="n">
        <v>44292</v>
      </c>
      <c r="B2616" s="9" t="s">
        <v>143</v>
      </c>
      <c r="C2616" s="156"/>
      <c r="D2616" s="137"/>
      <c r="E2616" s="73"/>
      <c r="F2616" s="74"/>
      <c r="G2616" s="73"/>
      <c r="H2616" s="75"/>
      <c r="I2616" s="75"/>
      <c r="J2616" s="75"/>
      <c r="K2616" s="34" t="s">
        <v>144</v>
      </c>
      <c r="L2616" s="7" t="n">
        <v>0.597222222222222</v>
      </c>
      <c r="M2616" s="7" t="n">
        <v>0.628472222222222</v>
      </c>
      <c r="N2616" s="77" t="s">
        <v>239</v>
      </c>
      <c r="Q2616" s="0" t="s">
        <v>75</v>
      </c>
      <c r="R2616" s="0" t="str">
        <f aca="false">CHOOSE(WEEKDAY(A2616),"Dom","Lun","Mar","Mie","Jue","Vie","Sab")</f>
        <v>Mar</v>
      </c>
    </row>
    <row r="2617" customFormat="false" ht="15" hidden="true" customHeight="true" outlineLevel="0" collapsed="false">
      <c r="A2617" s="32" t="n">
        <v>44292</v>
      </c>
      <c r="B2617" s="9" t="s">
        <v>1385</v>
      </c>
      <c r="D2617" s="72"/>
      <c r="E2617" s="73"/>
      <c r="F2617" s="74"/>
      <c r="G2617" s="73"/>
      <c r="H2617" s="75"/>
      <c r="I2617" s="75"/>
      <c r="J2617" s="75"/>
      <c r="K2617" s="34" t="s">
        <v>257</v>
      </c>
      <c r="L2617" s="7" t="n">
        <v>0.634027777777778</v>
      </c>
      <c r="M2617" s="7" t="n">
        <v>0.64375</v>
      </c>
      <c r="N2617" s="77" t="s">
        <v>168</v>
      </c>
      <c r="O2617" s="37" t="s">
        <v>281</v>
      </c>
      <c r="Q2617" s="0" t="s">
        <v>75</v>
      </c>
      <c r="R2617" s="0" t="str">
        <f aca="false">CHOOSE(WEEKDAY(A2617),"Dom","Lun","Mar","Mie","Jue","Vie","Sab")</f>
        <v>Mar</v>
      </c>
    </row>
    <row r="2618" customFormat="false" ht="15" hidden="true" customHeight="true" outlineLevel="0" collapsed="false">
      <c r="A2618" s="32" t="n">
        <v>44292</v>
      </c>
      <c r="B2618" s="9" t="s">
        <v>143</v>
      </c>
      <c r="D2618" s="72"/>
      <c r="E2618" s="73"/>
      <c r="F2618" s="74"/>
      <c r="G2618" s="73"/>
      <c r="H2618" s="75"/>
      <c r="I2618" s="75"/>
      <c r="J2618" s="75"/>
      <c r="K2618" s="34" t="s">
        <v>144</v>
      </c>
      <c r="L2618" s="7" t="n">
        <v>0.679861111111111</v>
      </c>
      <c r="M2618" s="7" t="n">
        <v>0.703472222222222</v>
      </c>
      <c r="N2618" s="77" t="s">
        <v>310</v>
      </c>
      <c r="Q2618" s="0" t="s">
        <v>75</v>
      </c>
      <c r="R2618" s="0" t="str">
        <f aca="false">CHOOSE(WEEKDAY(A2618),"Dom","Lun","Mar","Mie","Jue","Vie","Sab")</f>
        <v>Mar</v>
      </c>
    </row>
    <row r="2619" customFormat="false" ht="15" hidden="true" customHeight="true" outlineLevel="0" collapsed="false">
      <c r="A2619" s="47" t="n">
        <v>44292</v>
      </c>
      <c r="B2619" s="79" t="s">
        <v>147</v>
      </c>
      <c r="C2619" s="49"/>
      <c r="D2619" s="80"/>
      <c r="E2619" s="81"/>
      <c r="F2619" s="82"/>
      <c r="G2619" s="81"/>
      <c r="H2619" s="83"/>
      <c r="I2619" s="83"/>
      <c r="J2619" s="83"/>
      <c r="K2619" s="103" t="s">
        <v>96</v>
      </c>
      <c r="L2619" s="85" t="n">
        <v>0.7125</v>
      </c>
      <c r="M2619" s="85" t="n">
        <v>0.752083333333333</v>
      </c>
      <c r="N2619" s="86" t="s">
        <v>229</v>
      </c>
      <c r="O2619" s="59"/>
      <c r="Q2619" s="0" t="s">
        <v>75</v>
      </c>
      <c r="R2619" s="0" t="str">
        <f aca="false">CHOOSE(WEEKDAY(A2619),"Dom","Lun","Mar","Mie","Jue","Vie","Sab")</f>
        <v>Mar</v>
      </c>
    </row>
    <row r="2620" customFormat="false" ht="15" hidden="false" customHeight="true" outlineLevel="0" collapsed="false">
      <c r="A2620" s="70" t="n">
        <v>44293</v>
      </c>
      <c r="B2620" s="9" t="s">
        <v>1068</v>
      </c>
      <c r="C2620" s="152" t="n">
        <v>300</v>
      </c>
      <c r="D2620" s="153" t="s">
        <v>104</v>
      </c>
      <c r="E2620" s="73" t="s">
        <v>3903</v>
      </c>
      <c r="F2620" s="74" t="n">
        <f aca="false">IF(MONTH(A2620)=MONTH(A2619),F2619+1,1)</f>
        <v>1</v>
      </c>
      <c r="G2620" s="73"/>
      <c r="H2620" s="75"/>
      <c r="I2620" s="75" t="s">
        <v>100</v>
      </c>
      <c r="J2620" s="75" t="s">
        <v>2313</v>
      </c>
      <c r="K2620" s="104" t="s">
        <v>80</v>
      </c>
      <c r="L2620" s="7" t="n">
        <v>0.415277777777778</v>
      </c>
      <c r="M2620" s="7" t="n">
        <v>0.436805555555555</v>
      </c>
      <c r="N2620" s="77" t="s">
        <v>385</v>
      </c>
      <c r="O2620" s="78" t="s">
        <v>3904</v>
      </c>
      <c r="Q2620" s="0" t="s">
        <v>75</v>
      </c>
      <c r="R2620" s="0" t="str">
        <f aca="false">CHOOSE(WEEKDAY(A2620),"Dom","Lun","Mar","Mie","Jue","Vie","Sab")</f>
        <v>Mie</v>
      </c>
    </row>
    <row r="2621" customFormat="false" ht="15" hidden="true" customHeight="true" outlineLevel="0" collapsed="false">
      <c r="A2621" s="32" t="n">
        <v>44293</v>
      </c>
      <c r="B2621" s="9" t="s">
        <v>3905</v>
      </c>
      <c r="D2621" s="72"/>
      <c r="E2621" s="73"/>
      <c r="F2621" s="74"/>
      <c r="G2621" s="73"/>
      <c r="H2621" s="75"/>
      <c r="I2621" s="75" t="s">
        <v>100</v>
      </c>
      <c r="J2621" s="75"/>
      <c r="K2621" s="34" t="s">
        <v>108</v>
      </c>
      <c r="L2621" s="7" t="n">
        <v>0.377777777777778</v>
      </c>
      <c r="M2621" s="7" t="n">
        <v>0.3875</v>
      </c>
      <c r="N2621" s="77" t="s">
        <v>137</v>
      </c>
      <c r="O2621" s="37" t="s">
        <v>3906</v>
      </c>
      <c r="Q2621" s="0" t="s">
        <v>75</v>
      </c>
      <c r="R2621" s="0" t="str">
        <f aca="false">CHOOSE(WEEKDAY(A2621),"Dom","Lun","Mar","Mie","Jue","Vie","Sab")</f>
        <v>Mie</v>
      </c>
    </row>
    <row r="2622" customFormat="false" ht="15" hidden="true" customHeight="true" outlineLevel="0" collapsed="false">
      <c r="A2622" s="70" t="n">
        <v>44293</v>
      </c>
      <c r="B2622" s="9" t="s">
        <v>3907</v>
      </c>
      <c r="C2622" s="71"/>
      <c r="D2622" s="72"/>
      <c r="E2622" s="73"/>
      <c r="F2622" s="74"/>
      <c r="G2622" s="73"/>
      <c r="H2622" s="75"/>
      <c r="I2622" s="75" t="s">
        <v>85</v>
      </c>
      <c r="J2622" s="75"/>
      <c r="K2622" s="104" t="s">
        <v>108</v>
      </c>
      <c r="L2622" s="7" t="n">
        <v>0.395833333333333</v>
      </c>
      <c r="M2622" s="7" t="n">
        <v>0.413888888888889</v>
      </c>
      <c r="N2622" s="77" t="s">
        <v>343</v>
      </c>
      <c r="O2622" s="78" t="s">
        <v>3908</v>
      </c>
      <c r="Q2622" s="0" t="s">
        <v>75</v>
      </c>
      <c r="R2622" s="0" t="str">
        <f aca="false">CHOOSE(WEEKDAY(A2622),"Dom","Lun","Mar","Mie","Jue","Vie","Sab")</f>
        <v>Mie</v>
      </c>
    </row>
    <row r="2623" customFormat="false" ht="15" hidden="true" customHeight="true" outlineLevel="0" collapsed="false">
      <c r="A2623" s="32" t="n">
        <v>44293</v>
      </c>
      <c r="B2623" s="9" t="s">
        <v>3909</v>
      </c>
      <c r="C2623" s="157"/>
      <c r="D2623" s="153"/>
      <c r="E2623" s="73"/>
      <c r="F2623" s="74"/>
      <c r="G2623" s="73"/>
      <c r="H2623" s="75"/>
      <c r="I2623" s="75" t="s">
        <v>100</v>
      </c>
      <c r="J2623" s="75"/>
      <c r="K2623" s="34" t="s">
        <v>108</v>
      </c>
      <c r="L2623" s="7" t="n">
        <v>0.453472222222222</v>
      </c>
      <c r="M2623" s="7" t="n">
        <v>0.459027777777778</v>
      </c>
      <c r="N2623" s="77" t="s">
        <v>3910</v>
      </c>
      <c r="O2623" s="37" t="s">
        <v>3911</v>
      </c>
      <c r="Q2623" s="0" t="s">
        <v>75</v>
      </c>
      <c r="R2623" s="0" t="str">
        <f aca="false">CHOOSE(WEEKDAY(A2623),"Dom","Lun","Mar","Mie","Jue","Vie","Sab")</f>
        <v>Mie</v>
      </c>
    </row>
    <row r="2624" customFormat="false" ht="15" hidden="true" customHeight="true" outlineLevel="0" collapsed="false">
      <c r="A2624" s="32" t="n">
        <v>44293</v>
      </c>
      <c r="B2624" s="9" t="s">
        <v>3912</v>
      </c>
      <c r="C2624" s="156"/>
      <c r="D2624" s="137"/>
      <c r="E2624" s="73"/>
      <c r="F2624" s="74"/>
      <c r="G2624" s="73"/>
      <c r="H2624" s="75"/>
      <c r="I2624" s="75" t="s">
        <v>100</v>
      </c>
      <c r="J2624" s="75"/>
      <c r="K2624" s="34" t="s">
        <v>108</v>
      </c>
      <c r="L2624" s="7" t="n">
        <v>0.608333333333333</v>
      </c>
      <c r="M2624" s="7" t="n">
        <v>0.6125</v>
      </c>
      <c r="N2624" s="77" t="s">
        <v>3913</v>
      </c>
      <c r="O2624" s="37" t="s">
        <v>3914</v>
      </c>
      <c r="Q2624" s="0" t="s">
        <v>75</v>
      </c>
      <c r="R2624" s="0" t="str">
        <f aca="false">CHOOSE(WEEKDAY(A2624),"Dom","Lun","Mar","Mie","Jue","Vie","Sab")</f>
        <v>Mie</v>
      </c>
    </row>
    <row r="2625" customFormat="false" ht="15" hidden="true" customHeight="true" outlineLevel="0" collapsed="false">
      <c r="A2625" s="32" t="n">
        <v>44293</v>
      </c>
      <c r="B2625" s="9" t="s">
        <v>147</v>
      </c>
      <c r="D2625" s="72"/>
      <c r="E2625" s="73"/>
      <c r="F2625" s="74"/>
      <c r="G2625" s="73"/>
      <c r="H2625" s="75"/>
      <c r="I2625" s="75"/>
      <c r="J2625" s="75"/>
      <c r="K2625" s="34" t="s">
        <v>96</v>
      </c>
      <c r="L2625" s="7" t="n">
        <v>0.670833333333333</v>
      </c>
      <c r="M2625" s="7" t="n">
        <v>0.681944444444444</v>
      </c>
      <c r="N2625" s="77" t="s">
        <v>3915</v>
      </c>
      <c r="Q2625" s="0" t="s">
        <v>75</v>
      </c>
      <c r="R2625" s="0" t="str">
        <f aca="false">CHOOSE(WEEKDAY(A2625),"Dom","Lun","Mar","Mie","Jue","Vie","Sab")</f>
        <v>Mie</v>
      </c>
    </row>
    <row r="2626" customFormat="false" ht="15" hidden="true" customHeight="true" outlineLevel="0" collapsed="false">
      <c r="A2626" s="32" t="n">
        <v>44293</v>
      </c>
      <c r="B2626" s="9" t="s">
        <v>2957</v>
      </c>
      <c r="C2626" s="157"/>
      <c r="D2626" s="153"/>
      <c r="E2626" s="73"/>
      <c r="F2626" s="74"/>
      <c r="G2626" s="73"/>
      <c r="H2626" s="75"/>
      <c r="I2626" s="75" t="s">
        <v>183</v>
      </c>
      <c r="J2626" s="75"/>
      <c r="K2626" s="34" t="s">
        <v>108</v>
      </c>
      <c r="L2626" s="7" t="n">
        <v>0.759027777777778</v>
      </c>
      <c r="M2626" s="7" t="n">
        <v>0.797222222222222</v>
      </c>
      <c r="N2626" s="77" t="s">
        <v>164</v>
      </c>
      <c r="O2626" s="37" t="s">
        <v>3916</v>
      </c>
      <c r="Q2626" s="0" t="s">
        <v>75</v>
      </c>
      <c r="R2626" s="0" t="str">
        <f aca="false">CHOOSE(WEEKDAY(A2626),"Dom","Lun","Mar","Mie","Jue","Vie","Sab")</f>
        <v>Mie</v>
      </c>
    </row>
    <row r="2627" customFormat="false" ht="15" hidden="true" customHeight="true" outlineLevel="0" collapsed="false">
      <c r="A2627" s="32" t="n">
        <v>44293</v>
      </c>
      <c r="B2627" s="9" t="s">
        <v>143</v>
      </c>
      <c r="D2627" s="72"/>
      <c r="E2627" s="73"/>
      <c r="F2627" s="74"/>
      <c r="G2627" s="73"/>
      <c r="H2627" s="75"/>
      <c r="I2627" s="75"/>
      <c r="J2627" s="75"/>
      <c r="K2627" s="34" t="s">
        <v>144</v>
      </c>
      <c r="L2627" s="7" t="n">
        <v>0.806944444444444</v>
      </c>
      <c r="M2627" s="7" t="n">
        <v>0.833333333333333</v>
      </c>
      <c r="N2627" s="77" t="s">
        <v>239</v>
      </c>
      <c r="Q2627" s="0" t="s">
        <v>75</v>
      </c>
      <c r="R2627" s="0" t="str">
        <f aca="false">CHOOSE(WEEKDAY(A2627),"Dom","Lun","Mar","Mie","Jue","Vie","Sab")</f>
        <v>Mie</v>
      </c>
    </row>
    <row r="2628" customFormat="false" ht="15" hidden="true" customHeight="true" outlineLevel="0" collapsed="false">
      <c r="A2628" s="47" t="n">
        <v>44293</v>
      </c>
      <c r="B2628" s="79" t="s">
        <v>147</v>
      </c>
      <c r="C2628" s="154"/>
      <c r="D2628" s="155"/>
      <c r="E2628" s="81"/>
      <c r="F2628" s="82"/>
      <c r="G2628" s="81"/>
      <c r="H2628" s="83"/>
      <c r="I2628" s="83"/>
      <c r="J2628" s="83"/>
      <c r="K2628" s="103" t="s">
        <v>96</v>
      </c>
      <c r="L2628" s="85" t="n">
        <v>0.838888888888889</v>
      </c>
      <c r="M2628" s="112" t="n">
        <v>0.85625</v>
      </c>
      <c r="N2628" s="86" t="s">
        <v>3917</v>
      </c>
      <c r="O2628" s="59"/>
      <c r="Q2628" s="0" t="s">
        <v>75</v>
      </c>
      <c r="R2628" s="0" t="str">
        <f aca="false">CHOOSE(WEEKDAY(A2628),"Dom","Lun","Mar","Mie","Jue","Vie","Sab")</f>
        <v>Mie</v>
      </c>
    </row>
    <row r="2629" customFormat="false" ht="15" hidden="false" customHeight="true" outlineLevel="0" collapsed="false">
      <c r="A2629" s="32" t="n">
        <v>44294</v>
      </c>
      <c r="B2629" s="9" t="s">
        <v>3918</v>
      </c>
      <c r="C2629" s="33" t="n">
        <v>300</v>
      </c>
      <c r="D2629" s="72" t="s">
        <v>104</v>
      </c>
      <c r="E2629" s="73" t="s">
        <v>3919</v>
      </c>
      <c r="F2629" s="74" t="n">
        <f aca="false">IF(MONTH(A2629)=MONTH(A2628),F2628+1,1)</f>
        <v>1</v>
      </c>
      <c r="G2629" s="73"/>
      <c r="H2629" s="75"/>
      <c r="I2629" s="75" t="s">
        <v>183</v>
      </c>
      <c r="J2629" s="75" t="s">
        <v>2313</v>
      </c>
      <c r="K2629" s="34" t="s">
        <v>80</v>
      </c>
      <c r="L2629" s="7" t="n">
        <v>0.345833333333333</v>
      </c>
      <c r="M2629" s="7" t="n">
        <v>0.363888888888889</v>
      </c>
      <c r="N2629" s="77" t="s">
        <v>109</v>
      </c>
      <c r="O2629" s="37" t="s">
        <v>3920</v>
      </c>
      <c r="Q2629" s="0" t="s">
        <v>115</v>
      </c>
      <c r="R2629" s="0" t="str">
        <f aca="false">CHOOSE(WEEKDAY(A2629),"Dom","Lun","Mar","Mie","Jue","Vie","Sab")</f>
        <v>Jue</v>
      </c>
    </row>
    <row r="2630" customFormat="false" ht="15" hidden="false" customHeight="true" outlineLevel="0" collapsed="false">
      <c r="A2630" s="32" t="n">
        <v>44294</v>
      </c>
      <c r="B2630" s="9" t="s">
        <v>3921</v>
      </c>
      <c r="C2630" s="33" t="n">
        <v>350</v>
      </c>
      <c r="D2630" s="72" t="s">
        <v>104</v>
      </c>
      <c r="E2630" s="73" t="s">
        <v>2728</v>
      </c>
      <c r="F2630" s="74" t="n">
        <f aca="false">IF(MONTH(A2630)=MONTH(A2629),F2629+1,1)</f>
        <v>2</v>
      </c>
      <c r="G2630" s="73"/>
      <c r="H2630" s="75"/>
      <c r="I2630" s="75" t="s">
        <v>79</v>
      </c>
      <c r="J2630" s="75" t="s">
        <v>2313</v>
      </c>
      <c r="K2630" s="34" t="s">
        <v>80</v>
      </c>
      <c r="L2630" s="7" t="n">
        <v>0.414583333333333</v>
      </c>
      <c r="M2630" s="7" t="n">
        <v>0.436111111111111</v>
      </c>
      <c r="N2630" s="77" t="s">
        <v>318</v>
      </c>
      <c r="O2630" s="37" t="s">
        <v>2729</v>
      </c>
      <c r="Q2630" s="0" t="s">
        <v>115</v>
      </c>
      <c r="R2630" s="0" t="str">
        <f aca="false">CHOOSE(WEEKDAY(A2630),"Dom","Lun","Mar","Mie","Jue","Vie","Sab")</f>
        <v>Jue</v>
      </c>
    </row>
    <row r="2631" customFormat="false" ht="15" hidden="false" customHeight="true" outlineLevel="0" collapsed="false">
      <c r="A2631" s="32" t="n">
        <v>44294</v>
      </c>
      <c r="B2631" s="9" t="s">
        <v>1948</v>
      </c>
      <c r="C2631" s="33" t="n">
        <v>400</v>
      </c>
      <c r="D2631" s="72" t="s">
        <v>104</v>
      </c>
      <c r="E2631" s="73" t="s">
        <v>3922</v>
      </c>
      <c r="F2631" s="74" t="n">
        <f aca="false">IF(MONTH(A2631)=MONTH(A2630),F2630+1,1)</f>
        <v>3</v>
      </c>
      <c r="G2631" s="73"/>
      <c r="H2631" s="75"/>
      <c r="I2631" s="75" t="s">
        <v>314</v>
      </c>
      <c r="J2631" s="75" t="s">
        <v>3923</v>
      </c>
      <c r="K2631" s="34" t="s">
        <v>80</v>
      </c>
      <c r="L2631" s="7" t="n">
        <v>0.527777777777778</v>
      </c>
      <c r="M2631" s="7" t="n">
        <v>0.647916666666667</v>
      </c>
      <c r="N2631" s="77" t="s">
        <v>132</v>
      </c>
      <c r="O2631" s="37" t="s">
        <v>3924</v>
      </c>
      <c r="Q2631" s="0" t="s">
        <v>115</v>
      </c>
      <c r="R2631" s="0" t="str">
        <f aca="false">CHOOSE(WEEKDAY(A2631),"Dom","Lun","Mar","Mie","Jue","Vie","Sab")</f>
        <v>Jue</v>
      </c>
    </row>
    <row r="2632" customFormat="false" ht="15" hidden="true" customHeight="true" outlineLevel="0" collapsed="false">
      <c r="A2632" s="70" t="n">
        <v>44294</v>
      </c>
      <c r="B2632" s="9" t="s">
        <v>147</v>
      </c>
      <c r="C2632" s="71"/>
      <c r="D2632" s="72"/>
      <c r="E2632" s="73"/>
      <c r="F2632" s="74"/>
      <c r="G2632" s="73"/>
      <c r="H2632" s="75"/>
      <c r="I2632" s="75"/>
      <c r="J2632" s="75"/>
      <c r="K2632" s="104" t="s">
        <v>96</v>
      </c>
      <c r="L2632" s="7" t="n">
        <v>0.376388888888889</v>
      </c>
      <c r="M2632" s="7" t="n">
        <v>0.396527777777778</v>
      </c>
      <c r="N2632" s="77" t="s">
        <v>284</v>
      </c>
      <c r="O2632" s="78"/>
      <c r="Q2632" s="0" t="s">
        <v>115</v>
      </c>
      <c r="R2632" s="0" t="str">
        <f aca="false">CHOOSE(WEEKDAY(A2632),"Dom","Lun","Mar","Mie","Jue","Vie","Sab")</f>
        <v>Jue</v>
      </c>
    </row>
    <row r="2633" customFormat="false" ht="15" hidden="true" customHeight="true" outlineLevel="0" collapsed="false">
      <c r="A2633" s="70" t="n">
        <v>44294</v>
      </c>
      <c r="B2633" s="9" t="s">
        <v>1014</v>
      </c>
      <c r="C2633" s="120"/>
      <c r="D2633" s="137"/>
      <c r="E2633" s="73"/>
      <c r="F2633" s="74"/>
      <c r="G2633" s="73"/>
      <c r="H2633" s="75"/>
      <c r="I2633" s="75"/>
      <c r="J2633" s="75"/>
      <c r="K2633" s="104" t="s">
        <v>257</v>
      </c>
      <c r="L2633" s="7" t="n">
        <v>0.402777777777778</v>
      </c>
      <c r="M2633" s="7" t="n">
        <v>0.4125</v>
      </c>
      <c r="N2633" s="77" t="s">
        <v>190</v>
      </c>
      <c r="O2633" s="78" t="s">
        <v>1015</v>
      </c>
      <c r="Q2633" s="0" t="s">
        <v>115</v>
      </c>
      <c r="R2633" s="0" t="str">
        <f aca="false">CHOOSE(WEEKDAY(A2633),"Dom","Lun","Mar","Mie","Jue","Vie","Sab")</f>
        <v>Jue</v>
      </c>
    </row>
    <row r="2634" customFormat="false" ht="15" hidden="true" customHeight="true" outlineLevel="0" collapsed="false">
      <c r="A2634" s="32" t="n">
        <v>44294</v>
      </c>
      <c r="B2634" s="9" t="s">
        <v>2327</v>
      </c>
      <c r="D2634" s="72"/>
      <c r="E2634" s="73"/>
      <c r="F2634" s="74"/>
      <c r="G2634" s="73"/>
      <c r="H2634" s="75"/>
      <c r="I2634" s="75"/>
      <c r="J2634" s="75"/>
      <c r="K2634" s="34" t="s">
        <v>108</v>
      </c>
      <c r="L2634" s="7" t="n">
        <v>0.463194444444444</v>
      </c>
      <c r="M2634" s="7" t="n">
        <v>0.474305555555556</v>
      </c>
      <c r="N2634" s="77" t="s">
        <v>123</v>
      </c>
      <c r="O2634" s="37" t="s">
        <v>3925</v>
      </c>
      <c r="Q2634" s="0" t="s">
        <v>115</v>
      </c>
      <c r="R2634" s="0" t="str">
        <f aca="false">CHOOSE(WEEKDAY(A2634),"Dom","Lun","Mar","Mie","Jue","Vie","Sab")</f>
        <v>Jue</v>
      </c>
    </row>
    <row r="2635" customFormat="false" ht="15" hidden="true" customHeight="true" outlineLevel="0" collapsed="false">
      <c r="A2635" s="32" t="n">
        <v>44294</v>
      </c>
      <c r="B2635" s="9" t="s">
        <v>2116</v>
      </c>
      <c r="C2635" s="156"/>
      <c r="D2635" s="137"/>
      <c r="E2635" s="73"/>
      <c r="F2635" s="74"/>
      <c r="G2635" s="73"/>
      <c r="H2635" s="75"/>
      <c r="I2635" s="75"/>
      <c r="J2635" s="75"/>
      <c r="K2635" s="34" t="s">
        <v>108</v>
      </c>
      <c r="L2635" s="7" t="n">
        <v>0.478472222222222</v>
      </c>
      <c r="M2635" s="7" t="n">
        <v>0.493055555555556</v>
      </c>
      <c r="N2635" s="77" t="s">
        <v>168</v>
      </c>
      <c r="O2635" s="37" t="s">
        <v>214</v>
      </c>
      <c r="Q2635" s="0" t="s">
        <v>115</v>
      </c>
      <c r="R2635" s="0" t="str">
        <f aca="false">CHOOSE(WEEKDAY(A2635),"Dom","Lun","Mar","Mie","Jue","Vie","Sab")</f>
        <v>Jue</v>
      </c>
    </row>
    <row r="2636" customFormat="false" ht="15" hidden="true" customHeight="true" outlineLevel="0" collapsed="false">
      <c r="A2636" s="32" t="n">
        <v>44294</v>
      </c>
      <c r="B2636" s="9" t="s">
        <v>143</v>
      </c>
      <c r="D2636" s="72"/>
      <c r="E2636" s="73"/>
      <c r="F2636" s="74"/>
      <c r="G2636" s="73"/>
      <c r="H2636" s="75"/>
      <c r="I2636" s="75"/>
      <c r="J2636" s="75"/>
      <c r="K2636" s="34" t="s">
        <v>144</v>
      </c>
      <c r="L2636" s="7" t="n">
        <v>0.495833333333333</v>
      </c>
      <c r="M2636" s="7" t="n">
        <v>0.517361111111111</v>
      </c>
      <c r="N2636" s="77" t="s">
        <v>198</v>
      </c>
      <c r="Q2636" s="0" t="s">
        <v>115</v>
      </c>
      <c r="R2636" s="0" t="str">
        <f aca="false">CHOOSE(WEEKDAY(A2636),"Dom","Lun","Mar","Mie","Jue","Vie","Sab")</f>
        <v>Jue</v>
      </c>
    </row>
    <row r="2637" customFormat="false" ht="15" hidden="true" customHeight="true" outlineLevel="0" collapsed="false">
      <c r="A2637" s="32" t="n">
        <v>44294</v>
      </c>
      <c r="B2637" s="9" t="s">
        <v>1948</v>
      </c>
      <c r="D2637" s="72"/>
      <c r="E2637" s="73"/>
      <c r="F2637" s="74"/>
      <c r="G2637" s="73"/>
      <c r="H2637" s="75"/>
      <c r="I2637" s="75"/>
      <c r="J2637" s="75"/>
      <c r="K2637" s="34" t="s">
        <v>108</v>
      </c>
      <c r="L2637" s="7" t="n">
        <v>0.669444444444444</v>
      </c>
      <c r="M2637" s="7" t="n">
        <v>0.669444444444444</v>
      </c>
      <c r="N2637" s="77" t="s">
        <v>259</v>
      </c>
      <c r="O2637" s="37" t="s">
        <v>3926</v>
      </c>
      <c r="Q2637" s="0" t="s">
        <v>115</v>
      </c>
      <c r="R2637" s="0" t="str">
        <f aca="false">CHOOSE(WEEKDAY(A2637),"Dom","Lun","Mar","Mie","Jue","Vie","Sab")</f>
        <v>Jue</v>
      </c>
    </row>
    <row r="2638" customFormat="false" ht="15" hidden="true" customHeight="true" outlineLevel="0" collapsed="false">
      <c r="A2638" s="32" t="n">
        <v>44294</v>
      </c>
      <c r="B2638" s="9" t="s">
        <v>143</v>
      </c>
      <c r="C2638" s="156"/>
      <c r="D2638" s="137"/>
      <c r="E2638" s="73"/>
      <c r="F2638" s="74"/>
      <c r="G2638" s="73"/>
      <c r="H2638" s="75"/>
      <c r="I2638" s="75"/>
      <c r="J2638" s="75"/>
      <c r="K2638" s="34" t="s">
        <v>144</v>
      </c>
      <c r="L2638" s="7" t="n">
        <v>0.68125</v>
      </c>
      <c r="M2638" s="7" t="n">
        <v>0.718055555555556</v>
      </c>
      <c r="N2638" s="77" t="s">
        <v>324</v>
      </c>
      <c r="Q2638" s="0" t="s">
        <v>115</v>
      </c>
      <c r="R2638" s="0" t="str">
        <f aca="false">CHOOSE(WEEKDAY(A2638),"Dom","Lun","Mar","Mie","Jue","Vie","Sab")</f>
        <v>Jue</v>
      </c>
    </row>
    <row r="2639" customFormat="false" ht="15" hidden="true" customHeight="true" outlineLevel="0" collapsed="false">
      <c r="A2639" s="47" t="n">
        <v>44294</v>
      </c>
      <c r="B2639" s="79" t="s">
        <v>147</v>
      </c>
      <c r="C2639" s="49"/>
      <c r="D2639" s="80"/>
      <c r="E2639" s="81"/>
      <c r="F2639" s="82"/>
      <c r="G2639" s="81"/>
      <c r="H2639" s="83"/>
      <c r="I2639" s="83"/>
      <c r="J2639" s="83"/>
      <c r="K2639" s="103" t="s">
        <v>96</v>
      </c>
      <c r="L2639" s="85" t="n">
        <v>0.725</v>
      </c>
      <c r="M2639" s="85" t="n">
        <v>0.747222222222222</v>
      </c>
      <c r="N2639" s="86" t="s">
        <v>3927</v>
      </c>
      <c r="O2639" s="59"/>
      <c r="Q2639" s="0" t="s">
        <v>115</v>
      </c>
      <c r="R2639" s="0" t="str">
        <f aca="false">CHOOSE(WEEKDAY(A2639),"Dom","Lun","Mar","Mie","Jue","Vie","Sab")</f>
        <v>Jue</v>
      </c>
    </row>
    <row r="2640" customFormat="false" ht="15" hidden="false" customHeight="true" outlineLevel="0" collapsed="false">
      <c r="A2640" s="70" t="n">
        <v>44295</v>
      </c>
      <c r="B2640" s="9" t="s">
        <v>3928</v>
      </c>
      <c r="C2640" s="120" t="n">
        <v>340</v>
      </c>
      <c r="D2640" s="137" t="s">
        <v>821</v>
      </c>
      <c r="E2640" s="73" t="s">
        <v>3929</v>
      </c>
      <c r="F2640" s="74" t="n">
        <f aca="false">IF(MONTH(A2640)=MONTH(A2639),F2639+1,1)</f>
        <v>1</v>
      </c>
      <c r="G2640" s="73"/>
      <c r="H2640" s="75" t="s">
        <v>233</v>
      </c>
      <c r="I2640" s="75" t="s">
        <v>159</v>
      </c>
      <c r="J2640" s="75" t="s">
        <v>2313</v>
      </c>
      <c r="K2640" s="104" t="s">
        <v>80</v>
      </c>
      <c r="L2640" s="7" t="n">
        <v>0.411805555555556</v>
      </c>
      <c r="M2640" s="7" t="n">
        <v>0.416666666666667</v>
      </c>
      <c r="N2640" s="77" t="s">
        <v>259</v>
      </c>
      <c r="O2640" s="78" t="s">
        <v>3930</v>
      </c>
      <c r="Q2640" s="0" t="s">
        <v>115</v>
      </c>
      <c r="R2640" s="0" t="str">
        <f aca="false">CHOOSE(WEEKDAY(A2640),"Dom","Lun","Mar","Mie","Jue","Vie","Sab")</f>
        <v>Vie</v>
      </c>
    </row>
    <row r="2641" customFormat="false" ht="15" hidden="false" customHeight="true" outlineLevel="0" collapsed="false">
      <c r="A2641" s="32" t="n">
        <v>44295</v>
      </c>
      <c r="B2641" s="9" t="s">
        <v>3931</v>
      </c>
      <c r="C2641" s="156" t="n">
        <v>450</v>
      </c>
      <c r="D2641" s="137" t="s">
        <v>821</v>
      </c>
      <c r="E2641" s="73" t="s">
        <v>3932</v>
      </c>
      <c r="F2641" s="74" t="n">
        <f aca="false">IF(MONTH(A2641)=MONTH(A2640),F2640+1,1)</f>
        <v>2</v>
      </c>
      <c r="G2641" s="73"/>
      <c r="H2641" s="75" t="s">
        <v>233</v>
      </c>
      <c r="I2641" s="75" t="s">
        <v>79</v>
      </c>
      <c r="J2641" s="75" t="s">
        <v>2313</v>
      </c>
      <c r="K2641" s="34" t="s">
        <v>80</v>
      </c>
      <c r="L2641" s="7" t="n">
        <v>0.701388888888889</v>
      </c>
      <c r="M2641" s="7" t="n">
        <v>0.751388888888889</v>
      </c>
      <c r="N2641" s="77" t="s">
        <v>568</v>
      </c>
      <c r="O2641" s="37" t="s">
        <v>3933</v>
      </c>
      <c r="Q2641" s="0" t="s">
        <v>115</v>
      </c>
      <c r="R2641" s="0" t="str">
        <f aca="false">CHOOSE(WEEKDAY(A2641),"Dom","Lun","Mar","Mie","Jue","Vie","Sab")</f>
        <v>Vie</v>
      </c>
    </row>
    <row r="2642" customFormat="false" ht="15" hidden="false" customHeight="true" outlineLevel="0" collapsed="false">
      <c r="A2642" s="32" t="n">
        <v>44295</v>
      </c>
      <c r="B2642" s="9" t="s">
        <v>3934</v>
      </c>
      <c r="C2642" s="156" t="n">
        <v>390</v>
      </c>
      <c r="D2642" s="137" t="s">
        <v>821</v>
      </c>
      <c r="E2642" s="73" t="s">
        <v>3935</v>
      </c>
      <c r="F2642" s="74" t="n">
        <f aca="false">IF(MONTH(A2642)=MONTH(A2641),F2641+1,1)</f>
        <v>3</v>
      </c>
      <c r="G2642" s="73"/>
      <c r="H2642" s="75" t="s">
        <v>233</v>
      </c>
      <c r="I2642" s="75" t="s">
        <v>1720</v>
      </c>
      <c r="J2642" s="75"/>
      <c r="K2642" s="34" t="s">
        <v>72</v>
      </c>
      <c r="L2642" s="7" t="n">
        <v>0.838194444444444</v>
      </c>
      <c r="M2642" s="7" t="n">
        <v>0.838194444444444</v>
      </c>
      <c r="N2642" s="77" t="s">
        <v>125</v>
      </c>
      <c r="O2642" s="37" t="s">
        <v>3936</v>
      </c>
      <c r="Q2642" s="0" t="s">
        <v>115</v>
      </c>
      <c r="R2642" s="0" t="str">
        <f aca="false">CHOOSE(WEEKDAY(A2642),"Dom","Lun","Mar","Mie","Jue","Vie","Sab")</f>
        <v>Vie</v>
      </c>
    </row>
    <row r="2643" customFormat="false" ht="15" hidden="false" customHeight="true" outlineLevel="0" collapsed="false">
      <c r="A2643" s="32" t="n">
        <v>44295</v>
      </c>
      <c r="B2643" s="9" t="s">
        <v>689</v>
      </c>
      <c r="C2643" s="33" t="n">
        <v>300</v>
      </c>
      <c r="D2643" s="72" t="s">
        <v>104</v>
      </c>
      <c r="E2643" s="73" t="s">
        <v>690</v>
      </c>
      <c r="F2643" s="74" t="n">
        <f aca="false">IF(MONTH(A2643)=MONTH(A2642),F2642+1,1)</f>
        <v>4</v>
      </c>
      <c r="G2643" s="73"/>
      <c r="H2643" s="75"/>
      <c r="I2643" s="75" t="s">
        <v>100</v>
      </c>
      <c r="J2643" s="75" t="s">
        <v>2313</v>
      </c>
      <c r="K2643" s="34" t="s">
        <v>80</v>
      </c>
      <c r="L2643" s="7" t="n">
        <v>0.340972222222222</v>
      </c>
      <c r="M2643" s="7" t="n">
        <v>0.355555555555556</v>
      </c>
      <c r="N2643" s="77" t="s">
        <v>106</v>
      </c>
      <c r="O2643" s="37" t="s">
        <v>691</v>
      </c>
      <c r="Q2643" s="0" t="s">
        <v>115</v>
      </c>
      <c r="R2643" s="0" t="str">
        <f aca="false">CHOOSE(WEEKDAY(A2643),"Dom","Lun","Mar","Mie","Jue","Vie","Sab")</f>
        <v>Vie</v>
      </c>
    </row>
    <row r="2644" customFormat="false" ht="15" hidden="false" customHeight="true" outlineLevel="0" collapsed="false">
      <c r="A2644" s="160" t="n">
        <v>44295</v>
      </c>
      <c r="B2644" s="9" t="s">
        <v>1314</v>
      </c>
      <c r="C2644" s="71" t="n">
        <v>300</v>
      </c>
      <c r="D2644" s="72" t="s">
        <v>104</v>
      </c>
      <c r="E2644" s="73" t="s">
        <v>1466</v>
      </c>
      <c r="F2644" s="74" t="n">
        <f aca="false">IF(MONTH(A2644)=MONTH(A2643),F2643+1,1)</f>
        <v>5</v>
      </c>
      <c r="G2644" s="73"/>
      <c r="H2644" s="75"/>
      <c r="I2644" s="75" t="s">
        <v>159</v>
      </c>
      <c r="J2644" s="75" t="s">
        <v>2313</v>
      </c>
      <c r="K2644" s="104" t="s">
        <v>80</v>
      </c>
      <c r="L2644" s="7" t="n">
        <v>0.370833333333333</v>
      </c>
      <c r="M2644" s="7" t="n">
        <v>0.389583333333333</v>
      </c>
      <c r="N2644" s="77" t="s">
        <v>276</v>
      </c>
      <c r="O2644" s="78" t="s">
        <v>1467</v>
      </c>
      <c r="Q2644" s="0" t="s">
        <v>115</v>
      </c>
      <c r="R2644" s="0" t="str">
        <f aca="false">CHOOSE(WEEKDAY(A2644),"Dom","Lun","Mar","Mie","Jue","Vie","Sab")</f>
        <v>Vie</v>
      </c>
    </row>
    <row r="2645" customFormat="false" ht="15" hidden="false" customHeight="true" outlineLevel="0" collapsed="false">
      <c r="A2645" s="32" t="n">
        <v>44295</v>
      </c>
      <c r="B2645" s="9" t="s">
        <v>1314</v>
      </c>
      <c r="C2645" s="33" t="n">
        <v>300</v>
      </c>
      <c r="D2645" s="72" t="s">
        <v>104</v>
      </c>
      <c r="E2645" s="73" t="s">
        <v>1466</v>
      </c>
      <c r="F2645" s="74" t="n">
        <f aca="false">IF(MONTH(A2645)=MONTH(A2644),F2644+1,1)</f>
        <v>6</v>
      </c>
      <c r="G2645" s="73"/>
      <c r="H2645" s="75"/>
      <c r="I2645" s="75" t="s">
        <v>159</v>
      </c>
      <c r="J2645" s="75" t="s">
        <v>2313</v>
      </c>
      <c r="K2645" s="34" t="s">
        <v>80</v>
      </c>
      <c r="L2645" s="7" t="n">
        <v>0.458333333333333</v>
      </c>
      <c r="M2645" s="7" t="n">
        <v>0.472222222222222</v>
      </c>
      <c r="N2645" s="77" t="s">
        <v>222</v>
      </c>
      <c r="O2645" s="37" t="s">
        <v>1467</v>
      </c>
      <c r="Q2645" s="0" t="s">
        <v>115</v>
      </c>
      <c r="R2645" s="0" t="str">
        <f aca="false">CHOOSE(WEEKDAY(A2645),"Dom","Lun","Mar","Mie","Jue","Vie","Sab")</f>
        <v>Vie</v>
      </c>
    </row>
    <row r="2646" customFormat="false" ht="15" hidden="false" customHeight="true" outlineLevel="0" collapsed="false">
      <c r="A2646" s="32" t="n">
        <v>44295</v>
      </c>
      <c r="B2646" s="9" t="s">
        <v>68</v>
      </c>
      <c r="C2646" s="33" t="n">
        <v>450</v>
      </c>
      <c r="D2646" s="72" t="s">
        <v>69</v>
      </c>
      <c r="E2646" s="73" t="s">
        <v>70</v>
      </c>
      <c r="F2646" s="74" t="n">
        <f aca="false">IF(MONTH(A2646)=MONTH(A2645),F2645+1,1)</f>
        <v>7</v>
      </c>
      <c r="G2646" s="73"/>
      <c r="H2646" s="75" t="s">
        <v>71</v>
      </c>
      <c r="I2646" s="75" t="s">
        <v>113</v>
      </c>
      <c r="J2646" s="75" t="s">
        <v>2313</v>
      </c>
      <c r="K2646" s="34" t="s">
        <v>80</v>
      </c>
      <c r="L2646" s="7" t="n">
        <v>0.609027777777778</v>
      </c>
      <c r="M2646" s="7" t="n">
        <v>0.617361111111111</v>
      </c>
      <c r="N2646" s="77" t="s">
        <v>366</v>
      </c>
      <c r="O2646" s="37" t="s">
        <v>74</v>
      </c>
      <c r="Q2646" s="0" t="s">
        <v>115</v>
      </c>
      <c r="R2646" s="0" t="str">
        <f aca="false">CHOOSE(WEEKDAY(A2646),"Dom","Lun","Mar","Mie","Jue","Vie","Sab")</f>
        <v>Vie</v>
      </c>
    </row>
    <row r="2647" customFormat="false" ht="15" hidden="true" customHeight="true" outlineLevel="0" collapsed="false">
      <c r="A2647" s="32" t="n">
        <v>44295</v>
      </c>
      <c r="B2647" s="9" t="s">
        <v>143</v>
      </c>
      <c r="C2647" s="156"/>
      <c r="D2647" s="137"/>
      <c r="E2647" s="73"/>
      <c r="F2647" s="74"/>
      <c r="G2647" s="73"/>
      <c r="H2647" s="75"/>
      <c r="I2647" s="75"/>
      <c r="J2647" s="75"/>
      <c r="K2647" s="34" t="s">
        <v>144</v>
      </c>
      <c r="L2647" s="7" t="n">
        <v>0.428472222222222</v>
      </c>
      <c r="M2647" s="7" t="n">
        <v>0.45</v>
      </c>
      <c r="N2647" s="77" t="s">
        <v>137</v>
      </c>
      <c r="Q2647" s="0" t="s">
        <v>115</v>
      </c>
      <c r="R2647" s="0" t="str">
        <f aca="false">CHOOSE(WEEKDAY(A2647),"Dom","Lun","Mar","Mie","Jue","Vie","Sab")</f>
        <v>Vie</v>
      </c>
    </row>
    <row r="2648" customFormat="false" ht="15" hidden="true" customHeight="true" outlineLevel="0" collapsed="false">
      <c r="A2648" s="32" t="n">
        <v>44295</v>
      </c>
      <c r="B2648" s="9" t="s">
        <v>1314</v>
      </c>
      <c r="D2648" s="72"/>
      <c r="E2648" s="73"/>
      <c r="F2648" s="74"/>
      <c r="G2648" s="73"/>
      <c r="H2648" s="75"/>
      <c r="I2648" s="75"/>
      <c r="J2648" s="75"/>
      <c r="K2648" s="34" t="s">
        <v>108</v>
      </c>
      <c r="L2648" s="7" t="n">
        <v>0.504861111111111</v>
      </c>
      <c r="M2648" s="7" t="n">
        <v>0.511111111111111</v>
      </c>
      <c r="N2648" s="77" t="s">
        <v>434</v>
      </c>
      <c r="Q2648" s="0" t="s">
        <v>115</v>
      </c>
      <c r="R2648" s="0" t="str">
        <f aca="false">CHOOSE(WEEKDAY(A2648),"Dom","Lun","Mar","Mie","Jue","Vie","Sab")</f>
        <v>Vie</v>
      </c>
    </row>
    <row r="2649" customFormat="false" ht="15" hidden="true" customHeight="true" outlineLevel="0" collapsed="false">
      <c r="A2649" s="32" t="n">
        <v>44295</v>
      </c>
      <c r="B2649" s="9" t="s">
        <v>3937</v>
      </c>
      <c r="C2649" s="156"/>
      <c r="D2649" s="137"/>
      <c r="E2649" s="73"/>
      <c r="F2649" s="74"/>
      <c r="G2649" s="73"/>
      <c r="H2649" s="75"/>
      <c r="I2649" s="75"/>
      <c r="J2649" s="75"/>
      <c r="K2649" s="34" t="s">
        <v>108</v>
      </c>
      <c r="L2649" s="7" t="n">
        <v>0.515972222222222</v>
      </c>
      <c r="M2649" s="7" t="n">
        <v>0.51875</v>
      </c>
      <c r="N2649" s="77" t="s">
        <v>857</v>
      </c>
      <c r="O2649" s="37" t="s">
        <v>3938</v>
      </c>
      <c r="Q2649" s="0" t="s">
        <v>115</v>
      </c>
      <c r="R2649" s="0" t="str">
        <f aca="false">CHOOSE(WEEKDAY(A2649),"Dom","Lun","Mar","Mie","Jue","Vie","Sab")</f>
        <v>Vie</v>
      </c>
    </row>
    <row r="2650" customFormat="false" ht="15" hidden="true" customHeight="true" outlineLevel="0" collapsed="false">
      <c r="A2650" s="32" t="n">
        <v>44295</v>
      </c>
      <c r="B2650" s="9" t="s">
        <v>3939</v>
      </c>
      <c r="D2650" s="72"/>
      <c r="E2650" s="73"/>
      <c r="F2650" s="74"/>
      <c r="G2650" s="73"/>
      <c r="H2650" s="75"/>
      <c r="I2650" s="75"/>
      <c r="J2650" s="75"/>
      <c r="K2650" s="34" t="s">
        <v>257</v>
      </c>
      <c r="L2650" s="7" t="n">
        <v>0.575694444444444</v>
      </c>
      <c r="M2650" s="7" t="n">
        <v>0.606944444444444</v>
      </c>
      <c r="N2650" s="77" t="s">
        <v>190</v>
      </c>
      <c r="O2650" s="37" t="s">
        <v>3940</v>
      </c>
      <c r="Q2650" s="0" t="s">
        <v>115</v>
      </c>
      <c r="R2650" s="0" t="str">
        <f aca="false">CHOOSE(WEEKDAY(A2650),"Dom","Lun","Mar","Mie","Jue","Vie","Sab")</f>
        <v>Vie</v>
      </c>
    </row>
    <row r="2651" customFormat="false" ht="15" hidden="true" customHeight="true" outlineLevel="0" collapsed="false">
      <c r="A2651" s="32" t="n">
        <v>44295</v>
      </c>
      <c r="B2651" s="9" t="s">
        <v>143</v>
      </c>
      <c r="D2651" s="72"/>
      <c r="E2651" s="73"/>
      <c r="F2651" s="74"/>
      <c r="G2651" s="73"/>
      <c r="H2651" s="75"/>
      <c r="I2651" s="75"/>
      <c r="J2651" s="75"/>
      <c r="K2651" s="34" t="s">
        <v>144</v>
      </c>
      <c r="L2651" s="7" t="n">
        <v>0.645833333333333</v>
      </c>
      <c r="M2651" s="7" t="n">
        <v>0.691666666666667</v>
      </c>
      <c r="N2651" s="77" t="s">
        <v>164</v>
      </c>
      <c r="Q2651" s="0" t="s">
        <v>115</v>
      </c>
      <c r="R2651" s="0" t="str">
        <f aca="false">CHOOSE(WEEKDAY(A2651),"Dom","Lun","Mar","Mie","Jue","Vie","Sab")</f>
        <v>Vie</v>
      </c>
    </row>
    <row r="2652" customFormat="false" ht="15" hidden="true" customHeight="true" outlineLevel="0" collapsed="false">
      <c r="A2652" s="32" t="n">
        <v>44295</v>
      </c>
      <c r="B2652" s="9" t="s">
        <v>147</v>
      </c>
      <c r="D2652" s="72"/>
      <c r="E2652" s="73"/>
      <c r="F2652" s="74"/>
      <c r="G2652" s="73"/>
      <c r="H2652" s="75"/>
      <c r="I2652" s="75"/>
      <c r="J2652" s="75"/>
      <c r="K2652" s="34" t="s">
        <v>96</v>
      </c>
      <c r="L2652" s="7" t="n">
        <v>0.780555555555556</v>
      </c>
      <c r="M2652" s="7" t="n">
        <v>0.833333333333333</v>
      </c>
      <c r="N2652" s="77" t="s">
        <v>434</v>
      </c>
      <c r="Q2652" s="0" t="s">
        <v>115</v>
      </c>
      <c r="R2652" s="0" t="str">
        <f aca="false">CHOOSE(WEEKDAY(A2652),"Dom","Lun","Mar","Mie","Jue","Vie","Sab")</f>
        <v>Vie</v>
      </c>
    </row>
    <row r="2653" customFormat="false" ht="15" hidden="true" customHeight="true" outlineLevel="0" collapsed="false">
      <c r="A2653" s="47" t="n">
        <v>44295</v>
      </c>
      <c r="B2653" s="79" t="s">
        <v>3814</v>
      </c>
      <c r="C2653" s="49"/>
      <c r="D2653" s="80"/>
      <c r="E2653" s="81"/>
      <c r="F2653" s="82"/>
      <c r="G2653" s="81"/>
      <c r="H2653" s="83"/>
      <c r="I2653" s="83"/>
      <c r="J2653" s="83"/>
      <c r="K2653" s="103" t="s">
        <v>108</v>
      </c>
      <c r="L2653" s="85" t="n">
        <v>0.838194444444444</v>
      </c>
      <c r="M2653" s="85" t="n">
        <v>0.84375</v>
      </c>
      <c r="N2653" s="86" t="s">
        <v>3941</v>
      </c>
      <c r="O2653" s="59" t="s">
        <v>3942</v>
      </c>
      <c r="Q2653" s="0" t="s">
        <v>115</v>
      </c>
      <c r="R2653" s="0" t="str">
        <f aca="false">CHOOSE(WEEKDAY(A2653),"Dom","Lun","Mar","Mie","Jue","Vie","Sab")</f>
        <v>Vie</v>
      </c>
    </row>
    <row r="2654" customFormat="false" ht="15" hidden="false" customHeight="true" outlineLevel="0" collapsed="false">
      <c r="A2654" s="32" t="n">
        <v>44296</v>
      </c>
      <c r="B2654" s="9" t="s">
        <v>264</v>
      </c>
      <c r="C2654" s="33" t="n">
        <v>300</v>
      </c>
      <c r="D2654" s="72" t="s">
        <v>181</v>
      </c>
      <c r="E2654" s="73" t="s">
        <v>265</v>
      </c>
      <c r="F2654" s="74" t="n">
        <f aca="false">IF(MONTH(A2654)=MONTH(A2653),F2653+1,1)</f>
        <v>1</v>
      </c>
      <c r="G2654" s="73"/>
      <c r="H2654" s="75" t="s">
        <v>266</v>
      </c>
      <c r="I2654" s="75" t="s">
        <v>183</v>
      </c>
      <c r="J2654" s="75" t="s">
        <v>2313</v>
      </c>
      <c r="K2654" s="34" t="s">
        <v>80</v>
      </c>
      <c r="L2654" s="7" t="n">
        <v>0.657638888888889</v>
      </c>
      <c r="M2654" s="7" t="n">
        <v>0.670138888888889</v>
      </c>
      <c r="N2654" s="77" t="s">
        <v>213</v>
      </c>
      <c r="O2654" s="37" t="s">
        <v>268</v>
      </c>
      <c r="Q2654" s="0" t="s">
        <v>115</v>
      </c>
      <c r="R2654" s="0" t="str">
        <f aca="false">CHOOSE(WEEKDAY(A2654),"Dom","Lun","Mar","Mie","Jue","Vie","Sab")</f>
        <v>Sab</v>
      </c>
    </row>
    <row r="2655" customFormat="false" ht="15" hidden="false" customHeight="true" outlineLevel="0" collapsed="false">
      <c r="A2655" s="32" t="n">
        <v>44296</v>
      </c>
      <c r="B2655" s="9" t="s">
        <v>1670</v>
      </c>
      <c r="C2655" s="33" t="n">
        <v>300</v>
      </c>
      <c r="D2655" s="72" t="s">
        <v>104</v>
      </c>
      <c r="E2655" s="73" t="s">
        <v>3943</v>
      </c>
      <c r="F2655" s="74" t="n">
        <f aca="false">IF(MONTH(A2655)=MONTH(A2654),F2654+1,1)</f>
        <v>2</v>
      </c>
      <c r="G2655" s="73"/>
      <c r="H2655" s="75" t="s">
        <v>1672</v>
      </c>
      <c r="I2655" s="75" t="s">
        <v>131</v>
      </c>
      <c r="J2655" s="75" t="s">
        <v>2313</v>
      </c>
      <c r="K2655" s="34" t="s">
        <v>80</v>
      </c>
      <c r="L2655" s="7" t="n">
        <v>0.549305555555556</v>
      </c>
      <c r="M2655" s="7" t="n">
        <v>0.584722222222222</v>
      </c>
      <c r="N2655" s="77" t="s">
        <v>198</v>
      </c>
      <c r="O2655" s="37" t="s">
        <v>3944</v>
      </c>
      <c r="Q2655" s="0" t="s">
        <v>115</v>
      </c>
      <c r="R2655" s="0" t="str">
        <f aca="false">CHOOSE(WEEKDAY(A2655),"Dom","Lun","Mar","Mie","Jue","Vie","Sab")</f>
        <v>Sab</v>
      </c>
    </row>
    <row r="2656" customFormat="false" ht="15" hidden="false" customHeight="true" outlineLevel="0" collapsed="false">
      <c r="A2656" s="47" t="n">
        <v>44296</v>
      </c>
      <c r="B2656" s="79" t="s">
        <v>1670</v>
      </c>
      <c r="C2656" s="49" t="n">
        <v>250</v>
      </c>
      <c r="D2656" s="80" t="s">
        <v>104</v>
      </c>
      <c r="E2656" s="81" t="s">
        <v>3945</v>
      </c>
      <c r="F2656" s="82" t="n">
        <f aca="false">IF(MONTH(A2656)=MONTH(A2655),F2655+1,1)</f>
        <v>3</v>
      </c>
      <c r="G2656" s="81"/>
      <c r="H2656" s="83" t="s">
        <v>1672</v>
      </c>
      <c r="I2656" s="83" t="s">
        <v>131</v>
      </c>
      <c r="J2656" s="83" t="s">
        <v>2313</v>
      </c>
      <c r="K2656" s="103" t="s">
        <v>80</v>
      </c>
      <c r="L2656" s="85" t="n">
        <v>0.595138888888889</v>
      </c>
      <c r="M2656" s="85" t="n">
        <v>0.595138888888889</v>
      </c>
      <c r="N2656" s="86" t="s">
        <v>198</v>
      </c>
      <c r="O2656" s="59" t="s">
        <v>3944</v>
      </c>
      <c r="Q2656" s="0" t="s">
        <v>115</v>
      </c>
      <c r="R2656" s="0" t="str">
        <f aca="false">CHOOSE(WEEKDAY(A2656),"Dom","Lun","Mar","Mie","Jue","Vie","Sab")</f>
        <v>Sab</v>
      </c>
    </row>
    <row r="2657" customFormat="false" ht="15" hidden="true" customHeight="true" outlineLevel="0" collapsed="false">
      <c r="A2657" s="32" t="n">
        <v>44296</v>
      </c>
      <c r="B2657" s="9" t="s">
        <v>143</v>
      </c>
      <c r="D2657" s="72"/>
      <c r="E2657" s="73"/>
      <c r="F2657" s="74"/>
      <c r="G2657" s="73"/>
      <c r="H2657" s="75"/>
      <c r="I2657" s="75"/>
      <c r="J2657" s="75"/>
      <c r="K2657" s="34" t="s">
        <v>144</v>
      </c>
      <c r="L2657" s="7" t="n">
        <v>0.605555555555555</v>
      </c>
      <c r="M2657" s="7" t="n">
        <v>0.636805555555555</v>
      </c>
      <c r="N2657" s="77" t="s">
        <v>324</v>
      </c>
      <c r="Q2657" s="0" t="s">
        <v>115</v>
      </c>
      <c r="R2657" s="0" t="str">
        <f aca="false">CHOOSE(WEEKDAY(A2657),"Dom","Lun","Mar","Mie","Jue","Vie","Sab")</f>
        <v>Sab</v>
      </c>
    </row>
    <row r="2658" customFormat="false" ht="15" hidden="true" customHeight="true" outlineLevel="0" collapsed="false">
      <c r="A2658" s="32" t="n">
        <v>44296</v>
      </c>
      <c r="B2658" s="9" t="s">
        <v>793</v>
      </c>
      <c r="D2658" s="72"/>
      <c r="E2658" s="73"/>
      <c r="F2658" s="74"/>
      <c r="G2658" s="73"/>
      <c r="H2658" s="75"/>
      <c r="I2658" s="75"/>
      <c r="J2658" s="75"/>
      <c r="K2658" s="34" t="s">
        <v>257</v>
      </c>
      <c r="L2658" s="7" t="n">
        <v>0.64375</v>
      </c>
      <c r="M2658" s="7" t="n">
        <v>0.651388888888889</v>
      </c>
      <c r="N2658" s="77" t="s">
        <v>284</v>
      </c>
      <c r="O2658" s="37" t="s">
        <v>794</v>
      </c>
      <c r="Q2658" s="0" t="s">
        <v>115</v>
      </c>
      <c r="R2658" s="0" t="str">
        <f aca="false">CHOOSE(WEEKDAY(A2658),"Dom","Lun","Mar","Mie","Jue","Vie","Sab")</f>
        <v>Sab</v>
      </c>
    </row>
    <row r="2659" customFormat="false" ht="15" hidden="true" customHeight="true" outlineLevel="0" collapsed="false">
      <c r="A2659" s="32" t="n">
        <v>44296</v>
      </c>
      <c r="B2659" s="9" t="s">
        <v>143</v>
      </c>
      <c r="D2659" s="72"/>
      <c r="E2659" s="73"/>
      <c r="F2659" s="74"/>
      <c r="G2659" s="73"/>
      <c r="H2659" s="75"/>
      <c r="I2659" s="75"/>
      <c r="J2659" s="75"/>
      <c r="K2659" s="34" t="s">
        <v>144</v>
      </c>
      <c r="L2659" s="7" t="n">
        <v>0.6875</v>
      </c>
      <c r="M2659" s="7" t="n">
        <v>0.731944444444444</v>
      </c>
      <c r="N2659" s="77" t="s">
        <v>324</v>
      </c>
      <c r="Q2659" s="0" t="s">
        <v>115</v>
      </c>
      <c r="R2659" s="0" t="str">
        <f aca="false">CHOOSE(WEEKDAY(A2659),"Dom","Lun","Mar","Mie","Jue","Vie","Sab")</f>
        <v>Sab</v>
      </c>
    </row>
    <row r="2660" customFormat="false" ht="15" hidden="true" customHeight="true" outlineLevel="0" collapsed="false">
      <c r="A2660" s="47" t="n">
        <v>44296</v>
      </c>
      <c r="B2660" s="79" t="s">
        <v>147</v>
      </c>
      <c r="C2660" s="118"/>
      <c r="D2660" s="150"/>
      <c r="E2660" s="81"/>
      <c r="F2660" s="82"/>
      <c r="G2660" s="81"/>
      <c r="H2660" s="83"/>
      <c r="I2660" s="83"/>
      <c r="J2660" s="83"/>
      <c r="K2660" s="103" t="s">
        <v>96</v>
      </c>
      <c r="L2660" s="85" t="n">
        <v>0.738888888888889</v>
      </c>
      <c r="M2660" s="85" t="n">
        <v>0.75625</v>
      </c>
      <c r="N2660" s="86" t="s">
        <v>3946</v>
      </c>
      <c r="O2660" s="59"/>
      <c r="Q2660" s="0" t="s">
        <v>115</v>
      </c>
      <c r="R2660" s="0" t="str">
        <f aca="false">CHOOSE(WEEKDAY(A2660),"Dom","Lun","Mar","Mie","Jue","Vie","Sab")</f>
        <v>Sab</v>
      </c>
    </row>
    <row r="2661" customFormat="false" ht="15" hidden="false" customHeight="true" outlineLevel="0" collapsed="false">
      <c r="A2661" s="47" t="n">
        <v>44297</v>
      </c>
      <c r="B2661" s="79" t="s">
        <v>3947</v>
      </c>
      <c r="C2661" s="49" t="n">
        <v>350</v>
      </c>
      <c r="D2661" s="80" t="s">
        <v>104</v>
      </c>
      <c r="E2661" s="81" t="s">
        <v>3948</v>
      </c>
      <c r="F2661" s="82" t="n">
        <f aca="false">IF(MONTH(A2661)=MONTH(A2660),F2660+1,1)</f>
        <v>1</v>
      </c>
      <c r="G2661" s="81"/>
      <c r="H2661" s="83"/>
      <c r="I2661" s="83" t="s">
        <v>79</v>
      </c>
      <c r="J2661" s="83" t="s">
        <v>2313</v>
      </c>
      <c r="K2661" s="103" t="s">
        <v>80</v>
      </c>
      <c r="L2661" s="85" t="n">
        <v>0.54375</v>
      </c>
      <c r="M2661" s="85" t="n">
        <v>0.557638888888889</v>
      </c>
      <c r="N2661" s="86" t="s">
        <v>276</v>
      </c>
      <c r="O2661" s="59" t="s">
        <v>3949</v>
      </c>
      <c r="Q2661" s="0" t="s">
        <v>115</v>
      </c>
      <c r="R2661" s="0" t="str">
        <f aca="false">CHOOSE(WEEKDAY(A2661),"Dom","Lun","Mar","Mie","Jue","Vie","Sab")</f>
        <v>Dom</v>
      </c>
    </row>
    <row r="2662" customFormat="false" ht="15" hidden="true" customHeight="true" outlineLevel="0" collapsed="false">
      <c r="A2662" s="32" t="n">
        <v>44297</v>
      </c>
      <c r="B2662" s="9" t="s">
        <v>370</v>
      </c>
      <c r="D2662" s="72"/>
      <c r="E2662" s="73"/>
      <c r="F2662" s="74"/>
      <c r="G2662" s="73"/>
      <c r="H2662" s="75"/>
      <c r="I2662" s="75"/>
      <c r="J2662" s="75"/>
      <c r="K2662" s="34" t="s">
        <v>257</v>
      </c>
      <c r="L2662" s="7" t="n">
        <v>0.511805555555555</v>
      </c>
      <c r="M2662" s="7" t="n">
        <v>0.542361111111111</v>
      </c>
      <c r="N2662" s="77" t="s">
        <v>343</v>
      </c>
      <c r="O2662" s="37" t="s">
        <v>371</v>
      </c>
      <c r="Q2662" s="0" t="s">
        <v>115</v>
      </c>
      <c r="R2662" s="0" t="str">
        <f aca="false">CHOOSE(WEEKDAY(A2662),"Dom","Lun","Mar","Mie","Jue","Vie","Sab")</f>
        <v>Dom</v>
      </c>
    </row>
    <row r="2663" customFormat="false" ht="15" hidden="true" customHeight="true" outlineLevel="0" collapsed="false">
      <c r="A2663" s="32" t="n">
        <v>44297</v>
      </c>
      <c r="B2663" s="9" t="s">
        <v>377</v>
      </c>
      <c r="C2663" s="156"/>
      <c r="D2663" s="137"/>
      <c r="E2663" s="73"/>
      <c r="F2663" s="74"/>
      <c r="G2663" s="73"/>
      <c r="H2663" s="75"/>
      <c r="I2663" s="75"/>
      <c r="J2663" s="75"/>
      <c r="K2663" s="34" t="s">
        <v>108</v>
      </c>
      <c r="L2663" s="7" t="n">
        <v>0.579861111111111</v>
      </c>
      <c r="M2663" s="7" t="n">
        <v>0.629166666666667</v>
      </c>
      <c r="N2663" s="77" t="s">
        <v>261</v>
      </c>
      <c r="O2663" s="37" t="s">
        <v>1912</v>
      </c>
      <c r="Q2663" s="0" t="s">
        <v>115</v>
      </c>
      <c r="R2663" s="0" t="str">
        <f aca="false">CHOOSE(WEEKDAY(A2663),"Dom","Lun","Mar","Mie","Jue","Vie","Sab")</f>
        <v>Dom</v>
      </c>
    </row>
    <row r="2664" customFormat="false" ht="15" hidden="true" customHeight="true" outlineLevel="0" collapsed="false">
      <c r="A2664" s="47" t="n">
        <v>44297</v>
      </c>
      <c r="B2664" s="79" t="s">
        <v>147</v>
      </c>
      <c r="C2664" s="118"/>
      <c r="D2664" s="150"/>
      <c r="E2664" s="81"/>
      <c r="F2664" s="82"/>
      <c r="G2664" s="81"/>
      <c r="H2664" s="83"/>
      <c r="I2664" s="83"/>
      <c r="J2664" s="83"/>
      <c r="K2664" s="103" t="s">
        <v>96</v>
      </c>
      <c r="L2664" s="85" t="n">
        <v>0.642361111111111</v>
      </c>
      <c r="M2664" s="85" t="n">
        <v>0.645833333333333</v>
      </c>
      <c r="N2664" s="86" t="s">
        <v>3950</v>
      </c>
      <c r="O2664" s="59"/>
      <c r="Q2664" s="0" t="s">
        <v>115</v>
      </c>
      <c r="R2664" s="0" t="str">
        <f aca="false">CHOOSE(WEEKDAY(A2664),"Dom","Lun","Mar","Mie","Jue","Vie","Sab")</f>
        <v>Dom</v>
      </c>
    </row>
    <row r="2665" customFormat="false" ht="15" hidden="false" customHeight="true" outlineLevel="0" collapsed="false">
      <c r="A2665" s="32" t="n">
        <v>44298</v>
      </c>
      <c r="B2665" s="9" t="s">
        <v>3951</v>
      </c>
      <c r="C2665" s="33" t="n">
        <v>400</v>
      </c>
      <c r="D2665" s="72" t="s">
        <v>821</v>
      </c>
      <c r="E2665" s="73" t="s">
        <v>3952</v>
      </c>
      <c r="F2665" s="74" t="n">
        <f aca="false">IF(MONTH(A2665)=MONTH(A2664),F2664+1,1)</f>
        <v>1</v>
      </c>
      <c r="G2665" s="73"/>
      <c r="H2665" s="75" t="s">
        <v>3953</v>
      </c>
      <c r="I2665" s="75" t="s">
        <v>113</v>
      </c>
      <c r="J2665" s="75" t="s">
        <v>2313</v>
      </c>
      <c r="K2665" s="34" t="s">
        <v>80</v>
      </c>
      <c r="L2665" s="7" t="n">
        <v>0.428472222222222</v>
      </c>
      <c r="M2665" s="7" t="n">
        <v>0.457638888888889</v>
      </c>
      <c r="N2665" s="77" t="s">
        <v>341</v>
      </c>
      <c r="O2665" s="37" t="s">
        <v>3954</v>
      </c>
      <c r="Q2665" s="0" t="s">
        <v>115</v>
      </c>
      <c r="R2665" s="0" t="str">
        <f aca="false">CHOOSE(WEEKDAY(A2665),"Dom","Lun","Mar","Mie","Jue","Vie","Sab")</f>
        <v>Lun</v>
      </c>
    </row>
    <row r="2666" customFormat="false" ht="15" hidden="false" customHeight="true" outlineLevel="0" collapsed="false">
      <c r="A2666" s="32" t="n">
        <v>44298</v>
      </c>
      <c r="B2666" s="9" t="s">
        <v>3434</v>
      </c>
      <c r="C2666" s="156" t="n">
        <v>300</v>
      </c>
      <c r="D2666" s="137" t="s">
        <v>821</v>
      </c>
      <c r="E2666" s="73" t="s">
        <v>3435</v>
      </c>
      <c r="F2666" s="74" t="n">
        <f aca="false">IF(MONTH(A2666)=MONTH(A2665),F2665+1,1)</f>
        <v>2</v>
      </c>
      <c r="G2666" s="73"/>
      <c r="H2666" s="75" t="s">
        <v>3436</v>
      </c>
      <c r="I2666" s="75" t="s">
        <v>187</v>
      </c>
      <c r="J2666" s="75" t="s">
        <v>2313</v>
      </c>
      <c r="K2666" s="34" t="s">
        <v>80</v>
      </c>
      <c r="L2666" s="7" t="n">
        <v>0.546527777777778</v>
      </c>
      <c r="M2666" s="7" t="n">
        <v>0.563194444444444</v>
      </c>
      <c r="N2666" s="77" t="s">
        <v>106</v>
      </c>
      <c r="O2666" s="37" t="s">
        <v>3955</v>
      </c>
      <c r="Q2666" s="0" t="s">
        <v>115</v>
      </c>
      <c r="R2666" s="0" t="str">
        <f aca="false">CHOOSE(WEEKDAY(A2666),"Dom","Lun","Mar","Mie","Jue","Vie","Sab")</f>
        <v>Lun</v>
      </c>
    </row>
    <row r="2667" customFormat="false" ht="15" hidden="false" customHeight="true" outlineLevel="0" collapsed="false">
      <c r="A2667" s="32" t="n">
        <v>44298</v>
      </c>
      <c r="B2667" s="9" t="s">
        <v>2254</v>
      </c>
      <c r="C2667" s="33" t="n">
        <v>300</v>
      </c>
      <c r="D2667" s="72" t="s">
        <v>821</v>
      </c>
      <c r="E2667" s="73" t="s">
        <v>2255</v>
      </c>
      <c r="F2667" s="74" t="n">
        <f aca="false">IF(MONTH(A2667)=MONTH(A2666),F2666+1,1)</f>
        <v>3</v>
      </c>
      <c r="G2667" s="73"/>
      <c r="H2667" s="75" t="s">
        <v>1421</v>
      </c>
      <c r="I2667" s="75" t="s">
        <v>183</v>
      </c>
      <c r="J2667" s="75" t="s">
        <v>2313</v>
      </c>
      <c r="K2667" s="34" t="s">
        <v>80</v>
      </c>
      <c r="L2667" s="7" t="n">
        <v>0.620833333333333</v>
      </c>
      <c r="M2667" s="7" t="n">
        <v>0.634027777777778</v>
      </c>
      <c r="N2667" s="77" t="s">
        <v>132</v>
      </c>
      <c r="O2667" s="37" t="s">
        <v>1422</v>
      </c>
      <c r="Q2667" s="0" t="s">
        <v>115</v>
      </c>
      <c r="R2667" s="0" t="str">
        <f aca="false">CHOOSE(WEEKDAY(A2667),"Dom","Lun","Mar","Mie","Jue","Vie","Sab")</f>
        <v>Lun</v>
      </c>
    </row>
    <row r="2668" customFormat="false" ht="15" hidden="false" customHeight="true" outlineLevel="0" collapsed="false">
      <c r="A2668" s="32" t="n">
        <v>44298</v>
      </c>
      <c r="B2668" s="9" t="s">
        <v>2003</v>
      </c>
      <c r="C2668" s="33" t="n">
        <v>340</v>
      </c>
      <c r="D2668" s="72" t="s">
        <v>821</v>
      </c>
      <c r="E2668" s="73" t="s">
        <v>3956</v>
      </c>
      <c r="F2668" s="74" t="n">
        <f aca="false">IF(MONTH(A2668)=MONTH(A2667),F2667+1,1)</f>
        <v>4</v>
      </c>
      <c r="G2668" s="73"/>
      <c r="H2668" s="75" t="s">
        <v>233</v>
      </c>
      <c r="I2668" s="75" t="s">
        <v>100</v>
      </c>
      <c r="J2668" s="75" t="s">
        <v>2313</v>
      </c>
      <c r="K2668" s="34" t="s">
        <v>80</v>
      </c>
      <c r="L2668" s="7" t="n">
        <v>0.6875</v>
      </c>
      <c r="M2668" s="7" t="n">
        <v>0.693055555555556</v>
      </c>
      <c r="N2668" s="77" t="s">
        <v>213</v>
      </c>
      <c r="O2668" s="37" t="s">
        <v>3957</v>
      </c>
      <c r="Q2668" s="0" t="s">
        <v>115</v>
      </c>
      <c r="R2668" s="0" t="str">
        <f aca="false">CHOOSE(WEEKDAY(A2668),"Dom","Lun","Mar","Mie","Jue","Vie","Sab")</f>
        <v>Lun</v>
      </c>
    </row>
    <row r="2669" customFormat="false" ht="15" hidden="false" customHeight="true" outlineLevel="0" collapsed="false">
      <c r="A2669" s="32" t="n">
        <v>44298</v>
      </c>
      <c r="B2669" s="9" t="s">
        <v>3958</v>
      </c>
      <c r="C2669" s="33" t="n">
        <v>350</v>
      </c>
      <c r="D2669" s="72" t="s">
        <v>821</v>
      </c>
      <c r="E2669" s="73" t="s">
        <v>3959</v>
      </c>
      <c r="F2669" s="74" t="n">
        <f aca="false">IF(MONTH(A2669)=MONTH(A2668),F2668+1,1)</f>
        <v>5</v>
      </c>
      <c r="G2669" s="73"/>
      <c r="H2669" s="75" t="s">
        <v>233</v>
      </c>
      <c r="I2669" s="75" t="s">
        <v>100</v>
      </c>
      <c r="J2669" s="75" t="s">
        <v>2313</v>
      </c>
      <c r="K2669" s="34" t="s">
        <v>80</v>
      </c>
      <c r="L2669" s="7" t="n">
        <v>0.710416666666667</v>
      </c>
      <c r="M2669" s="7" t="n">
        <v>0.71875</v>
      </c>
      <c r="N2669" s="77" t="s">
        <v>122</v>
      </c>
      <c r="O2669" s="37" t="s">
        <v>3960</v>
      </c>
      <c r="Q2669" s="0" t="s">
        <v>115</v>
      </c>
      <c r="R2669" s="0" t="str">
        <f aca="false">CHOOSE(WEEKDAY(A2669),"Dom","Lun","Mar","Mie","Jue","Vie","Sab")</f>
        <v>Lun</v>
      </c>
    </row>
    <row r="2670" customFormat="false" ht="15" hidden="false" customHeight="true" outlineLevel="0" collapsed="false">
      <c r="A2670" s="32" t="n">
        <v>44298</v>
      </c>
      <c r="B2670" s="9" t="s">
        <v>3961</v>
      </c>
      <c r="C2670" s="33" t="n">
        <v>300</v>
      </c>
      <c r="D2670" s="72" t="s">
        <v>821</v>
      </c>
      <c r="E2670" s="73" t="s">
        <v>3962</v>
      </c>
      <c r="F2670" s="74" t="n">
        <f aca="false">IF(MONTH(A2670)=MONTH(A2669),F2669+1,1)</f>
        <v>6</v>
      </c>
      <c r="G2670" s="73"/>
      <c r="H2670" s="75" t="s">
        <v>233</v>
      </c>
      <c r="I2670" s="75" t="s">
        <v>183</v>
      </c>
      <c r="J2670" s="75" t="s">
        <v>2313</v>
      </c>
      <c r="K2670" s="34" t="s">
        <v>80</v>
      </c>
      <c r="L2670" s="7" t="n">
        <v>0.764583333333333</v>
      </c>
      <c r="M2670" s="7" t="n">
        <v>0.772916666666667</v>
      </c>
      <c r="N2670" s="77" t="s">
        <v>125</v>
      </c>
      <c r="O2670" s="37" t="s">
        <v>3963</v>
      </c>
      <c r="Q2670" s="0" t="s">
        <v>115</v>
      </c>
      <c r="R2670" s="0" t="str">
        <f aca="false">CHOOSE(WEEKDAY(A2670),"Dom","Lun","Mar","Mie","Jue","Vie","Sab")</f>
        <v>Lun</v>
      </c>
    </row>
    <row r="2671" customFormat="false" ht="15" hidden="false" customHeight="true" outlineLevel="0" collapsed="false">
      <c r="A2671" s="32" t="n">
        <v>44298</v>
      </c>
      <c r="B2671" s="9" t="s">
        <v>3964</v>
      </c>
      <c r="C2671" s="33" t="n">
        <v>300</v>
      </c>
      <c r="D2671" s="72" t="s">
        <v>821</v>
      </c>
      <c r="E2671" s="73" t="s">
        <v>3965</v>
      </c>
      <c r="F2671" s="74" t="n">
        <f aca="false">IF(MONTH(A2671)=MONTH(A2670),F2670+1,1)</f>
        <v>7</v>
      </c>
      <c r="G2671" s="73"/>
      <c r="H2671" s="75" t="s">
        <v>233</v>
      </c>
      <c r="I2671" s="75" t="s">
        <v>228</v>
      </c>
      <c r="J2671" s="75"/>
      <c r="K2671" s="34" t="s">
        <v>72</v>
      </c>
      <c r="L2671" s="7" t="n">
        <v>0.772916666666667</v>
      </c>
      <c r="M2671" s="7" t="n">
        <v>0.772916666666667</v>
      </c>
      <c r="N2671" s="77" t="s">
        <v>385</v>
      </c>
      <c r="O2671" s="37" t="s">
        <v>3966</v>
      </c>
      <c r="Q2671" s="0" t="s">
        <v>115</v>
      </c>
      <c r="R2671" s="0" t="str">
        <f aca="false">CHOOSE(WEEKDAY(A2671),"Dom","Lun","Mar","Mie","Jue","Vie","Sab")</f>
        <v>Lun</v>
      </c>
    </row>
    <row r="2672" customFormat="false" ht="15" hidden="false" customHeight="true" outlineLevel="0" collapsed="false">
      <c r="A2672" s="32" t="n">
        <v>44298</v>
      </c>
      <c r="B2672" s="9" t="s">
        <v>3967</v>
      </c>
      <c r="C2672" s="156" t="n">
        <v>300</v>
      </c>
      <c r="D2672" s="137" t="s">
        <v>104</v>
      </c>
      <c r="E2672" s="73" t="s">
        <v>3968</v>
      </c>
      <c r="F2672" s="74" t="n">
        <f aca="false">IF(MONTH(A2672)=MONTH(A2671),F2671+1,1)</f>
        <v>8</v>
      </c>
      <c r="G2672" s="73"/>
      <c r="H2672" s="75"/>
      <c r="I2672" s="75" t="s">
        <v>159</v>
      </c>
      <c r="J2672" s="75" t="s">
        <v>2313</v>
      </c>
      <c r="K2672" s="34" t="s">
        <v>80</v>
      </c>
      <c r="L2672" s="7" t="n">
        <v>0.602083333333333</v>
      </c>
      <c r="M2672" s="7" t="n">
        <v>0.608333333333333</v>
      </c>
      <c r="N2672" s="77" t="s">
        <v>109</v>
      </c>
      <c r="O2672" s="37" t="s">
        <v>3969</v>
      </c>
      <c r="Q2672" s="0" t="s">
        <v>115</v>
      </c>
      <c r="R2672" s="0" t="str">
        <f aca="false">CHOOSE(WEEKDAY(A2672),"Dom","Lun","Mar","Mie","Jue","Vie","Sab")</f>
        <v>Lun</v>
      </c>
    </row>
    <row r="2673" customFormat="false" ht="15" hidden="true" customHeight="true" outlineLevel="0" collapsed="false">
      <c r="A2673" s="47" t="n">
        <v>44298</v>
      </c>
      <c r="B2673" s="79" t="s">
        <v>2116</v>
      </c>
      <c r="C2673" s="49"/>
      <c r="D2673" s="80"/>
      <c r="E2673" s="81"/>
      <c r="F2673" s="82"/>
      <c r="G2673" s="81"/>
      <c r="H2673" s="83"/>
      <c r="I2673" s="83"/>
      <c r="J2673" s="83"/>
      <c r="K2673" s="103" t="s">
        <v>108</v>
      </c>
      <c r="L2673" s="85" t="n">
        <v>0.480555555555556</v>
      </c>
      <c r="M2673" s="85" t="n">
        <v>0.506944444444444</v>
      </c>
      <c r="N2673" s="86" t="s">
        <v>1539</v>
      </c>
      <c r="O2673" s="59" t="s">
        <v>214</v>
      </c>
      <c r="Q2673" s="0" t="s">
        <v>115</v>
      </c>
      <c r="R2673" s="0" t="str">
        <f aca="false">CHOOSE(WEEKDAY(A2673),"Dom","Lun","Mar","Mie","Jue","Vie","Sab")</f>
        <v>Lun</v>
      </c>
    </row>
    <row r="2674" customFormat="false" ht="15" hidden="true" customHeight="true" outlineLevel="0" collapsed="false">
      <c r="A2674" s="32" t="n">
        <v>44298</v>
      </c>
      <c r="B2674" s="9" t="s">
        <v>143</v>
      </c>
      <c r="D2674" s="72"/>
      <c r="E2674" s="73"/>
      <c r="F2674" s="74"/>
      <c r="G2674" s="73"/>
      <c r="H2674" s="75"/>
      <c r="I2674" s="75"/>
      <c r="J2674" s="75"/>
      <c r="K2674" s="34" t="s">
        <v>144</v>
      </c>
      <c r="L2674" s="7" t="n">
        <v>0.578472222222222</v>
      </c>
      <c r="M2674" s="7" t="n">
        <v>0.591666666666667</v>
      </c>
      <c r="N2674" s="77" t="s">
        <v>198</v>
      </c>
      <c r="Q2674" s="0" t="s">
        <v>115</v>
      </c>
      <c r="R2674" s="0" t="str">
        <f aca="false">CHOOSE(WEEKDAY(A2674),"Dom","Lun","Mar","Mie","Jue","Vie","Sab")</f>
        <v>Lun</v>
      </c>
    </row>
    <row r="2675" customFormat="false" ht="15" hidden="true" customHeight="true" outlineLevel="0" collapsed="false">
      <c r="A2675" s="32" t="n">
        <v>44298</v>
      </c>
      <c r="B2675" s="9" t="s">
        <v>143</v>
      </c>
      <c r="C2675" s="156"/>
      <c r="D2675" s="137"/>
      <c r="E2675" s="73"/>
      <c r="F2675" s="74"/>
      <c r="G2675" s="73"/>
      <c r="H2675" s="75"/>
      <c r="I2675" s="75"/>
      <c r="J2675" s="75"/>
      <c r="K2675" s="34" t="s">
        <v>144</v>
      </c>
      <c r="L2675" s="7" t="n">
        <v>0.655555555555556</v>
      </c>
      <c r="M2675" s="7" t="n">
        <v>0.665972222222222</v>
      </c>
      <c r="N2675" s="77" t="s">
        <v>305</v>
      </c>
      <c r="Q2675" s="0" t="s">
        <v>115</v>
      </c>
      <c r="R2675" s="0" t="str">
        <f aca="false">CHOOSE(WEEKDAY(A2675),"Dom","Lun","Mar","Mie","Jue","Vie","Sab")</f>
        <v>Lun</v>
      </c>
    </row>
    <row r="2676" customFormat="false" ht="15" hidden="true" customHeight="true" outlineLevel="0" collapsed="false">
      <c r="A2676" s="32" t="n">
        <v>44298</v>
      </c>
      <c r="B2676" s="9" t="s">
        <v>3970</v>
      </c>
      <c r="D2676" s="72"/>
      <c r="E2676" s="73"/>
      <c r="F2676" s="74"/>
      <c r="G2676" s="73"/>
      <c r="H2676" s="75"/>
      <c r="I2676" s="75"/>
      <c r="J2676" s="75"/>
      <c r="K2676" s="34" t="s">
        <v>108</v>
      </c>
      <c r="L2676" s="7" t="n">
        <v>0.669444444444444</v>
      </c>
      <c r="M2676" s="7" t="n">
        <v>0.685416666666667</v>
      </c>
      <c r="N2676" s="77" t="s">
        <v>190</v>
      </c>
      <c r="Q2676" s="0" t="s">
        <v>115</v>
      </c>
      <c r="R2676" s="0" t="str">
        <f aca="false">CHOOSE(WEEKDAY(A2676),"Dom","Lun","Mar","Mie","Jue","Vie","Sab")</f>
        <v>Lun</v>
      </c>
    </row>
    <row r="2677" customFormat="false" ht="15" hidden="true" customHeight="true" outlineLevel="0" collapsed="false">
      <c r="A2677" s="32" t="n">
        <v>44298</v>
      </c>
      <c r="B2677" s="9" t="s">
        <v>143</v>
      </c>
      <c r="D2677" s="72"/>
      <c r="E2677" s="73"/>
      <c r="F2677" s="74"/>
      <c r="G2677" s="73"/>
      <c r="H2677" s="75"/>
      <c r="I2677" s="75"/>
      <c r="J2677" s="75"/>
      <c r="K2677" s="34" t="s">
        <v>144</v>
      </c>
      <c r="L2677" s="7" t="n">
        <v>0.733333333333333</v>
      </c>
      <c r="M2677" s="7" t="n">
        <v>0.756944444444444</v>
      </c>
      <c r="N2677" s="77" t="s">
        <v>170</v>
      </c>
      <c r="Q2677" s="0" t="s">
        <v>115</v>
      </c>
      <c r="R2677" s="0" t="str">
        <f aca="false">CHOOSE(WEEKDAY(A2677),"Dom","Lun","Mar","Mie","Jue","Vie","Sab")</f>
        <v>Lun</v>
      </c>
    </row>
    <row r="2678" customFormat="false" ht="15" hidden="true" customHeight="true" outlineLevel="0" collapsed="false">
      <c r="A2678" s="47" t="n">
        <v>44298</v>
      </c>
      <c r="B2678" s="79" t="s">
        <v>147</v>
      </c>
      <c r="C2678" s="49"/>
      <c r="D2678" s="80"/>
      <c r="E2678" s="81"/>
      <c r="F2678" s="82"/>
      <c r="G2678" s="81"/>
      <c r="H2678" s="83"/>
      <c r="I2678" s="83"/>
      <c r="J2678" s="83"/>
      <c r="K2678" s="103" t="s">
        <v>96</v>
      </c>
      <c r="L2678" s="85" t="n">
        <v>0.789583333333333</v>
      </c>
      <c r="M2678" s="85" t="n">
        <v>0.813888888888889</v>
      </c>
      <c r="N2678" s="86" t="s">
        <v>3971</v>
      </c>
      <c r="O2678" s="59"/>
      <c r="Q2678" s="0" t="s">
        <v>115</v>
      </c>
      <c r="R2678" s="0" t="str">
        <f aca="false">CHOOSE(WEEKDAY(A2678),"Dom","Lun","Mar","Mie","Jue","Vie","Sab")</f>
        <v>Lun</v>
      </c>
    </row>
    <row r="2679" customFormat="false" ht="15" hidden="false" customHeight="true" outlineLevel="0" collapsed="false">
      <c r="A2679" s="47" t="n">
        <v>44299</v>
      </c>
      <c r="B2679" s="79" t="s">
        <v>3972</v>
      </c>
      <c r="C2679" s="49" t="n">
        <v>400</v>
      </c>
      <c r="D2679" s="80" t="s">
        <v>821</v>
      </c>
      <c r="E2679" s="81" t="s">
        <v>3973</v>
      </c>
      <c r="F2679" s="82" t="n">
        <f aca="false">IF(MONTH(A2679)=MONTH(A2678),F2678+1,1)</f>
        <v>1</v>
      </c>
      <c r="G2679" s="81"/>
      <c r="H2679" s="83" t="s">
        <v>233</v>
      </c>
      <c r="I2679" s="83" t="s">
        <v>100</v>
      </c>
      <c r="J2679" s="83" t="s">
        <v>2313</v>
      </c>
      <c r="K2679" s="103" t="s">
        <v>80</v>
      </c>
      <c r="L2679" s="85" t="n">
        <v>0.419444444444444</v>
      </c>
      <c r="M2679" s="85" t="n">
        <v>0.448611111111111</v>
      </c>
      <c r="N2679" s="86" t="s">
        <v>261</v>
      </c>
      <c r="O2679" s="59" t="s">
        <v>3974</v>
      </c>
      <c r="Q2679" s="0" t="s">
        <v>115</v>
      </c>
      <c r="R2679" s="0" t="str">
        <f aca="false">CHOOSE(WEEKDAY(A2679),"Dom","Lun","Mar","Mie","Jue","Vie","Sab")</f>
        <v>Mar</v>
      </c>
    </row>
    <row r="2680" customFormat="false" ht="15" hidden="false" customHeight="true" outlineLevel="0" collapsed="false">
      <c r="A2680" s="32" t="n">
        <v>44299</v>
      </c>
      <c r="B2680" s="9" t="s">
        <v>3975</v>
      </c>
      <c r="C2680" s="33" t="n">
        <v>350</v>
      </c>
      <c r="D2680" s="72" t="s">
        <v>821</v>
      </c>
      <c r="E2680" s="73" t="s">
        <v>3976</v>
      </c>
      <c r="F2680" s="74" t="n">
        <f aca="false">IF(MONTH(A2680)=MONTH(A2679),F2679+1,1)</f>
        <v>2</v>
      </c>
      <c r="G2680" s="73"/>
      <c r="H2680" s="75" t="s">
        <v>3977</v>
      </c>
      <c r="I2680" s="75" t="s">
        <v>100</v>
      </c>
      <c r="J2680" s="75" t="s">
        <v>2313</v>
      </c>
      <c r="K2680" s="34" t="s">
        <v>80</v>
      </c>
      <c r="L2680" s="7" t="n">
        <v>0.461805555555556</v>
      </c>
      <c r="M2680" s="7" t="n">
        <v>0.48125</v>
      </c>
      <c r="N2680" s="77" t="s">
        <v>385</v>
      </c>
      <c r="O2680" s="37" t="s">
        <v>3978</v>
      </c>
      <c r="Q2680" s="0" t="s">
        <v>115</v>
      </c>
      <c r="R2680" s="0" t="str">
        <f aca="false">CHOOSE(WEEKDAY(A2680),"Dom","Lun","Mar","Mie","Jue","Vie","Sab")</f>
        <v>Mar</v>
      </c>
    </row>
    <row r="2681" customFormat="false" ht="15" hidden="false" customHeight="true" outlineLevel="0" collapsed="false">
      <c r="A2681" s="32" t="n">
        <v>44299</v>
      </c>
      <c r="B2681" s="9" t="s">
        <v>3979</v>
      </c>
      <c r="C2681" s="33" t="n">
        <v>440</v>
      </c>
      <c r="D2681" s="72" t="s">
        <v>821</v>
      </c>
      <c r="E2681" s="73" t="n">
        <v>62066094</v>
      </c>
      <c r="F2681" s="74" t="n">
        <f aca="false">IF(MONTH(A2681)=MONTH(A2680),F2680+1,1)</f>
        <v>3</v>
      </c>
      <c r="G2681" s="73"/>
      <c r="H2681" s="75" t="s">
        <v>233</v>
      </c>
      <c r="I2681" s="75" t="s">
        <v>131</v>
      </c>
      <c r="J2681" s="75" t="s">
        <v>2313</v>
      </c>
      <c r="K2681" s="34" t="s">
        <v>80</v>
      </c>
      <c r="L2681" s="7" t="n">
        <v>0.55</v>
      </c>
      <c r="M2681" s="7" t="n">
        <v>0.550694444444444</v>
      </c>
      <c r="N2681" s="77" t="s">
        <v>261</v>
      </c>
      <c r="O2681" s="37" t="s">
        <v>3411</v>
      </c>
      <c r="Q2681" s="0" t="s">
        <v>115</v>
      </c>
      <c r="R2681" s="0" t="str">
        <f aca="false">CHOOSE(WEEKDAY(A2681),"Dom","Lun","Mar","Mie","Jue","Vie","Sab")</f>
        <v>Mar</v>
      </c>
    </row>
    <row r="2682" customFormat="false" ht="15" hidden="false" customHeight="true" outlineLevel="0" collapsed="false">
      <c r="A2682" s="32" t="n">
        <v>44299</v>
      </c>
      <c r="B2682" s="9" t="s">
        <v>3980</v>
      </c>
      <c r="C2682" s="33" t="n">
        <v>300</v>
      </c>
      <c r="D2682" s="72" t="s">
        <v>821</v>
      </c>
      <c r="E2682" s="73" t="s">
        <v>3981</v>
      </c>
      <c r="F2682" s="74" t="n">
        <f aca="false">IF(MONTH(A2682)=MONTH(A2681),F2681+1,1)</f>
        <v>4</v>
      </c>
      <c r="G2682" s="73"/>
      <c r="H2682" s="75" t="s">
        <v>233</v>
      </c>
      <c r="I2682" s="75" t="s">
        <v>228</v>
      </c>
      <c r="J2682" s="75" t="s">
        <v>2313</v>
      </c>
      <c r="K2682" s="34" t="s">
        <v>80</v>
      </c>
      <c r="L2682" s="7" t="n">
        <v>0.656944444444444</v>
      </c>
      <c r="M2682" s="7" t="n">
        <v>0.658333333333333</v>
      </c>
      <c r="N2682" s="77" t="s">
        <v>213</v>
      </c>
      <c r="O2682" s="37" t="s">
        <v>3982</v>
      </c>
      <c r="Q2682" s="0" t="s">
        <v>115</v>
      </c>
      <c r="R2682" s="0" t="str">
        <f aca="false">CHOOSE(WEEKDAY(A2682),"Dom","Lun","Mar","Mie","Jue","Vie","Sab")</f>
        <v>Mar</v>
      </c>
    </row>
    <row r="2683" customFormat="false" ht="15" hidden="false" customHeight="true" outlineLevel="0" collapsed="false">
      <c r="A2683" s="32" t="n">
        <v>44299</v>
      </c>
      <c r="B2683" s="9" t="s">
        <v>3098</v>
      </c>
      <c r="C2683" s="33" t="n">
        <v>300</v>
      </c>
      <c r="D2683" s="72" t="s">
        <v>104</v>
      </c>
      <c r="E2683" s="73" t="s">
        <v>3983</v>
      </c>
      <c r="F2683" s="74" t="n">
        <f aca="false">IF(MONTH(A2683)=MONTH(A2682),F2682+1,1)</f>
        <v>5</v>
      </c>
      <c r="G2683" s="73"/>
      <c r="H2683" s="75"/>
      <c r="I2683" s="75" t="s">
        <v>113</v>
      </c>
      <c r="J2683" s="75" t="s">
        <v>2313</v>
      </c>
      <c r="K2683" s="34" t="s">
        <v>80</v>
      </c>
      <c r="L2683" s="7" t="n">
        <v>0.675694444444444</v>
      </c>
      <c r="M2683" s="7" t="n">
        <v>0.699305555555556</v>
      </c>
      <c r="N2683" s="77" t="s">
        <v>276</v>
      </c>
      <c r="O2683" s="37" t="s">
        <v>3984</v>
      </c>
      <c r="Q2683" s="0" t="s">
        <v>115</v>
      </c>
      <c r="R2683" s="0" t="str">
        <f aca="false">CHOOSE(WEEKDAY(A2683),"Dom","Lun","Mar","Mie","Jue","Vie","Sab")</f>
        <v>Mar</v>
      </c>
    </row>
    <row r="2684" customFormat="false" ht="15" hidden="false" customHeight="true" outlineLevel="0" collapsed="false">
      <c r="A2684" s="32" t="n">
        <v>44299</v>
      </c>
      <c r="B2684" s="9" t="s">
        <v>3704</v>
      </c>
      <c r="C2684" s="156" t="n">
        <v>400</v>
      </c>
      <c r="D2684" s="137" t="s">
        <v>104</v>
      </c>
      <c r="E2684" s="73" t="s">
        <v>3705</v>
      </c>
      <c r="F2684" s="74" t="n">
        <f aca="false">IF(MONTH(A2684)=MONTH(A2683),F2683+1,1)</f>
        <v>6</v>
      </c>
      <c r="G2684" s="73"/>
      <c r="H2684" s="75" t="s">
        <v>3706</v>
      </c>
      <c r="I2684" s="75" t="s">
        <v>79</v>
      </c>
      <c r="J2684" s="75" t="s">
        <v>2313</v>
      </c>
      <c r="K2684" s="34" t="s">
        <v>80</v>
      </c>
      <c r="L2684" s="7" t="n">
        <v>0.721527777777778</v>
      </c>
      <c r="M2684" s="7" t="n">
        <v>0.735416666666667</v>
      </c>
      <c r="N2684" s="77" t="s">
        <v>155</v>
      </c>
      <c r="O2684" s="37" t="s">
        <v>3707</v>
      </c>
      <c r="Q2684" s="0" t="s">
        <v>115</v>
      </c>
      <c r="R2684" s="0" t="str">
        <f aca="false">CHOOSE(WEEKDAY(A2684),"Dom","Lun","Mar","Mie","Jue","Vie","Sab")</f>
        <v>Mar</v>
      </c>
    </row>
    <row r="2685" customFormat="false" ht="15" hidden="true" customHeight="true" outlineLevel="0" collapsed="false">
      <c r="A2685" s="32" t="n">
        <v>44299</v>
      </c>
      <c r="B2685" s="9" t="s">
        <v>3975</v>
      </c>
      <c r="D2685" s="72"/>
      <c r="E2685" s="73" t="s">
        <v>3976</v>
      </c>
      <c r="F2685" s="74"/>
      <c r="G2685" s="73"/>
      <c r="H2685" s="75" t="s">
        <v>3977</v>
      </c>
      <c r="I2685" s="75" t="s">
        <v>100</v>
      </c>
      <c r="J2685" s="75"/>
      <c r="K2685" s="34" t="s">
        <v>141</v>
      </c>
      <c r="L2685" s="7" t="n">
        <v>0.404166666666667</v>
      </c>
      <c r="M2685" s="7" t="n">
        <v>0.413194444444444</v>
      </c>
      <c r="N2685" s="77" t="s">
        <v>284</v>
      </c>
      <c r="O2685" s="37" t="s">
        <v>3978</v>
      </c>
      <c r="Q2685" s="0" t="s">
        <v>115</v>
      </c>
      <c r="R2685" s="0" t="str">
        <f aca="false">CHOOSE(WEEKDAY(A2685),"Dom","Lun","Mar","Mie","Jue","Vie","Sab")</f>
        <v>Mar</v>
      </c>
    </row>
    <row r="2686" customFormat="false" ht="15" hidden="true" customHeight="true" outlineLevel="0" collapsed="false">
      <c r="A2686" s="32" t="n">
        <v>44299</v>
      </c>
      <c r="B2686" s="9" t="s">
        <v>3985</v>
      </c>
      <c r="C2686" s="156"/>
      <c r="D2686" s="72"/>
      <c r="E2686" s="73"/>
      <c r="F2686" s="74"/>
      <c r="G2686" s="73"/>
      <c r="H2686" s="75"/>
      <c r="I2686" s="75"/>
      <c r="J2686" s="75"/>
      <c r="K2686" s="34" t="s">
        <v>108</v>
      </c>
      <c r="L2686" s="7" t="n">
        <v>0.497916666666667</v>
      </c>
      <c r="M2686" s="7" t="n">
        <v>0.502083333333333</v>
      </c>
      <c r="N2686" s="77" t="s">
        <v>343</v>
      </c>
      <c r="O2686" s="37" t="s">
        <v>3986</v>
      </c>
      <c r="Q2686" s="0" t="s">
        <v>115</v>
      </c>
      <c r="R2686" s="0" t="str">
        <f aca="false">CHOOSE(WEEKDAY(A2686),"Dom","Lun","Mar","Mie","Jue","Vie","Sab")</f>
        <v>Mar</v>
      </c>
    </row>
    <row r="2687" customFormat="false" ht="15" hidden="true" customHeight="true" outlineLevel="0" collapsed="false">
      <c r="A2687" s="32" t="n">
        <v>44299</v>
      </c>
      <c r="B2687" s="9" t="s">
        <v>1560</v>
      </c>
      <c r="D2687" s="72"/>
      <c r="E2687" s="73"/>
      <c r="F2687" s="74"/>
      <c r="G2687" s="73"/>
      <c r="H2687" s="75"/>
      <c r="I2687" s="75" t="s">
        <v>131</v>
      </c>
      <c r="J2687" s="75"/>
      <c r="K2687" s="34" t="s">
        <v>108</v>
      </c>
      <c r="L2687" s="7" t="n">
        <v>0.503472222222222</v>
      </c>
      <c r="M2687" s="7" t="n">
        <v>0.545138888888889</v>
      </c>
      <c r="N2687" s="77" t="s">
        <v>434</v>
      </c>
      <c r="O2687" s="37" t="s">
        <v>3987</v>
      </c>
      <c r="Q2687" s="0" t="s">
        <v>115</v>
      </c>
      <c r="R2687" s="0" t="str">
        <f aca="false">CHOOSE(WEEKDAY(A2687),"Dom","Lun","Mar","Mie","Jue","Vie","Sab")</f>
        <v>Mar</v>
      </c>
    </row>
    <row r="2688" customFormat="false" ht="15" hidden="true" customHeight="true" outlineLevel="0" collapsed="false">
      <c r="A2688" s="32" t="n">
        <v>44299</v>
      </c>
      <c r="B2688" s="9" t="s">
        <v>3988</v>
      </c>
      <c r="D2688" s="72"/>
      <c r="E2688" s="73"/>
      <c r="F2688" s="74"/>
      <c r="G2688" s="73"/>
      <c r="H2688" s="75"/>
      <c r="I2688" s="75"/>
      <c r="J2688" s="75"/>
      <c r="K2688" s="34" t="s">
        <v>108</v>
      </c>
      <c r="L2688" s="7" t="n">
        <v>0.563888888888889</v>
      </c>
      <c r="M2688" s="7" t="n">
        <v>0.590972222222222</v>
      </c>
      <c r="N2688" s="77" t="s">
        <v>123</v>
      </c>
      <c r="Q2688" s="0" t="s">
        <v>115</v>
      </c>
      <c r="R2688" s="0" t="str">
        <f aca="false">CHOOSE(WEEKDAY(A2688),"Dom","Lun","Mar","Mie","Jue","Vie","Sab")</f>
        <v>Mar</v>
      </c>
    </row>
    <row r="2689" customFormat="false" ht="15" hidden="true" customHeight="true" outlineLevel="0" collapsed="false">
      <c r="A2689" s="32" t="n">
        <v>44299</v>
      </c>
      <c r="B2689" s="9" t="s">
        <v>143</v>
      </c>
      <c r="C2689" s="156"/>
      <c r="D2689" s="137"/>
      <c r="E2689" s="73"/>
      <c r="F2689" s="74"/>
      <c r="G2689" s="73"/>
      <c r="H2689" s="75"/>
      <c r="I2689" s="75"/>
      <c r="J2689" s="75"/>
      <c r="K2689" s="34" t="s">
        <v>144</v>
      </c>
      <c r="L2689" s="7" t="n">
        <v>0.595138888888889</v>
      </c>
      <c r="M2689" s="7" t="n">
        <v>0.601388888888889</v>
      </c>
      <c r="N2689" s="77" t="s">
        <v>324</v>
      </c>
      <c r="Q2689" s="0" t="s">
        <v>115</v>
      </c>
      <c r="R2689" s="0" t="str">
        <f aca="false">CHOOSE(WEEKDAY(A2689),"Dom","Lun","Mar","Mie","Jue","Vie","Sab")</f>
        <v>Mar</v>
      </c>
    </row>
    <row r="2690" customFormat="false" ht="15" hidden="true" customHeight="true" outlineLevel="0" collapsed="false">
      <c r="A2690" s="32" t="n">
        <v>44299</v>
      </c>
      <c r="B2690" s="9" t="s">
        <v>147</v>
      </c>
      <c r="D2690" s="72"/>
      <c r="E2690" s="73"/>
      <c r="F2690" s="74"/>
      <c r="G2690" s="73"/>
      <c r="H2690" s="75"/>
      <c r="I2690" s="75"/>
      <c r="J2690" s="75"/>
      <c r="K2690" s="34" t="s">
        <v>96</v>
      </c>
      <c r="L2690" s="7" t="n">
        <v>0.608333333333333</v>
      </c>
      <c r="M2690" s="7" t="n">
        <v>0.622222222222222</v>
      </c>
      <c r="N2690" s="77" t="s">
        <v>164</v>
      </c>
      <c r="Q2690" s="0" t="s">
        <v>115</v>
      </c>
      <c r="R2690" s="0" t="str">
        <f aca="false">CHOOSE(WEEKDAY(A2690),"Dom","Lun","Mar","Mie","Jue","Vie","Sab")</f>
        <v>Mar</v>
      </c>
    </row>
    <row r="2691" customFormat="false" ht="15" hidden="true" customHeight="true" outlineLevel="0" collapsed="false">
      <c r="A2691" s="32" t="n">
        <v>44299</v>
      </c>
      <c r="B2691" s="9" t="s">
        <v>3989</v>
      </c>
      <c r="D2691" s="72"/>
      <c r="E2691" s="73"/>
      <c r="F2691" s="74"/>
      <c r="G2691" s="73"/>
      <c r="H2691" s="75"/>
      <c r="I2691" s="75"/>
      <c r="J2691" s="75"/>
      <c r="K2691" s="34" t="s">
        <v>108</v>
      </c>
      <c r="L2691" s="7" t="n">
        <v>0.631944444444444</v>
      </c>
      <c r="M2691" s="7" t="n">
        <v>0.65</v>
      </c>
      <c r="N2691" s="77" t="s">
        <v>324</v>
      </c>
      <c r="O2691" s="37" t="s">
        <v>3990</v>
      </c>
      <c r="Q2691" s="0" t="s">
        <v>115</v>
      </c>
      <c r="R2691" s="0" t="str">
        <f aca="false">CHOOSE(WEEKDAY(A2691),"Dom","Lun","Mar","Mie","Jue","Vie","Sab")</f>
        <v>Mar</v>
      </c>
    </row>
    <row r="2692" customFormat="false" ht="15" hidden="true" customHeight="true" outlineLevel="0" collapsed="false">
      <c r="A2692" s="32" t="n">
        <v>44299</v>
      </c>
      <c r="B2692" s="9" t="s">
        <v>3991</v>
      </c>
      <c r="C2692" s="156"/>
      <c r="D2692" s="137"/>
      <c r="E2692" s="73"/>
      <c r="F2692" s="74"/>
      <c r="G2692" s="73"/>
      <c r="H2692" s="75"/>
      <c r="I2692" s="75"/>
      <c r="J2692" s="75"/>
      <c r="K2692" s="34" t="s">
        <v>257</v>
      </c>
      <c r="L2692" s="7" t="n">
        <v>0.751388888888889</v>
      </c>
      <c r="M2692" s="7" t="n">
        <v>0.756944444444444</v>
      </c>
      <c r="N2692" s="77" t="s">
        <v>239</v>
      </c>
      <c r="O2692" s="37" t="s">
        <v>3992</v>
      </c>
      <c r="Q2692" s="0" t="s">
        <v>115</v>
      </c>
      <c r="R2692" s="0" t="str">
        <f aca="false">CHOOSE(WEEKDAY(A2692),"Dom","Lun","Mar","Mie","Jue","Vie","Sab")</f>
        <v>Mar</v>
      </c>
    </row>
    <row r="2693" customFormat="false" ht="15" hidden="true" customHeight="true" outlineLevel="0" collapsed="false">
      <c r="A2693" s="32" t="n">
        <v>44299</v>
      </c>
      <c r="B2693" s="9" t="s">
        <v>2581</v>
      </c>
      <c r="C2693" s="156"/>
      <c r="D2693" s="137"/>
      <c r="E2693" s="73"/>
      <c r="F2693" s="74"/>
      <c r="G2693" s="73"/>
      <c r="H2693" s="75"/>
      <c r="I2693" s="75"/>
      <c r="J2693" s="75"/>
      <c r="K2693" s="34" t="s">
        <v>144</v>
      </c>
      <c r="L2693" s="7" t="n">
        <v>0.7625</v>
      </c>
      <c r="M2693" s="7" t="n">
        <v>0.796527777777778</v>
      </c>
      <c r="N2693" s="77" t="s">
        <v>106</v>
      </c>
      <c r="O2693" s="37" t="s">
        <v>3007</v>
      </c>
      <c r="Q2693" s="0" t="s">
        <v>115</v>
      </c>
      <c r="R2693" s="0" t="str">
        <f aca="false">CHOOSE(WEEKDAY(A2693),"Dom","Lun","Mar","Mie","Jue","Vie","Sab")</f>
        <v>Mar</v>
      </c>
    </row>
    <row r="2694" customFormat="false" ht="15" hidden="true" customHeight="true" outlineLevel="0" collapsed="false">
      <c r="A2694" s="47" t="n">
        <v>44299</v>
      </c>
      <c r="B2694" s="79" t="s">
        <v>147</v>
      </c>
      <c r="C2694" s="49"/>
      <c r="D2694" s="80"/>
      <c r="E2694" s="81"/>
      <c r="F2694" s="82"/>
      <c r="G2694" s="81"/>
      <c r="H2694" s="83"/>
      <c r="I2694" s="83"/>
      <c r="J2694" s="83"/>
      <c r="K2694" s="103" t="s">
        <v>96</v>
      </c>
      <c r="L2694" s="85" t="n">
        <v>0.811805555555556</v>
      </c>
      <c r="M2694" s="85" t="n">
        <v>0.815972222222222</v>
      </c>
      <c r="N2694" s="86" t="s">
        <v>351</v>
      </c>
      <c r="O2694" s="59"/>
      <c r="Q2694" s="0" t="s">
        <v>115</v>
      </c>
      <c r="R2694" s="0" t="str">
        <f aca="false">CHOOSE(WEEKDAY(A2694),"Dom","Lun","Mar","Mie","Jue","Vie","Sab")</f>
        <v>Mar</v>
      </c>
    </row>
    <row r="2695" customFormat="false" ht="15" hidden="false" customHeight="true" outlineLevel="0" collapsed="false">
      <c r="A2695" s="47" t="n">
        <v>44300</v>
      </c>
      <c r="B2695" s="79" t="s">
        <v>1292</v>
      </c>
      <c r="C2695" s="49" t="n">
        <v>300</v>
      </c>
      <c r="D2695" s="80" t="s">
        <v>104</v>
      </c>
      <c r="E2695" s="81" t="s">
        <v>3993</v>
      </c>
      <c r="F2695" s="82" t="n">
        <f aca="false">IF(MONTH(A2695)=MONTH(A2694),F2694+1,1)</f>
        <v>1</v>
      </c>
      <c r="G2695" s="81"/>
      <c r="H2695" s="83"/>
      <c r="I2695" s="83" t="s">
        <v>100</v>
      </c>
      <c r="J2695" s="83" t="s">
        <v>2313</v>
      </c>
      <c r="K2695" s="103" t="s">
        <v>80</v>
      </c>
      <c r="L2695" s="85" t="n">
        <v>0.449305555555556</v>
      </c>
      <c r="M2695" s="85" t="n">
        <v>0.464583333333333</v>
      </c>
      <c r="N2695" s="86" t="s">
        <v>276</v>
      </c>
      <c r="O2695" s="59" t="s">
        <v>3994</v>
      </c>
      <c r="Q2695" s="0" t="s">
        <v>115</v>
      </c>
      <c r="R2695" s="0" t="str">
        <f aca="false">CHOOSE(WEEKDAY(A2695),"Dom","Lun","Mar","Mie","Jue","Vie","Sab")</f>
        <v>Mie</v>
      </c>
    </row>
    <row r="2696" customFormat="false" ht="15" hidden="false" customHeight="true" outlineLevel="0" collapsed="false">
      <c r="A2696" s="32" t="n">
        <v>44300</v>
      </c>
      <c r="B2696" s="9" t="s">
        <v>2354</v>
      </c>
      <c r="C2696" s="156" t="n">
        <v>300</v>
      </c>
      <c r="D2696" s="137" t="s">
        <v>104</v>
      </c>
      <c r="E2696" s="73" t="s">
        <v>3995</v>
      </c>
      <c r="F2696" s="74" t="n">
        <f aca="false">IF(MONTH(A2696)=MONTH(A2695),F2695+1,1)</f>
        <v>2</v>
      </c>
      <c r="G2696" s="73"/>
      <c r="H2696" s="75" t="s">
        <v>1672</v>
      </c>
      <c r="I2696" s="75" t="s">
        <v>131</v>
      </c>
      <c r="J2696" s="75" t="s">
        <v>2313</v>
      </c>
      <c r="K2696" s="34" t="s">
        <v>80</v>
      </c>
      <c r="L2696" s="7" t="n">
        <v>0.545138888888889</v>
      </c>
      <c r="M2696" s="7" t="n">
        <v>0.594444444444444</v>
      </c>
      <c r="N2696" s="77" t="s">
        <v>198</v>
      </c>
      <c r="O2696" s="37" t="s">
        <v>3996</v>
      </c>
      <c r="Q2696" s="0" t="s">
        <v>115</v>
      </c>
      <c r="R2696" s="0" t="str">
        <f aca="false">CHOOSE(WEEKDAY(A2696),"Dom","Lun","Mar","Mie","Jue","Vie","Sab")</f>
        <v>Mie</v>
      </c>
    </row>
    <row r="2697" customFormat="false" ht="15" hidden="false" customHeight="true" outlineLevel="0" collapsed="false">
      <c r="A2697" s="32" t="n">
        <v>44300</v>
      </c>
      <c r="B2697" s="9" t="s">
        <v>2377</v>
      </c>
      <c r="C2697" s="156" t="n">
        <v>400</v>
      </c>
      <c r="D2697" s="137" t="s">
        <v>104</v>
      </c>
      <c r="E2697" s="73" t="s">
        <v>2015</v>
      </c>
      <c r="F2697" s="74" t="n">
        <f aca="false">IF(MONTH(A2697)=MONTH(A2696),F2696+1,1)</f>
        <v>3</v>
      </c>
      <c r="G2697" s="73"/>
      <c r="H2697" s="75"/>
      <c r="I2697" s="75" t="s">
        <v>113</v>
      </c>
      <c r="J2697" s="75" t="s">
        <v>2313</v>
      </c>
      <c r="K2697" s="34" t="s">
        <v>80</v>
      </c>
      <c r="L2697" s="7" t="n">
        <v>0.644444444444444</v>
      </c>
      <c r="M2697" s="7" t="n">
        <v>0.744444444444444</v>
      </c>
      <c r="N2697" s="77" t="s">
        <v>476</v>
      </c>
      <c r="O2697" s="37" t="s">
        <v>2016</v>
      </c>
      <c r="Q2697" s="0" t="s">
        <v>115</v>
      </c>
      <c r="R2697" s="0" t="str">
        <f aca="false">CHOOSE(WEEKDAY(A2697),"Dom","Lun","Mar","Mie","Jue","Vie","Sab")</f>
        <v>Mie</v>
      </c>
    </row>
    <row r="2698" customFormat="false" ht="15" hidden="true" customHeight="true" outlineLevel="0" collapsed="false">
      <c r="A2698" s="32" t="n">
        <v>44300</v>
      </c>
      <c r="B2698" s="9" t="s">
        <v>3531</v>
      </c>
      <c r="D2698" s="72"/>
      <c r="E2698" s="73"/>
      <c r="F2698" s="74"/>
      <c r="G2698" s="73"/>
      <c r="H2698" s="75"/>
      <c r="I2698" s="75"/>
      <c r="J2698" s="75"/>
      <c r="K2698" s="34" t="s">
        <v>108</v>
      </c>
      <c r="L2698" s="7" t="n">
        <v>0.352083333333333</v>
      </c>
      <c r="M2698" s="7" t="n">
        <v>0.363888888888889</v>
      </c>
      <c r="N2698" s="77" t="s">
        <v>3997</v>
      </c>
      <c r="O2698" s="37" t="s">
        <v>3998</v>
      </c>
      <c r="Q2698" s="0" t="s">
        <v>115</v>
      </c>
      <c r="R2698" s="0" t="str">
        <f aca="false">CHOOSE(WEEKDAY(A2698),"Dom","Lun","Mar","Mie","Jue","Vie","Sab")</f>
        <v>Mie</v>
      </c>
    </row>
    <row r="2699" customFormat="false" ht="15" hidden="true" customHeight="true" outlineLevel="0" collapsed="false">
      <c r="A2699" s="32" t="n">
        <v>44300</v>
      </c>
      <c r="B2699" s="9" t="s">
        <v>3999</v>
      </c>
      <c r="D2699" s="72"/>
      <c r="E2699" s="73"/>
      <c r="F2699" s="74"/>
      <c r="G2699" s="73"/>
      <c r="H2699" s="75"/>
      <c r="I2699" s="75"/>
      <c r="J2699" s="75"/>
      <c r="K2699" s="34" t="s">
        <v>108</v>
      </c>
      <c r="L2699" s="7" t="n">
        <v>0.486805555555556</v>
      </c>
      <c r="M2699" s="7" t="n">
        <v>0.502083333333333</v>
      </c>
      <c r="N2699" s="77" t="s">
        <v>4000</v>
      </c>
      <c r="O2699" s="37" t="s">
        <v>4001</v>
      </c>
      <c r="Q2699" s="0" t="s">
        <v>115</v>
      </c>
      <c r="R2699" s="0" t="str">
        <f aca="false">CHOOSE(WEEKDAY(A2699),"Dom","Lun","Mar","Mie","Jue","Vie","Sab")</f>
        <v>Mie</v>
      </c>
    </row>
    <row r="2700" customFormat="false" ht="15" hidden="true" customHeight="true" outlineLevel="0" collapsed="false">
      <c r="A2700" s="32" t="n">
        <v>44300</v>
      </c>
      <c r="B2700" s="9" t="s">
        <v>143</v>
      </c>
      <c r="D2700" s="72"/>
      <c r="E2700" s="73"/>
      <c r="F2700" s="74"/>
      <c r="G2700" s="73"/>
      <c r="H2700" s="75"/>
      <c r="I2700" s="75"/>
      <c r="J2700" s="75"/>
      <c r="K2700" s="34" t="s">
        <v>144</v>
      </c>
      <c r="L2700" s="7" t="n">
        <v>0.604861111111111</v>
      </c>
      <c r="M2700" s="7" t="n">
        <v>0.634027777777778</v>
      </c>
      <c r="N2700" s="77" t="s">
        <v>198</v>
      </c>
      <c r="Q2700" s="0" t="s">
        <v>115</v>
      </c>
      <c r="R2700" s="0" t="str">
        <f aca="false">CHOOSE(WEEKDAY(A2700),"Dom","Lun","Mar","Mie","Jue","Vie","Sab")</f>
        <v>Mie</v>
      </c>
    </row>
    <row r="2701" customFormat="false" ht="15" hidden="true" customHeight="true" outlineLevel="0" collapsed="false">
      <c r="A2701" s="32" t="n">
        <v>44300</v>
      </c>
      <c r="B2701" s="9" t="s">
        <v>1385</v>
      </c>
      <c r="D2701" s="72"/>
      <c r="E2701" s="73"/>
      <c r="F2701" s="74"/>
      <c r="G2701" s="73"/>
      <c r="H2701" s="75"/>
      <c r="I2701" s="75"/>
      <c r="J2701" s="75"/>
      <c r="K2701" s="34" t="s">
        <v>257</v>
      </c>
      <c r="L2701" s="7" t="n">
        <v>0.763888888888889</v>
      </c>
      <c r="M2701" s="7" t="n">
        <v>0.795833333333333</v>
      </c>
      <c r="N2701" s="77" t="s">
        <v>190</v>
      </c>
      <c r="O2701" s="37" t="s">
        <v>281</v>
      </c>
      <c r="Q2701" s="0" t="s">
        <v>115</v>
      </c>
      <c r="R2701" s="0" t="str">
        <f aca="false">CHOOSE(WEEKDAY(A2701),"Dom","Lun","Mar","Mie","Jue","Vie","Sab")</f>
        <v>Mie</v>
      </c>
    </row>
    <row r="2702" customFormat="false" ht="15" hidden="true" customHeight="true" outlineLevel="0" collapsed="false">
      <c r="A2702" s="32" t="n">
        <v>44300</v>
      </c>
      <c r="B2702" s="9" t="s">
        <v>143</v>
      </c>
      <c r="C2702" s="156"/>
      <c r="D2702" s="72"/>
      <c r="E2702" s="73"/>
      <c r="F2702" s="74"/>
      <c r="G2702" s="73"/>
      <c r="H2702" s="75"/>
      <c r="I2702" s="75"/>
      <c r="J2702" s="75"/>
      <c r="K2702" s="34" t="s">
        <v>144</v>
      </c>
      <c r="L2702" s="7" t="n">
        <v>0.797916666666667</v>
      </c>
      <c r="M2702" s="7" t="n">
        <v>0.803472222222222</v>
      </c>
      <c r="N2702" s="77" t="s">
        <v>137</v>
      </c>
      <c r="Q2702" s="0" t="s">
        <v>115</v>
      </c>
      <c r="R2702" s="0" t="str">
        <f aca="false">CHOOSE(WEEKDAY(A2702),"Dom","Lun","Mar","Mie","Jue","Vie","Sab")</f>
        <v>Mie</v>
      </c>
    </row>
    <row r="2703" customFormat="false" ht="15" hidden="true" customHeight="true" outlineLevel="0" collapsed="false">
      <c r="A2703" s="47" t="n">
        <v>44300</v>
      </c>
      <c r="B2703" s="79" t="s">
        <v>147</v>
      </c>
      <c r="C2703" s="49"/>
      <c r="D2703" s="80"/>
      <c r="E2703" s="81"/>
      <c r="F2703" s="82"/>
      <c r="G2703" s="81"/>
      <c r="H2703" s="83"/>
      <c r="I2703" s="83"/>
      <c r="J2703" s="83"/>
      <c r="K2703" s="103" t="s">
        <v>96</v>
      </c>
      <c r="L2703" s="85" t="n">
        <v>0.811805555555556</v>
      </c>
      <c r="M2703" s="85" t="n">
        <v>0.827083333333333</v>
      </c>
      <c r="N2703" s="86" t="s">
        <v>395</v>
      </c>
      <c r="O2703" s="59"/>
      <c r="Q2703" s="0" t="s">
        <v>115</v>
      </c>
      <c r="R2703" s="0" t="str">
        <f aca="false">CHOOSE(WEEKDAY(A2703),"Dom","Lun","Mar","Mie","Jue","Vie","Sab")</f>
        <v>Mie</v>
      </c>
    </row>
    <row r="2704" customFormat="false" ht="15" hidden="false" customHeight="true" outlineLevel="0" collapsed="false">
      <c r="A2704" s="32" t="n">
        <v>44301</v>
      </c>
      <c r="B2704" s="9" t="s">
        <v>1546</v>
      </c>
      <c r="C2704" s="33" t="n">
        <v>300</v>
      </c>
      <c r="D2704" s="72" t="s">
        <v>104</v>
      </c>
      <c r="E2704" s="73" t="s">
        <v>4002</v>
      </c>
      <c r="F2704" s="74" t="n">
        <f aca="false">IF(MONTH(A2704)=MONTH(A2703),F2703+1,1)</f>
        <v>1</v>
      </c>
      <c r="G2704" s="73"/>
      <c r="H2704" s="75"/>
      <c r="I2704" s="75" t="s">
        <v>100</v>
      </c>
      <c r="J2704" s="75" t="s">
        <v>2313</v>
      </c>
      <c r="K2704" s="34" t="s">
        <v>80</v>
      </c>
      <c r="L2704" s="7" t="n">
        <v>0.852777777777778</v>
      </c>
      <c r="M2704" s="7" t="n">
        <v>0.876388888888889</v>
      </c>
      <c r="N2704" s="77" t="s">
        <v>145</v>
      </c>
      <c r="O2704" s="37" t="s">
        <v>4003</v>
      </c>
      <c r="Q2704" s="0" t="s">
        <v>332</v>
      </c>
      <c r="R2704" s="0" t="str">
        <f aca="false">CHOOSE(WEEKDAY(A2704),"Dom","Lun","Mar","Mie","Jue","Vie","Sab")</f>
        <v>Jue</v>
      </c>
    </row>
    <row r="2705" customFormat="false" ht="15" hidden="false" customHeight="true" outlineLevel="0" collapsed="false">
      <c r="A2705" s="87" t="n">
        <v>44301</v>
      </c>
      <c r="B2705" s="48" t="s">
        <v>2576</v>
      </c>
      <c r="C2705" s="161" t="n">
        <v>400</v>
      </c>
      <c r="D2705" s="162" t="s">
        <v>104</v>
      </c>
      <c r="E2705" s="51" t="s">
        <v>2577</v>
      </c>
      <c r="F2705" s="52" t="n">
        <f aca="false">IF(MONTH(A2705)=MONTH(A2704),F2704+1,1)</f>
        <v>2</v>
      </c>
      <c r="G2705" s="51"/>
      <c r="H2705" s="54"/>
      <c r="I2705" s="54" t="s">
        <v>113</v>
      </c>
      <c r="J2705" s="54" t="s">
        <v>2313</v>
      </c>
      <c r="K2705" s="151" t="s">
        <v>80</v>
      </c>
      <c r="L2705" s="57" t="n">
        <v>0.934027777777778</v>
      </c>
      <c r="M2705" s="57" t="n">
        <v>0.959027777777778</v>
      </c>
      <c r="N2705" s="58" t="s">
        <v>524</v>
      </c>
      <c r="O2705" s="98" t="s">
        <v>2578</v>
      </c>
      <c r="Q2705" s="0" t="s">
        <v>332</v>
      </c>
      <c r="R2705" s="0" t="str">
        <f aca="false">CHOOSE(WEEKDAY(A2705),"Dom","Lun","Mar","Mie","Jue","Vie","Sab")</f>
        <v>Jue</v>
      </c>
    </row>
    <row r="2706" customFormat="false" ht="15" hidden="true" customHeight="true" outlineLevel="0" collapsed="false">
      <c r="A2706" s="47" t="n">
        <v>44301</v>
      </c>
      <c r="B2706" s="79" t="s">
        <v>2581</v>
      </c>
      <c r="C2706" s="49"/>
      <c r="D2706" s="80"/>
      <c r="E2706" s="81"/>
      <c r="F2706" s="82"/>
      <c r="G2706" s="81"/>
      <c r="H2706" s="83"/>
      <c r="I2706" s="83"/>
      <c r="J2706" s="83"/>
      <c r="K2706" s="103" t="s">
        <v>144</v>
      </c>
      <c r="L2706" s="85" t="n">
        <v>0.890277777777778</v>
      </c>
      <c r="M2706" s="85" t="n">
        <v>0.925</v>
      </c>
      <c r="N2706" s="86" t="s">
        <v>310</v>
      </c>
      <c r="O2706" s="59" t="s">
        <v>3007</v>
      </c>
      <c r="Q2706" s="0" t="s">
        <v>332</v>
      </c>
      <c r="R2706" s="0" t="str">
        <f aca="false">CHOOSE(WEEKDAY(A2706),"Dom","Lun","Mar","Mie","Jue","Vie","Sab")</f>
        <v>Jue</v>
      </c>
    </row>
    <row r="2707" customFormat="false" ht="15" hidden="false" customHeight="true" outlineLevel="0" collapsed="false">
      <c r="A2707" s="32" t="n">
        <v>44302</v>
      </c>
      <c r="B2707" s="9" t="s">
        <v>4004</v>
      </c>
      <c r="C2707" s="33" t="n">
        <v>340</v>
      </c>
      <c r="D2707" s="72" t="s">
        <v>821</v>
      </c>
      <c r="E2707" s="73" t="s">
        <v>4005</v>
      </c>
      <c r="F2707" s="74" t="n">
        <f aca="false">IF(MONTH(A2707)=MONTH(A2706),F2706+1,1)</f>
        <v>1</v>
      </c>
      <c r="G2707" s="73"/>
      <c r="H2707" s="75" t="s">
        <v>4006</v>
      </c>
      <c r="I2707" s="75" t="s">
        <v>187</v>
      </c>
      <c r="J2707" s="75" t="s">
        <v>2313</v>
      </c>
      <c r="K2707" s="34" t="s">
        <v>80</v>
      </c>
      <c r="L2707" s="7" t="n">
        <v>0.618055555555556</v>
      </c>
      <c r="M2707" s="7" t="n">
        <v>0.647222222222222</v>
      </c>
      <c r="N2707" s="77" t="s">
        <v>385</v>
      </c>
      <c r="O2707" s="37" t="s">
        <v>4007</v>
      </c>
      <c r="P2707" s="0" t="s">
        <v>4008</v>
      </c>
      <c r="Q2707" s="0" t="s">
        <v>332</v>
      </c>
      <c r="R2707" s="0" t="str">
        <f aca="false">CHOOSE(WEEKDAY(A2707),"Dom","Lun","Mar","Mie","Jue","Vie","Sab")</f>
        <v>Vie</v>
      </c>
    </row>
    <row r="2708" customFormat="false" ht="15" hidden="false" customHeight="true" outlineLevel="0" collapsed="false">
      <c r="A2708" s="32" t="n">
        <v>44302</v>
      </c>
      <c r="B2708" s="9" t="s">
        <v>4009</v>
      </c>
      <c r="C2708" s="33" t="n">
        <v>400</v>
      </c>
      <c r="D2708" s="72" t="s">
        <v>821</v>
      </c>
      <c r="E2708" s="73" t="s">
        <v>4010</v>
      </c>
      <c r="F2708" s="74" t="n">
        <f aca="false">IF(MONTH(A2708)=MONTH(A2707),F2707+1,1)</f>
        <v>2</v>
      </c>
      <c r="G2708" s="73"/>
      <c r="H2708" s="75" t="s">
        <v>4011</v>
      </c>
      <c r="I2708" s="75" t="s">
        <v>113</v>
      </c>
      <c r="J2708" s="75" t="s">
        <v>2313</v>
      </c>
      <c r="K2708" s="34" t="s">
        <v>80</v>
      </c>
      <c r="L2708" s="7" t="n">
        <v>0.6875</v>
      </c>
      <c r="M2708" s="7" t="n">
        <v>0.713194444444444</v>
      </c>
      <c r="N2708" s="77" t="s">
        <v>210</v>
      </c>
      <c r="O2708" s="37" t="s">
        <v>4012</v>
      </c>
      <c r="P2708" s="163"/>
      <c r="Q2708" s="0" t="s">
        <v>332</v>
      </c>
      <c r="R2708" s="0" t="str">
        <f aca="false">CHOOSE(WEEKDAY(A2708),"Dom","Lun","Mar","Mie","Jue","Vie","Sab")</f>
        <v>Vie</v>
      </c>
    </row>
    <row r="2709" customFormat="false" ht="15" hidden="false" customHeight="true" outlineLevel="0" collapsed="false">
      <c r="A2709" s="32" t="n">
        <v>44302</v>
      </c>
      <c r="B2709" s="9" t="s">
        <v>4013</v>
      </c>
      <c r="C2709" s="156" t="n">
        <v>300</v>
      </c>
      <c r="D2709" s="137" t="s">
        <v>4014</v>
      </c>
      <c r="E2709" s="73" t="s">
        <v>4015</v>
      </c>
      <c r="F2709" s="74" t="n">
        <f aca="false">IF(MONTH(A2709)=MONTH(A2708),F2708+1,1)</f>
        <v>3</v>
      </c>
      <c r="G2709" s="73"/>
      <c r="H2709" s="75" t="s">
        <v>4016</v>
      </c>
      <c r="I2709" s="75" t="s">
        <v>159</v>
      </c>
      <c r="J2709" s="75" t="s">
        <v>2313</v>
      </c>
      <c r="K2709" s="34" t="s">
        <v>80</v>
      </c>
      <c r="L2709" s="7" t="n">
        <v>0.563888888888889</v>
      </c>
      <c r="M2709" s="7" t="n">
        <v>0.604166666666667</v>
      </c>
      <c r="N2709" s="77" t="s">
        <v>145</v>
      </c>
      <c r="O2709" s="37" t="s">
        <v>4017</v>
      </c>
      <c r="Q2709" s="0" t="s">
        <v>332</v>
      </c>
      <c r="R2709" s="0" t="str">
        <f aca="false">CHOOSE(WEEKDAY(A2709),"Dom","Lun","Mar","Mie","Jue","Vie","Sab")</f>
        <v>Vie</v>
      </c>
    </row>
    <row r="2710" customFormat="false" ht="15" hidden="false" customHeight="true" outlineLevel="0" collapsed="false">
      <c r="A2710" s="32" t="n">
        <v>44302</v>
      </c>
      <c r="B2710" s="9" t="s">
        <v>3190</v>
      </c>
      <c r="C2710" s="33" t="n">
        <v>300</v>
      </c>
      <c r="D2710" s="72" t="s">
        <v>104</v>
      </c>
      <c r="E2710" s="73" t="s">
        <v>4018</v>
      </c>
      <c r="F2710" s="74" t="n">
        <f aca="false">IF(MONTH(A2710)=MONTH(A2709),F2709+1,1)</f>
        <v>4</v>
      </c>
      <c r="G2710" s="73"/>
      <c r="H2710" s="75"/>
      <c r="I2710" s="75" t="s">
        <v>183</v>
      </c>
      <c r="J2710" s="75" t="s">
        <v>2313</v>
      </c>
      <c r="K2710" s="34" t="s">
        <v>80</v>
      </c>
      <c r="L2710" s="7" t="n">
        <v>0.415972222222222</v>
      </c>
      <c r="M2710" s="7" t="n">
        <v>0.428472222222222</v>
      </c>
      <c r="N2710" s="77" t="s">
        <v>170</v>
      </c>
      <c r="O2710" s="37" t="s">
        <v>4019</v>
      </c>
      <c r="Q2710" s="0" t="s">
        <v>332</v>
      </c>
      <c r="R2710" s="0" t="str">
        <f aca="false">CHOOSE(WEEKDAY(A2710),"Dom","Lun","Mar","Mie","Jue","Vie","Sab")</f>
        <v>Vie</v>
      </c>
    </row>
    <row r="2711" customFormat="false" ht="15" hidden="false" customHeight="true" outlineLevel="0" collapsed="false">
      <c r="A2711" s="32" t="n">
        <v>44302</v>
      </c>
      <c r="B2711" s="9" t="s">
        <v>4020</v>
      </c>
      <c r="C2711" s="156" t="n">
        <v>300</v>
      </c>
      <c r="D2711" s="137" t="s">
        <v>104</v>
      </c>
      <c r="E2711" s="73" t="s">
        <v>4021</v>
      </c>
      <c r="F2711" s="74" t="n">
        <f aca="false">IF(MONTH(A2711)=MONTH(A2710),F2710+1,1)</f>
        <v>5</v>
      </c>
      <c r="G2711" s="73"/>
      <c r="H2711" s="75" t="s">
        <v>4022</v>
      </c>
      <c r="I2711" s="75" t="s">
        <v>183</v>
      </c>
      <c r="J2711" s="75" t="s">
        <v>2313</v>
      </c>
      <c r="K2711" s="34" t="s">
        <v>80</v>
      </c>
      <c r="L2711" s="7" t="n">
        <v>0.493055555555556</v>
      </c>
      <c r="M2711" s="7" t="n">
        <v>0.49375</v>
      </c>
      <c r="N2711" s="77" t="s">
        <v>615</v>
      </c>
      <c r="O2711" s="37" t="s">
        <v>4023</v>
      </c>
      <c r="Q2711" s="0" t="s">
        <v>332</v>
      </c>
      <c r="R2711" s="0" t="str">
        <f aca="false">CHOOSE(WEEKDAY(A2711),"Dom","Lun","Mar","Mie","Jue","Vie","Sab")</f>
        <v>Vie</v>
      </c>
    </row>
    <row r="2712" customFormat="false" ht="15" hidden="true" customHeight="true" outlineLevel="0" collapsed="false">
      <c r="A2712" s="32" t="n">
        <v>44302</v>
      </c>
      <c r="B2712" s="9" t="s">
        <v>2581</v>
      </c>
      <c r="D2712" s="72"/>
      <c r="E2712" s="73"/>
      <c r="F2712" s="74"/>
      <c r="G2712" s="73"/>
      <c r="H2712" s="75"/>
      <c r="I2712" s="75"/>
      <c r="J2712" s="75"/>
      <c r="K2712" s="34" t="s">
        <v>144</v>
      </c>
      <c r="L2712" s="7" t="n">
        <v>0.00416666666666667</v>
      </c>
      <c r="M2712" s="7" t="n">
        <v>0.0368055555555556</v>
      </c>
      <c r="N2712" s="77" t="s">
        <v>385</v>
      </c>
      <c r="O2712" s="37" t="s">
        <v>3007</v>
      </c>
      <c r="Q2712" s="0" t="s">
        <v>332</v>
      </c>
      <c r="R2712" s="0" t="str">
        <f aca="false">CHOOSE(WEEKDAY(A2712),"Dom","Lun","Mar","Mie","Jue","Vie","Sab")</f>
        <v>Vie</v>
      </c>
    </row>
    <row r="2713" customFormat="false" ht="15" hidden="true" customHeight="true" outlineLevel="0" collapsed="false">
      <c r="A2713" s="47" t="n">
        <v>44302</v>
      </c>
      <c r="B2713" s="79" t="s">
        <v>147</v>
      </c>
      <c r="C2713" s="118"/>
      <c r="D2713" s="150"/>
      <c r="E2713" s="81"/>
      <c r="F2713" s="82"/>
      <c r="G2713" s="81"/>
      <c r="H2713" s="83"/>
      <c r="I2713" s="83"/>
      <c r="J2713" s="83"/>
      <c r="K2713" s="103" t="s">
        <v>96</v>
      </c>
      <c r="L2713" s="85" t="n">
        <v>0.0534722222222222</v>
      </c>
      <c r="M2713" s="85" t="n">
        <v>0.0604166666666667</v>
      </c>
      <c r="N2713" s="86" t="s">
        <v>4024</v>
      </c>
      <c r="O2713" s="59"/>
      <c r="Q2713" s="0" t="s">
        <v>332</v>
      </c>
      <c r="R2713" s="0" t="str">
        <f aca="false">CHOOSE(WEEKDAY(A2713),"Dom","Lun","Mar","Mie","Jue","Vie","Sab")</f>
        <v>Vie</v>
      </c>
    </row>
    <row r="2714" customFormat="false" ht="15" hidden="true" customHeight="true" outlineLevel="0" collapsed="false">
      <c r="A2714" s="32" t="n">
        <v>44302</v>
      </c>
      <c r="B2714" s="9" t="s">
        <v>765</v>
      </c>
      <c r="D2714" s="72"/>
      <c r="E2714" s="73"/>
      <c r="F2714" s="74"/>
      <c r="G2714" s="73"/>
      <c r="H2714" s="75"/>
      <c r="I2714" s="75"/>
      <c r="J2714" s="75"/>
      <c r="K2714" s="34" t="s">
        <v>257</v>
      </c>
      <c r="L2714" s="7" t="n">
        <v>0.394444444444444</v>
      </c>
      <c r="M2714" s="7" t="n">
        <v>0.414583333333333</v>
      </c>
      <c r="N2714" s="77" t="s">
        <v>343</v>
      </c>
      <c r="O2714" s="37" t="s">
        <v>766</v>
      </c>
      <c r="Q2714" s="0" t="s">
        <v>332</v>
      </c>
      <c r="R2714" s="0" t="str">
        <f aca="false">CHOOSE(WEEKDAY(A2714),"Dom","Lun","Mar","Mie","Jue","Vie","Sab")</f>
        <v>Vie</v>
      </c>
    </row>
    <row r="2715" customFormat="false" ht="15" hidden="true" customHeight="true" outlineLevel="0" collapsed="false">
      <c r="A2715" s="32" t="n">
        <v>44302</v>
      </c>
      <c r="B2715" s="9" t="s">
        <v>4020</v>
      </c>
      <c r="D2715" s="72"/>
      <c r="E2715" s="73"/>
      <c r="F2715" s="74"/>
      <c r="G2715" s="73"/>
      <c r="H2715" s="75"/>
      <c r="I2715" s="75"/>
      <c r="J2715" s="75"/>
      <c r="K2715" s="34" t="s">
        <v>108</v>
      </c>
      <c r="L2715" s="7" t="n">
        <v>0.436111111111111</v>
      </c>
      <c r="M2715" s="7" t="n">
        <v>0.483333333333333</v>
      </c>
      <c r="N2715" s="77" t="s">
        <v>164</v>
      </c>
      <c r="O2715" s="37" t="s">
        <v>4023</v>
      </c>
      <c r="Q2715" s="0" t="s">
        <v>332</v>
      </c>
      <c r="R2715" s="0" t="str">
        <f aca="false">CHOOSE(WEEKDAY(A2715),"Dom","Lun","Mar","Mie","Jue","Vie","Sab")</f>
        <v>Vie</v>
      </c>
    </row>
    <row r="2716" customFormat="false" ht="15" hidden="true" customHeight="true" outlineLevel="0" collapsed="false">
      <c r="A2716" s="32" t="n">
        <v>44302</v>
      </c>
      <c r="B2716" s="9" t="s">
        <v>143</v>
      </c>
      <c r="C2716" s="157"/>
      <c r="D2716" s="153"/>
      <c r="E2716" s="73"/>
      <c r="F2716" s="74"/>
      <c r="G2716" s="73"/>
      <c r="H2716" s="75"/>
      <c r="I2716" s="75"/>
      <c r="J2716" s="75"/>
      <c r="K2716" s="34" t="s">
        <v>144</v>
      </c>
      <c r="L2716" s="7" t="n">
        <v>0.514583333333333</v>
      </c>
      <c r="M2716" s="7" t="n">
        <v>0.557638888888889</v>
      </c>
      <c r="N2716" s="77" t="s">
        <v>284</v>
      </c>
      <c r="Q2716" s="0" t="s">
        <v>332</v>
      </c>
      <c r="R2716" s="0" t="str">
        <f aca="false">CHOOSE(WEEKDAY(A2716),"Dom","Lun","Mar","Mie","Jue","Vie","Sab")</f>
        <v>Vie</v>
      </c>
    </row>
    <row r="2717" customFormat="false" ht="15" hidden="true" customHeight="true" outlineLevel="0" collapsed="false">
      <c r="A2717" s="32" t="n">
        <v>44302</v>
      </c>
      <c r="B2717" s="9" t="s">
        <v>147</v>
      </c>
      <c r="D2717" s="72"/>
      <c r="E2717" s="73"/>
      <c r="F2717" s="74"/>
      <c r="G2717" s="73"/>
      <c r="H2717" s="75"/>
      <c r="I2717" s="75"/>
      <c r="J2717" s="75"/>
      <c r="K2717" s="34" t="s">
        <v>96</v>
      </c>
      <c r="L2717" s="7" t="n">
        <v>0.663888888888889</v>
      </c>
      <c r="M2717" s="7" t="n">
        <v>0.670833333333333</v>
      </c>
      <c r="N2717" s="77" t="s">
        <v>385</v>
      </c>
      <c r="Q2717" s="0" t="s">
        <v>332</v>
      </c>
      <c r="R2717" s="0" t="str">
        <f aca="false">CHOOSE(WEEKDAY(A2717),"Dom","Lun","Mar","Mie","Jue","Vie","Sab")</f>
        <v>Vie</v>
      </c>
    </row>
    <row r="2718" customFormat="false" ht="15" hidden="true" customHeight="true" outlineLevel="0" collapsed="false">
      <c r="A2718" s="32" t="n">
        <v>44302</v>
      </c>
      <c r="B2718" s="9" t="s">
        <v>4025</v>
      </c>
      <c r="C2718" s="157"/>
      <c r="D2718" s="153"/>
      <c r="E2718" s="73"/>
      <c r="F2718" s="74"/>
      <c r="G2718" s="73"/>
      <c r="H2718" s="75"/>
      <c r="I2718" s="75" t="s">
        <v>159</v>
      </c>
      <c r="J2718" s="75"/>
      <c r="K2718" s="34" t="s">
        <v>108</v>
      </c>
      <c r="L2718" s="7" t="n">
        <v>0.733333333333333</v>
      </c>
      <c r="M2718" s="7" t="n">
        <v>0.765972222222222</v>
      </c>
      <c r="N2718" s="77" t="s">
        <v>476</v>
      </c>
      <c r="O2718" s="37" t="s">
        <v>4026</v>
      </c>
      <c r="Q2718" s="0" t="s">
        <v>332</v>
      </c>
      <c r="R2718" s="0" t="str">
        <f aca="false">CHOOSE(WEEKDAY(A2718),"Dom","Lun","Mar","Mie","Jue","Vie","Sab")</f>
        <v>Vie</v>
      </c>
    </row>
    <row r="2719" customFormat="false" ht="15" hidden="true" customHeight="true" outlineLevel="0" collapsed="false">
      <c r="A2719" s="32" t="n">
        <v>44302</v>
      </c>
      <c r="B2719" s="9" t="s">
        <v>143</v>
      </c>
      <c r="D2719" s="72"/>
      <c r="E2719" s="73"/>
      <c r="F2719" s="74"/>
      <c r="G2719" s="73"/>
      <c r="H2719" s="75"/>
      <c r="I2719" s="75"/>
      <c r="J2719" s="75"/>
      <c r="K2719" s="34" t="s">
        <v>144</v>
      </c>
      <c r="L2719" s="7" t="n">
        <v>0.785416666666667</v>
      </c>
      <c r="M2719" s="7" t="n">
        <v>0.796527777777778</v>
      </c>
      <c r="N2719" s="77" t="s">
        <v>310</v>
      </c>
      <c r="Q2719" s="0" t="s">
        <v>332</v>
      </c>
      <c r="R2719" s="0" t="str">
        <f aca="false">CHOOSE(WEEKDAY(A2719),"Dom","Lun","Mar","Mie","Jue","Vie","Sab")</f>
        <v>Vie</v>
      </c>
    </row>
    <row r="2720" customFormat="false" ht="15" hidden="true" customHeight="true" outlineLevel="0" collapsed="false">
      <c r="A2720" s="47" t="n">
        <v>44302</v>
      </c>
      <c r="B2720" s="79" t="s">
        <v>147</v>
      </c>
      <c r="C2720" s="154"/>
      <c r="D2720" s="155"/>
      <c r="E2720" s="81"/>
      <c r="F2720" s="82"/>
      <c r="G2720" s="81"/>
      <c r="H2720" s="83"/>
      <c r="I2720" s="83"/>
      <c r="J2720" s="83"/>
      <c r="K2720" s="103" t="s">
        <v>96</v>
      </c>
      <c r="L2720" s="85" t="n">
        <v>0.805555555555555</v>
      </c>
      <c r="M2720" s="85" t="n">
        <v>0.821527777777778</v>
      </c>
      <c r="N2720" s="86" t="s">
        <v>4027</v>
      </c>
      <c r="O2720" s="59"/>
      <c r="Q2720" s="0" t="s">
        <v>332</v>
      </c>
      <c r="R2720" s="0" t="str">
        <f aca="false">CHOOSE(WEEKDAY(A2720),"Dom","Lun","Mar","Mie","Jue","Vie","Sab")</f>
        <v>Vie</v>
      </c>
    </row>
    <row r="2721" customFormat="false" ht="15" hidden="false" customHeight="true" outlineLevel="0" collapsed="false">
      <c r="A2721" s="47" t="n">
        <v>44303</v>
      </c>
      <c r="B2721" s="79" t="s">
        <v>4028</v>
      </c>
      <c r="C2721" s="49" t="n">
        <v>300</v>
      </c>
      <c r="D2721" s="80" t="s">
        <v>104</v>
      </c>
      <c r="E2721" s="81" t="s">
        <v>4029</v>
      </c>
      <c r="F2721" s="82" t="n">
        <f aca="false">IF(MONTH(A2721)=MONTH(A2720),F2720+1,1)</f>
        <v>1</v>
      </c>
      <c r="G2721" s="81"/>
      <c r="H2721" s="83"/>
      <c r="I2721" s="83" t="s">
        <v>159</v>
      </c>
      <c r="J2721" s="83" t="s">
        <v>2313</v>
      </c>
      <c r="K2721" s="103" t="s">
        <v>80</v>
      </c>
      <c r="L2721" s="85" t="n">
        <v>0.379166666666667</v>
      </c>
      <c r="M2721" s="85" t="n">
        <v>0.386805555555556</v>
      </c>
      <c r="N2721" s="86" t="s">
        <v>155</v>
      </c>
      <c r="O2721" s="59" t="s">
        <v>4030</v>
      </c>
      <c r="Q2721" s="0" t="s">
        <v>332</v>
      </c>
      <c r="R2721" s="0" t="str">
        <f aca="false">CHOOSE(WEEKDAY(A2721),"Dom","Lun","Mar","Mie","Jue","Vie","Sab")</f>
        <v>Sab</v>
      </c>
    </row>
    <row r="2722" customFormat="false" ht="15" hidden="false" customHeight="true" outlineLevel="0" collapsed="false">
      <c r="A2722" s="32" t="n">
        <v>44303</v>
      </c>
      <c r="B2722" s="9" t="s">
        <v>2354</v>
      </c>
      <c r="C2722" s="33" t="n">
        <v>350</v>
      </c>
      <c r="D2722" s="72" t="s">
        <v>104</v>
      </c>
      <c r="E2722" s="73" t="s">
        <v>4031</v>
      </c>
      <c r="F2722" s="74" t="n">
        <f aca="false">IF(MONTH(A2722)=MONTH(A2721),F2721+1,1)</f>
        <v>2</v>
      </c>
      <c r="G2722" s="73"/>
      <c r="H2722" s="75" t="s">
        <v>1672</v>
      </c>
      <c r="I2722" s="75" t="s">
        <v>131</v>
      </c>
      <c r="J2722" s="75" t="s">
        <v>2313</v>
      </c>
      <c r="K2722" s="34" t="s">
        <v>80</v>
      </c>
      <c r="L2722" s="7" t="n">
        <v>0.402777777777778</v>
      </c>
      <c r="M2722" s="7" t="n">
        <v>0.434722222222222</v>
      </c>
      <c r="N2722" s="77" t="s">
        <v>106</v>
      </c>
      <c r="O2722" s="37" t="s">
        <v>4032</v>
      </c>
      <c r="Q2722" s="0" t="s">
        <v>332</v>
      </c>
      <c r="R2722" s="0" t="str">
        <f aca="false">CHOOSE(WEEKDAY(A2722),"Dom","Lun","Mar","Mie","Jue","Vie","Sab")</f>
        <v>Sab</v>
      </c>
    </row>
    <row r="2723" customFormat="false" ht="15" hidden="false" customHeight="true" outlineLevel="0" collapsed="false">
      <c r="A2723" s="32" t="n">
        <v>44303</v>
      </c>
      <c r="B2723" s="9" t="s">
        <v>4033</v>
      </c>
      <c r="C2723" s="156" t="n">
        <v>300</v>
      </c>
      <c r="D2723" s="137" t="s">
        <v>104</v>
      </c>
      <c r="E2723" s="73" t="s">
        <v>4034</v>
      </c>
      <c r="F2723" s="74" t="n">
        <f aca="false">IF(MONTH(A2723)=MONTH(A2722),F2722+1,1)</f>
        <v>3</v>
      </c>
      <c r="G2723" s="73"/>
      <c r="H2723" s="75"/>
      <c r="I2723" s="75" t="s">
        <v>183</v>
      </c>
      <c r="J2723" s="75" t="s">
        <v>2313</v>
      </c>
      <c r="K2723" s="34" t="s">
        <v>80</v>
      </c>
      <c r="L2723" s="7" t="n">
        <v>0.500694444444444</v>
      </c>
      <c r="M2723" s="7" t="n">
        <v>0.5125</v>
      </c>
      <c r="N2723" s="77" t="s">
        <v>213</v>
      </c>
      <c r="O2723" s="37" t="s">
        <v>4035</v>
      </c>
      <c r="Q2723" s="0" t="s">
        <v>332</v>
      </c>
      <c r="R2723" s="0" t="str">
        <f aca="false">CHOOSE(WEEKDAY(A2723),"Dom","Lun","Mar","Mie","Jue","Vie","Sab")</f>
        <v>Sab</v>
      </c>
    </row>
    <row r="2724" customFormat="false" ht="15" hidden="false" customHeight="true" outlineLevel="0" collapsed="false">
      <c r="A2724" s="32" t="n">
        <v>44303</v>
      </c>
      <c r="B2724" s="9" t="s">
        <v>1554</v>
      </c>
      <c r="C2724" s="33" t="n">
        <v>300</v>
      </c>
      <c r="D2724" s="72" t="s">
        <v>104</v>
      </c>
      <c r="E2724" s="73" t="s">
        <v>4036</v>
      </c>
      <c r="F2724" s="74" t="n">
        <f aca="false">IF(MONTH(A2724)=MONTH(A2723),F2723+1,1)</f>
        <v>4</v>
      </c>
      <c r="G2724" s="73"/>
      <c r="H2724" s="75"/>
      <c r="I2724" s="75" t="s">
        <v>187</v>
      </c>
      <c r="J2724" s="75" t="s">
        <v>2313</v>
      </c>
      <c r="K2724" s="34" t="s">
        <v>80</v>
      </c>
      <c r="L2724" s="7" t="n">
        <v>0.686805555555556</v>
      </c>
      <c r="M2724" s="7" t="n">
        <v>0.695138888888889</v>
      </c>
      <c r="N2724" s="77" t="s">
        <v>389</v>
      </c>
      <c r="O2724" s="37" t="s">
        <v>4037</v>
      </c>
      <c r="Q2724" s="0" t="s">
        <v>332</v>
      </c>
      <c r="R2724" s="0" t="str">
        <f aca="false">CHOOSE(WEEKDAY(A2724),"Dom","Lun","Mar","Mie","Jue","Vie","Sab")</f>
        <v>Sab</v>
      </c>
    </row>
    <row r="2725" customFormat="false" ht="15" hidden="false" customHeight="true" outlineLevel="0" collapsed="false">
      <c r="A2725" s="32" t="n">
        <v>44303</v>
      </c>
      <c r="B2725" s="9" t="s">
        <v>1554</v>
      </c>
      <c r="C2725" s="33" t="n">
        <v>300</v>
      </c>
      <c r="D2725" s="72" t="s">
        <v>104</v>
      </c>
      <c r="E2725" s="73" t="s">
        <v>4038</v>
      </c>
      <c r="F2725" s="74" t="n">
        <f aca="false">IF(MONTH(A2725)=MONTH(A2724),F2724+1,1)</f>
        <v>5</v>
      </c>
      <c r="G2725" s="73"/>
      <c r="H2725" s="75"/>
      <c r="I2725" s="75" t="s">
        <v>187</v>
      </c>
      <c r="J2725" s="75" t="s">
        <v>2313</v>
      </c>
      <c r="K2725" s="34" t="s">
        <v>80</v>
      </c>
      <c r="L2725" s="7" t="n">
        <v>0.720138888888889</v>
      </c>
      <c r="M2725" s="7" t="n">
        <v>0.720138888888889</v>
      </c>
      <c r="N2725" s="77" t="s">
        <v>476</v>
      </c>
      <c r="O2725" s="37" t="s">
        <v>4039</v>
      </c>
      <c r="Q2725" s="0" t="s">
        <v>332</v>
      </c>
      <c r="R2725" s="0" t="str">
        <f aca="false">CHOOSE(WEEKDAY(A2725),"Dom","Lun","Mar","Mie","Jue","Vie","Sab")</f>
        <v>Sab</v>
      </c>
    </row>
    <row r="2726" customFormat="false" ht="15" hidden="false" customHeight="true" outlineLevel="0" collapsed="false">
      <c r="A2726" s="32" t="n">
        <v>44303</v>
      </c>
      <c r="B2726" s="9" t="s">
        <v>1068</v>
      </c>
      <c r="C2726" s="33" t="n">
        <v>300</v>
      </c>
      <c r="D2726" s="72" t="s">
        <v>104</v>
      </c>
      <c r="E2726" s="73" t="s">
        <v>4040</v>
      </c>
      <c r="F2726" s="74" t="n">
        <f aca="false">IF(MONTH(A2726)=MONTH(A2725),F2725+1,1)</f>
        <v>6</v>
      </c>
      <c r="G2726" s="73"/>
      <c r="H2726" s="75"/>
      <c r="I2726" s="75" t="s">
        <v>100</v>
      </c>
      <c r="J2726" s="75" t="s">
        <v>2313</v>
      </c>
      <c r="K2726" s="34" t="s">
        <v>80</v>
      </c>
      <c r="L2726" s="7" t="n">
        <v>0.777083333333333</v>
      </c>
      <c r="M2726" s="7" t="n">
        <v>0.795833333333333</v>
      </c>
      <c r="N2726" s="77" t="s">
        <v>122</v>
      </c>
      <c r="O2726" s="37" t="s">
        <v>4041</v>
      </c>
      <c r="Q2726" s="0" t="s">
        <v>332</v>
      </c>
      <c r="R2726" s="0" t="str">
        <f aca="false">CHOOSE(WEEKDAY(A2726),"Dom","Lun","Mar","Mie","Jue","Vie","Sab")</f>
        <v>Sab</v>
      </c>
    </row>
    <row r="2727" customFormat="false" ht="15" hidden="true" customHeight="true" outlineLevel="0" collapsed="false">
      <c r="A2727" s="32" t="n">
        <v>44303</v>
      </c>
      <c r="B2727" s="9" t="s">
        <v>4028</v>
      </c>
      <c r="D2727" s="72"/>
      <c r="E2727" s="73"/>
      <c r="F2727" s="74"/>
      <c r="G2727" s="73"/>
      <c r="H2727" s="75"/>
      <c r="I2727" s="75"/>
      <c r="J2727" s="75"/>
      <c r="K2727" s="34" t="s">
        <v>108</v>
      </c>
      <c r="L2727" s="7" t="n">
        <v>0.360416666666667</v>
      </c>
      <c r="M2727" s="7" t="n">
        <v>0.370138888888889</v>
      </c>
      <c r="N2727" s="77" t="s">
        <v>310</v>
      </c>
      <c r="O2727" s="37" t="s">
        <v>4042</v>
      </c>
      <c r="Q2727" s="0" t="s">
        <v>332</v>
      </c>
      <c r="R2727" s="0" t="str">
        <f aca="false">CHOOSE(WEEKDAY(A2727),"Dom","Lun","Mar","Mie","Jue","Vie","Sab")</f>
        <v>Sab</v>
      </c>
    </row>
    <row r="2728" customFormat="false" ht="15" hidden="true" customHeight="true" outlineLevel="0" collapsed="false">
      <c r="A2728" s="32" t="n">
        <v>44303</v>
      </c>
      <c r="B2728" s="9" t="s">
        <v>1323</v>
      </c>
      <c r="C2728" s="156"/>
      <c r="D2728" s="137"/>
      <c r="E2728" s="73"/>
      <c r="F2728" s="74"/>
      <c r="G2728" s="73"/>
      <c r="H2728" s="75"/>
      <c r="I2728" s="75"/>
      <c r="J2728" s="75"/>
      <c r="K2728" s="34" t="s">
        <v>108</v>
      </c>
      <c r="L2728" s="7" t="n">
        <v>0.45</v>
      </c>
      <c r="M2728" s="7" t="n">
        <v>0.472916666666667</v>
      </c>
      <c r="N2728" s="77" t="s">
        <v>89</v>
      </c>
      <c r="Q2728" s="0" t="s">
        <v>332</v>
      </c>
      <c r="R2728" s="0" t="str">
        <f aca="false">CHOOSE(WEEKDAY(A2728),"Dom","Lun","Mar","Mie","Jue","Vie","Sab")</f>
        <v>Sab</v>
      </c>
    </row>
    <row r="2729" customFormat="false" ht="15" hidden="true" customHeight="true" outlineLevel="0" collapsed="false">
      <c r="A2729" s="32" t="n">
        <v>44303</v>
      </c>
      <c r="B2729" s="9" t="s">
        <v>143</v>
      </c>
      <c r="D2729" s="72"/>
      <c r="E2729" s="73"/>
      <c r="F2729" s="74"/>
      <c r="G2729" s="73"/>
      <c r="H2729" s="75"/>
      <c r="I2729" s="75"/>
      <c r="J2729" s="75"/>
      <c r="K2729" s="34" t="s">
        <v>144</v>
      </c>
      <c r="L2729" s="7" t="n">
        <v>0.529861111111111</v>
      </c>
      <c r="M2729" s="7" t="n">
        <v>0.553472222222222</v>
      </c>
      <c r="N2729" s="77" t="s">
        <v>155</v>
      </c>
      <c r="Q2729" s="0" t="s">
        <v>332</v>
      </c>
      <c r="R2729" s="0" t="str">
        <f aca="false">CHOOSE(WEEKDAY(A2729),"Dom","Lun","Mar","Mie","Jue","Vie","Sab")</f>
        <v>Sab</v>
      </c>
    </row>
    <row r="2730" customFormat="false" ht="15" hidden="true" customHeight="true" outlineLevel="0" collapsed="false">
      <c r="A2730" s="32" t="n">
        <v>44303</v>
      </c>
      <c r="B2730" s="9" t="s">
        <v>147</v>
      </c>
      <c r="C2730" s="156"/>
      <c r="D2730" s="137"/>
      <c r="E2730" s="73"/>
      <c r="F2730" s="74"/>
      <c r="G2730" s="73"/>
      <c r="H2730" s="75"/>
      <c r="I2730" s="75"/>
      <c r="J2730" s="75"/>
      <c r="K2730" s="34" t="s">
        <v>96</v>
      </c>
      <c r="L2730" s="7" t="n">
        <v>0.569444444444444</v>
      </c>
      <c r="M2730" s="7" t="n">
        <v>0.586111111111111</v>
      </c>
      <c r="N2730" s="77" t="s">
        <v>196</v>
      </c>
      <c r="Q2730" s="0" t="s">
        <v>332</v>
      </c>
      <c r="R2730" s="0" t="str">
        <f aca="false">CHOOSE(WEEKDAY(A2730),"Dom","Lun","Mar","Mie","Jue","Vie","Sab")</f>
        <v>Sab</v>
      </c>
    </row>
    <row r="2731" customFormat="false" ht="15" hidden="true" customHeight="true" outlineLevel="0" collapsed="false">
      <c r="A2731" s="32" t="n">
        <v>44303</v>
      </c>
      <c r="B2731" s="9" t="s">
        <v>2581</v>
      </c>
      <c r="C2731" s="156"/>
      <c r="D2731" s="137"/>
      <c r="E2731" s="73"/>
      <c r="F2731" s="74"/>
      <c r="G2731" s="73"/>
      <c r="H2731" s="75"/>
      <c r="I2731" s="75"/>
      <c r="J2731" s="75"/>
      <c r="K2731" s="34" t="s">
        <v>144</v>
      </c>
      <c r="L2731" s="7" t="n">
        <v>0.739583333333333</v>
      </c>
      <c r="M2731" s="7" t="n">
        <v>0.754861111111111</v>
      </c>
      <c r="N2731" s="77" t="s">
        <v>310</v>
      </c>
      <c r="O2731" s="37" t="s">
        <v>3007</v>
      </c>
      <c r="Q2731" s="0" t="s">
        <v>332</v>
      </c>
      <c r="R2731" s="0" t="str">
        <f aca="false">CHOOSE(WEEKDAY(A2731),"Dom","Lun","Mar","Mie","Jue","Vie","Sab")</f>
        <v>Sab</v>
      </c>
    </row>
    <row r="2732" customFormat="false" ht="15" hidden="true" customHeight="true" outlineLevel="0" collapsed="false">
      <c r="A2732" s="32" t="n">
        <v>44303</v>
      </c>
      <c r="B2732" s="9" t="s">
        <v>1632</v>
      </c>
      <c r="C2732" s="156"/>
      <c r="D2732" s="137"/>
      <c r="E2732" s="73"/>
      <c r="F2732" s="74"/>
      <c r="G2732" s="73"/>
      <c r="H2732" s="75"/>
      <c r="I2732" s="75"/>
      <c r="J2732" s="75"/>
      <c r="K2732" s="34" t="s">
        <v>257</v>
      </c>
      <c r="L2732" s="7" t="n">
        <v>0.763888888888889</v>
      </c>
      <c r="M2732" s="7" t="n">
        <v>0.771527777777778</v>
      </c>
      <c r="N2732" s="77" t="s">
        <v>239</v>
      </c>
      <c r="O2732" s="37" t="s">
        <v>407</v>
      </c>
      <c r="Q2732" s="0" t="s">
        <v>332</v>
      </c>
      <c r="R2732" s="0" t="str">
        <f aca="false">CHOOSE(WEEKDAY(A2732),"Dom","Lun","Mar","Mie","Jue","Vie","Sab")</f>
        <v>Sab</v>
      </c>
    </row>
    <row r="2733" customFormat="false" ht="15" hidden="true" customHeight="true" outlineLevel="0" collapsed="false">
      <c r="A2733" s="47" t="n">
        <v>44303</v>
      </c>
      <c r="B2733" s="79" t="s">
        <v>147</v>
      </c>
      <c r="C2733" s="49"/>
      <c r="D2733" s="80"/>
      <c r="E2733" s="81"/>
      <c r="F2733" s="82"/>
      <c r="G2733" s="81"/>
      <c r="H2733" s="83"/>
      <c r="I2733" s="83"/>
      <c r="J2733" s="83"/>
      <c r="K2733" s="103" t="s">
        <v>96</v>
      </c>
      <c r="L2733" s="85" t="n">
        <v>0.810416666666667</v>
      </c>
      <c r="M2733" s="85" t="n">
        <v>0.838888888888889</v>
      </c>
      <c r="N2733" s="86" t="s">
        <v>4043</v>
      </c>
      <c r="O2733" s="59"/>
      <c r="Q2733" s="0" t="s">
        <v>332</v>
      </c>
      <c r="R2733" s="0" t="str">
        <f aca="false">CHOOSE(WEEKDAY(A2733),"Dom","Lun","Mar","Mie","Jue","Vie","Sab")</f>
        <v>Sab</v>
      </c>
    </row>
    <row r="2734" customFormat="false" ht="15" hidden="false" customHeight="true" outlineLevel="0" collapsed="false">
      <c r="A2734" s="32" t="n">
        <v>44305</v>
      </c>
      <c r="B2734" s="9" t="s">
        <v>4044</v>
      </c>
      <c r="C2734" s="156" t="n">
        <v>300</v>
      </c>
      <c r="D2734" s="137" t="s">
        <v>104</v>
      </c>
      <c r="E2734" s="73" t="s">
        <v>4045</v>
      </c>
      <c r="F2734" s="74" t="n">
        <f aca="false">IF(MONTH(A2734)=MONTH(A2733),F2733+1,1)</f>
        <v>1</v>
      </c>
      <c r="G2734" s="73"/>
      <c r="H2734" s="75"/>
      <c r="I2734" s="75" t="s">
        <v>100</v>
      </c>
      <c r="J2734" s="75" t="s">
        <v>2313</v>
      </c>
      <c r="K2734" s="34" t="s">
        <v>80</v>
      </c>
      <c r="L2734" s="7" t="n">
        <v>0.383333333333333</v>
      </c>
      <c r="M2734" s="7" t="n">
        <v>0.397222222222222</v>
      </c>
      <c r="N2734" s="77" t="s">
        <v>106</v>
      </c>
      <c r="O2734" s="37" t="s">
        <v>4046</v>
      </c>
      <c r="Q2734" s="0" t="s">
        <v>332</v>
      </c>
      <c r="R2734" s="0" t="str">
        <f aca="false">CHOOSE(WEEKDAY(A2734),"Dom","Lun","Mar","Mie","Jue","Vie","Sab")</f>
        <v>Lun</v>
      </c>
    </row>
    <row r="2735" customFormat="false" ht="15" hidden="false" customHeight="true" outlineLevel="0" collapsed="false">
      <c r="A2735" s="47" t="n">
        <v>44305</v>
      </c>
      <c r="B2735" s="79" t="s">
        <v>4047</v>
      </c>
      <c r="C2735" s="49" t="n">
        <v>200</v>
      </c>
      <c r="D2735" s="80" t="s">
        <v>104</v>
      </c>
      <c r="E2735" s="81" t="s">
        <v>4048</v>
      </c>
      <c r="F2735" s="82" t="n">
        <f aca="false">IF(MONTH(A2735)=MONTH(A2734),F2734+1,1)</f>
        <v>2</v>
      </c>
      <c r="G2735" s="81"/>
      <c r="H2735" s="83"/>
      <c r="I2735" s="83" t="s">
        <v>159</v>
      </c>
      <c r="J2735" s="83" t="s">
        <v>2313</v>
      </c>
      <c r="K2735" s="103" t="s">
        <v>80</v>
      </c>
      <c r="L2735" s="85" t="n">
        <v>0.4125</v>
      </c>
      <c r="M2735" s="85" t="n">
        <v>0.440277777777778</v>
      </c>
      <c r="N2735" s="86" t="s">
        <v>310</v>
      </c>
      <c r="O2735" s="59" t="s">
        <v>4049</v>
      </c>
      <c r="Q2735" s="0" t="s">
        <v>332</v>
      </c>
      <c r="R2735" s="0" t="str">
        <f aca="false">CHOOSE(WEEKDAY(A2735),"Dom","Lun","Mar","Mie","Jue","Vie","Sab")</f>
        <v>Lun</v>
      </c>
    </row>
    <row r="2736" customFormat="false" ht="15" hidden="false" customHeight="true" outlineLevel="0" collapsed="false">
      <c r="A2736" s="32" t="n">
        <v>44305</v>
      </c>
      <c r="B2736" s="9" t="s">
        <v>4050</v>
      </c>
      <c r="C2736" s="33" t="n">
        <v>200</v>
      </c>
      <c r="D2736" s="72" t="s">
        <v>104</v>
      </c>
      <c r="E2736" s="73" t="s">
        <v>4051</v>
      </c>
      <c r="F2736" s="74" t="n">
        <f aca="false">IF(MONTH(A2736)=MONTH(A2735),F2735+1,1)</f>
        <v>3</v>
      </c>
      <c r="G2736" s="73"/>
      <c r="H2736" s="75"/>
      <c r="I2736" s="75" t="s">
        <v>159</v>
      </c>
      <c r="J2736" s="75" t="s">
        <v>2313</v>
      </c>
      <c r="K2736" s="34" t="s">
        <v>80</v>
      </c>
      <c r="L2736" s="7" t="n">
        <v>0.488194444444444</v>
      </c>
      <c r="M2736" s="7" t="n">
        <v>0.494444444444444</v>
      </c>
      <c r="N2736" s="77" t="s">
        <v>220</v>
      </c>
      <c r="O2736" s="37" t="s">
        <v>4052</v>
      </c>
      <c r="Q2736" s="0" t="s">
        <v>332</v>
      </c>
      <c r="R2736" s="0" t="str">
        <f aca="false">CHOOSE(WEEKDAY(A2736),"Dom","Lun","Mar","Mie","Jue","Vie","Sab")</f>
        <v>Lun</v>
      </c>
    </row>
    <row r="2737" customFormat="false" ht="15" hidden="false" customHeight="true" outlineLevel="0" collapsed="false">
      <c r="A2737" s="32" t="n">
        <v>44305</v>
      </c>
      <c r="B2737" s="9" t="s">
        <v>4053</v>
      </c>
      <c r="C2737" s="33" t="n">
        <v>400</v>
      </c>
      <c r="D2737" s="72" t="s">
        <v>104</v>
      </c>
      <c r="E2737" s="73" t="s">
        <v>4054</v>
      </c>
      <c r="F2737" s="74" t="n">
        <f aca="false">IF(MONTH(A2737)=MONTH(A2736),F2736+1,1)</f>
        <v>4</v>
      </c>
      <c r="G2737" s="73"/>
      <c r="H2737" s="75"/>
      <c r="I2737" s="75" t="s">
        <v>79</v>
      </c>
      <c r="J2737" s="75" t="s">
        <v>2313</v>
      </c>
      <c r="K2737" s="34" t="s">
        <v>80</v>
      </c>
      <c r="L2737" s="7" t="n">
        <v>0.615277777777778</v>
      </c>
      <c r="M2737" s="7" t="n">
        <v>0.620833333333333</v>
      </c>
      <c r="N2737" s="77" t="s">
        <v>109</v>
      </c>
      <c r="O2737" s="148" t="s">
        <v>4055</v>
      </c>
      <c r="Q2737" s="0" t="s">
        <v>332</v>
      </c>
      <c r="R2737" s="0" t="str">
        <f aca="false">CHOOSE(WEEKDAY(A2737),"Dom","Lun","Mar","Mie","Jue","Vie","Sab")</f>
        <v>Lun</v>
      </c>
    </row>
    <row r="2738" customFormat="false" ht="15" hidden="true" customHeight="true" outlineLevel="0" collapsed="false">
      <c r="A2738" s="32" t="n">
        <v>44305</v>
      </c>
      <c r="B2738" s="9" t="s">
        <v>4050</v>
      </c>
      <c r="C2738" s="156"/>
      <c r="D2738" s="137"/>
      <c r="E2738" s="73"/>
      <c r="F2738" s="74"/>
      <c r="G2738" s="73"/>
      <c r="H2738" s="75"/>
      <c r="I2738" s="75" t="s">
        <v>159</v>
      </c>
      <c r="J2738" s="75"/>
      <c r="K2738" s="34" t="s">
        <v>108</v>
      </c>
      <c r="L2738" s="7" t="n">
        <v>0.449305555555556</v>
      </c>
      <c r="M2738" s="7" t="n">
        <v>0.4625</v>
      </c>
      <c r="N2738" s="77" t="s">
        <v>324</v>
      </c>
      <c r="O2738" s="37" t="s">
        <v>4052</v>
      </c>
      <c r="Q2738" s="0" t="s">
        <v>332</v>
      </c>
      <c r="R2738" s="0" t="str">
        <f aca="false">CHOOSE(WEEKDAY(A2738),"Dom","Lun","Mar","Mie","Jue","Vie","Sab")</f>
        <v>Lun</v>
      </c>
    </row>
    <row r="2739" customFormat="false" ht="15" hidden="true" customHeight="true" outlineLevel="0" collapsed="false">
      <c r="A2739" s="32" t="n">
        <v>44305</v>
      </c>
      <c r="B2739" s="9" t="s">
        <v>143</v>
      </c>
      <c r="C2739" s="156"/>
      <c r="D2739" s="137"/>
      <c r="E2739" s="73"/>
      <c r="F2739" s="74"/>
      <c r="G2739" s="73"/>
      <c r="H2739" s="75"/>
      <c r="I2739" s="75"/>
      <c r="J2739" s="75"/>
      <c r="K2739" s="34" t="s">
        <v>144</v>
      </c>
      <c r="L2739" s="7" t="n">
        <v>0.469444444444444</v>
      </c>
      <c r="M2739" s="7" t="n">
        <v>0.477777777777778</v>
      </c>
      <c r="N2739" s="77" t="s">
        <v>198</v>
      </c>
      <c r="Q2739" s="0" t="s">
        <v>332</v>
      </c>
      <c r="R2739" s="0" t="str">
        <f aca="false">CHOOSE(WEEKDAY(A2739),"Dom","Lun","Mar","Mie","Jue","Vie","Sab")</f>
        <v>Lun</v>
      </c>
    </row>
    <row r="2740" customFormat="false" ht="15" hidden="true" customHeight="true" outlineLevel="0" collapsed="false">
      <c r="A2740" s="32" t="n">
        <v>44305</v>
      </c>
      <c r="B2740" s="9" t="s">
        <v>147</v>
      </c>
      <c r="D2740" s="72"/>
      <c r="E2740" s="73"/>
      <c r="F2740" s="74"/>
      <c r="G2740" s="73"/>
      <c r="H2740" s="75"/>
      <c r="I2740" s="75"/>
      <c r="J2740" s="75"/>
      <c r="K2740" s="34" t="s">
        <v>96</v>
      </c>
      <c r="L2740" s="7" t="n">
        <v>0.505555555555556</v>
      </c>
      <c r="M2740" s="7" t="n">
        <v>0.516666666666667</v>
      </c>
      <c r="N2740" s="77" t="s">
        <v>1302</v>
      </c>
      <c r="Q2740" s="0" t="s">
        <v>332</v>
      </c>
      <c r="R2740" s="0" t="str">
        <f aca="false">CHOOSE(WEEKDAY(A2740),"Dom","Lun","Mar","Mie","Jue","Vie","Sab")</f>
        <v>Lun</v>
      </c>
    </row>
    <row r="2741" customFormat="false" ht="15" hidden="true" customHeight="true" outlineLevel="0" collapsed="false">
      <c r="A2741" s="32" t="n">
        <v>44305</v>
      </c>
      <c r="B2741" s="9" t="s">
        <v>370</v>
      </c>
      <c r="C2741" s="156"/>
      <c r="D2741" s="137"/>
      <c r="E2741" s="73"/>
      <c r="F2741" s="74"/>
      <c r="G2741" s="73"/>
      <c r="H2741" s="75"/>
      <c r="I2741" s="75"/>
      <c r="J2741" s="75"/>
      <c r="K2741" s="34" t="s">
        <v>257</v>
      </c>
      <c r="L2741" s="7" t="n">
        <v>0.568055555555556</v>
      </c>
      <c r="M2741" s="7" t="n">
        <v>0.597222222222222</v>
      </c>
      <c r="N2741" s="77" t="s">
        <v>168</v>
      </c>
      <c r="O2741" s="37" t="s">
        <v>371</v>
      </c>
      <c r="Q2741" s="0" t="s">
        <v>332</v>
      </c>
      <c r="R2741" s="0" t="str">
        <f aca="false">CHOOSE(WEEKDAY(A2741),"Dom","Lun","Mar","Mie","Jue","Vie","Sab")</f>
        <v>Lun</v>
      </c>
    </row>
    <row r="2742" customFormat="false" ht="15" hidden="true" customHeight="true" outlineLevel="0" collapsed="false">
      <c r="A2742" s="32" t="n">
        <v>44305</v>
      </c>
      <c r="B2742" s="9" t="s">
        <v>4056</v>
      </c>
      <c r="D2742" s="72"/>
      <c r="E2742" s="73"/>
      <c r="F2742" s="74"/>
      <c r="G2742" s="73"/>
      <c r="H2742" s="75"/>
      <c r="I2742" s="75"/>
      <c r="J2742" s="75"/>
      <c r="K2742" s="34" t="s">
        <v>108</v>
      </c>
      <c r="L2742" s="7" t="n">
        <v>0.6</v>
      </c>
      <c r="M2742" s="7" t="n">
        <v>0.604166666666667</v>
      </c>
      <c r="N2742" s="77" t="s">
        <v>220</v>
      </c>
      <c r="O2742" s="148"/>
      <c r="Q2742" s="0" t="s">
        <v>332</v>
      </c>
      <c r="R2742" s="0" t="str">
        <f aca="false">CHOOSE(WEEKDAY(A2742),"Dom","Lun","Mar","Mie","Jue","Vie","Sab")</f>
        <v>Lun</v>
      </c>
    </row>
    <row r="2743" customFormat="false" ht="15" hidden="true" customHeight="true" outlineLevel="0" collapsed="false">
      <c r="A2743" s="47" t="n">
        <v>44305</v>
      </c>
      <c r="B2743" s="79" t="s">
        <v>147</v>
      </c>
      <c r="C2743" s="49"/>
      <c r="D2743" s="80"/>
      <c r="E2743" s="81"/>
      <c r="F2743" s="82"/>
      <c r="G2743" s="81"/>
      <c r="H2743" s="83"/>
      <c r="I2743" s="83"/>
      <c r="J2743" s="83"/>
      <c r="K2743" s="103" t="s">
        <v>96</v>
      </c>
      <c r="L2743" s="85" t="n">
        <v>0.633333333333333</v>
      </c>
      <c r="M2743" s="85" t="n">
        <v>0.679861111111111</v>
      </c>
      <c r="N2743" s="86" t="s">
        <v>4057</v>
      </c>
      <c r="O2743" s="59"/>
      <c r="Q2743" s="0" t="s">
        <v>332</v>
      </c>
      <c r="R2743" s="0" t="str">
        <f aca="false">CHOOSE(WEEKDAY(A2743),"Dom","Lun","Mar","Mie","Jue","Vie","Sab")</f>
        <v>Lun</v>
      </c>
    </row>
    <row r="2744" customFormat="false" ht="15" hidden="false" customHeight="true" outlineLevel="0" collapsed="false">
      <c r="A2744" s="32" t="n">
        <v>44306</v>
      </c>
      <c r="B2744" s="9" t="s">
        <v>4058</v>
      </c>
      <c r="C2744" s="156" t="n">
        <v>340</v>
      </c>
      <c r="D2744" s="137" t="s">
        <v>821</v>
      </c>
      <c r="E2744" s="73" t="s">
        <v>4059</v>
      </c>
      <c r="F2744" s="74" t="n">
        <f aca="false">IF(MONTH(A2744)=MONTH(A2743),F2743+1,1)</f>
        <v>1</v>
      </c>
      <c r="G2744" s="73"/>
      <c r="H2744" s="75" t="s">
        <v>4060</v>
      </c>
      <c r="I2744" s="75" t="s">
        <v>100</v>
      </c>
      <c r="J2744" s="75" t="s">
        <v>2313</v>
      </c>
      <c r="K2744" s="34" t="s">
        <v>80</v>
      </c>
      <c r="L2744" s="7" t="n">
        <v>0.523611111111111</v>
      </c>
      <c r="M2744" s="7" t="n">
        <v>0.534027777777778</v>
      </c>
      <c r="N2744" s="77" t="s">
        <v>615</v>
      </c>
      <c r="O2744" s="37" t="s">
        <v>4061</v>
      </c>
      <c r="Q2744" s="0" t="s">
        <v>332</v>
      </c>
      <c r="R2744" s="0" t="str">
        <f aca="false">CHOOSE(WEEKDAY(A2744),"Dom","Lun","Mar","Mie","Jue","Vie","Sab")</f>
        <v>Mar</v>
      </c>
    </row>
    <row r="2745" customFormat="false" ht="15" hidden="false" customHeight="true" outlineLevel="0" collapsed="false">
      <c r="A2745" s="32" t="n">
        <v>44306</v>
      </c>
      <c r="B2745" s="9" t="s">
        <v>4062</v>
      </c>
      <c r="C2745" s="156" t="n">
        <v>340</v>
      </c>
      <c r="D2745" s="137" t="s">
        <v>821</v>
      </c>
      <c r="E2745" s="73" t="s">
        <v>4063</v>
      </c>
      <c r="F2745" s="74" t="n">
        <f aca="false">IF(MONTH(A2745)=MONTH(A2744),F2744+1,1)</f>
        <v>2</v>
      </c>
      <c r="G2745" s="73"/>
      <c r="H2745" s="75" t="s">
        <v>233</v>
      </c>
      <c r="I2745" s="75" t="s">
        <v>183</v>
      </c>
      <c r="J2745" s="75" t="s">
        <v>2313</v>
      </c>
      <c r="K2745" s="34" t="s">
        <v>80</v>
      </c>
      <c r="L2745" s="7" t="n">
        <v>0.583333333333333</v>
      </c>
      <c r="M2745" s="7" t="n">
        <v>0.609722222222222</v>
      </c>
      <c r="N2745" s="77" t="s">
        <v>389</v>
      </c>
      <c r="O2745" s="37" t="s">
        <v>4064</v>
      </c>
      <c r="Q2745" s="0" t="s">
        <v>332</v>
      </c>
      <c r="R2745" s="0" t="str">
        <f aca="false">CHOOSE(WEEKDAY(A2745),"Dom","Lun","Mar","Mie","Jue","Vie","Sab")</f>
        <v>Mar</v>
      </c>
    </row>
    <row r="2746" customFormat="false" ht="15" hidden="false" customHeight="true" outlineLevel="0" collapsed="false">
      <c r="A2746" s="32" t="n">
        <v>44306</v>
      </c>
      <c r="B2746" s="9" t="s">
        <v>1948</v>
      </c>
      <c r="C2746" s="157" t="n">
        <v>300</v>
      </c>
      <c r="D2746" s="153" t="s">
        <v>104</v>
      </c>
      <c r="E2746" s="73" t="s">
        <v>1951</v>
      </c>
      <c r="F2746" s="74" t="n">
        <f aca="false">IF(MONTH(A2746)=MONTH(A2745),F2745+1,1)</f>
        <v>3</v>
      </c>
      <c r="G2746" s="73"/>
      <c r="H2746" s="75"/>
      <c r="I2746" s="75" t="s">
        <v>187</v>
      </c>
      <c r="J2746" s="75" t="s">
        <v>2313</v>
      </c>
      <c r="K2746" s="34" t="s">
        <v>80</v>
      </c>
      <c r="L2746" s="7" t="n">
        <v>0.665972222222222</v>
      </c>
      <c r="M2746" s="7" t="n">
        <v>0.702083333333333</v>
      </c>
      <c r="N2746" s="77" t="s">
        <v>261</v>
      </c>
      <c r="O2746" s="37" t="s">
        <v>1950</v>
      </c>
      <c r="Q2746" s="0" t="s">
        <v>332</v>
      </c>
      <c r="R2746" s="0" t="str">
        <f aca="false">CHOOSE(WEEKDAY(A2746),"Dom","Lun","Mar","Mie","Jue","Vie","Sab")</f>
        <v>Mar</v>
      </c>
    </row>
    <row r="2747" customFormat="false" ht="15" hidden="true" customHeight="true" outlineLevel="0" collapsed="false">
      <c r="A2747" s="47" t="n">
        <v>44306</v>
      </c>
      <c r="B2747" s="79" t="s">
        <v>143</v>
      </c>
      <c r="C2747" s="49"/>
      <c r="D2747" s="80"/>
      <c r="E2747" s="81"/>
      <c r="F2747" s="82"/>
      <c r="G2747" s="81"/>
      <c r="H2747" s="83"/>
      <c r="I2747" s="83"/>
      <c r="J2747" s="83"/>
      <c r="K2747" s="103" t="s">
        <v>144</v>
      </c>
      <c r="L2747" s="85" t="n">
        <v>0.554861111111111</v>
      </c>
      <c r="M2747" s="85" t="n">
        <v>0.577083333333333</v>
      </c>
      <c r="N2747" s="86" t="s">
        <v>284</v>
      </c>
      <c r="O2747" s="59"/>
      <c r="Q2747" s="0" t="s">
        <v>332</v>
      </c>
      <c r="R2747" s="0" t="str">
        <f aca="false">CHOOSE(WEEKDAY(A2747),"Dom","Lun","Mar","Mie","Jue","Vie","Sab")</f>
        <v>Mar</v>
      </c>
    </row>
    <row r="2748" customFormat="false" ht="15" hidden="true" customHeight="true" outlineLevel="0" collapsed="false">
      <c r="A2748" s="32" t="n">
        <v>44306</v>
      </c>
      <c r="B2748" s="9" t="s">
        <v>4065</v>
      </c>
      <c r="D2748" s="72"/>
      <c r="E2748" s="73"/>
      <c r="F2748" s="74"/>
      <c r="G2748" s="73"/>
      <c r="H2748" s="75"/>
      <c r="I2748" s="75" t="s">
        <v>183</v>
      </c>
      <c r="J2748" s="75"/>
      <c r="K2748" s="34" t="s">
        <v>108</v>
      </c>
      <c r="L2748" s="7" t="n">
        <v>0.634722222222222</v>
      </c>
      <c r="M2748" s="7" t="n">
        <v>0.636111111111111</v>
      </c>
      <c r="N2748" s="77" t="s">
        <v>106</v>
      </c>
      <c r="O2748" s="37" t="s">
        <v>4066</v>
      </c>
      <c r="Q2748" s="0" t="s">
        <v>332</v>
      </c>
      <c r="R2748" s="0" t="str">
        <f aca="false">CHOOSE(WEEKDAY(A2748),"Dom","Lun","Mar","Mie","Jue","Vie","Sab")</f>
        <v>Mar</v>
      </c>
    </row>
    <row r="2749" customFormat="false" ht="15" hidden="true" customHeight="true" outlineLevel="0" collapsed="false">
      <c r="A2749" s="32" t="n">
        <v>44306</v>
      </c>
      <c r="B2749" s="9" t="s">
        <v>4067</v>
      </c>
      <c r="C2749" s="156"/>
      <c r="D2749" s="137"/>
      <c r="E2749" s="73"/>
      <c r="F2749" s="74"/>
      <c r="G2749" s="73"/>
      <c r="H2749" s="75"/>
      <c r="I2749" s="75"/>
      <c r="J2749" s="75"/>
      <c r="K2749" s="34" t="s">
        <v>108</v>
      </c>
      <c r="L2749" s="7" t="n">
        <v>0.651388888888889</v>
      </c>
      <c r="M2749" s="7" t="n">
        <v>0.654861111111111</v>
      </c>
      <c r="N2749" s="77" t="s">
        <v>220</v>
      </c>
      <c r="O2749" s="37" t="s">
        <v>4068</v>
      </c>
      <c r="Q2749" s="0" t="s">
        <v>332</v>
      </c>
      <c r="R2749" s="0" t="str">
        <f aca="false">CHOOSE(WEEKDAY(A2749),"Dom","Lun","Mar","Mie","Jue","Vie","Sab")</f>
        <v>Mar</v>
      </c>
    </row>
    <row r="2750" customFormat="false" ht="15" hidden="true" customHeight="true" outlineLevel="0" collapsed="false">
      <c r="A2750" s="32" t="n">
        <v>44306</v>
      </c>
      <c r="B2750" s="9" t="s">
        <v>302</v>
      </c>
      <c r="D2750" s="72"/>
      <c r="E2750" s="73"/>
      <c r="F2750" s="74"/>
      <c r="G2750" s="73"/>
      <c r="H2750" s="75"/>
      <c r="I2750" s="75"/>
      <c r="J2750" s="75"/>
      <c r="K2750" s="34" t="s">
        <v>257</v>
      </c>
      <c r="L2750" s="7" t="n">
        <v>0.715277777777778</v>
      </c>
      <c r="M2750" s="7" t="n">
        <v>0.726388888888889</v>
      </c>
      <c r="N2750" s="77" t="s">
        <v>434</v>
      </c>
      <c r="O2750" s="37" t="s">
        <v>303</v>
      </c>
      <c r="Q2750" s="0" t="s">
        <v>332</v>
      </c>
      <c r="R2750" s="0" t="str">
        <f aca="false">CHOOSE(WEEKDAY(A2750),"Dom","Lun","Mar","Mie","Jue","Vie","Sab")</f>
        <v>Mar</v>
      </c>
    </row>
    <row r="2751" customFormat="false" ht="15" hidden="true" customHeight="true" outlineLevel="0" collapsed="false">
      <c r="A2751" s="32" t="n">
        <v>44306</v>
      </c>
      <c r="B2751" s="9" t="s">
        <v>143</v>
      </c>
      <c r="C2751" s="156"/>
      <c r="D2751" s="137"/>
      <c r="E2751" s="73"/>
      <c r="F2751" s="74"/>
      <c r="G2751" s="73"/>
      <c r="H2751" s="75"/>
      <c r="I2751" s="75"/>
      <c r="J2751" s="75"/>
      <c r="K2751" s="34" t="s">
        <v>144</v>
      </c>
      <c r="L2751" s="7" t="n">
        <v>0.73125</v>
      </c>
      <c r="M2751" s="7" t="n">
        <v>0.750694444444444</v>
      </c>
      <c r="N2751" s="77" t="s">
        <v>170</v>
      </c>
      <c r="Q2751" s="0" t="s">
        <v>332</v>
      </c>
      <c r="R2751" s="0" t="str">
        <f aca="false">CHOOSE(WEEKDAY(A2751),"Dom","Lun","Mar","Mie","Jue","Vie","Sab")</f>
        <v>Mar</v>
      </c>
    </row>
    <row r="2752" customFormat="false" ht="15" hidden="true" customHeight="true" outlineLevel="0" collapsed="false">
      <c r="A2752" s="47" t="n">
        <v>44306</v>
      </c>
      <c r="B2752" s="79" t="s">
        <v>147</v>
      </c>
      <c r="C2752" s="49"/>
      <c r="D2752" s="80"/>
      <c r="E2752" s="81"/>
      <c r="F2752" s="82"/>
      <c r="G2752" s="81"/>
      <c r="H2752" s="83"/>
      <c r="I2752" s="83"/>
      <c r="J2752" s="83"/>
      <c r="K2752" s="103" t="s">
        <v>96</v>
      </c>
      <c r="L2752" s="85" t="n">
        <v>0.758333333333333</v>
      </c>
      <c r="M2752" s="85" t="n">
        <v>0.78125</v>
      </c>
      <c r="N2752" s="86" t="s">
        <v>4069</v>
      </c>
      <c r="O2752" s="59"/>
      <c r="Q2752" s="0" t="s">
        <v>332</v>
      </c>
      <c r="R2752" s="0" t="str">
        <f aca="false">CHOOSE(WEEKDAY(A2752),"Dom","Lun","Mar","Mie","Jue","Vie","Sab")</f>
        <v>Mar</v>
      </c>
    </row>
    <row r="2753" customFormat="false" ht="15" hidden="false" customHeight="true" outlineLevel="0" collapsed="false">
      <c r="A2753" s="32" t="n">
        <v>44307</v>
      </c>
      <c r="B2753" s="9" t="s">
        <v>3058</v>
      </c>
      <c r="C2753" s="33" t="n">
        <v>450</v>
      </c>
      <c r="D2753" s="72" t="s">
        <v>821</v>
      </c>
      <c r="E2753" s="73" t="s">
        <v>2643</v>
      </c>
      <c r="F2753" s="74" t="n">
        <f aca="false">IF(MONTH(A2753)=MONTH(A2752),F2752+1,1)</f>
        <v>1</v>
      </c>
      <c r="G2753" s="73"/>
      <c r="H2753" s="75" t="s">
        <v>2644</v>
      </c>
      <c r="I2753" s="75" t="s">
        <v>79</v>
      </c>
      <c r="J2753" s="75" t="s">
        <v>2313</v>
      </c>
      <c r="K2753" s="34" t="s">
        <v>80</v>
      </c>
      <c r="L2753" s="7" t="n">
        <v>0.339583333333333</v>
      </c>
      <c r="M2753" s="7" t="n">
        <v>0.380555555555556</v>
      </c>
      <c r="N2753" s="77" t="s">
        <v>559</v>
      </c>
      <c r="O2753" s="37" t="s">
        <v>2645</v>
      </c>
      <c r="Q2753" s="0" t="s">
        <v>120</v>
      </c>
      <c r="R2753" s="0" t="str">
        <f aca="false">CHOOSE(WEEKDAY(A2753),"Dom","Lun","Mar","Mie","Jue","Vie","Sab")</f>
        <v>Mie</v>
      </c>
    </row>
    <row r="2754" customFormat="false" ht="15" hidden="false" customHeight="true" outlineLevel="0" collapsed="false">
      <c r="A2754" s="32" t="n">
        <v>44307</v>
      </c>
      <c r="B2754" s="9" t="s">
        <v>4070</v>
      </c>
      <c r="C2754" s="33" t="n">
        <v>350</v>
      </c>
      <c r="D2754" s="72" t="s">
        <v>821</v>
      </c>
      <c r="E2754" s="73" t="s">
        <v>4071</v>
      </c>
      <c r="F2754" s="74" t="n">
        <f aca="false">IF(MONTH(A2754)=MONTH(A2753),F2753+1,1)</f>
        <v>2</v>
      </c>
      <c r="G2754" s="73"/>
      <c r="H2754" s="75" t="s">
        <v>4072</v>
      </c>
      <c r="I2754" s="75" t="s">
        <v>113</v>
      </c>
      <c r="J2754" s="75" t="s">
        <v>2313</v>
      </c>
      <c r="K2754" s="34" t="s">
        <v>80</v>
      </c>
      <c r="L2754" s="7" t="n">
        <v>0.434027777777778</v>
      </c>
      <c r="M2754" s="7" t="n">
        <v>0.452083333333333</v>
      </c>
      <c r="N2754" s="77" t="s">
        <v>261</v>
      </c>
      <c r="O2754" s="37" t="s">
        <v>4073</v>
      </c>
      <c r="Q2754" s="0" t="s">
        <v>120</v>
      </c>
      <c r="R2754" s="0" t="str">
        <f aca="false">CHOOSE(WEEKDAY(A2754),"Dom","Lun","Mar","Mie","Jue","Vie","Sab")</f>
        <v>Mie</v>
      </c>
    </row>
    <row r="2755" customFormat="false" ht="15" hidden="false" customHeight="true" outlineLevel="0" collapsed="false">
      <c r="A2755" s="32" t="n">
        <v>44307</v>
      </c>
      <c r="B2755" s="9" t="s">
        <v>4074</v>
      </c>
      <c r="C2755" s="33" t="n">
        <v>340</v>
      </c>
      <c r="D2755" s="72" t="s">
        <v>821</v>
      </c>
      <c r="E2755" s="73" t="s">
        <v>4075</v>
      </c>
      <c r="F2755" s="74" t="n">
        <f aca="false">IF(MONTH(A2755)=MONTH(A2754),F2754+1,1)</f>
        <v>3</v>
      </c>
      <c r="G2755" s="73"/>
      <c r="H2755" s="75" t="s">
        <v>4076</v>
      </c>
      <c r="I2755" s="75" t="s">
        <v>159</v>
      </c>
      <c r="J2755" s="75" t="s">
        <v>2313</v>
      </c>
      <c r="K2755" s="34" t="s">
        <v>80</v>
      </c>
      <c r="L2755" s="7" t="n">
        <v>0.516666666666667</v>
      </c>
      <c r="M2755" s="7" t="n">
        <v>0.532638888888889</v>
      </c>
      <c r="N2755" s="77" t="s">
        <v>259</v>
      </c>
      <c r="O2755" s="37" t="s">
        <v>4077</v>
      </c>
      <c r="Q2755" s="0" t="s">
        <v>120</v>
      </c>
      <c r="R2755" s="0" t="str">
        <f aca="false">CHOOSE(WEEKDAY(A2755),"Dom","Lun","Mar","Mie","Jue","Vie","Sab")</f>
        <v>Mie</v>
      </c>
    </row>
    <row r="2756" customFormat="false" ht="15" hidden="false" customHeight="true" outlineLevel="0" collapsed="false">
      <c r="A2756" s="32" t="n">
        <v>44307</v>
      </c>
      <c r="B2756" s="9" t="s">
        <v>4078</v>
      </c>
      <c r="C2756" s="156" t="n">
        <v>340</v>
      </c>
      <c r="D2756" s="137" t="s">
        <v>821</v>
      </c>
      <c r="E2756" s="73" t="s">
        <v>4079</v>
      </c>
      <c r="F2756" s="74" t="n">
        <f aca="false">IF(MONTH(A2756)=MONTH(A2755),F2755+1,1)</f>
        <v>4</v>
      </c>
      <c r="G2756" s="73"/>
      <c r="H2756" s="75" t="s">
        <v>4080</v>
      </c>
      <c r="I2756" s="75" t="s">
        <v>159</v>
      </c>
      <c r="J2756" s="75" t="s">
        <v>2313</v>
      </c>
      <c r="K2756" s="34" t="s">
        <v>80</v>
      </c>
      <c r="L2756" s="7" t="n">
        <v>0.640277777777778</v>
      </c>
      <c r="M2756" s="7" t="n">
        <v>0.676388888888889</v>
      </c>
      <c r="N2756" s="77" t="s">
        <v>261</v>
      </c>
      <c r="O2756" s="37" t="s">
        <v>4081</v>
      </c>
      <c r="Q2756" s="0" t="s">
        <v>120</v>
      </c>
      <c r="R2756" s="0" t="str">
        <f aca="false">CHOOSE(WEEKDAY(A2756),"Dom","Lun","Mar","Mie","Jue","Vie","Sab")</f>
        <v>Mie</v>
      </c>
    </row>
    <row r="2757" customFormat="false" ht="15" hidden="false" customHeight="true" outlineLevel="0" collapsed="false">
      <c r="A2757" s="47" t="n">
        <v>44307</v>
      </c>
      <c r="B2757" s="79" t="s">
        <v>4082</v>
      </c>
      <c r="C2757" s="49" t="n">
        <v>300</v>
      </c>
      <c r="D2757" s="80" t="s">
        <v>104</v>
      </c>
      <c r="E2757" s="81" t="s">
        <v>4083</v>
      </c>
      <c r="F2757" s="82" t="n">
        <f aca="false">IF(MONTH(A2757)=MONTH(A2756),F2756+1,1)</f>
        <v>5</v>
      </c>
      <c r="G2757" s="81"/>
      <c r="H2757" s="83"/>
      <c r="I2757" s="83" t="s">
        <v>79</v>
      </c>
      <c r="J2757" s="83" t="s">
        <v>2313</v>
      </c>
      <c r="K2757" s="103" t="s">
        <v>80</v>
      </c>
      <c r="L2757" s="85" t="n">
        <v>0.411111111111111</v>
      </c>
      <c r="M2757" s="85" t="n">
        <v>0.417361111111111</v>
      </c>
      <c r="N2757" s="86" t="s">
        <v>385</v>
      </c>
      <c r="O2757" s="59" t="s">
        <v>4084</v>
      </c>
      <c r="Q2757" s="0" t="s">
        <v>120</v>
      </c>
      <c r="R2757" s="0" t="str">
        <f aca="false">CHOOSE(WEEKDAY(A2757),"Dom","Lun","Mar","Mie","Jue","Vie","Sab")</f>
        <v>Mie</v>
      </c>
    </row>
    <row r="2758" customFormat="false" ht="15" hidden="false" customHeight="true" outlineLevel="0" collapsed="false">
      <c r="A2758" s="32" t="n">
        <v>44307</v>
      </c>
      <c r="B2758" s="9" t="s">
        <v>4085</v>
      </c>
      <c r="C2758" s="33" t="n">
        <v>300</v>
      </c>
      <c r="D2758" s="72" t="s">
        <v>104</v>
      </c>
      <c r="E2758" s="73" t="s">
        <v>4086</v>
      </c>
      <c r="F2758" s="74" t="n">
        <f aca="false">IF(MONTH(A2758)=MONTH(A2757),F2757+1,1)</f>
        <v>6</v>
      </c>
      <c r="G2758" s="73"/>
      <c r="H2758" s="75"/>
      <c r="I2758" s="75" t="s">
        <v>159</v>
      </c>
      <c r="J2758" s="75" t="s">
        <v>2313</v>
      </c>
      <c r="K2758" s="34" t="s">
        <v>80</v>
      </c>
      <c r="L2758" s="7" t="n">
        <v>0.570138888888889</v>
      </c>
      <c r="M2758" s="7" t="n">
        <v>0.598611111111111</v>
      </c>
      <c r="N2758" s="77" t="s">
        <v>259</v>
      </c>
      <c r="O2758" s="37" t="s">
        <v>4087</v>
      </c>
      <c r="Q2758" s="0" t="s">
        <v>120</v>
      </c>
      <c r="R2758" s="0" t="str">
        <f aca="false">CHOOSE(WEEKDAY(A2758),"Dom","Lun","Mar","Mie","Jue","Vie","Sab")</f>
        <v>Mie</v>
      </c>
    </row>
    <row r="2759" customFormat="false" ht="15" hidden="false" customHeight="true" outlineLevel="0" collapsed="false">
      <c r="A2759" s="32" t="n">
        <v>44307</v>
      </c>
      <c r="B2759" s="9" t="s">
        <v>4088</v>
      </c>
      <c r="C2759" s="33" t="n">
        <v>400</v>
      </c>
      <c r="D2759" s="72" t="s">
        <v>104</v>
      </c>
      <c r="E2759" s="73" t="s">
        <v>392</v>
      </c>
      <c r="F2759" s="74" t="n">
        <f aca="false">IF(MONTH(A2759)=MONTH(A2758),F2758+1,1)</f>
        <v>7</v>
      </c>
      <c r="G2759" s="73"/>
      <c r="H2759" s="75" t="s">
        <v>393</v>
      </c>
      <c r="I2759" s="75" t="s">
        <v>394</v>
      </c>
      <c r="J2759" s="75" t="s">
        <v>2313</v>
      </c>
      <c r="K2759" s="34" t="s">
        <v>80</v>
      </c>
      <c r="L2759" s="7" t="n">
        <v>0.793055555555556</v>
      </c>
      <c r="M2759" s="7" t="n">
        <v>0.813194444444444</v>
      </c>
      <c r="N2759" s="77" t="s">
        <v>86</v>
      </c>
      <c r="O2759" s="37" t="s">
        <v>396</v>
      </c>
      <c r="P2759" s="0" t="s">
        <v>3860</v>
      </c>
      <c r="Q2759" s="0" t="s">
        <v>120</v>
      </c>
      <c r="R2759" s="0" t="str">
        <f aca="false">CHOOSE(WEEKDAY(A2759),"Dom","Lun","Mar","Mie","Jue","Vie","Sab")</f>
        <v>Mie</v>
      </c>
    </row>
    <row r="2760" customFormat="false" ht="15" hidden="true" customHeight="true" outlineLevel="0" collapsed="false">
      <c r="A2760" s="32" t="n">
        <v>44307</v>
      </c>
      <c r="B2760" s="9" t="s">
        <v>143</v>
      </c>
      <c r="D2760" s="72"/>
      <c r="E2760" s="73"/>
      <c r="F2760" s="74"/>
      <c r="G2760" s="73"/>
      <c r="H2760" s="75"/>
      <c r="I2760" s="75"/>
      <c r="J2760" s="75"/>
      <c r="K2760" s="34" t="s">
        <v>144</v>
      </c>
      <c r="L2760" s="7" t="n">
        <v>0.465277777777778</v>
      </c>
      <c r="M2760" s="7" t="n">
        <v>0.503472222222222</v>
      </c>
      <c r="N2760" s="77" t="s">
        <v>261</v>
      </c>
      <c r="Q2760" s="0" t="s">
        <v>120</v>
      </c>
      <c r="R2760" s="0" t="str">
        <f aca="false">CHOOSE(WEEKDAY(A2760),"Dom","Lun","Mar","Mie","Jue","Vie","Sab")</f>
        <v>Mie</v>
      </c>
    </row>
    <row r="2761" customFormat="false" ht="15" hidden="true" customHeight="true" outlineLevel="0" collapsed="false">
      <c r="A2761" s="32" t="n">
        <v>44307</v>
      </c>
      <c r="B2761" s="9" t="s">
        <v>4089</v>
      </c>
      <c r="D2761" s="72"/>
      <c r="E2761" s="73"/>
      <c r="F2761" s="74"/>
      <c r="G2761" s="73"/>
      <c r="H2761" s="75"/>
      <c r="I2761" s="75"/>
      <c r="J2761" s="75"/>
      <c r="K2761" s="34" t="s">
        <v>108</v>
      </c>
      <c r="L2761" s="7" t="n">
        <v>0.544444444444444</v>
      </c>
      <c r="M2761" s="7" t="n">
        <v>0.549305555555556</v>
      </c>
      <c r="N2761" s="77" t="s">
        <v>615</v>
      </c>
      <c r="O2761" s="37" t="s">
        <v>4090</v>
      </c>
      <c r="Q2761" s="0" t="s">
        <v>120</v>
      </c>
      <c r="R2761" s="0" t="str">
        <f aca="false">CHOOSE(WEEKDAY(A2761),"Dom","Lun","Mar","Mie","Jue","Vie","Sab")</f>
        <v>Mie</v>
      </c>
    </row>
    <row r="2762" customFormat="false" ht="15" hidden="true" customHeight="true" outlineLevel="0" collapsed="false">
      <c r="A2762" s="32" t="n">
        <v>44307</v>
      </c>
      <c r="B2762" s="9" t="s">
        <v>143</v>
      </c>
      <c r="D2762" s="72"/>
      <c r="E2762" s="73"/>
      <c r="F2762" s="74"/>
      <c r="G2762" s="73"/>
      <c r="H2762" s="75"/>
      <c r="I2762" s="75"/>
      <c r="J2762" s="75"/>
      <c r="K2762" s="34" t="s">
        <v>144</v>
      </c>
      <c r="L2762" s="7" t="n">
        <v>0.610416666666667</v>
      </c>
      <c r="M2762" s="7" t="n">
        <v>0.63125</v>
      </c>
      <c r="N2762" s="77" t="s">
        <v>310</v>
      </c>
      <c r="Q2762" s="0" t="s">
        <v>120</v>
      </c>
      <c r="R2762" s="0" t="str">
        <f aca="false">CHOOSE(WEEKDAY(A2762),"Dom","Lun","Mar","Mie","Jue","Vie","Sab")</f>
        <v>Mie</v>
      </c>
    </row>
    <row r="2763" customFormat="false" ht="15" hidden="true" customHeight="true" outlineLevel="0" collapsed="false">
      <c r="A2763" s="32" t="n">
        <v>44307</v>
      </c>
      <c r="B2763" s="9" t="s">
        <v>2531</v>
      </c>
      <c r="D2763" s="72"/>
      <c r="E2763" s="73"/>
      <c r="F2763" s="74"/>
      <c r="G2763" s="73"/>
      <c r="H2763" s="75"/>
      <c r="I2763" s="75"/>
      <c r="J2763" s="75"/>
      <c r="K2763" s="34" t="s">
        <v>108</v>
      </c>
      <c r="L2763" s="7" t="n">
        <v>0.689583333333333</v>
      </c>
      <c r="M2763" s="7" t="n">
        <v>0.713888888888889</v>
      </c>
      <c r="N2763" s="77" t="s">
        <v>168</v>
      </c>
      <c r="O2763" s="37" t="s">
        <v>4091</v>
      </c>
      <c r="Q2763" s="0" t="s">
        <v>120</v>
      </c>
      <c r="R2763" s="0" t="str">
        <f aca="false">CHOOSE(WEEKDAY(A2763),"Dom","Lun","Mar","Mie","Jue","Vie","Sab")</f>
        <v>Mie</v>
      </c>
    </row>
    <row r="2764" customFormat="false" ht="15" hidden="true" customHeight="true" outlineLevel="0" collapsed="false">
      <c r="A2764" s="32" t="n">
        <v>44307</v>
      </c>
      <c r="B2764" s="9" t="s">
        <v>147</v>
      </c>
      <c r="D2764" s="72"/>
      <c r="E2764" s="73"/>
      <c r="F2764" s="74"/>
      <c r="G2764" s="73"/>
      <c r="H2764" s="75"/>
      <c r="I2764" s="75"/>
      <c r="J2764" s="75"/>
      <c r="K2764" s="34" t="s">
        <v>96</v>
      </c>
      <c r="L2764" s="7" t="n">
        <v>0.716666666666667</v>
      </c>
      <c r="M2764" s="7" t="n">
        <v>0.735416666666667</v>
      </c>
      <c r="N2764" s="77" t="s">
        <v>2870</v>
      </c>
      <c r="Q2764" s="0" t="s">
        <v>120</v>
      </c>
      <c r="R2764" s="0" t="str">
        <f aca="false">CHOOSE(WEEKDAY(A2764),"Dom","Lun","Mar","Mie","Jue","Vie","Sab")</f>
        <v>Mie</v>
      </c>
    </row>
    <row r="2765" customFormat="false" ht="15" hidden="true" customHeight="true" outlineLevel="0" collapsed="false">
      <c r="A2765" s="47" t="n">
        <v>44307</v>
      </c>
      <c r="B2765" s="79" t="s">
        <v>147</v>
      </c>
      <c r="C2765" s="49"/>
      <c r="D2765" s="80"/>
      <c r="E2765" s="81"/>
      <c r="F2765" s="82"/>
      <c r="G2765" s="81"/>
      <c r="H2765" s="83"/>
      <c r="I2765" s="83"/>
      <c r="J2765" s="83"/>
      <c r="K2765" s="103" t="s">
        <v>96</v>
      </c>
      <c r="L2765" s="85" t="n">
        <v>0.836805555555555</v>
      </c>
      <c r="M2765" s="85" t="n">
        <v>0.853472222222222</v>
      </c>
      <c r="N2765" s="86" t="s">
        <v>1928</v>
      </c>
      <c r="O2765" s="59"/>
      <c r="Q2765" s="0" t="s">
        <v>120</v>
      </c>
      <c r="R2765" s="0" t="str">
        <f aca="false">CHOOSE(WEEKDAY(A2765),"Dom","Lun","Mar","Mie","Jue","Vie","Sab")</f>
        <v>Mie</v>
      </c>
    </row>
    <row r="2766" customFormat="false" ht="15" hidden="false" customHeight="true" outlineLevel="0" collapsed="false">
      <c r="A2766" s="32" t="n">
        <v>44308</v>
      </c>
      <c r="B2766" s="9" t="s">
        <v>1089</v>
      </c>
      <c r="C2766" s="33" t="n">
        <v>300</v>
      </c>
      <c r="D2766" s="72" t="s">
        <v>104</v>
      </c>
      <c r="E2766" s="73" t="s">
        <v>4092</v>
      </c>
      <c r="F2766" s="74" t="n">
        <f aca="false">IF(MONTH(A2766)=MONTH(A2765),F2765+1,1)</f>
        <v>1</v>
      </c>
      <c r="G2766" s="73"/>
      <c r="H2766" s="75"/>
      <c r="I2766" s="75" t="s">
        <v>131</v>
      </c>
      <c r="J2766" s="75" t="s">
        <v>2313</v>
      </c>
      <c r="K2766" s="34" t="s">
        <v>80</v>
      </c>
      <c r="L2766" s="7" t="n">
        <v>0.361111111111111</v>
      </c>
      <c r="M2766" s="7" t="n">
        <v>0.380555555555556</v>
      </c>
      <c r="N2766" s="77" t="s">
        <v>261</v>
      </c>
      <c r="O2766" s="37" t="s">
        <v>4093</v>
      </c>
      <c r="Q2766" s="0" t="s">
        <v>120</v>
      </c>
      <c r="R2766" s="0" t="str">
        <f aca="false">CHOOSE(WEEKDAY(A2766),"Dom","Lun","Mar","Mie","Jue","Vie","Sab")</f>
        <v>Jue</v>
      </c>
    </row>
    <row r="2767" customFormat="false" ht="15" hidden="false" customHeight="true" outlineLevel="0" collapsed="false">
      <c r="A2767" s="32" t="n">
        <v>44308</v>
      </c>
      <c r="B2767" s="9" t="s">
        <v>1670</v>
      </c>
      <c r="C2767" s="156" t="n">
        <v>400</v>
      </c>
      <c r="D2767" s="137" t="s">
        <v>104</v>
      </c>
      <c r="E2767" s="73" t="s">
        <v>4094</v>
      </c>
      <c r="F2767" s="74" t="n">
        <f aca="false">IF(MONTH(A2767)=MONTH(A2766),F2766+1,1)</f>
        <v>2</v>
      </c>
      <c r="G2767" s="73"/>
      <c r="H2767" s="75" t="s">
        <v>1672</v>
      </c>
      <c r="I2767" s="75" t="s">
        <v>131</v>
      </c>
      <c r="J2767" s="75" t="s">
        <v>2313</v>
      </c>
      <c r="K2767" s="34" t="s">
        <v>80</v>
      </c>
      <c r="L2767" s="7" t="n">
        <v>0.415972222222222</v>
      </c>
      <c r="M2767" s="7" t="n">
        <v>0.425694444444444</v>
      </c>
      <c r="N2767" s="77" t="s">
        <v>476</v>
      </c>
      <c r="O2767" s="37" t="s">
        <v>4095</v>
      </c>
      <c r="P2767" s="0" t="s">
        <v>3860</v>
      </c>
      <c r="Q2767" s="0" t="s">
        <v>120</v>
      </c>
      <c r="R2767" s="0" t="str">
        <f aca="false">CHOOSE(WEEKDAY(A2767),"Dom","Lun","Mar","Mie","Jue","Vie","Sab")</f>
        <v>Jue</v>
      </c>
    </row>
    <row r="2768" customFormat="false" ht="15" hidden="false" customHeight="true" outlineLevel="0" collapsed="false">
      <c r="A2768" s="32" t="n">
        <v>44308</v>
      </c>
      <c r="B2768" s="9" t="s">
        <v>1455</v>
      </c>
      <c r="C2768" s="164" t="n">
        <v>400</v>
      </c>
      <c r="D2768" s="144" t="s">
        <v>104</v>
      </c>
      <c r="E2768" s="73" t="s">
        <v>4096</v>
      </c>
      <c r="F2768" s="74" t="n">
        <f aca="false">IF(MONTH(A2768)=MONTH(A2767),F2767+1,1)</f>
        <v>3</v>
      </c>
      <c r="G2768" s="73"/>
      <c r="H2768" s="75"/>
      <c r="I2768" s="75" t="s">
        <v>183</v>
      </c>
      <c r="J2768" s="75" t="s">
        <v>2313</v>
      </c>
      <c r="K2768" s="34" t="s">
        <v>80</v>
      </c>
      <c r="L2768" s="7" t="n">
        <v>0.704861111111111</v>
      </c>
      <c r="M2768" s="7" t="n">
        <v>0.719444444444444</v>
      </c>
      <c r="N2768" s="77" t="s">
        <v>389</v>
      </c>
      <c r="O2768" s="37" t="s">
        <v>4097</v>
      </c>
      <c r="Q2768" s="0" t="s">
        <v>120</v>
      </c>
      <c r="R2768" s="0" t="str">
        <f aca="false">CHOOSE(WEEKDAY(A2768),"Dom","Lun","Mar","Mie","Jue","Vie","Sab")</f>
        <v>Jue</v>
      </c>
    </row>
    <row r="2769" customFormat="false" ht="15" hidden="true" customHeight="true" outlineLevel="0" collapsed="false">
      <c r="A2769" s="70" t="n">
        <v>44308</v>
      </c>
      <c r="B2769" s="9" t="s">
        <v>143</v>
      </c>
      <c r="C2769" s="120"/>
      <c r="D2769" s="137"/>
      <c r="E2769" s="73"/>
      <c r="F2769" s="74"/>
      <c r="G2769" s="73"/>
      <c r="H2769" s="75"/>
      <c r="I2769" s="75"/>
      <c r="J2769" s="75"/>
      <c r="K2769" s="104" t="s">
        <v>144</v>
      </c>
      <c r="L2769" s="7" t="n">
        <v>0.315277777777778</v>
      </c>
      <c r="M2769" s="7" t="n">
        <v>0.334027777777778</v>
      </c>
      <c r="N2769" s="77" t="s">
        <v>324</v>
      </c>
      <c r="O2769" s="78"/>
      <c r="Q2769" s="0" t="s">
        <v>120</v>
      </c>
      <c r="R2769" s="0" t="str">
        <f aca="false">CHOOSE(WEEKDAY(A2769),"Dom","Lun","Mar","Mie","Jue","Vie","Sab")</f>
        <v>Jue</v>
      </c>
    </row>
    <row r="2770" customFormat="false" ht="15" hidden="true" customHeight="true" outlineLevel="0" collapsed="false">
      <c r="A2770" s="47" t="n">
        <v>44308</v>
      </c>
      <c r="B2770" s="79" t="s">
        <v>3200</v>
      </c>
      <c r="C2770" s="49"/>
      <c r="D2770" s="80"/>
      <c r="E2770" s="81"/>
      <c r="F2770" s="82"/>
      <c r="G2770" s="81"/>
      <c r="H2770" s="83"/>
      <c r="I2770" s="83"/>
      <c r="J2770" s="83"/>
      <c r="K2770" s="103" t="s">
        <v>257</v>
      </c>
      <c r="L2770" s="85" t="n">
        <v>0.340972222222222</v>
      </c>
      <c r="M2770" s="85" t="n">
        <v>0.354166666666667</v>
      </c>
      <c r="N2770" s="86" t="s">
        <v>324</v>
      </c>
      <c r="O2770" s="59" t="s">
        <v>3201</v>
      </c>
      <c r="Q2770" s="0" t="s">
        <v>120</v>
      </c>
      <c r="R2770" s="0" t="str">
        <f aca="false">CHOOSE(WEEKDAY(A2770),"Dom","Lun","Mar","Mie","Jue","Vie","Sab")</f>
        <v>Jue</v>
      </c>
    </row>
    <row r="2771" customFormat="false" ht="15" hidden="true" customHeight="true" outlineLevel="0" collapsed="false">
      <c r="A2771" s="32" t="n">
        <v>44308</v>
      </c>
      <c r="B2771" s="9" t="s">
        <v>1089</v>
      </c>
      <c r="D2771" s="72"/>
      <c r="E2771" s="73"/>
      <c r="F2771" s="74"/>
      <c r="G2771" s="73"/>
      <c r="H2771" s="75"/>
      <c r="I2771" s="75"/>
      <c r="J2771" s="75"/>
      <c r="K2771" s="34" t="s">
        <v>108</v>
      </c>
      <c r="L2771" s="7" t="n">
        <v>0.39375</v>
      </c>
      <c r="M2771" s="7" t="n">
        <v>0.39375</v>
      </c>
      <c r="N2771" s="77" t="s">
        <v>276</v>
      </c>
      <c r="O2771" s="37" t="s">
        <v>4098</v>
      </c>
      <c r="Q2771" s="0" t="s">
        <v>120</v>
      </c>
      <c r="R2771" s="0" t="str">
        <f aca="false">CHOOSE(WEEKDAY(A2771),"Dom","Lun","Mar","Mie","Jue","Vie","Sab")</f>
        <v>Jue</v>
      </c>
    </row>
    <row r="2772" customFormat="false" ht="15" hidden="true" customHeight="true" outlineLevel="0" collapsed="false">
      <c r="A2772" s="32" t="n">
        <v>44308</v>
      </c>
      <c r="B2772" s="9" t="s">
        <v>147</v>
      </c>
      <c r="D2772" s="72"/>
      <c r="E2772" s="73"/>
      <c r="F2772" s="74"/>
      <c r="G2772" s="73"/>
      <c r="H2772" s="75"/>
      <c r="I2772" s="75"/>
      <c r="J2772" s="75"/>
      <c r="K2772" s="34" t="s">
        <v>96</v>
      </c>
      <c r="L2772" s="7" t="n">
        <v>0.445138888888889</v>
      </c>
      <c r="M2772" s="7" t="n">
        <v>0.479166666666667</v>
      </c>
      <c r="N2772" s="77" t="s">
        <v>4099</v>
      </c>
      <c r="Q2772" s="0" t="s">
        <v>120</v>
      </c>
      <c r="R2772" s="0" t="str">
        <f aca="false">CHOOSE(WEEKDAY(A2772),"Dom","Lun","Mar","Mie","Jue","Vie","Sab")</f>
        <v>Jue</v>
      </c>
    </row>
    <row r="2773" customFormat="false" ht="15" hidden="true" customHeight="true" outlineLevel="0" collapsed="false">
      <c r="A2773" s="32" t="n">
        <v>44308</v>
      </c>
      <c r="B2773" s="9" t="s">
        <v>143</v>
      </c>
      <c r="D2773" s="72"/>
      <c r="E2773" s="73"/>
      <c r="F2773" s="74"/>
      <c r="G2773" s="73"/>
      <c r="H2773" s="75"/>
      <c r="I2773" s="75"/>
      <c r="J2773" s="75"/>
      <c r="K2773" s="34" t="s">
        <v>144</v>
      </c>
      <c r="L2773" s="7" t="n">
        <v>0.744444444444444</v>
      </c>
      <c r="M2773" s="7" t="n">
        <v>0.751388888888889</v>
      </c>
      <c r="N2773" s="77" t="s">
        <v>284</v>
      </c>
      <c r="P2773" s="143"/>
      <c r="Q2773" s="0" t="s">
        <v>120</v>
      </c>
      <c r="R2773" s="0" t="str">
        <f aca="false">CHOOSE(WEEKDAY(A2773),"Dom","Lun","Mar","Mie","Jue","Vie","Sab")</f>
        <v>Jue</v>
      </c>
    </row>
    <row r="2774" customFormat="false" ht="15" hidden="true" customHeight="true" outlineLevel="0" collapsed="false">
      <c r="A2774" s="47" t="n">
        <v>44308</v>
      </c>
      <c r="B2774" s="79" t="s">
        <v>147</v>
      </c>
      <c r="C2774" s="118"/>
      <c r="D2774" s="150"/>
      <c r="E2774" s="81"/>
      <c r="F2774" s="82"/>
      <c r="G2774" s="81"/>
      <c r="H2774" s="83"/>
      <c r="I2774" s="83"/>
      <c r="J2774" s="83"/>
      <c r="K2774" s="103" t="s">
        <v>96</v>
      </c>
      <c r="L2774" s="85" t="n">
        <v>0.757638888888889</v>
      </c>
      <c r="M2774" s="85" t="n">
        <v>0.772916666666667</v>
      </c>
      <c r="N2774" s="86" t="s">
        <v>4100</v>
      </c>
      <c r="O2774" s="59"/>
      <c r="Q2774" s="0" t="s">
        <v>120</v>
      </c>
      <c r="R2774" s="0" t="str">
        <f aca="false">CHOOSE(WEEKDAY(A2774),"Dom","Lun","Mar","Mie","Jue","Vie","Sab")</f>
        <v>Jue</v>
      </c>
    </row>
    <row r="2775" customFormat="false" ht="15" hidden="false" customHeight="true" outlineLevel="0" collapsed="false">
      <c r="A2775" s="47" t="n">
        <v>44310</v>
      </c>
      <c r="B2775" s="79" t="s">
        <v>2647</v>
      </c>
      <c r="C2775" s="49" t="n">
        <v>400</v>
      </c>
      <c r="D2775" s="80" t="s">
        <v>104</v>
      </c>
      <c r="E2775" s="81" t="s">
        <v>4101</v>
      </c>
      <c r="F2775" s="82" t="n">
        <f aca="false">IF(MONTH(A2775)=MONTH(A2774),F2774+1,1)</f>
        <v>1</v>
      </c>
      <c r="G2775" s="81"/>
      <c r="H2775" s="83"/>
      <c r="I2775" s="83" t="s">
        <v>79</v>
      </c>
      <c r="J2775" s="83" t="s">
        <v>2313</v>
      </c>
      <c r="K2775" s="103" t="s">
        <v>80</v>
      </c>
      <c r="L2775" s="85" t="n">
        <v>0.461111111111111</v>
      </c>
      <c r="M2775" s="85" t="n">
        <v>0.497222222222222</v>
      </c>
      <c r="N2775" s="86" t="s">
        <v>132</v>
      </c>
      <c r="O2775" s="59" t="s">
        <v>4102</v>
      </c>
      <c r="Q2775" s="0" t="s">
        <v>120</v>
      </c>
      <c r="R2775" s="0" t="str">
        <f aca="false">CHOOSE(WEEKDAY(A2775),"Dom","Lun","Mar","Mie","Jue","Vie","Sab")</f>
        <v>Sab</v>
      </c>
    </row>
    <row r="2776" customFormat="false" ht="15" hidden="false" customHeight="true" outlineLevel="0" collapsed="false">
      <c r="A2776" s="32" t="n">
        <v>44310</v>
      </c>
      <c r="B2776" s="9" t="s">
        <v>3704</v>
      </c>
      <c r="C2776" s="156" t="n">
        <v>400</v>
      </c>
      <c r="D2776" s="137" t="s">
        <v>104</v>
      </c>
      <c r="E2776" s="73" t="s">
        <v>3705</v>
      </c>
      <c r="F2776" s="74" t="n">
        <f aca="false">IF(MONTH(A2776)=MONTH(A2775),F2775+1,1)</f>
        <v>2</v>
      </c>
      <c r="G2776" s="73"/>
      <c r="H2776" s="75" t="s">
        <v>3706</v>
      </c>
      <c r="I2776" s="75" t="s">
        <v>79</v>
      </c>
      <c r="J2776" s="75" t="s">
        <v>2313</v>
      </c>
      <c r="K2776" s="34" t="s">
        <v>80</v>
      </c>
      <c r="L2776" s="7" t="n">
        <v>0.535416666666667</v>
      </c>
      <c r="M2776" s="7" t="n">
        <v>0.536805555555556</v>
      </c>
      <c r="N2776" s="77" t="s">
        <v>259</v>
      </c>
      <c r="O2776" s="37" t="s">
        <v>3707</v>
      </c>
      <c r="Q2776" s="0" t="s">
        <v>120</v>
      </c>
      <c r="R2776" s="0" t="str">
        <f aca="false">CHOOSE(WEEKDAY(A2776),"Dom","Lun","Mar","Mie","Jue","Vie","Sab")</f>
        <v>Sab</v>
      </c>
    </row>
    <row r="2777" customFormat="false" ht="15" hidden="false" customHeight="true" outlineLevel="0" collapsed="false">
      <c r="A2777" s="32" t="n">
        <v>44310</v>
      </c>
      <c r="B2777" s="9" t="s">
        <v>2022</v>
      </c>
      <c r="C2777" s="33" t="n">
        <v>300</v>
      </c>
      <c r="D2777" s="72" t="s">
        <v>104</v>
      </c>
      <c r="E2777" s="73" t="s">
        <v>151</v>
      </c>
      <c r="F2777" s="74" t="n">
        <f aca="false">IF(MONTH(A2777)=MONTH(A2776),F2776+1,1)</f>
        <v>3</v>
      </c>
      <c r="G2777" s="73"/>
      <c r="H2777" s="75"/>
      <c r="I2777" s="75" t="s">
        <v>85</v>
      </c>
      <c r="J2777" s="75" t="s">
        <v>2313</v>
      </c>
      <c r="K2777" s="34" t="s">
        <v>80</v>
      </c>
      <c r="L2777" s="7" t="n">
        <v>0.640277777777778</v>
      </c>
      <c r="M2777" s="7" t="n">
        <v>0.663194444444444</v>
      </c>
      <c r="N2777" s="77" t="s">
        <v>261</v>
      </c>
      <c r="O2777" s="37" t="s">
        <v>152</v>
      </c>
      <c r="P2777" s="0" t="s">
        <v>3163</v>
      </c>
      <c r="Q2777" s="0" t="s">
        <v>120</v>
      </c>
      <c r="R2777" s="0" t="str">
        <f aca="false">CHOOSE(WEEKDAY(A2777),"Dom","Lun","Mar","Mie","Jue","Vie","Sab")</f>
        <v>Sab</v>
      </c>
    </row>
    <row r="2778" customFormat="false" ht="15" hidden="true" customHeight="true" outlineLevel="0" collapsed="false">
      <c r="A2778" s="47" t="n">
        <v>44310</v>
      </c>
      <c r="B2778" s="48" t="s">
        <v>3001</v>
      </c>
      <c r="C2778" s="97"/>
      <c r="D2778" s="50"/>
      <c r="E2778" s="51"/>
      <c r="F2778" s="52"/>
      <c r="G2778" s="51"/>
      <c r="H2778" s="54"/>
      <c r="I2778" s="54"/>
      <c r="J2778" s="54"/>
      <c r="K2778" s="151" t="s">
        <v>108</v>
      </c>
      <c r="L2778" s="57" t="n">
        <v>0.51875</v>
      </c>
      <c r="M2778" s="57" t="n">
        <v>0.526388888888889</v>
      </c>
      <c r="N2778" s="77" t="s">
        <v>310</v>
      </c>
      <c r="O2778" s="98" t="s">
        <v>4103</v>
      </c>
      <c r="Q2778" s="0" t="s">
        <v>120</v>
      </c>
      <c r="R2778" s="0" t="str">
        <f aca="false">CHOOSE(WEEKDAY(A2778),"Dom","Lun","Mar","Mie","Jue","Vie","Sab")</f>
        <v>Sab</v>
      </c>
    </row>
    <row r="2779" customFormat="false" ht="15" hidden="true" customHeight="true" outlineLevel="0" collapsed="false">
      <c r="A2779" s="32" t="n">
        <v>44310</v>
      </c>
      <c r="B2779" s="9" t="s">
        <v>143</v>
      </c>
      <c r="D2779" s="72"/>
      <c r="E2779" s="73"/>
      <c r="F2779" s="74"/>
      <c r="G2779" s="73"/>
      <c r="H2779" s="75"/>
      <c r="I2779" s="75"/>
      <c r="J2779" s="75"/>
      <c r="K2779" s="34" t="s">
        <v>144</v>
      </c>
      <c r="L2779" s="7" t="n">
        <v>0.548611111111111</v>
      </c>
      <c r="M2779" s="7" t="n">
        <v>0.597222222222222</v>
      </c>
      <c r="N2779" s="77" t="s">
        <v>310</v>
      </c>
      <c r="Q2779" s="0" t="s">
        <v>120</v>
      </c>
      <c r="R2779" s="0" t="str">
        <f aca="false">CHOOSE(WEEKDAY(A2779),"Dom","Lun","Mar","Mie","Jue","Vie","Sab")</f>
        <v>Sab</v>
      </c>
    </row>
    <row r="2780" customFormat="false" ht="15" hidden="true" customHeight="true" outlineLevel="0" collapsed="false">
      <c r="A2780" s="32" t="n">
        <v>44310</v>
      </c>
      <c r="B2780" s="9" t="s">
        <v>147</v>
      </c>
      <c r="D2780" s="72"/>
      <c r="E2780" s="73"/>
      <c r="F2780" s="74"/>
      <c r="G2780" s="73"/>
      <c r="H2780" s="75"/>
      <c r="I2780" s="75"/>
      <c r="J2780" s="75"/>
      <c r="K2780" s="34" t="s">
        <v>96</v>
      </c>
      <c r="L2780" s="7" t="n">
        <v>0.60625</v>
      </c>
      <c r="M2780" s="7" t="n">
        <v>0.610416666666667</v>
      </c>
      <c r="N2780" s="77" t="s">
        <v>276</v>
      </c>
      <c r="Q2780" s="0" t="s">
        <v>120</v>
      </c>
      <c r="R2780" s="0" t="str">
        <f aca="false">CHOOSE(WEEKDAY(A2780),"Dom","Lun","Mar","Mie","Jue","Vie","Sab")</f>
        <v>Sab</v>
      </c>
    </row>
    <row r="2781" customFormat="false" ht="15" hidden="true" customHeight="true" outlineLevel="0" collapsed="false">
      <c r="A2781" s="32" t="n">
        <v>44310</v>
      </c>
      <c r="B2781" s="9" t="s">
        <v>1632</v>
      </c>
      <c r="D2781" s="72"/>
      <c r="E2781" s="73"/>
      <c r="F2781" s="74"/>
      <c r="G2781" s="73"/>
      <c r="H2781" s="75"/>
      <c r="I2781" s="75"/>
      <c r="J2781" s="75"/>
      <c r="K2781" s="34" t="s">
        <v>257</v>
      </c>
      <c r="L2781" s="7" t="n">
        <v>0.632638888888889</v>
      </c>
      <c r="M2781" s="7" t="n">
        <v>0.6375</v>
      </c>
      <c r="N2781" s="77" t="s">
        <v>168</v>
      </c>
      <c r="O2781" s="37" t="s">
        <v>407</v>
      </c>
      <c r="Q2781" s="0" t="s">
        <v>120</v>
      </c>
      <c r="R2781" s="0" t="str">
        <f aca="false">CHOOSE(WEEKDAY(A2781),"Dom","Lun","Mar","Mie","Jue","Vie","Sab")</f>
        <v>Sab</v>
      </c>
    </row>
    <row r="2782" customFormat="false" ht="15" hidden="true" customHeight="true" outlineLevel="0" collapsed="false">
      <c r="A2782" s="32" t="n">
        <v>44310</v>
      </c>
      <c r="B2782" s="9" t="s">
        <v>4104</v>
      </c>
      <c r="D2782" s="72"/>
      <c r="E2782" s="73"/>
      <c r="F2782" s="74"/>
      <c r="G2782" s="73"/>
      <c r="H2782" s="75"/>
      <c r="I2782" s="75"/>
      <c r="J2782" s="75"/>
      <c r="K2782" s="34" t="s">
        <v>108</v>
      </c>
      <c r="L2782" s="7" t="n">
        <v>0.676388888888889</v>
      </c>
      <c r="M2782" s="7" t="n">
        <v>0.698611111111111</v>
      </c>
      <c r="N2782" s="77" t="s">
        <v>109</v>
      </c>
      <c r="O2782" s="37" t="s">
        <v>4105</v>
      </c>
      <c r="Q2782" s="0" t="s">
        <v>120</v>
      </c>
      <c r="R2782" s="0" t="str">
        <f aca="false">CHOOSE(WEEKDAY(A2782),"Dom","Lun","Mar","Mie","Jue","Vie","Sab")</f>
        <v>Sab</v>
      </c>
    </row>
    <row r="2783" customFormat="false" ht="15" hidden="true" customHeight="true" outlineLevel="0" collapsed="false">
      <c r="A2783" s="47" t="n">
        <v>44310</v>
      </c>
      <c r="B2783" s="79" t="s">
        <v>147</v>
      </c>
      <c r="C2783" s="118"/>
      <c r="D2783" s="150"/>
      <c r="E2783" s="81"/>
      <c r="F2783" s="82"/>
      <c r="G2783" s="81"/>
      <c r="H2783" s="83"/>
      <c r="I2783" s="83"/>
      <c r="J2783" s="83"/>
      <c r="K2783" s="103" t="s">
        <v>96</v>
      </c>
      <c r="L2783" s="85" t="n">
        <v>0.711111111111111</v>
      </c>
      <c r="M2783" s="85" t="n">
        <v>0.719444444444444</v>
      </c>
      <c r="N2783" s="86" t="s">
        <v>4106</v>
      </c>
      <c r="O2783" s="59"/>
      <c r="Q2783" s="0" t="s">
        <v>120</v>
      </c>
      <c r="R2783" s="0" t="str">
        <f aca="false">CHOOSE(WEEKDAY(A2783),"Dom","Lun","Mar","Mie","Jue","Vie","Sab")</f>
        <v>Sab</v>
      </c>
    </row>
    <row r="2784" customFormat="false" ht="15" hidden="false" customHeight="true" outlineLevel="0" collapsed="false">
      <c r="A2784" s="32" t="n">
        <v>44311</v>
      </c>
      <c r="B2784" s="9" t="s">
        <v>225</v>
      </c>
      <c r="C2784" s="33" t="n">
        <v>300</v>
      </c>
      <c r="D2784" s="72" t="s">
        <v>181</v>
      </c>
      <c r="E2784" s="73" t="s">
        <v>226</v>
      </c>
      <c r="F2784" s="74" t="n">
        <f aca="false">IF(MONTH(A2784)=MONTH(A2783),F2783+1,1)</f>
        <v>1</v>
      </c>
      <c r="G2784" s="73"/>
      <c r="H2784" s="75" t="s">
        <v>227</v>
      </c>
      <c r="I2784" s="75" t="s">
        <v>228</v>
      </c>
      <c r="J2784" s="75" t="s">
        <v>2313</v>
      </c>
      <c r="K2784" s="34" t="s">
        <v>80</v>
      </c>
      <c r="L2784" s="7" t="n">
        <v>0.390277777777778</v>
      </c>
      <c r="M2784" s="7" t="n">
        <v>0.408333333333333</v>
      </c>
      <c r="N2784" s="77" t="s">
        <v>86</v>
      </c>
      <c r="O2784" s="37" t="s">
        <v>230</v>
      </c>
      <c r="Q2784" s="0" t="s">
        <v>120</v>
      </c>
      <c r="R2784" s="0" t="str">
        <f aca="false">CHOOSE(WEEKDAY(A2784),"Dom","Lun","Mar","Mie","Jue","Vie","Sab")</f>
        <v>Dom</v>
      </c>
    </row>
    <row r="2785" customFormat="false" ht="15" hidden="false" customHeight="true" outlineLevel="0" collapsed="false">
      <c r="A2785" s="32" t="n">
        <v>44311</v>
      </c>
      <c r="B2785" s="60" t="s">
        <v>2196</v>
      </c>
      <c r="C2785" s="156" t="n">
        <v>400</v>
      </c>
      <c r="D2785" s="137" t="s">
        <v>104</v>
      </c>
      <c r="E2785" s="73" t="s">
        <v>4107</v>
      </c>
      <c r="F2785" s="74" t="n">
        <f aca="false">IF(MONTH(A2785)=MONTH(A2784),F2784+1,1)</f>
        <v>2</v>
      </c>
      <c r="G2785" s="73"/>
      <c r="H2785" s="75" t="s">
        <v>2196</v>
      </c>
      <c r="I2785" s="75" t="s">
        <v>79</v>
      </c>
      <c r="J2785" s="75" t="s">
        <v>2313</v>
      </c>
      <c r="K2785" s="34" t="s">
        <v>80</v>
      </c>
      <c r="L2785" s="7" t="n">
        <v>0.453472222222222</v>
      </c>
      <c r="M2785" s="7" t="n">
        <v>0.464583333333333</v>
      </c>
      <c r="N2785" s="77" t="s">
        <v>261</v>
      </c>
      <c r="O2785" s="37" t="s">
        <v>4108</v>
      </c>
      <c r="Q2785" s="0" t="s">
        <v>120</v>
      </c>
      <c r="R2785" s="0" t="str">
        <f aca="false">CHOOSE(WEEKDAY(A2785),"Dom","Lun","Mar","Mie","Jue","Vie","Sab")</f>
        <v>Dom</v>
      </c>
    </row>
    <row r="2786" customFormat="false" ht="15" hidden="false" customHeight="true" outlineLevel="0" collapsed="false">
      <c r="A2786" s="32" t="n">
        <v>44311</v>
      </c>
      <c r="B2786" s="9" t="s">
        <v>1229</v>
      </c>
      <c r="C2786" s="33" t="n">
        <v>300</v>
      </c>
      <c r="D2786" s="72" t="s">
        <v>104</v>
      </c>
      <c r="E2786" s="73" t="s">
        <v>2491</v>
      </c>
      <c r="F2786" s="74" t="n">
        <f aca="false">IF(MONTH(A2786)=MONTH(A2785),F2785+1,1)</f>
        <v>3</v>
      </c>
      <c r="G2786" s="73"/>
      <c r="H2786" s="75"/>
      <c r="I2786" s="75" t="s">
        <v>79</v>
      </c>
      <c r="J2786" s="75" t="s">
        <v>2313</v>
      </c>
      <c r="K2786" s="34" t="s">
        <v>80</v>
      </c>
      <c r="L2786" s="7" t="n">
        <v>0.477777777777778</v>
      </c>
      <c r="M2786" s="7" t="n">
        <v>0.488194444444444</v>
      </c>
      <c r="N2786" s="77" t="s">
        <v>198</v>
      </c>
      <c r="O2786" s="37" t="s">
        <v>2492</v>
      </c>
      <c r="Q2786" s="0" t="s">
        <v>120</v>
      </c>
      <c r="R2786" s="0" t="str">
        <f aca="false">CHOOSE(WEEKDAY(A2786),"Dom","Lun","Mar","Mie","Jue","Vie","Sab")</f>
        <v>Dom</v>
      </c>
    </row>
    <row r="2787" customFormat="false" ht="15" hidden="true" customHeight="true" outlineLevel="0" collapsed="false">
      <c r="A2787" s="47" t="n">
        <v>44311</v>
      </c>
      <c r="B2787" s="79" t="s">
        <v>433</v>
      </c>
      <c r="C2787" s="49"/>
      <c r="D2787" s="80"/>
      <c r="E2787" s="81"/>
      <c r="F2787" s="82"/>
      <c r="G2787" s="81"/>
      <c r="H2787" s="83"/>
      <c r="I2787" s="83"/>
      <c r="J2787" s="83"/>
      <c r="K2787" s="103" t="s">
        <v>257</v>
      </c>
      <c r="L2787" s="85" t="n">
        <v>0.431944444444444</v>
      </c>
      <c r="M2787" s="85" t="n">
        <v>0.450694444444444</v>
      </c>
      <c r="N2787" s="86" t="s">
        <v>168</v>
      </c>
      <c r="O2787" s="59" t="s">
        <v>435</v>
      </c>
      <c r="Q2787" s="0" t="s">
        <v>120</v>
      </c>
      <c r="R2787" s="0" t="str">
        <f aca="false">CHOOSE(WEEKDAY(A2787),"Dom","Lun","Mar","Mie","Jue","Vie","Sab")</f>
        <v>Dom</v>
      </c>
    </row>
    <row r="2788" customFormat="false" ht="15" hidden="true" customHeight="true" outlineLevel="0" collapsed="false">
      <c r="A2788" s="32" t="n">
        <v>44311</v>
      </c>
      <c r="B2788" s="9" t="s">
        <v>2581</v>
      </c>
      <c r="C2788" s="156"/>
      <c r="D2788" s="137"/>
      <c r="E2788" s="73"/>
      <c r="F2788" s="74"/>
      <c r="G2788" s="73"/>
      <c r="H2788" s="75"/>
      <c r="I2788" s="75"/>
      <c r="J2788" s="75"/>
      <c r="K2788" s="34" t="s">
        <v>144</v>
      </c>
      <c r="L2788" s="7" t="n">
        <v>0.498611111111111</v>
      </c>
      <c r="M2788" s="7" t="n">
        <v>0.538194444444444</v>
      </c>
      <c r="N2788" s="77" t="s">
        <v>210</v>
      </c>
      <c r="O2788" s="37" t="s">
        <v>3007</v>
      </c>
      <c r="Q2788" s="0" t="s">
        <v>120</v>
      </c>
      <c r="R2788" s="0" t="str">
        <f aca="false">CHOOSE(WEEKDAY(A2788),"Dom","Lun","Mar","Mie","Jue","Vie","Sab")</f>
        <v>Dom</v>
      </c>
    </row>
    <row r="2789" customFormat="false" ht="15" hidden="true" customHeight="true" outlineLevel="0" collapsed="false">
      <c r="A2789" s="47" t="n">
        <v>44311</v>
      </c>
      <c r="B2789" s="79" t="s">
        <v>147</v>
      </c>
      <c r="C2789" s="118"/>
      <c r="D2789" s="150"/>
      <c r="E2789" s="81"/>
      <c r="F2789" s="82"/>
      <c r="G2789" s="81"/>
      <c r="H2789" s="83"/>
      <c r="I2789" s="83"/>
      <c r="J2789" s="83"/>
      <c r="K2789" s="103" t="s">
        <v>96</v>
      </c>
      <c r="L2789" s="85" t="n">
        <v>0.558333333333333</v>
      </c>
      <c r="M2789" s="85" t="n">
        <v>0.567361111111111</v>
      </c>
      <c r="N2789" s="86" t="s">
        <v>4109</v>
      </c>
      <c r="O2789" s="59"/>
      <c r="Q2789" s="0" t="s">
        <v>120</v>
      </c>
      <c r="R2789" s="0" t="str">
        <f aca="false">CHOOSE(WEEKDAY(A2789),"Dom","Lun","Mar","Mie","Jue","Vie","Sab")</f>
        <v>Dom</v>
      </c>
    </row>
    <row r="2790" customFormat="false" ht="15" hidden="false" customHeight="true" outlineLevel="0" collapsed="false">
      <c r="A2790" s="47" t="n">
        <v>44312</v>
      </c>
      <c r="B2790" s="79" t="s">
        <v>3961</v>
      </c>
      <c r="C2790" s="49" t="n">
        <v>280</v>
      </c>
      <c r="D2790" s="80" t="s">
        <v>821</v>
      </c>
      <c r="E2790" s="81" t="s">
        <v>3962</v>
      </c>
      <c r="F2790" s="82" t="n">
        <f aca="false">IF(MONTH(A2790)=MONTH(A2789),F2789+1,1)</f>
        <v>1</v>
      </c>
      <c r="G2790" s="81"/>
      <c r="H2790" s="83" t="s">
        <v>233</v>
      </c>
      <c r="I2790" s="83" t="s">
        <v>183</v>
      </c>
      <c r="J2790" s="83" t="s">
        <v>2313</v>
      </c>
      <c r="K2790" s="103" t="s">
        <v>80</v>
      </c>
      <c r="L2790" s="85" t="n">
        <v>0.418055555555556</v>
      </c>
      <c r="M2790" s="85" t="n">
        <v>0.439583333333333</v>
      </c>
      <c r="N2790" s="86" t="s">
        <v>1207</v>
      </c>
      <c r="O2790" s="59" t="s">
        <v>3963</v>
      </c>
      <c r="P2790" s="0" t="s">
        <v>4110</v>
      </c>
      <c r="Q2790" s="0" t="s">
        <v>120</v>
      </c>
      <c r="R2790" s="0" t="str">
        <f aca="false">CHOOSE(WEEKDAY(A2790),"Dom","Lun","Mar","Mie","Jue","Vie","Sab")</f>
        <v>Lun</v>
      </c>
    </row>
    <row r="2791" customFormat="false" ht="15" hidden="false" customHeight="true" outlineLevel="0" collapsed="false">
      <c r="A2791" s="32" t="n">
        <v>44312</v>
      </c>
      <c r="B2791" s="9" t="s">
        <v>1089</v>
      </c>
      <c r="C2791" s="33" t="n">
        <v>350</v>
      </c>
      <c r="D2791" s="72" t="s">
        <v>104</v>
      </c>
      <c r="E2791" s="73" t="s">
        <v>4111</v>
      </c>
      <c r="F2791" s="74" t="n">
        <f aca="false">IF(MONTH(A2791)=MONTH(A2790),F2790+1,1)</f>
        <v>2</v>
      </c>
      <c r="G2791" s="73"/>
      <c r="H2791" s="75"/>
      <c r="I2791" s="75" t="s">
        <v>131</v>
      </c>
      <c r="J2791" s="75" t="s">
        <v>2313</v>
      </c>
      <c r="K2791" s="34" t="s">
        <v>80</v>
      </c>
      <c r="L2791" s="7" t="n">
        <v>0.606944444444444</v>
      </c>
      <c r="M2791" s="7" t="n">
        <v>0.638194444444444</v>
      </c>
      <c r="N2791" s="77" t="s">
        <v>132</v>
      </c>
      <c r="O2791" s="37" t="s">
        <v>4112</v>
      </c>
      <c r="Q2791" s="0" t="s">
        <v>120</v>
      </c>
      <c r="R2791" s="0" t="str">
        <f aca="false">CHOOSE(WEEKDAY(A2791),"Dom","Lun","Mar","Mie","Jue","Vie","Sab")</f>
        <v>Lun</v>
      </c>
    </row>
    <row r="2792" customFormat="false" ht="15" hidden="false" customHeight="true" outlineLevel="0" collapsed="false">
      <c r="A2792" s="32" t="n">
        <v>44312</v>
      </c>
      <c r="B2792" s="9" t="s">
        <v>2119</v>
      </c>
      <c r="C2792" s="156" t="n">
        <v>300</v>
      </c>
      <c r="D2792" s="137" t="s">
        <v>104</v>
      </c>
      <c r="E2792" s="73" t="s">
        <v>2120</v>
      </c>
      <c r="F2792" s="74" t="n">
        <f aca="false">IF(MONTH(A2792)=MONTH(A2791),F2791+1,1)</f>
        <v>3</v>
      </c>
      <c r="G2792" s="73"/>
      <c r="H2792" s="75" t="s">
        <v>784</v>
      </c>
      <c r="I2792" s="75" t="s">
        <v>183</v>
      </c>
      <c r="J2792" s="75" t="s">
        <v>2313</v>
      </c>
      <c r="K2792" s="34" t="s">
        <v>80</v>
      </c>
      <c r="L2792" s="7" t="n">
        <v>0.672916666666667</v>
      </c>
      <c r="M2792" s="7" t="n">
        <v>0.679861111111111</v>
      </c>
      <c r="N2792" s="77" t="s">
        <v>267</v>
      </c>
      <c r="O2792" s="37" t="s">
        <v>2121</v>
      </c>
      <c r="Q2792" s="0" t="s">
        <v>120</v>
      </c>
      <c r="R2792" s="0" t="str">
        <f aca="false">CHOOSE(WEEKDAY(A2792),"Dom","Lun","Mar","Mie","Jue","Vie","Sab")</f>
        <v>Lun</v>
      </c>
    </row>
    <row r="2793" customFormat="false" ht="15" hidden="true" customHeight="true" outlineLevel="0" collapsed="false">
      <c r="A2793" s="32" t="n">
        <v>44312</v>
      </c>
      <c r="B2793" s="9" t="s">
        <v>3369</v>
      </c>
      <c r="D2793" s="72"/>
      <c r="E2793" s="73"/>
      <c r="F2793" s="74"/>
      <c r="G2793" s="73"/>
      <c r="H2793" s="75"/>
      <c r="I2793" s="75" t="s">
        <v>159</v>
      </c>
      <c r="J2793" s="75"/>
      <c r="K2793" s="34" t="s">
        <v>141</v>
      </c>
      <c r="L2793" s="7" t="n">
        <v>0.386805555555556</v>
      </c>
      <c r="M2793" s="7" t="n">
        <v>0.40625</v>
      </c>
      <c r="N2793" s="77" t="s">
        <v>259</v>
      </c>
      <c r="O2793" s="37" t="s">
        <v>4113</v>
      </c>
      <c r="Q2793" s="0" t="s">
        <v>120</v>
      </c>
      <c r="R2793" s="0" t="str">
        <f aca="false">CHOOSE(WEEKDAY(A2793),"Dom","Lun","Mar","Mie","Jue","Vie","Sab")</f>
        <v>Lun</v>
      </c>
    </row>
    <row r="2794" customFormat="false" ht="15" hidden="true" customHeight="true" outlineLevel="0" collapsed="false">
      <c r="A2794" s="32" t="n">
        <v>44312</v>
      </c>
      <c r="B2794" s="9" t="s">
        <v>4114</v>
      </c>
      <c r="C2794" s="157"/>
      <c r="D2794" s="153"/>
      <c r="E2794" s="73"/>
      <c r="F2794" s="74"/>
      <c r="G2794" s="73"/>
      <c r="H2794" s="75"/>
      <c r="I2794" s="75" t="s">
        <v>187</v>
      </c>
      <c r="J2794" s="75"/>
      <c r="K2794" s="34" t="s">
        <v>108</v>
      </c>
      <c r="L2794" s="7" t="n">
        <v>0.476388888888889</v>
      </c>
      <c r="M2794" s="7" t="n">
        <v>0.496527777777778</v>
      </c>
      <c r="N2794" s="77" t="s">
        <v>3793</v>
      </c>
      <c r="O2794" s="37" t="s">
        <v>4115</v>
      </c>
      <c r="Q2794" s="0" t="s">
        <v>120</v>
      </c>
      <c r="R2794" s="0" t="str">
        <f aca="false">CHOOSE(WEEKDAY(A2794),"Dom","Lun","Mar","Mie","Jue","Vie","Sab")</f>
        <v>Lun</v>
      </c>
    </row>
    <row r="2795" customFormat="false" ht="15" hidden="true" customHeight="true" outlineLevel="0" collapsed="false">
      <c r="A2795" s="32" t="n">
        <v>44312</v>
      </c>
      <c r="B2795" s="9" t="s">
        <v>3572</v>
      </c>
      <c r="D2795" s="72"/>
      <c r="E2795" s="73"/>
      <c r="F2795" s="74"/>
      <c r="G2795" s="73"/>
      <c r="H2795" s="75"/>
      <c r="I2795" s="75"/>
      <c r="J2795" s="75"/>
      <c r="K2795" s="34" t="s">
        <v>257</v>
      </c>
      <c r="L2795" s="7" t="n">
        <v>0.659722222222222</v>
      </c>
      <c r="M2795" s="7" t="n">
        <v>0.670138888888889</v>
      </c>
      <c r="N2795" s="77" t="s">
        <v>168</v>
      </c>
      <c r="O2795" s="37" t="s">
        <v>632</v>
      </c>
      <c r="Q2795" s="0" t="s">
        <v>120</v>
      </c>
      <c r="R2795" s="0" t="str">
        <f aca="false">CHOOSE(WEEKDAY(A2795),"Dom","Lun","Mar","Mie","Jue","Vie","Sab")</f>
        <v>Lun</v>
      </c>
    </row>
    <row r="2796" customFormat="false" ht="15" hidden="true" customHeight="true" outlineLevel="0" collapsed="false">
      <c r="A2796" s="32" t="n">
        <v>44312</v>
      </c>
      <c r="B2796" s="9" t="s">
        <v>143</v>
      </c>
      <c r="D2796" s="72"/>
      <c r="E2796" s="73"/>
      <c r="F2796" s="74"/>
      <c r="G2796" s="73"/>
      <c r="H2796" s="75"/>
      <c r="I2796" s="75"/>
      <c r="J2796" s="75"/>
      <c r="K2796" s="34" t="s">
        <v>144</v>
      </c>
      <c r="L2796" s="7" t="n">
        <v>0.697916666666667</v>
      </c>
      <c r="M2796" s="7" t="n">
        <v>0.730555555555556</v>
      </c>
      <c r="N2796" s="77" t="s">
        <v>170</v>
      </c>
      <c r="Q2796" s="0" t="s">
        <v>120</v>
      </c>
      <c r="R2796" s="0" t="str">
        <f aca="false">CHOOSE(WEEKDAY(A2796),"Dom","Lun","Mar","Mie","Jue","Vie","Sab")</f>
        <v>Lun</v>
      </c>
    </row>
    <row r="2797" customFormat="false" ht="15" hidden="true" customHeight="true" outlineLevel="0" collapsed="false">
      <c r="A2797" s="47" t="n">
        <v>44312</v>
      </c>
      <c r="B2797" s="79" t="s">
        <v>147</v>
      </c>
      <c r="C2797" s="118"/>
      <c r="D2797" s="150"/>
      <c r="E2797" s="81"/>
      <c r="F2797" s="82"/>
      <c r="G2797" s="81"/>
      <c r="H2797" s="83"/>
      <c r="I2797" s="83"/>
      <c r="J2797" s="83"/>
      <c r="K2797" s="103" t="s">
        <v>96</v>
      </c>
      <c r="L2797" s="85" t="n">
        <v>0.738194444444444</v>
      </c>
      <c r="M2797" s="85" t="n">
        <v>0.754166666666667</v>
      </c>
      <c r="N2797" s="86" t="s">
        <v>1407</v>
      </c>
      <c r="O2797" s="59"/>
      <c r="Q2797" s="0" t="s">
        <v>120</v>
      </c>
      <c r="R2797" s="0" t="str">
        <f aca="false">CHOOSE(WEEKDAY(A2797),"Dom","Lun","Mar","Mie","Jue","Vie","Sab")</f>
        <v>Lun</v>
      </c>
    </row>
    <row r="2798" customFormat="false" ht="15" hidden="false" customHeight="true" outlineLevel="0" collapsed="false">
      <c r="A2798" s="32" t="n">
        <v>44313</v>
      </c>
      <c r="B2798" s="9" t="s">
        <v>4065</v>
      </c>
      <c r="C2798" s="33" t="n">
        <v>300</v>
      </c>
      <c r="D2798" s="72" t="s">
        <v>104</v>
      </c>
      <c r="E2798" s="73" t="s">
        <v>4116</v>
      </c>
      <c r="F2798" s="74" t="n">
        <f aca="false">IF(MONTH(A2798)=MONTH(A2797),F2797+1,1)</f>
        <v>1</v>
      </c>
      <c r="G2798" s="73"/>
      <c r="H2798" s="75"/>
      <c r="I2798" s="75" t="s">
        <v>183</v>
      </c>
      <c r="J2798" s="75" t="s">
        <v>2313</v>
      </c>
      <c r="K2798" s="34" t="s">
        <v>80</v>
      </c>
      <c r="L2798" s="7" t="n">
        <v>0.35625</v>
      </c>
      <c r="M2798" s="7" t="n">
        <v>0.388194444444444</v>
      </c>
      <c r="N2798" s="77" t="s">
        <v>267</v>
      </c>
      <c r="O2798" s="37" t="s">
        <v>4066</v>
      </c>
      <c r="Q2798" s="0" t="s">
        <v>120</v>
      </c>
      <c r="R2798" s="0" t="str">
        <f aca="false">CHOOSE(WEEKDAY(A2798),"Dom","Lun","Mar","Mie","Jue","Vie","Sab")</f>
        <v>Mar</v>
      </c>
    </row>
    <row r="2799" customFormat="false" ht="15" hidden="false" customHeight="true" outlineLevel="0" collapsed="false">
      <c r="A2799" s="32" t="n">
        <v>44313</v>
      </c>
      <c r="B2799" s="9" t="s">
        <v>4117</v>
      </c>
      <c r="C2799" s="33" t="n">
        <v>400</v>
      </c>
      <c r="D2799" s="72" t="s">
        <v>104</v>
      </c>
      <c r="E2799" s="73" t="s">
        <v>4118</v>
      </c>
      <c r="F2799" s="74" t="n">
        <f aca="false">IF(MONTH(A2799)=MONTH(A2798),F2798+1,1)</f>
        <v>2</v>
      </c>
      <c r="G2799" s="73"/>
      <c r="H2799" s="75"/>
      <c r="I2799" s="75" t="s">
        <v>79</v>
      </c>
      <c r="J2799" s="75" t="s">
        <v>2313</v>
      </c>
      <c r="K2799" s="34" t="s">
        <v>80</v>
      </c>
      <c r="L2799" s="7" t="n">
        <v>0.457638888888889</v>
      </c>
      <c r="M2799" s="7" t="n">
        <v>0.497222222222222</v>
      </c>
      <c r="N2799" s="77" t="s">
        <v>206</v>
      </c>
      <c r="O2799" s="37" t="s">
        <v>4119</v>
      </c>
      <c r="Q2799" s="0" t="s">
        <v>120</v>
      </c>
      <c r="R2799" s="0" t="str">
        <f aca="false">CHOOSE(WEEKDAY(A2799),"Dom","Lun","Mar","Mie","Jue","Vie","Sab")</f>
        <v>Mar</v>
      </c>
    </row>
    <row r="2800" customFormat="false" ht="15" hidden="false" customHeight="true" outlineLevel="0" collapsed="false">
      <c r="A2800" s="32" t="n">
        <v>44313</v>
      </c>
      <c r="B2800" s="9" t="s">
        <v>1138</v>
      </c>
      <c r="C2800" s="157" t="n">
        <v>300</v>
      </c>
      <c r="D2800" s="153" t="s">
        <v>104</v>
      </c>
      <c r="E2800" s="73" t="s">
        <v>4120</v>
      </c>
      <c r="F2800" s="74" t="n">
        <f aca="false">IF(MONTH(A2800)=MONTH(A2799),F2799+1,1)</f>
        <v>3</v>
      </c>
      <c r="G2800" s="73"/>
      <c r="H2800" s="75"/>
      <c r="I2800" s="75" t="s">
        <v>100</v>
      </c>
      <c r="J2800" s="75" t="s">
        <v>2313</v>
      </c>
      <c r="K2800" s="34" t="s">
        <v>80</v>
      </c>
      <c r="L2800" s="7" t="n">
        <v>0.611111111111111</v>
      </c>
      <c r="M2800" s="7" t="n">
        <v>0.625694444444444</v>
      </c>
      <c r="N2800" s="77" t="s">
        <v>615</v>
      </c>
      <c r="O2800" s="37" t="s">
        <v>4121</v>
      </c>
      <c r="Q2800" s="0" t="s">
        <v>120</v>
      </c>
      <c r="R2800" s="0" t="str">
        <f aca="false">CHOOSE(WEEKDAY(A2800),"Dom","Lun","Mar","Mie","Jue","Vie","Sab")</f>
        <v>Mar</v>
      </c>
    </row>
    <row r="2801" customFormat="false" ht="15" hidden="true" customHeight="true" outlineLevel="0" collapsed="false">
      <c r="A2801" s="47" t="n">
        <v>44313</v>
      </c>
      <c r="B2801" s="79" t="s">
        <v>3961</v>
      </c>
      <c r="C2801" s="49"/>
      <c r="D2801" s="80"/>
      <c r="E2801" s="81" t="s">
        <v>3962</v>
      </c>
      <c r="F2801" s="82"/>
      <c r="G2801" s="81"/>
      <c r="H2801" s="83" t="s">
        <v>233</v>
      </c>
      <c r="I2801" s="83" t="s">
        <v>183</v>
      </c>
      <c r="J2801" s="83"/>
      <c r="K2801" s="103" t="s">
        <v>108</v>
      </c>
      <c r="L2801" s="85" t="n">
        <v>0.40625</v>
      </c>
      <c r="M2801" s="85" t="n">
        <v>0.427777777777778</v>
      </c>
      <c r="N2801" s="86" t="s">
        <v>220</v>
      </c>
      <c r="O2801" s="59" t="s">
        <v>3963</v>
      </c>
      <c r="Q2801" s="0" t="s">
        <v>120</v>
      </c>
      <c r="R2801" s="0" t="str">
        <f aca="false">CHOOSE(WEEKDAY(A2801),"Dom","Lun","Mar","Mie","Jue","Vie","Sab")</f>
        <v>Mar</v>
      </c>
    </row>
    <row r="2802" customFormat="false" ht="15" hidden="true" customHeight="true" outlineLevel="0" collapsed="false">
      <c r="A2802" s="32" t="n">
        <v>44313</v>
      </c>
      <c r="B2802" s="9" t="s">
        <v>143</v>
      </c>
      <c r="C2802" s="156"/>
      <c r="D2802" s="137"/>
      <c r="E2802" s="73"/>
      <c r="F2802" s="74"/>
      <c r="G2802" s="73"/>
      <c r="H2802" s="75"/>
      <c r="I2802" s="75"/>
      <c r="J2802" s="75"/>
      <c r="K2802" s="34" t="s">
        <v>144</v>
      </c>
      <c r="L2802" s="7" t="n">
        <v>0.438888888888889</v>
      </c>
      <c r="M2802" s="7" t="n">
        <v>0.45</v>
      </c>
      <c r="N2802" s="77" t="s">
        <v>170</v>
      </c>
      <c r="Q2802" s="0" t="s">
        <v>120</v>
      </c>
      <c r="R2802" s="0" t="str">
        <f aca="false">CHOOSE(WEEKDAY(A2802),"Dom","Lun","Mar","Mie","Jue","Vie","Sab")</f>
        <v>Mar</v>
      </c>
    </row>
    <row r="2803" customFormat="false" ht="15" hidden="true" customHeight="true" outlineLevel="0" collapsed="false">
      <c r="A2803" s="32" t="n">
        <v>44313</v>
      </c>
      <c r="B2803" s="9" t="s">
        <v>4122</v>
      </c>
      <c r="D2803" s="72"/>
      <c r="E2803" s="73"/>
      <c r="F2803" s="74"/>
      <c r="G2803" s="73"/>
      <c r="H2803" s="75"/>
      <c r="I2803" s="75" t="s">
        <v>113</v>
      </c>
      <c r="J2803" s="75"/>
      <c r="K2803" s="34" t="s">
        <v>108</v>
      </c>
      <c r="L2803" s="7" t="n">
        <v>0.523611111111111</v>
      </c>
      <c r="M2803" s="7" t="n">
        <v>0.528472222222222</v>
      </c>
      <c r="N2803" s="77" t="s">
        <v>213</v>
      </c>
      <c r="O2803" s="37" t="s">
        <v>4123</v>
      </c>
      <c r="Q2803" s="0" t="s">
        <v>120</v>
      </c>
      <c r="R2803" s="0" t="str">
        <f aca="false">CHOOSE(WEEKDAY(A2803),"Dom","Lun","Mar","Mie","Jue","Vie","Sab")</f>
        <v>Mar</v>
      </c>
    </row>
    <row r="2804" customFormat="false" ht="15" hidden="true" customHeight="true" outlineLevel="0" collapsed="false">
      <c r="A2804" s="32" t="n">
        <v>44313</v>
      </c>
      <c r="B2804" s="9" t="s">
        <v>4122</v>
      </c>
      <c r="C2804" s="156"/>
      <c r="D2804" s="137"/>
      <c r="E2804" s="73"/>
      <c r="F2804" s="74"/>
      <c r="G2804" s="73"/>
      <c r="H2804" s="75"/>
      <c r="I2804" s="75" t="s">
        <v>113</v>
      </c>
      <c r="J2804" s="75"/>
      <c r="K2804" s="34" t="s">
        <v>108</v>
      </c>
      <c r="L2804" s="7" t="n">
        <v>0.545833333333333</v>
      </c>
      <c r="M2804" s="7" t="n">
        <v>0.545833333333333</v>
      </c>
      <c r="N2804" s="77" t="s">
        <v>210</v>
      </c>
      <c r="O2804" s="37" t="s">
        <v>4124</v>
      </c>
      <c r="Q2804" s="0" t="s">
        <v>120</v>
      </c>
      <c r="R2804" s="0" t="str">
        <f aca="false">CHOOSE(WEEKDAY(A2804),"Dom","Lun","Mar","Mie","Jue","Vie","Sab")</f>
        <v>Mar</v>
      </c>
    </row>
    <row r="2805" customFormat="false" ht="15" hidden="true" customHeight="true" outlineLevel="0" collapsed="false">
      <c r="A2805" s="32" t="n">
        <v>44313</v>
      </c>
      <c r="B2805" s="9" t="s">
        <v>4125</v>
      </c>
      <c r="C2805" s="157"/>
      <c r="D2805" s="153"/>
      <c r="E2805" s="73"/>
      <c r="F2805" s="74"/>
      <c r="G2805" s="73"/>
      <c r="H2805" s="75"/>
      <c r="I2805" s="75" t="s">
        <v>85</v>
      </c>
      <c r="J2805" s="75"/>
      <c r="K2805" s="34" t="s">
        <v>108</v>
      </c>
      <c r="L2805" s="7" t="n">
        <v>0.565972222222222</v>
      </c>
      <c r="M2805" s="7" t="n">
        <v>0.585416666666667</v>
      </c>
      <c r="N2805" s="77" t="s">
        <v>122</v>
      </c>
      <c r="O2805" s="37" t="s">
        <v>4126</v>
      </c>
      <c r="Q2805" s="0" t="s">
        <v>120</v>
      </c>
      <c r="R2805" s="0" t="str">
        <f aca="false">CHOOSE(WEEKDAY(A2805),"Dom","Lun","Mar","Mie","Jue","Vie","Sab")</f>
        <v>Mar</v>
      </c>
    </row>
    <row r="2806" customFormat="false" ht="15" hidden="true" customHeight="true" outlineLevel="0" collapsed="false">
      <c r="A2806" s="32" t="n">
        <v>44313</v>
      </c>
      <c r="B2806" s="9" t="s">
        <v>4127</v>
      </c>
      <c r="D2806" s="72"/>
      <c r="E2806" s="73"/>
      <c r="F2806" s="74"/>
      <c r="G2806" s="73"/>
      <c r="H2806" s="75"/>
      <c r="I2806" s="75" t="s">
        <v>85</v>
      </c>
      <c r="J2806" s="75"/>
      <c r="K2806" s="34" t="s">
        <v>108</v>
      </c>
      <c r="L2806" s="7" t="n">
        <v>0.6</v>
      </c>
      <c r="M2806" s="7" t="n">
        <v>0.601388888888889</v>
      </c>
      <c r="N2806" s="77" t="s">
        <v>164</v>
      </c>
      <c r="O2806" s="37" t="s">
        <v>540</v>
      </c>
      <c r="Q2806" s="0" t="s">
        <v>120</v>
      </c>
      <c r="R2806" s="0" t="str">
        <f aca="false">CHOOSE(WEEKDAY(A2806),"Dom","Lun","Mar","Mie","Jue","Vie","Sab")</f>
        <v>Mar</v>
      </c>
    </row>
    <row r="2807" customFormat="false" ht="15" hidden="true" customHeight="true" outlineLevel="0" collapsed="false">
      <c r="A2807" s="32" t="n">
        <v>44313</v>
      </c>
      <c r="B2807" s="9" t="s">
        <v>143</v>
      </c>
      <c r="D2807" s="72"/>
      <c r="E2807" s="73"/>
      <c r="F2807" s="74"/>
      <c r="G2807" s="73"/>
      <c r="H2807" s="75"/>
      <c r="I2807" s="75"/>
      <c r="J2807" s="75"/>
      <c r="K2807" s="34" t="s">
        <v>144</v>
      </c>
      <c r="L2807" s="7" t="n">
        <v>0.646527777777778</v>
      </c>
      <c r="M2807" s="7" t="n">
        <v>0.690277777777778</v>
      </c>
      <c r="N2807" s="77" t="s">
        <v>170</v>
      </c>
      <c r="Q2807" s="0" t="s">
        <v>120</v>
      </c>
      <c r="R2807" s="0" t="str">
        <f aca="false">CHOOSE(WEEKDAY(A2807),"Dom","Lun","Mar","Mie","Jue","Vie","Sab")</f>
        <v>Mar</v>
      </c>
    </row>
    <row r="2808" customFormat="false" ht="15" hidden="true" customHeight="true" outlineLevel="0" collapsed="false">
      <c r="A2808" s="47" t="n">
        <v>44313</v>
      </c>
      <c r="B2808" s="79" t="s">
        <v>147</v>
      </c>
      <c r="C2808" s="118"/>
      <c r="D2808" s="150"/>
      <c r="E2808" s="81"/>
      <c r="F2808" s="82"/>
      <c r="G2808" s="81"/>
      <c r="H2808" s="83"/>
      <c r="I2808" s="83"/>
      <c r="J2808" s="83"/>
      <c r="K2808" s="103" t="s">
        <v>96</v>
      </c>
      <c r="L2808" s="85" t="n">
        <v>0.697916666666667</v>
      </c>
      <c r="M2808" s="85" t="n">
        <v>0.717361111111111</v>
      </c>
      <c r="N2808" s="86" t="s">
        <v>4128</v>
      </c>
      <c r="O2808" s="59"/>
      <c r="Q2808" s="0" t="s">
        <v>120</v>
      </c>
      <c r="R2808" s="0" t="str">
        <f aca="false">CHOOSE(WEEKDAY(A2808),"Dom","Lun","Mar","Mie","Jue","Vie","Sab")</f>
        <v>Mar</v>
      </c>
    </row>
    <row r="2809" customFormat="false" ht="15" hidden="false" customHeight="true" outlineLevel="0" collapsed="false">
      <c r="A2809" s="32" t="n">
        <v>44314</v>
      </c>
      <c r="B2809" s="9" t="s">
        <v>3094</v>
      </c>
      <c r="C2809" s="33" t="n">
        <v>300</v>
      </c>
      <c r="D2809" s="72" t="s">
        <v>821</v>
      </c>
      <c r="E2809" s="73" t="n">
        <v>75022555</v>
      </c>
      <c r="F2809" s="74" t="n">
        <f aca="false">IF(MONTH(A2809)=MONTH(A2808),F2808+1,1)</f>
        <v>1</v>
      </c>
      <c r="G2809" s="73"/>
      <c r="H2809" s="75" t="s">
        <v>3096</v>
      </c>
      <c r="I2809" s="75" t="s">
        <v>183</v>
      </c>
      <c r="J2809" s="75" t="s">
        <v>2313</v>
      </c>
      <c r="K2809" s="34" t="s">
        <v>80</v>
      </c>
      <c r="L2809" s="7" t="n">
        <v>0.461111111111111</v>
      </c>
      <c r="M2809" s="7" t="n">
        <v>0.472916666666667</v>
      </c>
      <c r="N2809" s="77" t="s">
        <v>259</v>
      </c>
      <c r="O2809" s="37" t="s">
        <v>3097</v>
      </c>
      <c r="Q2809" s="0" t="s">
        <v>120</v>
      </c>
      <c r="R2809" s="0" t="str">
        <f aca="false">CHOOSE(WEEKDAY(A2809),"Dom","Lun","Mar","Mie","Jue","Vie","Sab")</f>
        <v>Mie</v>
      </c>
    </row>
    <row r="2810" customFormat="false" ht="15" hidden="false" customHeight="true" outlineLevel="0" collapsed="false">
      <c r="A2810" s="32" t="n">
        <v>44314</v>
      </c>
      <c r="B2810" s="9" t="s">
        <v>4129</v>
      </c>
      <c r="C2810" s="33" t="n">
        <v>300</v>
      </c>
      <c r="D2810" s="72" t="s">
        <v>104</v>
      </c>
      <c r="E2810" s="73" t="s">
        <v>4130</v>
      </c>
      <c r="F2810" s="74" t="n">
        <f aca="false">IF(MONTH(A2810)=MONTH(A2809),F2809+1,1)</f>
        <v>2</v>
      </c>
      <c r="G2810" s="73"/>
      <c r="H2810" s="75"/>
      <c r="I2810" s="75" t="s">
        <v>187</v>
      </c>
      <c r="J2810" s="75" t="s">
        <v>2313</v>
      </c>
      <c r="K2810" s="34" t="s">
        <v>80</v>
      </c>
      <c r="L2810" s="7" t="n">
        <v>0.379861111111111</v>
      </c>
      <c r="M2810" s="7" t="n">
        <v>0.401388888888889</v>
      </c>
      <c r="N2810" s="77" t="s">
        <v>132</v>
      </c>
      <c r="O2810" s="37" t="s">
        <v>4131</v>
      </c>
      <c r="Q2810" s="0" t="s">
        <v>120</v>
      </c>
      <c r="R2810" s="0" t="str">
        <f aca="false">CHOOSE(WEEKDAY(A2810),"Dom","Lun","Mar","Mie","Jue","Vie","Sab")</f>
        <v>Mie</v>
      </c>
    </row>
    <row r="2811" customFormat="false" ht="15" hidden="false" customHeight="true" outlineLevel="0" collapsed="false">
      <c r="A2811" s="32" t="n">
        <v>44314</v>
      </c>
      <c r="B2811" s="9" t="s">
        <v>1195</v>
      </c>
      <c r="C2811" s="33" t="n">
        <v>300</v>
      </c>
      <c r="D2811" s="72" t="s">
        <v>104</v>
      </c>
      <c r="E2811" s="73" t="s">
        <v>4132</v>
      </c>
      <c r="F2811" s="74" t="n">
        <f aca="false">IF(MONTH(A2811)=MONTH(A2810),F2810+1,1)</f>
        <v>3</v>
      </c>
      <c r="G2811" s="73"/>
      <c r="H2811" s="75"/>
      <c r="I2811" s="75" t="s">
        <v>876</v>
      </c>
      <c r="J2811" s="75" t="s">
        <v>2313</v>
      </c>
      <c r="K2811" s="34" t="s">
        <v>80</v>
      </c>
      <c r="L2811" s="7" t="n">
        <v>0.561111111111111</v>
      </c>
      <c r="M2811" s="7" t="n">
        <v>0.609027777777778</v>
      </c>
      <c r="N2811" s="77" t="s">
        <v>259</v>
      </c>
      <c r="O2811" s="37" t="s">
        <v>4133</v>
      </c>
      <c r="Q2811" s="0" t="s">
        <v>120</v>
      </c>
      <c r="R2811" s="0" t="str">
        <f aca="false">CHOOSE(WEEKDAY(A2811),"Dom","Lun","Mar","Mie","Jue","Vie","Sab")</f>
        <v>Mie</v>
      </c>
    </row>
    <row r="2812" customFormat="false" ht="15" hidden="false" customHeight="true" outlineLevel="0" collapsed="false">
      <c r="A2812" s="32" t="n">
        <v>44314</v>
      </c>
      <c r="B2812" s="9" t="s">
        <v>2196</v>
      </c>
      <c r="C2812" s="33" t="n">
        <v>380</v>
      </c>
      <c r="D2812" s="72" t="s">
        <v>104</v>
      </c>
      <c r="E2812" s="73" t="s">
        <v>4134</v>
      </c>
      <c r="F2812" s="74" t="n">
        <f aca="false">IF(MONTH(A2812)=MONTH(A2811),F2811+1,1)</f>
        <v>4</v>
      </c>
      <c r="G2812" s="73"/>
      <c r="H2812" s="75" t="s">
        <v>2196</v>
      </c>
      <c r="I2812" s="75" t="s">
        <v>79</v>
      </c>
      <c r="J2812" s="75" t="s">
        <v>2313</v>
      </c>
      <c r="K2812" s="34" t="s">
        <v>80</v>
      </c>
      <c r="L2812" s="7" t="n">
        <v>0.620833333333333</v>
      </c>
      <c r="M2812" s="7" t="n">
        <v>0.642361111111111</v>
      </c>
      <c r="N2812" s="77" t="s">
        <v>615</v>
      </c>
      <c r="O2812" s="37" t="s">
        <v>4135</v>
      </c>
      <c r="Q2812" s="0" t="s">
        <v>120</v>
      </c>
      <c r="R2812" s="0" t="str">
        <f aca="false">CHOOSE(WEEKDAY(A2812),"Dom","Lun","Mar","Mie","Jue","Vie","Sab")</f>
        <v>Mie</v>
      </c>
    </row>
    <row r="2813" customFormat="false" ht="15" hidden="true" customHeight="true" outlineLevel="0" collapsed="false">
      <c r="A2813" s="47" t="n">
        <v>44314</v>
      </c>
      <c r="B2813" s="79" t="s">
        <v>3241</v>
      </c>
      <c r="C2813" s="49"/>
      <c r="D2813" s="80"/>
      <c r="E2813" s="81"/>
      <c r="F2813" s="82"/>
      <c r="G2813" s="81"/>
      <c r="H2813" s="83"/>
      <c r="I2813" s="83" t="s">
        <v>159</v>
      </c>
      <c r="J2813" s="83"/>
      <c r="K2813" s="103" t="s">
        <v>257</v>
      </c>
      <c r="L2813" s="85" t="n">
        <v>0.422916666666667</v>
      </c>
      <c r="M2813" s="85" t="n">
        <v>0.432638888888889</v>
      </c>
      <c r="N2813" s="86" t="s">
        <v>305</v>
      </c>
      <c r="O2813" s="59" t="s">
        <v>4136</v>
      </c>
      <c r="Q2813" s="0" t="s">
        <v>120</v>
      </c>
      <c r="R2813" s="0" t="str">
        <f aca="false">CHOOSE(WEEKDAY(A2813),"Dom","Lun","Mar","Mie","Jue","Vie","Sab")</f>
        <v>Mie</v>
      </c>
    </row>
    <row r="2814" customFormat="false" ht="15" hidden="true" customHeight="true" outlineLevel="0" collapsed="false">
      <c r="A2814" s="32" t="n">
        <v>44314</v>
      </c>
      <c r="B2814" s="9" t="s">
        <v>143</v>
      </c>
      <c r="C2814" s="156"/>
      <c r="D2814" s="137"/>
      <c r="E2814" s="73"/>
      <c r="F2814" s="74"/>
      <c r="G2814" s="73"/>
      <c r="H2814" s="75"/>
      <c r="I2814" s="75"/>
      <c r="J2814" s="75"/>
      <c r="K2814" s="34" t="s">
        <v>144</v>
      </c>
      <c r="L2814" s="7" t="n">
        <v>0.436111111111111</v>
      </c>
      <c r="M2814" s="7" t="n">
        <v>0.454166666666667</v>
      </c>
      <c r="N2814" s="77" t="s">
        <v>324</v>
      </c>
      <c r="Q2814" s="0" t="s">
        <v>120</v>
      </c>
      <c r="R2814" s="0" t="str">
        <f aca="false">CHOOSE(WEEKDAY(A2814),"Dom","Lun","Mar","Mie","Jue","Vie","Sab")</f>
        <v>Mie</v>
      </c>
    </row>
    <row r="2815" customFormat="false" ht="15" hidden="true" customHeight="true" outlineLevel="0" collapsed="false">
      <c r="A2815" s="32" t="n">
        <v>44314</v>
      </c>
      <c r="B2815" s="9" t="s">
        <v>4137</v>
      </c>
      <c r="D2815" s="72"/>
      <c r="E2815" s="73"/>
      <c r="F2815" s="74"/>
      <c r="G2815" s="73"/>
      <c r="H2815" s="75"/>
      <c r="I2815" s="75"/>
      <c r="J2815" s="75"/>
      <c r="K2815" s="34" t="s">
        <v>108</v>
      </c>
      <c r="L2815" s="7" t="n">
        <v>0.484722222222222</v>
      </c>
      <c r="M2815" s="7" t="n">
        <v>0.486805555555556</v>
      </c>
      <c r="N2815" s="77" t="s">
        <v>218</v>
      </c>
      <c r="O2815" s="37" t="s">
        <v>4138</v>
      </c>
      <c r="Q2815" s="0" t="s">
        <v>120</v>
      </c>
      <c r="R2815" s="0" t="str">
        <f aca="false">CHOOSE(WEEKDAY(A2815),"Dom","Lun","Mar","Mie","Jue","Vie","Sab")</f>
        <v>Mie</v>
      </c>
    </row>
    <row r="2816" customFormat="false" ht="15" hidden="true" customHeight="true" outlineLevel="0" collapsed="false">
      <c r="A2816" s="32" t="n">
        <v>44314</v>
      </c>
      <c r="B2816" s="9" t="s">
        <v>4137</v>
      </c>
      <c r="D2816" s="72"/>
      <c r="E2816" s="73"/>
      <c r="F2816" s="74"/>
      <c r="G2816" s="73"/>
      <c r="H2816" s="75"/>
      <c r="I2816" s="75"/>
      <c r="J2816" s="75"/>
      <c r="K2816" s="34" t="s">
        <v>108</v>
      </c>
      <c r="L2816" s="7" t="n">
        <v>0.521527777777778</v>
      </c>
      <c r="M2816" s="7" t="n">
        <v>0.522222222222222</v>
      </c>
      <c r="N2816" s="77" t="s">
        <v>2875</v>
      </c>
      <c r="O2816" s="37" t="s">
        <v>4139</v>
      </c>
      <c r="Q2816" s="0" t="s">
        <v>120</v>
      </c>
      <c r="R2816" s="0" t="str">
        <f aca="false">CHOOSE(WEEKDAY(A2816),"Dom","Lun","Mar","Mie","Jue","Vie","Sab")</f>
        <v>Mie</v>
      </c>
    </row>
    <row r="2817" customFormat="false" ht="15" hidden="true" customHeight="true" outlineLevel="0" collapsed="false">
      <c r="A2817" s="32" t="n">
        <v>44314</v>
      </c>
      <c r="B2817" s="9" t="s">
        <v>143</v>
      </c>
      <c r="C2817" s="156"/>
      <c r="D2817" s="137"/>
      <c r="E2817" s="73"/>
      <c r="F2817" s="74"/>
      <c r="G2817" s="73"/>
      <c r="H2817" s="75"/>
      <c r="I2817" s="75"/>
      <c r="J2817" s="75"/>
      <c r="K2817" s="34" t="s">
        <v>144</v>
      </c>
      <c r="L2817" s="7" t="n">
        <v>0.663194444444444</v>
      </c>
      <c r="M2817" s="7" t="n">
        <v>0.720138888888889</v>
      </c>
      <c r="N2817" s="77" t="s">
        <v>220</v>
      </c>
      <c r="Q2817" s="0" t="s">
        <v>120</v>
      </c>
      <c r="R2817" s="0" t="str">
        <f aca="false">CHOOSE(WEEKDAY(A2817),"Dom","Lun","Mar","Mie","Jue","Vie","Sab")</f>
        <v>Mie</v>
      </c>
    </row>
    <row r="2818" customFormat="false" ht="15" hidden="true" customHeight="true" outlineLevel="0" collapsed="false">
      <c r="A2818" s="47" t="n">
        <v>44314</v>
      </c>
      <c r="B2818" s="79" t="s">
        <v>147</v>
      </c>
      <c r="C2818" s="118"/>
      <c r="D2818" s="150"/>
      <c r="E2818" s="81"/>
      <c r="F2818" s="82"/>
      <c r="G2818" s="81"/>
      <c r="H2818" s="83"/>
      <c r="I2818" s="83"/>
      <c r="J2818" s="83"/>
      <c r="K2818" s="103" t="s">
        <v>96</v>
      </c>
      <c r="L2818" s="85" t="n">
        <v>0.73125</v>
      </c>
      <c r="M2818" s="85" t="n">
        <v>0.751388888888889</v>
      </c>
      <c r="N2818" s="86" t="s">
        <v>4140</v>
      </c>
      <c r="O2818" s="59"/>
      <c r="Q2818" s="0" t="s">
        <v>120</v>
      </c>
      <c r="R2818" s="0" t="str">
        <f aca="false">CHOOSE(WEEKDAY(A2818),"Dom","Lun","Mar","Mie","Jue","Vie","Sab")</f>
        <v>Mie</v>
      </c>
    </row>
    <row r="2819" customFormat="false" ht="15" hidden="false" customHeight="true" outlineLevel="0" collapsed="false">
      <c r="A2819" s="32" t="n">
        <v>44315</v>
      </c>
      <c r="B2819" s="9" t="s">
        <v>1602</v>
      </c>
      <c r="C2819" s="33" t="n">
        <v>400</v>
      </c>
      <c r="D2819" s="72" t="s">
        <v>104</v>
      </c>
      <c r="E2819" s="73" t="s">
        <v>805</v>
      </c>
      <c r="F2819" s="74" t="n">
        <f aca="false">IF(MONTH(A2819)=MONTH(A2818),F2818+1,1)</f>
        <v>1</v>
      </c>
      <c r="G2819" s="73"/>
      <c r="H2819" s="75"/>
      <c r="I2819" s="75" t="s">
        <v>79</v>
      </c>
      <c r="J2819" s="75" t="s">
        <v>2313</v>
      </c>
      <c r="K2819" s="34" t="s">
        <v>80</v>
      </c>
      <c r="L2819" s="7" t="n">
        <v>0.323611111111111</v>
      </c>
      <c r="M2819" s="7" t="n">
        <v>0.357638888888889</v>
      </c>
      <c r="N2819" s="77" t="s">
        <v>310</v>
      </c>
      <c r="O2819" s="37" t="s">
        <v>806</v>
      </c>
      <c r="Q2819" s="0" t="s">
        <v>120</v>
      </c>
      <c r="R2819" s="0" t="str">
        <f aca="false">CHOOSE(WEEKDAY(A2819),"Dom","Lun","Mar","Mie","Jue","Vie","Sab")</f>
        <v>Jue</v>
      </c>
    </row>
    <row r="2820" customFormat="false" ht="15" hidden="false" customHeight="true" outlineLevel="0" collapsed="false">
      <c r="A2820" s="32" t="n">
        <v>44315</v>
      </c>
      <c r="B2820" s="9" t="s">
        <v>2839</v>
      </c>
      <c r="C2820" s="33" t="n">
        <v>450</v>
      </c>
      <c r="D2820" s="72" t="s">
        <v>104</v>
      </c>
      <c r="E2820" s="73" t="s">
        <v>4141</v>
      </c>
      <c r="F2820" s="74" t="n">
        <f aca="false">IF(MONTH(A2820)=MONTH(A2819),F2819+1,1)</f>
        <v>2</v>
      </c>
      <c r="G2820" s="73"/>
      <c r="H2820" s="75"/>
      <c r="I2820" s="75" t="s">
        <v>131</v>
      </c>
      <c r="J2820" s="75" t="s">
        <v>2313</v>
      </c>
      <c r="K2820" s="34" t="s">
        <v>80</v>
      </c>
      <c r="L2820" s="7" t="n">
        <v>0.432638888888889</v>
      </c>
      <c r="M2820" s="7" t="n">
        <v>0.4625</v>
      </c>
      <c r="N2820" s="77" t="s">
        <v>366</v>
      </c>
      <c r="O2820" s="37" t="s">
        <v>4142</v>
      </c>
      <c r="Q2820" s="0" t="s">
        <v>120</v>
      </c>
      <c r="R2820" s="0" t="str">
        <f aca="false">CHOOSE(WEEKDAY(A2820),"Dom","Lun","Mar","Mie","Jue","Vie","Sab")</f>
        <v>Jue</v>
      </c>
    </row>
    <row r="2821" customFormat="false" ht="15" hidden="false" customHeight="true" outlineLevel="0" collapsed="false">
      <c r="A2821" s="32" t="n">
        <v>44315</v>
      </c>
      <c r="B2821" s="9" t="s">
        <v>1944</v>
      </c>
      <c r="C2821" s="33" t="n">
        <v>300</v>
      </c>
      <c r="D2821" s="72" t="s">
        <v>104</v>
      </c>
      <c r="E2821" s="73" t="s">
        <v>4143</v>
      </c>
      <c r="F2821" s="74" t="n">
        <f aca="false">IF(MONTH(A2821)=MONTH(A2820),F2820+1,1)</f>
        <v>3</v>
      </c>
      <c r="G2821" s="73"/>
      <c r="H2821" s="75"/>
      <c r="I2821" s="75" t="s">
        <v>183</v>
      </c>
      <c r="J2821" s="75" t="s">
        <v>2313</v>
      </c>
      <c r="K2821" s="34" t="s">
        <v>80</v>
      </c>
      <c r="L2821" s="7" t="n">
        <v>0.490972222222222</v>
      </c>
      <c r="M2821" s="7" t="n">
        <v>0.514583333333333</v>
      </c>
      <c r="N2821" s="77" t="s">
        <v>145</v>
      </c>
      <c r="O2821" s="37" t="s">
        <v>4144</v>
      </c>
      <c r="Q2821" s="0" t="s">
        <v>120</v>
      </c>
      <c r="R2821" s="0" t="str">
        <f aca="false">CHOOSE(WEEKDAY(A2821),"Dom","Lun","Mar","Mie","Jue","Vie","Sab")</f>
        <v>Jue</v>
      </c>
    </row>
    <row r="2822" customFormat="false" ht="15" hidden="true" customHeight="true" outlineLevel="0" collapsed="false">
      <c r="A2822" s="47" t="n">
        <v>44315</v>
      </c>
      <c r="B2822" s="79" t="s">
        <v>4145</v>
      </c>
      <c r="C2822" s="49"/>
      <c r="D2822" s="80"/>
      <c r="E2822" s="81"/>
      <c r="F2822" s="82"/>
      <c r="G2822" s="81"/>
      <c r="H2822" s="83"/>
      <c r="I2822" s="83"/>
      <c r="J2822" s="83"/>
      <c r="K2822" s="103" t="s">
        <v>108</v>
      </c>
      <c r="L2822" s="85" t="n">
        <v>0.366666666666667</v>
      </c>
      <c r="M2822" s="85" t="n">
        <v>0.400694444444444</v>
      </c>
      <c r="N2822" s="86" t="s">
        <v>123</v>
      </c>
      <c r="O2822" s="59" t="s">
        <v>3042</v>
      </c>
      <c r="Q2822" s="0" t="s">
        <v>120</v>
      </c>
      <c r="R2822" s="0" t="str">
        <f aca="false">CHOOSE(WEEKDAY(A2822),"Dom","Lun","Mar","Mie","Jue","Vie","Sab")</f>
        <v>Jue</v>
      </c>
    </row>
    <row r="2823" customFormat="false" ht="15" hidden="true" customHeight="true" outlineLevel="0" collapsed="false">
      <c r="A2823" s="32" t="n">
        <v>44315</v>
      </c>
      <c r="B2823" s="9" t="s">
        <v>1385</v>
      </c>
      <c r="C2823" s="156"/>
      <c r="D2823" s="137"/>
      <c r="E2823" s="73"/>
      <c r="F2823" s="74"/>
      <c r="G2823" s="73"/>
      <c r="H2823" s="75"/>
      <c r="I2823" s="75"/>
      <c r="J2823" s="75"/>
      <c r="K2823" s="34" t="s">
        <v>257</v>
      </c>
      <c r="L2823" s="7" t="n">
        <v>0.404861111111111</v>
      </c>
      <c r="M2823" s="7" t="n">
        <v>0.418055555555556</v>
      </c>
      <c r="N2823" s="77" t="s">
        <v>190</v>
      </c>
      <c r="O2823" s="37" t="s">
        <v>281</v>
      </c>
      <c r="Q2823" s="0" t="s">
        <v>120</v>
      </c>
      <c r="R2823" s="0" t="str">
        <f aca="false">CHOOSE(WEEKDAY(A2823),"Dom","Lun","Mar","Mie","Jue","Vie","Sab")</f>
        <v>Jue</v>
      </c>
    </row>
    <row r="2824" customFormat="false" ht="15" hidden="true" customHeight="true" outlineLevel="0" collapsed="false">
      <c r="A2824" s="32" t="n">
        <v>44315</v>
      </c>
      <c r="B2824" s="9" t="s">
        <v>143</v>
      </c>
      <c r="D2824" s="72"/>
      <c r="E2824" s="73"/>
      <c r="F2824" s="74"/>
      <c r="G2824" s="73"/>
      <c r="H2824" s="75"/>
      <c r="I2824" s="75"/>
      <c r="J2824" s="75"/>
      <c r="K2824" s="34" t="s">
        <v>144</v>
      </c>
      <c r="L2824" s="7" t="n">
        <v>0.420138888888889</v>
      </c>
      <c r="M2824" s="7" t="n">
        <v>0.428472222222222</v>
      </c>
      <c r="N2824" s="77" t="s">
        <v>123</v>
      </c>
      <c r="Q2824" s="0" t="s">
        <v>120</v>
      </c>
      <c r="R2824" s="0" t="str">
        <f aca="false">CHOOSE(WEEKDAY(A2824),"Dom","Lun","Mar","Mie","Jue","Vie","Sab")</f>
        <v>Jue</v>
      </c>
    </row>
    <row r="2825" customFormat="false" ht="15" hidden="true" customHeight="true" outlineLevel="0" collapsed="false">
      <c r="A2825" s="32" t="n">
        <v>44315</v>
      </c>
      <c r="B2825" s="9" t="s">
        <v>143</v>
      </c>
      <c r="C2825" s="156"/>
      <c r="D2825" s="137"/>
      <c r="E2825" s="73"/>
      <c r="F2825" s="74"/>
      <c r="G2825" s="73"/>
      <c r="H2825" s="75"/>
      <c r="I2825" s="75"/>
      <c r="J2825" s="75"/>
      <c r="K2825" s="34" t="s">
        <v>144</v>
      </c>
      <c r="L2825" s="7" t="n">
        <v>0.528472222222222</v>
      </c>
      <c r="M2825" s="7" t="n">
        <v>0.55625</v>
      </c>
      <c r="N2825" s="77" t="s">
        <v>310</v>
      </c>
      <c r="Q2825" s="0" t="s">
        <v>120</v>
      </c>
      <c r="R2825" s="0" t="str">
        <f aca="false">CHOOSE(WEEKDAY(A2825),"Dom","Lun","Mar","Mie","Jue","Vie","Sab")</f>
        <v>Jue</v>
      </c>
    </row>
    <row r="2826" customFormat="false" ht="15" hidden="true" customHeight="true" outlineLevel="0" collapsed="false">
      <c r="A2826" s="47" t="n">
        <v>44315</v>
      </c>
      <c r="B2826" s="79" t="s">
        <v>147</v>
      </c>
      <c r="C2826" s="118"/>
      <c r="D2826" s="150"/>
      <c r="E2826" s="81"/>
      <c r="F2826" s="82"/>
      <c r="G2826" s="81"/>
      <c r="H2826" s="83"/>
      <c r="I2826" s="83"/>
      <c r="J2826" s="83"/>
      <c r="K2826" s="103" t="s">
        <v>96</v>
      </c>
      <c r="L2826" s="85" t="n">
        <v>0.565277777777778</v>
      </c>
      <c r="M2826" s="85" t="n">
        <v>0.652777777777778</v>
      </c>
      <c r="N2826" s="86" t="s">
        <v>4146</v>
      </c>
      <c r="O2826" s="59"/>
      <c r="Q2826" s="0" t="s">
        <v>120</v>
      </c>
      <c r="R2826" s="0" t="str">
        <f aca="false">CHOOSE(WEEKDAY(A2826),"Dom","Lun","Mar","Mie","Jue","Vie","Sab")</f>
        <v>Jue</v>
      </c>
    </row>
    <row r="2827" customFormat="false" ht="15" hidden="false" customHeight="true" outlineLevel="0" collapsed="false">
      <c r="A2827" s="32" t="n">
        <v>44316</v>
      </c>
      <c r="B2827" s="9" t="s">
        <v>4147</v>
      </c>
      <c r="C2827" s="33" t="n">
        <v>350</v>
      </c>
      <c r="D2827" s="72" t="s">
        <v>104</v>
      </c>
      <c r="E2827" s="73" t="s">
        <v>4148</v>
      </c>
      <c r="F2827" s="74" t="n">
        <f aca="false">IF(MONTH(A2827)=MONTH(A2826),F2826+1,1)</f>
        <v>1</v>
      </c>
      <c r="G2827" s="73"/>
      <c r="H2827" s="75"/>
      <c r="I2827" s="75" t="s">
        <v>183</v>
      </c>
      <c r="J2827" s="75" t="s">
        <v>2313</v>
      </c>
      <c r="K2827" s="34" t="s">
        <v>80</v>
      </c>
      <c r="L2827" s="7" t="n">
        <v>0.615277777777778</v>
      </c>
      <c r="M2827" s="7" t="n">
        <v>0.639583333333333</v>
      </c>
      <c r="N2827" s="77" t="s">
        <v>132</v>
      </c>
      <c r="O2827" s="37" t="s">
        <v>4149</v>
      </c>
      <c r="Q2827" s="0" t="s">
        <v>120</v>
      </c>
      <c r="R2827" s="0" t="str">
        <f aca="false">CHOOSE(WEEKDAY(A2827),"Dom","Lun","Mar","Mie","Jue","Vie","Sab")</f>
        <v>Vie</v>
      </c>
    </row>
    <row r="2828" customFormat="false" ht="15" hidden="false" customHeight="true" outlineLevel="0" collapsed="false">
      <c r="A2828" s="32" t="n">
        <v>44316</v>
      </c>
      <c r="B2828" s="9" t="s">
        <v>4150</v>
      </c>
      <c r="C2828" s="156" t="n">
        <v>350</v>
      </c>
      <c r="D2828" s="137" t="s">
        <v>104</v>
      </c>
      <c r="E2828" s="73" t="s">
        <v>4151</v>
      </c>
      <c r="F2828" s="74" t="n">
        <f aca="false">IF(MONTH(A2828)=MONTH(A2827),F2827+1,1)</f>
        <v>2</v>
      </c>
      <c r="G2828" s="73"/>
      <c r="H2828" s="75"/>
      <c r="I2828" s="75" t="s">
        <v>79</v>
      </c>
      <c r="J2828" s="75" t="s">
        <v>2313</v>
      </c>
      <c r="K2828" s="34" t="s">
        <v>80</v>
      </c>
      <c r="L2828" s="7" t="n">
        <v>0.697916666666667</v>
      </c>
      <c r="M2828" s="7" t="n">
        <v>0.716666666666667</v>
      </c>
      <c r="N2828" s="77" t="s">
        <v>137</v>
      </c>
      <c r="O2828" s="37" t="s">
        <v>4152</v>
      </c>
      <c r="Q2828" s="0" t="s">
        <v>120</v>
      </c>
      <c r="R2828" s="0" t="str">
        <f aca="false">CHOOSE(WEEKDAY(A2828),"Dom","Lun","Mar","Mie","Jue","Vie","Sab")</f>
        <v>Vie</v>
      </c>
    </row>
    <row r="2829" customFormat="false" ht="15" hidden="false" customHeight="true" outlineLevel="0" collapsed="false">
      <c r="A2829" s="32" t="n">
        <v>44316</v>
      </c>
      <c r="B2829" s="9" t="s">
        <v>4153</v>
      </c>
      <c r="C2829" s="33" t="n">
        <v>300</v>
      </c>
      <c r="D2829" s="72" t="s">
        <v>104</v>
      </c>
      <c r="E2829" s="73" t="s">
        <v>4154</v>
      </c>
      <c r="F2829" s="74" t="n">
        <f aca="false">IF(MONTH(A2829)=MONTH(A2828),F2828+1,1)</f>
        <v>3</v>
      </c>
      <c r="G2829" s="73"/>
      <c r="H2829" s="75"/>
      <c r="I2829" s="75" t="s">
        <v>228</v>
      </c>
      <c r="J2829" s="75" t="s">
        <v>2313</v>
      </c>
      <c r="K2829" s="34" t="s">
        <v>80</v>
      </c>
      <c r="L2829" s="7" t="n">
        <v>0.86875</v>
      </c>
      <c r="M2829" s="7" t="n">
        <v>0.886111111111111</v>
      </c>
      <c r="N2829" s="77" t="s">
        <v>559</v>
      </c>
      <c r="O2829" s="37" t="s">
        <v>4155</v>
      </c>
      <c r="Q2829" s="0" t="s">
        <v>120</v>
      </c>
      <c r="R2829" s="0" t="str">
        <f aca="false">CHOOSE(WEEKDAY(A2829),"Dom","Lun","Mar","Mie","Jue","Vie","Sab")</f>
        <v>Vie</v>
      </c>
    </row>
    <row r="2830" customFormat="false" ht="15" hidden="true" customHeight="true" outlineLevel="0" collapsed="false">
      <c r="A2830" s="47" t="n">
        <v>44316</v>
      </c>
      <c r="B2830" s="79" t="s">
        <v>1039</v>
      </c>
      <c r="C2830" s="49"/>
      <c r="D2830" s="80"/>
      <c r="E2830" s="81"/>
      <c r="F2830" s="82"/>
      <c r="G2830" s="81"/>
      <c r="H2830" s="83"/>
      <c r="I2830" s="83"/>
      <c r="J2830" s="83"/>
      <c r="K2830" s="103" t="s">
        <v>257</v>
      </c>
      <c r="L2830" s="85" t="n">
        <v>0.661111111111111</v>
      </c>
      <c r="M2830" s="85" t="n">
        <v>0.692361111111111</v>
      </c>
      <c r="N2830" s="86" t="s">
        <v>239</v>
      </c>
      <c r="O2830" s="59" t="s">
        <v>1040</v>
      </c>
      <c r="Q2830" s="0" t="s">
        <v>120</v>
      </c>
      <c r="R2830" s="0" t="str">
        <f aca="false">CHOOSE(WEEKDAY(A2830),"Dom","Lun","Mar","Mie","Jue","Vie","Sab")</f>
        <v>Vie</v>
      </c>
    </row>
    <row r="2831" customFormat="false" ht="15" hidden="true" customHeight="true" outlineLevel="0" collapsed="false">
      <c r="A2831" s="32" t="n">
        <v>44316</v>
      </c>
      <c r="B2831" s="9" t="s">
        <v>4150</v>
      </c>
      <c r="D2831" s="72"/>
      <c r="E2831" s="73"/>
      <c r="F2831" s="74"/>
      <c r="G2831" s="73"/>
      <c r="H2831" s="75"/>
      <c r="I2831" s="75" t="s">
        <v>79</v>
      </c>
      <c r="J2831" s="75"/>
      <c r="K2831" s="34" t="s">
        <v>108</v>
      </c>
      <c r="L2831" s="7" t="n">
        <v>0.725</v>
      </c>
      <c r="M2831" s="7" t="n">
        <v>0.725</v>
      </c>
      <c r="N2831" s="77" t="s">
        <v>284</v>
      </c>
      <c r="O2831" s="37" t="s">
        <v>4156</v>
      </c>
      <c r="Q2831" s="0" t="s">
        <v>120</v>
      </c>
      <c r="R2831" s="0" t="str">
        <f aca="false">CHOOSE(WEEKDAY(A2831),"Dom","Lun","Mar","Mie","Jue","Vie","Sab")</f>
        <v>Vie</v>
      </c>
    </row>
    <row r="2832" customFormat="false" ht="15" hidden="true" customHeight="true" outlineLevel="0" collapsed="false">
      <c r="A2832" s="32" t="n">
        <v>44316</v>
      </c>
      <c r="B2832" s="9" t="s">
        <v>143</v>
      </c>
      <c r="C2832" s="156"/>
      <c r="D2832" s="137"/>
      <c r="E2832" s="73"/>
      <c r="F2832" s="74"/>
      <c r="G2832" s="73"/>
      <c r="H2832" s="75"/>
      <c r="I2832" s="75"/>
      <c r="J2832" s="75"/>
      <c r="K2832" s="34" t="s">
        <v>144</v>
      </c>
      <c r="L2832" s="7" t="n">
        <v>0.73125</v>
      </c>
      <c r="M2832" s="7" t="n">
        <v>0.785416666666667</v>
      </c>
      <c r="N2832" s="77" t="s">
        <v>348</v>
      </c>
      <c r="Q2832" s="0" t="s">
        <v>120</v>
      </c>
      <c r="R2832" s="0" t="str">
        <f aca="false">CHOOSE(WEEKDAY(A2832),"Dom","Lun","Mar","Mie","Jue","Vie","Sab")</f>
        <v>Vie</v>
      </c>
    </row>
    <row r="2833" customFormat="false" ht="15" hidden="true" customHeight="true" outlineLevel="0" collapsed="false">
      <c r="A2833" s="32" t="n">
        <v>44316</v>
      </c>
      <c r="B2833" s="9" t="s">
        <v>147</v>
      </c>
      <c r="D2833" s="72"/>
      <c r="E2833" s="73"/>
      <c r="F2833" s="74"/>
      <c r="G2833" s="73"/>
      <c r="H2833" s="75"/>
      <c r="I2833" s="75"/>
      <c r="J2833" s="75"/>
      <c r="K2833" s="34" t="s">
        <v>96</v>
      </c>
      <c r="L2833" s="7" t="n">
        <v>0.804166666666667</v>
      </c>
      <c r="M2833" s="7" t="n">
        <v>0.820138888888889</v>
      </c>
      <c r="N2833" s="77" t="s">
        <v>166</v>
      </c>
      <c r="Q2833" s="0" t="s">
        <v>120</v>
      </c>
      <c r="R2833" s="0" t="str">
        <f aca="false">CHOOSE(WEEKDAY(A2833),"Dom","Lun","Mar","Mie","Jue","Vie","Sab")</f>
        <v>Vie</v>
      </c>
    </row>
    <row r="2834" customFormat="false" ht="15" hidden="true" customHeight="true" outlineLevel="0" collapsed="false">
      <c r="A2834" s="47" t="n">
        <v>44316</v>
      </c>
      <c r="B2834" s="79" t="s">
        <v>147</v>
      </c>
      <c r="C2834" s="49"/>
      <c r="D2834" s="80"/>
      <c r="E2834" s="81"/>
      <c r="F2834" s="82"/>
      <c r="G2834" s="81"/>
      <c r="H2834" s="83"/>
      <c r="I2834" s="83"/>
      <c r="J2834" s="83"/>
      <c r="K2834" s="103" t="s">
        <v>96</v>
      </c>
      <c r="L2834" s="85" t="n">
        <v>0.916666666666667</v>
      </c>
      <c r="M2834" s="85" t="n">
        <v>0.965277777777778</v>
      </c>
      <c r="N2834" s="86" t="s">
        <v>4157</v>
      </c>
      <c r="O2834" s="59"/>
      <c r="Q2834" s="0" t="s">
        <v>120</v>
      </c>
      <c r="R2834" s="0" t="str">
        <f aca="false">CHOOSE(WEEKDAY(A2834),"Dom","Lun","Mar","Mie","Jue","Vie","Sab")</f>
        <v>Vie</v>
      </c>
    </row>
    <row r="2835" customFormat="false" ht="15" hidden="false" customHeight="true" outlineLevel="0" collapsed="false">
      <c r="A2835" s="32" t="n">
        <v>44317</v>
      </c>
      <c r="B2835" s="9" t="s">
        <v>4158</v>
      </c>
      <c r="C2835" s="156" t="n">
        <v>350</v>
      </c>
      <c r="D2835" s="137" t="s">
        <v>821</v>
      </c>
      <c r="E2835" s="73" t="s">
        <v>4159</v>
      </c>
      <c r="F2835" s="74" t="n">
        <f aca="false">IF(MONTH(A2835)=MONTH(A2834),F2834+1,1)</f>
        <v>1</v>
      </c>
      <c r="G2835" s="73"/>
      <c r="H2835" s="75" t="s">
        <v>233</v>
      </c>
      <c r="I2835" s="75" t="s">
        <v>100</v>
      </c>
      <c r="J2835" s="75" t="s">
        <v>2313</v>
      </c>
      <c r="K2835" s="34" t="s">
        <v>80</v>
      </c>
      <c r="L2835" s="7" t="n">
        <v>0.610416666666667</v>
      </c>
      <c r="M2835" s="7" t="n">
        <v>0.634027777777778</v>
      </c>
      <c r="N2835" s="77" t="s">
        <v>276</v>
      </c>
      <c r="O2835" s="37" t="s">
        <v>4160</v>
      </c>
      <c r="Q2835" s="0" t="s">
        <v>75</v>
      </c>
      <c r="R2835" s="0" t="str">
        <f aca="false">CHOOSE(WEEKDAY(A2835),"Dom","Lun","Mar","Mie","Jue","Vie","Sab")</f>
        <v>Sab</v>
      </c>
    </row>
    <row r="2836" customFormat="false" ht="15" hidden="false" customHeight="true" outlineLevel="0" collapsed="false">
      <c r="A2836" s="32" t="n">
        <v>44317</v>
      </c>
      <c r="B2836" s="9" t="s">
        <v>4020</v>
      </c>
      <c r="C2836" s="33" t="n">
        <v>500</v>
      </c>
      <c r="D2836" s="72" t="s">
        <v>104</v>
      </c>
      <c r="E2836" s="73" t="s">
        <v>4161</v>
      </c>
      <c r="F2836" s="74" t="n">
        <f aca="false">IF(MONTH(A2836)=MONTH(A2835),F2835+1,1)</f>
        <v>2</v>
      </c>
      <c r="G2836" s="73"/>
      <c r="H2836" s="75" t="s">
        <v>4022</v>
      </c>
      <c r="I2836" s="75" t="s">
        <v>183</v>
      </c>
      <c r="J2836" s="75" t="s">
        <v>2313</v>
      </c>
      <c r="K2836" s="34" t="s">
        <v>80</v>
      </c>
      <c r="L2836" s="7" t="n">
        <v>0.375</v>
      </c>
      <c r="M2836" s="7" t="n">
        <v>0.390972222222222</v>
      </c>
      <c r="N2836" s="77" t="s">
        <v>86</v>
      </c>
      <c r="O2836" s="37" t="s">
        <v>4162</v>
      </c>
      <c r="Q2836" s="0" t="s">
        <v>75</v>
      </c>
      <c r="R2836" s="0" t="str">
        <f aca="false">CHOOSE(WEEKDAY(A2836),"Dom","Lun","Mar","Mie","Jue","Vie","Sab")</f>
        <v>Sab</v>
      </c>
    </row>
    <row r="2837" customFormat="false" ht="15" hidden="false" customHeight="true" outlineLevel="0" collapsed="false">
      <c r="A2837" s="47" t="n">
        <v>44317</v>
      </c>
      <c r="B2837" s="79" t="s">
        <v>4020</v>
      </c>
      <c r="C2837" s="49" t="n">
        <v>500</v>
      </c>
      <c r="D2837" s="80" t="s">
        <v>104</v>
      </c>
      <c r="E2837" s="81" t="s">
        <v>4163</v>
      </c>
      <c r="F2837" s="82" t="n">
        <f aca="false">IF(MONTH(A2837)=MONTH(A2836),F2836+1,1)</f>
        <v>3</v>
      </c>
      <c r="G2837" s="81"/>
      <c r="H2837" s="83" t="s">
        <v>4022</v>
      </c>
      <c r="I2837" s="83" t="s">
        <v>183</v>
      </c>
      <c r="J2837" s="83" t="s">
        <v>2313</v>
      </c>
      <c r="K2837" s="103" t="s">
        <v>80</v>
      </c>
      <c r="L2837" s="85" t="n">
        <v>0.414583333333333</v>
      </c>
      <c r="M2837" s="85" t="n">
        <v>0.41875</v>
      </c>
      <c r="N2837" s="86" t="s">
        <v>4164</v>
      </c>
      <c r="O2837" s="59" t="s">
        <v>4165</v>
      </c>
      <c r="Q2837" s="0" t="s">
        <v>75</v>
      </c>
      <c r="R2837" s="0" t="str">
        <f aca="false">CHOOSE(WEEKDAY(A2837),"Dom","Lun","Mar","Mie","Jue","Vie","Sab")</f>
        <v>Sab</v>
      </c>
    </row>
    <row r="2838" customFormat="false" ht="15" hidden="false" customHeight="true" outlineLevel="0" collapsed="false">
      <c r="A2838" s="32" t="n">
        <v>44317</v>
      </c>
      <c r="B2838" s="9" t="s">
        <v>4020</v>
      </c>
      <c r="C2838" s="156" t="n">
        <v>500</v>
      </c>
      <c r="D2838" s="137" t="s">
        <v>104</v>
      </c>
      <c r="E2838" s="73" t="s">
        <v>4166</v>
      </c>
      <c r="F2838" s="74" t="n">
        <f aca="false">IF(MONTH(A2838)=MONTH(A2837),F2837+1,1)</f>
        <v>4</v>
      </c>
      <c r="G2838" s="73"/>
      <c r="H2838" s="75" t="s">
        <v>4022</v>
      </c>
      <c r="I2838" s="75" t="s">
        <v>183</v>
      </c>
      <c r="J2838" s="75" t="s">
        <v>2313</v>
      </c>
      <c r="K2838" s="34" t="s">
        <v>80</v>
      </c>
      <c r="L2838" s="7" t="n">
        <v>0.539583333333333</v>
      </c>
      <c r="M2838" s="7" t="n">
        <v>0.544444444444444</v>
      </c>
      <c r="N2838" s="77" t="s">
        <v>366</v>
      </c>
      <c r="O2838" s="37" t="s">
        <v>4167</v>
      </c>
      <c r="Q2838" s="0" t="s">
        <v>75</v>
      </c>
      <c r="R2838" s="0" t="str">
        <f aca="false">CHOOSE(WEEKDAY(A2838),"Dom","Lun","Mar","Mie","Jue","Vie","Sab")</f>
        <v>Sab</v>
      </c>
    </row>
    <row r="2839" customFormat="false" ht="15" hidden="false" customHeight="true" outlineLevel="0" collapsed="false">
      <c r="A2839" s="32" t="n">
        <v>44317</v>
      </c>
      <c r="B2839" s="9" t="s">
        <v>4020</v>
      </c>
      <c r="C2839" s="156" t="n">
        <v>500</v>
      </c>
      <c r="D2839" s="137" t="s">
        <v>104</v>
      </c>
      <c r="E2839" s="73" t="s">
        <v>4168</v>
      </c>
      <c r="F2839" s="74" t="n">
        <f aca="false">IF(MONTH(A2839)=MONTH(A2838),F2838+1,1)</f>
        <v>5</v>
      </c>
      <c r="G2839" s="73"/>
      <c r="H2839" s="75" t="s">
        <v>4022</v>
      </c>
      <c r="I2839" s="75" t="s">
        <v>183</v>
      </c>
      <c r="J2839" s="75" t="s">
        <v>2313</v>
      </c>
      <c r="K2839" s="34" t="s">
        <v>80</v>
      </c>
      <c r="L2839" s="7" t="n">
        <v>0.572916666666667</v>
      </c>
      <c r="M2839" s="7" t="n">
        <v>0.590972222222222</v>
      </c>
      <c r="N2839" s="77" t="s">
        <v>476</v>
      </c>
      <c r="O2839" s="37" t="s">
        <v>4169</v>
      </c>
      <c r="P2839" s="0" t="s">
        <v>4170</v>
      </c>
      <c r="Q2839" s="0" t="s">
        <v>75</v>
      </c>
      <c r="R2839" s="0" t="str">
        <f aca="false">CHOOSE(WEEKDAY(A2839),"Dom","Lun","Mar","Mie","Jue","Vie","Sab")</f>
        <v>Sab</v>
      </c>
    </row>
    <row r="2840" customFormat="false" ht="15" hidden="false" customHeight="true" outlineLevel="0" collapsed="false">
      <c r="A2840" s="32" t="n">
        <v>44317</v>
      </c>
      <c r="B2840" s="9" t="s">
        <v>4171</v>
      </c>
      <c r="C2840" s="156" t="n">
        <v>300</v>
      </c>
      <c r="D2840" s="137" t="s">
        <v>104</v>
      </c>
      <c r="E2840" s="73" t="s">
        <v>4172</v>
      </c>
      <c r="F2840" s="74" t="n">
        <f aca="false">IF(MONTH(A2840)=MONTH(A2839),F2839+1,1)</f>
        <v>6</v>
      </c>
      <c r="G2840" s="73"/>
      <c r="H2840" s="75"/>
      <c r="I2840" s="75" t="s">
        <v>159</v>
      </c>
      <c r="J2840" s="75" t="s">
        <v>2313</v>
      </c>
      <c r="K2840" s="34" t="s">
        <v>80</v>
      </c>
      <c r="L2840" s="7" t="n">
        <v>0.65625</v>
      </c>
      <c r="M2840" s="7" t="n">
        <v>0.672222222222222</v>
      </c>
      <c r="N2840" s="77" t="s">
        <v>164</v>
      </c>
      <c r="O2840" s="37" t="s">
        <v>4173</v>
      </c>
      <c r="Q2840" s="0" t="s">
        <v>75</v>
      </c>
      <c r="R2840" s="0" t="str">
        <f aca="false">CHOOSE(WEEKDAY(A2840),"Dom","Lun","Mar","Mie","Jue","Vie","Sab")</f>
        <v>Sab</v>
      </c>
    </row>
    <row r="2841" customFormat="false" ht="15" hidden="true" customHeight="true" outlineLevel="0" collapsed="false">
      <c r="A2841" s="32" t="n">
        <v>44317</v>
      </c>
      <c r="B2841" s="9" t="s">
        <v>143</v>
      </c>
      <c r="C2841" s="156"/>
      <c r="D2841" s="137"/>
      <c r="E2841" s="73"/>
      <c r="F2841" s="74"/>
      <c r="G2841" s="73"/>
      <c r="H2841" s="75"/>
      <c r="I2841" s="75"/>
      <c r="J2841" s="75"/>
      <c r="K2841" s="34" t="s">
        <v>144</v>
      </c>
      <c r="L2841" s="7" t="n">
        <v>0.681944444444444</v>
      </c>
      <c r="M2841" s="7" t="n">
        <v>0.688888888888889</v>
      </c>
      <c r="N2841" s="77" t="s">
        <v>164</v>
      </c>
      <c r="Q2841" s="0" t="s">
        <v>75</v>
      </c>
      <c r="R2841" s="0" t="str">
        <f aca="false">CHOOSE(WEEKDAY(A2841),"Dom","Lun","Mar","Mie","Jue","Vie","Sab")</f>
        <v>Sab</v>
      </c>
    </row>
    <row r="2842" customFormat="false" ht="15" hidden="true" customHeight="true" outlineLevel="0" collapsed="false">
      <c r="A2842" s="47" t="n">
        <v>44317</v>
      </c>
      <c r="B2842" s="79" t="s">
        <v>147</v>
      </c>
      <c r="C2842" s="118"/>
      <c r="D2842" s="80"/>
      <c r="E2842" s="81"/>
      <c r="F2842" s="82"/>
      <c r="G2842" s="81"/>
      <c r="H2842" s="83"/>
      <c r="I2842" s="83"/>
      <c r="J2842" s="83"/>
      <c r="K2842" s="103" t="s">
        <v>96</v>
      </c>
      <c r="L2842" s="85" t="n">
        <v>0.698611111111111</v>
      </c>
      <c r="M2842" s="85" t="n">
        <v>0.713194444444444</v>
      </c>
      <c r="N2842" s="86" t="s">
        <v>196</v>
      </c>
      <c r="O2842" s="59"/>
      <c r="Q2842" s="0" t="s">
        <v>75</v>
      </c>
      <c r="R2842" s="0" t="str">
        <f aca="false">CHOOSE(WEEKDAY(A2842),"Dom","Lun","Mar","Mie","Jue","Vie","Sab")</f>
        <v>Sab</v>
      </c>
    </row>
    <row r="2843" customFormat="false" ht="15" hidden="false" customHeight="true" outlineLevel="0" collapsed="false">
      <c r="A2843" s="32" t="n">
        <v>44318</v>
      </c>
      <c r="B2843" s="9" t="s">
        <v>2609</v>
      </c>
      <c r="C2843" s="33" t="n">
        <v>400</v>
      </c>
      <c r="D2843" s="72" t="s">
        <v>104</v>
      </c>
      <c r="E2843" s="73" t="s">
        <v>2610</v>
      </c>
      <c r="F2843" s="74" t="n">
        <f aca="false">IF(MONTH(A2843)=MONTH(A2842),F2842+1,1)</f>
        <v>1</v>
      </c>
      <c r="G2843" s="73"/>
      <c r="H2843" s="75" t="s">
        <v>2609</v>
      </c>
      <c r="I2843" s="75" t="s">
        <v>187</v>
      </c>
      <c r="J2843" s="75" t="s">
        <v>2313</v>
      </c>
      <c r="K2843" s="34" t="s">
        <v>80</v>
      </c>
      <c r="L2843" s="7" t="n">
        <v>0.813888888888889</v>
      </c>
      <c r="M2843" s="7" t="n">
        <v>0.834722222222222</v>
      </c>
      <c r="N2843" s="95" t="n">
        <v>0.0180555555555556</v>
      </c>
      <c r="O2843" s="37" t="s">
        <v>2611</v>
      </c>
      <c r="Q2843" s="0" t="s">
        <v>75</v>
      </c>
      <c r="R2843" s="0" t="str">
        <f aca="false">CHOOSE(WEEKDAY(A2843),"Dom","Lun","Mar","Mie","Jue","Vie","Sab")</f>
        <v>Dom</v>
      </c>
    </row>
    <row r="2844" customFormat="false" ht="15" hidden="true" customHeight="true" outlineLevel="0" collapsed="false">
      <c r="A2844" s="32" t="n">
        <v>44318</v>
      </c>
      <c r="B2844" s="9" t="s">
        <v>143</v>
      </c>
      <c r="C2844" s="156"/>
      <c r="D2844" s="137"/>
      <c r="E2844" s="73"/>
      <c r="F2844" s="74"/>
      <c r="G2844" s="73"/>
      <c r="H2844" s="75"/>
      <c r="I2844" s="75"/>
      <c r="J2844" s="75"/>
      <c r="K2844" s="34" t="s">
        <v>144</v>
      </c>
      <c r="L2844" s="7" t="n">
        <v>0.86875</v>
      </c>
      <c r="M2844" s="7" t="n">
        <v>0.904861111111111</v>
      </c>
      <c r="N2844" s="77" t="s">
        <v>106</v>
      </c>
      <c r="Q2844" s="0" t="s">
        <v>75</v>
      </c>
      <c r="R2844" s="0" t="str">
        <f aca="false">CHOOSE(WEEKDAY(A2844),"Dom","Lun","Mar","Mie","Jue","Vie","Sab")</f>
        <v>Dom</v>
      </c>
    </row>
    <row r="2845" customFormat="false" ht="15" hidden="true" customHeight="true" outlineLevel="0" collapsed="false">
      <c r="A2845" s="47" t="n">
        <v>44318</v>
      </c>
      <c r="B2845" s="79" t="s">
        <v>147</v>
      </c>
      <c r="C2845" s="118"/>
      <c r="D2845" s="150"/>
      <c r="E2845" s="81"/>
      <c r="F2845" s="82"/>
      <c r="G2845" s="81"/>
      <c r="H2845" s="83"/>
      <c r="I2845" s="83"/>
      <c r="J2845" s="83"/>
      <c r="K2845" s="103" t="s">
        <v>96</v>
      </c>
      <c r="L2845" s="85" t="n">
        <v>0.920138888888889</v>
      </c>
      <c r="M2845" s="85" t="n">
        <v>0.935416666666667</v>
      </c>
      <c r="N2845" s="86" t="s">
        <v>4174</v>
      </c>
      <c r="O2845" s="59"/>
      <c r="Q2845" s="0" t="s">
        <v>75</v>
      </c>
      <c r="R2845" s="0" t="str">
        <f aca="false">CHOOSE(WEEKDAY(A2845),"Dom","Lun","Mar","Mie","Jue","Vie","Sab")</f>
        <v>Dom</v>
      </c>
    </row>
    <row r="2846" customFormat="false" ht="15" hidden="false" customHeight="true" outlineLevel="0" collapsed="false">
      <c r="A2846" s="32" t="n">
        <v>44319</v>
      </c>
      <c r="B2846" s="9" t="s">
        <v>4175</v>
      </c>
      <c r="C2846" s="33" t="n">
        <v>300</v>
      </c>
      <c r="D2846" s="72" t="s">
        <v>104</v>
      </c>
      <c r="E2846" s="73" t="s">
        <v>4176</v>
      </c>
      <c r="F2846" s="74" t="n">
        <f aca="false">IF(MONTH(A2846)=MONTH(A2845),F2845+1,1)</f>
        <v>1</v>
      </c>
      <c r="G2846" s="73"/>
      <c r="H2846" s="75"/>
      <c r="I2846" s="75" t="s">
        <v>113</v>
      </c>
      <c r="J2846" s="75" t="s">
        <v>2313</v>
      </c>
      <c r="K2846" s="34" t="s">
        <v>80</v>
      </c>
      <c r="L2846" s="7" t="n">
        <v>0.431944444444444</v>
      </c>
      <c r="M2846" s="7" t="n">
        <v>0.464583333333333</v>
      </c>
      <c r="N2846" s="77" t="s">
        <v>389</v>
      </c>
      <c r="O2846" s="37" t="s">
        <v>4177</v>
      </c>
      <c r="Q2846" s="0" t="s">
        <v>75</v>
      </c>
      <c r="R2846" s="0" t="str">
        <f aca="false">CHOOSE(WEEKDAY(A2846),"Dom","Lun","Mar","Mie","Jue","Vie","Sab")</f>
        <v>Lun</v>
      </c>
    </row>
    <row r="2847" customFormat="false" ht="15" hidden="false" customHeight="true" outlineLevel="0" collapsed="false">
      <c r="A2847" s="32" t="n">
        <v>44319</v>
      </c>
      <c r="B2847" s="9" t="s">
        <v>1530</v>
      </c>
      <c r="C2847" s="33" t="n">
        <v>350</v>
      </c>
      <c r="D2847" s="72" t="s">
        <v>104</v>
      </c>
      <c r="E2847" s="73" t="s">
        <v>4178</v>
      </c>
      <c r="F2847" s="74" t="n">
        <f aca="false">IF(MONTH(A2847)=MONTH(A2846),F2846+1,1)</f>
        <v>2</v>
      </c>
      <c r="G2847" s="73"/>
      <c r="H2847" s="75"/>
      <c r="I2847" s="75" t="s">
        <v>113</v>
      </c>
      <c r="J2847" s="75" t="s">
        <v>2313</v>
      </c>
      <c r="K2847" s="34" t="s">
        <v>80</v>
      </c>
      <c r="L2847" s="7" t="n">
        <v>0.504861111111111</v>
      </c>
      <c r="M2847" s="7" t="n">
        <v>0.518055555555556</v>
      </c>
      <c r="N2847" s="77" t="s">
        <v>155</v>
      </c>
      <c r="O2847" s="37" t="s">
        <v>4179</v>
      </c>
      <c r="Q2847" s="0" t="s">
        <v>75</v>
      </c>
      <c r="R2847" s="0" t="str">
        <f aca="false">CHOOSE(WEEKDAY(A2847),"Dom","Lun","Mar","Mie","Jue","Vie","Sab")</f>
        <v>Lun</v>
      </c>
    </row>
    <row r="2848" customFormat="false" ht="15" hidden="false" customHeight="true" outlineLevel="0" collapsed="false">
      <c r="A2848" s="32" t="n">
        <v>44319</v>
      </c>
      <c r="B2848" s="9" t="s">
        <v>4180</v>
      </c>
      <c r="C2848" s="164" t="n">
        <v>350</v>
      </c>
      <c r="D2848" s="144" t="s">
        <v>104</v>
      </c>
      <c r="E2848" s="73" t="s">
        <v>4181</v>
      </c>
      <c r="F2848" s="74" t="n">
        <f aca="false">IF(MONTH(A2848)=MONTH(A2847),F2847+1,1)</f>
        <v>3</v>
      </c>
      <c r="G2848" s="73"/>
      <c r="H2848" s="75"/>
      <c r="I2848" s="75" t="s">
        <v>79</v>
      </c>
      <c r="J2848" s="75" t="s">
        <v>2313</v>
      </c>
      <c r="K2848" s="34" t="s">
        <v>80</v>
      </c>
      <c r="L2848" s="7" t="n">
        <v>0.574305555555555</v>
      </c>
      <c r="M2848" s="7" t="n">
        <v>0.632638888888889</v>
      </c>
      <c r="N2848" s="77" t="s">
        <v>213</v>
      </c>
      <c r="O2848" s="37" t="s">
        <v>4182</v>
      </c>
      <c r="Q2848" s="0" t="s">
        <v>75</v>
      </c>
      <c r="R2848" s="0" t="str">
        <f aca="false">CHOOSE(WEEKDAY(A2848),"Dom","Lun","Mar","Mie","Jue","Vie","Sab")</f>
        <v>Lun</v>
      </c>
    </row>
    <row r="2849" customFormat="false" ht="15" hidden="false" customHeight="true" outlineLevel="0" collapsed="false">
      <c r="A2849" s="32" t="n">
        <v>44319</v>
      </c>
      <c r="B2849" s="9" t="s">
        <v>2201</v>
      </c>
      <c r="C2849" s="33" t="n">
        <v>300</v>
      </c>
      <c r="D2849" s="72" t="s">
        <v>104</v>
      </c>
      <c r="E2849" s="73" t="s">
        <v>4183</v>
      </c>
      <c r="F2849" s="74" t="n">
        <f aca="false">IF(MONTH(A2849)=MONTH(A2848),F2848+1,1)</f>
        <v>4</v>
      </c>
      <c r="G2849" s="73"/>
      <c r="H2849" s="75"/>
      <c r="I2849" s="75" t="s">
        <v>113</v>
      </c>
      <c r="J2849" s="75" t="s">
        <v>2313</v>
      </c>
      <c r="K2849" s="34" t="s">
        <v>80</v>
      </c>
      <c r="L2849" s="7" t="n">
        <v>0.676388888888889</v>
      </c>
      <c r="M2849" s="7" t="n">
        <v>0.686805555555556</v>
      </c>
      <c r="N2849" s="77" t="s">
        <v>261</v>
      </c>
      <c r="O2849" s="37" t="s">
        <v>4184</v>
      </c>
      <c r="Q2849" s="0" t="s">
        <v>75</v>
      </c>
      <c r="R2849" s="0" t="str">
        <f aca="false">CHOOSE(WEEKDAY(A2849),"Dom","Lun","Mar","Mie","Jue","Vie","Sab")</f>
        <v>Lun</v>
      </c>
    </row>
    <row r="2850" customFormat="false" ht="15" hidden="true" customHeight="true" outlineLevel="0" collapsed="false">
      <c r="A2850" s="47" t="n">
        <v>44319</v>
      </c>
      <c r="B2850" s="79" t="s">
        <v>4185</v>
      </c>
      <c r="C2850" s="49"/>
      <c r="D2850" s="80"/>
      <c r="E2850" s="81"/>
      <c r="F2850" s="82"/>
      <c r="G2850" s="81"/>
      <c r="H2850" s="83"/>
      <c r="I2850" s="83"/>
      <c r="J2850" s="83"/>
      <c r="K2850" s="103" t="s">
        <v>108</v>
      </c>
      <c r="L2850" s="85" t="n">
        <v>0.489583333333333</v>
      </c>
      <c r="M2850" s="85" t="n">
        <v>0.490277777777778</v>
      </c>
      <c r="N2850" s="86" t="s">
        <v>164</v>
      </c>
      <c r="O2850" s="59" t="s">
        <v>4186</v>
      </c>
      <c r="Q2850" s="0" t="s">
        <v>75</v>
      </c>
      <c r="R2850" s="0" t="str">
        <f aca="false">CHOOSE(WEEKDAY(A2850),"Dom","Lun","Mar","Mie","Jue","Vie","Sab")</f>
        <v>Lun</v>
      </c>
    </row>
    <row r="2851" customFormat="false" ht="15" hidden="true" customHeight="true" outlineLevel="0" collapsed="false">
      <c r="A2851" s="32" t="n">
        <v>44319</v>
      </c>
      <c r="B2851" s="9" t="s">
        <v>433</v>
      </c>
      <c r="C2851" s="157"/>
      <c r="D2851" s="153"/>
      <c r="E2851" s="73"/>
      <c r="F2851" s="74"/>
      <c r="G2851" s="73"/>
      <c r="H2851" s="75"/>
      <c r="I2851" s="75"/>
      <c r="J2851" s="75"/>
      <c r="K2851" s="34" t="s">
        <v>257</v>
      </c>
      <c r="L2851" s="7" t="n">
        <v>0.5</v>
      </c>
      <c r="M2851" s="7" t="n">
        <v>0.501388888888889</v>
      </c>
      <c r="N2851" s="77" t="s">
        <v>305</v>
      </c>
      <c r="O2851" s="37" t="s">
        <v>435</v>
      </c>
      <c r="Q2851" s="0" t="s">
        <v>75</v>
      </c>
      <c r="R2851" s="0" t="str">
        <f aca="false">CHOOSE(WEEKDAY(A2851),"Dom","Lun","Mar","Mie","Jue","Vie","Sab")</f>
        <v>Lun</v>
      </c>
    </row>
    <row r="2852" customFormat="false" ht="15" hidden="true" customHeight="true" outlineLevel="0" collapsed="false">
      <c r="A2852" s="32" t="n">
        <v>44319</v>
      </c>
      <c r="B2852" s="9" t="s">
        <v>143</v>
      </c>
      <c r="D2852" s="72"/>
      <c r="E2852" s="73"/>
      <c r="F2852" s="74"/>
      <c r="G2852" s="73"/>
      <c r="H2852" s="75"/>
      <c r="I2852" s="75"/>
      <c r="J2852" s="75"/>
      <c r="K2852" s="34" t="s">
        <v>144</v>
      </c>
      <c r="L2852" s="7" t="n">
        <v>0.534027777777778</v>
      </c>
      <c r="M2852" s="7" t="n">
        <v>0.566666666666667</v>
      </c>
      <c r="N2852" s="77" t="s">
        <v>170</v>
      </c>
      <c r="Q2852" s="0" t="s">
        <v>75</v>
      </c>
      <c r="R2852" s="0" t="str">
        <f aca="false">CHOOSE(WEEKDAY(A2852),"Dom","Lun","Mar","Mie","Jue","Vie","Sab")</f>
        <v>Lun</v>
      </c>
    </row>
    <row r="2853" customFormat="false" ht="15" hidden="true" customHeight="true" outlineLevel="0" collapsed="false">
      <c r="A2853" s="32" t="n">
        <v>44319</v>
      </c>
      <c r="B2853" s="9" t="s">
        <v>4187</v>
      </c>
      <c r="D2853" s="72"/>
      <c r="E2853" s="73"/>
      <c r="F2853" s="74"/>
      <c r="G2853" s="73"/>
      <c r="H2853" s="75"/>
      <c r="I2853" s="75"/>
      <c r="J2853" s="75"/>
      <c r="K2853" s="34" t="s">
        <v>108</v>
      </c>
      <c r="L2853" s="7" t="n">
        <v>0.65</v>
      </c>
      <c r="M2853" s="7" t="n">
        <v>0.663888888888889</v>
      </c>
      <c r="N2853" s="77" t="s">
        <v>284</v>
      </c>
      <c r="O2853" s="37" t="s">
        <v>4188</v>
      </c>
      <c r="Q2853" s="0" t="s">
        <v>75</v>
      </c>
      <c r="R2853" s="0" t="str">
        <f aca="false">CHOOSE(WEEKDAY(A2853),"Dom","Lun","Mar","Mie","Jue","Vie","Sab")</f>
        <v>Lun</v>
      </c>
    </row>
    <row r="2854" customFormat="false" ht="15" hidden="true" customHeight="true" outlineLevel="0" collapsed="false">
      <c r="A2854" s="32" t="n">
        <v>44319</v>
      </c>
      <c r="B2854" s="9" t="s">
        <v>4187</v>
      </c>
      <c r="C2854" s="157"/>
      <c r="D2854" s="153"/>
      <c r="E2854" s="73"/>
      <c r="F2854" s="74"/>
      <c r="G2854" s="73"/>
      <c r="H2854" s="75"/>
      <c r="I2854" s="75"/>
      <c r="J2854" s="75"/>
      <c r="K2854" s="34" t="s">
        <v>108</v>
      </c>
      <c r="L2854" s="7" t="n">
        <v>0.670138888888889</v>
      </c>
      <c r="M2854" s="7" t="n">
        <v>0.672916666666667</v>
      </c>
      <c r="N2854" s="77" t="s">
        <v>305</v>
      </c>
      <c r="O2854" s="37" t="s">
        <v>4189</v>
      </c>
      <c r="Q2854" s="0" t="s">
        <v>75</v>
      </c>
      <c r="R2854" s="0" t="str">
        <f aca="false">CHOOSE(WEEKDAY(A2854),"Dom","Lun","Mar","Mie","Jue","Vie","Sab")</f>
        <v>Lun</v>
      </c>
    </row>
    <row r="2855" customFormat="false" ht="15" hidden="true" customHeight="true" outlineLevel="0" collapsed="false">
      <c r="A2855" s="32" t="n">
        <v>44319</v>
      </c>
      <c r="B2855" s="9" t="s">
        <v>143</v>
      </c>
      <c r="D2855" s="72"/>
      <c r="E2855" s="73"/>
      <c r="F2855" s="74"/>
      <c r="G2855" s="73"/>
      <c r="H2855" s="75"/>
      <c r="I2855" s="75"/>
      <c r="J2855" s="75"/>
      <c r="K2855" s="34" t="s">
        <v>144</v>
      </c>
      <c r="L2855" s="7" t="n">
        <v>0.7</v>
      </c>
      <c r="M2855" s="7" t="n">
        <v>0.734722222222222</v>
      </c>
      <c r="N2855" s="77" t="s">
        <v>137</v>
      </c>
      <c r="Q2855" s="0" t="s">
        <v>75</v>
      </c>
      <c r="R2855" s="0" t="str">
        <f aca="false">CHOOSE(WEEKDAY(A2855),"Dom","Lun","Mar","Mie","Jue","Vie","Sab")</f>
        <v>Lun</v>
      </c>
    </row>
    <row r="2856" customFormat="false" ht="15" hidden="true" customHeight="true" outlineLevel="0" collapsed="false">
      <c r="A2856" s="47" t="n">
        <v>44319</v>
      </c>
      <c r="B2856" s="79" t="s">
        <v>147</v>
      </c>
      <c r="C2856" s="154"/>
      <c r="D2856" s="155"/>
      <c r="E2856" s="81"/>
      <c r="F2856" s="82"/>
      <c r="G2856" s="81"/>
      <c r="H2856" s="83"/>
      <c r="I2856" s="83"/>
      <c r="J2856" s="83"/>
      <c r="K2856" s="103" t="s">
        <v>96</v>
      </c>
      <c r="L2856" s="85" t="n">
        <v>0.743055555555555</v>
      </c>
      <c r="M2856" s="85" t="n">
        <v>0.759027777777778</v>
      </c>
      <c r="N2856" s="86" t="s">
        <v>4190</v>
      </c>
      <c r="O2856" s="59"/>
      <c r="Q2856" s="0" t="s">
        <v>75</v>
      </c>
      <c r="R2856" s="0" t="str">
        <f aca="false">CHOOSE(WEEKDAY(A2856),"Dom","Lun","Mar","Mie","Jue","Vie","Sab")</f>
        <v>Lun</v>
      </c>
    </row>
    <row r="2857" customFormat="false" ht="15" hidden="false" customHeight="true" outlineLevel="0" collapsed="false">
      <c r="A2857" s="32" t="n">
        <v>44320</v>
      </c>
      <c r="B2857" s="9" t="s">
        <v>2583</v>
      </c>
      <c r="C2857" s="33" t="n">
        <v>350</v>
      </c>
      <c r="D2857" s="72" t="s">
        <v>181</v>
      </c>
      <c r="E2857" s="73" t="s">
        <v>2584</v>
      </c>
      <c r="F2857" s="74" t="n">
        <f aca="false">IF(MONTH(A2857)=MONTH(A2856),F2856+1,1)</f>
        <v>1</v>
      </c>
      <c r="G2857" s="73"/>
      <c r="H2857" s="75" t="s">
        <v>2585</v>
      </c>
      <c r="I2857" s="75" t="s">
        <v>394</v>
      </c>
      <c r="J2857" s="75" t="s">
        <v>2313</v>
      </c>
      <c r="K2857" s="34" t="s">
        <v>80</v>
      </c>
      <c r="L2857" s="7" t="n">
        <v>0.80625</v>
      </c>
      <c r="M2857" s="7" t="n">
        <v>0.819444444444444</v>
      </c>
      <c r="N2857" s="77" t="s">
        <v>615</v>
      </c>
      <c r="O2857" s="37" t="s">
        <v>4191</v>
      </c>
      <c r="Q2857" s="0" t="s">
        <v>75</v>
      </c>
      <c r="R2857" s="0" t="str">
        <f aca="false">CHOOSE(WEEKDAY(A2857),"Dom","Lun","Mar","Mie","Jue","Vie","Sab")</f>
        <v>Mar</v>
      </c>
    </row>
    <row r="2858" customFormat="false" ht="15" hidden="false" customHeight="true" outlineLevel="0" collapsed="false">
      <c r="A2858" s="32" t="n">
        <v>44320</v>
      </c>
      <c r="B2858" s="9" t="s">
        <v>4192</v>
      </c>
      <c r="C2858" s="33" t="n">
        <v>350</v>
      </c>
      <c r="D2858" s="72" t="s">
        <v>821</v>
      </c>
      <c r="E2858" s="73" t="s">
        <v>4193</v>
      </c>
      <c r="F2858" s="74" t="n">
        <f aca="false">IF(MONTH(A2858)=MONTH(A2857),F2857+1,1)</f>
        <v>2</v>
      </c>
      <c r="G2858" s="73"/>
      <c r="H2858" s="75" t="s">
        <v>233</v>
      </c>
      <c r="I2858" s="75" t="s">
        <v>159</v>
      </c>
      <c r="J2858" s="75" t="s">
        <v>2313</v>
      </c>
      <c r="K2858" s="34" t="s">
        <v>80</v>
      </c>
      <c r="L2858" s="7" t="n">
        <v>0.569444444444444</v>
      </c>
      <c r="M2858" s="7" t="n">
        <v>0.583333333333333</v>
      </c>
      <c r="N2858" s="77" t="s">
        <v>122</v>
      </c>
      <c r="O2858" s="37" t="s">
        <v>4194</v>
      </c>
      <c r="Q2858" s="0" t="s">
        <v>75</v>
      </c>
      <c r="R2858" s="0" t="str">
        <f aca="false">CHOOSE(WEEKDAY(A2858),"Dom","Lun","Mar","Mie","Jue","Vie","Sab")</f>
        <v>Mar</v>
      </c>
    </row>
    <row r="2859" customFormat="false" ht="15" hidden="false" customHeight="true" outlineLevel="0" collapsed="false">
      <c r="A2859" s="32" t="n">
        <v>44320</v>
      </c>
      <c r="B2859" s="9" t="s">
        <v>3058</v>
      </c>
      <c r="C2859" s="33" t="n">
        <v>450</v>
      </c>
      <c r="D2859" s="72" t="s">
        <v>821</v>
      </c>
      <c r="E2859" s="73" t="s">
        <v>2643</v>
      </c>
      <c r="F2859" s="74" t="n">
        <f aca="false">IF(MONTH(A2859)=MONTH(A2858),F2858+1,1)</f>
        <v>3</v>
      </c>
      <c r="G2859" s="73"/>
      <c r="H2859" s="75" t="s">
        <v>2644</v>
      </c>
      <c r="I2859" s="75" t="s">
        <v>79</v>
      </c>
      <c r="J2859" s="75" t="s">
        <v>2313</v>
      </c>
      <c r="K2859" s="34" t="s">
        <v>80</v>
      </c>
      <c r="L2859" s="7" t="n">
        <v>0.667361111111111</v>
      </c>
      <c r="M2859" s="7" t="n">
        <v>0.714583333333333</v>
      </c>
      <c r="N2859" s="77" t="s">
        <v>206</v>
      </c>
      <c r="O2859" s="37" t="s">
        <v>2645</v>
      </c>
      <c r="Q2859" s="0" t="s">
        <v>75</v>
      </c>
      <c r="R2859" s="0" t="str">
        <f aca="false">CHOOSE(WEEKDAY(A2859),"Dom","Lun","Mar","Mie","Jue","Vie","Sab")</f>
        <v>Mar</v>
      </c>
    </row>
    <row r="2860" customFormat="false" ht="15" hidden="true" customHeight="true" outlineLevel="0" collapsed="false">
      <c r="A2860" s="47" t="n">
        <v>44320</v>
      </c>
      <c r="B2860" s="79" t="s">
        <v>4089</v>
      </c>
      <c r="C2860" s="49"/>
      <c r="D2860" s="80"/>
      <c r="E2860" s="81"/>
      <c r="F2860" s="82"/>
      <c r="G2860" s="81"/>
      <c r="H2860" s="83"/>
      <c r="I2860" s="83"/>
      <c r="J2860" s="83"/>
      <c r="K2860" s="103" t="s">
        <v>108</v>
      </c>
      <c r="L2860" s="85" t="n">
        <v>0.597916666666667</v>
      </c>
      <c r="M2860" s="85" t="n">
        <v>0.606944444444444</v>
      </c>
      <c r="N2860" s="86" t="s">
        <v>2137</v>
      </c>
      <c r="O2860" s="59" t="s">
        <v>3938</v>
      </c>
      <c r="Q2860" s="0" t="s">
        <v>75</v>
      </c>
      <c r="R2860" s="0" t="str">
        <f aca="false">CHOOSE(WEEKDAY(A2860),"Dom","Lun","Mar","Mie","Jue","Vie","Sab")</f>
        <v>Mar</v>
      </c>
    </row>
    <row r="2861" customFormat="false" ht="15" hidden="true" customHeight="true" outlineLevel="0" collapsed="false">
      <c r="A2861" s="32" t="n">
        <v>44320</v>
      </c>
      <c r="B2861" s="9" t="s">
        <v>511</v>
      </c>
      <c r="D2861" s="72"/>
      <c r="E2861" s="73"/>
      <c r="F2861" s="74"/>
      <c r="G2861" s="73"/>
      <c r="H2861" s="75"/>
      <c r="I2861" s="75"/>
      <c r="J2861" s="75"/>
      <c r="K2861" s="34" t="s">
        <v>257</v>
      </c>
      <c r="L2861" s="7" t="n">
        <v>0.740972222222222</v>
      </c>
      <c r="M2861" s="7" t="n">
        <v>0.768055555555556</v>
      </c>
      <c r="N2861" s="77" t="s">
        <v>305</v>
      </c>
      <c r="O2861" s="37" t="s">
        <v>512</v>
      </c>
      <c r="Q2861" s="0" t="s">
        <v>75</v>
      </c>
      <c r="R2861" s="0" t="str">
        <f aca="false">CHOOSE(WEEKDAY(A2861),"Dom","Lun","Mar","Mie","Jue","Vie","Sab")</f>
        <v>Mar</v>
      </c>
    </row>
    <row r="2862" customFormat="false" ht="15" hidden="true" customHeight="true" outlineLevel="0" collapsed="false">
      <c r="A2862" s="32" t="n">
        <v>44320</v>
      </c>
      <c r="B2862" s="9" t="s">
        <v>143</v>
      </c>
      <c r="D2862" s="72"/>
      <c r="E2862" s="73"/>
      <c r="F2862" s="74"/>
      <c r="G2862" s="73"/>
      <c r="H2862" s="75"/>
      <c r="I2862" s="75"/>
      <c r="J2862" s="75"/>
      <c r="K2862" s="34" t="s">
        <v>144</v>
      </c>
      <c r="L2862" s="7" t="n">
        <v>0.771527777777778</v>
      </c>
      <c r="M2862" s="7" t="n">
        <v>0.797222222222222</v>
      </c>
      <c r="N2862" s="77" t="s">
        <v>310</v>
      </c>
      <c r="Q2862" s="0" t="s">
        <v>75</v>
      </c>
      <c r="R2862" s="0" t="str">
        <f aca="false">CHOOSE(WEEKDAY(A2862),"Dom","Lun","Mar","Mie","Jue","Vie","Sab")</f>
        <v>Mar</v>
      </c>
    </row>
    <row r="2863" customFormat="false" ht="15" hidden="true" customHeight="true" outlineLevel="0" collapsed="false">
      <c r="A2863" s="47" t="n">
        <v>44320</v>
      </c>
      <c r="B2863" s="79" t="s">
        <v>147</v>
      </c>
      <c r="C2863" s="49"/>
      <c r="D2863" s="80"/>
      <c r="E2863" s="81"/>
      <c r="F2863" s="82"/>
      <c r="G2863" s="81"/>
      <c r="H2863" s="83"/>
      <c r="I2863" s="83"/>
      <c r="J2863" s="83"/>
      <c r="K2863" s="103" t="s">
        <v>96</v>
      </c>
      <c r="L2863" s="85" t="n">
        <v>0.840277777777778</v>
      </c>
      <c r="M2863" s="85" t="n">
        <v>0.85625</v>
      </c>
      <c r="N2863" s="86" t="s">
        <v>937</v>
      </c>
      <c r="O2863" s="59"/>
      <c r="Q2863" s="0" t="s">
        <v>75</v>
      </c>
      <c r="R2863" s="0" t="str">
        <f aca="false">CHOOSE(WEEKDAY(A2863),"Dom","Lun","Mar","Mie","Jue","Vie","Sab")</f>
        <v>Mar</v>
      </c>
    </row>
    <row r="2864" customFormat="false" ht="15" hidden="false" customHeight="true" outlineLevel="0" collapsed="false">
      <c r="A2864" s="47" t="n">
        <v>44321</v>
      </c>
      <c r="B2864" s="79" t="s">
        <v>4195</v>
      </c>
      <c r="C2864" s="49" t="n">
        <v>350</v>
      </c>
      <c r="D2864" s="80" t="s">
        <v>104</v>
      </c>
      <c r="E2864" s="81" t="s">
        <v>4196</v>
      </c>
      <c r="F2864" s="82" t="n">
        <f aca="false">IF(MONTH(A2864)=MONTH(A2863),F2863+1,1)</f>
        <v>1</v>
      </c>
      <c r="G2864" s="81"/>
      <c r="H2864" s="83"/>
      <c r="I2864" s="83" t="s">
        <v>113</v>
      </c>
      <c r="J2864" s="83" t="s">
        <v>2313</v>
      </c>
      <c r="K2864" s="103" t="s">
        <v>80</v>
      </c>
      <c r="L2864" s="85" t="n">
        <v>0.378472222222222</v>
      </c>
      <c r="M2864" s="85" t="n">
        <v>0.385416666666667</v>
      </c>
      <c r="N2864" s="86" t="s">
        <v>132</v>
      </c>
      <c r="O2864" s="59" t="s">
        <v>4197</v>
      </c>
      <c r="Q2864" s="0" t="s">
        <v>75</v>
      </c>
      <c r="R2864" s="0" t="str">
        <f aca="false">CHOOSE(WEEKDAY(A2864),"Dom","Lun","Mar","Mie","Jue","Vie","Sab")</f>
        <v>Mie</v>
      </c>
    </row>
    <row r="2865" customFormat="false" ht="15" hidden="false" customHeight="true" outlineLevel="0" collapsed="false">
      <c r="A2865" s="32" t="n">
        <v>44321</v>
      </c>
      <c r="B2865" s="9" t="s">
        <v>4198</v>
      </c>
      <c r="C2865" s="33" t="n">
        <v>350</v>
      </c>
      <c r="D2865" s="72" t="s">
        <v>104</v>
      </c>
      <c r="E2865" s="73" t="s">
        <v>4199</v>
      </c>
      <c r="F2865" s="74" t="n">
        <f aca="false">IF(MONTH(A2865)=MONTH(A2864),F2864+1,1)</f>
        <v>2</v>
      </c>
      <c r="G2865" s="73"/>
      <c r="H2865" s="75"/>
      <c r="I2865" s="75" t="s">
        <v>113</v>
      </c>
      <c r="J2865" s="75" t="s">
        <v>2313</v>
      </c>
      <c r="K2865" s="34" t="s">
        <v>80</v>
      </c>
      <c r="L2865" s="7" t="n">
        <v>0.502777777777778</v>
      </c>
      <c r="M2865" s="7" t="n">
        <v>0.520138888888889</v>
      </c>
      <c r="N2865" s="77" t="s">
        <v>122</v>
      </c>
      <c r="O2865" s="37" t="s">
        <v>4200</v>
      </c>
      <c r="Q2865" s="0" t="s">
        <v>75</v>
      </c>
      <c r="R2865" s="0" t="str">
        <f aca="false">CHOOSE(WEEKDAY(A2865),"Dom","Lun","Mar","Mie","Jue","Vie","Sab")</f>
        <v>Mie</v>
      </c>
    </row>
    <row r="2866" customFormat="false" ht="15" hidden="false" customHeight="true" outlineLevel="0" collapsed="false">
      <c r="A2866" s="32" t="n">
        <v>44321</v>
      </c>
      <c r="B2866" s="9" t="s">
        <v>2131</v>
      </c>
      <c r="C2866" s="33" t="n">
        <v>350</v>
      </c>
      <c r="D2866" s="72" t="s">
        <v>729</v>
      </c>
      <c r="E2866" s="73" t="s">
        <v>2132</v>
      </c>
      <c r="F2866" s="74" t="n">
        <f aca="false">IF(MONTH(A2866)=MONTH(A2865),F2865+1,1)</f>
        <v>3</v>
      </c>
      <c r="G2866" s="73"/>
      <c r="H2866" s="75" t="s">
        <v>2133</v>
      </c>
      <c r="I2866" s="75" t="s">
        <v>183</v>
      </c>
      <c r="J2866" s="75" t="s">
        <v>2313</v>
      </c>
      <c r="K2866" s="34" t="s">
        <v>80</v>
      </c>
      <c r="L2866" s="7" t="n">
        <v>0.718055555555556</v>
      </c>
      <c r="M2866" s="7" t="n">
        <v>0.740972222222222</v>
      </c>
      <c r="N2866" s="77" t="s">
        <v>213</v>
      </c>
      <c r="O2866" s="37" t="s">
        <v>2134</v>
      </c>
      <c r="Q2866" s="0" t="s">
        <v>75</v>
      </c>
      <c r="R2866" s="0" t="str">
        <f aca="false">CHOOSE(WEEKDAY(A2866),"Dom","Lun","Mar","Mie","Jue","Vie","Sab")</f>
        <v>Mie</v>
      </c>
    </row>
    <row r="2867" customFormat="false" ht="15" hidden="false" customHeight="true" outlineLevel="0" collapsed="false">
      <c r="A2867" s="32" t="n">
        <v>44321</v>
      </c>
      <c r="B2867" s="9" t="s">
        <v>68</v>
      </c>
      <c r="C2867" s="156" t="n">
        <v>450</v>
      </c>
      <c r="D2867" s="137" t="s">
        <v>69</v>
      </c>
      <c r="E2867" s="73" t="s">
        <v>70</v>
      </c>
      <c r="F2867" s="74" t="n">
        <f aca="false">IF(MONTH(A2867)=MONTH(A2866),F2866+1,1)</f>
        <v>4</v>
      </c>
      <c r="G2867" s="73"/>
      <c r="H2867" s="75" t="s">
        <v>71</v>
      </c>
      <c r="I2867" s="75" t="s">
        <v>113</v>
      </c>
      <c r="J2867" s="75" t="s">
        <v>2313</v>
      </c>
      <c r="K2867" s="34" t="s">
        <v>80</v>
      </c>
      <c r="L2867" s="7" t="n">
        <v>0.585416666666667</v>
      </c>
      <c r="M2867" s="7" t="n">
        <v>0.622916666666667</v>
      </c>
      <c r="N2867" s="77" t="s">
        <v>124</v>
      </c>
      <c r="O2867" s="37" t="s">
        <v>74</v>
      </c>
      <c r="Q2867" s="0" t="s">
        <v>75</v>
      </c>
      <c r="R2867" s="0" t="str">
        <f aca="false">CHOOSE(WEEKDAY(A2867),"Dom","Lun","Mar","Mie","Jue","Vie","Sab")</f>
        <v>Mie</v>
      </c>
    </row>
    <row r="2868" customFormat="false" ht="15" hidden="true" customHeight="true" outlineLevel="0" collapsed="false">
      <c r="A2868" s="32" t="n">
        <v>44321</v>
      </c>
      <c r="B2868" s="9" t="s">
        <v>433</v>
      </c>
      <c r="D2868" s="72"/>
      <c r="E2868" s="73"/>
      <c r="F2868" s="74"/>
      <c r="G2868" s="73"/>
      <c r="H2868" s="75"/>
      <c r="I2868" s="75"/>
      <c r="J2868" s="75"/>
      <c r="K2868" s="34" t="s">
        <v>257</v>
      </c>
      <c r="L2868" s="7" t="n">
        <v>0.349305555555556</v>
      </c>
      <c r="M2868" s="7" t="n">
        <v>0.375694444444444</v>
      </c>
      <c r="N2868" s="77" t="s">
        <v>168</v>
      </c>
      <c r="O2868" s="37" t="s">
        <v>435</v>
      </c>
      <c r="Q2868" s="0" t="s">
        <v>75</v>
      </c>
      <c r="R2868" s="0" t="str">
        <f aca="false">CHOOSE(WEEKDAY(A2868),"Dom","Lun","Mar","Mie","Jue","Vie","Sab")</f>
        <v>Mie</v>
      </c>
    </row>
    <row r="2869" customFormat="false" ht="15" hidden="true" customHeight="true" outlineLevel="0" collapsed="false">
      <c r="A2869" s="32" t="n">
        <v>44321</v>
      </c>
      <c r="B2869" s="9" t="s">
        <v>3680</v>
      </c>
      <c r="D2869" s="72"/>
      <c r="E2869" s="73"/>
      <c r="F2869" s="74"/>
      <c r="G2869" s="73"/>
      <c r="H2869" s="75"/>
      <c r="I2869" s="75"/>
      <c r="J2869" s="75"/>
      <c r="K2869" s="34" t="s">
        <v>108</v>
      </c>
      <c r="L2869" s="7" t="n">
        <v>0.406944444444444</v>
      </c>
      <c r="M2869" s="7" t="n">
        <v>0.406944444444444</v>
      </c>
      <c r="N2869" s="77" t="s">
        <v>137</v>
      </c>
      <c r="O2869" s="37" t="s">
        <v>4201</v>
      </c>
      <c r="Q2869" s="0" t="s">
        <v>75</v>
      </c>
      <c r="R2869" s="0" t="str">
        <f aca="false">CHOOSE(WEEKDAY(A2869),"Dom","Lun","Mar","Mie","Jue","Vie","Sab")</f>
        <v>Mie</v>
      </c>
    </row>
    <row r="2870" customFormat="false" ht="15" hidden="true" customHeight="true" outlineLevel="0" collapsed="false">
      <c r="A2870" s="32" t="n">
        <v>44321</v>
      </c>
      <c r="B2870" s="9" t="s">
        <v>3680</v>
      </c>
      <c r="C2870" s="157"/>
      <c r="D2870" s="153"/>
      <c r="E2870" s="73"/>
      <c r="F2870" s="74"/>
      <c r="G2870" s="73"/>
      <c r="H2870" s="75"/>
      <c r="I2870" s="75"/>
      <c r="J2870" s="75"/>
      <c r="K2870" s="34" t="s">
        <v>108</v>
      </c>
      <c r="L2870" s="7" t="n">
        <v>0.415277777777778</v>
      </c>
      <c r="M2870" s="7" t="n">
        <v>0.419444444444444</v>
      </c>
      <c r="N2870" s="77" t="s">
        <v>166</v>
      </c>
      <c r="O2870" s="37" t="s">
        <v>4202</v>
      </c>
      <c r="Q2870" s="0" t="s">
        <v>75</v>
      </c>
      <c r="R2870" s="0" t="str">
        <f aca="false">CHOOSE(WEEKDAY(A2870),"Dom","Lun","Mar","Mie","Jue","Vie","Sab")</f>
        <v>Mie</v>
      </c>
    </row>
    <row r="2871" customFormat="false" ht="15" hidden="true" customHeight="true" outlineLevel="0" collapsed="false">
      <c r="A2871" s="32" t="n">
        <v>44321</v>
      </c>
      <c r="B2871" s="9" t="s">
        <v>3680</v>
      </c>
      <c r="D2871" s="72"/>
      <c r="E2871" s="73"/>
      <c r="F2871" s="74"/>
      <c r="G2871" s="73"/>
      <c r="H2871" s="75"/>
      <c r="I2871" s="75"/>
      <c r="J2871" s="75"/>
      <c r="K2871" s="34" t="s">
        <v>108</v>
      </c>
      <c r="L2871" s="7" t="n">
        <v>0.468055555555555</v>
      </c>
      <c r="M2871" s="7" t="n">
        <v>0.475694444444444</v>
      </c>
      <c r="N2871" s="77" t="s">
        <v>318</v>
      </c>
      <c r="O2871" s="37" t="s">
        <v>4200</v>
      </c>
      <c r="Q2871" s="0" t="s">
        <v>75</v>
      </c>
      <c r="R2871" s="0" t="str">
        <f aca="false">CHOOSE(WEEKDAY(A2871),"Dom","Lun","Mar","Mie","Jue","Vie","Sab")</f>
        <v>Mie</v>
      </c>
    </row>
    <row r="2872" customFormat="false" ht="15" hidden="true" customHeight="true" outlineLevel="0" collapsed="false">
      <c r="A2872" s="32" t="n">
        <v>44321</v>
      </c>
      <c r="B2872" s="9" t="s">
        <v>143</v>
      </c>
      <c r="D2872" s="72"/>
      <c r="E2872" s="73"/>
      <c r="F2872" s="74"/>
      <c r="G2872" s="73"/>
      <c r="H2872" s="75"/>
      <c r="I2872" s="75"/>
      <c r="J2872" s="75"/>
      <c r="K2872" s="34" t="s">
        <v>144</v>
      </c>
      <c r="L2872" s="7" t="n">
        <v>0.534722222222222</v>
      </c>
      <c r="M2872" s="7" t="n">
        <v>0.575</v>
      </c>
      <c r="N2872" s="77" t="s">
        <v>125</v>
      </c>
      <c r="Q2872" s="0" t="s">
        <v>75</v>
      </c>
      <c r="R2872" s="0" t="str">
        <f aca="false">CHOOSE(WEEKDAY(A2872),"Dom","Lun","Mar","Mie","Jue","Vie","Sab")</f>
        <v>Mie</v>
      </c>
    </row>
    <row r="2873" customFormat="false" ht="15" hidden="true" customHeight="true" outlineLevel="0" collapsed="false">
      <c r="A2873" s="32" t="n">
        <v>44321</v>
      </c>
      <c r="B2873" s="9" t="s">
        <v>143</v>
      </c>
      <c r="D2873" s="72"/>
      <c r="E2873" s="73"/>
      <c r="F2873" s="74"/>
      <c r="G2873" s="73"/>
      <c r="H2873" s="75"/>
      <c r="I2873" s="75"/>
      <c r="J2873" s="75"/>
      <c r="K2873" s="34" t="s">
        <v>144</v>
      </c>
      <c r="L2873" s="7" t="n">
        <v>0.659027777777778</v>
      </c>
      <c r="M2873" s="7" t="n">
        <v>0.700694444444444</v>
      </c>
      <c r="N2873" s="77" t="s">
        <v>213</v>
      </c>
      <c r="Q2873" s="0" t="s">
        <v>75</v>
      </c>
      <c r="R2873" s="0" t="str">
        <f aca="false">CHOOSE(WEEKDAY(A2873),"Dom","Lun","Mar","Mie","Jue","Vie","Sab")</f>
        <v>Mie</v>
      </c>
    </row>
    <row r="2874" customFormat="false" ht="15" hidden="true" customHeight="true" outlineLevel="0" collapsed="false">
      <c r="A2874" s="32" t="n">
        <v>44321</v>
      </c>
      <c r="B2874" s="9" t="s">
        <v>143</v>
      </c>
      <c r="D2874" s="72"/>
      <c r="E2874" s="73"/>
      <c r="F2874" s="74"/>
      <c r="G2874" s="73"/>
      <c r="H2874" s="75"/>
      <c r="I2874" s="75"/>
      <c r="J2874" s="75"/>
      <c r="K2874" s="34" t="s">
        <v>144</v>
      </c>
      <c r="L2874" s="7" t="n">
        <v>0.758333333333333</v>
      </c>
      <c r="M2874" s="7" t="n">
        <v>0.78125</v>
      </c>
      <c r="N2874" s="77" t="s">
        <v>284</v>
      </c>
      <c r="Q2874" s="0" t="s">
        <v>75</v>
      </c>
      <c r="R2874" s="0" t="str">
        <f aca="false">CHOOSE(WEEKDAY(A2874),"Dom","Lun","Mar","Mie","Jue","Vie","Sab")</f>
        <v>Mie</v>
      </c>
    </row>
    <row r="2875" customFormat="false" ht="15" hidden="true" customHeight="true" outlineLevel="0" collapsed="false">
      <c r="A2875" s="47" t="n">
        <v>44321</v>
      </c>
      <c r="B2875" s="79" t="s">
        <v>147</v>
      </c>
      <c r="C2875" s="49"/>
      <c r="D2875" s="80"/>
      <c r="E2875" s="81"/>
      <c r="F2875" s="82"/>
      <c r="G2875" s="81"/>
      <c r="H2875" s="83"/>
      <c r="I2875" s="83"/>
      <c r="J2875" s="83"/>
      <c r="K2875" s="103" t="s">
        <v>96</v>
      </c>
      <c r="L2875" s="85" t="n">
        <v>0.7875</v>
      </c>
      <c r="M2875" s="85" t="n">
        <v>0.806944444444444</v>
      </c>
      <c r="N2875" s="86" t="s">
        <v>2758</v>
      </c>
      <c r="O2875" s="59"/>
      <c r="Q2875" s="0" t="s">
        <v>75</v>
      </c>
      <c r="R2875" s="0" t="str">
        <f aca="false">CHOOSE(WEEKDAY(A2875),"Dom","Lun","Mar","Mie","Jue","Vie","Sab")</f>
        <v>Mie</v>
      </c>
    </row>
    <row r="2876" customFormat="false" ht="15" hidden="false" customHeight="true" outlineLevel="0" collapsed="false">
      <c r="A2876" s="47" t="n">
        <v>44322</v>
      </c>
      <c r="B2876" s="79" t="s">
        <v>4203</v>
      </c>
      <c r="C2876" s="49" t="n">
        <v>380</v>
      </c>
      <c r="D2876" s="80" t="s">
        <v>821</v>
      </c>
      <c r="E2876" s="81" t="s">
        <v>4204</v>
      </c>
      <c r="F2876" s="82" t="n">
        <f aca="false">IF(MONTH(A2876)=MONTH(A2875),F2875+1,1)</f>
        <v>1</v>
      </c>
      <c r="G2876" s="81"/>
      <c r="H2876" s="83" t="s">
        <v>4205</v>
      </c>
      <c r="I2876" s="83" t="s">
        <v>100</v>
      </c>
      <c r="J2876" s="83" t="s">
        <v>2313</v>
      </c>
      <c r="K2876" s="103" t="s">
        <v>80</v>
      </c>
      <c r="L2876" s="85" t="n">
        <v>0.48125</v>
      </c>
      <c r="M2876" s="85" t="n">
        <v>0.481944444444444</v>
      </c>
      <c r="N2876" s="86" t="s">
        <v>476</v>
      </c>
      <c r="O2876" s="59" t="s">
        <v>4206</v>
      </c>
      <c r="Q2876" s="0" t="s">
        <v>75</v>
      </c>
      <c r="R2876" s="0" t="str">
        <f aca="false">CHOOSE(WEEKDAY(A2876),"Dom","Lun","Mar","Mie","Jue","Vie","Sab")</f>
        <v>Jue</v>
      </c>
    </row>
    <row r="2877" customFormat="false" ht="15" hidden="false" customHeight="true" outlineLevel="0" collapsed="false">
      <c r="A2877" s="32" t="n">
        <v>44322</v>
      </c>
      <c r="B2877" s="9" t="s">
        <v>1198</v>
      </c>
      <c r="C2877" s="33" t="n">
        <v>250</v>
      </c>
      <c r="D2877" s="72" t="s">
        <v>104</v>
      </c>
      <c r="E2877" s="73" t="s">
        <v>1199</v>
      </c>
      <c r="F2877" s="74" t="n">
        <f aca="false">IF(MONTH(A2877)=MONTH(A2876),F2876+1,1)</f>
        <v>2</v>
      </c>
      <c r="G2877" s="73"/>
      <c r="H2877" s="75"/>
      <c r="I2877" s="75" t="s">
        <v>79</v>
      </c>
      <c r="J2877" s="75" t="s">
        <v>2313</v>
      </c>
      <c r="K2877" s="34" t="s">
        <v>80</v>
      </c>
      <c r="L2877" s="7" t="n">
        <v>0.608333333333333</v>
      </c>
      <c r="M2877" s="7" t="n">
        <v>0.616666666666667</v>
      </c>
      <c r="N2877" s="77" t="s">
        <v>220</v>
      </c>
      <c r="O2877" s="37" t="s">
        <v>1200</v>
      </c>
      <c r="Q2877" s="0" t="s">
        <v>75</v>
      </c>
      <c r="R2877" s="0" t="str">
        <f aca="false">CHOOSE(WEEKDAY(A2877),"Dom","Lun","Mar","Mie","Jue","Vie","Sab")</f>
        <v>Jue</v>
      </c>
    </row>
    <row r="2878" customFormat="false" ht="15" hidden="false" customHeight="true" outlineLevel="0" collapsed="false">
      <c r="A2878" s="32" t="n">
        <v>44322</v>
      </c>
      <c r="B2878" s="9" t="s">
        <v>1941</v>
      </c>
      <c r="C2878" s="33" t="n">
        <v>300</v>
      </c>
      <c r="D2878" s="72" t="s">
        <v>104</v>
      </c>
      <c r="E2878" s="73" t="s">
        <v>4207</v>
      </c>
      <c r="F2878" s="74" t="n">
        <f aca="false">IF(MONTH(A2878)=MONTH(A2877),F2877+1,1)</f>
        <v>3</v>
      </c>
      <c r="G2878" s="73"/>
      <c r="H2878" s="75"/>
      <c r="I2878" s="75" t="s">
        <v>159</v>
      </c>
      <c r="J2878" s="75" t="s">
        <v>2313</v>
      </c>
      <c r="K2878" s="34" t="s">
        <v>80</v>
      </c>
      <c r="L2878" s="7" t="n">
        <v>0.627777777777778</v>
      </c>
      <c r="M2878" s="7" t="n">
        <v>0.668055555555556</v>
      </c>
      <c r="N2878" s="77" t="s">
        <v>206</v>
      </c>
      <c r="O2878" s="37" t="s">
        <v>4208</v>
      </c>
      <c r="Q2878" s="0" t="s">
        <v>75</v>
      </c>
      <c r="R2878" s="0" t="str">
        <f aca="false">CHOOSE(WEEKDAY(A2878),"Dom","Lun","Mar","Mie","Jue","Vie","Sab")</f>
        <v>Jue</v>
      </c>
    </row>
    <row r="2879" customFormat="false" ht="15" hidden="true" customHeight="true" outlineLevel="0" collapsed="false">
      <c r="A2879" s="32" t="n">
        <v>44322</v>
      </c>
      <c r="B2879" s="9" t="s">
        <v>4209</v>
      </c>
      <c r="D2879" s="72"/>
      <c r="E2879" s="73"/>
      <c r="F2879" s="74"/>
      <c r="G2879" s="73"/>
      <c r="H2879" s="75"/>
      <c r="I2879" s="75"/>
      <c r="J2879" s="75"/>
      <c r="K2879" s="34" t="s">
        <v>108</v>
      </c>
      <c r="L2879" s="7" t="n">
        <v>0.460416666666667</v>
      </c>
      <c r="M2879" s="7" t="n">
        <v>0.475</v>
      </c>
      <c r="N2879" s="77" t="s">
        <v>284</v>
      </c>
      <c r="O2879" s="37" t="s">
        <v>4210</v>
      </c>
      <c r="Q2879" s="0" t="s">
        <v>75</v>
      </c>
      <c r="R2879" s="0" t="str">
        <f aca="false">CHOOSE(WEEKDAY(A2879),"Dom","Lun","Mar","Mie","Jue","Vie","Sab")</f>
        <v>Jue</v>
      </c>
    </row>
    <row r="2880" customFormat="false" ht="15" hidden="true" customHeight="true" outlineLevel="0" collapsed="false">
      <c r="A2880" s="32" t="n">
        <v>44322</v>
      </c>
      <c r="B2880" s="9" t="s">
        <v>4211</v>
      </c>
      <c r="D2880" s="72"/>
      <c r="E2880" s="73"/>
      <c r="F2880" s="74"/>
      <c r="G2880" s="73"/>
      <c r="H2880" s="75"/>
      <c r="I2880" s="75"/>
      <c r="J2880" s="75"/>
      <c r="K2880" s="34" t="s">
        <v>108</v>
      </c>
      <c r="L2880" s="7" t="n">
        <v>0.501388888888889</v>
      </c>
      <c r="M2880" s="7" t="n">
        <v>0.502083333333333</v>
      </c>
      <c r="N2880" s="77" t="s">
        <v>1695</v>
      </c>
      <c r="O2880" s="37" t="s">
        <v>4212</v>
      </c>
      <c r="Q2880" s="0" t="s">
        <v>75</v>
      </c>
      <c r="R2880" s="0" t="str">
        <f aca="false">CHOOSE(WEEKDAY(A2880),"Dom","Lun","Mar","Mie","Jue","Vie","Sab")</f>
        <v>Jue</v>
      </c>
    </row>
    <row r="2881" customFormat="false" ht="15" hidden="true" customHeight="true" outlineLevel="0" collapsed="false">
      <c r="A2881" s="32" t="n">
        <v>44322</v>
      </c>
      <c r="B2881" s="9" t="s">
        <v>433</v>
      </c>
      <c r="D2881" s="72"/>
      <c r="E2881" s="73"/>
      <c r="F2881" s="74"/>
      <c r="G2881" s="73"/>
      <c r="H2881" s="75"/>
      <c r="I2881" s="75"/>
      <c r="J2881" s="75"/>
      <c r="K2881" s="34" t="s">
        <v>257</v>
      </c>
      <c r="L2881" s="7" t="n">
        <v>0.577083333333333</v>
      </c>
      <c r="M2881" s="7" t="n">
        <v>0.605555555555555</v>
      </c>
      <c r="N2881" s="77" t="s">
        <v>168</v>
      </c>
      <c r="O2881" s="37" t="s">
        <v>435</v>
      </c>
      <c r="Q2881" s="0" t="s">
        <v>75</v>
      </c>
      <c r="R2881" s="0" t="str">
        <f aca="false">CHOOSE(WEEKDAY(A2881),"Dom","Lun","Mar","Mie","Jue","Vie","Sab")</f>
        <v>Jue</v>
      </c>
    </row>
    <row r="2882" customFormat="false" ht="15" hidden="true" customHeight="true" outlineLevel="0" collapsed="false">
      <c r="A2882" s="32" t="n">
        <v>44322</v>
      </c>
      <c r="B2882" s="9" t="s">
        <v>143</v>
      </c>
      <c r="C2882" s="164"/>
      <c r="D2882" s="144"/>
      <c r="E2882" s="73"/>
      <c r="F2882" s="74"/>
      <c r="G2882" s="73"/>
      <c r="H2882" s="75"/>
      <c r="I2882" s="75"/>
      <c r="J2882" s="75"/>
      <c r="K2882" s="34" t="s">
        <v>144</v>
      </c>
      <c r="L2882" s="7" t="n">
        <v>0.694444444444444</v>
      </c>
      <c r="M2882" s="7" t="n">
        <v>0.711111111111111</v>
      </c>
      <c r="N2882" s="77" t="s">
        <v>170</v>
      </c>
      <c r="Q2882" s="0" t="s">
        <v>75</v>
      </c>
      <c r="R2882" s="0" t="str">
        <f aca="false">CHOOSE(WEEKDAY(A2882),"Dom","Lun","Mar","Mie","Jue","Vie","Sab")</f>
        <v>Jue</v>
      </c>
    </row>
    <row r="2883" customFormat="false" ht="15" hidden="true" customHeight="true" outlineLevel="0" collapsed="false">
      <c r="A2883" s="47" t="n">
        <v>44322</v>
      </c>
      <c r="B2883" s="79" t="s">
        <v>147</v>
      </c>
      <c r="C2883" s="154"/>
      <c r="D2883" s="155"/>
      <c r="E2883" s="81"/>
      <c r="F2883" s="82"/>
      <c r="G2883" s="81"/>
      <c r="H2883" s="83"/>
      <c r="I2883" s="83"/>
      <c r="J2883" s="83"/>
      <c r="K2883" s="103" t="s">
        <v>96</v>
      </c>
      <c r="L2883" s="85" t="n">
        <v>0.71875</v>
      </c>
      <c r="M2883" s="85" t="n">
        <v>0.734027777777778</v>
      </c>
      <c r="N2883" s="86" t="s">
        <v>4213</v>
      </c>
      <c r="O2883" s="59"/>
      <c r="Q2883" s="0" t="s">
        <v>75</v>
      </c>
      <c r="R2883" s="0" t="str">
        <f aca="false">CHOOSE(WEEKDAY(A2883),"Dom","Lun","Mar","Mie","Jue","Vie","Sab")</f>
        <v>Jue</v>
      </c>
    </row>
    <row r="2884" customFormat="false" ht="15" hidden="false" customHeight="true" outlineLevel="0" collapsed="false">
      <c r="A2884" s="32" t="n">
        <v>44323</v>
      </c>
      <c r="B2884" s="9" t="s">
        <v>2003</v>
      </c>
      <c r="C2884" s="33" t="n">
        <v>350</v>
      </c>
      <c r="D2884" s="72" t="s">
        <v>821</v>
      </c>
      <c r="E2884" s="73" t="s">
        <v>4214</v>
      </c>
      <c r="F2884" s="74" t="n">
        <f aca="false">IF(MONTH(A2884)=MONTH(A2883),F2883+1,1)</f>
        <v>1</v>
      </c>
      <c r="G2884" s="73"/>
      <c r="H2884" s="75" t="s">
        <v>233</v>
      </c>
      <c r="I2884" s="75" t="s">
        <v>100</v>
      </c>
      <c r="J2884" s="75" t="s">
        <v>2313</v>
      </c>
      <c r="K2884" s="34" t="s">
        <v>80</v>
      </c>
      <c r="L2884" s="7" t="n">
        <v>0.35</v>
      </c>
      <c r="M2884" s="7" t="n">
        <v>0.366666666666667</v>
      </c>
      <c r="N2884" s="77" t="s">
        <v>267</v>
      </c>
      <c r="O2884" s="37" t="s">
        <v>4215</v>
      </c>
      <c r="Q2884" s="0" t="s">
        <v>75</v>
      </c>
      <c r="R2884" s="0" t="str">
        <f aca="false">CHOOSE(WEEKDAY(A2884),"Dom","Lun","Mar","Mie","Jue","Vie","Sab")</f>
        <v>Vie</v>
      </c>
    </row>
    <row r="2885" customFormat="false" ht="15" hidden="false" customHeight="true" outlineLevel="0" collapsed="false">
      <c r="A2885" s="32" t="n">
        <v>44323</v>
      </c>
      <c r="B2885" s="9" t="s">
        <v>4216</v>
      </c>
      <c r="C2885" s="33" t="n">
        <v>350</v>
      </c>
      <c r="D2885" s="72" t="s">
        <v>821</v>
      </c>
      <c r="E2885" s="73" t="s">
        <v>4217</v>
      </c>
      <c r="F2885" s="74" t="n">
        <f aca="false">IF(MONTH(A2885)=MONTH(A2884),F2884+1,1)</f>
        <v>2</v>
      </c>
      <c r="G2885" s="73"/>
      <c r="H2885" s="75" t="s">
        <v>4218</v>
      </c>
      <c r="I2885" s="75" t="s">
        <v>183</v>
      </c>
      <c r="J2885" s="75" t="s">
        <v>2313</v>
      </c>
      <c r="K2885" s="34" t="s">
        <v>80</v>
      </c>
      <c r="L2885" s="7" t="n">
        <v>0.449305555555556</v>
      </c>
      <c r="M2885" s="7" t="n">
        <v>0.475694444444444</v>
      </c>
      <c r="N2885" s="77" t="s">
        <v>213</v>
      </c>
      <c r="O2885" s="37" t="s">
        <v>4219</v>
      </c>
      <c r="Q2885" s="0" t="s">
        <v>75</v>
      </c>
      <c r="R2885" s="0" t="str">
        <f aca="false">CHOOSE(WEEKDAY(A2885),"Dom","Lun","Mar","Mie","Jue","Vie","Sab")</f>
        <v>Vie</v>
      </c>
    </row>
    <row r="2886" customFormat="false" ht="15" hidden="true" customHeight="true" outlineLevel="0" collapsed="false">
      <c r="A2886" s="47" t="n">
        <v>44323</v>
      </c>
      <c r="B2886" s="79" t="s">
        <v>1412</v>
      </c>
      <c r="C2886" s="49"/>
      <c r="D2886" s="80"/>
      <c r="E2886" s="81"/>
      <c r="F2886" s="82"/>
      <c r="G2886" s="81"/>
      <c r="H2886" s="83"/>
      <c r="I2886" s="83"/>
      <c r="J2886" s="83"/>
      <c r="K2886" s="103" t="s">
        <v>108</v>
      </c>
      <c r="L2886" s="85" t="n">
        <v>0.384722222222222</v>
      </c>
      <c r="M2886" s="85" t="n">
        <v>0.394444444444444</v>
      </c>
      <c r="N2886" s="86" t="s">
        <v>434</v>
      </c>
      <c r="O2886" s="59" t="s">
        <v>4220</v>
      </c>
      <c r="Q2886" s="0" t="s">
        <v>75</v>
      </c>
      <c r="R2886" s="0" t="str">
        <f aca="false">CHOOSE(WEEKDAY(A2886),"Dom","Lun","Mar","Mie","Jue","Vie","Sab")</f>
        <v>Vie</v>
      </c>
    </row>
    <row r="2887" customFormat="false" ht="15" hidden="true" customHeight="true" outlineLevel="0" collapsed="false">
      <c r="A2887" s="32" t="n">
        <v>44323</v>
      </c>
      <c r="B2887" s="9" t="s">
        <v>4221</v>
      </c>
      <c r="C2887" s="156"/>
      <c r="D2887" s="137"/>
      <c r="E2887" s="73"/>
      <c r="F2887" s="74"/>
      <c r="G2887" s="73"/>
      <c r="H2887" s="75"/>
      <c r="I2887" s="75" t="s">
        <v>159</v>
      </c>
      <c r="J2887" s="75"/>
      <c r="K2887" s="34" t="s">
        <v>108</v>
      </c>
      <c r="L2887" s="7" t="n">
        <v>0.399305555555556</v>
      </c>
      <c r="M2887" s="7" t="n">
        <v>0.409027777777778</v>
      </c>
      <c r="N2887" s="77" t="s">
        <v>106</v>
      </c>
      <c r="O2887" s="37" t="s">
        <v>4222</v>
      </c>
      <c r="P2887" s="0" t="s">
        <v>4223</v>
      </c>
      <c r="Q2887" s="0" t="s">
        <v>75</v>
      </c>
      <c r="R2887" s="0" t="str">
        <f aca="false">CHOOSE(WEEKDAY(A2887),"Dom","Lun","Mar","Mie","Jue","Vie","Sab")</f>
        <v>Vie</v>
      </c>
    </row>
    <row r="2888" customFormat="false" ht="15" hidden="true" customHeight="true" outlineLevel="0" collapsed="false">
      <c r="A2888" s="32" t="n">
        <v>44323</v>
      </c>
      <c r="B2888" s="9" t="s">
        <v>1385</v>
      </c>
      <c r="D2888" s="72"/>
      <c r="E2888" s="73"/>
      <c r="F2888" s="74"/>
      <c r="G2888" s="73"/>
      <c r="H2888" s="75"/>
      <c r="I2888" s="75"/>
      <c r="J2888" s="75"/>
      <c r="K2888" s="34" t="s">
        <v>257</v>
      </c>
      <c r="L2888" s="7" t="n">
        <v>0.424305555555556</v>
      </c>
      <c r="M2888" s="7" t="n">
        <v>0.436111111111111</v>
      </c>
      <c r="N2888" s="77" t="s">
        <v>343</v>
      </c>
      <c r="O2888" s="37" t="s">
        <v>281</v>
      </c>
      <c r="Q2888" s="0" t="s">
        <v>75</v>
      </c>
      <c r="R2888" s="0" t="str">
        <f aca="false">CHOOSE(WEEKDAY(A2888),"Dom","Lun","Mar","Mie","Jue","Vie","Sab")</f>
        <v>Vie</v>
      </c>
    </row>
    <row r="2889" customFormat="false" ht="15" hidden="true" customHeight="true" outlineLevel="0" collapsed="false">
      <c r="A2889" s="32" t="n">
        <v>44323</v>
      </c>
      <c r="B2889" s="9" t="s">
        <v>143</v>
      </c>
      <c r="C2889" s="157"/>
      <c r="D2889" s="153"/>
      <c r="E2889" s="73"/>
      <c r="F2889" s="74"/>
      <c r="G2889" s="73"/>
      <c r="H2889" s="75"/>
      <c r="I2889" s="75"/>
      <c r="J2889" s="75"/>
      <c r="K2889" s="34" t="s">
        <v>144</v>
      </c>
      <c r="L2889" s="7" t="n">
        <v>0.4375</v>
      </c>
      <c r="M2889" s="7" t="n">
        <v>0.443055555555556</v>
      </c>
      <c r="N2889" s="77" t="s">
        <v>284</v>
      </c>
      <c r="Q2889" s="0" t="s">
        <v>75</v>
      </c>
      <c r="R2889" s="0" t="str">
        <f aca="false">CHOOSE(WEEKDAY(A2889),"Dom","Lun","Mar","Mie","Jue","Vie","Sab")</f>
        <v>Vie</v>
      </c>
    </row>
    <row r="2890" customFormat="false" ht="15" hidden="true" customHeight="true" outlineLevel="0" collapsed="false">
      <c r="A2890" s="32" t="n">
        <v>44323</v>
      </c>
      <c r="B2890" s="9" t="s">
        <v>3281</v>
      </c>
      <c r="D2890" s="72"/>
      <c r="E2890" s="73" t="s">
        <v>3282</v>
      </c>
      <c r="F2890" s="74"/>
      <c r="G2890" s="73"/>
      <c r="H2890" s="75"/>
      <c r="I2890" s="75" t="s">
        <v>183</v>
      </c>
      <c r="J2890" s="75"/>
      <c r="K2890" s="34" t="s">
        <v>108</v>
      </c>
      <c r="L2890" s="7" t="n">
        <v>0.493055555555556</v>
      </c>
      <c r="M2890" s="7" t="n">
        <v>0.496527777777778</v>
      </c>
      <c r="N2890" s="77" t="s">
        <v>4224</v>
      </c>
      <c r="O2890" s="37" t="s">
        <v>3283</v>
      </c>
      <c r="Q2890" s="0" t="s">
        <v>75</v>
      </c>
      <c r="R2890" s="0" t="str">
        <f aca="false">CHOOSE(WEEKDAY(A2890),"Dom","Lun","Mar","Mie","Jue","Vie","Sab")</f>
        <v>Vie</v>
      </c>
    </row>
    <row r="2891" customFormat="false" ht="15" hidden="true" customHeight="true" outlineLevel="0" collapsed="false">
      <c r="A2891" s="32" t="n">
        <v>44323</v>
      </c>
      <c r="B2891" s="9" t="s">
        <v>143</v>
      </c>
      <c r="D2891" s="72"/>
      <c r="E2891" s="73"/>
      <c r="F2891" s="74"/>
      <c r="G2891" s="73"/>
      <c r="H2891" s="75"/>
      <c r="I2891" s="75"/>
      <c r="J2891" s="75"/>
      <c r="K2891" s="34" t="s">
        <v>144</v>
      </c>
      <c r="L2891" s="7" t="n">
        <v>0.575</v>
      </c>
      <c r="M2891" s="7" t="n">
        <v>0.6875</v>
      </c>
      <c r="N2891" s="77" t="s">
        <v>239</v>
      </c>
      <c r="Q2891" s="0" t="s">
        <v>75</v>
      </c>
      <c r="R2891" s="0" t="str">
        <f aca="false">CHOOSE(WEEKDAY(A2891),"Dom","Lun","Mar","Mie","Jue","Vie","Sab")</f>
        <v>Vie</v>
      </c>
    </row>
    <row r="2892" customFormat="false" ht="15" hidden="true" customHeight="true" outlineLevel="0" collapsed="false">
      <c r="A2892" s="47" t="n">
        <v>44323</v>
      </c>
      <c r="B2892" s="79" t="s">
        <v>147</v>
      </c>
      <c r="C2892" s="49"/>
      <c r="D2892" s="80"/>
      <c r="E2892" s="81"/>
      <c r="F2892" s="82"/>
      <c r="G2892" s="81"/>
      <c r="H2892" s="83"/>
      <c r="I2892" s="83"/>
      <c r="J2892" s="83"/>
      <c r="K2892" s="103" t="s">
        <v>96</v>
      </c>
      <c r="L2892" s="85" t="n">
        <v>0.693055555555556</v>
      </c>
      <c r="M2892" s="85" t="n">
        <v>0.715277777777778</v>
      </c>
      <c r="N2892" s="86" t="s">
        <v>4225</v>
      </c>
      <c r="O2892" s="59"/>
      <c r="Q2892" s="0" t="s">
        <v>75</v>
      </c>
      <c r="R2892" s="0" t="str">
        <f aca="false">CHOOSE(WEEKDAY(A2892),"Dom","Lun","Mar","Mie","Jue","Vie","Sab")</f>
        <v>Vie</v>
      </c>
    </row>
    <row r="2893" customFormat="false" ht="15" hidden="false" customHeight="true" outlineLevel="0" collapsed="false">
      <c r="A2893" s="32" t="n">
        <v>44324</v>
      </c>
      <c r="B2893" s="9" t="s">
        <v>4226</v>
      </c>
      <c r="C2893" s="33" t="n">
        <v>266.666666666667</v>
      </c>
      <c r="D2893" s="72" t="s">
        <v>898</v>
      </c>
      <c r="E2893" s="73" t="s">
        <v>4227</v>
      </c>
      <c r="F2893" s="74" t="n">
        <f aca="false">IF(MONTH(A2893)=MONTH(A2892),F2892+1,1)</f>
        <v>1</v>
      </c>
      <c r="G2893" s="73"/>
      <c r="H2893" s="75"/>
      <c r="I2893" s="75" t="s">
        <v>79</v>
      </c>
      <c r="J2893" s="75" t="s">
        <v>2313</v>
      </c>
      <c r="K2893" s="34" t="s">
        <v>80</v>
      </c>
      <c r="L2893" s="7" t="n">
        <v>0.71875</v>
      </c>
      <c r="M2893" s="7" t="n">
        <v>0.76875</v>
      </c>
      <c r="N2893" s="77" t="s">
        <v>198</v>
      </c>
      <c r="O2893" s="37" t="s">
        <v>4228</v>
      </c>
      <c r="Q2893" s="0" t="s">
        <v>115</v>
      </c>
      <c r="R2893" s="0" t="str">
        <f aca="false">CHOOSE(WEEKDAY(A2893),"Dom","Lun","Mar","Mie","Jue","Vie","Sab")</f>
        <v>Sab</v>
      </c>
    </row>
    <row r="2894" customFormat="false" ht="15" hidden="false" customHeight="true" outlineLevel="0" collapsed="false">
      <c r="A2894" s="32" t="n">
        <v>44324</v>
      </c>
      <c r="B2894" s="9" t="s">
        <v>4226</v>
      </c>
      <c r="C2894" s="33" t="n">
        <v>266.666666666667</v>
      </c>
      <c r="D2894" s="72" t="s">
        <v>898</v>
      </c>
      <c r="E2894" s="73" t="s">
        <v>4229</v>
      </c>
      <c r="F2894" s="74" t="n">
        <f aca="false">IF(MONTH(A2894)=MONTH(A2893),F2893+1,1)</f>
        <v>2</v>
      </c>
      <c r="G2894" s="73"/>
      <c r="H2894" s="75"/>
      <c r="I2894" s="75" t="s">
        <v>79</v>
      </c>
      <c r="J2894" s="75" t="s">
        <v>2313</v>
      </c>
      <c r="K2894" s="34" t="s">
        <v>80</v>
      </c>
      <c r="L2894" s="7" t="n">
        <v>0.779166666666667</v>
      </c>
      <c r="M2894" s="7" t="n">
        <v>0.784722222222222</v>
      </c>
      <c r="N2894" s="77" t="s">
        <v>164</v>
      </c>
      <c r="O2894" s="37" t="s">
        <v>4230</v>
      </c>
      <c r="Q2894" s="0" t="s">
        <v>115</v>
      </c>
      <c r="R2894" s="0" t="str">
        <f aca="false">CHOOSE(WEEKDAY(A2894),"Dom","Lun","Mar","Mie","Jue","Vie","Sab")</f>
        <v>Sab</v>
      </c>
    </row>
    <row r="2895" customFormat="false" ht="15" hidden="false" customHeight="true" outlineLevel="0" collapsed="false">
      <c r="A2895" s="32" t="n">
        <v>44324</v>
      </c>
      <c r="B2895" s="9" t="s">
        <v>4226</v>
      </c>
      <c r="C2895" s="157" t="n">
        <v>266.666666666667</v>
      </c>
      <c r="D2895" s="153" t="s">
        <v>898</v>
      </c>
      <c r="E2895" s="73" t="s">
        <v>4231</v>
      </c>
      <c r="F2895" s="74" t="n">
        <f aca="false">IF(MONTH(A2895)=MONTH(A2894),F2894+1,1)</f>
        <v>3</v>
      </c>
      <c r="G2895" s="73"/>
      <c r="H2895" s="75"/>
      <c r="I2895" s="75" t="s">
        <v>79</v>
      </c>
      <c r="J2895" s="75" t="s">
        <v>2313</v>
      </c>
      <c r="K2895" s="34" t="s">
        <v>80</v>
      </c>
      <c r="L2895" s="7" t="n">
        <v>0.794444444444444</v>
      </c>
      <c r="M2895" s="7" t="n">
        <v>0.794444444444444</v>
      </c>
      <c r="N2895" s="77" t="s">
        <v>122</v>
      </c>
      <c r="O2895" s="37" t="s">
        <v>4232</v>
      </c>
      <c r="Q2895" s="0" t="s">
        <v>115</v>
      </c>
      <c r="R2895" s="0" t="str">
        <f aca="false">CHOOSE(WEEKDAY(A2895),"Dom","Lun","Mar","Mie","Jue","Vie","Sab")</f>
        <v>Sab</v>
      </c>
    </row>
    <row r="2896" customFormat="false" ht="15" hidden="false" customHeight="true" outlineLevel="0" collapsed="false">
      <c r="A2896" s="32" t="n">
        <v>44324</v>
      </c>
      <c r="B2896" s="9" t="s">
        <v>4233</v>
      </c>
      <c r="C2896" s="33" t="n">
        <v>400</v>
      </c>
      <c r="D2896" s="72" t="s">
        <v>821</v>
      </c>
      <c r="E2896" s="73" t="s">
        <v>4234</v>
      </c>
      <c r="F2896" s="74" t="n">
        <f aca="false">IF(MONTH(A2896)=MONTH(A2895),F2895+1,1)</f>
        <v>4</v>
      </c>
      <c r="G2896" s="73"/>
      <c r="H2896" s="75" t="s">
        <v>4235</v>
      </c>
      <c r="I2896" s="75" t="s">
        <v>159</v>
      </c>
      <c r="J2896" s="75" t="s">
        <v>2313</v>
      </c>
      <c r="K2896" s="34" t="s">
        <v>80</v>
      </c>
      <c r="L2896" s="7" t="n">
        <v>0.572916666666667</v>
      </c>
      <c r="M2896" s="7" t="n">
        <v>0.59375</v>
      </c>
      <c r="N2896" s="77" t="s">
        <v>341</v>
      </c>
      <c r="O2896" s="37" t="s">
        <v>4236</v>
      </c>
      <c r="P2896" s="0" t="s">
        <v>4237</v>
      </c>
      <c r="Q2896" s="0" t="s">
        <v>115</v>
      </c>
      <c r="R2896" s="0" t="str">
        <f aca="false">CHOOSE(WEEKDAY(A2896),"Dom","Lun","Mar","Mie","Jue","Vie","Sab")</f>
        <v>Sab</v>
      </c>
    </row>
    <row r="2897" customFormat="false" ht="15" hidden="false" customHeight="true" outlineLevel="0" collapsed="false">
      <c r="A2897" s="32" t="n">
        <v>44324</v>
      </c>
      <c r="B2897" s="9" t="s">
        <v>4238</v>
      </c>
      <c r="C2897" s="33" t="n">
        <v>350</v>
      </c>
      <c r="D2897" s="72" t="s">
        <v>104</v>
      </c>
      <c r="E2897" s="73" t="s">
        <v>4239</v>
      </c>
      <c r="F2897" s="74" t="n">
        <f aca="false">IF(MONTH(A2897)=MONTH(A2896),F2896+1,1)</f>
        <v>5</v>
      </c>
      <c r="G2897" s="73"/>
      <c r="H2897" s="75"/>
      <c r="I2897" s="75" t="s">
        <v>187</v>
      </c>
      <c r="J2897" s="75" t="s">
        <v>2313</v>
      </c>
      <c r="K2897" s="34" t="s">
        <v>80</v>
      </c>
      <c r="L2897" s="7" t="n">
        <v>0.469444444444444</v>
      </c>
      <c r="M2897" s="7" t="n">
        <v>0.477083333333333</v>
      </c>
      <c r="N2897" s="77" t="s">
        <v>318</v>
      </c>
      <c r="O2897" s="37" t="s">
        <v>4240</v>
      </c>
      <c r="Q2897" s="0" t="s">
        <v>115</v>
      </c>
      <c r="R2897" s="0" t="str">
        <f aca="false">CHOOSE(WEEKDAY(A2897),"Dom","Lun","Mar","Mie","Jue","Vie","Sab")</f>
        <v>Sab</v>
      </c>
    </row>
    <row r="2898" customFormat="false" ht="15" hidden="false" customHeight="true" outlineLevel="0" collapsed="false">
      <c r="A2898" s="32" t="n">
        <v>44324</v>
      </c>
      <c r="B2898" s="9" t="s">
        <v>4241</v>
      </c>
      <c r="C2898" s="33" t="n">
        <v>300</v>
      </c>
      <c r="D2898" s="72" t="s">
        <v>104</v>
      </c>
      <c r="E2898" s="73" t="s">
        <v>4242</v>
      </c>
      <c r="F2898" s="74" t="n">
        <f aca="false">IF(MONTH(A2898)=MONTH(A2897),F2897+1,1)</f>
        <v>6</v>
      </c>
      <c r="G2898" s="73"/>
      <c r="H2898" s="75" t="s">
        <v>4243</v>
      </c>
      <c r="I2898" s="75" t="s">
        <v>183</v>
      </c>
      <c r="J2898" s="75" t="s">
        <v>2313</v>
      </c>
      <c r="K2898" s="34" t="s">
        <v>80</v>
      </c>
      <c r="L2898" s="7" t="n">
        <v>0.545833333333333</v>
      </c>
      <c r="M2898" s="7" t="n">
        <v>0.559722222222222</v>
      </c>
      <c r="N2898" s="77" t="s">
        <v>261</v>
      </c>
      <c r="O2898" s="37" t="s">
        <v>4244</v>
      </c>
      <c r="Q2898" s="0" t="s">
        <v>115</v>
      </c>
      <c r="R2898" s="0" t="str">
        <f aca="false">CHOOSE(WEEKDAY(A2898),"Dom","Lun","Mar","Mie","Jue","Vie","Sab")</f>
        <v>Sab</v>
      </c>
    </row>
    <row r="2899" customFormat="false" ht="15" hidden="false" customHeight="true" outlineLevel="0" collapsed="false">
      <c r="A2899" s="32" t="n">
        <v>44324</v>
      </c>
      <c r="B2899" s="9" t="s">
        <v>3349</v>
      </c>
      <c r="C2899" s="157" t="n">
        <v>300</v>
      </c>
      <c r="D2899" s="153" t="s">
        <v>104</v>
      </c>
      <c r="E2899" s="73" t="s">
        <v>4245</v>
      </c>
      <c r="F2899" s="74" t="n">
        <f aca="false">IF(MONTH(A2899)=MONTH(A2898),F2898+1,1)</f>
        <v>7</v>
      </c>
      <c r="G2899" s="73"/>
      <c r="H2899" s="75"/>
      <c r="I2899" s="75" t="s">
        <v>183</v>
      </c>
      <c r="J2899" s="75" t="s">
        <v>2313</v>
      </c>
      <c r="K2899" s="34" t="s">
        <v>80</v>
      </c>
      <c r="L2899" s="7" t="n">
        <v>0.636111111111111</v>
      </c>
      <c r="M2899" s="7" t="n">
        <v>0.660416666666667</v>
      </c>
      <c r="N2899" s="77" t="s">
        <v>259</v>
      </c>
      <c r="O2899" s="37" t="s">
        <v>4246</v>
      </c>
      <c r="Q2899" s="0" t="s">
        <v>115</v>
      </c>
      <c r="R2899" s="0" t="str">
        <f aca="false">CHOOSE(WEEKDAY(A2899),"Dom","Lun","Mar","Mie","Jue","Vie","Sab")</f>
        <v>Sab</v>
      </c>
    </row>
    <row r="2900" customFormat="false" ht="15" hidden="true" customHeight="true" outlineLevel="0" collapsed="false">
      <c r="A2900" s="47" t="n">
        <v>44324</v>
      </c>
      <c r="B2900" s="79" t="s">
        <v>143</v>
      </c>
      <c r="C2900" s="49"/>
      <c r="D2900" s="80"/>
      <c r="E2900" s="81"/>
      <c r="F2900" s="82"/>
      <c r="G2900" s="81"/>
      <c r="H2900" s="83"/>
      <c r="I2900" s="83"/>
      <c r="J2900" s="83"/>
      <c r="K2900" s="103" t="s">
        <v>144</v>
      </c>
      <c r="L2900" s="85" t="n">
        <v>0.504166666666667</v>
      </c>
      <c r="M2900" s="85" t="n">
        <v>0.51875</v>
      </c>
      <c r="N2900" s="86" t="s">
        <v>324</v>
      </c>
      <c r="O2900" s="59" t="s">
        <v>4247</v>
      </c>
      <c r="Q2900" s="0" t="s">
        <v>115</v>
      </c>
      <c r="R2900" s="0" t="str">
        <f aca="false">CHOOSE(WEEKDAY(A2900),"Dom","Lun","Mar","Mie","Jue","Vie","Sab")</f>
        <v>Sab</v>
      </c>
    </row>
    <row r="2901" customFormat="false" ht="15" hidden="true" customHeight="true" outlineLevel="0" collapsed="false">
      <c r="A2901" s="32" t="n">
        <v>44324</v>
      </c>
      <c r="B2901" s="9" t="s">
        <v>4248</v>
      </c>
      <c r="C2901" s="157"/>
      <c r="D2901" s="153"/>
      <c r="E2901" s="73"/>
      <c r="F2901" s="74"/>
      <c r="G2901" s="73"/>
      <c r="H2901" s="75"/>
      <c r="I2901" s="75"/>
      <c r="J2901" s="75"/>
      <c r="K2901" s="34" t="s">
        <v>108</v>
      </c>
      <c r="L2901" s="7" t="n">
        <v>0.525694444444444</v>
      </c>
      <c r="M2901" s="7" t="n">
        <v>0.53125</v>
      </c>
      <c r="N2901" s="77" t="s">
        <v>122</v>
      </c>
      <c r="Q2901" s="0" t="s">
        <v>115</v>
      </c>
      <c r="R2901" s="0" t="str">
        <f aca="false">CHOOSE(WEEKDAY(A2901),"Dom","Lun","Mar","Mie","Jue","Vie","Sab")</f>
        <v>Sab</v>
      </c>
    </row>
    <row r="2902" customFormat="false" ht="15" hidden="true" customHeight="true" outlineLevel="0" collapsed="false">
      <c r="A2902" s="32" t="n">
        <v>44324</v>
      </c>
      <c r="B2902" s="9" t="s">
        <v>4089</v>
      </c>
      <c r="C2902" s="157"/>
      <c r="D2902" s="153"/>
      <c r="E2902" s="73"/>
      <c r="F2902" s="74"/>
      <c r="G2902" s="73"/>
      <c r="H2902" s="75"/>
      <c r="I2902" s="75"/>
      <c r="J2902" s="75"/>
      <c r="K2902" s="34" t="s">
        <v>108</v>
      </c>
      <c r="L2902" s="7" t="n">
        <v>0.616666666666667</v>
      </c>
      <c r="M2902" s="7" t="n">
        <v>0.625</v>
      </c>
      <c r="N2902" s="77" t="s">
        <v>220</v>
      </c>
      <c r="O2902" s="37" t="s">
        <v>3938</v>
      </c>
      <c r="Q2902" s="0" t="s">
        <v>115</v>
      </c>
      <c r="R2902" s="0" t="str">
        <f aca="false">CHOOSE(WEEKDAY(A2902),"Dom","Lun","Mar","Mie","Jue","Vie","Sab")</f>
        <v>Sab</v>
      </c>
    </row>
    <row r="2903" customFormat="false" ht="15" hidden="true" customHeight="true" outlineLevel="0" collapsed="false">
      <c r="A2903" s="32" t="n">
        <v>44324</v>
      </c>
      <c r="B2903" s="9" t="s">
        <v>143</v>
      </c>
      <c r="D2903" s="72"/>
      <c r="E2903" s="73"/>
      <c r="F2903" s="74"/>
      <c r="G2903" s="73"/>
      <c r="H2903" s="75"/>
      <c r="I2903" s="75"/>
      <c r="J2903" s="75"/>
      <c r="K2903" s="34" t="s">
        <v>144</v>
      </c>
      <c r="L2903" s="7" t="n">
        <v>0.672222222222222</v>
      </c>
      <c r="M2903" s="7" t="n">
        <v>0.691666666666667</v>
      </c>
      <c r="N2903" s="77" t="s">
        <v>145</v>
      </c>
      <c r="Q2903" s="0" t="s">
        <v>115</v>
      </c>
      <c r="R2903" s="0" t="str">
        <f aca="false">CHOOSE(WEEKDAY(A2903),"Dom","Lun","Mar","Mie","Jue","Vie","Sab")</f>
        <v>Sab</v>
      </c>
    </row>
    <row r="2904" customFormat="false" ht="15" hidden="true" customHeight="true" outlineLevel="0" collapsed="false">
      <c r="A2904" s="32" t="n">
        <v>44324</v>
      </c>
      <c r="B2904" s="9" t="s">
        <v>1385</v>
      </c>
      <c r="C2904" s="164"/>
      <c r="D2904" s="144"/>
      <c r="E2904" s="73"/>
      <c r="F2904" s="74"/>
      <c r="G2904" s="73"/>
      <c r="H2904" s="75"/>
      <c r="I2904" s="75"/>
      <c r="J2904" s="75"/>
      <c r="K2904" s="34" t="s">
        <v>257</v>
      </c>
      <c r="L2904" s="7" t="n">
        <v>0.705555555555556</v>
      </c>
      <c r="M2904" s="7" t="n">
        <v>0.717361111111111</v>
      </c>
      <c r="N2904" s="77" t="s">
        <v>343</v>
      </c>
      <c r="O2904" s="37" t="s">
        <v>281</v>
      </c>
      <c r="Q2904" s="0" t="s">
        <v>115</v>
      </c>
      <c r="R2904" s="0" t="str">
        <f aca="false">CHOOSE(WEEKDAY(A2904),"Dom","Lun","Mar","Mie","Jue","Vie","Sab")</f>
        <v>Sab</v>
      </c>
    </row>
    <row r="2905" customFormat="false" ht="15" hidden="true" customHeight="true" outlineLevel="0" collapsed="false">
      <c r="A2905" s="47" t="n">
        <v>44324</v>
      </c>
      <c r="B2905" s="79" t="s">
        <v>2581</v>
      </c>
      <c r="C2905" s="49"/>
      <c r="D2905" s="80"/>
      <c r="E2905" s="81"/>
      <c r="F2905" s="82"/>
      <c r="G2905" s="81"/>
      <c r="H2905" s="83"/>
      <c r="I2905" s="83"/>
      <c r="J2905" s="83"/>
      <c r="K2905" s="103" t="s">
        <v>144</v>
      </c>
      <c r="L2905" s="85" t="n">
        <v>0.809027777777778</v>
      </c>
      <c r="M2905" s="85" t="n">
        <v>0.852083333333333</v>
      </c>
      <c r="N2905" s="86" t="s">
        <v>4249</v>
      </c>
      <c r="O2905" s="59"/>
      <c r="P2905" s="0" t="s">
        <v>4250</v>
      </c>
      <c r="Q2905" s="0" t="s">
        <v>115</v>
      </c>
      <c r="R2905" s="0" t="str">
        <f aca="false">CHOOSE(WEEKDAY(A2905),"Dom","Lun","Mar","Mie","Jue","Vie","Sab")</f>
        <v>Sab</v>
      </c>
    </row>
    <row r="2906" customFormat="false" ht="15" hidden="true" customHeight="true" outlineLevel="0" collapsed="false">
      <c r="A2906" s="47" t="n">
        <v>44325</v>
      </c>
      <c r="B2906" s="79" t="s">
        <v>147</v>
      </c>
      <c r="C2906" s="154"/>
      <c r="D2906" s="155"/>
      <c r="E2906" s="81"/>
      <c r="F2906" s="82"/>
      <c r="G2906" s="81"/>
      <c r="H2906" s="83"/>
      <c r="I2906" s="83"/>
      <c r="J2906" s="83"/>
      <c r="K2906" s="103" t="s">
        <v>96</v>
      </c>
      <c r="L2906" s="85" t="n">
        <v>0.691666666666667</v>
      </c>
      <c r="M2906" s="85" t="n">
        <v>0.695833333333333</v>
      </c>
      <c r="N2906" s="86" t="s">
        <v>679</v>
      </c>
      <c r="O2906" s="59"/>
      <c r="Q2906" s="0" t="s">
        <v>115</v>
      </c>
      <c r="R2906" s="0" t="str">
        <f aca="false">CHOOSE(WEEKDAY(A2906),"Dom","Lun","Mar","Mie","Jue","Vie","Sab")</f>
        <v>Dom</v>
      </c>
    </row>
    <row r="2907" customFormat="false" ht="15" hidden="false" customHeight="true" outlineLevel="0" collapsed="false">
      <c r="A2907" s="87" t="n">
        <v>44326</v>
      </c>
      <c r="B2907" s="48" t="s">
        <v>4251</v>
      </c>
      <c r="C2907" s="97" t="n">
        <v>450</v>
      </c>
      <c r="D2907" s="50" t="s">
        <v>821</v>
      </c>
      <c r="E2907" s="51" t="s">
        <v>4252</v>
      </c>
      <c r="F2907" s="52" t="n">
        <f aca="false">IF(MONTH(A2907)=MONTH(A2906),F2906+1,1)</f>
        <v>1</v>
      </c>
      <c r="G2907" s="51"/>
      <c r="H2907" s="54" t="s">
        <v>4253</v>
      </c>
      <c r="I2907" s="54" t="s">
        <v>131</v>
      </c>
      <c r="J2907" s="54" t="s">
        <v>2313</v>
      </c>
      <c r="K2907" s="151" t="s">
        <v>80</v>
      </c>
      <c r="L2907" s="57" t="n">
        <v>0.372222222222222</v>
      </c>
      <c r="M2907" s="57" t="n">
        <v>0.40625</v>
      </c>
      <c r="N2907" s="58" t="s">
        <v>210</v>
      </c>
      <c r="O2907" s="98" t="s">
        <v>4254</v>
      </c>
      <c r="Q2907" s="0" t="s">
        <v>115</v>
      </c>
      <c r="R2907" s="0" t="str">
        <f aca="false">CHOOSE(WEEKDAY(A2907),"Dom","Lun","Mar","Mie","Jue","Vie","Sab")</f>
        <v>Lun</v>
      </c>
    </row>
    <row r="2908" customFormat="false" ht="15" hidden="false" customHeight="true" outlineLevel="0" collapsed="false">
      <c r="A2908" s="32" t="n">
        <v>44326</v>
      </c>
      <c r="B2908" s="9" t="s">
        <v>4255</v>
      </c>
      <c r="C2908" s="33" t="n">
        <v>350</v>
      </c>
      <c r="D2908" s="72" t="s">
        <v>821</v>
      </c>
      <c r="E2908" s="73" t="s">
        <v>4256</v>
      </c>
      <c r="F2908" s="74" t="n">
        <f aca="false">IF(MONTH(A2908)=MONTH(A2907),F2907+1,1)</f>
        <v>2</v>
      </c>
      <c r="G2908" s="73"/>
      <c r="H2908" s="75" t="s">
        <v>4257</v>
      </c>
      <c r="I2908" s="75" t="s">
        <v>100</v>
      </c>
      <c r="J2908" s="75" t="s">
        <v>2313</v>
      </c>
      <c r="K2908" s="34" t="s">
        <v>80</v>
      </c>
      <c r="L2908" s="7" t="n">
        <v>0.507638888888889</v>
      </c>
      <c r="M2908" s="7" t="n">
        <v>0.584027777777778</v>
      </c>
      <c r="N2908" s="77" t="s">
        <v>106</v>
      </c>
      <c r="O2908" s="37" t="s">
        <v>4258</v>
      </c>
      <c r="Q2908" s="0" t="s">
        <v>115</v>
      </c>
      <c r="R2908" s="0" t="str">
        <f aca="false">CHOOSE(WEEKDAY(A2908),"Dom","Lun","Mar","Mie","Jue","Vie","Sab")</f>
        <v>Lun</v>
      </c>
    </row>
    <row r="2909" customFormat="false" ht="15" hidden="false" customHeight="true" outlineLevel="0" collapsed="false">
      <c r="A2909" s="32" t="n">
        <v>44326</v>
      </c>
      <c r="B2909" s="9" t="s">
        <v>4259</v>
      </c>
      <c r="C2909" s="33" t="n">
        <v>300</v>
      </c>
      <c r="D2909" s="72" t="s">
        <v>821</v>
      </c>
      <c r="E2909" s="73" t="s">
        <v>4260</v>
      </c>
      <c r="F2909" s="74" t="n">
        <f aca="false">IF(MONTH(A2909)=MONTH(A2908),F2908+1,1)</f>
        <v>3</v>
      </c>
      <c r="G2909" s="73"/>
      <c r="H2909" s="75" t="s">
        <v>4261</v>
      </c>
      <c r="I2909" s="75" t="s">
        <v>100</v>
      </c>
      <c r="J2909" s="75" t="s">
        <v>2313</v>
      </c>
      <c r="K2909" s="34" t="s">
        <v>80</v>
      </c>
      <c r="L2909" s="7" t="n">
        <v>0.652083333333333</v>
      </c>
      <c r="M2909" s="7" t="n">
        <v>0.65625</v>
      </c>
      <c r="N2909" s="77" t="s">
        <v>109</v>
      </c>
      <c r="O2909" s="37" t="s">
        <v>4262</v>
      </c>
      <c r="Q2909" s="0" t="s">
        <v>115</v>
      </c>
      <c r="R2909" s="0" t="str">
        <f aca="false">CHOOSE(WEEKDAY(A2909),"Dom","Lun","Mar","Mie","Jue","Vie","Sab")</f>
        <v>Lun</v>
      </c>
    </row>
    <row r="2910" customFormat="false" ht="15" hidden="false" customHeight="true" outlineLevel="0" collapsed="false">
      <c r="A2910" s="32" t="n">
        <v>44326</v>
      </c>
      <c r="B2910" s="9" t="s">
        <v>4263</v>
      </c>
      <c r="C2910" s="33" t="n">
        <v>400</v>
      </c>
      <c r="D2910" s="72" t="s">
        <v>821</v>
      </c>
      <c r="E2910" s="73" t="s">
        <v>4264</v>
      </c>
      <c r="F2910" s="74" t="n">
        <f aca="false">IF(MONTH(A2910)=MONTH(A2909),F2909+1,1)</f>
        <v>4</v>
      </c>
      <c r="G2910" s="73"/>
      <c r="H2910" s="75" t="s">
        <v>4265</v>
      </c>
      <c r="I2910" s="75" t="s">
        <v>113</v>
      </c>
      <c r="J2910" s="75" t="s">
        <v>2313</v>
      </c>
      <c r="K2910" s="34" t="s">
        <v>80</v>
      </c>
      <c r="L2910" s="7" t="n">
        <v>0.66875</v>
      </c>
      <c r="M2910" s="7" t="n">
        <v>0.70625</v>
      </c>
      <c r="N2910" s="77" t="s">
        <v>106</v>
      </c>
      <c r="O2910" s="37" t="s">
        <v>4266</v>
      </c>
      <c r="Q2910" s="0" t="s">
        <v>115</v>
      </c>
      <c r="R2910" s="0" t="str">
        <f aca="false">CHOOSE(WEEKDAY(A2910),"Dom","Lun","Mar","Mie","Jue","Vie","Sab")</f>
        <v>Lun</v>
      </c>
    </row>
    <row r="2911" customFormat="false" ht="15" hidden="false" customHeight="true" outlineLevel="0" collapsed="false">
      <c r="A2911" s="47" t="n">
        <v>44326</v>
      </c>
      <c r="B2911" s="79" t="s">
        <v>1083</v>
      </c>
      <c r="C2911" s="49" t="n">
        <v>300</v>
      </c>
      <c r="D2911" s="80" t="s">
        <v>104</v>
      </c>
      <c r="E2911" s="81" t="s">
        <v>1084</v>
      </c>
      <c r="F2911" s="82" t="n">
        <f aca="false">IF(MONTH(A2911)=MONTH(A2910),F2910+1,1)</f>
        <v>5</v>
      </c>
      <c r="G2911" s="81"/>
      <c r="H2911" s="83"/>
      <c r="I2911" s="83" t="s">
        <v>159</v>
      </c>
      <c r="J2911" s="83" t="s">
        <v>2313</v>
      </c>
      <c r="K2911" s="103" t="s">
        <v>80</v>
      </c>
      <c r="L2911" s="85" t="n">
        <v>0.347222222222222</v>
      </c>
      <c r="M2911" s="85" t="n">
        <v>0.359722222222222</v>
      </c>
      <c r="N2911" s="86" t="s">
        <v>109</v>
      </c>
      <c r="O2911" s="59" t="s">
        <v>1085</v>
      </c>
      <c r="Q2911" s="0" t="s">
        <v>115</v>
      </c>
      <c r="R2911" s="0" t="str">
        <f aca="false">CHOOSE(WEEKDAY(A2911),"Dom","Lun","Mar","Mie","Jue","Vie","Sab")</f>
        <v>Lun</v>
      </c>
    </row>
    <row r="2912" customFormat="false" ht="15" hidden="false" customHeight="true" outlineLevel="0" collapsed="false">
      <c r="A2912" s="32" t="n">
        <v>44326</v>
      </c>
      <c r="B2912" s="9" t="s">
        <v>4267</v>
      </c>
      <c r="C2912" s="33" t="n">
        <v>400</v>
      </c>
      <c r="D2912" s="72" t="s">
        <v>104</v>
      </c>
      <c r="E2912" s="73" t="s">
        <v>2033</v>
      </c>
      <c r="F2912" s="74" t="n">
        <f aca="false">IF(MONTH(A2912)=MONTH(A2911),F2911+1,1)</f>
        <v>6</v>
      </c>
      <c r="G2912" s="73"/>
      <c r="H2912" s="75"/>
      <c r="I2912" s="75" t="s">
        <v>183</v>
      </c>
      <c r="J2912" s="75" t="s">
        <v>2313</v>
      </c>
      <c r="K2912" s="34" t="s">
        <v>80</v>
      </c>
      <c r="L2912" s="7" t="n">
        <v>0.426388888888889</v>
      </c>
      <c r="M2912" s="7" t="n">
        <v>0.453472222222222</v>
      </c>
      <c r="N2912" s="77" t="s">
        <v>106</v>
      </c>
      <c r="O2912" s="37" t="s">
        <v>2034</v>
      </c>
      <c r="Q2912" s="0" t="s">
        <v>115</v>
      </c>
      <c r="R2912" s="0" t="str">
        <f aca="false">CHOOSE(WEEKDAY(A2912),"Dom","Lun","Mar","Mie","Jue","Vie","Sab")</f>
        <v>Lun</v>
      </c>
    </row>
    <row r="2913" customFormat="false" ht="15" hidden="true" customHeight="true" outlineLevel="0" collapsed="false">
      <c r="A2913" s="32" t="n">
        <v>44326</v>
      </c>
      <c r="B2913" s="9" t="s">
        <v>4268</v>
      </c>
      <c r="C2913" s="157"/>
      <c r="D2913" s="153"/>
      <c r="E2913" s="73"/>
      <c r="F2913" s="74"/>
      <c r="G2913" s="73"/>
      <c r="H2913" s="75"/>
      <c r="I2913" s="75"/>
      <c r="J2913" s="75"/>
      <c r="K2913" s="34" t="s">
        <v>108</v>
      </c>
      <c r="L2913" s="7" t="n">
        <v>0.46875</v>
      </c>
      <c r="M2913" s="7" t="n">
        <v>0.477777777777778</v>
      </c>
      <c r="N2913" s="77" t="s">
        <v>434</v>
      </c>
      <c r="O2913" s="37" t="s">
        <v>4269</v>
      </c>
      <c r="Q2913" s="0" t="s">
        <v>115</v>
      </c>
      <c r="R2913" s="0" t="str">
        <f aca="false">CHOOSE(WEEKDAY(A2913),"Dom","Lun","Mar","Mie","Jue","Vie","Sab")</f>
        <v>Lun</v>
      </c>
    </row>
    <row r="2914" customFormat="false" ht="15" hidden="true" customHeight="true" outlineLevel="0" collapsed="false">
      <c r="A2914" s="32" t="n">
        <v>44326</v>
      </c>
      <c r="B2914" s="9" t="s">
        <v>143</v>
      </c>
      <c r="C2914" s="164"/>
      <c r="D2914" s="144"/>
      <c r="E2914" s="73"/>
      <c r="F2914" s="74"/>
      <c r="G2914" s="73"/>
      <c r="H2914" s="75"/>
      <c r="I2914" s="75"/>
      <c r="J2914" s="75"/>
      <c r="K2914" s="34" t="s">
        <v>144</v>
      </c>
      <c r="L2914" s="7" t="n">
        <v>0.482638888888889</v>
      </c>
      <c r="M2914" s="7" t="n">
        <v>0.488888888888889</v>
      </c>
      <c r="N2914" s="77" t="s">
        <v>348</v>
      </c>
      <c r="Q2914" s="0" t="s">
        <v>115</v>
      </c>
      <c r="R2914" s="0" t="str">
        <f aca="false">CHOOSE(WEEKDAY(A2914),"Dom","Lun","Mar","Mie","Jue","Vie","Sab")</f>
        <v>Lun</v>
      </c>
    </row>
    <row r="2915" customFormat="false" ht="15" hidden="true" customHeight="true" outlineLevel="0" collapsed="false">
      <c r="A2915" s="32" t="n">
        <v>44326</v>
      </c>
      <c r="B2915" s="9" t="s">
        <v>4270</v>
      </c>
      <c r="D2915" s="72"/>
      <c r="E2915" s="73"/>
      <c r="F2915" s="74"/>
      <c r="G2915" s="73"/>
      <c r="H2915" s="75"/>
      <c r="I2915" s="75"/>
      <c r="J2915" s="75"/>
      <c r="K2915" s="34" t="s">
        <v>108</v>
      </c>
      <c r="L2915" s="7" t="n">
        <v>0.599305555555556</v>
      </c>
      <c r="M2915" s="7" t="n">
        <v>0.607638888888889</v>
      </c>
      <c r="N2915" s="77" t="s">
        <v>395</v>
      </c>
      <c r="O2915" s="37" t="s">
        <v>4271</v>
      </c>
      <c r="Q2915" s="0" t="s">
        <v>115</v>
      </c>
      <c r="R2915" s="0" t="str">
        <f aca="false">CHOOSE(WEEKDAY(A2915),"Dom","Lun","Mar","Mie","Jue","Vie","Sab")</f>
        <v>Lun</v>
      </c>
    </row>
    <row r="2916" customFormat="false" ht="15" hidden="true" customHeight="true" outlineLevel="0" collapsed="false">
      <c r="A2916" s="32" t="n">
        <v>44326</v>
      </c>
      <c r="B2916" s="9" t="s">
        <v>459</v>
      </c>
      <c r="D2916" s="72"/>
      <c r="E2916" s="73"/>
      <c r="F2916" s="74"/>
      <c r="G2916" s="73"/>
      <c r="H2916" s="75"/>
      <c r="I2916" s="75"/>
      <c r="J2916" s="75"/>
      <c r="K2916" s="34" t="s">
        <v>257</v>
      </c>
      <c r="L2916" s="7" t="n">
        <v>0.633333333333333</v>
      </c>
      <c r="M2916" s="7" t="n">
        <v>0.648611111111111</v>
      </c>
      <c r="N2916" s="77" t="s">
        <v>305</v>
      </c>
      <c r="O2916" s="37" t="s">
        <v>460</v>
      </c>
      <c r="Q2916" s="0" t="s">
        <v>115</v>
      </c>
      <c r="R2916" s="0" t="str">
        <f aca="false">CHOOSE(WEEKDAY(A2916),"Dom","Lun","Mar","Mie","Jue","Vie","Sab")</f>
        <v>Lun</v>
      </c>
    </row>
    <row r="2917" customFormat="false" ht="15" hidden="true" customHeight="true" outlineLevel="0" collapsed="false">
      <c r="A2917" s="32" t="n">
        <v>44326</v>
      </c>
      <c r="B2917" s="9" t="s">
        <v>4272</v>
      </c>
      <c r="D2917" s="72"/>
      <c r="E2917" s="73"/>
      <c r="F2917" s="74"/>
      <c r="G2917" s="73"/>
      <c r="H2917" s="75"/>
      <c r="I2917" s="75"/>
      <c r="J2917" s="75"/>
      <c r="K2917" s="34" t="s">
        <v>108</v>
      </c>
      <c r="L2917" s="7" t="n">
        <v>0.721527777777778</v>
      </c>
      <c r="M2917" s="7" t="n">
        <v>0.764583333333333</v>
      </c>
      <c r="N2917" s="77" t="s">
        <v>284</v>
      </c>
      <c r="O2917" s="37" t="s">
        <v>4273</v>
      </c>
      <c r="Q2917" s="0" t="s">
        <v>115</v>
      </c>
      <c r="R2917" s="0" t="str">
        <f aca="false">CHOOSE(WEEKDAY(A2917),"Dom","Lun","Mar","Mie","Jue","Vie","Sab")</f>
        <v>Lun</v>
      </c>
    </row>
    <row r="2918" customFormat="false" ht="15" hidden="true" customHeight="true" outlineLevel="0" collapsed="false">
      <c r="A2918" s="32" t="n">
        <v>44326</v>
      </c>
      <c r="B2918" s="9" t="s">
        <v>143</v>
      </c>
      <c r="D2918" s="72"/>
      <c r="E2918" s="73"/>
      <c r="F2918" s="74"/>
      <c r="G2918" s="73"/>
      <c r="H2918" s="75"/>
      <c r="I2918" s="75"/>
      <c r="J2918" s="75"/>
      <c r="K2918" s="34" t="s">
        <v>144</v>
      </c>
      <c r="L2918" s="7" t="n">
        <v>0.770833333333333</v>
      </c>
      <c r="M2918" s="7" t="n">
        <v>0.785416666666667</v>
      </c>
      <c r="N2918" s="77" t="s">
        <v>155</v>
      </c>
      <c r="Q2918" s="0" t="s">
        <v>115</v>
      </c>
      <c r="R2918" s="0" t="str">
        <f aca="false">CHOOSE(WEEKDAY(A2918),"Dom","Lun","Mar","Mie","Jue","Vie","Sab")</f>
        <v>Lun</v>
      </c>
    </row>
    <row r="2919" customFormat="false" ht="15" hidden="true" customHeight="true" outlineLevel="0" collapsed="false">
      <c r="A2919" s="47" t="n">
        <v>44326</v>
      </c>
      <c r="B2919" s="79" t="s">
        <v>147</v>
      </c>
      <c r="C2919" s="49"/>
      <c r="D2919" s="80"/>
      <c r="E2919" s="81"/>
      <c r="F2919" s="82"/>
      <c r="G2919" s="81"/>
      <c r="H2919" s="83"/>
      <c r="I2919" s="83"/>
      <c r="J2919" s="83"/>
      <c r="K2919" s="103" t="s">
        <v>96</v>
      </c>
      <c r="L2919" s="85" t="n">
        <v>0.801388888888889</v>
      </c>
      <c r="M2919" s="85" t="n">
        <v>0.816666666666667</v>
      </c>
      <c r="N2919" s="86" t="s">
        <v>4274</v>
      </c>
      <c r="O2919" s="59"/>
      <c r="Q2919" s="0" t="s">
        <v>115</v>
      </c>
      <c r="R2919" s="0" t="str">
        <f aca="false">CHOOSE(WEEKDAY(A2919),"Dom","Lun","Mar","Mie","Jue","Vie","Sab")</f>
        <v>Lun</v>
      </c>
    </row>
    <row r="2920" customFormat="false" ht="15" hidden="false" customHeight="true" outlineLevel="0" collapsed="false">
      <c r="A2920" s="47" t="n">
        <v>44327</v>
      </c>
      <c r="B2920" s="79" t="s">
        <v>4275</v>
      </c>
      <c r="C2920" s="49" t="n">
        <v>350</v>
      </c>
      <c r="D2920" s="80" t="s">
        <v>821</v>
      </c>
      <c r="E2920" s="81" t="s">
        <v>3392</v>
      </c>
      <c r="F2920" s="82" t="n">
        <f aca="false">IF(MONTH(A2920)=MONTH(A2919),F2919+1,1)</f>
        <v>1</v>
      </c>
      <c r="G2920" s="81"/>
      <c r="H2920" s="83" t="s">
        <v>233</v>
      </c>
      <c r="I2920" s="83" t="s">
        <v>183</v>
      </c>
      <c r="J2920" s="83" t="s">
        <v>2313</v>
      </c>
      <c r="K2920" s="103" t="s">
        <v>80</v>
      </c>
      <c r="L2920" s="85" t="n">
        <v>0.442361111111111</v>
      </c>
      <c r="M2920" s="85" t="n">
        <v>0.484722222222222</v>
      </c>
      <c r="N2920" s="86" t="s">
        <v>395</v>
      </c>
      <c r="O2920" s="59" t="s">
        <v>4276</v>
      </c>
      <c r="Q2920" s="0" t="s">
        <v>115</v>
      </c>
      <c r="R2920" s="0" t="str">
        <f aca="false">CHOOSE(WEEKDAY(A2920),"Dom","Lun","Mar","Mie","Jue","Vie","Sab")</f>
        <v>Mar</v>
      </c>
    </row>
    <row r="2921" customFormat="false" ht="15" hidden="false" customHeight="true" outlineLevel="0" collapsed="false">
      <c r="A2921" s="32" t="n">
        <v>44327</v>
      </c>
      <c r="B2921" s="9" t="s">
        <v>3704</v>
      </c>
      <c r="C2921" s="33" t="n">
        <v>400</v>
      </c>
      <c r="D2921" s="72" t="s">
        <v>104</v>
      </c>
      <c r="E2921" s="73" t="s">
        <v>3705</v>
      </c>
      <c r="F2921" s="74" t="n">
        <f aca="false">IF(MONTH(A2921)=MONTH(A2920),F2920+1,1)</f>
        <v>2</v>
      </c>
      <c r="G2921" s="73"/>
      <c r="H2921" s="75" t="s">
        <v>3706</v>
      </c>
      <c r="I2921" s="75" t="s">
        <v>79</v>
      </c>
      <c r="J2921" s="75" t="s">
        <v>2313</v>
      </c>
      <c r="K2921" s="34" t="s">
        <v>80</v>
      </c>
      <c r="L2921" s="7" t="n">
        <v>0.386805555555556</v>
      </c>
      <c r="M2921" s="7" t="n">
        <v>0.423611111111111</v>
      </c>
      <c r="N2921" s="77" t="s">
        <v>348</v>
      </c>
      <c r="O2921" s="37" t="s">
        <v>3707</v>
      </c>
      <c r="Q2921" s="0" t="s">
        <v>115</v>
      </c>
      <c r="R2921" s="0" t="str">
        <f aca="false">CHOOSE(WEEKDAY(A2921),"Dom","Lun","Mar","Mie","Jue","Vie","Sab")</f>
        <v>Mar</v>
      </c>
    </row>
    <row r="2922" customFormat="false" ht="15" hidden="false" customHeight="true" outlineLevel="0" collapsed="false">
      <c r="A2922" s="32" t="n">
        <v>44327</v>
      </c>
      <c r="B2922" s="9" t="s">
        <v>4241</v>
      </c>
      <c r="C2922" s="33" t="n">
        <v>300</v>
      </c>
      <c r="D2922" s="72" t="s">
        <v>104</v>
      </c>
      <c r="E2922" s="73" t="s">
        <v>4242</v>
      </c>
      <c r="F2922" s="74" t="n">
        <f aca="false">IF(MONTH(A2922)=MONTH(A2921),F2921+1,1)</f>
        <v>3</v>
      </c>
      <c r="G2922" s="73"/>
      <c r="H2922" s="75" t="s">
        <v>4243</v>
      </c>
      <c r="I2922" s="75" t="s">
        <v>183</v>
      </c>
      <c r="J2922" s="75" t="s">
        <v>2313</v>
      </c>
      <c r="K2922" s="34" t="s">
        <v>80</v>
      </c>
      <c r="L2922" s="7" t="n">
        <v>0.543055555555555</v>
      </c>
      <c r="M2922" s="7" t="n">
        <v>0.560416666666667</v>
      </c>
      <c r="N2922" s="77" t="s">
        <v>220</v>
      </c>
      <c r="O2922" s="37" t="s">
        <v>4244</v>
      </c>
      <c r="Q2922" s="0" t="s">
        <v>115</v>
      </c>
      <c r="R2922" s="0" t="str">
        <f aca="false">CHOOSE(WEEKDAY(A2922),"Dom","Lun","Mar","Mie","Jue","Vie","Sab")</f>
        <v>Mar</v>
      </c>
    </row>
    <row r="2923" customFormat="false" ht="15" hidden="true" customHeight="true" outlineLevel="0" collapsed="false">
      <c r="A2923" s="32" t="n">
        <v>44327</v>
      </c>
      <c r="B2923" s="9" t="s">
        <v>143</v>
      </c>
      <c r="C2923" s="157"/>
      <c r="D2923" s="153"/>
      <c r="E2923" s="73"/>
      <c r="F2923" s="74"/>
      <c r="G2923" s="73"/>
      <c r="H2923" s="75"/>
      <c r="I2923" s="75"/>
      <c r="J2923" s="75"/>
      <c r="K2923" s="34" t="s">
        <v>144</v>
      </c>
      <c r="L2923" s="7" t="n">
        <v>0.510416666666667</v>
      </c>
      <c r="M2923" s="7" t="n">
        <v>0.536111111111111</v>
      </c>
      <c r="N2923" s="77" t="s">
        <v>324</v>
      </c>
      <c r="Q2923" s="0" t="s">
        <v>115</v>
      </c>
      <c r="R2923" s="0" t="str">
        <f aca="false">CHOOSE(WEEKDAY(A2923),"Dom","Lun","Mar","Mie","Jue","Vie","Sab")</f>
        <v>Mar</v>
      </c>
    </row>
    <row r="2924" customFormat="false" ht="15" hidden="true" customHeight="true" outlineLevel="0" collapsed="false">
      <c r="A2924" s="47" t="n">
        <v>44327</v>
      </c>
      <c r="B2924" s="79" t="s">
        <v>147</v>
      </c>
      <c r="C2924" s="49"/>
      <c r="D2924" s="80"/>
      <c r="E2924" s="81"/>
      <c r="F2924" s="82"/>
      <c r="G2924" s="81"/>
      <c r="H2924" s="83"/>
      <c r="I2924" s="83"/>
      <c r="J2924" s="83"/>
      <c r="K2924" s="103" t="s">
        <v>96</v>
      </c>
      <c r="L2924" s="85" t="n">
        <v>0.571527777777778</v>
      </c>
      <c r="M2924" s="85" t="n">
        <v>0.715277777777778</v>
      </c>
      <c r="N2924" s="86" t="s">
        <v>3627</v>
      </c>
      <c r="O2924" s="59"/>
      <c r="Q2924" s="0" t="s">
        <v>115</v>
      </c>
      <c r="R2924" s="0" t="str">
        <f aca="false">CHOOSE(WEEKDAY(A2924),"Dom","Lun","Mar","Mie","Jue","Vie","Sab")</f>
        <v>Mar</v>
      </c>
    </row>
    <row r="2925" customFormat="false" ht="15" hidden="false" customHeight="true" outlineLevel="0" collapsed="false">
      <c r="A2925" s="32" t="n">
        <v>44328</v>
      </c>
      <c r="B2925" s="9" t="s">
        <v>4277</v>
      </c>
      <c r="C2925" s="157" t="n">
        <v>400</v>
      </c>
      <c r="D2925" s="153" t="s">
        <v>821</v>
      </c>
      <c r="E2925" s="73" t="s">
        <v>4278</v>
      </c>
      <c r="F2925" s="74" t="n">
        <f aca="false">IF(MONTH(A2925)=MONTH(A2924),F2924+1,1)</f>
        <v>1</v>
      </c>
      <c r="G2925" s="73"/>
      <c r="H2925" s="75" t="s">
        <v>4279</v>
      </c>
      <c r="I2925" s="75" t="s">
        <v>314</v>
      </c>
      <c r="J2925" s="75" t="s">
        <v>2313</v>
      </c>
      <c r="K2925" s="34" t="s">
        <v>80</v>
      </c>
      <c r="L2925" s="7" t="n">
        <v>0.554861111111111</v>
      </c>
      <c r="M2925" s="7" t="n">
        <v>0.592361111111111</v>
      </c>
      <c r="N2925" s="77" t="s">
        <v>348</v>
      </c>
      <c r="O2925" s="37" t="s">
        <v>4280</v>
      </c>
      <c r="Q2925" s="0" t="s">
        <v>115</v>
      </c>
      <c r="R2925" s="0" t="str">
        <f aca="false">CHOOSE(WEEKDAY(A2925),"Dom","Lun","Mar","Mie","Jue","Vie","Sab")</f>
        <v>Mie</v>
      </c>
    </row>
    <row r="2926" customFormat="false" ht="15" hidden="false" customHeight="true" outlineLevel="0" collapsed="false">
      <c r="A2926" s="32" t="n">
        <v>44328</v>
      </c>
      <c r="B2926" s="9" t="s">
        <v>4281</v>
      </c>
      <c r="C2926" s="33" t="n">
        <v>450</v>
      </c>
      <c r="D2926" s="72" t="s">
        <v>821</v>
      </c>
      <c r="E2926" s="73" t="s">
        <v>4282</v>
      </c>
      <c r="F2926" s="74" t="n">
        <f aca="false">IF(MONTH(A2926)=MONTH(A2925),F2925+1,1)</f>
        <v>2</v>
      </c>
      <c r="G2926" s="73"/>
      <c r="H2926" s="75" t="s">
        <v>4283</v>
      </c>
      <c r="I2926" s="75" t="s">
        <v>79</v>
      </c>
      <c r="J2926" s="75" t="s">
        <v>2313</v>
      </c>
      <c r="K2926" s="34" t="s">
        <v>80</v>
      </c>
      <c r="L2926" s="7" t="n">
        <v>0.820138888888889</v>
      </c>
      <c r="M2926" s="7" t="n">
        <v>0.822916666666667</v>
      </c>
      <c r="N2926" s="77" t="s">
        <v>267</v>
      </c>
      <c r="O2926" s="37" t="s">
        <v>4284</v>
      </c>
      <c r="P2926" s="143" t="s">
        <v>4285</v>
      </c>
      <c r="Q2926" s="0" t="s">
        <v>115</v>
      </c>
      <c r="R2926" s="0" t="str">
        <f aca="false">CHOOSE(WEEKDAY(A2926),"Dom","Lun","Mar","Mie","Jue","Vie","Sab")</f>
        <v>Mie</v>
      </c>
    </row>
    <row r="2927" customFormat="false" ht="15" hidden="false" customHeight="true" outlineLevel="0" collapsed="false">
      <c r="A2927" s="32" t="n">
        <v>44328</v>
      </c>
      <c r="B2927" s="9" t="s">
        <v>4286</v>
      </c>
      <c r="C2927" s="33" t="n">
        <v>400</v>
      </c>
      <c r="D2927" s="72" t="s">
        <v>104</v>
      </c>
      <c r="E2927" s="73" t="s">
        <v>4287</v>
      </c>
      <c r="F2927" s="74" t="n">
        <f aca="false">IF(MONTH(A2927)=MONTH(A2926),F2926+1,1)</f>
        <v>3</v>
      </c>
      <c r="G2927" s="73"/>
      <c r="H2927" s="75"/>
      <c r="I2927" s="75" t="s">
        <v>79</v>
      </c>
      <c r="J2927" s="75" t="s">
        <v>2313</v>
      </c>
      <c r="K2927" s="34" t="s">
        <v>80</v>
      </c>
      <c r="L2927" s="7" t="n">
        <v>0.458333333333333</v>
      </c>
      <c r="M2927" s="7" t="n">
        <v>0.461805555555556</v>
      </c>
      <c r="N2927" s="77" t="s">
        <v>395</v>
      </c>
      <c r="O2927" s="37" t="s">
        <v>4288</v>
      </c>
      <c r="Q2927" s="0" t="s">
        <v>115</v>
      </c>
      <c r="R2927" s="0" t="str">
        <f aca="false">CHOOSE(WEEKDAY(A2927),"Dom","Lun","Mar","Mie","Jue","Vie","Sab")</f>
        <v>Mie</v>
      </c>
    </row>
    <row r="2928" customFormat="false" ht="15" hidden="false" customHeight="true" outlineLevel="0" collapsed="false">
      <c r="A2928" s="32" t="n">
        <v>44328</v>
      </c>
      <c r="B2928" s="9" t="s">
        <v>4289</v>
      </c>
      <c r="C2928" s="33" t="n">
        <v>350</v>
      </c>
      <c r="D2928" s="72" t="s">
        <v>104</v>
      </c>
      <c r="E2928" s="73" t="s">
        <v>4290</v>
      </c>
      <c r="F2928" s="74" t="n">
        <f aca="false">IF(MONTH(A2928)=MONTH(A2927),F2927+1,1)</f>
        <v>4</v>
      </c>
      <c r="G2928" s="73"/>
      <c r="H2928" s="75"/>
      <c r="I2928" s="75" t="s">
        <v>159</v>
      </c>
      <c r="J2928" s="75" t="s">
        <v>2313</v>
      </c>
      <c r="K2928" s="34" t="s">
        <v>80</v>
      </c>
      <c r="L2928" s="7" t="n">
        <v>0.611111111111111</v>
      </c>
      <c r="M2928" s="7" t="n">
        <v>0.638888888888889</v>
      </c>
      <c r="N2928" s="77" t="s">
        <v>259</v>
      </c>
      <c r="O2928" s="37" t="s">
        <v>4291</v>
      </c>
      <c r="Q2928" s="0" t="s">
        <v>115</v>
      </c>
      <c r="R2928" s="0" t="str">
        <f aca="false">CHOOSE(WEEKDAY(A2928),"Dom","Lun","Mar","Mie","Jue","Vie","Sab")</f>
        <v>Mie</v>
      </c>
    </row>
    <row r="2929" customFormat="false" ht="15" hidden="true" customHeight="true" outlineLevel="0" collapsed="false">
      <c r="A2929" s="32" t="n">
        <v>44328</v>
      </c>
      <c r="B2929" s="9" t="s">
        <v>433</v>
      </c>
      <c r="C2929" s="157"/>
      <c r="D2929" s="153"/>
      <c r="E2929" s="73"/>
      <c r="F2929" s="74"/>
      <c r="G2929" s="73"/>
      <c r="H2929" s="75"/>
      <c r="I2929" s="75"/>
      <c r="J2929" s="75"/>
      <c r="K2929" s="34" t="s">
        <v>257</v>
      </c>
      <c r="L2929" s="7" t="n">
        <v>0.388888888888889</v>
      </c>
      <c r="M2929" s="7" t="n">
        <v>0.417361111111111</v>
      </c>
      <c r="N2929" s="77" t="s">
        <v>305</v>
      </c>
      <c r="O2929" s="37" t="s">
        <v>435</v>
      </c>
      <c r="Q2929" s="0" t="s">
        <v>115</v>
      </c>
      <c r="R2929" s="0" t="str">
        <f aca="false">CHOOSE(WEEKDAY(A2929),"Dom","Lun","Mar","Mie","Jue","Vie","Sab")</f>
        <v>Mie</v>
      </c>
    </row>
    <row r="2930" customFormat="false" ht="15" hidden="true" customHeight="true" outlineLevel="0" collapsed="false">
      <c r="A2930" s="47" t="n">
        <v>44328</v>
      </c>
      <c r="B2930" s="79" t="s">
        <v>4286</v>
      </c>
      <c r="C2930" s="49"/>
      <c r="D2930" s="80"/>
      <c r="E2930" s="81"/>
      <c r="F2930" s="82"/>
      <c r="G2930" s="81"/>
      <c r="H2930" s="83"/>
      <c r="I2930" s="83"/>
      <c r="J2930" s="83"/>
      <c r="K2930" s="103" t="s">
        <v>108</v>
      </c>
      <c r="L2930" s="85" t="n">
        <v>0.420833333333333</v>
      </c>
      <c r="M2930" s="85" t="n">
        <v>0.430555555555556</v>
      </c>
      <c r="N2930" s="86" t="s">
        <v>137</v>
      </c>
      <c r="O2930" s="59" t="s">
        <v>4292</v>
      </c>
      <c r="Q2930" s="0" t="s">
        <v>115</v>
      </c>
      <c r="R2930" s="0" t="str">
        <f aca="false">CHOOSE(WEEKDAY(A2930),"Dom","Lun","Mar","Mie","Jue","Vie","Sab")</f>
        <v>Mie</v>
      </c>
    </row>
    <row r="2931" customFormat="false" ht="15" hidden="true" customHeight="true" outlineLevel="0" collapsed="false">
      <c r="A2931" s="32" t="n">
        <v>44328</v>
      </c>
      <c r="B2931" s="9" t="s">
        <v>4286</v>
      </c>
      <c r="D2931" s="72"/>
      <c r="E2931" s="73"/>
      <c r="F2931" s="74"/>
      <c r="G2931" s="73"/>
      <c r="H2931" s="75"/>
      <c r="I2931" s="75"/>
      <c r="J2931" s="75"/>
      <c r="K2931" s="34" t="s">
        <v>108</v>
      </c>
      <c r="L2931" s="7" t="n">
        <v>0.438888888888889</v>
      </c>
      <c r="M2931" s="7" t="n">
        <v>0.44375</v>
      </c>
      <c r="N2931" s="77" t="s">
        <v>122</v>
      </c>
      <c r="O2931" s="37" t="s">
        <v>4293</v>
      </c>
      <c r="Q2931" s="0" t="s">
        <v>115</v>
      </c>
      <c r="R2931" s="0" t="str">
        <f aca="false">CHOOSE(WEEKDAY(A2931),"Dom","Lun","Mar","Mie","Jue","Vie","Sab")</f>
        <v>Mie</v>
      </c>
    </row>
    <row r="2932" customFormat="false" ht="15" hidden="true" customHeight="true" outlineLevel="0" collapsed="false">
      <c r="A2932" s="32" t="n">
        <v>44328</v>
      </c>
      <c r="B2932" s="9" t="s">
        <v>143</v>
      </c>
      <c r="D2932" s="72"/>
      <c r="E2932" s="73"/>
      <c r="F2932" s="74"/>
      <c r="G2932" s="73"/>
      <c r="H2932" s="75"/>
      <c r="I2932" s="75"/>
      <c r="J2932" s="75"/>
      <c r="K2932" s="34" t="s">
        <v>144</v>
      </c>
      <c r="L2932" s="7" t="n">
        <v>0.4875</v>
      </c>
      <c r="M2932" s="7" t="n">
        <v>0.547222222222222</v>
      </c>
      <c r="N2932" s="77" t="s">
        <v>170</v>
      </c>
      <c r="Q2932" s="0" t="s">
        <v>115</v>
      </c>
      <c r="R2932" s="0" t="str">
        <f aca="false">CHOOSE(WEEKDAY(A2932),"Dom","Lun","Mar","Mie","Jue","Vie","Sab")</f>
        <v>Mie</v>
      </c>
    </row>
    <row r="2933" customFormat="false" ht="15" hidden="true" customHeight="true" outlineLevel="0" collapsed="false">
      <c r="A2933" s="32" t="n">
        <v>44328</v>
      </c>
      <c r="B2933" s="9" t="s">
        <v>143</v>
      </c>
      <c r="C2933" s="156"/>
      <c r="D2933" s="137"/>
      <c r="E2933" s="73"/>
      <c r="F2933" s="74"/>
      <c r="G2933" s="73"/>
      <c r="H2933" s="75"/>
      <c r="I2933" s="75"/>
      <c r="J2933" s="75"/>
      <c r="K2933" s="34" t="s">
        <v>144</v>
      </c>
      <c r="L2933" s="7" t="n">
        <v>0.650694444444444</v>
      </c>
      <c r="M2933" s="7" t="n">
        <v>0.661805555555556</v>
      </c>
      <c r="N2933" s="77" t="s">
        <v>198</v>
      </c>
      <c r="Q2933" s="0" t="s">
        <v>115</v>
      </c>
      <c r="R2933" s="0" t="str">
        <f aca="false">CHOOSE(WEEKDAY(A2933),"Dom","Lun","Mar","Mie","Jue","Vie","Sab")</f>
        <v>Mie</v>
      </c>
    </row>
    <row r="2934" customFormat="false" ht="15" hidden="true" customHeight="true" outlineLevel="0" collapsed="false">
      <c r="A2934" s="32" t="n">
        <v>44328</v>
      </c>
      <c r="B2934" s="9" t="s">
        <v>147</v>
      </c>
      <c r="C2934" s="157"/>
      <c r="D2934" s="153"/>
      <c r="E2934" s="73"/>
      <c r="F2934" s="74"/>
      <c r="G2934" s="73"/>
      <c r="H2934" s="75"/>
      <c r="I2934" s="75"/>
      <c r="J2934" s="75"/>
      <c r="K2934" s="34" t="s">
        <v>96</v>
      </c>
      <c r="L2934" s="7" t="n">
        <v>0.672222222222222</v>
      </c>
      <c r="M2934" s="7" t="n">
        <v>0.723611111111111</v>
      </c>
      <c r="N2934" s="77" t="s">
        <v>244</v>
      </c>
      <c r="Q2934" s="0" t="s">
        <v>115</v>
      </c>
      <c r="R2934" s="0" t="str">
        <f aca="false">CHOOSE(WEEKDAY(A2934),"Dom","Lun","Mar","Mie","Jue","Vie","Sab")</f>
        <v>Mie</v>
      </c>
    </row>
    <row r="2935" customFormat="false" ht="15" hidden="true" customHeight="true" outlineLevel="0" collapsed="false">
      <c r="A2935" s="32" t="n">
        <v>44328</v>
      </c>
      <c r="B2935" s="9" t="s">
        <v>4294</v>
      </c>
      <c r="D2935" s="72"/>
      <c r="E2935" s="73"/>
      <c r="F2935" s="74"/>
      <c r="G2935" s="73"/>
      <c r="H2935" s="75"/>
      <c r="I2935" s="75" t="s">
        <v>79</v>
      </c>
      <c r="J2935" s="75"/>
      <c r="K2935" s="34" t="s">
        <v>108</v>
      </c>
      <c r="L2935" s="7" t="n">
        <v>0.771527777777778</v>
      </c>
      <c r="M2935" s="7" t="n">
        <v>0.814583333333333</v>
      </c>
      <c r="N2935" s="77" t="s">
        <v>239</v>
      </c>
      <c r="O2935" s="37" t="s">
        <v>4295</v>
      </c>
      <c r="Q2935" s="0" t="s">
        <v>115</v>
      </c>
      <c r="R2935" s="0" t="str">
        <f aca="false">CHOOSE(WEEKDAY(A2935),"Dom","Lun","Mar","Mie","Jue","Vie","Sab")</f>
        <v>Mie</v>
      </c>
    </row>
    <row r="2936" customFormat="false" ht="15" hidden="true" customHeight="true" outlineLevel="0" collapsed="false">
      <c r="A2936" s="32" t="n">
        <v>44328</v>
      </c>
      <c r="B2936" s="9" t="s">
        <v>4296</v>
      </c>
      <c r="D2936" s="72"/>
      <c r="E2936" s="73"/>
      <c r="F2936" s="74"/>
      <c r="G2936" s="73"/>
      <c r="H2936" s="75"/>
      <c r="I2936" s="75"/>
      <c r="J2936" s="75"/>
      <c r="K2936" s="34" t="s">
        <v>108</v>
      </c>
      <c r="L2936" s="7" t="n">
        <v>0.840972222222222</v>
      </c>
      <c r="M2936" s="7" t="n">
        <v>0.845833333333333</v>
      </c>
      <c r="N2936" s="77" t="s">
        <v>122</v>
      </c>
      <c r="O2936" s="37" t="s">
        <v>4297</v>
      </c>
      <c r="Q2936" s="0" t="s">
        <v>115</v>
      </c>
      <c r="R2936" s="0" t="str">
        <f aca="false">CHOOSE(WEEKDAY(A2936),"Dom","Lun","Mar","Mie","Jue","Vie","Sab")</f>
        <v>Mie</v>
      </c>
    </row>
    <row r="2937" customFormat="false" ht="15" hidden="true" customHeight="true" outlineLevel="0" collapsed="false">
      <c r="A2937" s="32" t="n">
        <v>44328</v>
      </c>
      <c r="B2937" s="9" t="s">
        <v>4298</v>
      </c>
      <c r="D2937" s="72"/>
      <c r="E2937" s="73"/>
      <c r="F2937" s="74"/>
      <c r="G2937" s="73"/>
      <c r="H2937" s="75"/>
      <c r="I2937" s="75"/>
      <c r="J2937" s="75"/>
      <c r="K2937" s="34" t="s">
        <v>108</v>
      </c>
      <c r="L2937" s="7" t="n">
        <v>0.860416666666667</v>
      </c>
      <c r="M2937" s="7" t="n">
        <v>0.8625</v>
      </c>
      <c r="N2937" s="77" t="s">
        <v>476</v>
      </c>
      <c r="O2937" s="37" t="s">
        <v>4299</v>
      </c>
      <c r="Q2937" s="0" t="s">
        <v>115</v>
      </c>
      <c r="R2937" s="0" t="str">
        <f aca="false">CHOOSE(WEEKDAY(A2937),"Dom","Lun","Mar","Mie","Jue","Vie","Sab")</f>
        <v>Mie</v>
      </c>
    </row>
    <row r="2938" customFormat="false" ht="15" hidden="true" customHeight="true" outlineLevel="0" collapsed="false">
      <c r="A2938" s="47" t="n">
        <v>44328</v>
      </c>
      <c r="B2938" s="79" t="s">
        <v>147</v>
      </c>
      <c r="C2938" s="49"/>
      <c r="D2938" s="80"/>
      <c r="E2938" s="81"/>
      <c r="F2938" s="82"/>
      <c r="G2938" s="81"/>
      <c r="H2938" s="83"/>
      <c r="I2938" s="83"/>
      <c r="J2938" s="83"/>
      <c r="K2938" s="103" t="s">
        <v>96</v>
      </c>
      <c r="L2938" s="85" t="n">
        <v>0.881944444444444</v>
      </c>
      <c r="M2938" s="85" t="n">
        <v>0.905555555555556</v>
      </c>
      <c r="N2938" s="86" t="s">
        <v>4300</v>
      </c>
      <c r="O2938" s="59"/>
      <c r="Q2938" s="0" t="s">
        <v>115</v>
      </c>
      <c r="R2938" s="0" t="str">
        <f aca="false">CHOOSE(WEEKDAY(A2938),"Dom","Lun","Mar","Mie","Jue","Vie","Sab")</f>
        <v>Mie</v>
      </c>
    </row>
    <row r="2939" customFormat="false" ht="15" hidden="false" customHeight="true" outlineLevel="0" collapsed="false">
      <c r="A2939" s="47" t="n">
        <v>44329</v>
      </c>
      <c r="B2939" s="79" t="s">
        <v>4301</v>
      </c>
      <c r="C2939" s="49" t="n">
        <v>450</v>
      </c>
      <c r="D2939" s="80" t="s">
        <v>821</v>
      </c>
      <c r="E2939" s="81" t="s">
        <v>4302</v>
      </c>
      <c r="F2939" s="82" t="n">
        <f aca="false">IF(MONTH(A2939)=MONTH(A2938),F2938+1,1)</f>
        <v>1</v>
      </c>
      <c r="G2939" s="81"/>
      <c r="H2939" s="83" t="s">
        <v>4303</v>
      </c>
      <c r="I2939" s="83" t="s">
        <v>79</v>
      </c>
      <c r="J2939" s="83" t="s">
        <v>2313</v>
      </c>
      <c r="K2939" s="103" t="s">
        <v>80</v>
      </c>
      <c r="L2939" s="85" t="n">
        <v>0.477777777777778</v>
      </c>
      <c r="M2939" s="85" t="n">
        <v>0.497222222222222</v>
      </c>
      <c r="N2939" s="86" t="s">
        <v>86</v>
      </c>
      <c r="O2939" s="59" t="s">
        <v>4304</v>
      </c>
      <c r="Q2939" s="0" t="s">
        <v>115</v>
      </c>
      <c r="R2939" s="0" t="str">
        <f aca="false">CHOOSE(WEEKDAY(A2939),"Dom","Lun","Mar","Mie","Jue","Vie","Sab")</f>
        <v>Jue</v>
      </c>
    </row>
    <row r="2940" customFormat="false" ht="15" hidden="false" customHeight="true" outlineLevel="0" collapsed="false">
      <c r="A2940" s="32" t="n">
        <v>44329</v>
      </c>
      <c r="B2940" s="9" t="s">
        <v>2626</v>
      </c>
      <c r="C2940" s="33" t="n">
        <v>300</v>
      </c>
      <c r="D2940" s="72" t="s">
        <v>104</v>
      </c>
      <c r="E2940" s="73" t="s">
        <v>2627</v>
      </c>
      <c r="F2940" s="74" t="n">
        <f aca="false">IF(MONTH(A2940)=MONTH(A2939),F2939+1,1)</f>
        <v>2</v>
      </c>
      <c r="G2940" s="73"/>
      <c r="H2940" s="75"/>
      <c r="I2940" s="75" t="s">
        <v>159</v>
      </c>
      <c r="J2940" s="75" t="s">
        <v>2313</v>
      </c>
      <c r="K2940" s="34" t="s">
        <v>80</v>
      </c>
      <c r="L2940" s="7" t="n">
        <v>0.584722222222222</v>
      </c>
      <c r="M2940" s="7" t="n">
        <v>0.602083333333333</v>
      </c>
      <c r="N2940" s="77" t="s">
        <v>310</v>
      </c>
      <c r="O2940" s="37" t="s">
        <v>2628</v>
      </c>
      <c r="Q2940" s="0" t="s">
        <v>115</v>
      </c>
      <c r="R2940" s="0" t="str">
        <f aca="false">CHOOSE(WEEKDAY(A2940),"Dom","Lun","Mar","Mie","Jue","Vie","Sab")</f>
        <v>Jue</v>
      </c>
    </row>
    <row r="2941" customFormat="false" ht="15" hidden="true" customHeight="true" outlineLevel="0" collapsed="false">
      <c r="A2941" s="32" t="n">
        <v>44329</v>
      </c>
      <c r="B2941" s="9" t="s">
        <v>433</v>
      </c>
      <c r="D2941" s="72"/>
      <c r="E2941" s="73"/>
      <c r="F2941" s="74"/>
      <c r="G2941" s="73"/>
      <c r="H2941" s="75"/>
      <c r="I2941" s="75"/>
      <c r="J2941" s="75"/>
      <c r="K2941" s="34" t="s">
        <v>257</v>
      </c>
      <c r="L2941" s="7" t="n">
        <v>0.448611111111111</v>
      </c>
      <c r="M2941" s="7" t="n">
        <v>0.475</v>
      </c>
      <c r="N2941" s="77" t="s">
        <v>168</v>
      </c>
      <c r="O2941" s="37" t="s">
        <v>435</v>
      </c>
      <c r="Q2941" s="0" t="s">
        <v>115</v>
      </c>
      <c r="R2941" s="0" t="str">
        <f aca="false">CHOOSE(WEEKDAY(A2941),"Dom","Lun","Mar","Mie","Jue","Vie","Sab")</f>
        <v>Jue</v>
      </c>
    </row>
    <row r="2942" customFormat="false" ht="15" hidden="true" customHeight="true" outlineLevel="0" collapsed="false">
      <c r="A2942" s="32" t="n">
        <v>44329</v>
      </c>
      <c r="B2942" s="9" t="s">
        <v>143</v>
      </c>
      <c r="D2942" s="72"/>
      <c r="E2942" s="73"/>
      <c r="F2942" s="74"/>
      <c r="G2942" s="73"/>
      <c r="H2942" s="75"/>
      <c r="I2942" s="75"/>
      <c r="J2942" s="75"/>
      <c r="K2942" s="34" t="s">
        <v>144</v>
      </c>
      <c r="L2942" s="7" t="n">
        <v>0.520833333333333</v>
      </c>
      <c r="M2942" s="7" t="n">
        <v>0.576388888888889</v>
      </c>
      <c r="N2942" s="77" t="s">
        <v>137</v>
      </c>
      <c r="Q2942" s="0" t="s">
        <v>115</v>
      </c>
      <c r="R2942" s="0" t="str">
        <f aca="false">CHOOSE(WEEKDAY(A2942),"Dom","Lun","Mar","Mie","Jue","Vie","Sab")</f>
        <v>Jue</v>
      </c>
    </row>
    <row r="2943" customFormat="false" ht="15" hidden="true" customHeight="true" outlineLevel="0" collapsed="false">
      <c r="A2943" s="32" t="n">
        <v>44329</v>
      </c>
      <c r="B2943" s="9" t="s">
        <v>4089</v>
      </c>
      <c r="D2943" s="72"/>
      <c r="E2943" s="73"/>
      <c r="F2943" s="74"/>
      <c r="G2943" s="73"/>
      <c r="H2943" s="75"/>
      <c r="I2943" s="75"/>
      <c r="J2943" s="75"/>
      <c r="K2943" s="34" t="s">
        <v>108</v>
      </c>
      <c r="L2943" s="7" t="n">
        <v>0.611111111111111</v>
      </c>
      <c r="M2943" s="7" t="n">
        <v>0.615277777777778</v>
      </c>
      <c r="N2943" s="77" t="s">
        <v>843</v>
      </c>
      <c r="O2943" s="37" t="s">
        <v>3938</v>
      </c>
      <c r="Q2943" s="0" t="s">
        <v>115</v>
      </c>
      <c r="R2943" s="0" t="str">
        <f aca="false">CHOOSE(WEEKDAY(A2943),"Dom","Lun","Mar","Mie","Jue","Vie","Sab")</f>
        <v>Jue</v>
      </c>
    </row>
    <row r="2944" customFormat="false" ht="15" hidden="true" customHeight="true" outlineLevel="0" collapsed="false">
      <c r="A2944" s="47" t="n">
        <v>44329</v>
      </c>
      <c r="B2944" s="79" t="s">
        <v>147</v>
      </c>
      <c r="C2944" s="134"/>
      <c r="D2944" s="149"/>
      <c r="E2944" s="81"/>
      <c r="F2944" s="82"/>
      <c r="G2944" s="81"/>
      <c r="H2944" s="83"/>
      <c r="I2944" s="83"/>
      <c r="J2944" s="83"/>
      <c r="K2944" s="103" t="s">
        <v>96</v>
      </c>
      <c r="L2944" s="85" t="n">
        <v>0.695138888888889</v>
      </c>
      <c r="M2944" s="85" t="n">
        <v>0.709027777777778</v>
      </c>
      <c r="N2944" s="86" t="s">
        <v>4305</v>
      </c>
      <c r="O2944" s="59"/>
      <c r="Q2944" s="0" t="s">
        <v>115</v>
      </c>
      <c r="R2944" s="0" t="str">
        <f aca="false">CHOOSE(WEEKDAY(A2944),"Dom","Lun","Mar","Mie","Jue","Vie","Sab")</f>
        <v>Jue</v>
      </c>
    </row>
    <row r="2945" customFormat="false" ht="15" hidden="false" customHeight="true" outlineLevel="0" collapsed="false">
      <c r="A2945" s="32" t="n">
        <v>44330</v>
      </c>
      <c r="B2945" s="9" t="s">
        <v>2634</v>
      </c>
      <c r="C2945" s="33" t="n">
        <v>400</v>
      </c>
      <c r="D2945" s="72" t="s">
        <v>104</v>
      </c>
      <c r="E2945" s="73" t="s">
        <v>1254</v>
      </c>
      <c r="F2945" s="74" t="n">
        <f aca="false">IF(MONTH(A2945)=MONTH(A2944),F2944+1,1)</f>
        <v>1</v>
      </c>
      <c r="G2945" s="73"/>
      <c r="H2945" s="75"/>
      <c r="I2945" s="75" t="s">
        <v>100</v>
      </c>
      <c r="J2945" s="75" t="s">
        <v>2313</v>
      </c>
      <c r="K2945" s="34" t="s">
        <v>80</v>
      </c>
      <c r="L2945" s="7" t="n">
        <v>0.611805555555556</v>
      </c>
      <c r="M2945" s="7" t="n">
        <v>0.621527777777778</v>
      </c>
      <c r="N2945" s="77" t="s">
        <v>395</v>
      </c>
      <c r="O2945" s="37" t="s">
        <v>1255</v>
      </c>
      <c r="Q2945" s="0" t="s">
        <v>115</v>
      </c>
      <c r="R2945" s="0" t="str">
        <f aca="false">CHOOSE(WEEKDAY(A2945),"Dom","Lun","Mar","Mie","Jue","Vie","Sab")</f>
        <v>Vie</v>
      </c>
    </row>
    <row r="2946" customFormat="false" ht="15" hidden="false" customHeight="true" outlineLevel="0" collapsed="false">
      <c r="A2946" s="32" t="n">
        <v>44330</v>
      </c>
      <c r="B2946" s="9" t="s">
        <v>204</v>
      </c>
      <c r="C2946" s="33" t="n">
        <v>500</v>
      </c>
      <c r="D2946" s="72" t="s">
        <v>104</v>
      </c>
      <c r="E2946" s="73" t="s">
        <v>205</v>
      </c>
      <c r="F2946" s="74" t="n">
        <f aca="false">IF(MONTH(A2946)=MONTH(A2945),F2945+1,1)</f>
        <v>2</v>
      </c>
      <c r="G2946" s="73"/>
      <c r="H2946" s="75" t="s">
        <v>204</v>
      </c>
      <c r="I2946" s="75" t="s">
        <v>79</v>
      </c>
      <c r="J2946" s="75" t="s">
        <v>2313</v>
      </c>
      <c r="K2946" s="34" t="s">
        <v>80</v>
      </c>
      <c r="L2946" s="7" t="n">
        <v>0.905555555555556</v>
      </c>
      <c r="M2946" s="7" t="n">
        <v>0.94375</v>
      </c>
      <c r="N2946" s="77" t="s">
        <v>548</v>
      </c>
      <c r="O2946" s="37" t="s">
        <v>3876</v>
      </c>
      <c r="Q2946" s="0" t="s">
        <v>115</v>
      </c>
      <c r="R2946" s="0" t="str">
        <f aca="false">CHOOSE(WEEKDAY(A2946),"Dom","Lun","Mar","Mie","Jue","Vie","Sab")</f>
        <v>Vie</v>
      </c>
    </row>
    <row r="2947" customFormat="false" ht="15" hidden="true" customHeight="true" outlineLevel="0" collapsed="false">
      <c r="A2947" s="47" t="n">
        <v>44330</v>
      </c>
      <c r="B2947" s="79" t="s">
        <v>143</v>
      </c>
      <c r="C2947" s="49"/>
      <c r="D2947" s="80"/>
      <c r="E2947" s="81"/>
      <c r="F2947" s="82"/>
      <c r="G2947" s="81"/>
      <c r="H2947" s="83"/>
      <c r="I2947" s="83"/>
      <c r="J2947" s="83"/>
      <c r="K2947" s="103" t="s">
        <v>144</v>
      </c>
      <c r="L2947" s="85" t="n">
        <v>0.647222222222222</v>
      </c>
      <c r="M2947" s="85" t="n">
        <v>0.670138888888889</v>
      </c>
      <c r="N2947" s="86" t="s">
        <v>164</v>
      </c>
      <c r="O2947" s="59"/>
      <c r="Q2947" s="0" t="s">
        <v>115</v>
      </c>
      <c r="R2947" s="0" t="str">
        <f aca="false">CHOOSE(WEEKDAY(A2947),"Dom","Lun","Mar","Mie","Jue","Vie","Sab")</f>
        <v>Vie</v>
      </c>
    </row>
    <row r="2948" customFormat="false" ht="15" hidden="true" customHeight="true" outlineLevel="0" collapsed="false">
      <c r="A2948" s="32" t="n">
        <v>44330</v>
      </c>
      <c r="B2948" s="9" t="s">
        <v>147</v>
      </c>
      <c r="C2948" s="164"/>
      <c r="D2948" s="144"/>
      <c r="E2948" s="73"/>
      <c r="F2948" s="74"/>
      <c r="G2948" s="73"/>
      <c r="H2948" s="75"/>
      <c r="I2948" s="75"/>
      <c r="J2948" s="75"/>
      <c r="K2948" s="34" t="s">
        <v>96</v>
      </c>
      <c r="L2948" s="7" t="n">
        <v>0.679861111111111</v>
      </c>
      <c r="M2948" s="7" t="n">
        <v>0.743055555555555</v>
      </c>
      <c r="N2948" s="77" t="s">
        <v>4306</v>
      </c>
      <c r="Q2948" s="0" t="s">
        <v>115</v>
      </c>
      <c r="R2948" s="0" t="str">
        <f aca="false">CHOOSE(WEEKDAY(A2948),"Dom","Lun","Mar","Mie","Jue","Vie","Sab")</f>
        <v>Vie</v>
      </c>
    </row>
    <row r="2949" customFormat="false" ht="15" hidden="true" customHeight="true" outlineLevel="0" collapsed="false">
      <c r="A2949" s="32" t="n">
        <v>44330</v>
      </c>
      <c r="B2949" s="9" t="s">
        <v>4307</v>
      </c>
      <c r="D2949" s="72"/>
      <c r="E2949" s="73"/>
      <c r="F2949" s="74"/>
      <c r="G2949" s="73"/>
      <c r="H2949" s="75"/>
      <c r="I2949" s="75"/>
      <c r="J2949" s="75"/>
      <c r="K2949" s="34" t="s">
        <v>108</v>
      </c>
      <c r="L2949" s="7" t="n">
        <v>0.897916666666667</v>
      </c>
      <c r="M2949" s="7" t="n">
        <v>0.900694444444444</v>
      </c>
      <c r="N2949" s="77" t="s">
        <v>434</v>
      </c>
      <c r="O2949" s="37" t="s">
        <v>4308</v>
      </c>
      <c r="Q2949" s="0" t="s">
        <v>115</v>
      </c>
      <c r="R2949" s="0" t="str">
        <f aca="false">CHOOSE(WEEKDAY(A2949),"Dom","Lun","Mar","Mie","Jue","Vie","Sab")</f>
        <v>Vie</v>
      </c>
    </row>
    <row r="2950" customFormat="false" ht="15" hidden="true" customHeight="true" outlineLevel="0" collapsed="false">
      <c r="A2950" s="47" t="n">
        <v>44330</v>
      </c>
      <c r="B2950" s="79" t="s">
        <v>4309</v>
      </c>
      <c r="C2950" s="49"/>
      <c r="D2950" s="80"/>
      <c r="E2950" s="81"/>
      <c r="F2950" s="82"/>
      <c r="G2950" s="81"/>
      <c r="H2950" s="83"/>
      <c r="I2950" s="83"/>
      <c r="J2950" s="83"/>
      <c r="K2950" s="103" t="s">
        <v>108</v>
      </c>
      <c r="L2950" s="85" t="n">
        <v>0.998611111111111</v>
      </c>
      <c r="M2950" s="85" t="n">
        <v>0.0159722222222222</v>
      </c>
      <c r="N2950" s="86" t="s">
        <v>190</v>
      </c>
      <c r="O2950" s="59" t="s">
        <v>4310</v>
      </c>
      <c r="Q2950" s="0" t="s">
        <v>115</v>
      </c>
      <c r="R2950" s="0" t="str">
        <f aca="false">CHOOSE(WEEKDAY(A2950),"Dom","Lun","Mar","Mie","Jue","Vie","Sab")</f>
        <v>Vie</v>
      </c>
    </row>
    <row r="2951" customFormat="false" ht="15" hidden="true" customHeight="true" outlineLevel="0" collapsed="false">
      <c r="A2951" s="32" t="n">
        <v>44331</v>
      </c>
      <c r="B2951" s="9" t="s">
        <v>4311</v>
      </c>
      <c r="D2951" s="72"/>
      <c r="E2951" s="73"/>
      <c r="F2951" s="74"/>
      <c r="G2951" s="73"/>
      <c r="H2951" s="75"/>
      <c r="I2951" s="75"/>
      <c r="J2951" s="75"/>
      <c r="K2951" s="34" t="s">
        <v>108</v>
      </c>
      <c r="L2951" s="7" t="n">
        <v>0.0180555555555556</v>
      </c>
      <c r="M2951" s="7" t="n">
        <v>0.0263888888888889</v>
      </c>
      <c r="N2951" s="77" t="s">
        <v>4312</v>
      </c>
      <c r="O2951" s="37" t="s">
        <v>4313</v>
      </c>
      <c r="Q2951" s="0" t="s">
        <v>115</v>
      </c>
      <c r="R2951" s="0" t="str">
        <f aca="false">CHOOSE(WEEKDAY(A2951),"Dom","Lun","Mar","Mie","Jue","Vie","Sab")</f>
        <v>Sab</v>
      </c>
    </row>
    <row r="2952" customFormat="false" ht="15" hidden="true" customHeight="true" outlineLevel="0" collapsed="false">
      <c r="A2952" s="32" t="n">
        <v>44331</v>
      </c>
      <c r="B2952" s="9" t="s">
        <v>377</v>
      </c>
      <c r="D2952" s="72"/>
      <c r="E2952" s="73"/>
      <c r="F2952" s="74"/>
      <c r="G2952" s="73"/>
      <c r="H2952" s="75"/>
      <c r="I2952" s="75"/>
      <c r="J2952" s="75"/>
      <c r="K2952" s="34" t="s">
        <v>108</v>
      </c>
      <c r="L2952" s="7" t="n">
        <v>0.131944444444444</v>
      </c>
      <c r="M2952" s="7" t="n">
        <v>0.142361111111111</v>
      </c>
      <c r="N2952" s="77" t="s">
        <v>259</v>
      </c>
      <c r="O2952" s="37" t="s">
        <v>1912</v>
      </c>
      <c r="Q2952" s="0" t="s">
        <v>115</v>
      </c>
      <c r="R2952" s="0" t="str">
        <f aca="false">CHOOSE(WEEKDAY(A2952),"Dom","Lun","Mar","Mie","Jue","Vie","Sab")</f>
        <v>Sab</v>
      </c>
    </row>
    <row r="2953" customFormat="false" ht="15" hidden="true" customHeight="true" outlineLevel="0" collapsed="false">
      <c r="A2953" s="47" t="n">
        <v>44331</v>
      </c>
      <c r="B2953" s="79" t="s">
        <v>147</v>
      </c>
      <c r="C2953" s="49"/>
      <c r="D2953" s="80"/>
      <c r="E2953" s="81"/>
      <c r="F2953" s="82"/>
      <c r="G2953" s="81"/>
      <c r="H2953" s="83"/>
      <c r="I2953" s="83"/>
      <c r="J2953" s="83"/>
      <c r="K2953" s="103" t="s">
        <v>96</v>
      </c>
      <c r="L2953" s="85" t="n">
        <v>0.154166666666667</v>
      </c>
      <c r="M2953" s="85" t="n">
        <v>0.175</v>
      </c>
      <c r="N2953" s="86" t="s">
        <v>4314</v>
      </c>
      <c r="O2953" s="59"/>
      <c r="Q2953" s="0" t="s">
        <v>115</v>
      </c>
      <c r="R2953" s="0" t="str">
        <f aca="false">CHOOSE(WEEKDAY(A2953),"Dom","Lun","Mar","Mie","Jue","Vie","Sab")</f>
        <v>Sab</v>
      </c>
    </row>
    <row r="2954" customFormat="false" ht="15" hidden="false" customHeight="true" outlineLevel="0" collapsed="false">
      <c r="A2954" s="47" t="n">
        <v>44333</v>
      </c>
      <c r="B2954" s="79" t="s">
        <v>1670</v>
      </c>
      <c r="C2954" s="49" t="n">
        <v>300</v>
      </c>
      <c r="D2954" s="80" t="s">
        <v>104</v>
      </c>
      <c r="E2954" s="81" t="s">
        <v>4315</v>
      </c>
      <c r="F2954" s="82" t="n">
        <f aca="false">IF(MONTH(A2954)=MONTH(A2953),F2953+1,1)</f>
        <v>1</v>
      </c>
      <c r="G2954" s="81"/>
      <c r="H2954" s="83" t="s">
        <v>1672</v>
      </c>
      <c r="I2954" s="83" t="s">
        <v>131</v>
      </c>
      <c r="J2954" s="83" t="s">
        <v>2313</v>
      </c>
      <c r="K2954" s="103" t="s">
        <v>80</v>
      </c>
      <c r="L2954" s="85" t="n">
        <v>0.685416666666667</v>
      </c>
      <c r="M2954" s="85" t="n">
        <v>0.729166666666667</v>
      </c>
      <c r="N2954" s="86" t="s">
        <v>198</v>
      </c>
      <c r="O2954" s="59" t="s">
        <v>4316</v>
      </c>
      <c r="Q2954" s="0" t="s">
        <v>332</v>
      </c>
      <c r="R2954" s="0" t="str">
        <f aca="false">CHOOSE(WEEKDAY(A2954),"Dom","Lun","Mar","Mie","Jue","Vie","Sab")</f>
        <v>Lun</v>
      </c>
    </row>
    <row r="2955" customFormat="false" ht="15" hidden="true" customHeight="true" outlineLevel="0" collapsed="false">
      <c r="A2955" s="32" t="n">
        <v>44333</v>
      </c>
      <c r="B2955" s="9" t="s">
        <v>1385</v>
      </c>
      <c r="D2955" s="72"/>
      <c r="E2955" s="73"/>
      <c r="F2955" s="74"/>
      <c r="G2955" s="73"/>
      <c r="H2955" s="75"/>
      <c r="I2955" s="75"/>
      <c r="J2955" s="75"/>
      <c r="K2955" s="34" t="s">
        <v>257</v>
      </c>
      <c r="L2955" s="7" t="n">
        <v>0.669444444444444</v>
      </c>
      <c r="M2955" s="7" t="n">
        <v>0.68125</v>
      </c>
      <c r="N2955" s="77" t="s">
        <v>123</v>
      </c>
      <c r="O2955" s="37" t="s">
        <v>281</v>
      </c>
      <c r="Q2955" s="0" t="s">
        <v>332</v>
      </c>
      <c r="R2955" s="0" t="str">
        <f aca="false">CHOOSE(WEEKDAY(A2955),"Dom","Lun","Mar","Mie","Jue","Vie","Sab")</f>
        <v>Lun</v>
      </c>
    </row>
    <row r="2956" customFormat="false" ht="15" hidden="true" customHeight="true" outlineLevel="0" collapsed="false">
      <c r="A2956" s="32" t="n">
        <v>44333</v>
      </c>
      <c r="B2956" s="9" t="s">
        <v>143</v>
      </c>
      <c r="D2956" s="72"/>
      <c r="E2956" s="73"/>
      <c r="F2956" s="74"/>
      <c r="G2956" s="73"/>
      <c r="H2956" s="75"/>
      <c r="I2956" s="75"/>
      <c r="J2956" s="75"/>
      <c r="K2956" s="34" t="s">
        <v>144</v>
      </c>
      <c r="L2956" s="7" t="n">
        <v>0.739583333333333</v>
      </c>
      <c r="M2956" s="7" t="n">
        <v>0.782638888888889</v>
      </c>
      <c r="N2956" s="77" t="s">
        <v>284</v>
      </c>
      <c r="Q2956" s="0" t="s">
        <v>332</v>
      </c>
      <c r="R2956" s="0" t="str">
        <f aca="false">CHOOSE(WEEKDAY(A2956),"Dom","Lun","Mar","Mie","Jue","Vie","Sab")</f>
        <v>Lun</v>
      </c>
    </row>
    <row r="2957" customFormat="false" ht="15" hidden="true" customHeight="true" outlineLevel="0" collapsed="false">
      <c r="A2957" s="47" t="n">
        <v>44333</v>
      </c>
      <c r="B2957" s="79" t="s">
        <v>147</v>
      </c>
      <c r="C2957" s="134"/>
      <c r="D2957" s="149"/>
      <c r="E2957" s="81"/>
      <c r="F2957" s="82"/>
      <c r="G2957" s="81"/>
      <c r="H2957" s="83"/>
      <c r="I2957" s="83"/>
      <c r="J2957" s="83"/>
      <c r="K2957" s="103" t="s">
        <v>96</v>
      </c>
      <c r="L2957" s="85" t="n">
        <v>0.788888888888889</v>
      </c>
      <c r="M2957" s="85" t="n">
        <v>0.80625</v>
      </c>
      <c r="N2957" s="86" t="s">
        <v>4317</v>
      </c>
      <c r="O2957" s="59"/>
      <c r="Q2957" s="0" t="s">
        <v>332</v>
      </c>
      <c r="R2957" s="0" t="str">
        <f aca="false">CHOOSE(WEEKDAY(A2957),"Dom","Lun","Mar","Mie","Jue","Vie","Sab")</f>
        <v>Lun</v>
      </c>
    </row>
    <row r="2958" customFormat="false" ht="15" hidden="false" customHeight="true" outlineLevel="0" collapsed="false">
      <c r="A2958" s="47" t="n">
        <v>44334</v>
      </c>
      <c r="B2958" s="79" t="s">
        <v>4318</v>
      </c>
      <c r="C2958" s="49" t="n">
        <v>300</v>
      </c>
      <c r="D2958" s="80" t="s">
        <v>821</v>
      </c>
      <c r="E2958" s="81" t="s">
        <v>4319</v>
      </c>
      <c r="F2958" s="82" t="n">
        <f aca="false">IF(MONTH(A2958)=MONTH(A2957),F2957+1,1)</f>
        <v>1</v>
      </c>
      <c r="G2958" s="81"/>
      <c r="H2958" s="83" t="s">
        <v>4320</v>
      </c>
      <c r="I2958" s="83" t="s">
        <v>100</v>
      </c>
      <c r="J2958" s="83" t="s">
        <v>2313</v>
      </c>
      <c r="K2958" s="103" t="s">
        <v>80</v>
      </c>
      <c r="L2958" s="85" t="n">
        <v>0.498611111111111</v>
      </c>
      <c r="M2958" s="85" t="n">
        <v>0.515277777777778</v>
      </c>
      <c r="N2958" s="86" t="s">
        <v>385</v>
      </c>
      <c r="O2958" s="59" t="s">
        <v>4321</v>
      </c>
      <c r="Q2958" s="0" t="s">
        <v>332</v>
      </c>
      <c r="R2958" s="0" t="str">
        <f aca="false">CHOOSE(WEEKDAY(A2958),"Dom","Lun","Mar","Mie","Jue","Vie","Sab")</f>
        <v>Mar</v>
      </c>
    </row>
    <row r="2959" customFormat="false" ht="15" hidden="false" customHeight="true" outlineLevel="0" collapsed="false">
      <c r="A2959" s="32" t="n">
        <v>44334</v>
      </c>
      <c r="B2959" s="9" t="s">
        <v>4322</v>
      </c>
      <c r="C2959" s="33" t="n">
        <v>300</v>
      </c>
      <c r="D2959" s="72" t="s">
        <v>821</v>
      </c>
      <c r="E2959" s="73" t="s">
        <v>4323</v>
      </c>
      <c r="F2959" s="74" t="n">
        <f aca="false">IF(MONTH(A2959)=MONTH(A2958),F2958+1,1)</f>
        <v>2</v>
      </c>
      <c r="G2959" s="73"/>
      <c r="H2959" s="75" t="s">
        <v>4324</v>
      </c>
      <c r="I2959" s="75" t="s">
        <v>187</v>
      </c>
      <c r="J2959" s="75"/>
      <c r="K2959" s="34" t="s">
        <v>72</v>
      </c>
      <c r="L2959" s="7" t="n">
        <v>0.565277777777778</v>
      </c>
      <c r="M2959" s="7" t="n">
        <v>0.565277777777778</v>
      </c>
      <c r="N2959" s="77" t="s">
        <v>125</v>
      </c>
      <c r="O2959" s="37" t="s">
        <v>4325</v>
      </c>
      <c r="P2959" s="0" t="s">
        <v>4326</v>
      </c>
      <c r="Q2959" s="0" t="s">
        <v>332</v>
      </c>
      <c r="R2959" s="0" t="str">
        <f aca="false">CHOOSE(WEEKDAY(A2959),"Dom","Lun","Mar","Mie","Jue","Vie","Sab")</f>
        <v>Mar</v>
      </c>
    </row>
    <row r="2960" customFormat="false" ht="15" hidden="false" customHeight="true" outlineLevel="0" collapsed="false">
      <c r="A2960" s="32" t="n">
        <v>44334</v>
      </c>
      <c r="B2960" s="9" t="s">
        <v>3248</v>
      </c>
      <c r="C2960" s="33" t="n">
        <v>400</v>
      </c>
      <c r="D2960" s="72" t="s">
        <v>821</v>
      </c>
      <c r="E2960" s="73" t="s">
        <v>3249</v>
      </c>
      <c r="F2960" s="74" t="n">
        <f aca="false">IF(MONTH(A2960)=MONTH(A2959),F2959+1,1)</f>
        <v>3</v>
      </c>
      <c r="G2960" s="73"/>
      <c r="H2960" s="75" t="s">
        <v>3250</v>
      </c>
      <c r="I2960" s="75" t="s">
        <v>131</v>
      </c>
      <c r="J2960" s="75" t="s">
        <v>2313</v>
      </c>
      <c r="K2960" s="34" t="s">
        <v>80</v>
      </c>
      <c r="L2960" s="7" t="n">
        <v>0.681944444444444</v>
      </c>
      <c r="M2960" s="7" t="n">
        <v>0.702083333333333</v>
      </c>
      <c r="N2960" s="77" t="s">
        <v>170</v>
      </c>
      <c r="O2960" s="37" t="s">
        <v>3251</v>
      </c>
      <c r="Q2960" s="0" t="s">
        <v>332</v>
      </c>
      <c r="R2960" s="0" t="str">
        <f aca="false">CHOOSE(WEEKDAY(A2960),"Dom","Lun","Mar","Mie","Jue","Vie","Sab")</f>
        <v>Mar</v>
      </c>
    </row>
    <row r="2961" customFormat="false" ht="15" hidden="false" customHeight="true" outlineLevel="0" collapsed="false">
      <c r="A2961" s="32" t="n">
        <v>44334</v>
      </c>
      <c r="B2961" s="9" t="s">
        <v>4327</v>
      </c>
      <c r="C2961" s="33" t="n">
        <v>350</v>
      </c>
      <c r="D2961" s="72" t="s">
        <v>821</v>
      </c>
      <c r="E2961" s="73" t="s">
        <v>4328</v>
      </c>
      <c r="F2961" s="74" t="n">
        <f aca="false">IF(MONTH(A2961)=MONTH(A2960),F2960+1,1)</f>
        <v>4</v>
      </c>
      <c r="G2961" s="73"/>
      <c r="H2961" s="75" t="s">
        <v>4329</v>
      </c>
      <c r="I2961" s="75" t="s">
        <v>100</v>
      </c>
      <c r="J2961" s="75" t="s">
        <v>2313</v>
      </c>
      <c r="K2961" s="34" t="s">
        <v>80</v>
      </c>
      <c r="L2961" s="7" t="n">
        <v>0.753472222222222</v>
      </c>
      <c r="M2961" s="7" t="n">
        <v>0.779861111111111</v>
      </c>
      <c r="N2961" s="77" t="s">
        <v>213</v>
      </c>
      <c r="O2961" s="37" t="s">
        <v>4330</v>
      </c>
      <c r="Q2961" s="0" t="s">
        <v>332</v>
      </c>
      <c r="R2961" s="0" t="str">
        <f aca="false">CHOOSE(WEEKDAY(A2961),"Dom","Lun","Mar","Mie","Jue","Vie","Sab")</f>
        <v>Mar</v>
      </c>
    </row>
    <row r="2962" customFormat="false" ht="15" hidden="false" customHeight="true" outlineLevel="0" collapsed="false">
      <c r="A2962" s="32" t="n">
        <v>44334</v>
      </c>
      <c r="B2962" s="9" t="s">
        <v>4331</v>
      </c>
      <c r="C2962" s="33" t="n">
        <v>390</v>
      </c>
      <c r="D2962" s="72" t="s">
        <v>821</v>
      </c>
      <c r="E2962" s="73" t="n">
        <v>70939793</v>
      </c>
      <c r="F2962" s="74" t="n">
        <f aca="false">IF(MONTH(A2962)=MONTH(A2961),F2961+1,1)</f>
        <v>5</v>
      </c>
      <c r="G2962" s="73"/>
      <c r="H2962" s="75" t="s">
        <v>4332</v>
      </c>
      <c r="I2962" s="75" t="s">
        <v>100</v>
      </c>
      <c r="J2962" s="75" t="s">
        <v>2313</v>
      </c>
      <c r="K2962" s="34" t="s">
        <v>80</v>
      </c>
      <c r="L2962" s="7" t="n">
        <v>0.797222222222222</v>
      </c>
      <c r="M2962" s="7" t="n">
        <v>0.808333333333333</v>
      </c>
      <c r="N2962" s="77" t="s">
        <v>395</v>
      </c>
      <c r="O2962" s="37" t="s">
        <v>4333</v>
      </c>
      <c r="Q2962" s="0" t="s">
        <v>332</v>
      </c>
      <c r="R2962" s="0" t="str">
        <f aca="false">CHOOSE(WEEKDAY(A2962),"Dom","Lun","Mar","Mie","Jue","Vie","Sab")</f>
        <v>Mar</v>
      </c>
    </row>
    <row r="2963" customFormat="false" ht="15" hidden="false" customHeight="true" outlineLevel="0" collapsed="false">
      <c r="A2963" s="32" t="n">
        <v>44334</v>
      </c>
      <c r="B2963" s="9" t="s">
        <v>1292</v>
      </c>
      <c r="C2963" s="33" t="n">
        <v>300</v>
      </c>
      <c r="D2963" s="72" t="s">
        <v>104</v>
      </c>
      <c r="E2963" s="73" t="s">
        <v>4334</v>
      </c>
      <c r="F2963" s="74" t="n">
        <f aca="false">IF(MONTH(A2963)=MONTH(A2962),F2962+1,1)</f>
        <v>6</v>
      </c>
      <c r="G2963" s="73"/>
      <c r="H2963" s="75"/>
      <c r="I2963" s="75" t="s">
        <v>100</v>
      </c>
      <c r="J2963" s="75" t="s">
        <v>2313</v>
      </c>
      <c r="K2963" s="34" t="s">
        <v>80</v>
      </c>
      <c r="L2963" s="7" t="n">
        <v>0.461805555555556</v>
      </c>
      <c r="M2963" s="7" t="n">
        <v>0.482638888888889</v>
      </c>
      <c r="N2963" s="77" t="s">
        <v>155</v>
      </c>
      <c r="O2963" s="37" t="s">
        <v>4335</v>
      </c>
      <c r="Q2963" s="0" t="s">
        <v>332</v>
      </c>
      <c r="R2963" s="0" t="str">
        <f aca="false">CHOOSE(WEEKDAY(A2963),"Dom","Lun","Mar","Mie","Jue","Vie","Sab")</f>
        <v>Mar</v>
      </c>
    </row>
    <row r="2964" customFormat="false" ht="15" hidden="false" customHeight="true" outlineLevel="0" collapsed="false">
      <c r="A2964" s="32" t="n">
        <v>44334</v>
      </c>
      <c r="B2964" s="9" t="s">
        <v>3629</v>
      </c>
      <c r="C2964" s="33" t="n">
        <v>400</v>
      </c>
      <c r="D2964" s="72" t="s">
        <v>104</v>
      </c>
      <c r="E2964" s="73" t="s">
        <v>4336</v>
      </c>
      <c r="F2964" s="74" t="n">
        <f aca="false">IF(MONTH(A2964)=MONTH(A2963),F2963+1,1)</f>
        <v>7</v>
      </c>
      <c r="G2964" s="73"/>
      <c r="H2964" s="75"/>
      <c r="I2964" s="75" t="s">
        <v>131</v>
      </c>
      <c r="J2964" s="75" t="s">
        <v>2313</v>
      </c>
      <c r="K2964" s="34" t="s">
        <v>80</v>
      </c>
      <c r="L2964" s="7" t="n">
        <v>0.586111111111111</v>
      </c>
      <c r="M2964" s="7" t="n">
        <v>0.622222222222222</v>
      </c>
      <c r="N2964" s="77" t="s">
        <v>109</v>
      </c>
      <c r="O2964" s="37" t="s">
        <v>4337</v>
      </c>
      <c r="Q2964" s="0" t="s">
        <v>332</v>
      </c>
      <c r="R2964" s="0" t="str">
        <f aca="false">CHOOSE(WEEKDAY(A2964),"Dom","Lun","Mar","Mie","Jue","Vie","Sab")</f>
        <v>Mar</v>
      </c>
    </row>
    <row r="2965" customFormat="false" ht="15" hidden="false" customHeight="true" outlineLevel="0" collapsed="false">
      <c r="A2965" s="32" t="n">
        <v>44334</v>
      </c>
      <c r="B2965" s="9" t="s">
        <v>2821</v>
      </c>
      <c r="C2965" s="157" t="n">
        <v>300</v>
      </c>
      <c r="D2965" s="153" t="s">
        <v>104</v>
      </c>
      <c r="E2965" s="73" t="s">
        <v>2822</v>
      </c>
      <c r="F2965" s="74" t="n">
        <f aca="false">IF(MONTH(A2965)=MONTH(A2964),F2964+1,1)</f>
        <v>8</v>
      </c>
      <c r="G2965" s="73"/>
      <c r="H2965" s="75"/>
      <c r="I2965" s="75" t="s">
        <v>131</v>
      </c>
      <c r="J2965" s="75" t="s">
        <v>2313</v>
      </c>
      <c r="K2965" s="34" t="s">
        <v>80</v>
      </c>
      <c r="L2965" s="7" t="n">
        <v>0.654166666666667</v>
      </c>
      <c r="M2965" s="7" t="n">
        <v>0.666666666666667</v>
      </c>
      <c r="N2965" s="77" t="s">
        <v>106</v>
      </c>
      <c r="O2965" s="37" t="s">
        <v>2823</v>
      </c>
      <c r="Q2965" s="0" t="s">
        <v>332</v>
      </c>
      <c r="R2965" s="0" t="str">
        <f aca="false">CHOOSE(WEEKDAY(A2965),"Dom","Lun","Mar","Mie","Jue","Vie","Sab")</f>
        <v>Mar</v>
      </c>
    </row>
    <row r="2966" customFormat="false" ht="15" hidden="true" customHeight="true" outlineLevel="0" collapsed="false">
      <c r="A2966" s="32" t="n">
        <v>44334</v>
      </c>
      <c r="B2966" s="9" t="s">
        <v>147</v>
      </c>
      <c r="C2966" s="157"/>
      <c r="D2966" s="153"/>
      <c r="E2966" s="73"/>
      <c r="F2966" s="74"/>
      <c r="G2966" s="73"/>
      <c r="H2966" s="75"/>
      <c r="I2966" s="75"/>
      <c r="J2966" s="75"/>
      <c r="K2966" s="34" t="s">
        <v>96</v>
      </c>
      <c r="L2966" s="7" t="n">
        <v>0.531944444444444</v>
      </c>
      <c r="M2966" s="7" t="n">
        <v>0.543055555555555</v>
      </c>
      <c r="N2966" s="77" t="s">
        <v>276</v>
      </c>
      <c r="Q2966" s="0" t="s">
        <v>332</v>
      </c>
      <c r="R2966" s="0" t="str">
        <f aca="false">CHOOSE(WEEKDAY(A2966),"Dom","Lun","Mar","Mie","Jue","Vie","Sab")</f>
        <v>Mar</v>
      </c>
    </row>
    <row r="2967" customFormat="false" ht="15" hidden="true" customHeight="true" outlineLevel="0" collapsed="false">
      <c r="A2967" s="32" t="n">
        <v>44334</v>
      </c>
      <c r="B2967" s="9" t="s">
        <v>143</v>
      </c>
      <c r="D2967" s="72"/>
      <c r="E2967" s="73"/>
      <c r="F2967" s="74"/>
      <c r="G2967" s="73"/>
      <c r="H2967" s="75"/>
      <c r="I2967" s="75"/>
      <c r="J2967" s="75"/>
      <c r="K2967" s="34" t="s">
        <v>144</v>
      </c>
      <c r="L2967" s="7" t="n">
        <v>0.565277777777778</v>
      </c>
      <c r="M2967" s="7" t="n">
        <v>0.579861111111111</v>
      </c>
      <c r="N2967" s="77" t="s">
        <v>284</v>
      </c>
      <c r="Q2967" s="0" t="s">
        <v>332</v>
      </c>
      <c r="R2967" s="0" t="str">
        <f aca="false">CHOOSE(WEEKDAY(A2967),"Dom","Lun","Mar","Mie","Jue","Vie","Sab")</f>
        <v>Mar</v>
      </c>
    </row>
    <row r="2968" customFormat="false" ht="15" hidden="true" customHeight="true" outlineLevel="0" collapsed="false">
      <c r="A2968" s="32" t="n">
        <v>44334</v>
      </c>
      <c r="B2968" s="9" t="s">
        <v>4338</v>
      </c>
      <c r="D2968" s="72"/>
      <c r="E2968" s="73"/>
      <c r="F2968" s="74"/>
      <c r="G2968" s="73"/>
      <c r="H2968" s="75"/>
      <c r="I2968" s="75"/>
      <c r="J2968" s="75"/>
      <c r="K2968" s="34" t="s">
        <v>257</v>
      </c>
      <c r="L2968" s="7" t="n">
        <v>0.634722222222222</v>
      </c>
      <c r="M2968" s="7" t="n">
        <v>0.652083333333333</v>
      </c>
      <c r="N2968" s="77" t="s">
        <v>190</v>
      </c>
      <c r="O2968" s="37" t="s">
        <v>4339</v>
      </c>
      <c r="Q2968" s="0" t="s">
        <v>332</v>
      </c>
      <c r="R2968" s="0" t="str">
        <f aca="false">CHOOSE(WEEKDAY(A2968),"Dom","Lun","Mar","Mie","Jue","Vie","Sab")</f>
        <v>Mar</v>
      </c>
    </row>
    <row r="2969" customFormat="false" ht="15" hidden="true" customHeight="true" outlineLevel="0" collapsed="false">
      <c r="A2969" s="32" t="n">
        <v>44334</v>
      </c>
      <c r="B2969" s="9" t="s">
        <v>143</v>
      </c>
      <c r="C2969" s="164"/>
      <c r="D2969" s="144"/>
      <c r="E2969" s="73"/>
      <c r="F2969" s="74"/>
      <c r="G2969" s="73"/>
      <c r="H2969" s="75"/>
      <c r="I2969" s="75"/>
      <c r="J2969" s="75"/>
      <c r="K2969" s="34" t="s">
        <v>144</v>
      </c>
      <c r="L2969" s="7" t="n">
        <v>0.709722222222222</v>
      </c>
      <c r="M2969" s="7" t="n">
        <v>0.747222222222222</v>
      </c>
      <c r="N2969" s="77" t="s">
        <v>284</v>
      </c>
      <c r="Q2969" s="0" t="s">
        <v>332</v>
      </c>
      <c r="R2969" s="0" t="str">
        <f aca="false">CHOOSE(WEEKDAY(A2969),"Dom","Lun","Mar","Mie","Jue","Vie","Sab")</f>
        <v>Mar</v>
      </c>
    </row>
    <row r="2970" customFormat="false" ht="15" hidden="true" customHeight="true" outlineLevel="0" collapsed="false">
      <c r="A2970" s="32" t="n">
        <v>44334</v>
      </c>
      <c r="B2970" s="9" t="s">
        <v>143</v>
      </c>
      <c r="D2970" s="72"/>
      <c r="E2970" s="73"/>
      <c r="F2970" s="74"/>
      <c r="G2970" s="73"/>
      <c r="H2970" s="75"/>
      <c r="I2970" s="75"/>
      <c r="J2970" s="75"/>
      <c r="K2970" s="34" t="s">
        <v>144</v>
      </c>
      <c r="L2970" s="7" t="n">
        <v>0.834027777777778</v>
      </c>
      <c r="M2970" s="7" t="n">
        <v>0.859722222222222</v>
      </c>
      <c r="N2970" s="77" t="s">
        <v>164</v>
      </c>
      <c r="Q2970" s="0" t="s">
        <v>332</v>
      </c>
      <c r="R2970" s="0" t="str">
        <f aca="false">CHOOSE(WEEKDAY(A2970),"Dom","Lun","Mar","Mie","Jue","Vie","Sab")</f>
        <v>Mar</v>
      </c>
    </row>
    <row r="2971" customFormat="false" ht="15" hidden="true" customHeight="true" outlineLevel="0" collapsed="false">
      <c r="A2971" s="47" t="n">
        <v>44334</v>
      </c>
      <c r="B2971" s="79" t="s">
        <v>147</v>
      </c>
      <c r="C2971" s="49"/>
      <c r="D2971" s="80"/>
      <c r="E2971" s="81"/>
      <c r="F2971" s="82"/>
      <c r="G2971" s="81"/>
      <c r="H2971" s="83"/>
      <c r="I2971" s="83"/>
      <c r="J2971" s="83"/>
      <c r="K2971" s="103" t="s">
        <v>96</v>
      </c>
      <c r="L2971" s="85" t="n">
        <v>0.869444444444444</v>
      </c>
      <c r="M2971" s="85" t="n">
        <v>0.891666666666667</v>
      </c>
      <c r="N2971" s="86" t="s">
        <v>2530</v>
      </c>
      <c r="O2971" s="59"/>
      <c r="Q2971" s="0" t="s">
        <v>332</v>
      </c>
      <c r="R2971" s="0" t="str">
        <f aca="false">CHOOSE(WEEKDAY(A2971),"Dom","Lun","Mar","Mie","Jue","Vie","Sab")</f>
        <v>Mar</v>
      </c>
    </row>
    <row r="2972" customFormat="false" ht="15" hidden="false" customHeight="true" outlineLevel="0" collapsed="false">
      <c r="A2972" s="32" t="n">
        <v>44335</v>
      </c>
      <c r="B2972" s="9" t="s">
        <v>4340</v>
      </c>
      <c r="C2972" s="33" t="n">
        <v>400</v>
      </c>
      <c r="D2972" s="72" t="s">
        <v>104</v>
      </c>
      <c r="E2972" s="73" t="s">
        <v>4341</v>
      </c>
      <c r="F2972" s="74" t="n">
        <f aca="false">IF(MONTH(A2972)=MONTH(A2971),F2971+1,1)</f>
        <v>1</v>
      </c>
      <c r="G2972" s="73"/>
      <c r="H2972" s="75"/>
      <c r="I2972" s="75" t="s">
        <v>79</v>
      </c>
      <c r="J2972" s="75" t="s">
        <v>2313</v>
      </c>
      <c r="K2972" s="34" t="s">
        <v>80</v>
      </c>
      <c r="L2972" s="7" t="n">
        <v>0.448611111111111</v>
      </c>
      <c r="M2972" s="7" t="n">
        <v>0.454861111111111</v>
      </c>
      <c r="N2972" s="77" t="s">
        <v>220</v>
      </c>
      <c r="O2972" s="37" t="s">
        <v>4342</v>
      </c>
      <c r="Q2972" s="0" t="s">
        <v>332</v>
      </c>
      <c r="R2972" s="0" t="str">
        <f aca="false">CHOOSE(WEEKDAY(A2972),"Dom","Lun","Mar","Mie","Jue","Vie","Sab")</f>
        <v>Mie</v>
      </c>
    </row>
    <row r="2973" customFormat="false" ht="15" hidden="false" customHeight="true" outlineLevel="0" collapsed="false">
      <c r="A2973" s="32" t="n">
        <v>44335</v>
      </c>
      <c r="B2973" s="9" t="s">
        <v>3190</v>
      </c>
      <c r="C2973" s="33" t="n">
        <v>300</v>
      </c>
      <c r="D2973" s="72" t="s">
        <v>104</v>
      </c>
      <c r="E2973" s="73" t="s">
        <v>4343</v>
      </c>
      <c r="F2973" s="74" t="n">
        <f aca="false">IF(MONTH(A2973)=MONTH(A2972),F2972+1,1)</f>
        <v>2</v>
      </c>
      <c r="G2973" s="73"/>
      <c r="H2973" s="75"/>
      <c r="I2973" s="75" t="s">
        <v>183</v>
      </c>
      <c r="J2973" s="75" t="s">
        <v>2313</v>
      </c>
      <c r="K2973" s="34" t="s">
        <v>80</v>
      </c>
      <c r="L2973" s="7" t="n">
        <v>0.465972222222222</v>
      </c>
      <c r="M2973" s="7" t="n">
        <v>0.515277777777778</v>
      </c>
      <c r="N2973" s="77" t="s">
        <v>137</v>
      </c>
      <c r="O2973" s="37" t="s">
        <v>4344</v>
      </c>
      <c r="Q2973" s="0" t="s">
        <v>332</v>
      </c>
      <c r="R2973" s="0" t="str">
        <f aca="false">CHOOSE(WEEKDAY(A2973),"Dom","Lun","Mar","Mie","Jue","Vie","Sab")</f>
        <v>Mie</v>
      </c>
    </row>
    <row r="2974" customFormat="false" ht="15" hidden="false" customHeight="true" outlineLevel="0" collapsed="false">
      <c r="A2974" s="32" t="n">
        <v>44335</v>
      </c>
      <c r="B2974" s="9" t="s">
        <v>1944</v>
      </c>
      <c r="C2974" s="164" t="n">
        <v>300</v>
      </c>
      <c r="D2974" s="144" t="s">
        <v>104</v>
      </c>
      <c r="E2974" s="73" t="s">
        <v>4345</v>
      </c>
      <c r="F2974" s="74" t="n">
        <f aca="false">IF(MONTH(A2974)=MONTH(A2973),F2973+1,1)</f>
        <v>3</v>
      </c>
      <c r="G2974" s="73"/>
      <c r="H2974" s="75"/>
      <c r="I2974" s="75" t="s">
        <v>183</v>
      </c>
      <c r="J2974" s="75" t="s">
        <v>2313</v>
      </c>
      <c r="K2974" s="34" t="s">
        <v>80</v>
      </c>
      <c r="L2974" s="7" t="n">
        <v>0.539583333333333</v>
      </c>
      <c r="M2974" s="7" t="n">
        <v>0.55</v>
      </c>
      <c r="N2974" s="77" t="s">
        <v>276</v>
      </c>
      <c r="O2974" s="37" t="s">
        <v>4346</v>
      </c>
      <c r="Q2974" s="0" t="s">
        <v>332</v>
      </c>
      <c r="R2974" s="0" t="str">
        <f aca="false">CHOOSE(WEEKDAY(A2974),"Dom","Lun","Mar","Mie","Jue","Vie","Sab")</f>
        <v>Mie</v>
      </c>
    </row>
    <row r="2975" customFormat="false" ht="15" hidden="false" customHeight="true" outlineLevel="0" collapsed="false">
      <c r="A2975" s="32" t="n">
        <v>44335</v>
      </c>
      <c r="B2975" s="9" t="s">
        <v>1343</v>
      </c>
      <c r="C2975" s="33" t="n">
        <v>300</v>
      </c>
      <c r="D2975" s="72" t="s">
        <v>104</v>
      </c>
      <c r="E2975" s="73" t="s">
        <v>4347</v>
      </c>
      <c r="F2975" s="74" t="n">
        <f aca="false">IF(MONTH(A2975)=MONTH(A2974),F2974+1,1)</f>
        <v>4</v>
      </c>
      <c r="G2975" s="73"/>
      <c r="H2975" s="75"/>
      <c r="I2975" s="75" t="s">
        <v>187</v>
      </c>
      <c r="J2975" s="75" t="s">
        <v>2313</v>
      </c>
      <c r="K2975" s="34" t="s">
        <v>80</v>
      </c>
      <c r="L2975" s="7" t="n">
        <v>0.676388888888889</v>
      </c>
      <c r="M2975" s="7" t="n">
        <v>0.676388888888889</v>
      </c>
      <c r="N2975" s="77" t="s">
        <v>109</v>
      </c>
      <c r="O2975" s="37" t="s">
        <v>4348</v>
      </c>
      <c r="Q2975" s="0" t="s">
        <v>332</v>
      </c>
      <c r="R2975" s="0" t="str">
        <f aca="false">CHOOSE(WEEKDAY(A2975),"Dom","Lun","Mar","Mie","Jue","Vie","Sab")</f>
        <v>Mie</v>
      </c>
    </row>
    <row r="2976" customFormat="false" ht="15" hidden="true" customHeight="true" outlineLevel="0" collapsed="false">
      <c r="A2976" s="32" t="n">
        <v>44335</v>
      </c>
      <c r="B2976" s="9" t="s">
        <v>4349</v>
      </c>
      <c r="C2976" s="33" t="n">
        <v>300</v>
      </c>
      <c r="D2976" s="72" t="s">
        <v>4350</v>
      </c>
      <c r="E2976" s="73" t="s">
        <v>4351</v>
      </c>
      <c r="F2976" s="74"/>
      <c r="G2976" s="73"/>
      <c r="H2976" s="75" t="s">
        <v>233</v>
      </c>
      <c r="I2976" s="75" t="s">
        <v>159</v>
      </c>
      <c r="J2976" s="75"/>
      <c r="K2976" s="34" t="s">
        <v>141</v>
      </c>
      <c r="L2976" s="7" t="n">
        <v>0.688888888888889</v>
      </c>
      <c r="M2976" s="7" t="n">
        <v>0.695833333333333</v>
      </c>
      <c r="N2976" s="77" t="s">
        <v>155</v>
      </c>
      <c r="O2976" s="37" t="s">
        <v>4352</v>
      </c>
      <c r="P2976" s="0" t="s">
        <v>4353</v>
      </c>
      <c r="Q2976" s="0" t="s">
        <v>332</v>
      </c>
      <c r="R2976" s="0" t="str">
        <f aca="false">CHOOSE(WEEKDAY(A2976),"Dom","Lun","Mar","Mie","Jue","Vie","Sab")</f>
        <v>Mie</v>
      </c>
    </row>
    <row r="2977" customFormat="false" ht="15" hidden="true" customHeight="true" outlineLevel="0" collapsed="false">
      <c r="A2977" s="32" t="n">
        <v>44335</v>
      </c>
      <c r="B2977" s="9" t="s">
        <v>1632</v>
      </c>
      <c r="D2977" s="72"/>
      <c r="E2977" s="73"/>
      <c r="F2977" s="74"/>
      <c r="G2977" s="73"/>
      <c r="H2977" s="75"/>
      <c r="I2977" s="75"/>
      <c r="J2977" s="75"/>
      <c r="K2977" s="34" t="s">
        <v>257</v>
      </c>
      <c r="L2977" s="7" t="n">
        <v>0.365972222222222</v>
      </c>
      <c r="M2977" s="7" t="n">
        <v>0.370138888888889</v>
      </c>
      <c r="N2977" s="77" t="s">
        <v>305</v>
      </c>
      <c r="O2977" s="37" t="s">
        <v>407</v>
      </c>
      <c r="Q2977" s="0" t="s">
        <v>332</v>
      </c>
      <c r="R2977" s="0" t="str">
        <f aca="false">CHOOSE(WEEKDAY(A2977),"Dom","Lun","Mar","Mie","Jue","Vie","Sab")</f>
        <v>Mie</v>
      </c>
    </row>
    <row r="2978" customFormat="false" ht="15" hidden="true" customHeight="true" outlineLevel="0" collapsed="false">
      <c r="A2978" s="47" t="n">
        <v>44335</v>
      </c>
      <c r="B2978" s="79" t="s">
        <v>2531</v>
      </c>
      <c r="C2978" s="49"/>
      <c r="D2978" s="80"/>
      <c r="E2978" s="81"/>
      <c r="F2978" s="82"/>
      <c r="G2978" s="81"/>
      <c r="H2978" s="83"/>
      <c r="I2978" s="83"/>
      <c r="J2978" s="83"/>
      <c r="K2978" s="103" t="s">
        <v>108</v>
      </c>
      <c r="L2978" s="85" t="n">
        <v>0.373611111111111</v>
      </c>
      <c r="M2978" s="85" t="n">
        <v>0.379861111111111</v>
      </c>
      <c r="N2978" s="86" t="s">
        <v>568</v>
      </c>
      <c r="O2978" s="59" t="s">
        <v>4354</v>
      </c>
      <c r="Q2978" s="0" t="s">
        <v>332</v>
      </c>
      <c r="R2978" s="0" t="str">
        <f aca="false">CHOOSE(WEEKDAY(A2978),"Dom","Lun","Mar","Mie","Jue","Vie","Sab")</f>
        <v>Mie</v>
      </c>
    </row>
    <row r="2979" customFormat="false" ht="15" hidden="true" customHeight="true" outlineLevel="0" collapsed="false">
      <c r="A2979" s="32" t="n">
        <v>44335</v>
      </c>
      <c r="B2979" s="9" t="s">
        <v>3001</v>
      </c>
      <c r="D2979" s="72"/>
      <c r="E2979" s="73"/>
      <c r="F2979" s="74"/>
      <c r="G2979" s="73"/>
      <c r="H2979" s="75"/>
      <c r="I2979" s="75"/>
      <c r="J2979" s="75"/>
      <c r="K2979" s="34" t="s">
        <v>108</v>
      </c>
      <c r="L2979" s="7" t="n">
        <v>0.409027777777778</v>
      </c>
      <c r="M2979" s="7" t="n">
        <v>0.434027777777778</v>
      </c>
      <c r="N2979" s="77" t="s">
        <v>122</v>
      </c>
      <c r="O2979" s="37" t="s">
        <v>4355</v>
      </c>
      <c r="Q2979" s="0" t="s">
        <v>332</v>
      </c>
      <c r="R2979" s="0" t="str">
        <f aca="false">CHOOSE(WEEKDAY(A2979),"Dom","Lun","Mar","Mie","Jue","Vie","Sab")</f>
        <v>Mie</v>
      </c>
    </row>
    <row r="2980" customFormat="false" ht="15" hidden="true" customHeight="true" outlineLevel="0" collapsed="false">
      <c r="A2980" s="32" t="n">
        <v>44335</v>
      </c>
      <c r="B2980" s="9" t="s">
        <v>4356</v>
      </c>
      <c r="C2980" s="157"/>
      <c r="D2980" s="153"/>
      <c r="E2980" s="73"/>
      <c r="F2980" s="74"/>
      <c r="G2980" s="73"/>
      <c r="H2980" s="75"/>
      <c r="I2980" s="75"/>
      <c r="J2980" s="75"/>
      <c r="K2980" s="34" t="s">
        <v>108</v>
      </c>
      <c r="L2980" s="7" t="n">
        <v>0.523611111111111</v>
      </c>
      <c r="M2980" s="7" t="n">
        <v>0.532638888888889</v>
      </c>
      <c r="N2980" s="77" t="s">
        <v>324</v>
      </c>
      <c r="O2980" s="37" t="s">
        <v>4357</v>
      </c>
      <c r="Q2980" s="0" t="s">
        <v>332</v>
      </c>
      <c r="R2980" s="0" t="str">
        <f aca="false">CHOOSE(WEEKDAY(A2980),"Dom","Lun","Mar","Mie","Jue","Vie","Sab")</f>
        <v>Mie</v>
      </c>
    </row>
    <row r="2981" customFormat="false" ht="15" hidden="true" customHeight="true" outlineLevel="0" collapsed="false">
      <c r="A2981" s="32" t="n">
        <v>44335</v>
      </c>
      <c r="B2981" s="9" t="s">
        <v>143</v>
      </c>
      <c r="D2981" s="72"/>
      <c r="E2981" s="73"/>
      <c r="F2981" s="74"/>
      <c r="G2981" s="73"/>
      <c r="H2981" s="75"/>
      <c r="I2981" s="75"/>
      <c r="J2981" s="75"/>
      <c r="K2981" s="34" t="s">
        <v>144</v>
      </c>
      <c r="L2981" s="7" t="n">
        <v>0.572222222222222</v>
      </c>
      <c r="M2981" s="7" t="n">
        <v>0.595833333333333</v>
      </c>
      <c r="N2981" s="77" t="s">
        <v>137</v>
      </c>
      <c r="Q2981" s="0" t="s">
        <v>332</v>
      </c>
      <c r="R2981" s="0" t="str">
        <f aca="false">CHOOSE(WEEKDAY(A2981),"Dom","Lun","Mar","Mie","Jue","Vie","Sab")</f>
        <v>Mie</v>
      </c>
    </row>
    <row r="2982" customFormat="false" ht="15" hidden="true" customHeight="true" outlineLevel="0" collapsed="false">
      <c r="A2982" s="32" t="n">
        <v>44335</v>
      </c>
      <c r="B2982" s="9" t="s">
        <v>1343</v>
      </c>
      <c r="C2982" s="157"/>
      <c r="D2982" s="153"/>
      <c r="E2982" s="73"/>
      <c r="F2982" s="74"/>
      <c r="G2982" s="73"/>
      <c r="H2982" s="75"/>
      <c r="I2982" s="75" t="s">
        <v>187</v>
      </c>
      <c r="J2982" s="75"/>
      <c r="K2982" s="34" t="s">
        <v>108</v>
      </c>
      <c r="L2982" s="7" t="n">
        <v>0.604166666666667</v>
      </c>
      <c r="M2982" s="7" t="n">
        <v>0.66875</v>
      </c>
      <c r="N2982" s="77" t="s">
        <v>170</v>
      </c>
      <c r="O2982" s="37" t="s">
        <v>4358</v>
      </c>
      <c r="Q2982" s="0" t="s">
        <v>332</v>
      </c>
      <c r="R2982" s="0" t="str">
        <f aca="false">CHOOSE(WEEKDAY(A2982),"Dom","Lun","Mar","Mie","Jue","Vie","Sab")</f>
        <v>Mie</v>
      </c>
    </row>
    <row r="2983" customFormat="false" ht="15" hidden="true" customHeight="true" outlineLevel="0" collapsed="false">
      <c r="A2983" s="32" t="n">
        <v>44335</v>
      </c>
      <c r="B2983" s="9" t="s">
        <v>143</v>
      </c>
      <c r="C2983" s="157"/>
      <c r="D2983" s="153"/>
      <c r="E2983" s="73"/>
      <c r="F2983" s="74"/>
      <c r="G2983" s="73"/>
      <c r="H2983" s="75"/>
      <c r="I2983" s="75"/>
      <c r="J2983" s="75"/>
      <c r="K2983" s="34" t="s">
        <v>144</v>
      </c>
      <c r="L2983" s="7" t="n">
        <v>0.711805555555555</v>
      </c>
      <c r="M2983" s="7" t="n">
        <v>0.726388888888889</v>
      </c>
      <c r="N2983" s="77" t="s">
        <v>324</v>
      </c>
      <c r="Q2983" s="0" t="s">
        <v>332</v>
      </c>
      <c r="R2983" s="0" t="str">
        <f aca="false">CHOOSE(WEEKDAY(A2983),"Dom","Lun","Mar","Mie","Jue","Vie","Sab")</f>
        <v>Mie</v>
      </c>
    </row>
    <row r="2984" customFormat="false" ht="15" hidden="true" customHeight="true" outlineLevel="0" collapsed="false">
      <c r="A2984" s="47" t="n">
        <v>44335</v>
      </c>
      <c r="B2984" s="79" t="s">
        <v>147</v>
      </c>
      <c r="C2984" s="49"/>
      <c r="D2984" s="80"/>
      <c r="E2984" s="81"/>
      <c r="F2984" s="82"/>
      <c r="G2984" s="81"/>
      <c r="H2984" s="83"/>
      <c r="I2984" s="83"/>
      <c r="J2984" s="83"/>
      <c r="K2984" s="103" t="s">
        <v>96</v>
      </c>
      <c r="L2984" s="85" t="n">
        <v>0.733333333333333</v>
      </c>
      <c r="M2984" s="85" t="n">
        <v>0.748611111111111</v>
      </c>
      <c r="N2984" s="86" t="s">
        <v>4069</v>
      </c>
      <c r="O2984" s="59"/>
      <c r="Q2984" s="0" t="s">
        <v>332</v>
      </c>
      <c r="R2984" s="0" t="str">
        <f aca="false">CHOOSE(WEEKDAY(A2984),"Dom","Lun","Mar","Mie","Jue","Vie","Sab")</f>
        <v>Mie</v>
      </c>
    </row>
    <row r="2985" customFormat="false" ht="15" hidden="false" customHeight="true" outlineLevel="0" collapsed="false">
      <c r="A2985" s="32" t="n">
        <v>44336</v>
      </c>
      <c r="B2985" s="9" t="s">
        <v>4359</v>
      </c>
      <c r="C2985" s="33" t="n">
        <v>400</v>
      </c>
      <c r="D2985" s="72" t="s">
        <v>821</v>
      </c>
      <c r="E2985" s="73" t="s">
        <v>4360</v>
      </c>
      <c r="F2985" s="74" t="n">
        <f aca="false">IF(MONTH(A2985)=MONTH(A2984),F2984+1,1)</f>
        <v>1</v>
      </c>
      <c r="G2985" s="73"/>
      <c r="H2985" s="75" t="s">
        <v>4361</v>
      </c>
      <c r="I2985" s="75" t="s">
        <v>79</v>
      </c>
      <c r="J2985" s="75" t="s">
        <v>2313</v>
      </c>
      <c r="K2985" s="34" t="s">
        <v>80</v>
      </c>
      <c r="L2985" s="7" t="n">
        <v>0.824305555555556</v>
      </c>
      <c r="M2985" s="7" t="n">
        <v>0.859027777777778</v>
      </c>
      <c r="N2985" s="77" t="s">
        <v>341</v>
      </c>
      <c r="O2985" s="37" t="s">
        <v>4362</v>
      </c>
      <c r="P2985" s="0" t="s">
        <v>4363</v>
      </c>
      <c r="Q2985" s="0" t="s">
        <v>332</v>
      </c>
      <c r="R2985" s="0" t="str">
        <f aca="false">CHOOSE(WEEKDAY(A2985),"Dom","Lun","Mar","Mie","Jue","Vie","Sab")</f>
        <v>Jue</v>
      </c>
    </row>
    <row r="2986" customFormat="false" ht="15" hidden="false" customHeight="true" outlineLevel="0" collapsed="false">
      <c r="A2986" s="47" t="n">
        <v>44336</v>
      </c>
      <c r="B2986" s="79" t="s">
        <v>1134</v>
      </c>
      <c r="C2986" s="49" t="n">
        <v>400</v>
      </c>
      <c r="D2986" s="80" t="s">
        <v>104</v>
      </c>
      <c r="E2986" s="81" t="s">
        <v>1135</v>
      </c>
      <c r="F2986" s="82" t="n">
        <f aca="false">IF(MONTH(A2986)=MONTH(A2985),F2985+1,1)</f>
        <v>2</v>
      </c>
      <c r="G2986" s="81"/>
      <c r="H2986" s="83"/>
      <c r="I2986" s="83" t="s">
        <v>183</v>
      </c>
      <c r="J2986" s="83" t="s">
        <v>2313</v>
      </c>
      <c r="K2986" s="103" t="s">
        <v>80</v>
      </c>
      <c r="L2986" s="85" t="n">
        <v>0.329166666666667</v>
      </c>
      <c r="M2986" s="85" t="n">
        <v>0.336111111111111</v>
      </c>
      <c r="N2986" s="86" t="s">
        <v>341</v>
      </c>
      <c r="O2986" s="59" t="s">
        <v>1136</v>
      </c>
      <c r="Q2986" s="0" t="s">
        <v>332</v>
      </c>
      <c r="R2986" s="0" t="str">
        <f aca="false">CHOOSE(WEEKDAY(A2986),"Dom","Lun","Mar","Mie","Jue","Vie","Sab")</f>
        <v>Jue</v>
      </c>
    </row>
    <row r="2987" customFormat="false" ht="15" hidden="false" customHeight="true" outlineLevel="0" collapsed="false">
      <c r="A2987" s="32" t="n">
        <v>44336</v>
      </c>
      <c r="B2987" s="9" t="s">
        <v>1412</v>
      </c>
      <c r="C2987" s="33" t="n">
        <v>350</v>
      </c>
      <c r="D2987" s="72" t="s">
        <v>104</v>
      </c>
      <c r="E2987" s="73" t="s">
        <v>1498</v>
      </c>
      <c r="F2987" s="74" t="n">
        <f aca="false">IF(MONTH(A2987)=MONTH(A2986),F2986+1,1)</f>
        <v>3</v>
      </c>
      <c r="G2987" s="73"/>
      <c r="H2987" s="75"/>
      <c r="I2987" s="75" t="s">
        <v>100</v>
      </c>
      <c r="J2987" s="75" t="s">
        <v>2313</v>
      </c>
      <c r="K2987" s="34" t="s">
        <v>80</v>
      </c>
      <c r="L2987" s="7" t="n">
        <v>0.440972222222222</v>
      </c>
      <c r="M2987" s="7" t="n">
        <v>0.45625</v>
      </c>
      <c r="N2987" s="77" t="s">
        <v>81</v>
      </c>
      <c r="O2987" s="37" t="s">
        <v>1499</v>
      </c>
      <c r="Q2987" s="0" t="s">
        <v>332</v>
      </c>
      <c r="R2987" s="0" t="str">
        <f aca="false">CHOOSE(WEEKDAY(A2987),"Dom","Lun","Mar","Mie","Jue","Vie","Sab")</f>
        <v>Jue</v>
      </c>
    </row>
    <row r="2988" customFormat="false" ht="15" hidden="false" customHeight="true" outlineLevel="0" collapsed="false">
      <c r="A2988" s="32" t="n">
        <v>44336</v>
      </c>
      <c r="B2988" s="9" t="s">
        <v>4364</v>
      </c>
      <c r="C2988" s="33" t="n">
        <v>500</v>
      </c>
      <c r="D2988" s="72" t="s">
        <v>104</v>
      </c>
      <c r="E2988" s="73" t="s">
        <v>4365</v>
      </c>
      <c r="F2988" s="74" t="n">
        <f aca="false">IF(MONTH(A2988)=MONTH(A2987),F2987+1,1)</f>
        <v>4</v>
      </c>
      <c r="G2988" s="73"/>
      <c r="H2988" s="75"/>
      <c r="I2988" s="75" t="s">
        <v>314</v>
      </c>
      <c r="J2988" s="75" t="s">
        <v>2313</v>
      </c>
      <c r="K2988" s="34" t="s">
        <v>80</v>
      </c>
      <c r="L2988" s="7" t="n">
        <v>0.550694444444444</v>
      </c>
      <c r="M2988" s="7" t="n">
        <v>0.563888888888889</v>
      </c>
      <c r="N2988" s="77" t="s">
        <v>341</v>
      </c>
      <c r="O2988" s="37" t="s">
        <v>4366</v>
      </c>
      <c r="Q2988" s="0" t="s">
        <v>332</v>
      </c>
      <c r="R2988" s="0" t="str">
        <f aca="false">CHOOSE(WEEKDAY(A2988),"Dom","Lun","Mar","Mie","Jue","Vie","Sab")</f>
        <v>Jue</v>
      </c>
    </row>
    <row r="2989" customFormat="false" ht="15" hidden="false" customHeight="true" outlineLevel="0" collapsed="false">
      <c r="A2989" s="32" t="n">
        <v>44336</v>
      </c>
      <c r="B2989" s="9" t="s">
        <v>3622</v>
      </c>
      <c r="C2989" s="33" t="n">
        <v>300</v>
      </c>
      <c r="D2989" s="72" t="s">
        <v>104</v>
      </c>
      <c r="E2989" s="73" t="s">
        <v>4367</v>
      </c>
      <c r="F2989" s="74" t="n">
        <f aca="false">IF(MONTH(A2989)=MONTH(A2988),F2988+1,1)</f>
        <v>5</v>
      </c>
      <c r="G2989" s="73"/>
      <c r="H2989" s="75"/>
      <c r="I2989" s="75" t="s">
        <v>187</v>
      </c>
      <c r="J2989" s="75" t="s">
        <v>2313</v>
      </c>
      <c r="K2989" s="34" t="s">
        <v>80</v>
      </c>
      <c r="L2989" s="7" t="n">
        <v>0.603472222222222</v>
      </c>
      <c r="M2989" s="7" t="n">
        <v>0.640972222222222</v>
      </c>
      <c r="N2989" s="77" t="s">
        <v>86</v>
      </c>
      <c r="O2989" s="37" t="s">
        <v>4368</v>
      </c>
      <c r="Q2989" s="0" t="s">
        <v>332</v>
      </c>
      <c r="R2989" s="0" t="str">
        <f aca="false">CHOOSE(WEEKDAY(A2989),"Dom","Lun","Mar","Mie","Jue","Vie","Sab")</f>
        <v>Jue</v>
      </c>
    </row>
    <row r="2990" customFormat="false" ht="15" hidden="false" customHeight="true" outlineLevel="0" collapsed="false">
      <c r="A2990" s="32" t="n">
        <v>44336</v>
      </c>
      <c r="B2990" s="9" t="s">
        <v>3154</v>
      </c>
      <c r="C2990" s="33" t="n">
        <v>400</v>
      </c>
      <c r="D2990" s="72" t="s">
        <v>104</v>
      </c>
      <c r="E2990" s="73" t="s">
        <v>3155</v>
      </c>
      <c r="F2990" s="74" t="n">
        <f aca="false">IF(MONTH(A2990)=MONTH(A2989),F2989+1,1)</f>
        <v>6</v>
      </c>
      <c r="G2990" s="73"/>
      <c r="H2990" s="75" t="s">
        <v>3154</v>
      </c>
      <c r="I2990" s="75" t="s">
        <v>100</v>
      </c>
      <c r="J2990" s="75" t="s">
        <v>2313</v>
      </c>
      <c r="K2990" s="34" t="s">
        <v>80</v>
      </c>
      <c r="L2990" s="7" t="n">
        <v>0.881944444444444</v>
      </c>
      <c r="M2990" s="7" t="n">
        <v>0.911111111111111</v>
      </c>
      <c r="N2990" s="77" t="s">
        <v>909</v>
      </c>
      <c r="O2990" s="37" t="s">
        <v>3157</v>
      </c>
      <c r="P2990" s="0" t="s">
        <v>2315</v>
      </c>
      <c r="Q2990" s="0" t="s">
        <v>332</v>
      </c>
      <c r="R2990" s="0" t="str">
        <f aca="false">CHOOSE(WEEKDAY(A2990),"Dom","Lun","Mar","Mie","Jue","Vie","Sab")</f>
        <v>Jue</v>
      </c>
    </row>
    <row r="2991" customFormat="false" ht="15" hidden="true" customHeight="true" outlineLevel="0" collapsed="false">
      <c r="A2991" s="32" t="n">
        <v>44336</v>
      </c>
      <c r="B2991" s="9" t="s">
        <v>1455</v>
      </c>
      <c r="D2991" s="72"/>
      <c r="E2991" s="73"/>
      <c r="F2991" s="74"/>
      <c r="G2991" s="73"/>
      <c r="H2991" s="75"/>
      <c r="I2991" s="75" t="s">
        <v>183</v>
      </c>
      <c r="J2991" s="75"/>
      <c r="K2991" s="34" t="s">
        <v>108</v>
      </c>
      <c r="L2991" s="7" t="n">
        <v>0.306944444444444</v>
      </c>
      <c r="M2991" s="7" t="n">
        <v>0.323611111111111</v>
      </c>
      <c r="N2991" s="77" t="s">
        <v>239</v>
      </c>
      <c r="O2991" s="37" t="s">
        <v>4369</v>
      </c>
      <c r="Q2991" s="0" t="s">
        <v>332</v>
      </c>
      <c r="R2991" s="0" t="str">
        <f aca="false">CHOOSE(WEEKDAY(A2991),"Dom","Lun","Mar","Mie","Jue","Vie","Sab")</f>
        <v>Jue</v>
      </c>
    </row>
    <row r="2992" customFormat="false" ht="15" hidden="true" customHeight="true" outlineLevel="0" collapsed="false">
      <c r="A2992" s="32" t="n">
        <v>44336</v>
      </c>
      <c r="B2992" s="9" t="s">
        <v>143</v>
      </c>
      <c r="D2992" s="72"/>
      <c r="E2992" s="73"/>
      <c r="F2992" s="74"/>
      <c r="G2992" s="73"/>
      <c r="H2992" s="75"/>
      <c r="I2992" s="75"/>
      <c r="J2992" s="75"/>
      <c r="K2992" s="34" t="s">
        <v>144</v>
      </c>
      <c r="L2992" s="7" t="n">
        <v>0.359027777777778</v>
      </c>
      <c r="M2992" s="7" t="n">
        <v>0.379166666666667</v>
      </c>
      <c r="N2992" s="77" t="s">
        <v>164</v>
      </c>
      <c r="Q2992" s="0" t="s">
        <v>332</v>
      </c>
      <c r="R2992" s="0" t="str">
        <f aca="false">CHOOSE(WEEKDAY(A2992),"Dom","Lun","Mar","Mie","Jue","Vie","Sab")</f>
        <v>Jue</v>
      </c>
    </row>
    <row r="2993" customFormat="false" ht="15" hidden="true" customHeight="true" outlineLevel="0" collapsed="false">
      <c r="A2993" s="32" t="n">
        <v>44336</v>
      </c>
      <c r="B2993" s="9" t="s">
        <v>147</v>
      </c>
      <c r="C2993" s="164"/>
      <c r="D2993" s="144"/>
      <c r="E2993" s="73"/>
      <c r="F2993" s="74"/>
      <c r="G2993" s="73"/>
      <c r="H2993" s="75"/>
      <c r="I2993" s="75"/>
      <c r="J2993" s="75"/>
      <c r="K2993" s="34" t="s">
        <v>96</v>
      </c>
      <c r="L2993" s="7" t="n">
        <v>0.388888888888889</v>
      </c>
      <c r="M2993" s="7" t="n">
        <v>0.404861111111111</v>
      </c>
      <c r="N2993" s="77" t="s">
        <v>124</v>
      </c>
      <c r="Q2993" s="0" t="s">
        <v>332</v>
      </c>
      <c r="R2993" s="0" t="str">
        <f aca="false">CHOOSE(WEEKDAY(A2993),"Dom","Lun","Mar","Mie","Jue","Vie","Sab")</f>
        <v>Jue</v>
      </c>
    </row>
    <row r="2994" customFormat="false" ht="15" hidden="true" customHeight="true" outlineLevel="0" collapsed="false">
      <c r="A2994" s="32" t="n">
        <v>44336</v>
      </c>
      <c r="B2994" s="9" t="s">
        <v>143</v>
      </c>
      <c r="D2994" s="72"/>
      <c r="E2994" s="73"/>
      <c r="F2994" s="74"/>
      <c r="G2994" s="73"/>
      <c r="H2994" s="75"/>
      <c r="I2994" s="75"/>
      <c r="J2994" s="75"/>
      <c r="K2994" s="34" t="s">
        <v>144</v>
      </c>
      <c r="L2994" s="7" t="n">
        <v>0.480555555555556</v>
      </c>
      <c r="M2994" s="7" t="n">
        <v>0.503472222222222</v>
      </c>
      <c r="N2994" s="77" t="s">
        <v>310</v>
      </c>
      <c r="Q2994" s="0" t="s">
        <v>332</v>
      </c>
      <c r="R2994" s="0" t="str">
        <f aca="false">CHOOSE(WEEKDAY(A2994),"Dom","Lun","Mar","Mie","Jue","Vie","Sab")</f>
        <v>Jue</v>
      </c>
    </row>
    <row r="2995" customFormat="false" ht="15" hidden="true" customHeight="true" outlineLevel="0" collapsed="false">
      <c r="A2995" s="32" t="n">
        <v>44336</v>
      </c>
      <c r="B2995" s="9" t="s">
        <v>4364</v>
      </c>
      <c r="C2995" s="164"/>
      <c r="D2995" s="144"/>
      <c r="E2995" s="73"/>
      <c r="F2995" s="74"/>
      <c r="G2995" s="73"/>
      <c r="H2995" s="75"/>
      <c r="I2995" s="75"/>
      <c r="J2995" s="75"/>
      <c r="K2995" s="34" t="s">
        <v>108</v>
      </c>
      <c r="L2995" s="7" t="n">
        <v>0.5125</v>
      </c>
      <c r="M2995" s="7" t="n">
        <v>0.546527777777778</v>
      </c>
      <c r="N2995" s="77" t="s">
        <v>123</v>
      </c>
      <c r="Q2995" s="0" t="s">
        <v>332</v>
      </c>
      <c r="R2995" s="0" t="str">
        <f aca="false">CHOOSE(WEEKDAY(A2995),"Dom","Lun","Mar","Mie","Jue","Vie","Sab")</f>
        <v>Jue</v>
      </c>
    </row>
    <row r="2996" customFormat="false" ht="15" hidden="true" customHeight="true" outlineLevel="0" collapsed="false">
      <c r="A2996" s="32" t="n">
        <v>44336</v>
      </c>
      <c r="B2996" s="9" t="s">
        <v>4364</v>
      </c>
      <c r="D2996" s="72"/>
      <c r="E2996" s="73"/>
      <c r="F2996" s="74"/>
      <c r="G2996" s="73"/>
      <c r="H2996" s="75"/>
      <c r="I2996" s="75"/>
      <c r="J2996" s="75"/>
      <c r="K2996" s="34" t="s">
        <v>108</v>
      </c>
      <c r="L2996" s="7" t="n">
        <v>0.586805555555556</v>
      </c>
      <c r="M2996" s="7" t="n">
        <v>0.590972222222222</v>
      </c>
      <c r="N2996" s="77" t="s">
        <v>168</v>
      </c>
      <c r="O2996" s="37" t="s">
        <v>4370</v>
      </c>
      <c r="Q2996" s="0" t="s">
        <v>332</v>
      </c>
      <c r="R2996" s="0" t="str">
        <f aca="false">CHOOSE(WEEKDAY(A2996),"Dom","Lun","Mar","Mie","Jue","Vie","Sab")</f>
        <v>Jue</v>
      </c>
    </row>
    <row r="2997" customFormat="false" ht="15" hidden="true" customHeight="true" outlineLevel="0" collapsed="false">
      <c r="A2997" s="32" t="n">
        <v>44336</v>
      </c>
      <c r="B2997" s="9" t="s">
        <v>4364</v>
      </c>
      <c r="C2997" s="157"/>
      <c r="D2997" s="153"/>
      <c r="E2997" s="73"/>
      <c r="F2997" s="74"/>
      <c r="G2997" s="73"/>
      <c r="H2997" s="75"/>
      <c r="I2997" s="75"/>
      <c r="J2997" s="75"/>
      <c r="K2997" s="34" t="s">
        <v>108</v>
      </c>
      <c r="L2997" s="7" t="n">
        <v>0.59375</v>
      </c>
      <c r="M2997" s="7" t="n">
        <v>0.596527777777778</v>
      </c>
      <c r="N2997" s="77" t="s">
        <v>324</v>
      </c>
      <c r="O2997" s="37" t="s">
        <v>4371</v>
      </c>
      <c r="Q2997" s="0" t="s">
        <v>332</v>
      </c>
      <c r="R2997" s="0" t="str">
        <f aca="false">CHOOSE(WEEKDAY(A2997),"Dom","Lun","Mar","Mie","Jue","Vie","Sab")</f>
        <v>Jue</v>
      </c>
    </row>
    <row r="2998" customFormat="false" ht="15" hidden="true" customHeight="true" outlineLevel="0" collapsed="false">
      <c r="A2998" s="32" t="n">
        <v>44336</v>
      </c>
      <c r="B2998" s="9" t="s">
        <v>4372</v>
      </c>
      <c r="D2998" s="72"/>
      <c r="E2998" s="73"/>
      <c r="F2998" s="74"/>
      <c r="G2998" s="73"/>
      <c r="H2998" s="75"/>
      <c r="I2998" s="75"/>
      <c r="J2998" s="75"/>
      <c r="K2998" s="34" t="s">
        <v>108</v>
      </c>
      <c r="L2998" s="7" t="n">
        <v>0.664583333333333</v>
      </c>
      <c r="M2998" s="7" t="n">
        <v>0.66875</v>
      </c>
      <c r="N2998" s="77" t="s">
        <v>298</v>
      </c>
      <c r="O2998" s="37" t="s">
        <v>4373</v>
      </c>
      <c r="Q2998" s="0" t="s">
        <v>332</v>
      </c>
      <c r="R2998" s="0" t="str">
        <f aca="false">CHOOSE(WEEKDAY(A2998),"Dom","Lun","Mar","Mie","Jue","Vie","Sab")</f>
        <v>Jue</v>
      </c>
    </row>
    <row r="2999" customFormat="false" ht="15" hidden="true" customHeight="true" outlineLevel="0" collapsed="false">
      <c r="A2999" s="32" t="n">
        <v>44336</v>
      </c>
      <c r="B2999" s="9" t="s">
        <v>143</v>
      </c>
      <c r="C2999" s="157"/>
      <c r="D2999" s="153"/>
      <c r="E2999" s="73"/>
      <c r="F2999" s="74"/>
      <c r="G2999" s="73"/>
      <c r="H2999" s="75"/>
      <c r="I2999" s="75"/>
      <c r="J2999" s="75"/>
      <c r="K2999" s="34" t="s">
        <v>144</v>
      </c>
      <c r="L2999" s="7" t="n">
        <v>0.7125</v>
      </c>
      <c r="M2999" s="7" t="n">
        <v>0.728472222222222</v>
      </c>
      <c r="N2999" s="77" t="s">
        <v>170</v>
      </c>
      <c r="Q2999" s="0" t="s">
        <v>332</v>
      </c>
      <c r="R2999" s="0" t="str">
        <f aca="false">CHOOSE(WEEKDAY(A2999),"Dom","Lun","Mar","Mie","Jue","Vie","Sab")</f>
        <v>Jue</v>
      </c>
    </row>
    <row r="3000" customFormat="false" ht="15" hidden="true" customHeight="true" outlineLevel="0" collapsed="false">
      <c r="A3000" s="32" t="n">
        <v>44336</v>
      </c>
      <c r="B3000" s="9" t="s">
        <v>147</v>
      </c>
      <c r="D3000" s="72"/>
      <c r="E3000" s="73"/>
      <c r="F3000" s="74"/>
      <c r="G3000" s="73"/>
      <c r="H3000" s="75"/>
      <c r="I3000" s="75"/>
      <c r="J3000" s="75"/>
      <c r="K3000" s="34" t="s">
        <v>96</v>
      </c>
      <c r="L3000" s="7" t="n">
        <v>0.736111111111111</v>
      </c>
      <c r="M3000" s="7" t="n">
        <v>0.748611111111111</v>
      </c>
      <c r="N3000" s="77" t="s">
        <v>2779</v>
      </c>
      <c r="Q3000" s="0" t="s">
        <v>332</v>
      </c>
      <c r="R3000" s="0" t="str">
        <f aca="false">CHOOSE(WEEKDAY(A3000),"Dom","Lun","Mar","Mie","Jue","Vie","Sab")</f>
        <v>Jue</v>
      </c>
    </row>
    <row r="3001" customFormat="false" ht="15" hidden="true" customHeight="true" outlineLevel="0" collapsed="false">
      <c r="A3001" s="32" t="n">
        <v>44336</v>
      </c>
      <c r="B3001" s="9" t="s">
        <v>1632</v>
      </c>
      <c r="D3001" s="72"/>
      <c r="E3001" s="73"/>
      <c r="F3001" s="74"/>
      <c r="G3001" s="73"/>
      <c r="H3001" s="75"/>
      <c r="I3001" s="75"/>
      <c r="J3001" s="75"/>
      <c r="K3001" s="34" t="s">
        <v>257</v>
      </c>
      <c r="L3001" s="7" t="n">
        <v>0.815972222222222</v>
      </c>
      <c r="M3001" s="7" t="n">
        <v>0.822222222222222</v>
      </c>
      <c r="N3001" s="77" t="s">
        <v>190</v>
      </c>
      <c r="O3001" s="37" t="s">
        <v>407</v>
      </c>
      <c r="Q3001" s="0" t="s">
        <v>332</v>
      </c>
      <c r="R3001" s="0" t="str">
        <f aca="false">CHOOSE(WEEKDAY(A3001),"Dom","Lun","Mar","Mie","Jue","Vie","Sab")</f>
        <v>Jue</v>
      </c>
    </row>
    <row r="3002" customFormat="false" ht="15" hidden="true" customHeight="true" outlineLevel="0" collapsed="false">
      <c r="A3002" s="32" t="n">
        <v>44336</v>
      </c>
      <c r="B3002" s="9" t="s">
        <v>1632</v>
      </c>
      <c r="D3002" s="72"/>
      <c r="E3002" s="73"/>
      <c r="F3002" s="74"/>
      <c r="G3002" s="73"/>
      <c r="H3002" s="75"/>
      <c r="I3002" s="75"/>
      <c r="J3002" s="75"/>
      <c r="K3002" s="34" t="s">
        <v>257</v>
      </c>
      <c r="L3002" s="7" t="n">
        <v>0.944444444444444</v>
      </c>
      <c r="M3002" s="7" t="n">
        <v>0.954861111111111</v>
      </c>
      <c r="N3002" s="77" t="s">
        <v>168</v>
      </c>
      <c r="O3002" s="37" t="s">
        <v>407</v>
      </c>
      <c r="Q3002" s="0" t="s">
        <v>332</v>
      </c>
      <c r="R3002" s="0" t="str">
        <f aca="false">CHOOSE(WEEKDAY(A3002),"Dom","Lun","Mar","Mie","Jue","Vie","Sab")</f>
        <v>Jue</v>
      </c>
    </row>
    <row r="3003" customFormat="false" ht="15" hidden="true" customHeight="true" outlineLevel="0" collapsed="false">
      <c r="A3003" s="32" t="n">
        <v>44336</v>
      </c>
      <c r="B3003" s="9" t="s">
        <v>143</v>
      </c>
      <c r="C3003" s="164"/>
      <c r="D3003" s="144"/>
      <c r="E3003" s="73"/>
      <c r="F3003" s="74"/>
      <c r="G3003" s="73"/>
      <c r="H3003" s="75"/>
      <c r="I3003" s="75"/>
      <c r="J3003" s="75"/>
      <c r="K3003" s="34" t="s">
        <v>144</v>
      </c>
      <c r="L3003" s="7" t="n">
        <v>0.957638888888889</v>
      </c>
      <c r="M3003" s="7" t="n">
        <v>0.976388888888889</v>
      </c>
      <c r="N3003" s="77" t="s">
        <v>164</v>
      </c>
      <c r="Q3003" s="0" t="s">
        <v>332</v>
      </c>
      <c r="R3003" s="0" t="str">
        <f aca="false">CHOOSE(WEEKDAY(A3003),"Dom","Lun","Mar","Mie","Jue","Vie","Sab")</f>
        <v>Jue</v>
      </c>
    </row>
    <row r="3004" customFormat="false" ht="15" hidden="true" customHeight="true" outlineLevel="0" collapsed="false">
      <c r="A3004" s="47" t="n">
        <v>44336</v>
      </c>
      <c r="B3004" s="79" t="s">
        <v>147</v>
      </c>
      <c r="C3004" s="49"/>
      <c r="D3004" s="80"/>
      <c r="E3004" s="81"/>
      <c r="F3004" s="82"/>
      <c r="G3004" s="81"/>
      <c r="H3004" s="83"/>
      <c r="I3004" s="83"/>
      <c r="J3004" s="83"/>
      <c r="K3004" s="103" t="s">
        <v>96</v>
      </c>
      <c r="L3004" s="85" t="n">
        <v>0.986111111111111</v>
      </c>
      <c r="M3004" s="85" t="n">
        <v>0.000694444444444444</v>
      </c>
      <c r="N3004" s="86" t="s">
        <v>4374</v>
      </c>
      <c r="O3004" s="59"/>
      <c r="Q3004" s="0" t="s">
        <v>332</v>
      </c>
      <c r="R3004" s="0" t="str">
        <f aca="false">CHOOSE(WEEKDAY(A3004),"Dom","Lun","Mar","Mie","Jue","Vie","Sab")</f>
        <v>Jue</v>
      </c>
    </row>
    <row r="3005" customFormat="false" ht="15" hidden="false" customHeight="true" outlineLevel="0" collapsed="false">
      <c r="A3005" s="32" t="n">
        <v>44337</v>
      </c>
      <c r="B3005" s="9" t="s">
        <v>4375</v>
      </c>
      <c r="C3005" s="164" t="n">
        <v>400</v>
      </c>
      <c r="D3005" s="144" t="s">
        <v>821</v>
      </c>
      <c r="E3005" s="73" t="s">
        <v>4376</v>
      </c>
      <c r="F3005" s="74" t="n">
        <f aca="false">IF(MONTH(A3005)=MONTH(A3004),F3004+1,1)</f>
        <v>1</v>
      </c>
      <c r="G3005" s="73"/>
      <c r="H3005" s="75" t="s">
        <v>4377</v>
      </c>
      <c r="I3005" s="75" t="s">
        <v>100</v>
      </c>
      <c r="J3005" s="75" t="s">
        <v>2313</v>
      </c>
      <c r="K3005" s="34" t="s">
        <v>80</v>
      </c>
      <c r="L3005" s="7" t="n">
        <v>0.459722222222222</v>
      </c>
      <c r="M3005" s="7" t="n">
        <v>0.606944444444444</v>
      </c>
      <c r="N3005" s="77" t="s">
        <v>259</v>
      </c>
      <c r="O3005" s="37" t="s">
        <v>4378</v>
      </c>
      <c r="Q3005" s="0" t="s">
        <v>332</v>
      </c>
      <c r="R3005" s="0" t="str">
        <f aca="false">CHOOSE(WEEKDAY(A3005),"Dom","Lun","Mar","Mie","Jue","Vie","Sab")</f>
        <v>Vie</v>
      </c>
    </row>
    <row r="3006" customFormat="false" ht="15" hidden="false" customHeight="true" outlineLevel="0" collapsed="false">
      <c r="A3006" s="32" t="n">
        <v>44337</v>
      </c>
      <c r="B3006" s="9" t="s">
        <v>4379</v>
      </c>
      <c r="C3006" s="164" t="n">
        <v>200</v>
      </c>
      <c r="D3006" s="144" t="s">
        <v>821</v>
      </c>
      <c r="E3006" s="73" t="s">
        <v>4380</v>
      </c>
      <c r="F3006" s="74" t="n">
        <f aca="false">IF(MONTH(A3006)=MONTH(A3005),F3005+1,1)</f>
        <v>2</v>
      </c>
      <c r="G3006" s="73"/>
      <c r="H3006" s="75" t="s">
        <v>4381</v>
      </c>
      <c r="I3006" s="75" t="s">
        <v>187</v>
      </c>
      <c r="J3006" s="75" t="s">
        <v>2313</v>
      </c>
      <c r="K3006" s="34" t="s">
        <v>80</v>
      </c>
      <c r="L3006" s="7" t="n">
        <v>0.808333333333333</v>
      </c>
      <c r="M3006" s="7" t="n">
        <v>0.827083333333333</v>
      </c>
      <c r="N3006" s="77" t="s">
        <v>476</v>
      </c>
      <c r="O3006" s="37" t="s">
        <v>4382</v>
      </c>
      <c r="P3006" s="0" t="s">
        <v>4383</v>
      </c>
      <c r="Q3006" s="0" t="s">
        <v>332</v>
      </c>
      <c r="R3006" s="0" t="str">
        <f aca="false">CHOOSE(WEEKDAY(A3006),"Dom","Lun","Mar","Mie","Jue","Vie","Sab")</f>
        <v>Vie</v>
      </c>
    </row>
    <row r="3007" customFormat="false" ht="15" hidden="false" customHeight="true" outlineLevel="0" collapsed="false">
      <c r="A3007" s="32" t="n">
        <v>44337</v>
      </c>
      <c r="B3007" s="9" t="s">
        <v>2377</v>
      </c>
      <c r="C3007" s="33" t="n">
        <v>400</v>
      </c>
      <c r="D3007" s="72" t="s">
        <v>104</v>
      </c>
      <c r="E3007" s="73" t="s">
        <v>2015</v>
      </c>
      <c r="F3007" s="74" t="n">
        <f aca="false">IF(MONTH(A3007)=MONTH(A3006),F3006+1,1)</f>
        <v>3</v>
      </c>
      <c r="G3007" s="73"/>
      <c r="H3007" s="75"/>
      <c r="I3007" s="75" t="s">
        <v>113</v>
      </c>
      <c r="J3007" s="75" t="s">
        <v>2313</v>
      </c>
      <c r="K3007" s="34" t="s">
        <v>80</v>
      </c>
      <c r="L3007" s="7" t="n">
        <v>0.365972222222222</v>
      </c>
      <c r="M3007" s="7" t="n">
        <v>0.390277777777778</v>
      </c>
      <c r="N3007" s="77" t="s">
        <v>476</v>
      </c>
      <c r="O3007" s="37" t="s">
        <v>2016</v>
      </c>
      <c r="Q3007" s="0" t="s">
        <v>332</v>
      </c>
      <c r="R3007" s="0" t="str">
        <f aca="false">CHOOSE(WEEKDAY(A3007),"Dom","Lun","Mar","Mie","Jue","Vie","Sab")</f>
        <v>Vie</v>
      </c>
    </row>
    <row r="3008" customFormat="false" ht="15" hidden="false" customHeight="true" outlineLevel="0" collapsed="false">
      <c r="A3008" s="32" t="n">
        <v>44337</v>
      </c>
      <c r="B3008" s="9" t="s">
        <v>204</v>
      </c>
      <c r="C3008" s="33" t="n">
        <v>500</v>
      </c>
      <c r="D3008" s="72" t="s">
        <v>104</v>
      </c>
      <c r="E3008" s="73" t="s">
        <v>205</v>
      </c>
      <c r="F3008" s="74" t="n">
        <f aca="false">IF(MONTH(A3008)=MONTH(A3007),F3007+1,1)</f>
        <v>4</v>
      </c>
      <c r="G3008" s="73"/>
      <c r="H3008" s="75" t="s">
        <v>204</v>
      </c>
      <c r="I3008" s="75" t="s">
        <v>79</v>
      </c>
      <c r="J3008" s="75" t="s">
        <v>2313</v>
      </c>
      <c r="K3008" s="34" t="s">
        <v>80</v>
      </c>
      <c r="L3008" s="7" t="n">
        <v>0.679861111111111</v>
      </c>
      <c r="M3008" s="7" t="n">
        <v>0.718055555555556</v>
      </c>
      <c r="N3008" s="77" t="s">
        <v>81</v>
      </c>
      <c r="O3008" s="37" t="s">
        <v>3876</v>
      </c>
      <c r="Q3008" s="0" t="s">
        <v>332</v>
      </c>
      <c r="R3008" s="0" t="str">
        <f aca="false">CHOOSE(WEEKDAY(A3008),"Dom","Lun","Mar","Mie","Jue","Vie","Sab")</f>
        <v>Vie</v>
      </c>
    </row>
    <row r="3009" customFormat="false" ht="15" hidden="true" customHeight="true" outlineLevel="0" collapsed="false">
      <c r="A3009" s="47" t="n">
        <v>44337</v>
      </c>
      <c r="B3009" s="79" t="s">
        <v>143</v>
      </c>
      <c r="C3009" s="49"/>
      <c r="D3009" s="80"/>
      <c r="E3009" s="81"/>
      <c r="F3009" s="82"/>
      <c r="G3009" s="81"/>
      <c r="H3009" s="83"/>
      <c r="I3009" s="83"/>
      <c r="J3009" s="83"/>
      <c r="K3009" s="103" t="s">
        <v>144</v>
      </c>
      <c r="L3009" s="85" t="n">
        <v>0.409722222222222</v>
      </c>
      <c r="M3009" s="85" t="n">
        <v>0.44375</v>
      </c>
      <c r="N3009" s="86" t="s">
        <v>155</v>
      </c>
      <c r="O3009" s="59"/>
      <c r="Q3009" s="0" t="s">
        <v>332</v>
      </c>
      <c r="R3009" s="0" t="str">
        <f aca="false">CHOOSE(WEEKDAY(A3009),"Dom","Lun","Mar","Mie","Jue","Vie","Sab")</f>
        <v>Vie</v>
      </c>
    </row>
    <row r="3010" customFormat="false" ht="15" hidden="true" customHeight="true" outlineLevel="0" collapsed="false">
      <c r="A3010" s="32" t="n">
        <v>44337</v>
      </c>
      <c r="B3010" s="9" t="s">
        <v>3335</v>
      </c>
      <c r="D3010" s="72"/>
      <c r="E3010" s="73"/>
      <c r="F3010" s="74"/>
      <c r="G3010" s="73"/>
      <c r="H3010" s="75"/>
      <c r="I3010" s="75"/>
      <c r="J3010" s="75"/>
      <c r="K3010" s="34" t="s">
        <v>257</v>
      </c>
      <c r="L3010" s="7" t="n">
        <v>0.61875</v>
      </c>
      <c r="M3010" s="7" t="n">
        <v>0.633333333333333</v>
      </c>
      <c r="N3010" s="77" t="s">
        <v>168</v>
      </c>
      <c r="O3010" s="37" t="s">
        <v>4384</v>
      </c>
      <c r="Q3010" s="0" t="s">
        <v>332</v>
      </c>
      <c r="R3010" s="0" t="str">
        <f aca="false">CHOOSE(WEEKDAY(A3010),"Dom","Lun","Mar","Mie","Jue","Vie","Sab")</f>
        <v>Vie</v>
      </c>
    </row>
    <row r="3011" customFormat="false" ht="15" hidden="true" customHeight="true" outlineLevel="0" collapsed="false">
      <c r="A3011" s="32" t="n">
        <v>44337</v>
      </c>
      <c r="B3011" s="9" t="s">
        <v>143</v>
      </c>
      <c r="D3011" s="72"/>
      <c r="E3011" s="73"/>
      <c r="F3011" s="74"/>
      <c r="G3011" s="73"/>
      <c r="H3011" s="75"/>
      <c r="I3011" s="75"/>
      <c r="J3011" s="75"/>
      <c r="K3011" s="34" t="s">
        <v>144</v>
      </c>
      <c r="L3011" s="7" t="n">
        <v>0.636111111111111</v>
      </c>
      <c r="M3011" s="7" t="n">
        <v>0.661805555555556</v>
      </c>
      <c r="N3011" s="77" t="s">
        <v>267</v>
      </c>
      <c r="Q3011" s="0" t="s">
        <v>332</v>
      </c>
      <c r="R3011" s="0" t="str">
        <f aca="false">CHOOSE(WEEKDAY(A3011),"Dom","Lun","Mar","Mie","Jue","Vie","Sab")</f>
        <v>Vie</v>
      </c>
    </row>
    <row r="3012" customFormat="false" ht="15" hidden="true" customHeight="true" outlineLevel="0" collapsed="false">
      <c r="A3012" s="32" t="n">
        <v>44337</v>
      </c>
      <c r="B3012" s="9" t="s">
        <v>143</v>
      </c>
      <c r="D3012" s="72"/>
      <c r="E3012" s="73"/>
      <c r="F3012" s="74"/>
      <c r="G3012" s="73"/>
      <c r="H3012" s="75"/>
      <c r="I3012" s="75"/>
      <c r="J3012" s="75"/>
      <c r="K3012" s="34" t="s">
        <v>144</v>
      </c>
      <c r="L3012" s="7" t="n">
        <v>0.742361111111111</v>
      </c>
      <c r="M3012" s="7" t="n">
        <v>0.796527777777778</v>
      </c>
      <c r="N3012" s="77" t="s">
        <v>259</v>
      </c>
      <c r="Q3012" s="0" t="s">
        <v>332</v>
      </c>
      <c r="R3012" s="0" t="str">
        <f aca="false">CHOOSE(WEEKDAY(A3012),"Dom","Lun","Mar","Mie","Jue","Vie","Sab")</f>
        <v>Vie</v>
      </c>
    </row>
    <row r="3013" customFormat="false" ht="15" hidden="true" customHeight="true" outlineLevel="0" collapsed="false">
      <c r="A3013" s="47" t="n">
        <v>44337</v>
      </c>
      <c r="B3013" s="79" t="s">
        <v>147</v>
      </c>
      <c r="C3013" s="49"/>
      <c r="D3013" s="80"/>
      <c r="E3013" s="81"/>
      <c r="F3013" s="82"/>
      <c r="G3013" s="81"/>
      <c r="H3013" s="83"/>
      <c r="I3013" s="83"/>
      <c r="J3013" s="83"/>
      <c r="K3013" s="103" t="s">
        <v>96</v>
      </c>
      <c r="L3013" s="85" t="n">
        <v>0.846527777777778</v>
      </c>
      <c r="M3013" s="85" t="n">
        <v>0.851388888888889</v>
      </c>
      <c r="N3013" s="86" t="s">
        <v>1263</v>
      </c>
      <c r="O3013" s="59"/>
      <c r="Q3013" s="0" t="s">
        <v>332</v>
      </c>
      <c r="R3013" s="0" t="str">
        <f aca="false">CHOOSE(WEEKDAY(A3013),"Dom","Lun","Mar","Mie","Jue","Vie","Sab")</f>
        <v>Vie</v>
      </c>
    </row>
    <row r="3014" customFormat="false" ht="15" hidden="false" customHeight="true" outlineLevel="0" collapsed="false">
      <c r="A3014" s="32" t="n">
        <v>44338</v>
      </c>
      <c r="B3014" s="9" t="s">
        <v>4385</v>
      </c>
      <c r="C3014" s="33" t="n">
        <v>300</v>
      </c>
      <c r="D3014" s="72" t="s">
        <v>821</v>
      </c>
      <c r="E3014" s="73" t="s">
        <v>4386</v>
      </c>
      <c r="F3014" s="74" t="n">
        <f aca="false">IF(MONTH(A3014)=MONTH(A3013),F3013+1,1)</f>
        <v>1</v>
      </c>
      <c r="G3014" s="73"/>
      <c r="H3014" s="75" t="s">
        <v>4387</v>
      </c>
      <c r="I3014" s="75" t="s">
        <v>159</v>
      </c>
      <c r="J3014" s="75" t="s">
        <v>2313</v>
      </c>
      <c r="K3014" s="34" t="s">
        <v>80</v>
      </c>
      <c r="L3014" s="7" t="n">
        <v>0.459027777777778</v>
      </c>
      <c r="M3014" s="7" t="n">
        <v>0.472916666666667</v>
      </c>
      <c r="N3014" s="77" t="s">
        <v>267</v>
      </c>
      <c r="O3014" s="37" t="s">
        <v>4388</v>
      </c>
      <c r="Q3014" s="0" t="s">
        <v>120</v>
      </c>
      <c r="R3014" s="0" t="str">
        <f aca="false">CHOOSE(WEEKDAY(A3014),"Dom","Lun","Mar","Mie","Jue","Vie","Sab")</f>
        <v>Sab</v>
      </c>
    </row>
    <row r="3015" customFormat="false" ht="15" hidden="true" customHeight="true" outlineLevel="0" collapsed="false">
      <c r="A3015" s="47" t="n">
        <v>44338</v>
      </c>
      <c r="B3015" s="79" t="s">
        <v>1386</v>
      </c>
      <c r="C3015" s="49"/>
      <c r="D3015" s="80"/>
      <c r="E3015" s="81"/>
      <c r="F3015" s="82"/>
      <c r="G3015" s="81"/>
      <c r="H3015" s="83"/>
      <c r="I3015" s="83"/>
      <c r="J3015" s="83"/>
      <c r="K3015" s="103" t="s">
        <v>108</v>
      </c>
      <c r="L3015" s="85" t="n">
        <v>0.490972222222222</v>
      </c>
      <c r="M3015" s="85" t="n">
        <v>0.497916666666667</v>
      </c>
      <c r="N3015" s="86" t="s">
        <v>4389</v>
      </c>
      <c r="O3015" s="59"/>
      <c r="Q3015" s="0" t="s">
        <v>120</v>
      </c>
      <c r="R3015" s="0" t="str">
        <f aca="false">CHOOSE(WEEKDAY(A3015),"Dom","Lun","Mar","Mie","Jue","Vie","Sab")</f>
        <v>Sab</v>
      </c>
    </row>
    <row r="3016" customFormat="false" ht="15" hidden="true" customHeight="true" outlineLevel="0" collapsed="false">
      <c r="A3016" s="32" t="n">
        <v>44338</v>
      </c>
      <c r="B3016" s="9" t="s">
        <v>143</v>
      </c>
      <c r="D3016" s="72"/>
      <c r="E3016" s="73"/>
      <c r="F3016" s="74"/>
      <c r="G3016" s="73"/>
      <c r="H3016" s="75"/>
      <c r="I3016" s="75"/>
      <c r="J3016" s="75"/>
      <c r="K3016" s="34" t="s">
        <v>144</v>
      </c>
      <c r="L3016" s="7" t="n">
        <v>0.665277777777778</v>
      </c>
      <c r="M3016" s="7" t="n">
        <v>0.669444444444444</v>
      </c>
      <c r="N3016" s="77" t="s">
        <v>284</v>
      </c>
      <c r="Q3016" s="0" t="s">
        <v>120</v>
      </c>
      <c r="R3016" s="0" t="str">
        <f aca="false">CHOOSE(WEEKDAY(A3016),"Dom","Lun","Mar","Mie","Jue","Vie","Sab")</f>
        <v>Sab</v>
      </c>
    </row>
    <row r="3017" customFormat="false" ht="15" hidden="true" customHeight="true" outlineLevel="0" collapsed="false">
      <c r="A3017" s="47" t="n">
        <v>44338</v>
      </c>
      <c r="B3017" s="79" t="s">
        <v>147</v>
      </c>
      <c r="C3017" s="49"/>
      <c r="D3017" s="80"/>
      <c r="E3017" s="81"/>
      <c r="F3017" s="82"/>
      <c r="G3017" s="81"/>
      <c r="H3017" s="83"/>
      <c r="I3017" s="83"/>
      <c r="J3017" s="83"/>
      <c r="K3017" s="103" t="s">
        <v>96</v>
      </c>
      <c r="L3017" s="85" t="n">
        <v>0.675694444444444</v>
      </c>
      <c r="M3017" s="85" t="n">
        <v>0.702083333333333</v>
      </c>
      <c r="N3017" s="86" t="s">
        <v>4390</v>
      </c>
      <c r="O3017" s="59"/>
      <c r="Q3017" s="0" t="s">
        <v>120</v>
      </c>
      <c r="R3017" s="0" t="str">
        <f aca="false">CHOOSE(WEEKDAY(A3017),"Dom","Lun","Mar","Mie","Jue","Vie","Sab")</f>
        <v>Sab</v>
      </c>
    </row>
    <row r="3018" customFormat="false" ht="15" hidden="false" customHeight="true" outlineLevel="0" collapsed="false">
      <c r="A3018" s="32" t="n">
        <v>44340</v>
      </c>
      <c r="B3018" s="9" t="s">
        <v>4391</v>
      </c>
      <c r="C3018" s="33" t="n">
        <v>400</v>
      </c>
      <c r="D3018" s="72" t="s">
        <v>821</v>
      </c>
      <c r="E3018" s="73" t="s">
        <v>4392</v>
      </c>
      <c r="F3018" s="74" t="n">
        <f aca="false">IF(MONTH(A3018)=MONTH(A3017),F3017+1,1)</f>
        <v>1</v>
      </c>
      <c r="G3018" s="73"/>
      <c r="H3018" s="75" t="s">
        <v>4393</v>
      </c>
      <c r="I3018" s="75" t="s">
        <v>876</v>
      </c>
      <c r="J3018" s="75" t="s">
        <v>2313</v>
      </c>
      <c r="K3018" s="34" t="s">
        <v>80</v>
      </c>
      <c r="L3018" s="7" t="n">
        <v>0.51875</v>
      </c>
      <c r="M3018" s="7" t="n">
        <v>0.573611111111111</v>
      </c>
      <c r="N3018" s="77" t="s">
        <v>132</v>
      </c>
      <c r="O3018" s="37" t="s">
        <v>4394</v>
      </c>
      <c r="Q3018" s="0" t="s">
        <v>120</v>
      </c>
      <c r="R3018" s="0" t="str">
        <f aca="false">CHOOSE(WEEKDAY(A3018),"Dom","Lun","Mar","Mie","Jue","Vie","Sab")</f>
        <v>Lun</v>
      </c>
    </row>
    <row r="3019" customFormat="false" ht="15" hidden="false" customHeight="true" outlineLevel="0" collapsed="false">
      <c r="A3019" s="32" t="n">
        <v>44340</v>
      </c>
      <c r="B3019" s="9" t="s">
        <v>4395</v>
      </c>
      <c r="C3019" s="33" t="n">
        <v>420</v>
      </c>
      <c r="D3019" s="72" t="s">
        <v>821</v>
      </c>
      <c r="E3019" s="73" t="s">
        <v>4396</v>
      </c>
      <c r="F3019" s="74" t="n">
        <f aca="false">IF(MONTH(A3019)=MONTH(A3018),F3018+1,1)</f>
        <v>2</v>
      </c>
      <c r="G3019" s="73"/>
      <c r="H3019" s="75" t="s">
        <v>4397</v>
      </c>
      <c r="I3019" s="75" t="s">
        <v>85</v>
      </c>
      <c r="J3019" s="75" t="s">
        <v>2313</v>
      </c>
      <c r="K3019" s="34" t="s">
        <v>80</v>
      </c>
      <c r="L3019" s="7" t="n">
        <v>0.595138888888889</v>
      </c>
      <c r="M3019" s="7" t="n">
        <v>0.615972222222222</v>
      </c>
      <c r="N3019" s="77" t="s">
        <v>476</v>
      </c>
      <c r="O3019" s="37" t="s">
        <v>4398</v>
      </c>
      <c r="Q3019" s="0" t="s">
        <v>120</v>
      </c>
      <c r="R3019" s="0" t="str">
        <f aca="false">CHOOSE(WEEKDAY(A3019),"Dom","Lun","Mar","Mie","Jue","Vie","Sab")</f>
        <v>Lun</v>
      </c>
    </row>
    <row r="3020" customFormat="false" ht="15" hidden="false" customHeight="true" outlineLevel="0" collapsed="false">
      <c r="A3020" s="32" t="n">
        <v>44340</v>
      </c>
      <c r="B3020" s="9" t="s">
        <v>4399</v>
      </c>
      <c r="C3020" s="33" t="n">
        <v>400</v>
      </c>
      <c r="D3020" s="72" t="s">
        <v>821</v>
      </c>
      <c r="E3020" s="73" t="s">
        <v>4400</v>
      </c>
      <c r="F3020" s="74" t="n">
        <f aca="false">IF(MONTH(A3020)=MONTH(A3019),F3019+1,1)</f>
        <v>3</v>
      </c>
      <c r="G3020" s="73"/>
      <c r="H3020" s="75" t="s">
        <v>4401</v>
      </c>
      <c r="I3020" s="75" t="s">
        <v>85</v>
      </c>
      <c r="J3020" s="75"/>
      <c r="K3020" s="34" t="s">
        <v>72</v>
      </c>
      <c r="L3020" s="7" t="n">
        <v>0.683333333333333</v>
      </c>
      <c r="M3020" s="7" t="n">
        <v>0.683333333333333</v>
      </c>
      <c r="N3020" s="77" t="s">
        <v>125</v>
      </c>
      <c r="O3020" s="37" t="s">
        <v>4402</v>
      </c>
      <c r="P3020" s="0" t="s">
        <v>4403</v>
      </c>
      <c r="Q3020" s="0" t="s">
        <v>120</v>
      </c>
      <c r="R3020" s="0" t="str">
        <f aca="false">CHOOSE(WEEKDAY(A3020),"Dom","Lun","Mar","Mie","Jue","Vie","Sab")</f>
        <v>Lun</v>
      </c>
    </row>
    <row r="3021" customFormat="false" ht="15" hidden="false" customHeight="true" outlineLevel="0" collapsed="false">
      <c r="A3021" s="32" t="n">
        <v>44340</v>
      </c>
      <c r="B3021" s="9" t="s">
        <v>4404</v>
      </c>
      <c r="C3021" s="33" t="n">
        <v>450</v>
      </c>
      <c r="D3021" s="72" t="s">
        <v>821</v>
      </c>
      <c r="E3021" s="73" t="s">
        <v>4405</v>
      </c>
      <c r="F3021" s="74" t="n">
        <f aca="false">IF(MONTH(A3021)=MONTH(A3020),F3020+1,1)</f>
        <v>4</v>
      </c>
      <c r="G3021" s="73"/>
      <c r="H3021" s="75" t="s">
        <v>233</v>
      </c>
      <c r="I3021" s="75" t="s">
        <v>79</v>
      </c>
      <c r="J3021" s="75"/>
      <c r="K3021" s="34" t="s">
        <v>72</v>
      </c>
      <c r="L3021" s="7" t="n">
        <v>0.683333333333333</v>
      </c>
      <c r="M3021" s="7" t="n">
        <v>0.683333333333333</v>
      </c>
      <c r="N3021" s="77" t="s">
        <v>389</v>
      </c>
      <c r="O3021" s="37" t="s">
        <v>4406</v>
      </c>
      <c r="P3021" s="0" t="s">
        <v>4403</v>
      </c>
      <c r="Q3021" s="0" t="s">
        <v>120</v>
      </c>
      <c r="R3021" s="0" t="str">
        <f aca="false">CHOOSE(WEEKDAY(A3021),"Dom","Lun","Mar","Mie","Jue","Vie","Sab")</f>
        <v>Lun</v>
      </c>
    </row>
    <row r="3022" customFormat="false" ht="15" hidden="false" customHeight="true" outlineLevel="0" collapsed="false">
      <c r="A3022" s="32" t="n">
        <v>44340</v>
      </c>
      <c r="B3022" s="9" t="s">
        <v>3704</v>
      </c>
      <c r="C3022" s="33" t="n">
        <v>400</v>
      </c>
      <c r="D3022" s="72" t="s">
        <v>104</v>
      </c>
      <c r="E3022" s="73" t="s">
        <v>3705</v>
      </c>
      <c r="F3022" s="74" t="n">
        <f aca="false">IF(MONTH(A3022)=MONTH(A3021),F3021+1,1)</f>
        <v>5</v>
      </c>
      <c r="G3022" s="73"/>
      <c r="H3022" s="75" t="s">
        <v>3706</v>
      </c>
      <c r="I3022" s="75" t="s">
        <v>79</v>
      </c>
      <c r="J3022" s="75" t="s">
        <v>2313</v>
      </c>
      <c r="K3022" s="34" t="s">
        <v>80</v>
      </c>
      <c r="L3022" s="7" t="n">
        <v>0.340972222222222</v>
      </c>
      <c r="M3022" s="7" t="n">
        <v>0.382638888888889</v>
      </c>
      <c r="N3022" s="77" t="s">
        <v>213</v>
      </c>
      <c r="O3022" s="37" t="s">
        <v>3707</v>
      </c>
      <c r="Q3022" s="0" t="s">
        <v>120</v>
      </c>
      <c r="R3022" s="0" t="str">
        <f aca="false">CHOOSE(WEEKDAY(A3022),"Dom","Lun","Mar","Mie","Jue","Vie","Sab")</f>
        <v>Lun</v>
      </c>
    </row>
    <row r="3023" customFormat="false" ht="15" hidden="false" customHeight="true" outlineLevel="0" collapsed="false">
      <c r="A3023" s="32" t="n">
        <v>44340</v>
      </c>
      <c r="B3023" s="9" t="s">
        <v>3613</v>
      </c>
      <c r="C3023" s="71" t="n">
        <v>400</v>
      </c>
      <c r="D3023" s="72" t="s">
        <v>104</v>
      </c>
      <c r="E3023" s="73" t="s">
        <v>3614</v>
      </c>
      <c r="F3023" s="74" t="n">
        <f aca="false">IF(MONTH(A3023)=MONTH(A3022),F3022+1,1)</f>
        <v>6</v>
      </c>
      <c r="G3023" s="73"/>
      <c r="H3023" s="75"/>
      <c r="I3023" s="75" t="s">
        <v>113</v>
      </c>
      <c r="J3023" s="75" t="s">
        <v>2313</v>
      </c>
      <c r="K3023" s="34" t="s">
        <v>80</v>
      </c>
      <c r="L3023" s="7" t="n">
        <v>0.428472222222222</v>
      </c>
      <c r="M3023" s="7" t="n">
        <v>0.439583333333333</v>
      </c>
      <c r="N3023" s="77" t="s">
        <v>106</v>
      </c>
      <c r="O3023" s="37" t="s">
        <v>3615</v>
      </c>
      <c r="Q3023" s="0" t="s">
        <v>120</v>
      </c>
      <c r="R3023" s="0" t="str">
        <f aca="false">CHOOSE(WEEKDAY(A3023),"Dom","Lun","Mar","Mie","Jue","Vie","Sab")</f>
        <v>Lun</v>
      </c>
    </row>
    <row r="3024" customFormat="false" ht="15" hidden="false" customHeight="true" outlineLevel="0" collapsed="false">
      <c r="A3024" s="32" t="n">
        <v>44340</v>
      </c>
      <c r="B3024" s="9" t="s">
        <v>4395</v>
      </c>
      <c r="C3024" s="156" t="n">
        <v>300</v>
      </c>
      <c r="D3024" s="72" t="s">
        <v>104</v>
      </c>
      <c r="E3024" s="73" t="s">
        <v>4407</v>
      </c>
      <c r="F3024" s="74" t="n">
        <f aca="false">IF(MONTH(A3024)=MONTH(A3023),F3023+1,1)</f>
        <v>7</v>
      </c>
      <c r="G3024" s="73"/>
      <c r="H3024" s="75"/>
      <c r="I3024" s="75" t="s">
        <v>85</v>
      </c>
      <c r="J3024" s="75" t="s">
        <v>2313</v>
      </c>
      <c r="K3024" s="34" t="s">
        <v>80</v>
      </c>
      <c r="L3024" s="7" t="n">
        <v>0.635416666666667</v>
      </c>
      <c r="M3024" s="7" t="n">
        <v>0.635416666666667</v>
      </c>
      <c r="N3024" s="77" t="s">
        <v>198</v>
      </c>
      <c r="O3024" s="37" t="s">
        <v>4408</v>
      </c>
      <c r="Q3024" s="0" t="s">
        <v>120</v>
      </c>
      <c r="R3024" s="0" t="str">
        <f aca="false">CHOOSE(WEEKDAY(A3024),"Dom","Lun","Mar","Mie","Jue","Vie","Sab")</f>
        <v>Lun</v>
      </c>
    </row>
    <row r="3025" customFormat="false" ht="15" hidden="true" customHeight="true" outlineLevel="0" collapsed="false">
      <c r="A3025" s="47" t="n">
        <v>44340</v>
      </c>
      <c r="B3025" s="79" t="s">
        <v>4409</v>
      </c>
      <c r="C3025" s="49"/>
      <c r="D3025" s="80"/>
      <c r="E3025" s="81"/>
      <c r="F3025" s="82"/>
      <c r="G3025" s="81"/>
      <c r="H3025" s="83"/>
      <c r="I3025" s="83" t="s">
        <v>113</v>
      </c>
      <c r="J3025" s="83"/>
      <c r="K3025" s="103" t="s">
        <v>92</v>
      </c>
      <c r="L3025" s="85" t="n">
        <v>0.4</v>
      </c>
      <c r="M3025" s="85" t="n">
        <v>0.404166666666667</v>
      </c>
      <c r="N3025" s="86" t="s">
        <v>81</v>
      </c>
      <c r="O3025" s="59" t="s">
        <v>2227</v>
      </c>
      <c r="Q3025" s="0" t="s">
        <v>120</v>
      </c>
      <c r="R3025" s="0" t="str">
        <f aca="false">CHOOSE(WEEKDAY(A3025),"Dom","Lun","Mar","Mie","Jue","Vie","Sab")</f>
        <v>Lun</v>
      </c>
    </row>
    <row r="3026" customFormat="false" ht="15" hidden="true" customHeight="true" outlineLevel="0" collapsed="false">
      <c r="A3026" s="32" t="n">
        <v>44340</v>
      </c>
      <c r="B3026" s="9" t="s">
        <v>4410</v>
      </c>
      <c r="C3026" s="164"/>
      <c r="D3026" s="144"/>
      <c r="E3026" s="73"/>
      <c r="F3026" s="74"/>
      <c r="G3026" s="73"/>
      <c r="H3026" s="75"/>
      <c r="I3026" s="75"/>
      <c r="J3026" s="75"/>
      <c r="K3026" s="34" t="s">
        <v>257</v>
      </c>
      <c r="L3026" s="7" t="n">
        <v>0.454861111111111</v>
      </c>
      <c r="M3026" s="7" t="n">
        <v>0.470138888888889</v>
      </c>
      <c r="N3026" s="77" t="s">
        <v>168</v>
      </c>
      <c r="O3026" s="37" t="s">
        <v>4411</v>
      </c>
      <c r="Q3026" s="0" t="s">
        <v>120</v>
      </c>
      <c r="R3026" s="0" t="str">
        <f aca="false">CHOOSE(WEEKDAY(A3026),"Dom","Lun","Mar","Mie","Jue","Vie","Sab")</f>
        <v>Lun</v>
      </c>
    </row>
    <row r="3027" customFormat="false" ht="15" hidden="true" customHeight="true" outlineLevel="0" collapsed="false">
      <c r="A3027" s="32" t="n">
        <v>44340</v>
      </c>
      <c r="B3027" s="9" t="s">
        <v>143</v>
      </c>
      <c r="C3027" s="164"/>
      <c r="D3027" s="144"/>
      <c r="E3027" s="73"/>
      <c r="F3027" s="74"/>
      <c r="G3027" s="73"/>
      <c r="H3027" s="75"/>
      <c r="I3027" s="75"/>
      <c r="J3027" s="75"/>
      <c r="K3027" s="34" t="s">
        <v>144</v>
      </c>
      <c r="L3027" s="7" t="n">
        <v>0.472916666666667</v>
      </c>
      <c r="M3027" s="7" t="n">
        <v>0.509722222222222</v>
      </c>
      <c r="N3027" s="77" t="s">
        <v>310</v>
      </c>
      <c r="Q3027" s="0" t="s">
        <v>120</v>
      </c>
      <c r="R3027" s="0" t="str">
        <f aca="false">CHOOSE(WEEKDAY(A3027),"Dom","Lun","Mar","Mie","Jue","Vie","Sab")</f>
        <v>Lun</v>
      </c>
    </row>
    <row r="3028" customFormat="false" ht="15" hidden="true" customHeight="true" outlineLevel="0" collapsed="false">
      <c r="A3028" s="32" t="n">
        <v>44340</v>
      </c>
      <c r="B3028" s="9" t="s">
        <v>143</v>
      </c>
      <c r="D3028" s="72"/>
      <c r="E3028" s="73"/>
      <c r="F3028" s="74"/>
      <c r="G3028" s="73"/>
      <c r="H3028" s="75"/>
      <c r="I3028" s="75"/>
      <c r="J3028" s="75"/>
      <c r="K3028" s="34" t="s">
        <v>144</v>
      </c>
      <c r="L3028" s="7" t="n">
        <v>0.645833333333333</v>
      </c>
      <c r="M3028" s="7" t="n">
        <v>0.683333333333333</v>
      </c>
      <c r="N3028" s="77" t="s">
        <v>125</v>
      </c>
      <c r="Q3028" s="0" t="s">
        <v>120</v>
      </c>
      <c r="R3028" s="0" t="str">
        <f aca="false">CHOOSE(WEEKDAY(A3028),"Dom","Lun","Mar","Mie","Jue","Vie","Sab")</f>
        <v>Lun</v>
      </c>
    </row>
    <row r="3029" customFormat="false" ht="15" hidden="true" customHeight="true" outlineLevel="0" collapsed="false">
      <c r="A3029" s="47" t="n">
        <v>44340</v>
      </c>
      <c r="B3029" s="79" t="s">
        <v>147</v>
      </c>
      <c r="C3029" s="49"/>
      <c r="D3029" s="80"/>
      <c r="E3029" s="81"/>
      <c r="F3029" s="82"/>
      <c r="G3029" s="81"/>
      <c r="H3029" s="83"/>
      <c r="I3029" s="83"/>
      <c r="J3029" s="83"/>
      <c r="K3029" s="103" t="s">
        <v>96</v>
      </c>
      <c r="L3029" s="85" t="n">
        <v>0.708333333333333</v>
      </c>
      <c r="M3029" s="85" t="n">
        <v>0.752083333333333</v>
      </c>
      <c r="N3029" s="86" t="s">
        <v>602</v>
      </c>
      <c r="O3029" s="59"/>
      <c r="Q3029" s="0" t="s">
        <v>120</v>
      </c>
      <c r="R3029" s="0" t="str">
        <f aca="false">CHOOSE(WEEKDAY(A3029),"Dom","Lun","Mar","Mie","Jue","Vie","Sab")</f>
        <v>Lun</v>
      </c>
    </row>
    <row r="3030" customFormat="false" ht="15" hidden="false" customHeight="true" outlineLevel="0" collapsed="false">
      <c r="A3030" s="32" t="n">
        <v>44341</v>
      </c>
      <c r="B3030" s="9" t="s">
        <v>4412</v>
      </c>
      <c r="C3030" s="33" t="n">
        <v>300</v>
      </c>
      <c r="D3030" s="72" t="s">
        <v>77</v>
      </c>
      <c r="E3030" s="73" t="s">
        <v>502</v>
      </c>
      <c r="F3030" s="74" t="n">
        <f aca="false">IF(MONTH(A3030)=MONTH(A3029),F3029+1,1)</f>
        <v>1</v>
      </c>
      <c r="G3030" s="73"/>
      <c r="H3030" s="75"/>
      <c r="I3030" s="101" t="s">
        <v>159</v>
      </c>
      <c r="J3030" s="75"/>
      <c r="K3030" s="34" t="s">
        <v>80</v>
      </c>
      <c r="L3030" s="7" t="n">
        <v>0.711805555555555</v>
      </c>
      <c r="M3030" s="113" t="n">
        <v>0.761111111111111</v>
      </c>
      <c r="N3030" s="77" t="s">
        <v>476</v>
      </c>
      <c r="O3030" s="37" t="s">
        <v>503</v>
      </c>
      <c r="P3030" s="0" t="s">
        <v>4413</v>
      </c>
      <c r="Q3030" s="0" t="s">
        <v>120</v>
      </c>
      <c r="R3030" s="0" t="str">
        <f aca="false">CHOOSE(WEEKDAY(A3030),"Dom","Lun","Mar","Mie","Jue","Vie","Sab")</f>
        <v>Mar</v>
      </c>
    </row>
    <row r="3031" customFormat="false" ht="15" hidden="false" customHeight="true" outlineLevel="0" collapsed="false">
      <c r="A3031" s="32" t="n">
        <v>44341</v>
      </c>
      <c r="B3031" s="9" t="s">
        <v>4391</v>
      </c>
      <c r="C3031" s="33" t="n">
        <v>150</v>
      </c>
      <c r="D3031" s="72" t="s">
        <v>821</v>
      </c>
      <c r="E3031" s="73" t="s">
        <v>4392</v>
      </c>
      <c r="F3031" s="74" t="n">
        <f aca="false">IF(MONTH(A3031)=MONTH(A3030),F3030+1,1)</f>
        <v>2</v>
      </c>
      <c r="G3031" s="73"/>
      <c r="H3031" s="75" t="s">
        <v>4393</v>
      </c>
      <c r="I3031" s="75" t="s">
        <v>876</v>
      </c>
      <c r="J3031" s="75" t="s">
        <v>2313</v>
      </c>
      <c r="K3031" s="34" t="s">
        <v>80</v>
      </c>
      <c r="L3031" s="7" t="n">
        <v>0.465972222222222</v>
      </c>
      <c r="M3031" s="7" t="n">
        <v>0.498611111111111</v>
      </c>
      <c r="N3031" s="77" t="s">
        <v>341</v>
      </c>
      <c r="O3031" s="37" t="s">
        <v>4394</v>
      </c>
      <c r="P3031" s="0" t="s">
        <v>4414</v>
      </c>
      <c r="Q3031" s="0" t="s">
        <v>120</v>
      </c>
      <c r="R3031" s="0" t="str">
        <f aca="false">CHOOSE(WEEKDAY(A3031),"Dom","Lun","Mar","Mie","Jue","Vie","Sab")</f>
        <v>Mar</v>
      </c>
    </row>
    <row r="3032" customFormat="false" ht="15" hidden="false" customHeight="true" outlineLevel="0" collapsed="false">
      <c r="A3032" s="32" t="n">
        <v>44341</v>
      </c>
      <c r="B3032" s="9" t="s">
        <v>4415</v>
      </c>
      <c r="C3032" s="33" t="n">
        <v>400</v>
      </c>
      <c r="D3032" s="72" t="s">
        <v>821</v>
      </c>
      <c r="E3032" s="73" t="s">
        <v>4416</v>
      </c>
      <c r="F3032" s="74" t="n">
        <f aca="false">IF(MONTH(A3032)=MONTH(A3031),F3031+1,1)</f>
        <v>3</v>
      </c>
      <c r="G3032" s="73"/>
      <c r="H3032" s="75" t="s">
        <v>233</v>
      </c>
      <c r="I3032" s="75" t="s">
        <v>113</v>
      </c>
      <c r="J3032" s="75" t="s">
        <v>2313</v>
      </c>
      <c r="K3032" s="34" t="s">
        <v>80</v>
      </c>
      <c r="L3032" s="7" t="n">
        <v>0.521527777777778</v>
      </c>
      <c r="M3032" s="7" t="n">
        <v>0.539583333333333</v>
      </c>
      <c r="N3032" s="77" t="s">
        <v>261</v>
      </c>
      <c r="O3032" s="37" t="s">
        <v>4417</v>
      </c>
      <c r="Q3032" s="0" t="s">
        <v>120</v>
      </c>
      <c r="R3032" s="0" t="str">
        <f aca="false">CHOOSE(WEEKDAY(A3032),"Dom","Lun","Mar","Mie","Jue","Vie","Sab")</f>
        <v>Mar</v>
      </c>
    </row>
    <row r="3033" customFormat="false" ht="15" hidden="false" customHeight="true" outlineLevel="0" collapsed="false">
      <c r="A3033" s="32" t="n">
        <v>44341</v>
      </c>
      <c r="B3033" s="9" t="s">
        <v>4418</v>
      </c>
      <c r="C3033" s="33" t="n">
        <v>400</v>
      </c>
      <c r="D3033" s="72" t="s">
        <v>821</v>
      </c>
      <c r="E3033" s="73" t="s">
        <v>4419</v>
      </c>
      <c r="F3033" s="74" t="n">
        <f aca="false">IF(MONTH(A3033)=MONTH(A3032),F3032+1,1)</f>
        <v>4</v>
      </c>
      <c r="G3033" s="73"/>
      <c r="H3033" s="75" t="s">
        <v>4420</v>
      </c>
      <c r="I3033" s="75" t="s">
        <v>1227</v>
      </c>
      <c r="J3033" s="75" t="s">
        <v>2313</v>
      </c>
      <c r="K3033" s="34" t="s">
        <v>80</v>
      </c>
      <c r="L3033" s="7" t="n">
        <v>0.620138888888889</v>
      </c>
      <c r="M3033" s="7" t="n">
        <v>0.653472222222222</v>
      </c>
      <c r="N3033" s="77" t="s">
        <v>615</v>
      </c>
      <c r="O3033" s="37" t="s">
        <v>4421</v>
      </c>
      <c r="Q3033" s="0" t="s">
        <v>120</v>
      </c>
      <c r="R3033" s="0" t="str">
        <f aca="false">CHOOSE(WEEKDAY(A3033),"Dom","Lun","Mar","Mie","Jue","Vie","Sab")</f>
        <v>Mar</v>
      </c>
    </row>
    <row r="3034" customFormat="false" ht="15" hidden="true" customHeight="true" outlineLevel="0" collapsed="false">
      <c r="A3034" s="32" t="n">
        <v>44341</v>
      </c>
      <c r="B3034" s="9" t="s">
        <v>4281</v>
      </c>
      <c r="D3034" s="72" t="s">
        <v>821</v>
      </c>
      <c r="E3034" s="73" t="s">
        <v>4282</v>
      </c>
      <c r="F3034" s="74"/>
      <c r="G3034" s="73"/>
      <c r="H3034" s="75" t="s">
        <v>4283</v>
      </c>
      <c r="I3034" s="75" t="s">
        <v>79</v>
      </c>
      <c r="J3034" s="75" t="s">
        <v>2313</v>
      </c>
      <c r="K3034" s="34" t="s">
        <v>141</v>
      </c>
      <c r="L3034" s="7" t="n">
        <v>0.674305555555556</v>
      </c>
      <c r="M3034" s="7" t="n">
        <v>0.704166666666667</v>
      </c>
      <c r="N3034" s="77" t="s">
        <v>170</v>
      </c>
      <c r="O3034" s="37" t="s">
        <v>4284</v>
      </c>
      <c r="P3034" s="0" t="s">
        <v>4422</v>
      </c>
      <c r="Q3034" s="0" t="s">
        <v>120</v>
      </c>
      <c r="R3034" s="0" t="str">
        <f aca="false">CHOOSE(WEEKDAY(A3034),"Dom","Lun","Mar","Mie","Jue","Vie","Sab")</f>
        <v>Mar</v>
      </c>
    </row>
    <row r="3035" customFormat="false" ht="15" hidden="false" customHeight="true" outlineLevel="0" collapsed="false">
      <c r="A3035" s="47" t="n">
        <v>44341</v>
      </c>
      <c r="B3035" s="79" t="s">
        <v>1388</v>
      </c>
      <c r="C3035" s="49" t="n">
        <v>300</v>
      </c>
      <c r="D3035" s="80" t="s">
        <v>104</v>
      </c>
      <c r="E3035" s="81" t="s">
        <v>4423</v>
      </c>
      <c r="F3035" s="82" t="n">
        <f aca="false">IF(MONTH(A3035)=MONTH(A3034),F3034+1,1)</f>
        <v>1</v>
      </c>
      <c r="G3035" s="81"/>
      <c r="H3035" s="83"/>
      <c r="I3035" s="83" t="s">
        <v>100</v>
      </c>
      <c r="J3035" s="83" t="s">
        <v>2313</v>
      </c>
      <c r="K3035" s="103" t="s">
        <v>80</v>
      </c>
      <c r="L3035" s="85" t="n">
        <v>0.405555555555555</v>
      </c>
      <c r="M3035" s="85" t="n">
        <v>0.405555555555555</v>
      </c>
      <c r="N3035" s="86" t="s">
        <v>366</v>
      </c>
      <c r="O3035" s="59" t="s">
        <v>4424</v>
      </c>
      <c r="Q3035" s="0" t="s">
        <v>120</v>
      </c>
      <c r="R3035" s="0" t="str">
        <f aca="false">CHOOSE(WEEKDAY(A3035),"Dom","Lun","Mar","Mie","Jue","Vie","Sab")</f>
        <v>Mar</v>
      </c>
    </row>
    <row r="3036" customFormat="false" ht="15" hidden="true" customHeight="true" outlineLevel="0" collapsed="false">
      <c r="A3036" s="32" t="n">
        <v>44341</v>
      </c>
      <c r="B3036" s="9" t="s">
        <v>2344</v>
      </c>
      <c r="D3036" s="72"/>
      <c r="E3036" s="73"/>
      <c r="F3036" s="74"/>
      <c r="G3036" s="73"/>
      <c r="H3036" s="75"/>
      <c r="I3036" s="75"/>
      <c r="J3036" s="75"/>
      <c r="K3036" s="34" t="s">
        <v>108</v>
      </c>
      <c r="L3036" s="7" t="n">
        <v>0.393055555555556</v>
      </c>
      <c r="M3036" s="7" t="n">
        <v>0.400694444444444</v>
      </c>
      <c r="N3036" s="77" t="s">
        <v>434</v>
      </c>
      <c r="O3036" s="37" t="s">
        <v>4425</v>
      </c>
      <c r="Q3036" s="0" t="s">
        <v>120</v>
      </c>
      <c r="R3036" s="0" t="str">
        <f aca="false">CHOOSE(WEEKDAY(A3036),"Dom","Lun","Mar","Mie","Jue","Vie","Sab")</f>
        <v>Mar</v>
      </c>
    </row>
    <row r="3037" customFormat="false" ht="15" hidden="true" customHeight="true" outlineLevel="0" collapsed="false">
      <c r="A3037" s="32" t="n">
        <v>44341</v>
      </c>
      <c r="B3037" s="9" t="s">
        <v>3306</v>
      </c>
      <c r="D3037" s="72"/>
      <c r="E3037" s="73"/>
      <c r="F3037" s="74"/>
      <c r="G3037" s="73"/>
      <c r="H3037" s="75"/>
      <c r="I3037" s="75"/>
      <c r="J3037" s="75"/>
      <c r="K3037" s="34" t="s">
        <v>108</v>
      </c>
      <c r="L3037" s="7" t="n">
        <v>0.434027777777778</v>
      </c>
      <c r="M3037" s="7" t="n">
        <v>0.438194444444444</v>
      </c>
      <c r="N3037" s="77" t="s">
        <v>385</v>
      </c>
      <c r="O3037" s="37" t="s">
        <v>4426</v>
      </c>
      <c r="Q3037" s="0" t="s">
        <v>120</v>
      </c>
      <c r="R3037" s="0" t="str">
        <f aca="false">CHOOSE(WEEKDAY(A3037),"Dom","Lun","Mar","Mie","Jue","Vie","Sab")</f>
        <v>Mar</v>
      </c>
    </row>
    <row r="3038" customFormat="false" ht="15" hidden="true" customHeight="true" outlineLevel="0" collapsed="false">
      <c r="A3038" s="32" t="n">
        <v>44341</v>
      </c>
      <c r="B3038" s="9" t="s">
        <v>1789</v>
      </c>
      <c r="C3038" s="157"/>
      <c r="D3038" s="153"/>
      <c r="E3038" s="73"/>
      <c r="F3038" s="74"/>
      <c r="G3038" s="73"/>
      <c r="H3038" s="75"/>
      <c r="I3038" s="75"/>
      <c r="J3038" s="75"/>
      <c r="K3038" s="34" t="s">
        <v>257</v>
      </c>
      <c r="L3038" s="7" t="n">
        <v>0.454861111111111</v>
      </c>
      <c r="M3038" s="7" t="n">
        <v>0.463888888888889</v>
      </c>
      <c r="N3038" s="77" t="s">
        <v>190</v>
      </c>
      <c r="O3038" s="37" t="s">
        <v>1790</v>
      </c>
      <c r="Q3038" s="0" t="s">
        <v>120</v>
      </c>
      <c r="R3038" s="0" t="str">
        <f aca="false">CHOOSE(WEEKDAY(A3038),"Dom","Lun","Mar","Mie","Jue","Vie","Sab")</f>
        <v>Mar</v>
      </c>
    </row>
    <row r="3039" customFormat="false" ht="15" hidden="true" customHeight="true" outlineLevel="0" collapsed="false">
      <c r="A3039" s="32" t="n">
        <v>44341</v>
      </c>
      <c r="B3039" s="9" t="s">
        <v>4427</v>
      </c>
      <c r="D3039" s="72"/>
      <c r="E3039" s="73"/>
      <c r="F3039" s="74"/>
      <c r="G3039" s="73"/>
      <c r="H3039" s="75"/>
      <c r="I3039" s="75" t="s">
        <v>876</v>
      </c>
      <c r="J3039" s="75"/>
      <c r="K3039" s="34" t="s">
        <v>108</v>
      </c>
      <c r="L3039" s="7" t="n">
        <v>0.552777777777778</v>
      </c>
      <c r="M3039" s="7" t="n">
        <v>0.563194444444444</v>
      </c>
      <c r="N3039" s="77" t="s">
        <v>395</v>
      </c>
      <c r="O3039" s="37" t="s">
        <v>4428</v>
      </c>
      <c r="Q3039" s="0" t="s">
        <v>120</v>
      </c>
      <c r="R3039" s="0" t="str">
        <f aca="false">CHOOSE(WEEKDAY(A3039),"Dom","Lun","Mar","Mie","Jue","Vie","Sab")</f>
        <v>Mar</v>
      </c>
    </row>
    <row r="3040" customFormat="false" ht="15" hidden="true" customHeight="true" outlineLevel="0" collapsed="false">
      <c r="A3040" s="32" t="n">
        <v>44341</v>
      </c>
      <c r="B3040" s="9" t="s">
        <v>143</v>
      </c>
      <c r="D3040" s="72"/>
      <c r="E3040" s="73"/>
      <c r="F3040" s="74"/>
      <c r="G3040" s="73"/>
      <c r="H3040" s="75"/>
      <c r="I3040" s="75"/>
      <c r="J3040" s="75"/>
      <c r="K3040" s="34" t="s">
        <v>144</v>
      </c>
      <c r="L3040" s="7" t="n">
        <v>0.588888888888889</v>
      </c>
      <c r="M3040" s="7" t="n">
        <v>0.6125</v>
      </c>
      <c r="N3040" s="77" t="s">
        <v>170</v>
      </c>
      <c r="Q3040" s="0" t="s">
        <v>120</v>
      </c>
      <c r="R3040" s="0" t="str">
        <f aca="false">CHOOSE(WEEKDAY(A3040),"Dom","Lun","Mar","Mie","Jue","Vie","Sab")</f>
        <v>Mar</v>
      </c>
    </row>
    <row r="3041" customFormat="false" ht="15" hidden="true" customHeight="true" outlineLevel="0" collapsed="false">
      <c r="A3041" s="47" t="n">
        <v>44341</v>
      </c>
      <c r="B3041" s="79" t="s">
        <v>147</v>
      </c>
      <c r="C3041" s="49"/>
      <c r="D3041" s="80"/>
      <c r="E3041" s="81"/>
      <c r="F3041" s="82"/>
      <c r="G3041" s="81"/>
      <c r="H3041" s="83"/>
      <c r="I3041" s="83"/>
      <c r="J3041" s="83"/>
      <c r="K3041" s="103" t="s">
        <v>96</v>
      </c>
      <c r="L3041" s="85" t="n">
        <v>0.780555555555556</v>
      </c>
      <c r="M3041" s="85" t="n">
        <v>0.798611111111111</v>
      </c>
      <c r="N3041" s="86" t="s">
        <v>4429</v>
      </c>
      <c r="O3041" s="59"/>
      <c r="Q3041" s="0" t="s">
        <v>120</v>
      </c>
      <c r="R3041" s="0" t="str">
        <f aca="false">CHOOSE(WEEKDAY(A3041),"Dom","Lun","Mar","Mie","Jue","Vie","Sab")</f>
        <v>Mar</v>
      </c>
    </row>
    <row r="3042" customFormat="false" ht="15" hidden="false" customHeight="true" outlineLevel="0" collapsed="false">
      <c r="A3042" s="32" t="n">
        <v>44342</v>
      </c>
      <c r="B3042" s="9" t="s">
        <v>4281</v>
      </c>
      <c r="C3042" s="164" t="n">
        <v>450</v>
      </c>
      <c r="D3042" s="144" t="s">
        <v>821</v>
      </c>
      <c r="E3042" s="73" t="s">
        <v>4282</v>
      </c>
      <c r="F3042" s="74" t="n">
        <f aca="false">IF(MONTH(A3042)=MONTH(A3041),F3041+1,1)</f>
        <v>1</v>
      </c>
      <c r="G3042" s="73"/>
      <c r="H3042" s="75" t="s">
        <v>4283</v>
      </c>
      <c r="I3042" s="75" t="s">
        <v>79</v>
      </c>
      <c r="J3042" s="75" t="s">
        <v>2313</v>
      </c>
      <c r="K3042" s="34" t="s">
        <v>80</v>
      </c>
      <c r="L3042" s="7" t="n">
        <v>0.257638888888889</v>
      </c>
      <c r="M3042" s="7" t="n">
        <v>0.288194444444444</v>
      </c>
      <c r="N3042" s="77" t="s">
        <v>261</v>
      </c>
      <c r="O3042" s="37" t="s">
        <v>4284</v>
      </c>
      <c r="Q3042" s="0" t="s">
        <v>120</v>
      </c>
      <c r="R3042" s="0" t="str">
        <f aca="false">CHOOSE(WEEKDAY(A3042),"Dom","Lun","Mar","Mie","Jue","Vie","Sab")</f>
        <v>Mie</v>
      </c>
    </row>
    <row r="3043" customFormat="false" ht="15" hidden="false" customHeight="true" outlineLevel="0" collapsed="false">
      <c r="A3043" s="32" t="n">
        <v>44342</v>
      </c>
      <c r="B3043" s="9" t="s">
        <v>3170</v>
      </c>
      <c r="C3043" s="164" t="n">
        <v>430</v>
      </c>
      <c r="D3043" s="144" t="s">
        <v>821</v>
      </c>
      <c r="E3043" s="73" t="s">
        <v>3171</v>
      </c>
      <c r="F3043" s="74" t="n">
        <f aca="false">IF(MONTH(A3043)=MONTH(A3042),F3042+1,1)</f>
        <v>2</v>
      </c>
      <c r="G3043" s="73"/>
      <c r="H3043" s="75" t="s">
        <v>3172</v>
      </c>
      <c r="I3043" s="75" t="s">
        <v>113</v>
      </c>
      <c r="J3043" s="75" t="s">
        <v>2313</v>
      </c>
      <c r="K3043" s="34" t="s">
        <v>80</v>
      </c>
      <c r="L3043" s="7" t="n">
        <v>0.682638888888889</v>
      </c>
      <c r="M3043" s="7" t="n">
        <v>0.727083333333333</v>
      </c>
      <c r="N3043" s="77" t="s">
        <v>476</v>
      </c>
      <c r="O3043" s="37" t="s">
        <v>3173</v>
      </c>
      <c r="Q3043" s="0" t="s">
        <v>120</v>
      </c>
      <c r="R3043" s="0" t="str">
        <f aca="false">CHOOSE(WEEKDAY(A3043),"Dom","Lun","Mar","Mie","Jue","Vie","Sab")</f>
        <v>Mie</v>
      </c>
    </row>
    <row r="3044" customFormat="false" ht="15" hidden="false" customHeight="true" outlineLevel="0" collapsed="false">
      <c r="A3044" s="32" t="n">
        <v>44342</v>
      </c>
      <c r="B3044" s="9" t="s">
        <v>2839</v>
      </c>
      <c r="C3044" s="33" t="n">
        <v>450</v>
      </c>
      <c r="D3044" s="72" t="s">
        <v>104</v>
      </c>
      <c r="E3044" s="73" t="s">
        <v>2840</v>
      </c>
      <c r="F3044" s="74" t="n">
        <f aca="false">IF(MONTH(A3044)=MONTH(A3043),F3043+1,1)</f>
        <v>3</v>
      </c>
      <c r="G3044" s="73"/>
      <c r="H3044" s="75"/>
      <c r="I3044" s="75" t="s">
        <v>131</v>
      </c>
      <c r="J3044" s="75" t="s">
        <v>2313</v>
      </c>
      <c r="K3044" s="34" t="s">
        <v>80</v>
      </c>
      <c r="L3044" s="7" t="n">
        <v>0.585416666666667</v>
      </c>
      <c r="M3044" s="7" t="n">
        <v>0.613888888888889</v>
      </c>
      <c r="N3044" s="77" t="s">
        <v>276</v>
      </c>
      <c r="O3044" s="37" t="s">
        <v>2841</v>
      </c>
      <c r="Q3044" s="0" t="s">
        <v>120</v>
      </c>
      <c r="R3044" s="0" t="str">
        <f aca="false">CHOOSE(WEEKDAY(A3044),"Dom","Lun","Mar","Mie","Jue","Vie","Sab")</f>
        <v>Mie</v>
      </c>
    </row>
    <row r="3045" customFormat="false" ht="15" hidden="true" customHeight="true" outlineLevel="0" collapsed="false">
      <c r="A3045" s="47" t="n">
        <v>44342</v>
      </c>
      <c r="B3045" s="79" t="s">
        <v>147</v>
      </c>
      <c r="C3045" s="49"/>
      <c r="D3045" s="80"/>
      <c r="E3045" s="81"/>
      <c r="F3045" s="82"/>
      <c r="G3045" s="81"/>
      <c r="H3045" s="83"/>
      <c r="I3045" s="83"/>
      <c r="J3045" s="83"/>
      <c r="K3045" s="103" t="s">
        <v>96</v>
      </c>
      <c r="L3045" s="85" t="n">
        <v>0.301388888888889</v>
      </c>
      <c r="M3045" s="85" t="n">
        <v>0.3375</v>
      </c>
      <c r="N3045" s="86" t="s">
        <v>4430</v>
      </c>
      <c r="O3045" s="59"/>
      <c r="Q3045" s="0" t="s">
        <v>120</v>
      </c>
      <c r="R3045" s="0" t="str">
        <f aca="false">CHOOSE(WEEKDAY(A3045),"Dom","Lun","Mar","Mie","Jue","Vie","Sab")</f>
        <v>Mie</v>
      </c>
    </row>
    <row r="3046" customFormat="false" ht="15" hidden="true" customHeight="true" outlineLevel="0" collapsed="false">
      <c r="A3046" s="32" t="n">
        <v>44342</v>
      </c>
      <c r="B3046" s="9" t="s">
        <v>4431</v>
      </c>
      <c r="D3046" s="72"/>
      <c r="E3046" s="73"/>
      <c r="F3046" s="74"/>
      <c r="G3046" s="73"/>
      <c r="H3046" s="75"/>
      <c r="I3046" s="75"/>
      <c r="J3046" s="75"/>
      <c r="K3046" s="34" t="s">
        <v>92</v>
      </c>
      <c r="L3046" s="7" t="n">
        <v>0.564583333333333</v>
      </c>
      <c r="M3046" s="7" t="n">
        <v>0.569444444444444</v>
      </c>
      <c r="N3046" s="77" t="s">
        <v>123</v>
      </c>
      <c r="O3046" s="37" t="s">
        <v>4432</v>
      </c>
      <c r="Q3046" s="0" t="s">
        <v>120</v>
      </c>
      <c r="R3046" s="0" t="str">
        <f aca="false">CHOOSE(WEEKDAY(A3046),"Dom","Lun","Mar","Mie","Jue","Vie","Sab")</f>
        <v>Mie</v>
      </c>
    </row>
    <row r="3047" customFormat="false" ht="15" hidden="true" customHeight="true" outlineLevel="0" collapsed="false">
      <c r="A3047" s="32" t="n">
        <v>44342</v>
      </c>
      <c r="B3047" s="9" t="s">
        <v>1385</v>
      </c>
      <c r="D3047" s="72"/>
      <c r="E3047" s="73"/>
      <c r="F3047" s="74"/>
      <c r="G3047" s="73"/>
      <c r="H3047" s="75"/>
      <c r="I3047" s="75"/>
      <c r="J3047" s="75"/>
      <c r="K3047" s="34" t="s">
        <v>257</v>
      </c>
      <c r="L3047" s="7" t="n">
        <v>0.573611111111111</v>
      </c>
      <c r="M3047" s="7" t="n">
        <v>0.582638888888889</v>
      </c>
      <c r="N3047" s="77" t="s">
        <v>168</v>
      </c>
      <c r="O3047" s="37" t="s">
        <v>281</v>
      </c>
      <c r="Q3047" s="0" t="s">
        <v>120</v>
      </c>
      <c r="R3047" s="0" t="str">
        <f aca="false">CHOOSE(WEEKDAY(A3047),"Dom","Lun","Mar","Mie","Jue","Vie","Sab")</f>
        <v>Mie</v>
      </c>
    </row>
    <row r="3048" customFormat="false" ht="15" hidden="true" customHeight="true" outlineLevel="0" collapsed="false">
      <c r="A3048" s="32" t="n">
        <v>44342</v>
      </c>
      <c r="B3048" s="9" t="s">
        <v>143</v>
      </c>
      <c r="D3048" s="72"/>
      <c r="E3048" s="73"/>
      <c r="F3048" s="74"/>
      <c r="G3048" s="73"/>
      <c r="H3048" s="75"/>
      <c r="I3048" s="75"/>
      <c r="J3048" s="75"/>
      <c r="K3048" s="34" t="s">
        <v>144</v>
      </c>
      <c r="L3048" s="7" t="n">
        <v>0.636111111111111</v>
      </c>
      <c r="M3048" s="7" t="n">
        <v>0.669444444444444</v>
      </c>
      <c r="N3048" s="77" t="s">
        <v>261</v>
      </c>
      <c r="Q3048" s="0" t="s">
        <v>120</v>
      </c>
      <c r="R3048" s="0" t="str">
        <f aca="false">CHOOSE(WEEKDAY(A3048),"Dom","Lun","Mar","Mie","Jue","Vie","Sab")</f>
        <v>Mie</v>
      </c>
    </row>
    <row r="3049" customFormat="false" ht="15" hidden="true" customHeight="true" outlineLevel="0" collapsed="false">
      <c r="A3049" s="47" t="n">
        <v>44342</v>
      </c>
      <c r="B3049" s="79" t="s">
        <v>147</v>
      </c>
      <c r="C3049" s="49"/>
      <c r="D3049" s="80"/>
      <c r="E3049" s="81"/>
      <c r="F3049" s="82"/>
      <c r="G3049" s="81"/>
      <c r="H3049" s="83"/>
      <c r="I3049" s="83"/>
      <c r="J3049" s="83"/>
      <c r="K3049" s="103" t="s">
        <v>96</v>
      </c>
      <c r="L3049" s="85" t="n">
        <v>0.746527777777778</v>
      </c>
      <c r="M3049" s="85" t="n">
        <v>0.800694444444444</v>
      </c>
      <c r="N3049" s="86" t="s">
        <v>4433</v>
      </c>
      <c r="O3049" s="59"/>
      <c r="Q3049" s="0" t="s">
        <v>120</v>
      </c>
      <c r="R3049" s="0" t="str">
        <f aca="false">CHOOSE(WEEKDAY(A3049),"Dom","Lun","Mar","Mie","Jue","Vie","Sab")</f>
        <v>Mie</v>
      </c>
    </row>
    <row r="3050" customFormat="false" ht="15" hidden="false" customHeight="true" outlineLevel="0" collapsed="false">
      <c r="A3050" s="32" t="n">
        <v>44344</v>
      </c>
      <c r="B3050" s="9" t="s">
        <v>4434</v>
      </c>
      <c r="C3050" s="33" t="n">
        <v>380</v>
      </c>
      <c r="D3050" s="72" t="s">
        <v>821</v>
      </c>
      <c r="E3050" s="73" t="s">
        <v>4435</v>
      </c>
      <c r="F3050" s="74" t="n">
        <f aca="false">IF(MONTH(A3050)=MONTH(A3049),F3049+1,1)</f>
        <v>1</v>
      </c>
      <c r="G3050" s="73"/>
      <c r="H3050" s="75" t="s">
        <v>4436</v>
      </c>
      <c r="I3050" s="75" t="s">
        <v>100</v>
      </c>
      <c r="J3050" s="75" t="s">
        <v>2313</v>
      </c>
      <c r="K3050" s="34" t="s">
        <v>80</v>
      </c>
      <c r="L3050" s="7" t="n">
        <v>0.382638888888889</v>
      </c>
      <c r="M3050" s="7" t="n">
        <v>0.404861111111111</v>
      </c>
      <c r="N3050" s="77" t="s">
        <v>145</v>
      </c>
      <c r="O3050" s="37" t="s">
        <v>4437</v>
      </c>
      <c r="Q3050" s="0" t="s">
        <v>120</v>
      </c>
      <c r="R3050" s="0" t="str">
        <f aca="false">CHOOSE(WEEKDAY(A3050),"Dom","Lun","Mar","Mie","Jue","Vie","Sab")</f>
        <v>Vie</v>
      </c>
    </row>
    <row r="3051" customFormat="false" ht="15" hidden="false" customHeight="true" outlineLevel="0" collapsed="false">
      <c r="A3051" s="32" t="n">
        <v>44344</v>
      </c>
      <c r="B3051" s="9" t="s">
        <v>1504</v>
      </c>
      <c r="C3051" s="33" t="n">
        <v>350</v>
      </c>
      <c r="D3051" s="72" t="s">
        <v>104</v>
      </c>
      <c r="E3051" s="73" t="s">
        <v>669</v>
      </c>
      <c r="F3051" s="74" t="n">
        <f aca="false">IF(MONTH(A3051)=MONTH(A3050),F3050+1,1)</f>
        <v>2</v>
      </c>
      <c r="G3051" s="73"/>
      <c r="H3051" s="75"/>
      <c r="I3051" s="75" t="s">
        <v>113</v>
      </c>
      <c r="J3051" s="75" t="s">
        <v>2313</v>
      </c>
      <c r="K3051" s="34" t="s">
        <v>80</v>
      </c>
      <c r="L3051" s="7" t="n">
        <v>0.464583333333333</v>
      </c>
      <c r="M3051" s="7" t="n">
        <v>0.739583333333333</v>
      </c>
      <c r="N3051" s="77" t="s">
        <v>210</v>
      </c>
      <c r="O3051" s="37" t="s">
        <v>670</v>
      </c>
      <c r="Q3051" s="0" t="s">
        <v>120</v>
      </c>
      <c r="R3051" s="0" t="str">
        <f aca="false">CHOOSE(WEEKDAY(A3051),"Dom","Lun","Mar","Mie","Jue","Vie","Sab")</f>
        <v>Vie</v>
      </c>
    </row>
    <row r="3052" customFormat="false" ht="15" hidden="true" customHeight="true" outlineLevel="0" collapsed="false">
      <c r="A3052" s="47" t="n">
        <v>44344</v>
      </c>
      <c r="B3052" s="79" t="s">
        <v>4438</v>
      </c>
      <c r="C3052" s="49"/>
      <c r="D3052" s="80"/>
      <c r="E3052" s="81"/>
      <c r="F3052" s="82"/>
      <c r="G3052" s="81"/>
      <c r="H3052" s="83"/>
      <c r="I3052" s="83"/>
      <c r="J3052" s="83"/>
      <c r="K3052" s="103" t="s">
        <v>257</v>
      </c>
      <c r="L3052" s="85" t="n">
        <v>0.41875</v>
      </c>
      <c r="M3052" s="85" t="n">
        <v>0.436805555555555</v>
      </c>
      <c r="N3052" s="86" t="s">
        <v>305</v>
      </c>
      <c r="O3052" s="59" t="s">
        <v>4439</v>
      </c>
      <c r="P3052" s="0" t="s">
        <v>4440</v>
      </c>
      <c r="Q3052" s="0" t="s">
        <v>120</v>
      </c>
      <c r="R3052" s="0" t="str">
        <f aca="false">CHOOSE(WEEKDAY(A3052),"Dom","Lun","Mar","Mie","Jue","Vie","Sab")</f>
        <v>Vie</v>
      </c>
    </row>
    <row r="3053" customFormat="false" ht="15" hidden="true" customHeight="true" outlineLevel="0" collapsed="false">
      <c r="A3053" s="32" t="n">
        <v>44344</v>
      </c>
      <c r="B3053" s="9" t="s">
        <v>143</v>
      </c>
      <c r="C3053" s="157"/>
      <c r="D3053" s="153"/>
      <c r="E3053" s="73"/>
      <c r="F3053" s="74"/>
      <c r="G3053" s="73"/>
      <c r="H3053" s="75"/>
      <c r="I3053" s="75"/>
      <c r="J3053" s="75"/>
      <c r="K3053" s="34" t="s">
        <v>144</v>
      </c>
      <c r="L3053" s="7" t="n">
        <v>0.440277777777778</v>
      </c>
      <c r="M3053" s="7" t="n">
        <v>0.452083333333333</v>
      </c>
      <c r="N3053" s="77" t="s">
        <v>109</v>
      </c>
      <c r="Q3053" s="0" t="s">
        <v>120</v>
      </c>
      <c r="R3053" s="0" t="str">
        <f aca="false">CHOOSE(WEEKDAY(A3053),"Dom","Lun","Mar","Mie","Jue","Vie","Sab")</f>
        <v>Vie</v>
      </c>
    </row>
    <row r="3054" customFormat="false" ht="15" hidden="true" customHeight="true" outlineLevel="0" collapsed="false">
      <c r="A3054" s="32" t="n">
        <v>44344</v>
      </c>
      <c r="B3054" s="9" t="s">
        <v>2581</v>
      </c>
      <c r="D3054" s="72"/>
      <c r="E3054" s="73"/>
      <c r="F3054" s="74"/>
      <c r="G3054" s="73"/>
      <c r="H3054" s="75"/>
      <c r="I3054" s="75"/>
      <c r="J3054" s="75"/>
      <c r="K3054" s="34" t="s">
        <v>108</v>
      </c>
      <c r="L3054" s="7" t="n">
        <v>0.759722222222222</v>
      </c>
      <c r="M3054" s="7" t="n">
        <v>0.790277777777778</v>
      </c>
      <c r="N3054" s="77" t="s">
        <v>145</v>
      </c>
      <c r="O3054" s="37" t="s">
        <v>3007</v>
      </c>
      <c r="Q3054" s="0" t="s">
        <v>120</v>
      </c>
      <c r="R3054" s="0" t="str">
        <f aca="false">CHOOSE(WEEKDAY(A3054),"Dom","Lun","Mar","Mie","Jue","Vie","Sab")</f>
        <v>Vie</v>
      </c>
    </row>
    <row r="3055" customFormat="false" ht="15" hidden="true" customHeight="true" outlineLevel="0" collapsed="false">
      <c r="A3055" s="47" t="n">
        <v>44344</v>
      </c>
      <c r="B3055" s="79" t="s">
        <v>147</v>
      </c>
      <c r="C3055" s="134"/>
      <c r="D3055" s="149"/>
      <c r="E3055" s="81"/>
      <c r="F3055" s="82"/>
      <c r="G3055" s="81"/>
      <c r="H3055" s="83"/>
      <c r="I3055" s="83"/>
      <c r="J3055" s="83"/>
      <c r="K3055" s="103" t="s">
        <v>96</v>
      </c>
      <c r="L3055" s="85" t="n">
        <v>0.804166666666667</v>
      </c>
      <c r="M3055" s="85" t="n">
        <v>0.809722222222222</v>
      </c>
      <c r="N3055" s="86" t="s">
        <v>4441</v>
      </c>
      <c r="O3055" s="59"/>
      <c r="Q3055" s="0" t="s">
        <v>120</v>
      </c>
      <c r="R3055" s="0" t="str">
        <f aca="false">CHOOSE(WEEKDAY(A3055),"Dom","Lun","Mar","Mie","Jue","Vie","Sab")</f>
        <v>Vie</v>
      </c>
    </row>
    <row r="3056" customFormat="false" ht="15" hidden="false" customHeight="true" outlineLevel="0" collapsed="false">
      <c r="A3056" s="32" t="n">
        <v>44345</v>
      </c>
      <c r="B3056" s="9" t="s">
        <v>3931</v>
      </c>
      <c r="C3056" s="33" t="n">
        <v>450</v>
      </c>
      <c r="D3056" s="72" t="s">
        <v>821</v>
      </c>
      <c r="E3056" s="73" t="s">
        <v>4442</v>
      </c>
      <c r="F3056" s="74" t="n">
        <f aca="false">IF(MONTH(A3056)=MONTH(A3055),F3055+1,1)</f>
        <v>1</v>
      </c>
      <c r="G3056" s="73"/>
      <c r="H3056" s="75" t="s">
        <v>233</v>
      </c>
      <c r="I3056" s="75" t="s">
        <v>79</v>
      </c>
      <c r="J3056" s="75" t="s">
        <v>2313</v>
      </c>
      <c r="K3056" s="34" t="s">
        <v>80</v>
      </c>
      <c r="L3056" s="7" t="n">
        <v>0.576388888888889</v>
      </c>
      <c r="M3056" s="7" t="n">
        <v>0.585416666666667</v>
      </c>
      <c r="N3056" s="77" t="s">
        <v>132</v>
      </c>
      <c r="O3056" s="37" t="s">
        <v>4443</v>
      </c>
      <c r="Q3056" s="0" t="s">
        <v>120</v>
      </c>
      <c r="R3056" s="0" t="str">
        <f aca="false">CHOOSE(WEEKDAY(A3056),"Dom","Lun","Mar","Mie","Jue","Vie","Sab")</f>
        <v>Sab</v>
      </c>
    </row>
    <row r="3057" customFormat="false" ht="15" hidden="false" customHeight="true" outlineLevel="0" collapsed="false">
      <c r="A3057" s="32" t="n">
        <v>44345</v>
      </c>
      <c r="B3057" s="9" t="s">
        <v>1479</v>
      </c>
      <c r="C3057" s="33" t="n">
        <v>300</v>
      </c>
      <c r="D3057" s="72" t="s">
        <v>104</v>
      </c>
      <c r="E3057" s="73" t="s">
        <v>4444</v>
      </c>
      <c r="F3057" s="74" t="n">
        <f aca="false">IF(MONTH(A3057)=MONTH(A3056),F3056+1,1)</f>
        <v>2</v>
      </c>
      <c r="G3057" s="73"/>
      <c r="H3057" s="75"/>
      <c r="I3057" s="75" t="s">
        <v>183</v>
      </c>
      <c r="J3057" s="75" t="s">
        <v>2313</v>
      </c>
      <c r="K3057" s="34" t="s">
        <v>80</v>
      </c>
      <c r="L3057" s="7" t="n">
        <v>0.421527777777778</v>
      </c>
      <c r="M3057" s="7" t="n">
        <v>0.44375</v>
      </c>
      <c r="N3057" s="77" t="s">
        <v>109</v>
      </c>
      <c r="O3057" s="37" t="s">
        <v>4445</v>
      </c>
      <c r="Q3057" s="0" t="s">
        <v>120</v>
      </c>
      <c r="R3057" s="0" t="str">
        <f aca="false">CHOOSE(WEEKDAY(A3057),"Dom","Lun","Mar","Mie","Jue","Vie","Sab")</f>
        <v>Sab</v>
      </c>
    </row>
    <row r="3058" customFormat="false" ht="15" hidden="false" customHeight="true" outlineLevel="0" collapsed="false">
      <c r="A3058" s="47" t="n">
        <v>44345</v>
      </c>
      <c r="B3058" s="79" t="s">
        <v>1670</v>
      </c>
      <c r="C3058" s="49" t="n">
        <v>300</v>
      </c>
      <c r="D3058" s="80" t="s">
        <v>104</v>
      </c>
      <c r="E3058" s="81" t="s">
        <v>4446</v>
      </c>
      <c r="F3058" s="82" t="n">
        <f aca="false">IF(MONTH(A3058)=MONTH(A3057),F3057+1,1)</f>
        <v>3</v>
      </c>
      <c r="G3058" s="81"/>
      <c r="H3058" s="83"/>
      <c r="I3058" s="83" t="s">
        <v>131</v>
      </c>
      <c r="J3058" s="83" t="s">
        <v>2313</v>
      </c>
      <c r="K3058" s="103" t="s">
        <v>80</v>
      </c>
      <c r="L3058" s="85" t="n">
        <v>0.45625</v>
      </c>
      <c r="M3058" s="85" t="n">
        <v>0.474305555555556</v>
      </c>
      <c r="N3058" s="86" t="s">
        <v>385</v>
      </c>
      <c r="O3058" s="59" t="s">
        <v>4447</v>
      </c>
      <c r="Q3058" s="0" t="s">
        <v>120</v>
      </c>
      <c r="R3058" s="0" t="str">
        <f aca="false">CHOOSE(WEEKDAY(A3058),"Dom","Lun","Mar","Mie","Jue","Vie","Sab")</f>
        <v>Sab</v>
      </c>
    </row>
    <row r="3059" customFormat="false" ht="15" hidden="false" customHeight="true" outlineLevel="0" collapsed="false">
      <c r="A3059" s="32" t="n">
        <v>44345</v>
      </c>
      <c r="B3059" s="9" t="s">
        <v>3072</v>
      </c>
      <c r="C3059" s="33" t="n">
        <v>300</v>
      </c>
      <c r="D3059" s="72" t="s">
        <v>104</v>
      </c>
      <c r="E3059" s="73" t="s">
        <v>4448</v>
      </c>
      <c r="F3059" s="74" t="n">
        <f aca="false">IF(MONTH(A3059)=MONTH(A3058),F3058+1,1)</f>
        <v>4</v>
      </c>
      <c r="G3059" s="73"/>
      <c r="H3059" s="75"/>
      <c r="I3059" s="75" t="s">
        <v>113</v>
      </c>
      <c r="J3059" s="75" t="s">
        <v>2313</v>
      </c>
      <c r="K3059" s="34" t="s">
        <v>80</v>
      </c>
      <c r="L3059" s="7" t="n">
        <v>0.606944444444444</v>
      </c>
      <c r="M3059" s="7" t="n">
        <v>0.620833333333333</v>
      </c>
      <c r="N3059" s="77" t="s">
        <v>220</v>
      </c>
      <c r="O3059" s="37" t="s">
        <v>4449</v>
      </c>
      <c r="Q3059" s="0" t="s">
        <v>120</v>
      </c>
      <c r="R3059" s="0" t="str">
        <f aca="false">CHOOSE(WEEKDAY(A3059),"Dom","Lun","Mar","Mie","Jue","Vie","Sab")</f>
        <v>Sab</v>
      </c>
    </row>
    <row r="3060" customFormat="false" ht="15" hidden="true" customHeight="true" outlineLevel="0" collapsed="false">
      <c r="A3060" s="32" t="n">
        <v>44345</v>
      </c>
      <c r="B3060" s="9" t="s">
        <v>143</v>
      </c>
      <c r="C3060" s="157"/>
      <c r="D3060" s="153"/>
      <c r="E3060" s="73"/>
      <c r="F3060" s="74"/>
      <c r="G3060" s="73"/>
      <c r="H3060" s="75"/>
      <c r="I3060" s="75"/>
      <c r="J3060" s="75"/>
      <c r="K3060" s="34" t="s">
        <v>144</v>
      </c>
      <c r="L3060" s="7" t="n">
        <v>0.490972222222222</v>
      </c>
      <c r="M3060" s="7" t="n">
        <v>0.522916666666667</v>
      </c>
      <c r="N3060" s="77" t="s">
        <v>164</v>
      </c>
      <c r="Q3060" s="0" t="s">
        <v>120</v>
      </c>
      <c r="R3060" s="0" t="str">
        <f aca="false">CHOOSE(WEEKDAY(A3060),"Dom","Lun","Mar","Mie","Jue","Vie","Sab")</f>
        <v>Sab</v>
      </c>
    </row>
    <row r="3061" customFormat="false" ht="15" hidden="true" customHeight="true" outlineLevel="0" collapsed="false">
      <c r="A3061" s="32" t="n">
        <v>44345</v>
      </c>
      <c r="B3061" s="9" t="s">
        <v>370</v>
      </c>
      <c r="C3061" s="157"/>
      <c r="D3061" s="153"/>
      <c r="E3061" s="73"/>
      <c r="F3061" s="74"/>
      <c r="G3061" s="73"/>
      <c r="H3061" s="75"/>
      <c r="I3061" s="75"/>
      <c r="J3061" s="75"/>
      <c r="K3061" s="34" t="s">
        <v>257</v>
      </c>
      <c r="L3061" s="7" t="n">
        <v>0.532638888888889</v>
      </c>
      <c r="M3061" s="7" t="n">
        <v>0.573611111111111</v>
      </c>
      <c r="N3061" s="77" t="s">
        <v>168</v>
      </c>
      <c r="O3061" s="37" t="s">
        <v>371</v>
      </c>
      <c r="Q3061" s="0" t="s">
        <v>120</v>
      </c>
      <c r="R3061" s="0" t="str">
        <f aca="false">CHOOSE(WEEKDAY(A3061),"Dom","Lun","Mar","Mie","Jue","Vie","Sab")</f>
        <v>Sab</v>
      </c>
    </row>
    <row r="3062" customFormat="false" ht="15" hidden="true" customHeight="true" outlineLevel="0" collapsed="false">
      <c r="A3062" s="32" t="n">
        <v>44345</v>
      </c>
      <c r="B3062" s="9" t="s">
        <v>143</v>
      </c>
      <c r="D3062" s="72"/>
      <c r="E3062" s="73"/>
      <c r="F3062" s="74"/>
      <c r="G3062" s="73"/>
      <c r="H3062" s="75"/>
      <c r="I3062" s="75"/>
      <c r="J3062" s="75"/>
      <c r="K3062" s="34" t="s">
        <v>144</v>
      </c>
      <c r="L3062" s="7" t="n">
        <v>0.631944444444444</v>
      </c>
      <c r="M3062" s="7" t="n">
        <v>0.673611111111111</v>
      </c>
      <c r="N3062" s="77" t="s">
        <v>164</v>
      </c>
      <c r="Q3062" s="0" t="s">
        <v>120</v>
      </c>
      <c r="R3062" s="0" t="str">
        <f aca="false">CHOOSE(WEEKDAY(A3062),"Dom","Lun","Mar","Mie","Jue","Vie","Sab")</f>
        <v>Sab</v>
      </c>
    </row>
    <row r="3063" customFormat="false" ht="15" hidden="true" customHeight="true" outlineLevel="0" collapsed="false">
      <c r="A3063" s="47" t="n">
        <v>44345</v>
      </c>
      <c r="B3063" s="79" t="s">
        <v>147</v>
      </c>
      <c r="C3063" s="154"/>
      <c r="D3063" s="155"/>
      <c r="E3063" s="81"/>
      <c r="F3063" s="82"/>
      <c r="G3063" s="81"/>
      <c r="H3063" s="83"/>
      <c r="I3063" s="83"/>
      <c r="J3063" s="83"/>
      <c r="K3063" s="103" t="s">
        <v>96</v>
      </c>
      <c r="L3063" s="85" t="n">
        <v>0.683333333333333</v>
      </c>
      <c r="M3063" s="85" t="n">
        <v>0.738194444444444</v>
      </c>
      <c r="N3063" s="86" t="s">
        <v>4450</v>
      </c>
      <c r="O3063" s="59"/>
      <c r="Q3063" s="0" t="s">
        <v>120</v>
      </c>
      <c r="R3063" s="0" t="str">
        <f aca="false">CHOOSE(WEEKDAY(A3063),"Dom","Lun","Mar","Mie","Jue","Vie","Sab")</f>
        <v>Sab</v>
      </c>
    </row>
    <row r="3064" customFormat="false" ht="15" hidden="false" customHeight="true" outlineLevel="0" collapsed="false">
      <c r="A3064" s="32" t="n">
        <v>44346</v>
      </c>
      <c r="B3064" s="9" t="s">
        <v>4451</v>
      </c>
      <c r="C3064" s="33" t="n">
        <v>390</v>
      </c>
      <c r="D3064" s="72" t="s">
        <v>821</v>
      </c>
      <c r="E3064" s="73" t="s">
        <v>4452</v>
      </c>
      <c r="F3064" s="74" t="n">
        <f aca="false">IF(MONTH(A3064)=MONTH(A3063),F3063+1,1)</f>
        <v>1</v>
      </c>
      <c r="G3064" s="73"/>
      <c r="H3064" s="75" t="s">
        <v>4453</v>
      </c>
      <c r="I3064" s="75" t="s">
        <v>314</v>
      </c>
      <c r="J3064" s="75"/>
      <c r="K3064" s="34" t="s">
        <v>72</v>
      </c>
      <c r="L3064" s="7" t="n">
        <v>0.813194444444444</v>
      </c>
      <c r="M3064" s="7" t="n">
        <v>0.838888888888889</v>
      </c>
      <c r="N3064" s="77" t="s">
        <v>125</v>
      </c>
      <c r="O3064" s="37" t="s">
        <v>4454</v>
      </c>
      <c r="P3064" s="0" t="s">
        <v>4455</v>
      </c>
      <c r="Q3064" s="0" t="s">
        <v>120</v>
      </c>
      <c r="R3064" s="0" t="str">
        <f aca="false">CHOOSE(WEEKDAY(A3064),"Dom","Lun","Mar","Mie","Jue","Vie","Sab")</f>
        <v>Dom</v>
      </c>
    </row>
    <row r="3065" customFormat="false" ht="15" hidden="false" customHeight="true" outlineLevel="0" collapsed="false">
      <c r="A3065" s="32" t="n">
        <v>44346</v>
      </c>
      <c r="B3065" s="9" t="s">
        <v>1948</v>
      </c>
      <c r="C3065" s="33" t="n">
        <v>300</v>
      </c>
      <c r="D3065" s="72" t="s">
        <v>104</v>
      </c>
      <c r="E3065" s="73" t="s">
        <v>4456</v>
      </c>
      <c r="F3065" s="74" t="n">
        <f aca="false">IF(MONTH(A3065)=MONTH(A3064),F3064+1,1)</f>
        <v>2</v>
      </c>
      <c r="G3065" s="73"/>
      <c r="H3065" s="75"/>
      <c r="I3065" s="75" t="s">
        <v>187</v>
      </c>
      <c r="J3065" s="75" t="s">
        <v>2313</v>
      </c>
      <c r="K3065" s="34" t="s">
        <v>80</v>
      </c>
      <c r="L3065" s="7" t="n">
        <v>0.572222222222222</v>
      </c>
      <c r="M3065" s="7" t="n">
        <v>0.586805555555556</v>
      </c>
      <c r="N3065" s="77" t="s">
        <v>476</v>
      </c>
      <c r="O3065" s="37" t="s">
        <v>4457</v>
      </c>
      <c r="Q3065" s="0" t="s">
        <v>120</v>
      </c>
      <c r="R3065" s="0" t="str">
        <f aca="false">CHOOSE(WEEKDAY(A3065),"Dom","Lun","Mar","Mie","Jue","Vie","Sab")</f>
        <v>Dom</v>
      </c>
    </row>
    <row r="3066" customFormat="false" ht="15" hidden="false" customHeight="true" outlineLevel="0" collapsed="false">
      <c r="A3066" s="32" t="n">
        <v>44346</v>
      </c>
      <c r="B3066" s="9" t="s">
        <v>4458</v>
      </c>
      <c r="C3066" s="33" t="n">
        <v>300</v>
      </c>
      <c r="D3066" s="72" t="s">
        <v>104</v>
      </c>
      <c r="E3066" s="73" t="s">
        <v>4459</v>
      </c>
      <c r="F3066" s="74" t="n">
        <f aca="false">IF(MONTH(A3066)=MONTH(A3065),F3065+1,1)</f>
        <v>3</v>
      </c>
      <c r="G3066" s="73"/>
      <c r="H3066" s="75"/>
      <c r="I3066" s="75" t="s">
        <v>113</v>
      </c>
      <c r="J3066" s="75" t="s">
        <v>2313</v>
      </c>
      <c r="K3066" s="34" t="s">
        <v>80</v>
      </c>
      <c r="L3066" s="7" t="n">
        <v>0.775694444444444</v>
      </c>
      <c r="M3066" s="7" t="n">
        <v>0.797222222222222</v>
      </c>
      <c r="N3066" s="77" t="s">
        <v>155</v>
      </c>
      <c r="O3066" s="37" t="s">
        <v>4460</v>
      </c>
      <c r="Q3066" s="0" t="s">
        <v>120</v>
      </c>
      <c r="R3066" s="0" t="str">
        <f aca="false">CHOOSE(WEEKDAY(A3066),"Dom","Lun","Mar","Mie","Jue","Vie","Sab")</f>
        <v>Dom</v>
      </c>
    </row>
    <row r="3067" customFormat="false" ht="15" hidden="true" customHeight="true" outlineLevel="0" collapsed="false">
      <c r="A3067" s="70" t="n">
        <v>44346</v>
      </c>
      <c r="B3067" s="9" t="s">
        <v>147</v>
      </c>
      <c r="C3067" s="71"/>
      <c r="D3067" s="72"/>
      <c r="E3067" s="73"/>
      <c r="F3067" s="74"/>
      <c r="G3067" s="73"/>
      <c r="H3067" s="75"/>
      <c r="I3067" s="75"/>
      <c r="J3067" s="75"/>
      <c r="K3067" s="104" t="s">
        <v>96</v>
      </c>
      <c r="L3067" s="7" t="n">
        <v>0.60625</v>
      </c>
      <c r="M3067" s="7" t="n">
        <v>0.629861111111111</v>
      </c>
      <c r="N3067" s="77" t="s">
        <v>4461</v>
      </c>
      <c r="O3067" s="78"/>
      <c r="Q3067" s="0" t="s">
        <v>120</v>
      </c>
      <c r="R3067" s="0" t="str">
        <f aca="false">CHOOSE(WEEKDAY(A3067),"Dom","Lun","Mar","Mie","Jue","Vie","Sab")</f>
        <v>Dom</v>
      </c>
    </row>
    <row r="3068" customFormat="false" ht="15" hidden="true" customHeight="true" outlineLevel="0" collapsed="false">
      <c r="A3068" s="70" t="n">
        <v>44346</v>
      </c>
      <c r="B3068" s="9" t="s">
        <v>1632</v>
      </c>
      <c r="C3068" s="152"/>
      <c r="D3068" s="153"/>
      <c r="E3068" s="73"/>
      <c r="F3068" s="74"/>
      <c r="G3068" s="73"/>
      <c r="H3068" s="75"/>
      <c r="I3068" s="75"/>
      <c r="J3068" s="75"/>
      <c r="K3068" s="104" t="s">
        <v>257</v>
      </c>
      <c r="L3068" s="7" t="n">
        <v>0.769444444444444</v>
      </c>
      <c r="M3068" s="7" t="n">
        <v>0.773611111111111</v>
      </c>
      <c r="N3068" s="77" t="s">
        <v>190</v>
      </c>
      <c r="O3068" s="78" t="s">
        <v>407</v>
      </c>
      <c r="Q3068" s="0" t="s">
        <v>120</v>
      </c>
      <c r="R3068" s="0" t="str">
        <f aca="false">CHOOSE(WEEKDAY(A3068),"Dom","Lun","Mar","Mie","Jue","Vie","Sab")</f>
        <v>Dom</v>
      </c>
    </row>
    <row r="3069" customFormat="false" ht="15" hidden="true" customHeight="true" outlineLevel="0" collapsed="false">
      <c r="A3069" s="47" t="n">
        <v>44346</v>
      </c>
      <c r="B3069" s="79" t="s">
        <v>147</v>
      </c>
      <c r="C3069" s="154"/>
      <c r="D3069" s="155"/>
      <c r="E3069" s="81"/>
      <c r="F3069" s="82"/>
      <c r="G3069" s="81"/>
      <c r="H3069" s="83"/>
      <c r="I3069" s="83"/>
      <c r="J3069" s="83"/>
      <c r="K3069" s="103" t="s">
        <v>96</v>
      </c>
      <c r="L3069" s="85" t="n">
        <v>0.838888888888889</v>
      </c>
      <c r="M3069" s="85" t="n">
        <v>0.838888888888889</v>
      </c>
      <c r="N3069" s="86" t="s">
        <v>4462</v>
      </c>
      <c r="O3069" s="59" t="s">
        <v>4454</v>
      </c>
      <c r="Q3069" s="0" t="s">
        <v>120</v>
      </c>
      <c r="R3069" s="0" t="str">
        <f aca="false">CHOOSE(WEEKDAY(A3069),"Dom","Lun","Mar","Mie","Jue","Vie","Sab")</f>
        <v>Dom</v>
      </c>
    </row>
    <row r="3070" customFormat="false" ht="15" hidden="false" customHeight="true" outlineLevel="0" collapsed="false">
      <c r="A3070" s="70" t="n">
        <v>44347</v>
      </c>
      <c r="B3070" s="9" t="s">
        <v>4463</v>
      </c>
      <c r="C3070" s="124" t="n">
        <v>500</v>
      </c>
      <c r="D3070" s="144" t="s">
        <v>821</v>
      </c>
      <c r="E3070" s="73" t="s">
        <v>4464</v>
      </c>
      <c r="F3070" s="74" t="n">
        <f aca="false">IF(MONTH(A3070)=MONTH(A3069),F3069+1,1)</f>
        <v>1</v>
      </c>
      <c r="G3070" s="73"/>
      <c r="H3070" s="75" t="s">
        <v>4465</v>
      </c>
      <c r="I3070" s="75" t="s">
        <v>113</v>
      </c>
      <c r="J3070" s="75" t="s">
        <v>2313</v>
      </c>
      <c r="K3070" s="104" t="s">
        <v>80</v>
      </c>
      <c r="L3070" s="7" t="n">
        <v>0.459722222222222</v>
      </c>
      <c r="M3070" s="7" t="n">
        <v>0.510416666666667</v>
      </c>
      <c r="N3070" s="77" t="s">
        <v>86</v>
      </c>
      <c r="O3070" s="78" t="s">
        <v>4466</v>
      </c>
      <c r="P3070" s="0" t="s">
        <v>4467</v>
      </c>
      <c r="Q3070" s="0" t="s">
        <v>120</v>
      </c>
      <c r="R3070" s="0" t="str">
        <f aca="false">CHOOSE(WEEKDAY(A3070),"Dom","Lun","Mar","Mie","Jue","Vie","Sab")</f>
        <v>Lun</v>
      </c>
    </row>
    <row r="3071" customFormat="false" ht="15" hidden="false" customHeight="true" outlineLevel="0" collapsed="false">
      <c r="A3071" s="32" t="n">
        <v>44347</v>
      </c>
      <c r="B3071" s="9" t="s">
        <v>4468</v>
      </c>
      <c r="C3071" s="33" t="n">
        <v>300</v>
      </c>
      <c r="D3071" s="72" t="s">
        <v>821</v>
      </c>
      <c r="E3071" s="73" t="s">
        <v>4469</v>
      </c>
      <c r="F3071" s="74" t="n">
        <f aca="false">IF(MONTH(A3071)=MONTH(A3070),F3070+1,1)</f>
        <v>2</v>
      </c>
      <c r="G3071" s="73"/>
      <c r="H3071" s="75" t="s">
        <v>233</v>
      </c>
      <c r="I3071" s="75" t="s">
        <v>159</v>
      </c>
      <c r="J3071" s="75" t="s">
        <v>2313</v>
      </c>
      <c r="K3071" s="34" t="s">
        <v>80</v>
      </c>
      <c r="L3071" s="7" t="n">
        <v>0.585416666666667</v>
      </c>
      <c r="M3071" s="7" t="n">
        <v>0.595833333333333</v>
      </c>
      <c r="N3071" s="77" t="s">
        <v>109</v>
      </c>
      <c r="O3071" s="37" t="s">
        <v>4470</v>
      </c>
      <c r="Q3071" s="0" t="s">
        <v>120</v>
      </c>
      <c r="R3071" s="0" t="str">
        <f aca="false">CHOOSE(WEEKDAY(A3071),"Dom","Lun","Mar","Mie","Jue","Vie","Sab")</f>
        <v>Lun</v>
      </c>
    </row>
    <row r="3072" customFormat="false" ht="15" hidden="false" customHeight="true" outlineLevel="0" collapsed="false">
      <c r="A3072" s="32" t="n">
        <v>44347</v>
      </c>
      <c r="B3072" s="9" t="s">
        <v>2201</v>
      </c>
      <c r="C3072" s="33" t="n">
        <v>400</v>
      </c>
      <c r="D3072" s="72" t="s">
        <v>104</v>
      </c>
      <c r="E3072" s="73" t="s">
        <v>1129</v>
      </c>
      <c r="F3072" s="74" t="n">
        <f aca="false">IF(MONTH(A3072)=MONTH(A3071),F3071+1,1)</f>
        <v>3</v>
      </c>
      <c r="G3072" s="73"/>
      <c r="H3072" s="75"/>
      <c r="I3072" s="75" t="s">
        <v>113</v>
      </c>
      <c r="J3072" s="75" t="s">
        <v>2313</v>
      </c>
      <c r="K3072" s="34" t="s">
        <v>80</v>
      </c>
      <c r="L3072" s="7" t="n">
        <v>0.351388888888889</v>
      </c>
      <c r="M3072" s="7" t="n">
        <v>0.3875</v>
      </c>
      <c r="N3072" s="77" t="s">
        <v>267</v>
      </c>
      <c r="O3072" s="37" t="s">
        <v>1130</v>
      </c>
      <c r="Q3072" s="0" t="s">
        <v>120</v>
      </c>
      <c r="R3072" s="0" t="str">
        <f aca="false">CHOOSE(WEEKDAY(A3072),"Dom","Lun","Mar","Mie","Jue","Vie","Sab")</f>
        <v>Lun</v>
      </c>
    </row>
    <row r="3073" customFormat="false" ht="15" hidden="false" customHeight="true" outlineLevel="0" collapsed="false">
      <c r="A3073" s="32" t="n">
        <v>44347</v>
      </c>
      <c r="B3073" s="9" t="s">
        <v>1204</v>
      </c>
      <c r="C3073" s="157" t="n">
        <v>300</v>
      </c>
      <c r="D3073" s="153" t="s">
        <v>104</v>
      </c>
      <c r="E3073" s="73" t="s">
        <v>4471</v>
      </c>
      <c r="F3073" s="74" t="n">
        <f aca="false">IF(MONTH(A3073)=MONTH(A3072),F3072+1,1)</f>
        <v>4</v>
      </c>
      <c r="G3073" s="73"/>
      <c r="H3073" s="75"/>
      <c r="I3073" s="75" t="s">
        <v>79</v>
      </c>
      <c r="J3073" s="75" t="s">
        <v>2313</v>
      </c>
      <c r="K3073" s="34" t="s">
        <v>80</v>
      </c>
      <c r="L3073" s="7" t="n">
        <v>0.63125</v>
      </c>
      <c r="M3073" s="7" t="n">
        <v>0.680555555555555</v>
      </c>
      <c r="N3073" s="77" t="s">
        <v>124</v>
      </c>
      <c r="O3073" s="37" t="s">
        <v>4472</v>
      </c>
      <c r="Q3073" s="0" t="s">
        <v>120</v>
      </c>
      <c r="R3073" s="0" t="str">
        <f aca="false">CHOOSE(WEEKDAY(A3073),"Dom","Lun","Mar","Mie","Jue","Vie","Sab")</f>
        <v>Lun</v>
      </c>
    </row>
    <row r="3074" customFormat="false" ht="15" hidden="false" customHeight="true" outlineLevel="0" collapsed="false">
      <c r="A3074" s="32" t="n">
        <v>44347</v>
      </c>
      <c r="B3074" s="9" t="s">
        <v>4473</v>
      </c>
      <c r="C3074" s="33" t="n">
        <v>450</v>
      </c>
      <c r="D3074" s="72" t="s">
        <v>104</v>
      </c>
      <c r="E3074" s="73" t="s">
        <v>4474</v>
      </c>
      <c r="F3074" s="74" t="n">
        <f aca="false">IF(MONTH(A3074)=MONTH(A3073),F3073+1,1)</f>
        <v>5</v>
      </c>
      <c r="G3074" s="73"/>
      <c r="H3074" s="75"/>
      <c r="I3074" s="75" t="s">
        <v>183</v>
      </c>
      <c r="J3074" s="75" t="s">
        <v>2313</v>
      </c>
      <c r="K3074" s="34" t="s">
        <v>80</v>
      </c>
      <c r="L3074" s="7" t="n">
        <v>0.716666666666667</v>
      </c>
      <c r="M3074" s="7" t="n">
        <v>0.754166666666667</v>
      </c>
      <c r="N3074" s="77" t="s">
        <v>310</v>
      </c>
      <c r="O3074" s="37" t="s">
        <v>4475</v>
      </c>
      <c r="Q3074" s="0" t="s">
        <v>120</v>
      </c>
      <c r="R3074" s="0" t="str">
        <f aca="false">CHOOSE(WEEKDAY(A3074),"Dom","Lun","Mar","Mie","Jue","Vie","Sab")</f>
        <v>Lun</v>
      </c>
    </row>
    <row r="3075" customFormat="false" ht="15" hidden="true" customHeight="true" outlineLevel="0" collapsed="false">
      <c r="A3075" s="70" t="n">
        <v>44347</v>
      </c>
      <c r="B3075" s="9" t="s">
        <v>143</v>
      </c>
      <c r="C3075" s="71"/>
      <c r="D3075" s="72"/>
      <c r="E3075" s="73"/>
      <c r="F3075" s="74"/>
      <c r="G3075" s="73"/>
      <c r="H3075" s="75"/>
      <c r="I3075" s="75"/>
      <c r="J3075" s="75"/>
      <c r="K3075" s="104" t="s">
        <v>144</v>
      </c>
      <c r="L3075" s="7" t="n">
        <v>0.405555555555555</v>
      </c>
      <c r="M3075" s="7" t="n">
        <v>0.445833333333333</v>
      </c>
      <c r="N3075" s="77" t="s">
        <v>145</v>
      </c>
      <c r="O3075" s="78"/>
      <c r="Q3075" s="0" t="s">
        <v>120</v>
      </c>
      <c r="R3075" s="0" t="str">
        <f aca="false">CHOOSE(WEEKDAY(A3075),"Dom","Lun","Mar","Mie","Jue","Vie","Sab")</f>
        <v>Lun</v>
      </c>
    </row>
    <row r="3076" customFormat="false" ht="15" hidden="true" customHeight="true" outlineLevel="0" collapsed="false">
      <c r="A3076" s="32" t="n">
        <v>44347</v>
      </c>
      <c r="B3076" s="9" t="s">
        <v>511</v>
      </c>
      <c r="D3076" s="72"/>
      <c r="E3076" s="73"/>
      <c r="F3076" s="74"/>
      <c r="G3076" s="73"/>
      <c r="H3076" s="75"/>
      <c r="I3076" s="75"/>
      <c r="J3076" s="75"/>
      <c r="K3076" s="34" t="s">
        <v>257</v>
      </c>
      <c r="L3076" s="7" t="n">
        <v>0.534027777777778</v>
      </c>
      <c r="M3076" s="7" t="n">
        <v>0.546527777777778</v>
      </c>
      <c r="N3076" s="77" t="s">
        <v>305</v>
      </c>
      <c r="O3076" s="37" t="s">
        <v>512</v>
      </c>
      <c r="Q3076" s="0" t="s">
        <v>120</v>
      </c>
      <c r="R3076" s="0" t="str">
        <f aca="false">CHOOSE(WEEKDAY(A3076),"Dom","Lun","Mar","Mie","Jue","Vie","Sab")</f>
        <v>Lun</v>
      </c>
    </row>
    <row r="3077" customFormat="false" ht="15" hidden="true" customHeight="true" outlineLevel="0" collapsed="false">
      <c r="A3077" s="32" t="n">
        <v>44347</v>
      </c>
      <c r="B3077" s="9" t="s">
        <v>143</v>
      </c>
      <c r="C3077" s="157"/>
      <c r="D3077" s="153"/>
      <c r="E3077" s="73"/>
      <c r="F3077" s="74"/>
      <c r="G3077" s="73"/>
      <c r="H3077" s="75"/>
      <c r="I3077" s="75"/>
      <c r="J3077" s="75"/>
      <c r="K3077" s="34" t="s">
        <v>144</v>
      </c>
      <c r="L3077" s="7" t="n">
        <v>0.55</v>
      </c>
      <c r="M3077" s="7" t="n">
        <v>0.571527777777778</v>
      </c>
      <c r="N3077" s="77" t="s">
        <v>145</v>
      </c>
      <c r="Q3077" s="0" t="s">
        <v>120</v>
      </c>
      <c r="R3077" s="0" t="str">
        <f aca="false">CHOOSE(WEEKDAY(A3077),"Dom","Lun","Mar","Mie","Jue","Vie","Sab")</f>
        <v>Lun</v>
      </c>
    </row>
    <row r="3078" customFormat="false" ht="15" hidden="true" customHeight="true" outlineLevel="0" collapsed="false">
      <c r="A3078" s="32" t="n">
        <v>44347</v>
      </c>
      <c r="B3078" s="9" t="s">
        <v>4476</v>
      </c>
      <c r="D3078" s="72"/>
      <c r="E3078" s="73"/>
      <c r="F3078" s="74"/>
      <c r="G3078" s="73"/>
      <c r="H3078" s="75"/>
      <c r="I3078" s="75"/>
      <c r="J3078" s="75"/>
      <c r="K3078" s="34" t="s">
        <v>108</v>
      </c>
      <c r="L3078" s="7" t="n">
        <v>0.608333333333333</v>
      </c>
      <c r="M3078" s="7" t="n">
        <v>0.613194444444444</v>
      </c>
      <c r="N3078" s="77" t="s">
        <v>267</v>
      </c>
      <c r="O3078" s="37" t="s">
        <v>4477</v>
      </c>
      <c r="Q3078" s="0" t="s">
        <v>120</v>
      </c>
      <c r="R3078" s="0" t="str">
        <f aca="false">CHOOSE(WEEKDAY(A3078),"Dom","Lun","Mar","Mie","Jue","Vie","Sab")</f>
        <v>Lun</v>
      </c>
    </row>
    <row r="3079" customFormat="false" ht="15" hidden="true" customHeight="true" outlineLevel="0" collapsed="false">
      <c r="A3079" s="32" t="n">
        <v>44347</v>
      </c>
      <c r="B3079" s="9" t="s">
        <v>143</v>
      </c>
      <c r="C3079" s="157"/>
      <c r="D3079" s="153"/>
      <c r="E3079" s="73"/>
      <c r="F3079" s="74"/>
      <c r="G3079" s="73"/>
      <c r="H3079" s="75"/>
      <c r="I3079" s="75"/>
      <c r="J3079" s="75"/>
      <c r="K3079" s="34" t="s">
        <v>144</v>
      </c>
      <c r="L3079" s="7" t="n">
        <v>0.763194444444444</v>
      </c>
      <c r="M3079" s="7" t="n">
        <v>0.773611111111111</v>
      </c>
      <c r="N3079" s="77" t="s">
        <v>324</v>
      </c>
      <c r="Q3079" s="0" t="s">
        <v>120</v>
      </c>
      <c r="R3079" s="0" t="str">
        <f aca="false">CHOOSE(WEEKDAY(A3079),"Dom","Lun","Mar","Mie","Jue","Vie","Sab")</f>
        <v>Lun</v>
      </c>
    </row>
    <row r="3080" customFormat="false" ht="15" hidden="true" customHeight="true" outlineLevel="0" collapsed="false">
      <c r="A3080" s="47" t="n">
        <v>44347</v>
      </c>
      <c r="B3080" s="79" t="s">
        <v>147</v>
      </c>
      <c r="C3080" s="49"/>
      <c r="D3080" s="80"/>
      <c r="E3080" s="81"/>
      <c r="F3080" s="82"/>
      <c r="G3080" s="81"/>
      <c r="H3080" s="83"/>
      <c r="I3080" s="83"/>
      <c r="J3080" s="83"/>
      <c r="K3080" s="103" t="s">
        <v>96</v>
      </c>
      <c r="L3080" s="85" t="n">
        <v>0.780555555555556</v>
      </c>
      <c r="M3080" s="85" t="n">
        <v>0.794444444444444</v>
      </c>
      <c r="N3080" s="86" t="s">
        <v>4274</v>
      </c>
      <c r="O3080" s="59"/>
      <c r="Q3080" s="0" t="s">
        <v>120</v>
      </c>
      <c r="R3080" s="0" t="str">
        <f aca="false">CHOOSE(WEEKDAY(A3080),"Dom","Lun","Mar","Mie","Jue","Vie","Sab")</f>
        <v>Lun</v>
      </c>
    </row>
    <row r="3081" customFormat="false" ht="15" hidden="false" customHeight="true" outlineLevel="0" collapsed="false">
      <c r="A3081" s="32" t="n">
        <v>44348</v>
      </c>
      <c r="B3081" s="9" t="s">
        <v>4478</v>
      </c>
      <c r="C3081" s="33" t="n">
        <v>370</v>
      </c>
      <c r="D3081" s="72" t="s">
        <v>821</v>
      </c>
      <c r="E3081" s="73" t="s">
        <v>4479</v>
      </c>
      <c r="F3081" s="74" t="n">
        <f aca="false">IF(MONTH(A3081)=MONTH(A3080),F3080+1,1)</f>
        <v>1</v>
      </c>
      <c r="G3081" s="73"/>
      <c r="H3081" s="75" t="s">
        <v>4480</v>
      </c>
      <c r="I3081" s="75" t="s">
        <v>100</v>
      </c>
      <c r="J3081" s="75" t="s">
        <v>2313</v>
      </c>
      <c r="K3081" s="34" t="s">
        <v>80</v>
      </c>
      <c r="L3081" s="7" t="n">
        <v>0.558333333333333</v>
      </c>
      <c r="M3081" s="7" t="n">
        <v>0.577777777777778</v>
      </c>
      <c r="N3081" s="77" t="s">
        <v>615</v>
      </c>
      <c r="O3081" s="37" t="s">
        <v>4481</v>
      </c>
      <c r="Q3081" s="0" t="s">
        <v>75</v>
      </c>
      <c r="R3081" s="0" t="str">
        <f aca="false">CHOOSE(WEEKDAY(A3081),"Dom","Lun","Mar","Mie","Jue","Vie","Sab")</f>
        <v>Mar</v>
      </c>
    </row>
    <row r="3082" customFormat="false" ht="15" hidden="false" customHeight="true" outlineLevel="0" collapsed="false">
      <c r="A3082" s="32" t="n">
        <v>44348</v>
      </c>
      <c r="B3082" s="9" t="s">
        <v>2483</v>
      </c>
      <c r="C3082" s="33" t="n">
        <v>350</v>
      </c>
      <c r="D3082" s="72" t="s">
        <v>104</v>
      </c>
      <c r="E3082" s="73" t="s">
        <v>2484</v>
      </c>
      <c r="F3082" s="74" t="n">
        <f aca="false">IF(MONTH(A3082)=MONTH(A3081),F3081+1,1)</f>
        <v>2</v>
      </c>
      <c r="G3082" s="73"/>
      <c r="H3082" s="75"/>
      <c r="I3082" s="75" t="s">
        <v>113</v>
      </c>
      <c r="J3082" s="75" t="s">
        <v>2313</v>
      </c>
      <c r="K3082" s="34" t="s">
        <v>80</v>
      </c>
      <c r="L3082" s="7" t="n">
        <v>0.364583333333333</v>
      </c>
      <c r="M3082" s="7" t="n">
        <v>0.401388888888889</v>
      </c>
      <c r="N3082" s="77" t="s">
        <v>155</v>
      </c>
      <c r="O3082" s="37" t="s">
        <v>2485</v>
      </c>
      <c r="Q3082" s="0" t="s">
        <v>75</v>
      </c>
      <c r="R3082" s="0" t="str">
        <f aca="false">CHOOSE(WEEKDAY(A3082),"Dom","Lun","Mar","Mie","Jue","Vie","Sab")</f>
        <v>Mar</v>
      </c>
    </row>
    <row r="3083" customFormat="false" ht="15" hidden="false" customHeight="true" outlineLevel="0" collapsed="false">
      <c r="A3083" s="70" t="n">
        <v>44348</v>
      </c>
      <c r="B3083" s="9" t="s">
        <v>2377</v>
      </c>
      <c r="C3083" s="71" t="n">
        <v>400</v>
      </c>
      <c r="D3083" s="72" t="s">
        <v>104</v>
      </c>
      <c r="E3083" s="73" t="s">
        <v>2015</v>
      </c>
      <c r="F3083" s="74" t="n">
        <f aca="false">IF(MONTH(A3083)=MONTH(A3082),F3082+1,1)</f>
        <v>3</v>
      </c>
      <c r="G3083" s="73"/>
      <c r="H3083" s="75"/>
      <c r="I3083" s="75" t="s">
        <v>113</v>
      </c>
      <c r="J3083" s="75" t="s">
        <v>2313</v>
      </c>
      <c r="K3083" s="104" t="s">
        <v>80</v>
      </c>
      <c r="L3083" s="7" t="n">
        <v>0.417361111111111</v>
      </c>
      <c r="M3083" s="7" t="n">
        <v>0.43125</v>
      </c>
      <c r="N3083" s="77" t="s">
        <v>267</v>
      </c>
      <c r="O3083" s="78" t="s">
        <v>2016</v>
      </c>
      <c r="Q3083" s="0" t="s">
        <v>75</v>
      </c>
      <c r="R3083" s="0" t="str">
        <f aca="false">CHOOSE(WEEKDAY(A3083),"Dom","Lun","Mar","Mie","Jue","Vie","Sab")</f>
        <v>Mar</v>
      </c>
    </row>
    <row r="3084" customFormat="false" ht="15" hidden="false" customHeight="true" outlineLevel="0" collapsed="false">
      <c r="A3084" s="32" t="n">
        <v>44348</v>
      </c>
      <c r="B3084" s="9" t="s">
        <v>4482</v>
      </c>
      <c r="C3084" s="33" t="n">
        <v>300</v>
      </c>
      <c r="D3084" s="72" t="s">
        <v>104</v>
      </c>
      <c r="E3084" s="73" t="s">
        <v>4483</v>
      </c>
      <c r="F3084" s="74" t="n">
        <f aca="false">IF(MONTH(A3084)=MONTH(A3083),F3083+1,1)</f>
        <v>4</v>
      </c>
      <c r="G3084" s="73"/>
      <c r="H3084" s="75"/>
      <c r="I3084" s="75" t="s">
        <v>159</v>
      </c>
      <c r="J3084" s="75" t="s">
        <v>2313</v>
      </c>
      <c r="K3084" s="34" t="s">
        <v>80</v>
      </c>
      <c r="L3084" s="7" t="n">
        <v>0.598611111111111</v>
      </c>
      <c r="M3084" s="7" t="n">
        <v>0.623611111111111</v>
      </c>
      <c r="N3084" s="77" t="s">
        <v>385</v>
      </c>
      <c r="O3084" s="37" t="s">
        <v>4484</v>
      </c>
      <c r="Q3084" s="0" t="s">
        <v>75</v>
      </c>
      <c r="R3084" s="0" t="str">
        <f aca="false">CHOOSE(WEEKDAY(A3084),"Dom","Lun","Mar","Mie","Jue","Vie","Sab")</f>
        <v>Mar</v>
      </c>
    </row>
    <row r="3085" customFormat="false" ht="15" hidden="false" customHeight="true" outlineLevel="0" collapsed="false">
      <c r="A3085" s="32" t="n">
        <v>44348</v>
      </c>
      <c r="B3085" s="9" t="s">
        <v>4485</v>
      </c>
      <c r="C3085" s="33" t="n">
        <v>450</v>
      </c>
      <c r="D3085" s="72" t="s">
        <v>104</v>
      </c>
      <c r="E3085" s="73" t="s">
        <v>4486</v>
      </c>
      <c r="F3085" s="74" t="n">
        <f aca="false">IF(MONTH(A3085)=MONTH(A3084),F3084+1,1)</f>
        <v>5</v>
      </c>
      <c r="G3085" s="73"/>
      <c r="H3085" s="75"/>
      <c r="I3085" s="75" t="s">
        <v>314</v>
      </c>
      <c r="J3085" s="75" t="s">
        <v>2313</v>
      </c>
      <c r="K3085" s="34" t="s">
        <v>80</v>
      </c>
      <c r="L3085" s="7" t="n">
        <v>0.663194444444444</v>
      </c>
      <c r="M3085" s="7" t="n">
        <v>0.677777777777778</v>
      </c>
      <c r="N3085" s="77" t="s">
        <v>348</v>
      </c>
      <c r="O3085" s="37" t="s">
        <v>4487</v>
      </c>
      <c r="Q3085" s="0" t="s">
        <v>75</v>
      </c>
      <c r="R3085" s="0" t="str">
        <f aca="false">CHOOSE(WEEKDAY(A3085),"Dom","Lun","Mar","Mie","Jue","Vie","Sab")</f>
        <v>Mar</v>
      </c>
    </row>
    <row r="3086" customFormat="false" ht="15" hidden="false" customHeight="true" outlineLevel="0" collapsed="false">
      <c r="A3086" s="32" t="n">
        <v>44348</v>
      </c>
      <c r="B3086" s="9" t="s">
        <v>4488</v>
      </c>
      <c r="C3086" s="33" t="n">
        <v>350</v>
      </c>
      <c r="D3086" s="72" t="s">
        <v>104</v>
      </c>
      <c r="E3086" s="73" t="s">
        <v>4489</v>
      </c>
      <c r="F3086" s="74" t="n">
        <f aca="false">IF(MONTH(A3086)=MONTH(A3085),F3085+1,1)</f>
        <v>6</v>
      </c>
      <c r="G3086" s="73"/>
      <c r="H3086" s="75"/>
      <c r="I3086" s="75" t="s">
        <v>183</v>
      </c>
      <c r="J3086" s="75" t="s">
        <v>2313</v>
      </c>
      <c r="K3086" s="34" t="s">
        <v>80</v>
      </c>
      <c r="L3086" s="7" t="n">
        <v>0.789583333333333</v>
      </c>
      <c r="M3086" s="7" t="n">
        <v>0.806944444444444</v>
      </c>
      <c r="N3086" s="77" t="s">
        <v>389</v>
      </c>
      <c r="O3086" s="37" t="s">
        <v>4490</v>
      </c>
      <c r="Q3086" s="0" t="s">
        <v>75</v>
      </c>
      <c r="R3086" s="0" t="str">
        <f aca="false">CHOOSE(WEEKDAY(A3086),"Dom","Lun","Mar","Mie","Jue","Vie","Sab")</f>
        <v>Mar</v>
      </c>
    </row>
    <row r="3087" customFormat="false" ht="15" hidden="false" customHeight="true" outlineLevel="0" collapsed="false">
      <c r="A3087" s="32" t="n">
        <v>44348</v>
      </c>
      <c r="B3087" s="9" t="s">
        <v>4491</v>
      </c>
      <c r="C3087" s="33" t="n">
        <v>300</v>
      </c>
      <c r="D3087" s="72" t="s">
        <v>4350</v>
      </c>
      <c r="E3087" s="73" t="s">
        <v>4492</v>
      </c>
      <c r="F3087" s="74" t="n">
        <f aca="false">IF(MONTH(A3087)=MONTH(A3086),F3086+1,1)</f>
        <v>7</v>
      </c>
      <c r="G3087" s="73"/>
      <c r="H3087" s="75" t="s">
        <v>4493</v>
      </c>
      <c r="I3087" s="75" t="s">
        <v>394</v>
      </c>
      <c r="J3087" s="75" t="s">
        <v>2313</v>
      </c>
      <c r="K3087" s="34" t="s">
        <v>80</v>
      </c>
      <c r="L3087" s="7" t="n">
        <v>0.488888888888889</v>
      </c>
      <c r="M3087" s="7" t="n">
        <v>0.519444444444444</v>
      </c>
      <c r="N3087" s="77" t="s">
        <v>348</v>
      </c>
      <c r="O3087" s="37" t="s">
        <v>4494</v>
      </c>
      <c r="Q3087" s="0" t="s">
        <v>75</v>
      </c>
      <c r="R3087" s="0" t="str">
        <f aca="false">CHOOSE(WEEKDAY(A3087),"Dom","Lun","Mar","Mie","Jue","Vie","Sab")</f>
        <v>Mar</v>
      </c>
    </row>
    <row r="3088" customFormat="false" ht="15" hidden="true" customHeight="true" outlineLevel="0" collapsed="false">
      <c r="A3088" s="70" t="n">
        <v>44348</v>
      </c>
      <c r="B3088" s="9" t="s">
        <v>3006</v>
      </c>
      <c r="C3088" s="71"/>
      <c r="D3088" s="72"/>
      <c r="E3088" s="73"/>
      <c r="F3088" s="74"/>
      <c r="G3088" s="73"/>
      <c r="H3088" s="75"/>
      <c r="I3088" s="75"/>
      <c r="J3088" s="75"/>
      <c r="K3088" s="104" t="s">
        <v>144</v>
      </c>
      <c r="L3088" s="7" t="n">
        <v>0.449305555555556</v>
      </c>
      <c r="M3088" s="7" t="n">
        <v>0.472222222222222</v>
      </c>
      <c r="N3088" s="77" t="s">
        <v>385</v>
      </c>
      <c r="O3088" s="78" t="s">
        <v>3007</v>
      </c>
      <c r="P3088" s="0" t="s">
        <v>4495</v>
      </c>
      <c r="Q3088" s="0" t="s">
        <v>75</v>
      </c>
      <c r="R3088" s="0" t="str">
        <f aca="false">CHOOSE(WEEKDAY(A3088),"Dom","Lun","Mar","Mie","Jue","Vie","Sab")</f>
        <v>Mar</v>
      </c>
    </row>
    <row r="3089" customFormat="false" ht="15" hidden="true" customHeight="true" outlineLevel="0" collapsed="false">
      <c r="A3089" s="32" t="n">
        <v>44348</v>
      </c>
      <c r="B3089" s="9" t="s">
        <v>1632</v>
      </c>
      <c r="D3089" s="72"/>
      <c r="E3089" s="73"/>
      <c r="F3089" s="74"/>
      <c r="G3089" s="73"/>
      <c r="H3089" s="75"/>
      <c r="I3089" s="75"/>
      <c r="J3089" s="75"/>
      <c r="K3089" s="34" t="s">
        <v>257</v>
      </c>
      <c r="L3089" s="7" t="n">
        <v>0.538194444444444</v>
      </c>
      <c r="M3089" s="7" t="n">
        <v>0.554166666666667</v>
      </c>
      <c r="N3089" s="77" t="s">
        <v>123</v>
      </c>
      <c r="O3089" s="37" t="s">
        <v>407</v>
      </c>
      <c r="Q3089" s="0" t="s">
        <v>75</v>
      </c>
      <c r="R3089" s="0" t="str">
        <f aca="false">CHOOSE(WEEKDAY(A3089),"Dom","Lun","Mar","Mie","Jue","Vie","Sab")</f>
        <v>Mar</v>
      </c>
    </row>
    <row r="3090" customFormat="false" ht="15" hidden="true" customHeight="true" outlineLevel="0" collapsed="false">
      <c r="A3090" s="32" t="n">
        <v>44348</v>
      </c>
      <c r="B3090" s="9" t="s">
        <v>314</v>
      </c>
      <c r="D3090" s="72"/>
      <c r="E3090" s="73"/>
      <c r="F3090" s="74"/>
      <c r="G3090" s="73"/>
      <c r="H3090" s="75"/>
      <c r="I3090" s="75"/>
      <c r="J3090" s="75"/>
      <c r="K3090" s="34" t="s">
        <v>108</v>
      </c>
      <c r="L3090" s="7" t="n">
        <v>0.640277777777778</v>
      </c>
      <c r="M3090" s="7" t="n">
        <v>0.657638888888889</v>
      </c>
      <c r="N3090" s="77" t="s">
        <v>239</v>
      </c>
      <c r="O3090" s="37" t="s">
        <v>4496</v>
      </c>
      <c r="Q3090" s="0" t="s">
        <v>75</v>
      </c>
      <c r="R3090" s="0" t="str">
        <f aca="false">CHOOSE(WEEKDAY(A3090),"Dom","Lun","Mar","Mie","Jue","Vie","Sab")</f>
        <v>Mar</v>
      </c>
    </row>
    <row r="3091" customFormat="false" ht="15" hidden="true" customHeight="true" outlineLevel="0" collapsed="false">
      <c r="A3091" s="32" t="n">
        <v>44348</v>
      </c>
      <c r="B3091" s="9" t="s">
        <v>4485</v>
      </c>
      <c r="D3091" s="72"/>
      <c r="E3091" s="73"/>
      <c r="F3091" s="74"/>
      <c r="G3091" s="73"/>
      <c r="H3091" s="75"/>
      <c r="I3091" s="75"/>
      <c r="J3091" s="75"/>
      <c r="K3091" s="34" t="s">
        <v>141</v>
      </c>
      <c r="L3091" s="7" t="n">
        <v>0.696527777777778</v>
      </c>
      <c r="M3091" s="7" t="n">
        <v>0.703472222222222</v>
      </c>
      <c r="N3091" s="77" t="s">
        <v>198</v>
      </c>
      <c r="O3091" s="37" t="s">
        <v>4497</v>
      </c>
      <c r="Q3091" s="0" t="s">
        <v>75</v>
      </c>
      <c r="R3091" s="0" t="str">
        <f aca="false">CHOOSE(WEEKDAY(A3091),"Dom","Lun","Mar","Mie","Jue","Vie","Sab")</f>
        <v>Mar</v>
      </c>
    </row>
    <row r="3092" customFormat="false" ht="15" hidden="true" customHeight="true" outlineLevel="0" collapsed="false">
      <c r="A3092" s="32" t="n">
        <v>44348</v>
      </c>
      <c r="B3092" s="9" t="s">
        <v>4485</v>
      </c>
      <c r="D3092" s="72"/>
      <c r="E3092" s="73"/>
      <c r="F3092" s="74"/>
      <c r="G3092" s="73"/>
      <c r="H3092" s="75"/>
      <c r="I3092" s="75" t="s">
        <v>314</v>
      </c>
      <c r="J3092" s="75"/>
      <c r="K3092" s="34" t="s">
        <v>108</v>
      </c>
      <c r="L3092" s="7" t="n">
        <v>0.713888888888889</v>
      </c>
      <c r="M3092" s="7" t="n">
        <v>0.713888888888889</v>
      </c>
      <c r="N3092" s="77" t="s">
        <v>261</v>
      </c>
      <c r="O3092" s="37" t="s">
        <v>4498</v>
      </c>
      <c r="Q3092" s="0" t="s">
        <v>75</v>
      </c>
      <c r="R3092" s="0" t="str">
        <f aca="false">CHOOSE(WEEKDAY(A3092),"Dom","Lun","Mar","Mie","Jue","Vie","Sab")</f>
        <v>Mar</v>
      </c>
    </row>
    <row r="3093" customFormat="false" ht="15" hidden="true" customHeight="true" outlineLevel="0" collapsed="false">
      <c r="A3093" s="32" t="n">
        <v>44348</v>
      </c>
      <c r="B3093" s="9" t="s">
        <v>143</v>
      </c>
      <c r="D3093" s="72"/>
      <c r="E3093" s="73"/>
      <c r="F3093" s="74"/>
      <c r="G3093" s="73"/>
      <c r="H3093" s="75"/>
      <c r="I3093" s="75"/>
      <c r="J3093" s="75"/>
      <c r="K3093" s="34" t="s">
        <v>144</v>
      </c>
      <c r="L3093" s="7" t="n">
        <v>0.727083333333333</v>
      </c>
      <c r="M3093" s="7" t="n">
        <v>0.773611111111111</v>
      </c>
      <c r="N3093" s="77" t="s">
        <v>155</v>
      </c>
      <c r="Q3093" s="0" t="s">
        <v>75</v>
      </c>
      <c r="R3093" s="0" t="str">
        <f aca="false">CHOOSE(WEEKDAY(A3093),"Dom","Lun","Mar","Mie","Jue","Vie","Sab")</f>
        <v>Mar</v>
      </c>
    </row>
    <row r="3094" customFormat="false" ht="15" hidden="true" customHeight="true" outlineLevel="0" collapsed="false">
      <c r="A3094" s="32" t="n">
        <v>44348</v>
      </c>
      <c r="B3094" s="9" t="s">
        <v>143</v>
      </c>
      <c r="D3094" s="72"/>
      <c r="E3094" s="73"/>
      <c r="F3094" s="74"/>
      <c r="G3094" s="73"/>
      <c r="H3094" s="75"/>
      <c r="I3094" s="75"/>
      <c r="J3094" s="75"/>
      <c r="K3094" s="34" t="s">
        <v>144</v>
      </c>
      <c r="L3094" s="7" t="n">
        <v>0.831944444444444</v>
      </c>
      <c r="M3094" s="7" t="n">
        <v>0.846527777777778</v>
      </c>
      <c r="N3094" s="77" t="s">
        <v>220</v>
      </c>
      <c r="Q3094" s="0" t="s">
        <v>75</v>
      </c>
      <c r="R3094" s="0" t="str">
        <f aca="false">CHOOSE(WEEKDAY(A3094),"Dom","Lun","Mar","Mie","Jue","Vie","Sab")</f>
        <v>Mar</v>
      </c>
    </row>
    <row r="3095" customFormat="false" ht="15" hidden="true" customHeight="true" outlineLevel="0" collapsed="false">
      <c r="A3095" s="47" t="n">
        <v>44348</v>
      </c>
      <c r="B3095" s="79" t="s">
        <v>147</v>
      </c>
      <c r="C3095" s="49"/>
      <c r="D3095" s="80"/>
      <c r="E3095" s="81"/>
      <c r="F3095" s="82"/>
      <c r="G3095" s="81"/>
      <c r="H3095" s="83"/>
      <c r="I3095" s="83"/>
      <c r="J3095" s="83"/>
      <c r="K3095" s="103" t="s">
        <v>96</v>
      </c>
      <c r="L3095" s="85" t="n">
        <v>0.857638888888889</v>
      </c>
      <c r="M3095" s="85" t="n">
        <v>0.871527777777778</v>
      </c>
      <c r="N3095" s="86" t="s">
        <v>4499</v>
      </c>
      <c r="O3095" s="59"/>
      <c r="Q3095" s="0" t="s">
        <v>75</v>
      </c>
      <c r="R3095" s="0" t="str">
        <f aca="false">CHOOSE(WEEKDAY(A3095),"Dom","Lun","Mar","Mie","Jue","Vie","Sab")</f>
        <v>Mar</v>
      </c>
    </row>
    <row r="3096" customFormat="false" ht="15" hidden="false" customHeight="true" outlineLevel="0" collapsed="false">
      <c r="A3096" s="32" t="n">
        <v>44349</v>
      </c>
      <c r="B3096" s="9" t="s">
        <v>4500</v>
      </c>
      <c r="C3096" s="33" t="n">
        <v>340</v>
      </c>
      <c r="D3096" s="72" t="s">
        <v>821</v>
      </c>
      <c r="E3096" s="73" t="s">
        <v>4501</v>
      </c>
      <c r="F3096" s="74" t="n">
        <f aca="false">IF(MONTH(A3096)=MONTH(A3095),F3095+1,1)</f>
        <v>1</v>
      </c>
      <c r="G3096" s="73"/>
      <c r="H3096" s="75" t="s">
        <v>4502</v>
      </c>
      <c r="I3096" s="75" t="s">
        <v>100</v>
      </c>
      <c r="J3096" s="75" t="s">
        <v>2313</v>
      </c>
      <c r="K3096" s="34" t="s">
        <v>80</v>
      </c>
      <c r="L3096" s="7" t="n">
        <v>0.415277777777778</v>
      </c>
      <c r="M3096" s="7" t="n">
        <v>0.425</v>
      </c>
      <c r="N3096" s="77" t="s">
        <v>276</v>
      </c>
      <c r="O3096" s="37" t="s">
        <v>4503</v>
      </c>
      <c r="P3096" s="0" t="s">
        <v>3178</v>
      </c>
      <c r="Q3096" s="0" t="s">
        <v>75</v>
      </c>
      <c r="R3096" s="0" t="str">
        <f aca="false">CHOOSE(WEEKDAY(A3096),"Dom","Lun","Mar","Mie","Jue","Vie","Sab")</f>
        <v>Mie</v>
      </c>
    </row>
    <row r="3097" customFormat="false" ht="15" hidden="false" customHeight="true" outlineLevel="0" collapsed="false">
      <c r="A3097" s="32" t="n">
        <v>44349</v>
      </c>
      <c r="B3097" s="9" t="s">
        <v>3098</v>
      </c>
      <c r="C3097" s="33" t="n">
        <v>300</v>
      </c>
      <c r="D3097" s="72" t="s">
        <v>104</v>
      </c>
      <c r="E3097" s="73" t="s">
        <v>4504</v>
      </c>
      <c r="F3097" s="74" t="n">
        <f aca="false">IF(MONTH(A3097)=MONTH(A3096),F3096+1,1)</f>
        <v>2</v>
      </c>
      <c r="G3097" s="73"/>
      <c r="H3097" s="75"/>
      <c r="I3097" s="75" t="s">
        <v>113</v>
      </c>
      <c r="J3097" s="75" t="s">
        <v>2313</v>
      </c>
      <c r="K3097" s="34" t="s">
        <v>80</v>
      </c>
      <c r="L3097" s="7" t="n">
        <v>0.486805555555556</v>
      </c>
      <c r="M3097" s="7" t="n">
        <v>0.648611111111111</v>
      </c>
      <c r="N3097" s="77" t="s">
        <v>109</v>
      </c>
      <c r="O3097" s="37" t="s">
        <v>4505</v>
      </c>
      <c r="Q3097" s="0" t="s">
        <v>75</v>
      </c>
      <c r="R3097" s="0" t="str">
        <f aca="false">CHOOSE(WEEKDAY(A3097),"Dom","Lun","Mar","Mie","Jue","Vie","Sab")</f>
        <v>Mie</v>
      </c>
    </row>
    <row r="3098" customFormat="false" ht="15" hidden="false" customHeight="true" outlineLevel="0" collapsed="false">
      <c r="A3098" s="32" t="n">
        <v>44349</v>
      </c>
      <c r="B3098" s="9" t="s">
        <v>1507</v>
      </c>
      <c r="C3098" s="33" t="n">
        <v>300</v>
      </c>
      <c r="D3098" s="72" t="s">
        <v>104</v>
      </c>
      <c r="E3098" s="73" t="s">
        <v>1508</v>
      </c>
      <c r="F3098" s="74" t="n">
        <f aca="false">IF(MONTH(A3098)=MONTH(A3097),F3097+1,1)</f>
        <v>3</v>
      </c>
      <c r="G3098" s="73"/>
      <c r="H3098" s="75"/>
      <c r="I3098" s="75" t="s">
        <v>85</v>
      </c>
      <c r="J3098" s="75" t="s">
        <v>2313</v>
      </c>
      <c r="K3098" s="34" t="s">
        <v>80</v>
      </c>
      <c r="L3098" s="7" t="n">
        <v>0.661111111111111</v>
      </c>
      <c r="M3098" s="7" t="n">
        <v>0.68125</v>
      </c>
      <c r="N3098" s="77" t="s">
        <v>259</v>
      </c>
      <c r="O3098" s="37" t="s">
        <v>1509</v>
      </c>
      <c r="Q3098" s="0" t="s">
        <v>75</v>
      </c>
      <c r="R3098" s="0" t="str">
        <f aca="false">CHOOSE(WEEKDAY(A3098),"Dom","Lun","Mar","Mie","Jue","Vie","Sab")</f>
        <v>Mie</v>
      </c>
    </row>
    <row r="3099" customFormat="false" ht="15" hidden="true" customHeight="true" outlineLevel="0" collapsed="false">
      <c r="A3099" s="32" t="n">
        <v>44349</v>
      </c>
      <c r="B3099" s="9" t="s">
        <v>4438</v>
      </c>
      <c r="D3099" s="72"/>
      <c r="E3099" s="73"/>
      <c r="F3099" s="74"/>
      <c r="G3099" s="73"/>
      <c r="H3099" s="75"/>
      <c r="I3099" s="75"/>
      <c r="J3099" s="75"/>
      <c r="K3099" s="34" t="s">
        <v>257</v>
      </c>
      <c r="L3099" s="7" t="n">
        <v>0.447222222222222</v>
      </c>
      <c r="M3099" s="7" t="n">
        <v>0.455555555555556</v>
      </c>
      <c r="N3099" s="77" t="s">
        <v>123</v>
      </c>
      <c r="O3099" s="37" t="s">
        <v>4439</v>
      </c>
      <c r="P3099" s="0" t="s">
        <v>4440</v>
      </c>
      <c r="Q3099" s="0" t="s">
        <v>75</v>
      </c>
      <c r="R3099" s="0" t="str">
        <f aca="false">CHOOSE(WEEKDAY(A3099),"Dom","Lun","Mar","Mie","Jue","Vie","Sab")</f>
        <v>Mie</v>
      </c>
    </row>
    <row r="3100" customFormat="false" ht="15" hidden="true" customHeight="true" outlineLevel="0" collapsed="false">
      <c r="A3100" s="32" t="n">
        <v>44349</v>
      </c>
      <c r="B3100" s="9" t="s">
        <v>143</v>
      </c>
      <c r="D3100" s="72"/>
      <c r="E3100" s="73"/>
      <c r="F3100" s="74"/>
      <c r="G3100" s="73"/>
      <c r="H3100" s="75"/>
      <c r="I3100" s="75"/>
      <c r="J3100" s="75"/>
      <c r="K3100" s="34" t="s">
        <v>144</v>
      </c>
      <c r="L3100" s="7" t="n">
        <v>0.459722222222222</v>
      </c>
      <c r="M3100" s="7" t="n">
        <v>0.479166666666667</v>
      </c>
      <c r="N3100" s="77" t="s">
        <v>170</v>
      </c>
      <c r="Q3100" s="0" t="s">
        <v>75</v>
      </c>
      <c r="R3100" s="0" t="str">
        <f aca="false">CHOOSE(WEEKDAY(A3100),"Dom","Lun","Mar","Mie","Jue","Vie","Sab")</f>
        <v>Mie</v>
      </c>
    </row>
    <row r="3101" customFormat="false" ht="15" hidden="true" customHeight="true" outlineLevel="0" collapsed="false">
      <c r="A3101" s="32" t="n">
        <v>44349</v>
      </c>
      <c r="B3101" s="9" t="s">
        <v>143</v>
      </c>
      <c r="D3101" s="72"/>
      <c r="E3101" s="73"/>
      <c r="F3101" s="74"/>
      <c r="G3101" s="73"/>
      <c r="H3101" s="75"/>
      <c r="I3101" s="75"/>
      <c r="J3101" s="75"/>
      <c r="K3101" s="34" t="s">
        <v>144</v>
      </c>
      <c r="L3101" s="7" t="n">
        <v>0.693055555555556</v>
      </c>
      <c r="M3101" s="7" t="n">
        <v>0.736805555555556</v>
      </c>
      <c r="N3101" s="77" t="s">
        <v>137</v>
      </c>
      <c r="Q3101" s="0" t="s">
        <v>75</v>
      </c>
      <c r="R3101" s="0" t="str">
        <f aca="false">CHOOSE(WEEKDAY(A3101),"Dom","Lun","Mar","Mie","Jue","Vie","Sab")</f>
        <v>Mie</v>
      </c>
    </row>
    <row r="3102" customFormat="false" ht="15" hidden="true" customHeight="true" outlineLevel="0" collapsed="false">
      <c r="A3102" s="47" t="n">
        <v>44349</v>
      </c>
      <c r="B3102" s="79" t="s">
        <v>147</v>
      </c>
      <c r="C3102" s="49"/>
      <c r="D3102" s="80"/>
      <c r="E3102" s="81"/>
      <c r="F3102" s="82"/>
      <c r="G3102" s="81"/>
      <c r="H3102" s="83"/>
      <c r="I3102" s="83"/>
      <c r="J3102" s="83"/>
      <c r="K3102" s="103" t="s">
        <v>96</v>
      </c>
      <c r="L3102" s="85" t="n">
        <v>0.745138888888889</v>
      </c>
      <c r="M3102" s="85" t="n">
        <v>0.761805555555556</v>
      </c>
      <c r="N3102" s="86" t="s">
        <v>3627</v>
      </c>
      <c r="O3102" s="59"/>
      <c r="Q3102" s="0" t="s">
        <v>75</v>
      </c>
      <c r="R3102" s="0" t="str">
        <f aca="false">CHOOSE(WEEKDAY(A3102),"Dom","Lun","Mar","Mie","Jue","Vie","Sab")</f>
        <v>Mie</v>
      </c>
    </row>
    <row r="3103" customFormat="false" ht="15" hidden="false" customHeight="true" outlineLevel="0" collapsed="false">
      <c r="A3103" s="32" t="n">
        <v>44351</v>
      </c>
      <c r="B3103" s="9" t="s">
        <v>4506</v>
      </c>
      <c r="C3103" s="33" t="n">
        <v>380</v>
      </c>
      <c r="D3103" s="72" t="s">
        <v>821</v>
      </c>
      <c r="E3103" s="73" t="s">
        <v>4507</v>
      </c>
      <c r="F3103" s="74" t="n">
        <f aca="false">IF(MONTH(A3103)=MONTH(A3102),F3102+1,1)</f>
        <v>1</v>
      </c>
      <c r="G3103" s="73"/>
      <c r="H3103" s="75" t="s">
        <v>4508</v>
      </c>
      <c r="I3103" s="75" t="s">
        <v>100</v>
      </c>
      <c r="J3103" s="75" t="s">
        <v>2313</v>
      </c>
      <c r="K3103" s="34" t="s">
        <v>80</v>
      </c>
      <c r="L3103" s="7" t="n">
        <v>0.435416666666667</v>
      </c>
      <c r="M3103" s="7" t="n">
        <v>0.448611111111111</v>
      </c>
      <c r="N3103" s="77" t="s">
        <v>222</v>
      </c>
      <c r="O3103" s="37" t="s">
        <v>4509</v>
      </c>
      <c r="Q3103" s="0" t="s">
        <v>75</v>
      </c>
      <c r="R3103" s="0" t="str">
        <f aca="false">CHOOSE(WEEKDAY(A3103),"Dom","Lun","Mar","Mie","Jue","Vie","Sab")</f>
        <v>Vie</v>
      </c>
    </row>
    <row r="3104" customFormat="false" ht="15" hidden="false" customHeight="true" outlineLevel="0" collapsed="false">
      <c r="A3104" s="32" t="n">
        <v>44351</v>
      </c>
      <c r="B3104" s="9" t="s">
        <v>4510</v>
      </c>
      <c r="C3104" s="33" t="n">
        <v>350</v>
      </c>
      <c r="D3104" s="72" t="s">
        <v>821</v>
      </c>
      <c r="E3104" s="73" t="s">
        <v>4511</v>
      </c>
      <c r="F3104" s="74" t="n">
        <f aca="false">IF(MONTH(A3104)=MONTH(A3103),F3103+1,1)</f>
        <v>2</v>
      </c>
      <c r="G3104" s="73"/>
      <c r="H3104" s="75" t="s">
        <v>4512</v>
      </c>
      <c r="I3104" s="75" t="s">
        <v>159</v>
      </c>
      <c r="J3104" s="75" t="s">
        <v>2313</v>
      </c>
      <c r="K3104" s="34" t="s">
        <v>80</v>
      </c>
      <c r="L3104" s="7" t="n">
        <v>0.575</v>
      </c>
      <c r="M3104" s="7" t="n">
        <v>0.624305555555556</v>
      </c>
      <c r="N3104" s="77" t="s">
        <v>145</v>
      </c>
      <c r="O3104" s="37" t="s">
        <v>4513</v>
      </c>
      <c r="Q3104" s="0" t="s">
        <v>75</v>
      </c>
      <c r="R3104" s="0" t="str">
        <f aca="false">CHOOSE(WEEKDAY(A3104),"Dom","Lun","Mar","Mie","Jue","Vie","Sab")</f>
        <v>Vie</v>
      </c>
    </row>
    <row r="3105" customFormat="false" ht="15" hidden="false" customHeight="true" outlineLevel="0" collapsed="false">
      <c r="A3105" s="32" t="n">
        <v>44351</v>
      </c>
      <c r="B3105" s="9" t="s">
        <v>4514</v>
      </c>
      <c r="C3105" s="33" t="n">
        <v>300</v>
      </c>
      <c r="D3105" s="72" t="s">
        <v>104</v>
      </c>
      <c r="E3105" s="73" t="s">
        <v>4515</v>
      </c>
      <c r="F3105" s="74" t="n">
        <f aca="false">IF(MONTH(A3105)=MONTH(A3104),F3104+1,1)</f>
        <v>3</v>
      </c>
      <c r="G3105" s="73"/>
      <c r="H3105" s="75" t="s">
        <v>4516</v>
      </c>
      <c r="I3105" s="75" t="s">
        <v>183</v>
      </c>
      <c r="J3105" s="75" t="s">
        <v>2313</v>
      </c>
      <c r="K3105" s="34" t="s">
        <v>80</v>
      </c>
      <c r="L3105" s="7" t="n">
        <v>0.534722222222222</v>
      </c>
      <c r="M3105" s="7" t="n">
        <v>0.550694444444444</v>
      </c>
      <c r="N3105" s="77" t="s">
        <v>81</v>
      </c>
      <c r="O3105" s="37" t="s">
        <v>4517</v>
      </c>
      <c r="Q3105" s="0" t="s">
        <v>75</v>
      </c>
      <c r="R3105" s="0" t="str">
        <f aca="false">CHOOSE(WEEKDAY(A3105),"Dom","Lun","Mar","Mie","Jue","Vie","Sab")</f>
        <v>Vie</v>
      </c>
    </row>
    <row r="3106" customFormat="false" ht="15" hidden="true" customHeight="true" outlineLevel="0" collapsed="false">
      <c r="A3106" s="32" t="n">
        <v>44351</v>
      </c>
      <c r="B3106" s="9" t="s">
        <v>4518</v>
      </c>
      <c r="D3106" s="72"/>
      <c r="E3106" s="73"/>
      <c r="F3106" s="74"/>
      <c r="G3106" s="73"/>
      <c r="H3106" s="75"/>
      <c r="I3106" s="75"/>
      <c r="J3106" s="75"/>
      <c r="K3106" s="34" t="s">
        <v>108</v>
      </c>
      <c r="L3106" s="7" t="n">
        <v>0.48125</v>
      </c>
      <c r="M3106" s="7" t="n">
        <v>0.496527777777778</v>
      </c>
      <c r="N3106" s="77" t="s">
        <v>259</v>
      </c>
      <c r="O3106" s="37" t="s">
        <v>4519</v>
      </c>
      <c r="Q3106" s="0" t="s">
        <v>75</v>
      </c>
      <c r="R3106" s="0" t="str">
        <f aca="false">CHOOSE(WEEKDAY(A3106),"Dom","Lun","Mar","Mie","Jue","Vie","Sab")</f>
        <v>Vie</v>
      </c>
    </row>
    <row r="3107" customFormat="false" ht="15" hidden="true" customHeight="true" outlineLevel="0" collapsed="false">
      <c r="A3107" s="32" t="n">
        <v>44351</v>
      </c>
      <c r="B3107" s="9" t="s">
        <v>4145</v>
      </c>
      <c r="D3107" s="72"/>
      <c r="E3107" s="73"/>
      <c r="F3107" s="74"/>
      <c r="G3107" s="73"/>
      <c r="H3107" s="75"/>
      <c r="I3107" s="75"/>
      <c r="J3107" s="75"/>
      <c r="K3107" s="34" t="s">
        <v>108</v>
      </c>
      <c r="L3107" s="7" t="n">
        <v>0.508333333333333</v>
      </c>
      <c r="M3107" s="7" t="n">
        <v>0.510416666666667</v>
      </c>
      <c r="N3107" s="77" t="s">
        <v>259</v>
      </c>
      <c r="O3107" s="37" t="s">
        <v>4520</v>
      </c>
      <c r="Q3107" s="0" t="s">
        <v>75</v>
      </c>
      <c r="R3107" s="0" t="str">
        <f aca="false">CHOOSE(WEEKDAY(A3107),"Dom","Lun","Mar","Mie","Jue","Vie","Sab")</f>
        <v>Vie</v>
      </c>
    </row>
    <row r="3108" customFormat="false" ht="15" hidden="true" customHeight="true" outlineLevel="0" collapsed="false">
      <c r="A3108" s="32" t="n">
        <v>44351</v>
      </c>
      <c r="B3108" s="9" t="s">
        <v>1385</v>
      </c>
      <c r="D3108" s="72"/>
      <c r="E3108" s="73"/>
      <c r="F3108" s="74"/>
      <c r="G3108" s="73"/>
      <c r="H3108" s="75"/>
      <c r="I3108" s="75"/>
      <c r="J3108" s="75"/>
      <c r="K3108" s="34" t="s">
        <v>257</v>
      </c>
      <c r="L3108" s="7" t="n">
        <v>0.522222222222222</v>
      </c>
      <c r="M3108" s="7" t="n">
        <v>0.531944444444444</v>
      </c>
      <c r="N3108" s="77" t="s">
        <v>168</v>
      </c>
      <c r="O3108" s="37" t="s">
        <v>281</v>
      </c>
      <c r="Q3108" s="0" t="s">
        <v>75</v>
      </c>
      <c r="R3108" s="0" t="str">
        <f aca="false">CHOOSE(WEEKDAY(A3108),"Dom","Lun","Mar","Mie","Jue","Vie","Sab")</f>
        <v>Vie</v>
      </c>
    </row>
    <row r="3109" customFormat="false" ht="15" hidden="true" customHeight="true" outlineLevel="0" collapsed="false">
      <c r="A3109" s="32" t="n">
        <v>44351</v>
      </c>
      <c r="B3109" s="9" t="s">
        <v>143</v>
      </c>
      <c r="D3109" s="72"/>
      <c r="E3109" s="73"/>
      <c r="F3109" s="74"/>
      <c r="G3109" s="73"/>
      <c r="H3109" s="75"/>
      <c r="I3109" s="75"/>
      <c r="J3109" s="75"/>
      <c r="K3109" s="34" t="s">
        <v>144</v>
      </c>
      <c r="L3109" s="7" t="n">
        <v>0.638194444444444</v>
      </c>
      <c r="M3109" s="7" t="n">
        <v>0.659027777777778</v>
      </c>
      <c r="N3109" s="77" t="s">
        <v>261</v>
      </c>
      <c r="Q3109" s="0" t="s">
        <v>75</v>
      </c>
      <c r="R3109" s="0" t="str">
        <f aca="false">CHOOSE(WEEKDAY(A3109),"Dom","Lun","Mar","Mie","Jue","Vie","Sab")</f>
        <v>Vie</v>
      </c>
    </row>
    <row r="3110" customFormat="false" ht="15" hidden="true" customHeight="true" outlineLevel="0" collapsed="false">
      <c r="A3110" s="47" t="n">
        <v>44351</v>
      </c>
      <c r="B3110" s="79" t="s">
        <v>147</v>
      </c>
      <c r="C3110" s="49"/>
      <c r="D3110" s="80"/>
      <c r="E3110" s="81"/>
      <c r="F3110" s="82"/>
      <c r="G3110" s="81"/>
      <c r="H3110" s="83"/>
      <c r="I3110" s="83"/>
      <c r="J3110" s="83"/>
      <c r="K3110" s="103" t="s">
        <v>96</v>
      </c>
      <c r="L3110" s="85" t="n">
        <v>0.672222222222222</v>
      </c>
      <c r="M3110" s="85" t="n">
        <v>0.725694444444444</v>
      </c>
      <c r="N3110" s="86" t="s">
        <v>111</v>
      </c>
      <c r="O3110" s="59"/>
      <c r="Q3110" s="0" t="s">
        <v>75</v>
      </c>
      <c r="R3110" s="0" t="str">
        <f aca="false">CHOOSE(WEEKDAY(A3110),"Dom","Lun","Mar","Mie","Jue","Vie","Sab")</f>
        <v>Vie</v>
      </c>
    </row>
    <row r="3111" customFormat="false" ht="15" hidden="false" customHeight="true" outlineLevel="0" collapsed="false">
      <c r="A3111" s="32" t="n">
        <v>44352</v>
      </c>
      <c r="B3111" s="9" t="s">
        <v>1195</v>
      </c>
      <c r="C3111" s="33" t="n">
        <v>300</v>
      </c>
      <c r="D3111" s="72" t="s">
        <v>77</v>
      </c>
      <c r="E3111" s="73" t="s">
        <v>1196</v>
      </c>
      <c r="F3111" s="74" t="n">
        <f aca="false">IF(MONTH(A3111)=MONTH(A3110),F3110+1,1)</f>
        <v>1</v>
      </c>
      <c r="G3111" s="73"/>
      <c r="H3111" s="75"/>
      <c r="I3111" s="75" t="s">
        <v>876</v>
      </c>
      <c r="J3111" s="75" t="s">
        <v>2313</v>
      </c>
      <c r="K3111" s="34" t="s">
        <v>80</v>
      </c>
      <c r="L3111" s="7" t="n">
        <v>0.621527777777778</v>
      </c>
      <c r="M3111" s="7" t="n">
        <v>0.629166666666667</v>
      </c>
      <c r="N3111" s="77" t="s">
        <v>164</v>
      </c>
      <c r="O3111" s="37" t="s">
        <v>1197</v>
      </c>
      <c r="Q3111" s="0" t="s">
        <v>75</v>
      </c>
      <c r="R3111" s="0" t="str">
        <f aca="false">CHOOSE(WEEKDAY(A3111),"Dom","Lun","Mar","Mie","Jue","Vie","Sab")</f>
        <v>Sab</v>
      </c>
    </row>
    <row r="3112" customFormat="false" ht="15" hidden="false" customHeight="true" outlineLevel="0" collapsed="false">
      <c r="A3112" s="32" t="n">
        <v>44352</v>
      </c>
      <c r="B3112" s="9" t="s">
        <v>4521</v>
      </c>
      <c r="C3112" s="33" t="n">
        <v>300</v>
      </c>
      <c r="D3112" s="72" t="s">
        <v>104</v>
      </c>
      <c r="E3112" s="73" t="s">
        <v>4522</v>
      </c>
      <c r="F3112" s="74" t="n">
        <f aca="false">IF(MONTH(A3112)=MONTH(A3111),F3111+1,1)</f>
        <v>2</v>
      </c>
      <c r="G3112" s="73"/>
      <c r="H3112" s="75"/>
      <c r="I3112" s="75" t="s">
        <v>100</v>
      </c>
      <c r="J3112" s="75" t="s">
        <v>2313</v>
      </c>
      <c r="K3112" s="34" t="s">
        <v>80</v>
      </c>
      <c r="L3112" s="7" t="n">
        <v>0.393055555555556</v>
      </c>
      <c r="M3112" s="7" t="n">
        <v>0.395138888888889</v>
      </c>
      <c r="N3112" s="77" t="s">
        <v>155</v>
      </c>
      <c r="O3112" s="37" t="s">
        <v>4523</v>
      </c>
      <c r="Q3112" s="0" t="s">
        <v>75</v>
      </c>
      <c r="R3112" s="0" t="str">
        <f aca="false">CHOOSE(WEEKDAY(A3112),"Dom","Lun","Mar","Mie","Jue","Vie","Sab")</f>
        <v>Sab</v>
      </c>
    </row>
    <row r="3113" customFormat="false" ht="15" hidden="false" customHeight="true" outlineLevel="0" collapsed="false">
      <c r="A3113" s="32" t="n">
        <v>44352</v>
      </c>
      <c r="B3113" s="9" t="s">
        <v>204</v>
      </c>
      <c r="C3113" s="33" t="n">
        <v>500</v>
      </c>
      <c r="D3113" s="72" t="s">
        <v>104</v>
      </c>
      <c r="E3113" s="73" t="s">
        <v>205</v>
      </c>
      <c r="F3113" s="74" t="n">
        <f aca="false">IF(MONTH(A3113)=MONTH(A3112),F3112+1,1)</f>
        <v>3</v>
      </c>
      <c r="G3113" s="73"/>
      <c r="H3113" s="75" t="s">
        <v>204</v>
      </c>
      <c r="I3113" s="75" t="s">
        <v>79</v>
      </c>
      <c r="J3113" s="75" t="s">
        <v>2313</v>
      </c>
      <c r="K3113" s="34" t="s">
        <v>80</v>
      </c>
      <c r="L3113" s="7" t="n">
        <v>0.441666666666667</v>
      </c>
      <c r="M3113" s="7" t="n">
        <v>0.477777777777778</v>
      </c>
      <c r="N3113" s="77" t="s">
        <v>389</v>
      </c>
      <c r="O3113" s="37" t="s">
        <v>3876</v>
      </c>
      <c r="Q3113" s="0" t="s">
        <v>75</v>
      </c>
      <c r="R3113" s="0" t="str">
        <f aca="false">CHOOSE(WEEKDAY(A3113),"Dom","Lun","Mar","Mie","Jue","Vie","Sab")</f>
        <v>Sab</v>
      </c>
    </row>
    <row r="3114" customFormat="false" ht="15" hidden="false" customHeight="true" outlineLevel="0" collapsed="false">
      <c r="A3114" s="32" t="n">
        <v>44352</v>
      </c>
      <c r="B3114" s="9" t="s">
        <v>3704</v>
      </c>
      <c r="C3114" s="33" t="n">
        <v>450</v>
      </c>
      <c r="D3114" s="72" t="s">
        <v>104</v>
      </c>
      <c r="E3114" s="73" t="s">
        <v>3705</v>
      </c>
      <c r="F3114" s="74" t="n">
        <f aca="false">IF(MONTH(A3114)=MONTH(A3113),F3113+1,1)</f>
        <v>4</v>
      </c>
      <c r="G3114" s="73"/>
      <c r="H3114" s="75" t="s">
        <v>3706</v>
      </c>
      <c r="I3114" s="75" t="s">
        <v>79</v>
      </c>
      <c r="J3114" s="75" t="s">
        <v>2313</v>
      </c>
      <c r="K3114" s="34" t="s">
        <v>80</v>
      </c>
      <c r="L3114" s="7" t="n">
        <v>0.529861111111111</v>
      </c>
      <c r="M3114" s="7" t="n">
        <v>0.60625</v>
      </c>
      <c r="N3114" s="77" t="s">
        <v>106</v>
      </c>
      <c r="O3114" s="37" t="s">
        <v>3707</v>
      </c>
      <c r="Q3114" s="0" t="s">
        <v>75</v>
      </c>
      <c r="R3114" s="0" t="str">
        <f aca="false">CHOOSE(WEEKDAY(A3114),"Dom","Lun","Mar","Mie","Jue","Vie","Sab")</f>
        <v>Sab</v>
      </c>
    </row>
    <row r="3115" customFormat="false" ht="15" hidden="true" customHeight="true" outlineLevel="0" collapsed="false">
      <c r="A3115" s="32" t="n">
        <v>44352</v>
      </c>
      <c r="B3115" s="9" t="s">
        <v>4524</v>
      </c>
      <c r="D3115" s="72"/>
      <c r="E3115" s="73"/>
      <c r="F3115" s="74"/>
      <c r="G3115" s="73"/>
      <c r="H3115" s="75"/>
      <c r="I3115" s="75"/>
      <c r="J3115" s="75"/>
      <c r="K3115" s="34" t="s">
        <v>257</v>
      </c>
      <c r="L3115" s="7" t="n">
        <v>0.349305555555556</v>
      </c>
      <c r="M3115" s="7" t="n">
        <v>0.354166666666667</v>
      </c>
      <c r="N3115" s="77" t="s">
        <v>305</v>
      </c>
      <c r="Q3115" s="0" t="s">
        <v>75</v>
      </c>
      <c r="R3115" s="0" t="str">
        <f aca="false">CHOOSE(WEEKDAY(A3115),"Dom","Lun","Mar","Mie","Jue","Vie","Sab")</f>
        <v>Sab</v>
      </c>
    </row>
    <row r="3116" customFormat="false" ht="15" hidden="true" customHeight="true" outlineLevel="0" collapsed="false">
      <c r="A3116" s="32" t="n">
        <v>44352</v>
      </c>
      <c r="B3116" s="9" t="s">
        <v>2151</v>
      </c>
      <c r="D3116" s="72"/>
      <c r="E3116" s="73"/>
      <c r="F3116" s="74"/>
      <c r="G3116" s="73"/>
      <c r="H3116" s="75"/>
      <c r="I3116" s="75" t="s">
        <v>100</v>
      </c>
      <c r="J3116" s="75"/>
      <c r="K3116" s="34" t="s">
        <v>108</v>
      </c>
      <c r="L3116" s="7" t="n">
        <v>0.357638888888889</v>
      </c>
      <c r="M3116" s="7" t="n">
        <v>0.36875</v>
      </c>
      <c r="N3116" s="77" t="s">
        <v>284</v>
      </c>
      <c r="O3116" s="37" t="s">
        <v>4525</v>
      </c>
      <c r="Q3116" s="0" t="s">
        <v>75</v>
      </c>
      <c r="R3116" s="0" t="str">
        <f aca="false">CHOOSE(WEEKDAY(A3116),"Dom","Lun","Mar","Mie","Jue","Vie","Sab")</f>
        <v>Sab</v>
      </c>
    </row>
    <row r="3117" customFormat="false" ht="15" hidden="true" customHeight="true" outlineLevel="0" collapsed="false">
      <c r="A3117" s="32" t="n">
        <v>44352</v>
      </c>
      <c r="B3117" s="9" t="s">
        <v>2151</v>
      </c>
      <c r="D3117" s="72"/>
      <c r="E3117" s="73"/>
      <c r="F3117" s="74"/>
      <c r="G3117" s="73"/>
      <c r="H3117" s="75"/>
      <c r="I3117" s="75" t="s">
        <v>100</v>
      </c>
      <c r="J3117" s="75"/>
      <c r="K3117" s="34" t="s">
        <v>108</v>
      </c>
      <c r="L3117" s="7" t="n">
        <v>0.375</v>
      </c>
      <c r="M3117" s="7" t="n">
        <v>0.378472222222222</v>
      </c>
      <c r="N3117" s="77" t="s">
        <v>305</v>
      </c>
      <c r="O3117" s="37" t="s">
        <v>4526</v>
      </c>
      <c r="Q3117" s="0" t="s">
        <v>75</v>
      </c>
      <c r="R3117" s="0" t="str">
        <f aca="false">CHOOSE(WEEKDAY(A3117),"Dom","Lun","Mar","Mie","Jue","Vie","Sab")</f>
        <v>Sab</v>
      </c>
    </row>
    <row r="3118" customFormat="false" ht="15" hidden="true" customHeight="true" outlineLevel="0" collapsed="false">
      <c r="A3118" s="32" t="n">
        <v>44352</v>
      </c>
      <c r="B3118" s="9" t="s">
        <v>2151</v>
      </c>
      <c r="D3118" s="72"/>
      <c r="E3118" s="73"/>
      <c r="F3118" s="74"/>
      <c r="G3118" s="73"/>
      <c r="H3118" s="75"/>
      <c r="I3118" s="75" t="s">
        <v>100</v>
      </c>
      <c r="J3118" s="75"/>
      <c r="K3118" s="34" t="s">
        <v>108</v>
      </c>
      <c r="L3118" s="7" t="n">
        <v>0.381944444444444</v>
      </c>
      <c r="M3118" s="7" t="n">
        <v>0.388194444444444</v>
      </c>
      <c r="N3118" s="77" t="s">
        <v>434</v>
      </c>
      <c r="O3118" s="37" t="s">
        <v>4527</v>
      </c>
      <c r="Q3118" s="0" t="s">
        <v>75</v>
      </c>
      <c r="R3118" s="0" t="str">
        <f aca="false">CHOOSE(WEEKDAY(A3118),"Dom","Lun","Mar","Mie","Jue","Vie","Sab")</f>
        <v>Sab</v>
      </c>
    </row>
    <row r="3119" customFormat="false" ht="15" hidden="true" customHeight="true" outlineLevel="0" collapsed="false">
      <c r="A3119" s="32" t="n">
        <v>44352</v>
      </c>
      <c r="B3119" s="9" t="s">
        <v>3006</v>
      </c>
      <c r="D3119" s="72"/>
      <c r="E3119" s="73"/>
      <c r="F3119" s="74"/>
      <c r="G3119" s="73"/>
      <c r="H3119" s="75"/>
      <c r="I3119" s="75"/>
      <c r="J3119" s="75"/>
      <c r="K3119" s="34" t="s">
        <v>144</v>
      </c>
      <c r="L3119" s="7" t="n">
        <v>0.411111111111111</v>
      </c>
      <c r="M3119" s="7" t="n">
        <v>0.429166666666667</v>
      </c>
      <c r="N3119" s="77" t="s">
        <v>109</v>
      </c>
      <c r="O3119" s="37" t="s">
        <v>3007</v>
      </c>
      <c r="P3119" s="0" t="s">
        <v>4495</v>
      </c>
      <c r="Q3119" s="0" t="s">
        <v>75</v>
      </c>
      <c r="R3119" s="0" t="str">
        <f aca="false">CHOOSE(WEEKDAY(A3119),"Dom","Lun","Mar","Mie","Jue","Vie","Sab")</f>
        <v>Sab</v>
      </c>
    </row>
    <row r="3120" customFormat="false" ht="15" hidden="true" customHeight="true" outlineLevel="0" collapsed="false">
      <c r="A3120" s="32" t="n">
        <v>44352</v>
      </c>
      <c r="B3120" s="9" t="s">
        <v>370</v>
      </c>
      <c r="D3120" s="72"/>
      <c r="E3120" s="73"/>
      <c r="F3120" s="74"/>
      <c r="G3120" s="73"/>
      <c r="H3120" s="75"/>
      <c r="I3120" s="75"/>
      <c r="J3120" s="75"/>
      <c r="K3120" s="34" t="s">
        <v>257</v>
      </c>
      <c r="L3120" s="7" t="n">
        <v>0.502777777777778</v>
      </c>
      <c r="M3120" s="7" t="n">
        <v>0.504166666666667</v>
      </c>
      <c r="N3120" s="77" t="s">
        <v>305</v>
      </c>
      <c r="O3120" s="37" t="s">
        <v>371</v>
      </c>
      <c r="Q3120" s="0" t="s">
        <v>75</v>
      </c>
      <c r="R3120" s="0" t="str">
        <f aca="false">CHOOSE(WEEKDAY(A3120),"Dom","Lun","Mar","Mie","Jue","Vie","Sab")</f>
        <v>Sab</v>
      </c>
    </row>
    <row r="3121" customFormat="false" ht="15" hidden="true" customHeight="true" outlineLevel="0" collapsed="false">
      <c r="A3121" s="32" t="n">
        <v>44352</v>
      </c>
      <c r="B3121" s="9" t="s">
        <v>143</v>
      </c>
      <c r="D3121" s="72"/>
      <c r="E3121" s="73"/>
      <c r="F3121" s="74"/>
      <c r="G3121" s="73"/>
      <c r="H3121" s="75"/>
      <c r="I3121" s="75"/>
      <c r="J3121" s="75"/>
      <c r="K3121" s="34" t="s">
        <v>144</v>
      </c>
      <c r="L3121" s="7" t="n">
        <v>0.507638888888889</v>
      </c>
      <c r="M3121" s="7" t="n">
        <v>0.518055555555556</v>
      </c>
      <c r="N3121" s="77" t="s">
        <v>259</v>
      </c>
      <c r="Q3121" s="0" t="s">
        <v>75</v>
      </c>
      <c r="R3121" s="0" t="str">
        <f aca="false">CHOOSE(WEEKDAY(A3121),"Dom","Lun","Mar","Mie","Jue","Vie","Sab")</f>
        <v>Sab</v>
      </c>
    </row>
    <row r="3122" customFormat="false" ht="15" hidden="true" customHeight="true" outlineLevel="0" collapsed="false">
      <c r="A3122" s="32" t="n">
        <v>44352</v>
      </c>
      <c r="B3122" s="9" t="s">
        <v>2201</v>
      </c>
      <c r="D3122" s="72"/>
      <c r="E3122" s="73"/>
      <c r="F3122" s="74"/>
      <c r="G3122" s="73"/>
      <c r="H3122" s="75"/>
      <c r="I3122" s="75"/>
      <c r="J3122" s="75"/>
      <c r="K3122" s="34" t="s">
        <v>108</v>
      </c>
      <c r="L3122" s="7" t="n">
        <v>0.638888888888889</v>
      </c>
      <c r="M3122" s="7" t="n">
        <v>0.648611111111111</v>
      </c>
      <c r="N3122" s="77" t="s">
        <v>109</v>
      </c>
      <c r="O3122" s="37" t="s">
        <v>4528</v>
      </c>
      <c r="Q3122" s="0" t="s">
        <v>75</v>
      </c>
      <c r="R3122" s="0" t="str">
        <f aca="false">CHOOSE(WEEKDAY(A3122),"Dom","Lun","Mar","Mie","Jue","Vie","Sab")</f>
        <v>Sab</v>
      </c>
    </row>
    <row r="3123" customFormat="false" ht="15" hidden="true" customHeight="true" outlineLevel="0" collapsed="false">
      <c r="A3123" s="32" t="n">
        <v>44352</v>
      </c>
      <c r="B3123" s="9" t="s">
        <v>4529</v>
      </c>
      <c r="D3123" s="72"/>
      <c r="E3123" s="73"/>
      <c r="F3123" s="74"/>
      <c r="G3123" s="73"/>
      <c r="H3123" s="75"/>
      <c r="I3123" s="75"/>
      <c r="J3123" s="75"/>
      <c r="K3123" s="34" t="s">
        <v>108</v>
      </c>
      <c r="L3123" s="7" t="n">
        <v>0.661111111111111</v>
      </c>
      <c r="M3123" s="7" t="n">
        <v>0.664583333333333</v>
      </c>
      <c r="N3123" s="77" t="s">
        <v>284</v>
      </c>
      <c r="O3123" s="37" t="s">
        <v>4530</v>
      </c>
      <c r="Q3123" s="0" t="s">
        <v>75</v>
      </c>
      <c r="R3123" s="0" t="str">
        <f aca="false">CHOOSE(WEEKDAY(A3123),"Dom","Lun","Mar","Mie","Jue","Vie","Sab")</f>
        <v>Sab</v>
      </c>
    </row>
    <row r="3124" customFormat="false" ht="15" hidden="true" customHeight="true" outlineLevel="0" collapsed="false">
      <c r="A3124" s="32" t="n">
        <v>44352</v>
      </c>
      <c r="B3124" s="9" t="s">
        <v>143</v>
      </c>
      <c r="D3124" s="72"/>
      <c r="E3124" s="73"/>
      <c r="F3124" s="74"/>
      <c r="G3124" s="73"/>
      <c r="H3124" s="75"/>
      <c r="I3124" s="75"/>
      <c r="J3124" s="75"/>
      <c r="K3124" s="34" t="s">
        <v>144</v>
      </c>
      <c r="L3124" s="7" t="n">
        <v>0.670833333333333</v>
      </c>
      <c r="M3124" s="7" t="n">
        <v>0.710416666666667</v>
      </c>
      <c r="N3124" s="77" t="s">
        <v>220</v>
      </c>
      <c r="Q3124" s="0" t="s">
        <v>75</v>
      </c>
      <c r="R3124" s="0" t="str">
        <f aca="false">CHOOSE(WEEKDAY(A3124),"Dom","Lun","Mar","Mie","Jue","Vie","Sab")</f>
        <v>Sab</v>
      </c>
    </row>
    <row r="3125" customFormat="false" ht="15" hidden="true" customHeight="true" outlineLevel="0" collapsed="false">
      <c r="A3125" s="47" t="n">
        <v>44352</v>
      </c>
      <c r="B3125" s="79" t="s">
        <v>147</v>
      </c>
      <c r="C3125" s="49"/>
      <c r="D3125" s="80"/>
      <c r="E3125" s="81"/>
      <c r="F3125" s="82"/>
      <c r="G3125" s="81"/>
      <c r="H3125" s="83"/>
      <c r="I3125" s="83"/>
      <c r="J3125" s="83"/>
      <c r="K3125" s="103" t="s">
        <v>96</v>
      </c>
      <c r="L3125" s="85" t="n">
        <v>0.721527777777778</v>
      </c>
      <c r="M3125" s="85" t="n">
        <v>0.736805555555556</v>
      </c>
      <c r="N3125" s="86" t="s">
        <v>125</v>
      </c>
      <c r="O3125" s="59"/>
      <c r="Q3125" s="0" t="s">
        <v>75</v>
      </c>
      <c r="R3125" s="0" t="str">
        <f aca="false">CHOOSE(WEEKDAY(A3125),"Dom","Lun","Mar","Mie","Jue","Vie","Sab")</f>
        <v>Sab</v>
      </c>
    </row>
    <row r="3126" customFormat="false" ht="15" hidden="false" customHeight="true" outlineLevel="0" collapsed="false">
      <c r="A3126" s="32" t="n">
        <v>44353</v>
      </c>
      <c r="B3126" s="9" t="s">
        <v>4531</v>
      </c>
      <c r="C3126" s="33" t="n">
        <v>3500</v>
      </c>
      <c r="D3126" s="72" t="s">
        <v>821</v>
      </c>
      <c r="E3126" s="73" t="s">
        <v>4532</v>
      </c>
      <c r="F3126" s="74" t="n">
        <f aca="false">IF(MONTH(A3126)=MONTH(A3125),F3125+1,1)</f>
        <v>1</v>
      </c>
      <c r="G3126" s="73"/>
      <c r="H3126" s="75" t="s">
        <v>4533</v>
      </c>
      <c r="I3126" s="75" t="s">
        <v>4534</v>
      </c>
      <c r="J3126" s="75" t="s">
        <v>2313</v>
      </c>
      <c r="K3126" s="34" t="s">
        <v>80</v>
      </c>
      <c r="L3126" s="7" t="n">
        <v>0.229166666666667</v>
      </c>
      <c r="M3126" s="7" t="n">
        <v>0.406944444444444</v>
      </c>
      <c r="N3126" s="77" t="s">
        <v>341</v>
      </c>
      <c r="O3126" s="37" t="s">
        <v>4535</v>
      </c>
      <c r="P3126" s="0" t="s">
        <v>4536</v>
      </c>
      <c r="Q3126" s="0" t="s">
        <v>75</v>
      </c>
      <c r="R3126" s="0" t="str">
        <f aca="false">CHOOSE(WEEKDAY(A3126),"Dom","Lun","Mar","Mie","Jue","Vie","Sab")</f>
        <v>Dom</v>
      </c>
    </row>
    <row r="3127" customFormat="false" ht="15" hidden="true" customHeight="true" outlineLevel="0" collapsed="false">
      <c r="A3127" s="32" t="n">
        <v>44353</v>
      </c>
      <c r="B3127" s="9" t="s">
        <v>4537</v>
      </c>
      <c r="D3127" s="72"/>
      <c r="E3127" s="73"/>
      <c r="F3127" s="74"/>
      <c r="G3127" s="73"/>
      <c r="H3127" s="75"/>
      <c r="I3127" s="75"/>
      <c r="J3127" s="75"/>
      <c r="K3127" s="34" t="s">
        <v>108</v>
      </c>
      <c r="L3127" s="7" t="n">
        <v>0.192361111111111</v>
      </c>
      <c r="M3127" s="7" t="n">
        <v>0.207638888888889</v>
      </c>
      <c r="N3127" s="77" t="s">
        <v>123</v>
      </c>
      <c r="O3127" s="37" t="s">
        <v>4538</v>
      </c>
      <c r="Q3127" s="0" t="s">
        <v>75</v>
      </c>
      <c r="R3127" s="0" t="str">
        <f aca="false">CHOOSE(WEEKDAY(A3127),"Dom","Lun","Mar","Mie","Jue","Vie","Sab")</f>
        <v>Dom</v>
      </c>
    </row>
    <row r="3128" customFormat="false" ht="15" hidden="true" customHeight="true" outlineLevel="0" collapsed="false">
      <c r="A3128" s="32" t="n">
        <v>44353</v>
      </c>
      <c r="B3128" s="9" t="s">
        <v>2768</v>
      </c>
      <c r="D3128" s="72"/>
      <c r="E3128" s="73"/>
      <c r="F3128" s="74"/>
      <c r="G3128" s="73"/>
      <c r="H3128" s="75"/>
      <c r="I3128" s="75"/>
      <c r="J3128" s="75"/>
      <c r="K3128" s="34" t="s">
        <v>257</v>
      </c>
      <c r="L3128" s="7" t="n">
        <v>0.211805555555556</v>
      </c>
      <c r="M3128" s="7" t="n">
        <v>0.222916666666667</v>
      </c>
      <c r="N3128" s="77" t="s">
        <v>284</v>
      </c>
      <c r="O3128" s="37" t="s">
        <v>2847</v>
      </c>
      <c r="Q3128" s="0" t="s">
        <v>75</v>
      </c>
      <c r="R3128" s="0" t="str">
        <f aca="false">CHOOSE(WEEKDAY(A3128),"Dom","Lun","Mar","Mie","Jue","Vie","Sab")</f>
        <v>Dom</v>
      </c>
    </row>
    <row r="3129" customFormat="false" ht="15" hidden="true" customHeight="true" outlineLevel="0" collapsed="false">
      <c r="A3129" s="32" t="n">
        <v>44353</v>
      </c>
      <c r="B3129" s="9" t="s">
        <v>2848</v>
      </c>
      <c r="D3129" s="72"/>
      <c r="E3129" s="73"/>
      <c r="F3129" s="74"/>
      <c r="G3129" s="73"/>
      <c r="H3129" s="75"/>
      <c r="I3129" s="75" t="s">
        <v>2848</v>
      </c>
      <c r="J3129" s="75"/>
      <c r="K3129" s="34" t="s">
        <v>108</v>
      </c>
      <c r="L3129" s="7" t="n">
        <v>0.429861111111111</v>
      </c>
      <c r="M3129" s="7" t="n">
        <v>0.472222222222222</v>
      </c>
      <c r="N3129" s="77" t="s">
        <v>106</v>
      </c>
      <c r="O3129" s="37" t="s">
        <v>4539</v>
      </c>
      <c r="Q3129" s="0" t="s">
        <v>75</v>
      </c>
      <c r="R3129" s="0" t="str">
        <f aca="false">CHOOSE(WEEKDAY(A3129),"Dom","Lun","Mar","Mie","Jue","Vie","Sab")</f>
        <v>Dom</v>
      </c>
    </row>
    <row r="3130" customFormat="false" ht="15" hidden="true" customHeight="true" outlineLevel="0" collapsed="false">
      <c r="A3130" s="47" t="n">
        <v>44353</v>
      </c>
      <c r="B3130" s="79" t="s">
        <v>147</v>
      </c>
      <c r="C3130" s="49"/>
      <c r="D3130" s="80"/>
      <c r="E3130" s="81"/>
      <c r="F3130" s="82"/>
      <c r="G3130" s="81"/>
      <c r="H3130" s="83"/>
      <c r="I3130" s="83"/>
      <c r="J3130" s="83"/>
      <c r="K3130" s="103" t="s">
        <v>96</v>
      </c>
      <c r="L3130" s="85" t="n">
        <v>0.4875</v>
      </c>
      <c r="M3130" s="85" t="n">
        <v>0.643055555555556</v>
      </c>
      <c r="N3130" s="86" t="s">
        <v>4540</v>
      </c>
      <c r="O3130" s="59"/>
      <c r="Q3130" s="0" t="s">
        <v>75</v>
      </c>
      <c r="R3130" s="0" t="str">
        <f aca="false">CHOOSE(WEEKDAY(A3130),"Dom","Lun","Mar","Mie","Jue","Vie","Sab")</f>
        <v>Dom</v>
      </c>
    </row>
    <row r="3131" customFormat="false" ht="15" hidden="false" customHeight="true" outlineLevel="0" collapsed="false">
      <c r="A3131" s="32" t="n">
        <v>44354</v>
      </c>
      <c r="B3131" s="9" t="s">
        <v>4541</v>
      </c>
      <c r="C3131" s="33" t="n">
        <v>1800</v>
      </c>
      <c r="D3131" s="72" t="s">
        <v>821</v>
      </c>
      <c r="E3131" s="73" t="s">
        <v>4542</v>
      </c>
      <c r="F3131" s="74" t="n">
        <f aca="false">IF(MONTH(A3131)=MONTH(A3130),F3130+1,1)</f>
        <v>1</v>
      </c>
      <c r="G3131" s="73"/>
      <c r="H3131" s="75" t="s">
        <v>4541</v>
      </c>
      <c r="I3131" s="75" t="s">
        <v>394</v>
      </c>
      <c r="J3131" s="75" t="s">
        <v>4543</v>
      </c>
      <c r="K3131" s="34" t="s">
        <v>80</v>
      </c>
      <c r="L3131" s="7" t="n">
        <v>0.658333333333333</v>
      </c>
      <c r="M3131" s="7" t="n">
        <v>0.663888888888889</v>
      </c>
      <c r="N3131" s="77" t="s">
        <v>1173</v>
      </c>
      <c r="O3131" s="37" t="s">
        <v>4544</v>
      </c>
      <c r="Q3131" s="0" t="s">
        <v>75</v>
      </c>
      <c r="R3131" s="0" t="str">
        <f aca="false">CHOOSE(WEEKDAY(A3131),"Dom","Lun","Mar","Mie","Jue","Vie","Sab")</f>
        <v>Lun</v>
      </c>
    </row>
    <row r="3132" customFormat="false" ht="15" hidden="false" customHeight="true" outlineLevel="0" collapsed="false">
      <c r="A3132" s="32" t="n">
        <v>44354</v>
      </c>
      <c r="B3132" s="9" t="s">
        <v>784</v>
      </c>
      <c r="C3132" s="33" t="n">
        <v>400</v>
      </c>
      <c r="D3132" s="72" t="s">
        <v>104</v>
      </c>
      <c r="E3132" s="73" t="s">
        <v>4545</v>
      </c>
      <c r="F3132" s="74" t="n">
        <f aca="false">IF(MONTH(A3132)=MONTH(A3131),F3131+1,1)</f>
        <v>2</v>
      </c>
      <c r="G3132" s="73"/>
      <c r="H3132" s="75" t="s">
        <v>784</v>
      </c>
      <c r="I3132" s="75" t="s">
        <v>183</v>
      </c>
      <c r="J3132" s="75" t="s">
        <v>2313</v>
      </c>
      <c r="K3132" s="34" t="s">
        <v>80</v>
      </c>
      <c r="L3132" s="7" t="n">
        <v>0.338194444444444</v>
      </c>
      <c r="M3132" s="7" t="n">
        <v>0.370138888888889</v>
      </c>
      <c r="N3132" s="77" t="s">
        <v>220</v>
      </c>
      <c r="O3132" s="37" t="s">
        <v>4546</v>
      </c>
      <c r="Q3132" s="0" t="s">
        <v>75</v>
      </c>
      <c r="R3132" s="0" t="str">
        <f aca="false">CHOOSE(WEEKDAY(A3132),"Dom","Lun","Mar","Mie","Jue","Vie","Sab")</f>
        <v>Lun</v>
      </c>
    </row>
    <row r="3133" customFormat="false" ht="15" hidden="false" customHeight="true" outlineLevel="0" collapsed="false">
      <c r="A3133" s="32" t="n">
        <v>44354</v>
      </c>
      <c r="B3133" s="9" t="s">
        <v>3888</v>
      </c>
      <c r="C3133" s="33" t="n">
        <v>300</v>
      </c>
      <c r="D3133" s="72" t="s">
        <v>104</v>
      </c>
      <c r="E3133" s="73" t="s">
        <v>1600</v>
      </c>
      <c r="F3133" s="74" t="n">
        <f aca="false">IF(MONTH(A3133)=MONTH(A3132),F3132+1,1)</f>
        <v>3</v>
      </c>
      <c r="G3133" s="73"/>
      <c r="H3133" s="75"/>
      <c r="I3133" s="75" t="s">
        <v>159</v>
      </c>
      <c r="J3133" s="75" t="s">
        <v>2313</v>
      </c>
      <c r="K3133" s="34" t="s">
        <v>80</v>
      </c>
      <c r="L3133" s="7" t="n">
        <v>0.38125</v>
      </c>
      <c r="M3133" s="7" t="n">
        <v>0.409722222222222</v>
      </c>
      <c r="N3133" s="77" t="s">
        <v>89</v>
      </c>
      <c r="O3133" s="37" t="s">
        <v>1601</v>
      </c>
      <c r="Q3133" s="0" t="s">
        <v>75</v>
      </c>
      <c r="R3133" s="0" t="str">
        <f aca="false">CHOOSE(WEEKDAY(A3133),"Dom","Lun","Mar","Mie","Jue","Vie","Sab")</f>
        <v>Lun</v>
      </c>
    </row>
    <row r="3134" customFormat="false" ht="15" hidden="false" customHeight="true" outlineLevel="0" collapsed="false">
      <c r="A3134" s="32" t="n">
        <v>44354</v>
      </c>
      <c r="B3134" s="9" t="s">
        <v>2626</v>
      </c>
      <c r="C3134" s="33" t="n">
        <v>300</v>
      </c>
      <c r="D3134" s="72" t="s">
        <v>104</v>
      </c>
      <c r="E3134" s="73" t="s">
        <v>2627</v>
      </c>
      <c r="F3134" s="74" t="n">
        <f aca="false">IF(MONTH(A3134)=MONTH(A3133),F3133+1,1)</f>
        <v>4</v>
      </c>
      <c r="G3134" s="73"/>
      <c r="H3134" s="75" t="s">
        <v>4547</v>
      </c>
      <c r="I3134" s="75" t="s">
        <v>159</v>
      </c>
      <c r="J3134" s="75" t="s">
        <v>2313</v>
      </c>
      <c r="K3134" s="34" t="s">
        <v>80</v>
      </c>
      <c r="L3134" s="7" t="n">
        <v>0.527777777777778</v>
      </c>
      <c r="M3134" s="7" t="n">
        <v>0.540972222222222</v>
      </c>
      <c r="N3134" s="77" t="s">
        <v>137</v>
      </c>
      <c r="O3134" s="37" t="s">
        <v>2628</v>
      </c>
      <c r="Q3134" s="0" t="s">
        <v>75</v>
      </c>
      <c r="R3134" s="0" t="str">
        <f aca="false">CHOOSE(WEEKDAY(A3134),"Dom","Lun","Mar","Mie","Jue","Vie","Sab")</f>
        <v>Lun</v>
      </c>
    </row>
    <row r="3135" customFormat="false" ht="15" hidden="false" customHeight="true" outlineLevel="0" collapsed="false">
      <c r="A3135" s="32" t="n">
        <v>44354</v>
      </c>
      <c r="B3135" s="9" t="s">
        <v>504</v>
      </c>
      <c r="C3135" s="33" t="n">
        <v>350</v>
      </c>
      <c r="D3135" s="72" t="s">
        <v>104</v>
      </c>
      <c r="E3135" s="73" t="s">
        <v>2579</v>
      </c>
      <c r="F3135" s="74" t="n">
        <f aca="false">IF(MONTH(A3135)=MONTH(A3134),F3134+1,1)</f>
        <v>5</v>
      </c>
      <c r="G3135" s="73"/>
      <c r="H3135" s="75"/>
      <c r="I3135" s="75" t="s">
        <v>113</v>
      </c>
      <c r="J3135" s="75" t="s">
        <v>2313</v>
      </c>
      <c r="K3135" s="34" t="s">
        <v>80</v>
      </c>
      <c r="L3135" s="7" t="n">
        <v>0.597222222222222</v>
      </c>
      <c r="M3135" s="7" t="n">
        <v>0.609722222222222</v>
      </c>
      <c r="N3135" s="77" t="s">
        <v>259</v>
      </c>
      <c r="O3135" s="37" t="s">
        <v>2580</v>
      </c>
      <c r="Q3135" s="0" t="s">
        <v>75</v>
      </c>
      <c r="R3135" s="0" t="str">
        <f aca="false">CHOOSE(WEEKDAY(A3135),"Dom","Lun","Mar","Mie","Jue","Vie","Sab")</f>
        <v>Lun</v>
      </c>
    </row>
    <row r="3136" customFormat="false" ht="15" hidden="true" customHeight="true" outlineLevel="0" collapsed="false">
      <c r="A3136" s="32" t="n">
        <v>44354</v>
      </c>
      <c r="B3136" s="9" t="s">
        <v>3766</v>
      </c>
      <c r="D3136" s="72"/>
      <c r="E3136" s="73"/>
      <c r="F3136" s="74"/>
      <c r="G3136" s="73"/>
      <c r="H3136" s="75"/>
      <c r="I3136" s="75" t="s">
        <v>159</v>
      </c>
      <c r="J3136" s="75"/>
      <c r="K3136" s="34" t="s">
        <v>108</v>
      </c>
      <c r="L3136" s="7" t="n">
        <v>0.4375</v>
      </c>
      <c r="M3136" s="7" t="n">
        <v>0.440972222222222</v>
      </c>
      <c r="N3136" s="77" t="s">
        <v>170</v>
      </c>
      <c r="O3136" s="37" t="s">
        <v>4548</v>
      </c>
      <c r="Q3136" s="0" t="s">
        <v>75</v>
      </c>
      <c r="R3136" s="0" t="str">
        <f aca="false">CHOOSE(WEEKDAY(A3136),"Dom","Lun","Mar","Mie","Jue","Vie","Sab")</f>
        <v>Lun</v>
      </c>
    </row>
    <row r="3137" customFormat="false" ht="15" hidden="true" customHeight="true" outlineLevel="0" collapsed="false">
      <c r="A3137" s="32" t="n">
        <v>44354</v>
      </c>
      <c r="B3137" s="9" t="s">
        <v>143</v>
      </c>
      <c r="D3137" s="72"/>
      <c r="E3137" s="73"/>
      <c r="F3137" s="74"/>
      <c r="G3137" s="73"/>
      <c r="H3137" s="75"/>
      <c r="I3137" s="75"/>
      <c r="J3137" s="75"/>
      <c r="K3137" s="34" t="s">
        <v>144</v>
      </c>
      <c r="L3137" s="7" t="n">
        <v>0.448611111111111</v>
      </c>
      <c r="M3137" s="7" t="n">
        <v>0.517361111111111</v>
      </c>
      <c r="N3137" s="77" t="s">
        <v>198</v>
      </c>
      <c r="Q3137" s="0" t="s">
        <v>75</v>
      </c>
      <c r="R3137" s="0" t="str">
        <f aca="false">CHOOSE(WEEKDAY(A3137),"Dom","Lun","Mar","Mie","Jue","Vie","Sab")</f>
        <v>Lun</v>
      </c>
    </row>
    <row r="3138" customFormat="false" ht="15" hidden="true" customHeight="true" outlineLevel="0" collapsed="false">
      <c r="A3138" s="32" t="n">
        <v>44354</v>
      </c>
      <c r="B3138" s="9" t="s">
        <v>4549</v>
      </c>
      <c r="D3138" s="72"/>
      <c r="E3138" s="73"/>
      <c r="F3138" s="74"/>
      <c r="G3138" s="73"/>
      <c r="H3138" s="75"/>
      <c r="I3138" s="75"/>
      <c r="J3138" s="75"/>
      <c r="K3138" s="34" t="s">
        <v>108</v>
      </c>
      <c r="L3138" s="7" t="n">
        <v>0.549305555555556</v>
      </c>
      <c r="M3138" s="7" t="n">
        <v>0.55</v>
      </c>
      <c r="N3138" s="77" t="s">
        <v>109</v>
      </c>
      <c r="O3138" s="37" t="s">
        <v>4550</v>
      </c>
      <c r="Q3138" s="0" t="s">
        <v>75</v>
      </c>
      <c r="R3138" s="0" t="str">
        <f aca="false">CHOOSE(WEEKDAY(A3138),"Dom","Lun","Mar","Mie","Jue","Vie","Sab")</f>
        <v>Lun</v>
      </c>
    </row>
    <row r="3139" customFormat="false" ht="15" hidden="true" customHeight="true" outlineLevel="0" collapsed="false">
      <c r="A3139" s="32" t="n">
        <v>44354</v>
      </c>
      <c r="B3139" s="9" t="s">
        <v>1403</v>
      </c>
      <c r="D3139" s="72"/>
      <c r="E3139" s="73"/>
      <c r="F3139" s="74"/>
      <c r="G3139" s="73"/>
      <c r="H3139" s="75"/>
      <c r="I3139" s="75"/>
      <c r="J3139" s="75"/>
      <c r="K3139" s="34" t="s">
        <v>257</v>
      </c>
      <c r="L3139" s="7" t="n">
        <v>0.5625</v>
      </c>
      <c r="M3139" s="7" t="n">
        <v>0.595138888888889</v>
      </c>
      <c r="N3139" s="77" t="s">
        <v>190</v>
      </c>
      <c r="O3139" s="37" t="s">
        <v>1404</v>
      </c>
      <c r="Q3139" s="0" t="s">
        <v>75</v>
      </c>
      <c r="R3139" s="0" t="str">
        <f aca="false">CHOOSE(WEEKDAY(A3139),"Dom","Lun","Mar","Mie","Jue","Vie","Sab")</f>
        <v>Lun</v>
      </c>
    </row>
    <row r="3140" customFormat="false" ht="15" hidden="true" customHeight="true" outlineLevel="0" collapsed="false">
      <c r="A3140" s="32" t="n">
        <v>44354</v>
      </c>
      <c r="B3140" s="9" t="s">
        <v>4551</v>
      </c>
      <c r="D3140" s="72"/>
      <c r="E3140" s="73"/>
      <c r="F3140" s="74"/>
      <c r="G3140" s="73"/>
      <c r="H3140" s="75"/>
      <c r="I3140" s="75"/>
      <c r="J3140" s="75"/>
      <c r="K3140" s="34" t="s">
        <v>108</v>
      </c>
      <c r="L3140" s="7" t="n">
        <v>0.621527777777778</v>
      </c>
      <c r="M3140" s="7" t="n">
        <v>0.652777777777778</v>
      </c>
      <c r="N3140" s="77" t="s">
        <v>239</v>
      </c>
      <c r="Q3140" s="0" t="s">
        <v>75</v>
      </c>
      <c r="R3140" s="0" t="str">
        <f aca="false">CHOOSE(WEEKDAY(A3140),"Dom","Lun","Mar","Mie","Jue","Vie","Sab")</f>
        <v>Lun</v>
      </c>
    </row>
    <row r="3141" customFormat="false" ht="15" hidden="true" customHeight="true" outlineLevel="0" collapsed="false">
      <c r="A3141" s="32" t="n">
        <v>44354</v>
      </c>
      <c r="B3141" s="9" t="s">
        <v>143</v>
      </c>
      <c r="D3141" s="72"/>
      <c r="E3141" s="73"/>
      <c r="F3141" s="74"/>
      <c r="G3141" s="73"/>
      <c r="H3141" s="75"/>
      <c r="I3141" s="75"/>
      <c r="J3141" s="75"/>
      <c r="K3141" s="34" t="s">
        <v>144</v>
      </c>
      <c r="L3141" s="7" t="n">
        <v>0.715972222222222</v>
      </c>
      <c r="M3141" s="7" t="n">
        <v>0.728472222222222</v>
      </c>
      <c r="N3141" s="77" t="s">
        <v>170</v>
      </c>
      <c r="Q3141" s="0" t="s">
        <v>75</v>
      </c>
      <c r="R3141" s="0" t="str">
        <f aca="false">CHOOSE(WEEKDAY(A3141),"Dom","Lun","Mar","Mie","Jue","Vie","Sab")</f>
        <v>Lun</v>
      </c>
    </row>
    <row r="3142" customFormat="false" ht="15" hidden="true" customHeight="true" outlineLevel="0" collapsed="false">
      <c r="A3142" s="47" t="n">
        <v>44354</v>
      </c>
      <c r="B3142" s="79" t="s">
        <v>147</v>
      </c>
      <c r="C3142" s="49"/>
      <c r="D3142" s="80"/>
      <c r="E3142" s="81"/>
      <c r="F3142" s="82"/>
      <c r="G3142" s="81"/>
      <c r="H3142" s="83"/>
      <c r="I3142" s="83"/>
      <c r="J3142" s="83"/>
      <c r="K3142" s="103" t="s">
        <v>96</v>
      </c>
      <c r="L3142" s="85" t="n">
        <v>0.736111111111111</v>
      </c>
      <c r="M3142" s="85" t="n">
        <v>0.750694444444444</v>
      </c>
      <c r="N3142" s="86" t="s">
        <v>2713</v>
      </c>
      <c r="O3142" s="59"/>
      <c r="Q3142" s="0" t="s">
        <v>75</v>
      </c>
      <c r="R3142" s="0" t="str">
        <f aca="false">CHOOSE(WEEKDAY(A3142),"Dom","Lun","Mar","Mie","Jue","Vie","Sab")</f>
        <v>Lun</v>
      </c>
    </row>
    <row r="3143" customFormat="false" ht="15" hidden="false" customHeight="true" outlineLevel="0" collapsed="false">
      <c r="A3143" s="32" t="n">
        <v>44355</v>
      </c>
      <c r="B3143" s="9" t="s">
        <v>4552</v>
      </c>
      <c r="C3143" s="33" t="n">
        <v>300</v>
      </c>
      <c r="D3143" s="72" t="s">
        <v>104</v>
      </c>
      <c r="E3143" s="73" t="s">
        <v>4553</v>
      </c>
      <c r="F3143" s="74" t="n">
        <f aca="false">IF(MONTH(A3143)=MONTH(A3142),F3142+1,1)</f>
        <v>1</v>
      </c>
      <c r="G3143" s="73"/>
      <c r="H3143" s="75"/>
      <c r="I3143" s="75" t="s">
        <v>183</v>
      </c>
      <c r="J3143" s="75" t="s">
        <v>2313</v>
      </c>
      <c r="K3143" s="34" t="s">
        <v>80</v>
      </c>
      <c r="L3143" s="7" t="n">
        <v>0.622222222222222</v>
      </c>
      <c r="M3143" s="7" t="n">
        <v>0.634027777777778</v>
      </c>
      <c r="N3143" s="77" t="s">
        <v>276</v>
      </c>
      <c r="O3143" s="37" t="s">
        <v>4554</v>
      </c>
      <c r="Q3143" s="0" t="s">
        <v>115</v>
      </c>
      <c r="R3143" s="0" t="str">
        <f aca="false">CHOOSE(WEEKDAY(A3143),"Dom","Lun","Mar","Mie","Jue","Vie","Sab")</f>
        <v>Mar</v>
      </c>
    </row>
    <row r="3144" customFormat="false" ht="15" hidden="false" customHeight="true" outlineLevel="0" collapsed="false">
      <c r="A3144" s="32" t="n">
        <v>44355</v>
      </c>
      <c r="B3144" s="9" t="s">
        <v>4552</v>
      </c>
      <c r="C3144" s="33" t="n">
        <v>350</v>
      </c>
      <c r="D3144" s="72" t="s">
        <v>104</v>
      </c>
      <c r="E3144" s="73" t="s">
        <v>4555</v>
      </c>
      <c r="F3144" s="74" t="n">
        <f aca="false">IF(MONTH(A3144)=MONTH(A3143),F3143+1,1)</f>
        <v>2</v>
      </c>
      <c r="G3144" s="73"/>
      <c r="H3144" s="75"/>
      <c r="I3144" s="75" t="s">
        <v>183</v>
      </c>
      <c r="J3144" s="75" t="s">
        <v>2313</v>
      </c>
      <c r="K3144" s="34" t="s">
        <v>80</v>
      </c>
      <c r="L3144" s="7" t="n">
        <v>0.669444444444444</v>
      </c>
      <c r="M3144" s="7" t="n">
        <v>0.673611111111111</v>
      </c>
      <c r="N3144" s="77" t="s">
        <v>93</v>
      </c>
      <c r="O3144" s="37" t="s">
        <v>4554</v>
      </c>
      <c r="Q3144" s="0" t="s">
        <v>115</v>
      </c>
      <c r="R3144" s="0" t="str">
        <f aca="false">CHOOSE(WEEKDAY(A3144),"Dom","Lun","Mar","Mie","Jue","Vie","Sab")</f>
        <v>Mar</v>
      </c>
    </row>
    <row r="3145" customFormat="false" ht="15" hidden="true" customHeight="true" outlineLevel="0" collapsed="false">
      <c r="A3145" s="32" t="n">
        <v>44355</v>
      </c>
      <c r="B3145" s="9" t="s">
        <v>143</v>
      </c>
      <c r="D3145" s="72"/>
      <c r="E3145" s="73"/>
      <c r="F3145" s="74"/>
      <c r="G3145" s="73"/>
      <c r="H3145" s="75"/>
      <c r="I3145" s="75"/>
      <c r="J3145" s="75"/>
      <c r="K3145" s="34" t="s">
        <v>144</v>
      </c>
      <c r="L3145" s="7" t="n">
        <v>0.65625</v>
      </c>
      <c r="M3145" s="7" t="n">
        <v>0.660416666666667</v>
      </c>
      <c r="N3145" s="77" t="s">
        <v>310</v>
      </c>
      <c r="Q3145" s="0" t="s">
        <v>115</v>
      </c>
      <c r="R3145" s="0" t="str">
        <f aca="false">CHOOSE(WEEKDAY(A3145),"Dom","Lun","Mar","Mie","Jue","Vie","Sab")</f>
        <v>Mar</v>
      </c>
    </row>
    <row r="3146" customFormat="false" ht="15" hidden="true" customHeight="true" outlineLevel="0" collapsed="false">
      <c r="A3146" s="32" t="n">
        <v>44355</v>
      </c>
      <c r="B3146" s="9" t="s">
        <v>143</v>
      </c>
      <c r="D3146" s="72"/>
      <c r="E3146" s="73"/>
      <c r="F3146" s="74"/>
      <c r="G3146" s="73"/>
      <c r="H3146" s="75"/>
      <c r="I3146" s="75"/>
      <c r="J3146" s="75"/>
      <c r="K3146" s="34" t="s">
        <v>144</v>
      </c>
      <c r="L3146" s="7" t="n">
        <v>0.711111111111111</v>
      </c>
      <c r="M3146" s="7" t="n">
        <v>0.720138888888889</v>
      </c>
      <c r="N3146" s="77" t="s">
        <v>123</v>
      </c>
      <c r="Q3146" s="0" t="s">
        <v>115</v>
      </c>
      <c r="R3146" s="0" t="str">
        <f aca="false">CHOOSE(WEEKDAY(A3146),"Dom","Lun","Mar","Mie","Jue","Vie","Sab")</f>
        <v>Mar</v>
      </c>
    </row>
    <row r="3147" customFormat="false" ht="15" hidden="true" customHeight="true" outlineLevel="0" collapsed="false">
      <c r="A3147" s="47" t="n">
        <v>44355</v>
      </c>
      <c r="B3147" s="79" t="s">
        <v>4556</v>
      </c>
      <c r="C3147" s="49"/>
      <c r="D3147" s="80"/>
      <c r="E3147" s="81"/>
      <c r="F3147" s="82"/>
      <c r="G3147" s="81"/>
      <c r="H3147" s="83"/>
      <c r="I3147" s="83"/>
      <c r="J3147" s="83"/>
      <c r="K3147" s="103" t="s">
        <v>92</v>
      </c>
      <c r="L3147" s="85" t="n">
        <v>0.724305555555556</v>
      </c>
      <c r="M3147" s="85" t="n">
        <v>0.752777777777778</v>
      </c>
      <c r="N3147" s="86" t="s">
        <v>935</v>
      </c>
      <c r="O3147" s="59" t="s">
        <v>4557</v>
      </c>
      <c r="Q3147" s="0" t="s">
        <v>115</v>
      </c>
      <c r="R3147" s="0" t="str">
        <f aca="false">CHOOSE(WEEKDAY(A3147),"Dom","Lun","Mar","Mie","Jue","Vie","Sab")</f>
        <v>Mar</v>
      </c>
    </row>
    <row r="3148" customFormat="false" ht="15" hidden="true" customHeight="true" outlineLevel="0" collapsed="false">
      <c r="A3148" s="47" t="n">
        <v>44356</v>
      </c>
      <c r="B3148" s="79" t="s">
        <v>147</v>
      </c>
      <c r="C3148" s="49"/>
      <c r="D3148" s="80"/>
      <c r="E3148" s="81"/>
      <c r="F3148" s="82"/>
      <c r="G3148" s="81"/>
      <c r="H3148" s="83"/>
      <c r="I3148" s="83"/>
      <c r="J3148" s="83"/>
      <c r="K3148" s="103" t="s">
        <v>96</v>
      </c>
      <c r="L3148" s="85" t="n">
        <v>0.828472222222222</v>
      </c>
      <c r="M3148" s="85" t="n">
        <v>0.831944444444444</v>
      </c>
      <c r="N3148" s="86" t="s">
        <v>4558</v>
      </c>
      <c r="O3148" s="59"/>
      <c r="Q3148" s="0" t="s">
        <v>115</v>
      </c>
      <c r="R3148" s="0" t="str">
        <f aca="false">CHOOSE(WEEKDAY(A3148),"Dom","Lun","Mar","Mie","Jue","Vie","Sab")</f>
        <v>Mie</v>
      </c>
    </row>
    <row r="3149" customFormat="false" ht="15" hidden="false" customHeight="true" outlineLevel="0" collapsed="false">
      <c r="A3149" s="32" t="n">
        <v>44357</v>
      </c>
      <c r="B3149" s="9" t="s">
        <v>4074</v>
      </c>
      <c r="C3149" s="164" t="n">
        <v>200</v>
      </c>
      <c r="D3149" s="72" t="s">
        <v>821</v>
      </c>
      <c r="E3149" s="73" t="s">
        <v>4075</v>
      </c>
      <c r="F3149" s="74" t="n">
        <f aca="false">IF(MONTH(A3149)=MONTH(A3148),F3148+1,1)</f>
        <v>1</v>
      </c>
      <c r="G3149" s="73"/>
      <c r="H3149" s="75" t="s">
        <v>4076</v>
      </c>
      <c r="I3149" s="75" t="s">
        <v>159</v>
      </c>
      <c r="J3149" s="75" t="s">
        <v>2313</v>
      </c>
      <c r="K3149" s="34" t="s">
        <v>80</v>
      </c>
      <c r="L3149" s="7" t="n">
        <v>0.406944444444444</v>
      </c>
      <c r="M3149" s="7" t="n">
        <v>0.422222222222222</v>
      </c>
      <c r="N3149" s="77" t="s">
        <v>389</v>
      </c>
      <c r="O3149" s="37" t="s">
        <v>4077</v>
      </c>
      <c r="P3149" s="143" t="s">
        <v>4559</v>
      </c>
      <c r="Q3149" s="0" t="s">
        <v>115</v>
      </c>
      <c r="R3149" s="0" t="str">
        <f aca="false">CHOOSE(WEEKDAY(A3149),"Dom","Lun","Mar","Mie","Jue","Vie","Sab")</f>
        <v>Jue</v>
      </c>
    </row>
    <row r="3150" customFormat="false" ht="15" hidden="false" customHeight="true" outlineLevel="0" collapsed="false">
      <c r="A3150" s="32" t="n">
        <v>44357</v>
      </c>
      <c r="B3150" s="9" t="s">
        <v>204</v>
      </c>
      <c r="C3150" s="33" t="n">
        <v>500</v>
      </c>
      <c r="D3150" s="72" t="s">
        <v>104</v>
      </c>
      <c r="E3150" s="73" t="s">
        <v>205</v>
      </c>
      <c r="F3150" s="74" t="n">
        <f aca="false">IF(MONTH(A3150)=MONTH(A3149),F3149+1,1)</f>
        <v>2</v>
      </c>
      <c r="G3150" s="73"/>
      <c r="H3150" s="75" t="s">
        <v>204</v>
      </c>
      <c r="I3150" s="75" t="s">
        <v>79</v>
      </c>
      <c r="J3150" s="75" t="s">
        <v>2313</v>
      </c>
      <c r="K3150" s="34" t="s">
        <v>80</v>
      </c>
      <c r="L3150" s="7" t="n">
        <v>0.619444444444444</v>
      </c>
      <c r="M3150" s="7" t="n">
        <v>0.660416666666667</v>
      </c>
      <c r="N3150" s="77" t="s">
        <v>1239</v>
      </c>
      <c r="O3150" s="37" t="s">
        <v>207</v>
      </c>
      <c r="Q3150" s="0" t="s">
        <v>115</v>
      </c>
      <c r="R3150" s="0" t="str">
        <f aca="false">CHOOSE(WEEKDAY(A3150),"Dom","Lun","Mar","Mie","Jue","Vie","Sab")</f>
        <v>Jue</v>
      </c>
    </row>
    <row r="3151" customFormat="false" ht="15" hidden="false" customHeight="true" outlineLevel="0" collapsed="false">
      <c r="A3151" s="32" t="n">
        <v>44357</v>
      </c>
      <c r="B3151" s="9" t="s">
        <v>4560</v>
      </c>
      <c r="C3151" s="33" t="n">
        <v>300</v>
      </c>
      <c r="D3151" s="72" t="s">
        <v>104</v>
      </c>
      <c r="E3151" s="73" t="s">
        <v>4561</v>
      </c>
      <c r="F3151" s="74" t="n">
        <f aca="false">IF(MONTH(A3151)=MONTH(A3150),F3150+1,1)</f>
        <v>3</v>
      </c>
      <c r="G3151" s="73"/>
      <c r="H3151" s="75" t="s">
        <v>4560</v>
      </c>
      <c r="I3151" s="75" t="s">
        <v>159</v>
      </c>
      <c r="J3151" s="75" t="s">
        <v>2313</v>
      </c>
      <c r="K3151" s="34" t="s">
        <v>80</v>
      </c>
      <c r="L3151" s="7" t="n">
        <v>0.750694444444444</v>
      </c>
      <c r="M3151" s="7" t="n">
        <v>0.778472222222222</v>
      </c>
      <c r="N3151" s="77" t="s">
        <v>259</v>
      </c>
      <c r="O3151" s="37" t="s">
        <v>4562</v>
      </c>
      <c r="Q3151" s="0" t="s">
        <v>115</v>
      </c>
      <c r="R3151" s="0" t="str">
        <f aca="false">CHOOSE(WEEKDAY(A3151),"Dom","Lun","Mar","Mie","Jue","Vie","Sab")</f>
        <v>Jue</v>
      </c>
    </row>
    <row r="3152" customFormat="false" ht="15" hidden="false" customHeight="true" outlineLevel="0" collapsed="false">
      <c r="A3152" s="32" t="n">
        <v>44357</v>
      </c>
      <c r="B3152" s="9" t="s">
        <v>3154</v>
      </c>
      <c r="C3152" s="164" t="n">
        <v>400</v>
      </c>
      <c r="D3152" s="72" t="s">
        <v>104</v>
      </c>
      <c r="E3152" s="73" t="s">
        <v>3155</v>
      </c>
      <c r="F3152" s="74" t="n">
        <f aca="false">IF(MONTH(A3152)=MONTH(A3151),F3151+1,1)</f>
        <v>4</v>
      </c>
      <c r="G3152" s="73"/>
      <c r="H3152" s="75" t="s">
        <v>3154</v>
      </c>
      <c r="I3152" s="75" t="s">
        <v>100</v>
      </c>
      <c r="J3152" s="75" t="s">
        <v>2313</v>
      </c>
      <c r="K3152" s="34" t="s">
        <v>80</v>
      </c>
      <c r="L3152" s="7" t="n">
        <v>0.848611111111111</v>
      </c>
      <c r="M3152" s="7" t="n">
        <v>0.866666666666667</v>
      </c>
      <c r="N3152" s="77" t="s">
        <v>318</v>
      </c>
      <c r="O3152" s="37" t="s">
        <v>3157</v>
      </c>
      <c r="P3152" s="0" t="s">
        <v>2315</v>
      </c>
      <c r="Q3152" s="0" t="s">
        <v>115</v>
      </c>
      <c r="R3152" s="0" t="str">
        <f aca="false">CHOOSE(WEEKDAY(A3152),"Dom","Lun","Mar","Mie","Jue","Vie","Sab")</f>
        <v>Jue</v>
      </c>
    </row>
    <row r="3153" customFormat="false" ht="15" hidden="false" customHeight="true" outlineLevel="0" collapsed="false">
      <c r="A3153" s="47" t="n">
        <v>44357</v>
      </c>
      <c r="B3153" s="79" t="s">
        <v>3154</v>
      </c>
      <c r="C3153" s="134" t="n">
        <v>400</v>
      </c>
      <c r="D3153" s="80" t="s">
        <v>104</v>
      </c>
      <c r="E3153" s="81" t="s">
        <v>3155</v>
      </c>
      <c r="F3153" s="82" t="n">
        <f aca="false">IF(MONTH(A3153)=MONTH(A3152),F3152+1,1)</f>
        <v>5</v>
      </c>
      <c r="G3153" s="81"/>
      <c r="H3153" s="83" t="s">
        <v>3154</v>
      </c>
      <c r="I3153" s="83" t="s">
        <v>100</v>
      </c>
      <c r="J3153" s="83" t="s">
        <v>2313</v>
      </c>
      <c r="K3153" s="103" t="s">
        <v>80</v>
      </c>
      <c r="L3153" s="85" t="n">
        <v>0.939583333333333</v>
      </c>
      <c r="M3153" s="85" t="n">
        <v>0.966666666666667</v>
      </c>
      <c r="N3153" s="86" t="s">
        <v>2017</v>
      </c>
      <c r="O3153" s="59" t="s">
        <v>3157</v>
      </c>
      <c r="P3153" s="0" t="s">
        <v>2315</v>
      </c>
      <c r="Q3153" s="0" t="s">
        <v>115</v>
      </c>
      <c r="R3153" s="0" t="str">
        <f aca="false">CHOOSE(WEEKDAY(A3153),"Dom","Lun","Mar","Mie","Jue","Vie","Sab")</f>
        <v>Jue</v>
      </c>
    </row>
    <row r="3154" customFormat="false" ht="15" hidden="true" customHeight="true" outlineLevel="0" collapsed="false">
      <c r="A3154" s="32" t="n">
        <v>44357</v>
      </c>
      <c r="B3154" s="9" t="s">
        <v>4563</v>
      </c>
      <c r="D3154" s="72"/>
      <c r="E3154" s="73"/>
      <c r="F3154" s="74"/>
      <c r="G3154" s="73"/>
      <c r="H3154" s="75"/>
      <c r="I3154" s="75"/>
      <c r="J3154" s="75"/>
      <c r="K3154" s="34" t="s">
        <v>108</v>
      </c>
      <c r="L3154" s="7" t="n">
        <v>0.447222222222222</v>
      </c>
      <c r="M3154" s="7" t="n">
        <v>0.45</v>
      </c>
      <c r="N3154" s="77" t="s">
        <v>276</v>
      </c>
      <c r="O3154" s="37" t="s">
        <v>4564</v>
      </c>
      <c r="Q3154" s="0" t="s">
        <v>115</v>
      </c>
      <c r="R3154" s="0" t="str">
        <f aca="false">CHOOSE(WEEKDAY(A3154),"Dom","Lun","Mar","Mie","Jue","Vie","Sab")</f>
        <v>Jue</v>
      </c>
    </row>
    <row r="3155" customFormat="false" ht="15" hidden="true" customHeight="true" outlineLevel="0" collapsed="false">
      <c r="A3155" s="32" t="n">
        <v>44357</v>
      </c>
      <c r="B3155" s="9" t="s">
        <v>4563</v>
      </c>
      <c r="D3155" s="72"/>
      <c r="E3155" s="73"/>
      <c r="F3155" s="74"/>
      <c r="G3155" s="73"/>
      <c r="H3155" s="75"/>
      <c r="I3155" s="75"/>
      <c r="J3155" s="75"/>
      <c r="K3155" s="34" t="s">
        <v>108</v>
      </c>
      <c r="L3155" s="7" t="n">
        <v>0.472222222222222</v>
      </c>
      <c r="M3155" s="7" t="n">
        <v>0.472222222222222</v>
      </c>
      <c r="N3155" s="77" t="s">
        <v>2890</v>
      </c>
      <c r="O3155" s="37" t="s">
        <v>4565</v>
      </c>
      <c r="Q3155" s="0" t="s">
        <v>115</v>
      </c>
      <c r="R3155" s="0" t="str">
        <f aca="false">CHOOSE(WEEKDAY(A3155),"Dom","Lun","Mar","Mie","Jue","Vie","Sab")</f>
        <v>Jue</v>
      </c>
    </row>
    <row r="3156" customFormat="false" ht="15" hidden="true" customHeight="true" outlineLevel="0" collapsed="false">
      <c r="A3156" s="32" t="n">
        <v>44357</v>
      </c>
      <c r="B3156" s="9" t="s">
        <v>4563</v>
      </c>
      <c r="D3156" s="72"/>
      <c r="E3156" s="73"/>
      <c r="F3156" s="74"/>
      <c r="G3156" s="73"/>
      <c r="H3156" s="75"/>
      <c r="I3156" s="75"/>
      <c r="J3156" s="75"/>
      <c r="K3156" s="34" t="s">
        <v>108</v>
      </c>
      <c r="L3156" s="7" t="n">
        <v>0.554166666666667</v>
      </c>
      <c r="M3156" s="7" t="n">
        <v>0.55625</v>
      </c>
      <c r="N3156" s="77" t="s">
        <v>483</v>
      </c>
      <c r="O3156" s="37" t="s">
        <v>4566</v>
      </c>
      <c r="Q3156" s="0" t="s">
        <v>115</v>
      </c>
      <c r="R3156" s="0" t="str">
        <f aca="false">CHOOSE(WEEKDAY(A3156),"Dom","Lun","Mar","Mie","Jue","Vie","Sab")</f>
        <v>Jue</v>
      </c>
    </row>
    <row r="3157" customFormat="false" ht="15" hidden="true" customHeight="true" outlineLevel="0" collapsed="false">
      <c r="A3157" s="32" t="n">
        <v>44357</v>
      </c>
      <c r="B3157" s="9" t="s">
        <v>143</v>
      </c>
      <c r="D3157" s="72"/>
      <c r="E3157" s="73"/>
      <c r="F3157" s="74"/>
      <c r="G3157" s="73"/>
      <c r="H3157" s="75"/>
      <c r="I3157" s="75"/>
      <c r="J3157" s="75"/>
      <c r="K3157" s="34" t="s">
        <v>144</v>
      </c>
      <c r="L3157" s="7" t="n">
        <v>0.596527777777778</v>
      </c>
      <c r="M3157" s="7" t="n">
        <v>0.608333333333333</v>
      </c>
      <c r="N3157" s="77" t="s">
        <v>220</v>
      </c>
      <c r="Q3157" s="0" t="s">
        <v>115</v>
      </c>
      <c r="R3157" s="0" t="str">
        <f aca="false">CHOOSE(WEEKDAY(A3157),"Dom","Lun","Mar","Mie","Jue","Vie","Sab")</f>
        <v>Jue</v>
      </c>
    </row>
    <row r="3158" customFormat="false" ht="15" hidden="true" customHeight="true" outlineLevel="0" collapsed="false">
      <c r="A3158" s="32" t="n">
        <v>44357</v>
      </c>
      <c r="B3158" s="9" t="s">
        <v>370</v>
      </c>
      <c r="D3158" s="72"/>
      <c r="E3158" s="73"/>
      <c r="F3158" s="74"/>
      <c r="G3158" s="73"/>
      <c r="H3158" s="75"/>
      <c r="I3158" s="75"/>
      <c r="J3158" s="75"/>
      <c r="K3158" s="34" t="s">
        <v>257</v>
      </c>
      <c r="L3158" s="7" t="n">
        <v>0.691666666666667</v>
      </c>
      <c r="M3158" s="7" t="n">
        <v>0.694444444444444</v>
      </c>
      <c r="N3158" s="77" t="s">
        <v>190</v>
      </c>
      <c r="O3158" s="37" t="s">
        <v>371</v>
      </c>
      <c r="Q3158" s="0" t="s">
        <v>115</v>
      </c>
      <c r="R3158" s="0" t="str">
        <f aca="false">CHOOSE(WEEKDAY(A3158),"Dom","Lun","Mar","Mie","Jue","Vie","Sab")</f>
        <v>Jue</v>
      </c>
    </row>
    <row r="3159" customFormat="false" ht="15" hidden="true" customHeight="true" outlineLevel="0" collapsed="false">
      <c r="A3159" s="32" t="n">
        <v>44357</v>
      </c>
      <c r="B3159" s="9" t="s">
        <v>143</v>
      </c>
      <c r="D3159" s="72"/>
      <c r="E3159" s="73"/>
      <c r="F3159" s="74"/>
      <c r="G3159" s="73"/>
      <c r="H3159" s="75"/>
      <c r="I3159" s="75"/>
      <c r="J3159" s="75"/>
      <c r="K3159" s="34" t="s">
        <v>144</v>
      </c>
      <c r="L3159" s="7" t="n">
        <v>0.696527777777778</v>
      </c>
      <c r="M3159" s="7" t="n">
        <v>0.742361111111111</v>
      </c>
      <c r="N3159" s="77" t="s">
        <v>137</v>
      </c>
      <c r="Q3159" s="0" t="s">
        <v>115</v>
      </c>
      <c r="R3159" s="0" t="str">
        <f aca="false">CHOOSE(WEEKDAY(A3159),"Dom","Lun","Mar","Mie","Jue","Vie","Sab")</f>
        <v>Jue</v>
      </c>
    </row>
    <row r="3160" customFormat="false" ht="15" hidden="true" customHeight="true" outlineLevel="0" collapsed="false">
      <c r="A3160" s="32" t="n">
        <v>44357</v>
      </c>
      <c r="B3160" s="9" t="s">
        <v>147</v>
      </c>
      <c r="D3160" s="72"/>
      <c r="E3160" s="73"/>
      <c r="F3160" s="74"/>
      <c r="G3160" s="73"/>
      <c r="H3160" s="75"/>
      <c r="I3160" s="75"/>
      <c r="J3160" s="75"/>
      <c r="K3160" s="34" t="s">
        <v>96</v>
      </c>
      <c r="L3160" s="7" t="n">
        <v>0.790277777777778</v>
      </c>
      <c r="M3160" s="7" t="n">
        <v>0.804861111111111</v>
      </c>
      <c r="N3160" s="77" t="s">
        <v>298</v>
      </c>
      <c r="Q3160" s="0" t="s">
        <v>115</v>
      </c>
      <c r="R3160" s="0" t="str">
        <f aca="false">CHOOSE(WEEKDAY(A3160),"Dom","Lun","Mar","Mie","Jue","Vie","Sab")</f>
        <v>Jue</v>
      </c>
    </row>
    <row r="3161" customFormat="false" ht="15" hidden="true" customHeight="true" outlineLevel="0" collapsed="false">
      <c r="A3161" s="32" t="n">
        <v>44357</v>
      </c>
      <c r="B3161" s="9" t="s">
        <v>143</v>
      </c>
      <c r="D3161" s="72"/>
      <c r="E3161" s="73"/>
      <c r="F3161" s="74"/>
      <c r="G3161" s="73"/>
      <c r="H3161" s="75"/>
      <c r="I3161" s="75"/>
      <c r="J3161" s="75"/>
      <c r="K3161" s="34" t="s">
        <v>144</v>
      </c>
      <c r="L3161" s="7" t="n">
        <v>0.89375</v>
      </c>
      <c r="M3161" s="7" t="n">
        <v>0.929166666666667</v>
      </c>
      <c r="N3161" s="77" t="s">
        <v>198</v>
      </c>
      <c r="Q3161" s="0" t="s">
        <v>115</v>
      </c>
      <c r="R3161" s="0" t="str">
        <f aca="false">CHOOSE(WEEKDAY(A3161),"Dom","Lun","Mar","Mie","Jue","Vie","Sab")</f>
        <v>Jue</v>
      </c>
    </row>
    <row r="3162" customFormat="false" ht="15" hidden="false" customHeight="true" outlineLevel="0" collapsed="false">
      <c r="A3162" s="32" t="n">
        <v>44358</v>
      </c>
      <c r="B3162" s="9" t="s">
        <v>1654</v>
      </c>
      <c r="C3162" s="33" t="n">
        <v>400</v>
      </c>
      <c r="D3162" s="72" t="s">
        <v>821</v>
      </c>
      <c r="E3162" s="73" t="s">
        <v>1655</v>
      </c>
      <c r="F3162" s="74" t="n">
        <f aca="false">IF(MONTH(A3162)=MONTH(A3161),F3161+1,1)</f>
        <v>1</v>
      </c>
      <c r="G3162" s="73"/>
      <c r="H3162" s="75" t="s">
        <v>1656</v>
      </c>
      <c r="I3162" s="75" t="s">
        <v>113</v>
      </c>
      <c r="J3162" s="75" t="s">
        <v>2313</v>
      </c>
      <c r="K3162" s="34" t="s">
        <v>80</v>
      </c>
      <c r="L3162" s="7" t="n">
        <v>0.4125</v>
      </c>
      <c r="M3162" s="7" t="n">
        <v>0.441666666666667</v>
      </c>
      <c r="N3162" s="77" t="s">
        <v>395</v>
      </c>
      <c r="O3162" s="37" t="s">
        <v>1657</v>
      </c>
      <c r="P3162" s="0" t="s">
        <v>4567</v>
      </c>
      <c r="Q3162" s="0" t="s">
        <v>115</v>
      </c>
      <c r="R3162" s="0" t="str">
        <f aca="false">CHOOSE(WEEKDAY(A3162),"Dom","Lun","Mar","Mie","Jue","Vie","Sab")</f>
        <v>Vie</v>
      </c>
    </row>
    <row r="3163" customFormat="false" ht="15" hidden="false" customHeight="true" outlineLevel="0" collapsed="false">
      <c r="A3163" s="32" t="n">
        <v>44358</v>
      </c>
      <c r="B3163" s="9" t="s">
        <v>1089</v>
      </c>
      <c r="C3163" s="33" t="n">
        <v>350</v>
      </c>
      <c r="D3163" s="72" t="s">
        <v>104</v>
      </c>
      <c r="E3163" s="73" t="s">
        <v>1106</v>
      </c>
      <c r="F3163" s="74" t="n">
        <f aca="false">IF(MONTH(A3163)=MONTH(A3162),F3162+1,1)</f>
        <v>2</v>
      </c>
      <c r="G3163" s="73"/>
      <c r="H3163" s="75"/>
      <c r="I3163" s="75" t="s">
        <v>131</v>
      </c>
      <c r="J3163" s="75" t="s">
        <v>2313</v>
      </c>
      <c r="K3163" s="34" t="s">
        <v>80</v>
      </c>
      <c r="L3163" s="7" t="n">
        <v>0.513194444444444</v>
      </c>
      <c r="M3163" s="7" t="n">
        <v>0.542361111111111</v>
      </c>
      <c r="N3163" s="77" t="s">
        <v>261</v>
      </c>
      <c r="O3163" s="37" t="s">
        <v>1107</v>
      </c>
      <c r="Q3163" s="0" t="s">
        <v>115</v>
      </c>
      <c r="R3163" s="0" t="str">
        <f aca="false">CHOOSE(WEEKDAY(A3163),"Dom","Lun","Mar","Mie","Jue","Vie","Sab")</f>
        <v>Vie</v>
      </c>
    </row>
    <row r="3164" customFormat="false" ht="15" hidden="false" customHeight="true" outlineLevel="0" collapsed="false">
      <c r="A3164" s="32" t="n">
        <v>44358</v>
      </c>
      <c r="B3164" s="9" t="s">
        <v>3154</v>
      </c>
      <c r="C3164" s="164" t="n">
        <v>400</v>
      </c>
      <c r="D3164" s="72" t="s">
        <v>104</v>
      </c>
      <c r="E3164" s="73" t="s">
        <v>3155</v>
      </c>
      <c r="F3164" s="74" t="n">
        <f aca="false">IF(MONTH(A3164)=MONTH(A3163),F3163+1,1)</f>
        <v>3</v>
      </c>
      <c r="G3164" s="73"/>
      <c r="H3164" s="75" t="s">
        <v>3154</v>
      </c>
      <c r="I3164" s="75" t="s">
        <v>100</v>
      </c>
      <c r="J3164" s="75" t="s">
        <v>2313</v>
      </c>
      <c r="K3164" s="34" t="s">
        <v>80</v>
      </c>
      <c r="L3164" s="7" t="n">
        <v>0.847916666666667</v>
      </c>
      <c r="M3164" s="7" t="n">
        <v>0.859722222222222</v>
      </c>
      <c r="N3164" s="77" t="s">
        <v>929</v>
      </c>
      <c r="O3164" s="37" t="s">
        <v>3157</v>
      </c>
      <c r="P3164" s="0" t="s">
        <v>2315</v>
      </c>
      <c r="Q3164" s="0" t="s">
        <v>115</v>
      </c>
      <c r="R3164" s="0" t="str">
        <f aca="false">CHOOSE(WEEKDAY(A3164),"Dom","Lun","Mar","Mie","Jue","Vie","Sab")</f>
        <v>Vie</v>
      </c>
    </row>
    <row r="3165" customFormat="false" ht="15" hidden="true" customHeight="true" outlineLevel="0" collapsed="false">
      <c r="A3165" s="32" t="n">
        <v>44358</v>
      </c>
      <c r="B3165" s="9" t="s">
        <v>143</v>
      </c>
      <c r="D3165" s="72"/>
      <c r="E3165" s="73"/>
      <c r="F3165" s="74"/>
      <c r="G3165" s="73"/>
      <c r="H3165" s="75"/>
      <c r="I3165" s="75"/>
      <c r="J3165" s="75"/>
      <c r="K3165" s="34" t="s">
        <v>144</v>
      </c>
      <c r="L3165" s="7" t="n">
        <v>0.0229166666666667</v>
      </c>
      <c r="M3165" s="7" t="n">
        <v>0.0513888888888889</v>
      </c>
      <c r="N3165" s="77" t="s">
        <v>106</v>
      </c>
      <c r="Q3165" s="0" t="s">
        <v>115</v>
      </c>
      <c r="R3165" s="0" t="str">
        <f aca="false">CHOOSE(WEEKDAY(A3165),"Dom","Lun","Mar","Mie","Jue","Vie","Sab")</f>
        <v>Vie</v>
      </c>
    </row>
    <row r="3166" customFormat="false" ht="15" hidden="true" customHeight="true" outlineLevel="0" collapsed="false">
      <c r="A3166" s="32" t="n">
        <v>44358</v>
      </c>
      <c r="B3166" s="9" t="s">
        <v>147</v>
      </c>
      <c r="D3166" s="72"/>
      <c r="E3166" s="73"/>
      <c r="F3166" s="74"/>
      <c r="G3166" s="73"/>
      <c r="H3166" s="75"/>
      <c r="I3166" s="75"/>
      <c r="J3166" s="75"/>
      <c r="K3166" s="34" t="s">
        <v>96</v>
      </c>
      <c r="L3166" s="7" t="n">
        <v>0.0666666666666667</v>
      </c>
      <c r="M3166" s="7" t="n">
        <v>0.0833333333333333</v>
      </c>
      <c r="N3166" s="77" t="s">
        <v>4568</v>
      </c>
      <c r="Q3166" s="0" t="s">
        <v>115</v>
      </c>
      <c r="R3166" s="0" t="str">
        <f aca="false">CHOOSE(WEEKDAY(A3166),"Dom","Lun","Mar","Mie","Jue","Vie","Sab")</f>
        <v>Vie</v>
      </c>
    </row>
    <row r="3167" customFormat="false" ht="15" hidden="true" customHeight="true" outlineLevel="0" collapsed="false">
      <c r="A3167" s="32" t="n">
        <v>44358</v>
      </c>
      <c r="B3167" s="9" t="s">
        <v>143</v>
      </c>
      <c r="D3167" s="72"/>
      <c r="E3167" s="73"/>
      <c r="F3167" s="74"/>
      <c r="G3167" s="73"/>
      <c r="H3167" s="75"/>
      <c r="I3167" s="75"/>
      <c r="J3167" s="75"/>
      <c r="K3167" s="34" t="s">
        <v>144</v>
      </c>
      <c r="L3167" s="7" t="n">
        <v>0.381944444444444</v>
      </c>
      <c r="M3167" s="7" t="n">
        <v>0.393055555555556</v>
      </c>
      <c r="N3167" s="77" t="s">
        <v>259</v>
      </c>
      <c r="Q3167" s="0" t="s">
        <v>115</v>
      </c>
      <c r="R3167" s="0" t="str">
        <f aca="false">CHOOSE(WEEKDAY(A3167),"Dom","Lun","Mar","Mie","Jue","Vie","Sab")</f>
        <v>Vie</v>
      </c>
    </row>
    <row r="3168" customFormat="false" ht="15" hidden="true" customHeight="true" outlineLevel="0" collapsed="false">
      <c r="A3168" s="32" t="n">
        <v>44358</v>
      </c>
      <c r="B3168" s="9" t="s">
        <v>1385</v>
      </c>
      <c r="D3168" s="72"/>
      <c r="E3168" s="73"/>
      <c r="F3168" s="74"/>
      <c r="G3168" s="73"/>
      <c r="H3168" s="75"/>
      <c r="I3168" s="75"/>
      <c r="J3168" s="75"/>
      <c r="K3168" s="34" t="s">
        <v>257</v>
      </c>
      <c r="L3168" s="7" t="n">
        <v>0.404861111111111</v>
      </c>
      <c r="M3168" s="7" t="n">
        <v>0.409722222222222</v>
      </c>
      <c r="N3168" s="77" t="s">
        <v>168</v>
      </c>
      <c r="O3168" s="37" t="s">
        <v>281</v>
      </c>
      <c r="Q3168" s="0" t="s">
        <v>115</v>
      </c>
      <c r="R3168" s="0" t="str">
        <f aca="false">CHOOSE(WEEKDAY(A3168),"Dom","Lun","Mar","Mie","Jue","Vie","Sab")</f>
        <v>Vie</v>
      </c>
    </row>
    <row r="3169" customFormat="false" ht="15" hidden="true" customHeight="true" outlineLevel="0" collapsed="false">
      <c r="A3169" s="32" t="n">
        <v>44358</v>
      </c>
      <c r="B3169" s="9" t="s">
        <v>143</v>
      </c>
      <c r="D3169" s="72"/>
      <c r="E3169" s="73"/>
      <c r="F3169" s="74"/>
      <c r="G3169" s="73"/>
      <c r="H3169" s="75"/>
      <c r="I3169" s="75"/>
      <c r="J3169" s="75"/>
      <c r="K3169" s="34" t="s">
        <v>144</v>
      </c>
      <c r="L3169" s="7" t="n">
        <v>0.467361111111111</v>
      </c>
      <c r="M3169" s="7" t="n">
        <v>0.502083333333333</v>
      </c>
      <c r="N3169" s="77" t="s">
        <v>220</v>
      </c>
      <c r="Q3169" s="0" t="s">
        <v>115</v>
      </c>
      <c r="R3169" s="0" t="str">
        <f aca="false">CHOOSE(WEEKDAY(A3169),"Dom","Lun","Mar","Mie","Jue","Vie","Sab")</f>
        <v>Vie</v>
      </c>
    </row>
    <row r="3170" customFormat="false" ht="15" hidden="true" customHeight="true" outlineLevel="0" collapsed="false">
      <c r="A3170" s="32" t="n">
        <v>44358</v>
      </c>
      <c r="B3170" s="9" t="s">
        <v>1089</v>
      </c>
      <c r="D3170" s="72"/>
      <c r="E3170" s="73"/>
      <c r="F3170" s="74"/>
      <c r="G3170" s="73"/>
      <c r="H3170" s="75"/>
      <c r="I3170" s="75"/>
      <c r="J3170" s="75"/>
      <c r="K3170" s="34" t="s">
        <v>108</v>
      </c>
      <c r="L3170" s="7" t="n">
        <v>0.555555555555556</v>
      </c>
      <c r="M3170" s="7" t="n">
        <v>0.557638888888889</v>
      </c>
      <c r="N3170" s="77" t="s">
        <v>4569</v>
      </c>
      <c r="O3170" s="37" t="s">
        <v>4570</v>
      </c>
      <c r="Q3170" s="0" t="s">
        <v>115</v>
      </c>
      <c r="R3170" s="0" t="str">
        <f aca="false">CHOOSE(WEEKDAY(A3170),"Dom","Lun","Mar","Mie","Jue","Vie","Sab")</f>
        <v>Vie</v>
      </c>
    </row>
    <row r="3171" customFormat="false" ht="15" hidden="true" customHeight="true" outlineLevel="0" collapsed="false">
      <c r="A3171" s="32" t="n">
        <v>44358</v>
      </c>
      <c r="B3171" s="9" t="s">
        <v>4571</v>
      </c>
      <c r="D3171" s="72"/>
      <c r="E3171" s="73"/>
      <c r="F3171" s="74"/>
      <c r="G3171" s="73"/>
      <c r="H3171" s="75"/>
      <c r="I3171" s="75"/>
      <c r="J3171" s="75"/>
      <c r="K3171" s="34" t="s">
        <v>108</v>
      </c>
      <c r="L3171" s="7" t="n">
        <v>0.65</v>
      </c>
      <c r="M3171" s="7" t="n">
        <v>0.681944444444444</v>
      </c>
      <c r="N3171" s="77" t="s">
        <v>124</v>
      </c>
      <c r="O3171" s="37" t="s">
        <v>4572</v>
      </c>
      <c r="Q3171" s="0" t="s">
        <v>115</v>
      </c>
      <c r="R3171" s="0" t="str">
        <f aca="false">CHOOSE(WEEKDAY(A3171),"Dom","Lun","Mar","Mie","Jue","Vie","Sab")</f>
        <v>Vie</v>
      </c>
    </row>
    <row r="3172" customFormat="false" ht="15" hidden="true" customHeight="true" outlineLevel="0" collapsed="false">
      <c r="A3172" s="32" t="n">
        <v>44358</v>
      </c>
      <c r="B3172" s="9" t="s">
        <v>147</v>
      </c>
      <c r="D3172" s="72"/>
      <c r="E3172" s="73"/>
      <c r="F3172" s="74"/>
      <c r="G3172" s="73"/>
      <c r="H3172" s="75"/>
      <c r="I3172" s="75"/>
      <c r="J3172" s="75"/>
      <c r="K3172" s="34" t="s">
        <v>96</v>
      </c>
      <c r="L3172" s="7" t="n">
        <v>0.718055555555556</v>
      </c>
      <c r="M3172" s="7" t="n">
        <v>0.729861111111111</v>
      </c>
      <c r="N3172" s="77" t="s">
        <v>3150</v>
      </c>
      <c r="Q3172" s="0" t="s">
        <v>115</v>
      </c>
      <c r="R3172" s="0" t="str">
        <f aca="false">CHOOSE(WEEKDAY(A3172),"Dom","Lun","Mar","Mie","Jue","Vie","Sab")</f>
        <v>Vie</v>
      </c>
    </row>
    <row r="3173" customFormat="false" ht="15" hidden="true" customHeight="true" outlineLevel="0" collapsed="false">
      <c r="A3173" s="47" t="n">
        <v>44358</v>
      </c>
      <c r="B3173" s="79" t="s">
        <v>147</v>
      </c>
      <c r="C3173" s="49"/>
      <c r="D3173" s="80"/>
      <c r="E3173" s="81"/>
      <c r="F3173" s="82"/>
      <c r="G3173" s="81"/>
      <c r="H3173" s="83"/>
      <c r="I3173" s="83"/>
      <c r="J3173" s="83"/>
      <c r="K3173" s="103" t="s">
        <v>96</v>
      </c>
      <c r="L3173" s="85" t="n">
        <v>0.897916666666667</v>
      </c>
      <c r="M3173" s="85" t="n">
        <v>0.913888888888889</v>
      </c>
      <c r="N3173" s="86" t="s">
        <v>4573</v>
      </c>
      <c r="O3173" s="59"/>
      <c r="Q3173" s="0" t="s">
        <v>115</v>
      </c>
      <c r="R3173" s="0" t="str">
        <f aca="false">CHOOSE(WEEKDAY(A3173),"Dom","Lun","Mar","Mie","Jue","Vie","Sab")</f>
        <v>Vie</v>
      </c>
    </row>
    <row r="3174" customFormat="false" ht="15" hidden="false" customHeight="true" outlineLevel="0" collapsed="false">
      <c r="A3174" s="32" t="n">
        <v>44359</v>
      </c>
      <c r="B3174" s="9" t="s">
        <v>1089</v>
      </c>
      <c r="C3174" s="33" t="n">
        <v>300</v>
      </c>
      <c r="D3174" s="72" t="s">
        <v>104</v>
      </c>
      <c r="E3174" s="73" t="s">
        <v>4574</v>
      </c>
      <c r="F3174" s="74" t="n">
        <f aca="false">IF(MONTH(A3174)=MONTH(A3173),F3173+1,1)</f>
        <v>1</v>
      </c>
      <c r="G3174" s="73"/>
      <c r="H3174" s="75"/>
      <c r="I3174" s="75" t="s">
        <v>131</v>
      </c>
      <c r="J3174" s="75" t="s">
        <v>2313</v>
      </c>
      <c r="K3174" s="34" t="s">
        <v>80</v>
      </c>
      <c r="L3174" s="7" t="n">
        <v>0.374305555555555</v>
      </c>
      <c r="M3174" s="7" t="n">
        <v>0.410416666666667</v>
      </c>
      <c r="N3174" s="77" t="s">
        <v>155</v>
      </c>
      <c r="O3174" s="37" t="s">
        <v>4575</v>
      </c>
      <c r="Q3174" s="0" t="s">
        <v>115</v>
      </c>
      <c r="R3174" s="0" t="str">
        <f aca="false">CHOOSE(WEEKDAY(A3174),"Dom","Lun","Mar","Mie","Jue","Vie","Sab")</f>
        <v>Sab</v>
      </c>
    </row>
    <row r="3175" customFormat="false" ht="15" hidden="false" customHeight="true" outlineLevel="0" collapsed="false">
      <c r="A3175" s="32" t="n">
        <v>44359</v>
      </c>
      <c r="B3175" s="9" t="s">
        <v>1089</v>
      </c>
      <c r="C3175" s="33" t="n">
        <v>300</v>
      </c>
      <c r="D3175" s="72" t="s">
        <v>104</v>
      </c>
      <c r="E3175" s="73" t="s">
        <v>4576</v>
      </c>
      <c r="F3175" s="74" t="n">
        <f aca="false">IF(MONTH(A3175)=MONTH(A3174),F3174+1,1)</f>
        <v>2</v>
      </c>
      <c r="G3175" s="73"/>
      <c r="H3175" s="75"/>
      <c r="I3175" s="75" t="s">
        <v>131</v>
      </c>
      <c r="J3175" s="75" t="s">
        <v>2313</v>
      </c>
      <c r="K3175" s="34" t="s">
        <v>80</v>
      </c>
      <c r="L3175" s="7" t="n">
        <v>0.426388888888889</v>
      </c>
      <c r="M3175" s="7" t="n">
        <v>0.426388888888889</v>
      </c>
      <c r="N3175" s="77" t="s">
        <v>395</v>
      </c>
      <c r="O3175" s="37" t="s">
        <v>4577</v>
      </c>
      <c r="Q3175" s="0" t="s">
        <v>115</v>
      </c>
      <c r="R3175" s="0" t="str">
        <f aca="false">CHOOSE(WEEKDAY(A3175),"Dom","Lun","Mar","Mie","Jue","Vie","Sab")</f>
        <v>Sab</v>
      </c>
    </row>
    <row r="3176" customFormat="false" ht="15" hidden="false" customHeight="true" outlineLevel="0" collapsed="false">
      <c r="A3176" s="32" t="n">
        <v>44359</v>
      </c>
      <c r="B3176" s="9" t="s">
        <v>4578</v>
      </c>
      <c r="C3176" s="33" t="n">
        <v>300</v>
      </c>
      <c r="D3176" s="72" t="s">
        <v>104</v>
      </c>
      <c r="E3176" s="73" t="s">
        <v>4579</v>
      </c>
      <c r="F3176" s="74" t="n">
        <f aca="false">IF(MONTH(A3176)=MONTH(A3175),F3175+1,1)</f>
        <v>3</v>
      </c>
      <c r="G3176" s="73"/>
      <c r="H3176" s="75"/>
      <c r="I3176" s="75" t="s">
        <v>159</v>
      </c>
      <c r="J3176" s="75" t="s">
        <v>2313</v>
      </c>
      <c r="K3176" s="34" t="s">
        <v>80</v>
      </c>
      <c r="L3176" s="7" t="n">
        <v>0.507638888888889</v>
      </c>
      <c r="M3176" s="7" t="n">
        <v>0.524305555555556</v>
      </c>
      <c r="N3176" s="77" t="s">
        <v>267</v>
      </c>
      <c r="O3176" s="37" t="s">
        <v>4580</v>
      </c>
      <c r="Q3176" s="0" t="s">
        <v>115</v>
      </c>
      <c r="R3176" s="0" t="str">
        <f aca="false">CHOOSE(WEEKDAY(A3176),"Dom","Lun","Mar","Mie","Jue","Vie","Sab")</f>
        <v>Sab</v>
      </c>
    </row>
    <row r="3177" customFormat="false" ht="15" hidden="false" customHeight="true" outlineLevel="0" collapsed="false">
      <c r="A3177" s="32" t="n">
        <v>44359</v>
      </c>
      <c r="B3177" s="9" t="s">
        <v>68</v>
      </c>
      <c r="C3177" s="33" t="n">
        <v>450</v>
      </c>
      <c r="D3177" s="72" t="s">
        <v>69</v>
      </c>
      <c r="E3177" s="73" t="s">
        <v>70</v>
      </c>
      <c r="F3177" s="74" t="n">
        <f aca="false">IF(MONTH(A3177)=MONTH(A3176),F3176+1,1)</f>
        <v>4</v>
      </c>
      <c r="G3177" s="73"/>
      <c r="H3177" s="75" t="s">
        <v>71</v>
      </c>
      <c r="I3177" s="75" t="s">
        <v>113</v>
      </c>
      <c r="J3177" s="75" t="s">
        <v>2313</v>
      </c>
      <c r="K3177" s="34" t="s">
        <v>80</v>
      </c>
      <c r="L3177" s="7" t="n">
        <v>0.570833333333333</v>
      </c>
      <c r="M3177" s="7" t="n">
        <v>0.601388888888889</v>
      </c>
      <c r="N3177" s="77" t="s">
        <v>218</v>
      </c>
      <c r="O3177" s="37" t="s">
        <v>4581</v>
      </c>
      <c r="P3177" s="0" t="s">
        <v>4582</v>
      </c>
      <c r="Q3177" s="0" t="s">
        <v>115</v>
      </c>
      <c r="R3177" s="0" t="str">
        <f aca="false">CHOOSE(WEEKDAY(A3177),"Dom","Lun","Mar","Mie","Jue","Vie","Sab")</f>
        <v>Sab</v>
      </c>
    </row>
    <row r="3178" customFormat="false" ht="15" hidden="true" customHeight="true" outlineLevel="0" collapsed="false">
      <c r="A3178" s="32" t="n">
        <v>44359</v>
      </c>
      <c r="B3178" s="9" t="s">
        <v>143</v>
      </c>
      <c r="D3178" s="72"/>
      <c r="E3178" s="73"/>
      <c r="F3178" s="74"/>
      <c r="G3178" s="73"/>
      <c r="H3178" s="75"/>
      <c r="I3178" s="75"/>
      <c r="J3178" s="75"/>
      <c r="K3178" s="34" t="s">
        <v>144</v>
      </c>
      <c r="L3178" s="7" t="n">
        <v>0.452083333333333</v>
      </c>
      <c r="M3178" s="7" t="n">
        <v>0.482638888888889</v>
      </c>
      <c r="N3178" s="77" t="s">
        <v>106</v>
      </c>
      <c r="Q3178" s="0" t="s">
        <v>115</v>
      </c>
      <c r="R3178" s="0" t="str">
        <f aca="false">CHOOSE(WEEKDAY(A3178),"Dom","Lun","Mar","Mie","Jue","Vie","Sab")</f>
        <v>Sab</v>
      </c>
    </row>
    <row r="3179" customFormat="false" ht="15" hidden="true" customHeight="true" outlineLevel="0" collapsed="false">
      <c r="A3179" s="32" t="n">
        <v>44359</v>
      </c>
      <c r="B3179" s="9" t="s">
        <v>1385</v>
      </c>
      <c r="D3179" s="72"/>
      <c r="E3179" s="73"/>
      <c r="F3179" s="74"/>
      <c r="G3179" s="73"/>
      <c r="H3179" s="75"/>
      <c r="I3179" s="75"/>
      <c r="J3179" s="75"/>
      <c r="K3179" s="34" t="s">
        <v>257</v>
      </c>
      <c r="L3179" s="7" t="n">
        <v>0.497916666666667</v>
      </c>
      <c r="M3179" s="7" t="n">
        <v>0.503472222222222</v>
      </c>
      <c r="N3179" s="77" t="s">
        <v>123</v>
      </c>
      <c r="O3179" s="37" t="s">
        <v>281</v>
      </c>
      <c r="Q3179" s="0" t="s">
        <v>115</v>
      </c>
      <c r="R3179" s="0" t="str">
        <f aca="false">CHOOSE(WEEKDAY(A3179),"Dom","Lun","Mar","Mie","Jue","Vie","Sab")</f>
        <v>Sab</v>
      </c>
    </row>
    <row r="3180" customFormat="false" ht="15" hidden="true" customHeight="true" outlineLevel="0" collapsed="false">
      <c r="A3180" s="32" t="n">
        <v>44359</v>
      </c>
      <c r="B3180" s="9" t="s">
        <v>3006</v>
      </c>
      <c r="D3180" s="72"/>
      <c r="E3180" s="73"/>
      <c r="F3180" s="74"/>
      <c r="G3180" s="73"/>
      <c r="H3180" s="75"/>
      <c r="I3180" s="75"/>
      <c r="J3180" s="75"/>
      <c r="K3180" s="34" t="s">
        <v>108</v>
      </c>
      <c r="L3180" s="7" t="n">
        <v>0.542361111111111</v>
      </c>
      <c r="M3180" s="7" t="n">
        <v>0.561805555555556</v>
      </c>
      <c r="N3180" s="77" t="s">
        <v>310</v>
      </c>
      <c r="O3180" s="37" t="s">
        <v>3007</v>
      </c>
      <c r="Q3180" s="0" t="s">
        <v>115</v>
      </c>
      <c r="R3180" s="0" t="str">
        <f aca="false">CHOOSE(WEEKDAY(A3180),"Dom","Lun","Mar","Mie","Jue","Vie","Sab")</f>
        <v>Sab</v>
      </c>
    </row>
    <row r="3181" customFormat="false" ht="15" hidden="true" customHeight="true" outlineLevel="0" collapsed="false">
      <c r="A3181" s="32" t="n">
        <v>44359</v>
      </c>
      <c r="B3181" s="9" t="s">
        <v>4583</v>
      </c>
      <c r="D3181" s="72"/>
      <c r="E3181" s="73"/>
      <c r="F3181" s="74"/>
      <c r="G3181" s="73"/>
      <c r="H3181" s="75"/>
      <c r="I3181" s="75"/>
      <c r="J3181" s="75"/>
      <c r="K3181" s="34" t="s">
        <v>108</v>
      </c>
      <c r="L3181" s="7" t="n">
        <v>0.636111111111111</v>
      </c>
      <c r="M3181" s="7" t="n">
        <v>0.636805555555555</v>
      </c>
      <c r="N3181" s="77" t="s">
        <v>170</v>
      </c>
      <c r="O3181" s="37" t="s">
        <v>4584</v>
      </c>
      <c r="Q3181" s="0" t="s">
        <v>115</v>
      </c>
      <c r="R3181" s="0" t="str">
        <f aca="false">CHOOSE(WEEKDAY(A3181),"Dom","Lun","Mar","Mie","Jue","Vie","Sab")</f>
        <v>Sab</v>
      </c>
    </row>
    <row r="3182" customFormat="false" ht="15" hidden="true" customHeight="true" outlineLevel="0" collapsed="false">
      <c r="A3182" s="32" t="n">
        <v>44359</v>
      </c>
      <c r="B3182" s="9" t="s">
        <v>147</v>
      </c>
      <c r="D3182" s="72"/>
      <c r="E3182" s="73"/>
      <c r="F3182" s="74"/>
      <c r="G3182" s="73"/>
      <c r="H3182" s="75"/>
      <c r="I3182" s="75"/>
      <c r="J3182" s="75"/>
      <c r="K3182" s="34" t="s">
        <v>96</v>
      </c>
      <c r="L3182" s="7" t="n">
        <v>0.644444444444444</v>
      </c>
      <c r="M3182" s="7" t="n">
        <v>0.679861111111111</v>
      </c>
      <c r="N3182" s="77" t="s">
        <v>341</v>
      </c>
      <c r="Q3182" s="0" t="s">
        <v>115</v>
      </c>
      <c r="R3182" s="0" t="str">
        <f aca="false">CHOOSE(WEEKDAY(A3182),"Dom","Lun","Mar","Mie","Jue","Vie","Sab")</f>
        <v>Sab</v>
      </c>
    </row>
    <row r="3183" customFormat="false" ht="15" hidden="true" customHeight="true" outlineLevel="0" collapsed="false">
      <c r="A3183" s="32" t="n">
        <v>44359</v>
      </c>
      <c r="B3183" s="9" t="s">
        <v>143</v>
      </c>
      <c r="D3183" s="72"/>
      <c r="E3183" s="73"/>
      <c r="F3183" s="74"/>
      <c r="G3183" s="73"/>
      <c r="H3183" s="75"/>
      <c r="I3183" s="75"/>
      <c r="J3183" s="75"/>
      <c r="K3183" s="34" t="s">
        <v>144</v>
      </c>
      <c r="L3183" s="7" t="n">
        <v>0.702777777777778</v>
      </c>
      <c r="M3183" s="7" t="n">
        <v>0.724305555555556</v>
      </c>
      <c r="N3183" s="77" t="s">
        <v>198</v>
      </c>
      <c r="Q3183" s="0" t="s">
        <v>115</v>
      </c>
      <c r="R3183" s="0" t="str">
        <f aca="false">CHOOSE(WEEKDAY(A3183),"Dom","Lun","Mar","Mie","Jue","Vie","Sab")</f>
        <v>Sab</v>
      </c>
    </row>
    <row r="3184" customFormat="false" ht="15" hidden="true" customHeight="true" outlineLevel="0" collapsed="false">
      <c r="A3184" s="47" t="n">
        <v>44359</v>
      </c>
      <c r="B3184" s="79" t="s">
        <v>147</v>
      </c>
      <c r="C3184" s="49"/>
      <c r="D3184" s="80"/>
      <c r="E3184" s="81"/>
      <c r="F3184" s="82"/>
      <c r="G3184" s="81"/>
      <c r="H3184" s="83"/>
      <c r="I3184" s="83"/>
      <c r="J3184" s="83"/>
      <c r="K3184" s="103" t="s">
        <v>96</v>
      </c>
      <c r="L3184" s="85" t="n">
        <v>0.734722222222222</v>
      </c>
      <c r="M3184" s="85" t="n">
        <v>0.747222222222222</v>
      </c>
      <c r="N3184" s="86" t="s">
        <v>4585</v>
      </c>
      <c r="O3184" s="59"/>
      <c r="Q3184" s="0" t="s">
        <v>115</v>
      </c>
      <c r="R3184" s="0" t="str">
        <f aca="false">CHOOSE(WEEKDAY(A3184),"Dom","Lun","Mar","Mie","Jue","Vie","Sab")</f>
        <v>Sab</v>
      </c>
    </row>
    <row r="3185" customFormat="false" ht="15" hidden="false" customHeight="true" outlineLevel="0" collapsed="false">
      <c r="A3185" s="32" t="n">
        <v>44360</v>
      </c>
      <c r="B3185" s="9" t="s">
        <v>4586</v>
      </c>
      <c r="C3185" s="33" t="n">
        <v>300</v>
      </c>
      <c r="D3185" s="72" t="s">
        <v>104</v>
      </c>
      <c r="E3185" s="73" t="s">
        <v>4587</v>
      </c>
      <c r="F3185" s="74" t="n">
        <f aca="false">IF(MONTH(A3185)=MONTH(A3184),F3184+1,1)</f>
        <v>1</v>
      </c>
      <c r="G3185" s="73"/>
      <c r="H3185" s="75"/>
      <c r="I3185" s="75" t="s">
        <v>131</v>
      </c>
      <c r="J3185" s="75" t="s">
        <v>2313</v>
      </c>
      <c r="K3185" s="34" t="s">
        <v>80</v>
      </c>
      <c r="L3185" s="7" t="n">
        <v>0.3625</v>
      </c>
      <c r="M3185" s="7" t="n">
        <v>0.402777777777778</v>
      </c>
      <c r="N3185" s="77" t="s">
        <v>615</v>
      </c>
      <c r="O3185" s="37" t="s">
        <v>4588</v>
      </c>
      <c r="Q3185" s="0" t="s">
        <v>115</v>
      </c>
      <c r="R3185" s="0" t="str">
        <f aca="false">CHOOSE(WEEKDAY(A3185),"Dom","Lun","Mar","Mie","Jue","Vie","Sab")</f>
        <v>Dom</v>
      </c>
    </row>
    <row r="3186" customFormat="false" ht="15" hidden="false" customHeight="true" outlineLevel="0" collapsed="false">
      <c r="A3186" s="32" t="n">
        <v>44360</v>
      </c>
      <c r="B3186" s="9" t="s">
        <v>4589</v>
      </c>
      <c r="C3186" s="33" t="n">
        <v>300</v>
      </c>
      <c r="D3186" s="72" t="s">
        <v>104</v>
      </c>
      <c r="E3186" s="73" t="s">
        <v>4590</v>
      </c>
      <c r="F3186" s="74" t="n">
        <f aca="false">IF(MONTH(A3186)=MONTH(A3185),F3185+1,1)</f>
        <v>2</v>
      </c>
      <c r="G3186" s="73"/>
      <c r="H3186" s="75"/>
      <c r="I3186" s="75" t="s">
        <v>79</v>
      </c>
      <c r="J3186" s="75" t="s">
        <v>2313</v>
      </c>
      <c r="K3186" s="34" t="s">
        <v>80</v>
      </c>
      <c r="L3186" s="7" t="n">
        <v>0.529861111111111</v>
      </c>
      <c r="M3186" s="7" t="n">
        <v>0.539583333333333</v>
      </c>
      <c r="N3186" s="77" t="s">
        <v>259</v>
      </c>
      <c r="O3186" s="37" t="s">
        <v>4591</v>
      </c>
      <c r="Q3186" s="0" t="s">
        <v>115</v>
      </c>
      <c r="R3186" s="0" t="str">
        <f aca="false">CHOOSE(WEEKDAY(A3186),"Dom","Lun","Mar","Mie","Jue","Vie","Sab")</f>
        <v>Dom</v>
      </c>
    </row>
    <row r="3187" customFormat="false" ht="15" hidden="true" customHeight="true" outlineLevel="0" collapsed="false">
      <c r="A3187" s="32" t="n">
        <v>44360</v>
      </c>
      <c r="B3187" s="9" t="s">
        <v>4586</v>
      </c>
      <c r="D3187" s="72"/>
      <c r="E3187" s="73"/>
      <c r="F3187" s="74"/>
      <c r="G3187" s="73"/>
      <c r="H3187" s="75"/>
      <c r="I3187" s="75"/>
      <c r="J3187" s="75"/>
      <c r="K3187" s="34" t="s">
        <v>108</v>
      </c>
      <c r="L3187" s="7" t="n">
        <v>0.423611111111111</v>
      </c>
      <c r="M3187" s="7" t="n">
        <v>0.425</v>
      </c>
      <c r="N3187" s="77" t="s">
        <v>220</v>
      </c>
      <c r="O3187" s="37" t="s">
        <v>4592</v>
      </c>
      <c r="Q3187" s="0" t="s">
        <v>115</v>
      </c>
      <c r="R3187" s="0" t="str">
        <f aca="false">CHOOSE(WEEKDAY(A3187),"Dom","Lun","Mar","Mie","Jue","Vie","Sab")</f>
        <v>Dom</v>
      </c>
    </row>
    <row r="3188" customFormat="false" ht="15" hidden="true" customHeight="true" outlineLevel="0" collapsed="false">
      <c r="A3188" s="32" t="n">
        <v>44360</v>
      </c>
      <c r="B3188" s="9" t="s">
        <v>4586</v>
      </c>
      <c r="D3188" s="72"/>
      <c r="E3188" s="73"/>
      <c r="F3188" s="74"/>
      <c r="G3188" s="73"/>
      <c r="H3188" s="75"/>
      <c r="I3188" s="75"/>
      <c r="J3188" s="75"/>
      <c r="K3188" s="34" t="s">
        <v>108</v>
      </c>
      <c r="L3188" s="7" t="n">
        <v>0.436111111111111</v>
      </c>
      <c r="M3188" s="7" t="n">
        <v>0.436111111111111</v>
      </c>
      <c r="N3188" s="77" t="s">
        <v>310</v>
      </c>
      <c r="O3188" s="37" t="s">
        <v>4593</v>
      </c>
      <c r="Q3188" s="0" t="s">
        <v>115</v>
      </c>
      <c r="R3188" s="0" t="str">
        <f aca="false">CHOOSE(WEEKDAY(A3188),"Dom","Lun","Mar","Mie","Jue","Vie","Sab")</f>
        <v>Dom</v>
      </c>
    </row>
    <row r="3189" customFormat="false" ht="15" hidden="true" customHeight="true" outlineLevel="0" collapsed="false">
      <c r="A3189" s="32" t="n">
        <v>44360</v>
      </c>
      <c r="B3189" s="9" t="s">
        <v>143</v>
      </c>
      <c r="D3189" s="72"/>
      <c r="E3189" s="73"/>
      <c r="F3189" s="74"/>
      <c r="G3189" s="73"/>
      <c r="H3189" s="75"/>
      <c r="I3189" s="75"/>
      <c r="J3189" s="75"/>
      <c r="K3189" s="34" t="s">
        <v>144</v>
      </c>
      <c r="L3189" s="7" t="n">
        <v>0.445138888888889</v>
      </c>
      <c r="M3189" s="7" t="n">
        <v>0.477083333333333</v>
      </c>
      <c r="N3189" s="77" t="s">
        <v>109</v>
      </c>
      <c r="Q3189" s="0" t="s">
        <v>115</v>
      </c>
      <c r="R3189" s="0" t="str">
        <f aca="false">CHOOSE(WEEKDAY(A3189),"Dom","Lun","Mar","Mie","Jue","Vie","Sab")</f>
        <v>Dom</v>
      </c>
    </row>
    <row r="3190" customFormat="false" ht="15" hidden="true" customHeight="true" outlineLevel="0" collapsed="false">
      <c r="A3190" s="32" t="n">
        <v>44360</v>
      </c>
      <c r="B3190" s="9" t="s">
        <v>4594</v>
      </c>
      <c r="D3190" s="72"/>
      <c r="E3190" s="73"/>
      <c r="F3190" s="74"/>
      <c r="G3190" s="73"/>
      <c r="H3190" s="75"/>
      <c r="I3190" s="75"/>
      <c r="J3190" s="75"/>
      <c r="K3190" s="34" t="s">
        <v>108</v>
      </c>
      <c r="L3190" s="7" t="n">
        <v>0.489583333333333</v>
      </c>
      <c r="M3190" s="7" t="n">
        <v>0.527083333333333</v>
      </c>
      <c r="N3190" s="77" t="s">
        <v>168</v>
      </c>
      <c r="O3190" s="37" t="s">
        <v>4595</v>
      </c>
      <c r="Q3190" s="0" t="s">
        <v>115</v>
      </c>
      <c r="R3190" s="0" t="str">
        <f aca="false">CHOOSE(WEEKDAY(A3190),"Dom","Lun","Mar","Mie","Jue","Vie","Sab")</f>
        <v>Dom</v>
      </c>
    </row>
    <row r="3191" customFormat="false" ht="15" hidden="true" customHeight="true" outlineLevel="0" collapsed="false">
      <c r="A3191" s="47" t="n">
        <v>44360</v>
      </c>
      <c r="B3191" s="79" t="s">
        <v>147</v>
      </c>
      <c r="C3191" s="49"/>
      <c r="D3191" s="80"/>
      <c r="E3191" s="81"/>
      <c r="F3191" s="82"/>
      <c r="G3191" s="81"/>
      <c r="H3191" s="83"/>
      <c r="I3191" s="83"/>
      <c r="J3191" s="83"/>
      <c r="K3191" s="103" t="s">
        <v>96</v>
      </c>
      <c r="L3191" s="85" t="n">
        <v>0.551388888888889</v>
      </c>
      <c r="M3191" s="85" t="n">
        <v>0.590972222222222</v>
      </c>
      <c r="N3191" s="86" t="s">
        <v>4596</v>
      </c>
      <c r="O3191" s="59"/>
      <c r="Q3191" s="0" t="s">
        <v>115</v>
      </c>
      <c r="R3191" s="0" t="str">
        <f aca="false">CHOOSE(WEEKDAY(A3191),"Dom","Lun","Mar","Mie","Jue","Vie","Sab")</f>
        <v>Dom</v>
      </c>
    </row>
    <row r="3192" customFormat="false" ht="15" hidden="false" customHeight="true" outlineLevel="0" collapsed="false">
      <c r="A3192" s="32" t="n">
        <v>44361</v>
      </c>
      <c r="B3192" s="9" t="s">
        <v>4597</v>
      </c>
      <c r="C3192" s="33" t="n">
        <v>300</v>
      </c>
      <c r="D3192" s="72" t="s">
        <v>104</v>
      </c>
      <c r="E3192" s="73" t="s">
        <v>4598</v>
      </c>
      <c r="F3192" s="74" t="n">
        <f aca="false">IF(MONTH(A3192)=MONTH(A3191),F3191+1,1)</f>
        <v>1</v>
      </c>
      <c r="G3192" s="73"/>
      <c r="H3192" s="75"/>
      <c r="I3192" s="75" t="s">
        <v>113</v>
      </c>
      <c r="J3192" s="75" t="s">
        <v>2313</v>
      </c>
      <c r="K3192" s="34" t="s">
        <v>80</v>
      </c>
      <c r="L3192" s="7" t="n">
        <v>0.421527777777778</v>
      </c>
      <c r="M3192" s="7" t="n">
        <v>0.442361111111111</v>
      </c>
      <c r="N3192" s="77" t="s">
        <v>132</v>
      </c>
      <c r="O3192" s="37" t="s">
        <v>4599</v>
      </c>
      <c r="Q3192" s="0" t="s">
        <v>115</v>
      </c>
      <c r="R3192" s="0" t="str">
        <f aca="false">CHOOSE(WEEKDAY(A3192),"Dom","Lun","Mar","Mie","Jue","Vie","Sab")</f>
        <v>Lun</v>
      </c>
    </row>
    <row r="3193" customFormat="false" ht="15" hidden="false" customHeight="true" outlineLevel="0" collapsed="false">
      <c r="A3193" s="32" t="n">
        <v>44361</v>
      </c>
      <c r="B3193" s="9" t="s">
        <v>4600</v>
      </c>
      <c r="C3193" s="33" t="n">
        <v>300</v>
      </c>
      <c r="D3193" s="72" t="s">
        <v>104</v>
      </c>
      <c r="E3193" s="73" t="s">
        <v>4601</v>
      </c>
      <c r="F3193" s="74" t="n">
        <f aca="false">IF(MONTH(A3193)=MONTH(A3192),F3192+1,1)</f>
        <v>2</v>
      </c>
      <c r="G3193" s="73"/>
      <c r="H3193" s="75"/>
      <c r="I3193" s="75" t="s">
        <v>159</v>
      </c>
      <c r="J3193" s="75" t="s">
        <v>2313</v>
      </c>
      <c r="K3193" s="34" t="s">
        <v>80</v>
      </c>
      <c r="L3193" s="7" t="n">
        <v>0.50625</v>
      </c>
      <c r="M3193" s="7" t="n">
        <v>0.513888888888889</v>
      </c>
      <c r="N3193" s="77" t="s">
        <v>122</v>
      </c>
      <c r="O3193" s="37" t="s">
        <v>4602</v>
      </c>
      <c r="Q3193" s="0" t="s">
        <v>115</v>
      </c>
      <c r="R3193" s="0" t="str">
        <f aca="false">CHOOSE(WEEKDAY(A3193),"Dom","Lun","Mar","Mie","Jue","Vie","Sab")</f>
        <v>Lun</v>
      </c>
    </row>
    <row r="3194" customFormat="false" ht="15" hidden="false" customHeight="true" outlineLevel="0" collapsed="false">
      <c r="A3194" s="32" t="n">
        <v>44361</v>
      </c>
      <c r="B3194" s="9" t="s">
        <v>4603</v>
      </c>
      <c r="C3194" s="33" t="n">
        <v>400</v>
      </c>
      <c r="D3194" s="72" t="s">
        <v>104</v>
      </c>
      <c r="E3194" s="73" t="s">
        <v>4604</v>
      </c>
      <c r="F3194" s="74" t="n">
        <f aca="false">IF(MONTH(A3194)=MONTH(A3193),F3193+1,1)</f>
        <v>3</v>
      </c>
      <c r="G3194" s="73"/>
      <c r="H3194" s="75"/>
      <c r="I3194" s="75" t="s">
        <v>183</v>
      </c>
      <c r="J3194" s="75" t="s">
        <v>2313</v>
      </c>
      <c r="K3194" s="34" t="s">
        <v>80</v>
      </c>
      <c r="L3194" s="7" t="n">
        <v>0.528472222222222</v>
      </c>
      <c r="M3194" s="7" t="n">
        <v>0.553472222222222</v>
      </c>
      <c r="N3194" s="77" t="s">
        <v>395</v>
      </c>
      <c r="O3194" s="37" t="s">
        <v>4605</v>
      </c>
      <c r="Q3194" s="0" t="s">
        <v>115</v>
      </c>
      <c r="R3194" s="0" t="str">
        <f aca="false">CHOOSE(WEEKDAY(A3194),"Dom","Lun","Mar","Mie","Jue","Vie","Sab")</f>
        <v>Lun</v>
      </c>
    </row>
    <row r="3195" customFormat="false" ht="15" hidden="false" customHeight="true" outlineLevel="0" collapsed="false">
      <c r="A3195" s="32" t="n">
        <v>44361</v>
      </c>
      <c r="B3195" s="9" t="s">
        <v>4606</v>
      </c>
      <c r="C3195" s="33" t="n">
        <v>350</v>
      </c>
      <c r="D3195" s="72" t="s">
        <v>104</v>
      </c>
      <c r="E3195" s="73" t="s">
        <v>4607</v>
      </c>
      <c r="F3195" s="74" t="n">
        <f aca="false">IF(MONTH(A3195)=MONTH(A3194),F3194+1,1)</f>
        <v>4</v>
      </c>
      <c r="G3195" s="73"/>
      <c r="H3195" s="75"/>
      <c r="I3195" s="75" t="s">
        <v>1227</v>
      </c>
      <c r="J3195" s="75" t="s">
        <v>2313</v>
      </c>
      <c r="K3195" s="34" t="s">
        <v>80</v>
      </c>
      <c r="L3195" s="7" t="n">
        <v>0.651388888888889</v>
      </c>
      <c r="M3195" s="7" t="n">
        <v>0.661805555555556</v>
      </c>
      <c r="N3195" s="77" t="s">
        <v>164</v>
      </c>
      <c r="O3195" s="37" t="s">
        <v>4608</v>
      </c>
      <c r="Q3195" s="0" t="s">
        <v>115</v>
      </c>
      <c r="R3195" s="0" t="str">
        <f aca="false">CHOOSE(WEEKDAY(A3195),"Dom","Lun","Mar","Mie","Jue","Vie","Sab")</f>
        <v>Lun</v>
      </c>
    </row>
    <row r="3196" customFormat="false" ht="15" hidden="false" customHeight="true" outlineLevel="0" collapsed="false">
      <c r="A3196" s="32" t="n">
        <v>44361</v>
      </c>
      <c r="B3196" s="9" t="s">
        <v>4088</v>
      </c>
      <c r="C3196" s="164" t="n">
        <v>300</v>
      </c>
      <c r="D3196" s="72" t="s">
        <v>104</v>
      </c>
      <c r="E3196" s="73" t="s">
        <v>392</v>
      </c>
      <c r="F3196" s="74" t="n">
        <f aca="false">IF(MONTH(A3196)=MONTH(A3195),F3195+1,1)</f>
        <v>5</v>
      </c>
      <c r="G3196" s="73"/>
      <c r="H3196" s="75" t="s">
        <v>393</v>
      </c>
      <c r="I3196" s="75" t="s">
        <v>394</v>
      </c>
      <c r="J3196" s="75" t="s">
        <v>2313</v>
      </c>
      <c r="K3196" s="34" t="s">
        <v>80</v>
      </c>
      <c r="L3196" s="7" t="n">
        <v>0.815277777777778</v>
      </c>
      <c r="M3196" s="7" t="n">
        <v>0.827777777777778</v>
      </c>
      <c r="N3196" s="77" t="s">
        <v>276</v>
      </c>
      <c r="O3196" s="37" t="s">
        <v>396</v>
      </c>
      <c r="P3196" s="0" t="s">
        <v>4414</v>
      </c>
      <c r="Q3196" s="0" t="s">
        <v>115</v>
      </c>
      <c r="R3196" s="0" t="str">
        <f aca="false">CHOOSE(WEEKDAY(A3196),"Dom","Lun","Mar","Mie","Jue","Vie","Sab")</f>
        <v>Lun</v>
      </c>
    </row>
    <row r="3197" customFormat="false" ht="15" hidden="true" customHeight="true" outlineLevel="0" collapsed="false">
      <c r="A3197" s="32" t="n">
        <v>44361</v>
      </c>
      <c r="B3197" s="9" t="s">
        <v>1632</v>
      </c>
      <c r="D3197" s="72"/>
      <c r="E3197" s="73"/>
      <c r="F3197" s="74"/>
      <c r="G3197" s="73"/>
      <c r="H3197" s="75"/>
      <c r="I3197" s="75"/>
      <c r="J3197" s="75"/>
      <c r="K3197" s="34" t="s">
        <v>257</v>
      </c>
      <c r="L3197" s="7" t="n">
        <v>0.414583333333333</v>
      </c>
      <c r="M3197" s="7" t="n">
        <v>0.41875</v>
      </c>
      <c r="N3197" s="77" t="s">
        <v>168</v>
      </c>
      <c r="O3197" s="37" t="s">
        <v>407</v>
      </c>
      <c r="Q3197" s="0" t="s">
        <v>115</v>
      </c>
      <c r="R3197" s="0" t="str">
        <f aca="false">CHOOSE(WEEKDAY(A3197),"Dom","Lun","Mar","Mie","Jue","Vie","Sab")</f>
        <v>Lun</v>
      </c>
    </row>
    <row r="3198" customFormat="false" ht="15" hidden="true" customHeight="true" outlineLevel="0" collapsed="false">
      <c r="A3198" s="32" t="n">
        <v>44361</v>
      </c>
      <c r="B3198" s="9" t="s">
        <v>3006</v>
      </c>
      <c r="D3198" s="72"/>
      <c r="E3198" s="73"/>
      <c r="F3198" s="74"/>
      <c r="G3198" s="73"/>
      <c r="H3198" s="75"/>
      <c r="I3198" s="75"/>
      <c r="J3198" s="75"/>
      <c r="K3198" s="34" t="s">
        <v>144</v>
      </c>
      <c r="L3198" s="7" t="n">
        <v>0.463888888888889</v>
      </c>
      <c r="M3198" s="7" t="n">
        <v>0.491666666666667</v>
      </c>
      <c r="N3198" s="77" t="s">
        <v>122</v>
      </c>
      <c r="O3198" s="37" t="s">
        <v>3007</v>
      </c>
      <c r="P3198" s="0" t="s">
        <v>4495</v>
      </c>
      <c r="Q3198" s="0" t="s">
        <v>115</v>
      </c>
      <c r="R3198" s="0" t="str">
        <f aca="false">CHOOSE(WEEKDAY(A3198),"Dom","Lun","Mar","Mie","Jue","Vie","Sab")</f>
        <v>Lun</v>
      </c>
    </row>
    <row r="3199" customFormat="false" ht="15" hidden="true" customHeight="true" outlineLevel="0" collapsed="false">
      <c r="A3199" s="32" t="n">
        <v>44361</v>
      </c>
      <c r="B3199" s="9" t="s">
        <v>143</v>
      </c>
      <c r="D3199" s="72"/>
      <c r="E3199" s="73"/>
      <c r="F3199" s="74"/>
      <c r="G3199" s="73"/>
      <c r="H3199" s="75"/>
      <c r="I3199" s="75"/>
      <c r="J3199" s="75"/>
      <c r="K3199" s="34" t="s">
        <v>144</v>
      </c>
      <c r="L3199" s="7" t="n">
        <v>0.579166666666667</v>
      </c>
      <c r="M3199" s="7" t="n">
        <v>0.601388888888889</v>
      </c>
      <c r="N3199" s="77" t="s">
        <v>198</v>
      </c>
      <c r="Q3199" s="0" t="s">
        <v>115</v>
      </c>
      <c r="R3199" s="0" t="str">
        <f aca="false">CHOOSE(WEEKDAY(A3199),"Dom","Lun","Mar","Mie","Jue","Vie","Sab")</f>
        <v>Lun</v>
      </c>
    </row>
    <row r="3200" customFormat="false" ht="15" hidden="true" customHeight="true" outlineLevel="0" collapsed="false">
      <c r="A3200" s="32" t="n">
        <v>44361</v>
      </c>
      <c r="B3200" s="9" t="s">
        <v>1225</v>
      </c>
      <c r="D3200" s="72"/>
      <c r="E3200" s="73"/>
      <c r="F3200" s="74"/>
      <c r="G3200" s="73"/>
      <c r="H3200" s="75"/>
      <c r="I3200" s="75" t="s">
        <v>1227</v>
      </c>
      <c r="J3200" s="75"/>
      <c r="K3200" s="34" t="s">
        <v>141</v>
      </c>
      <c r="L3200" s="7" t="n">
        <v>0.611805555555556</v>
      </c>
      <c r="M3200" s="7" t="n">
        <v>0.648611111111111</v>
      </c>
      <c r="N3200" s="77" t="s">
        <v>168</v>
      </c>
      <c r="O3200" s="37" t="s">
        <v>4609</v>
      </c>
      <c r="Q3200" s="0" t="s">
        <v>115</v>
      </c>
      <c r="R3200" s="0" t="str">
        <f aca="false">CHOOSE(WEEKDAY(A3200),"Dom","Lun","Mar","Mie","Jue","Vie","Sab")</f>
        <v>Lun</v>
      </c>
    </row>
    <row r="3201" customFormat="false" ht="15" hidden="true" customHeight="true" outlineLevel="0" collapsed="false">
      <c r="A3201" s="32" t="n">
        <v>44361</v>
      </c>
      <c r="B3201" s="9" t="s">
        <v>143</v>
      </c>
      <c r="D3201" s="72"/>
      <c r="E3201" s="73"/>
      <c r="F3201" s="74"/>
      <c r="G3201" s="73"/>
      <c r="H3201" s="75"/>
      <c r="I3201" s="75"/>
      <c r="J3201" s="75"/>
      <c r="K3201" s="34" t="s">
        <v>144</v>
      </c>
      <c r="L3201" s="7" t="n">
        <v>0.671527777777778</v>
      </c>
      <c r="M3201" s="7" t="n">
        <v>0.70625</v>
      </c>
      <c r="N3201" s="77" t="s">
        <v>198</v>
      </c>
      <c r="Q3201" s="0" t="s">
        <v>115</v>
      </c>
      <c r="R3201" s="0" t="str">
        <f aca="false">CHOOSE(WEEKDAY(A3201),"Dom","Lun","Mar","Mie","Jue","Vie","Sab")</f>
        <v>Lun</v>
      </c>
    </row>
    <row r="3202" customFormat="false" ht="15" hidden="true" customHeight="true" outlineLevel="0" collapsed="false">
      <c r="A3202" s="32" t="n">
        <v>44361</v>
      </c>
      <c r="B3202" s="9" t="s">
        <v>147</v>
      </c>
      <c r="D3202" s="72"/>
      <c r="E3202" s="73"/>
      <c r="F3202" s="74"/>
      <c r="G3202" s="73"/>
      <c r="H3202" s="75"/>
      <c r="I3202" s="75"/>
      <c r="J3202" s="75"/>
      <c r="K3202" s="34" t="s">
        <v>96</v>
      </c>
      <c r="L3202" s="7" t="n">
        <v>0.716666666666667</v>
      </c>
      <c r="M3202" s="7" t="n">
        <v>0.742361111111111</v>
      </c>
      <c r="N3202" s="77" t="s">
        <v>2238</v>
      </c>
      <c r="Q3202" s="0" t="s">
        <v>115</v>
      </c>
      <c r="R3202" s="0" t="str">
        <f aca="false">CHOOSE(WEEKDAY(A3202),"Dom","Lun","Mar","Mie","Jue","Vie","Sab")</f>
        <v>Lun</v>
      </c>
    </row>
    <row r="3203" customFormat="false" ht="15" hidden="true" customHeight="true" outlineLevel="0" collapsed="false">
      <c r="A3203" s="47" t="n">
        <v>44361</v>
      </c>
      <c r="B3203" s="79" t="s">
        <v>147</v>
      </c>
      <c r="C3203" s="49"/>
      <c r="D3203" s="80"/>
      <c r="E3203" s="81"/>
      <c r="F3203" s="82"/>
      <c r="G3203" s="81"/>
      <c r="H3203" s="83"/>
      <c r="I3203" s="83"/>
      <c r="J3203" s="83"/>
      <c r="K3203" s="103" t="s">
        <v>96</v>
      </c>
      <c r="L3203" s="85" t="n">
        <v>0.85</v>
      </c>
      <c r="M3203" s="85" t="n">
        <v>0.86875</v>
      </c>
      <c r="N3203" s="86" t="s">
        <v>4610</v>
      </c>
      <c r="O3203" s="59"/>
      <c r="Q3203" s="0" t="s">
        <v>115</v>
      </c>
      <c r="R3203" s="0" t="str">
        <f aca="false">CHOOSE(WEEKDAY(A3203),"Dom","Lun","Mar","Mie","Jue","Vie","Sab")</f>
        <v>Lun</v>
      </c>
    </row>
    <row r="3204" customFormat="false" ht="15" hidden="false" customHeight="true" outlineLevel="0" collapsed="false">
      <c r="A3204" s="32" t="n">
        <v>44362</v>
      </c>
      <c r="B3204" s="9" t="s">
        <v>4611</v>
      </c>
      <c r="C3204" s="164" t="n">
        <v>300</v>
      </c>
      <c r="D3204" s="72" t="s">
        <v>821</v>
      </c>
      <c r="E3204" s="73" t="s">
        <v>4612</v>
      </c>
      <c r="F3204" s="74" t="n">
        <f aca="false">IF(MONTH(A3204)=MONTH(A3203),F3203+1,1)</f>
        <v>1</v>
      </c>
      <c r="G3204" s="73"/>
      <c r="H3204" s="75" t="s">
        <v>233</v>
      </c>
      <c r="I3204" s="75" t="s">
        <v>228</v>
      </c>
      <c r="J3204" s="75"/>
      <c r="K3204" s="34" t="s">
        <v>72</v>
      </c>
      <c r="L3204" s="7" t="n">
        <v>0.720138888888889</v>
      </c>
      <c r="M3204" s="7" t="n">
        <v>0.720138888888889</v>
      </c>
      <c r="N3204" s="77" t="n">
        <v>0</v>
      </c>
      <c r="O3204" s="37" t="s">
        <v>4613</v>
      </c>
      <c r="P3204" s="0" t="s">
        <v>4414</v>
      </c>
      <c r="Q3204" s="0" t="s">
        <v>115</v>
      </c>
      <c r="R3204" s="0" t="str">
        <f aca="false">CHOOSE(WEEKDAY(A3204),"Dom","Lun","Mar","Mie","Jue","Vie","Sab")</f>
        <v>Mar</v>
      </c>
    </row>
    <row r="3205" customFormat="false" ht="15" hidden="false" customHeight="true" outlineLevel="0" collapsed="false">
      <c r="A3205" s="32" t="n">
        <v>44362</v>
      </c>
      <c r="B3205" s="9" t="s">
        <v>996</v>
      </c>
      <c r="C3205" s="33" t="n">
        <v>300</v>
      </c>
      <c r="D3205" s="72" t="s">
        <v>104</v>
      </c>
      <c r="E3205" s="73" t="s">
        <v>4614</v>
      </c>
      <c r="F3205" s="74" t="n">
        <f aca="false">IF(MONTH(A3205)=MONTH(A3204),F3204+1,1)</f>
        <v>2</v>
      </c>
      <c r="G3205" s="73"/>
      <c r="H3205" s="75"/>
      <c r="I3205" s="75" t="s">
        <v>100</v>
      </c>
      <c r="J3205" s="75" t="s">
        <v>2313</v>
      </c>
      <c r="K3205" s="34" t="s">
        <v>80</v>
      </c>
      <c r="L3205" s="7" t="n">
        <v>0.500694444444444</v>
      </c>
      <c r="M3205" s="7" t="n">
        <v>0.511805555555555</v>
      </c>
      <c r="N3205" s="77" t="s">
        <v>155</v>
      </c>
      <c r="O3205" s="37" t="s">
        <v>4615</v>
      </c>
      <c r="Q3205" s="0" t="s">
        <v>115</v>
      </c>
      <c r="R3205" s="0" t="str">
        <f aca="false">CHOOSE(WEEKDAY(A3205),"Dom","Lun","Mar","Mie","Jue","Vie","Sab")</f>
        <v>Mar</v>
      </c>
    </row>
    <row r="3206" customFormat="false" ht="15" hidden="false" customHeight="true" outlineLevel="0" collapsed="false">
      <c r="A3206" s="32" t="n">
        <v>44362</v>
      </c>
      <c r="B3206" s="9" t="s">
        <v>1924</v>
      </c>
      <c r="C3206" s="33" t="n">
        <v>270</v>
      </c>
      <c r="D3206" s="72" t="s">
        <v>104</v>
      </c>
      <c r="E3206" s="73" t="s">
        <v>1925</v>
      </c>
      <c r="F3206" s="74" t="n">
        <f aca="false">IF(MONTH(A3206)=MONTH(A3205),F3205+1,1)</f>
        <v>3</v>
      </c>
      <c r="G3206" s="73"/>
      <c r="H3206" s="75"/>
      <c r="I3206" s="75" t="s">
        <v>159</v>
      </c>
      <c r="J3206" s="75" t="s">
        <v>2313</v>
      </c>
      <c r="K3206" s="34" t="s">
        <v>80</v>
      </c>
      <c r="L3206" s="7" t="n">
        <v>0.588888888888889</v>
      </c>
      <c r="M3206" s="7" t="n">
        <v>0.691666666666667</v>
      </c>
      <c r="N3206" s="77" t="s">
        <v>122</v>
      </c>
      <c r="O3206" s="37" t="s">
        <v>1926</v>
      </c>
      <c r="Q3206" s="0" t="s">
        <v>115</v>
      </c>
      <c r="R3206" s="0" t="str">
        <f aca="false">CHOOSE(WEEKDAY(A3206),"Dom","Lun","Mar","Mie","Jue","Vie","Sab")</f>
        <v>Mar</v>
      </c>
    </row>
    <row r="3207" customFormat="false" ht="15" hidden="true" customHeight="true" outlineLevel="0" collapsed="false">
      <c r="A3207" s="32" t="n">
        <v>44362</v>
      </c>
      <c r="B3207" s="9" t="s">
        <v>4616</v>
      </c>
      <c r="D3207" s="72"/>
      <c r="E3207" s="73"/>
      <c r="F3207" s="74"/>
      <c r="G3207" s="73"/>
      <c r="H3207" s="75"/>
      <c r="I3207" s="75"/>
      <c r="J3207" s="75"/>
      <c r="K3207" s="34" t="s">
        <v>108</v>
      </c>
      <c r="L3207" s="7" t="n">
        <v>0.527777777777778</v>
      </c>
      <c r="M3207" s="7" t="n">
        <v>0.534027777777778</v>
      </c>
      <c r="N3207" s="77" t="s">
        <v>476</v>
      </c>
      <c r="O3207" s="37" t="s">
        <v>4617</v>
      </c>
      <c r="Q3207" s="0" t="s">
        <v>115</v>
      </c>
      <c r="R3207" s="0" t="str">
        <f aca="false">CHOOSE(WEEKDAY(A3207),"Dom","Lun","Mar","Mie","Jue","Vie","Sab")</f>
        <v>Mar</v>
      </c>
    </row>
    <row r="3208" customFormat="false" ht="15" hidden="true" customHeight="true" outlineLevel="0" collapsed="false">
      <c r="A3208" s="32" t="n">
        <v>44362</v>
      </c>
      <c r="B3208" s="9" t="s">
        <v>4438</v>
      </c>
      <c r="D3208" s="72"/>
      <c r="E3208" s="73"/>
      <c r="F3208" s="74"/>
      <c r="G3208" s="73"/>
      <c r="H3208" s="75"/>
      <c r="I3208" s="75"/>
      <c r="J3208" s="75"/>
      <c r="K3208" s="34" t="s">
        <v>257</v>
      </c>
      <c r="L3208" s="7" t="n">
        <v>0.553472222222222</v>
      </c>
      <c r="M3208" s="7" t="n">
        <v>0.561111111111111</v>
      </c>
      <c r="N3208" s="77" t="s">
        <v>168</v>
      </c>
      <c r="O3208" s="37" t="s">
        <v>4439</v>
      </c>
      <c r="P3208" s="0" t="s">
        <v>4440</v>
      </c>
      <c r="Q3208" s="0" t="s">
        <v>115</v>
      </c>
      <c r="R3208" s="0" t="str">
        <f aca="false">CHOOSE(WEEKDAY(A3208),"Dom","Lun","Mar","Mie","Jue","Vie","Sab")</f>
        <v>Mar</v>
      </c>
    </row>
    <row r="3209" customFormat="false" ht="15" hidden="true" customHeight="true" outlineLevel="0" collapsed="false">
      <c r="A3209" s="32" t="n">
        <v>44362</v>
      </c>
      <c r="B3209" s="9" t="s">
        <v>143</v>
      </c>
      <c r="D3209" s="72"/>
      <c r="E3209" s="73"/>
      <c r="F3209" s="74"/>
      <c r="G3209" s="73"/>
      <c r="H3209" s="75"/>
      <c r="I3209" s="75"/>
      <c r="J3209" s="75"/>
      <c r="K3209" s="34" t="s">
        <v>144</v>
      </c>
      <c r="L3209" s="7" t="n">
        <v>0.563888888888889</v>
      </c>
      <c r="M3209" s="7" t="n">
        <v>0.576388888888889</v>
      </c>
      <c r="N3209" s="77" t="s">
        <v>109</v>
      </c>
      <c r="Q3209" s="0" t="s">
        <v>115</v>
      </c>
      <c r="R3209" s="0" t="str">
        <f aca="false">CHOOSE(WEEKDAY(A3209),"Dom","Lun","Mar","Mie","Jue","Vie","Sab")</f>
        <v>Mar</v>
      </c>
    </row>
    <row r="3210" customFormat="false" ht="15" hidden="true" customHeight="true" outlineLevel="0" collapsed="false">
      <c r="A3210" s="32" t="n">
        <v>44362</v>
      </c>
      <c r="B3210" s="9" t="s">
        <v>4618</v>
      </c>
      <c r="D3210" s="72"/>
      <c r="E3210" s="73"/>
      <c r="F3210" s="74"/>
      <c r="G3210" s="73"/>
      <c r="H3210" s="75"/>
      <c r="I3210" s="75"/>
      <c r="J3210" s="75"/>
      <c r="K3210" s="34" t="s">
        <v>108</v>
      </c>
      <c r="L3210" s="7" t="n">
        <v>0.70625</v>
      </c>
      <c r="M3210" s="7" t="n">
        <v>0.720138888888889</v>
      </c>
      <c r="N3210" s="77" t="s">
        <v>213</v>
      </c>
      <c r="Q3210" s="0" t="s">
        <v>115</v>
      </c>
      <c r="R3210" s="0" t="str">
        <f aca="false">CHOOSE(WEEKDAY(A3210),"Dom","Lun","Mar","Mie","Jue","Vie","Sab")</f>
        <v>Mar</v>
      </c>
    </row>
    <row r="3211" customFormat="false" ht="15" hidden="true" customHeight="true" outlineLevel="0" collapsed="false">
      <c r="A3211" s="47" t="n">
        <v>44362</v>
      </c>
      <c r="B3211" s="79" t="s">
        <v>147</v>
      </c>
      <c r="C3211" s="49"/>
      <c r="D3211" s="80"/>
      <c r="E3211" s="81"/>
      <c r="F3211" s="82"/>
      <c r="G3211" s="81"/>
      <c r="H3211" s="83"/>
      <c r="I3211" s="83"/>
      <c r="J3211" s="83"/>
      <c r="K3211" s="103" t="s">
        <v>96</v>
      </c>
      <c r="L3211" s="85" t="n">
        <v>0.7375</v>
      </c>
      <c r="M3211" s="85" t="n">
        <v>0.746527777777778</v>
      </c>
      <c r="N3211" s="86" t="s">
        <v>4619</v>
      </c>
      <c r="O3211" s="59"/>
      <c r="Q3211" s="0" t="s">
        <v>115</v>
      </c>
      <c r="R3211" s="0" t="str">
        <f aca="false">CHOOSE(WEEKDAY(A3211),"Dom","Lun","Mar","Mie","Jue","Vie","Sab")</f>
        <v>Mar</v>
      </c>
    </row>
    <row r="3212" customFormat="false" ht="15" hidden="false" customHeight="true" outlineLevel="0" collapsed="false">
      <c r="A3212" s="32" t="n">
        <v>44363</v>
      </c>
      <c r="B3212" s="9" t="s">
        <v>3480</v>
      </c>
      <c r="C3212" s="33" t="n">
        <v>490</v>
      </c>
      <c r="D3212" s="72" t="s">
        <v>821</v>
      </c>
      <c r="E3212" s="73" t="s">
        <v>3481</v>
      </c>
      <c r="F3212" s="74" t="n">
        <f aca="false">IF(MONTH(A3212)=MONTH(A3211),F3211+1,1)</f>
        <v>1</v>
      </c>
      <c r="G3212" s="73"/>
      <c r="H3212" s="75" t="s">
        <v>3482</v>
      </c>
      <c r="I3212" s="75" t="s">
        <v>79</v>
      </c>
      <c r="J3212" s="75" t="s">
        <v>2313</v>
      </c>
      <c r="K3212" s="34" t="s">
        <v>80</v>
      </c>
      <c r="L3212" s="7" t="n">
        <v>0.741666666666667</v>
      </c>
      <c r="M3212" s="7" t="n">
        <v>0.752083333333333</v>
      </c>
      <c r="N3212" s="77" t="s">
        <v>86</v>
      </c>
      <c r="O3212" s="37" t="s">
        <v>3483</v>
      </c>
      <c r="Q3212" s="0" t="s">
        <v>332</v>
      </c>
      <c r="R3212" s="0" t="str">
        <f aca="false">CHOOSE(WEEKDAY(A3212),"Dom","Lun","Mar","Mie","Jue","Vie","Sab")</f>
        <v>Mie</v>
      </c>
    </row>
    <row r="3213" customFormat="false" ht="15" hidden="false" customHeight="true" outlineLevel="0" collapsed="false">
      <c r="A3213" s="32" t="n">
        <v>44363</v>
      </c>
      <c r="B3213" s="9" t="s">
        <v>1670</v>
      </c>
      <c r="C3213" s="33" t="n">
        <v>350</v>
      </c>
      <c r="D3213" s="72" t="s">
        <v>104</v>
      </c>
      <c r="E3213" s="73" t="s">
        <v>4620</v>
      </c>
      <c r="F3213" s="74" t="n">
        <f aca="false">IF(MONTH(A3213)=MONTH(A3212),F3212+1,1)</f>
        <v>2</v>
      </c>
      <c r="G3213" s="73"/>
      <c r="H3213" s="75" t="s">
        <v>1672</v>
      </c>
      <c r="I3213" s="75" t="s">
        <v>131</v>
      </c>
      <c r="J3213" s="75" t="s">
        <v>2313</v>
      </c>
      <c r="K3213" s="34" t="s">
        <v>80</v>
      </c>
      <c r="L3213" s="7" t="n">
        <v>0.360416666666667</v>
      </c>
      <c r="M3213" s="7" t="n">
        <v>0.388888888888889</v>
      </c>
      <c r="N3213" s="77" t="s">
        <v>101</v>
      </c>
      <c r="O3213" s="37" t="s">
        <v>4621</v>
      </c>
      <c r="Q3213" s="0" t="s">
        <v>332</v>
      </c>
      <c r="R3213" s="0" t="str">
        <f aca="false">CHOOSE(WEEKDAY(A3213),"Dom","Lun","Mar","Mie","Jue","Vie","Sab")</f>
        <v>Mie</v>
      </c>
    </row>
    <row r="3214" customFormat="false" ht="15" hidden="false" customHeight="true" outlineLevel="0" collapsed="false">
      <c r="A3214" s="32" t="n">
        <v>44363</v>
      </c>
      <c r="B3214" s="9" t="s">
        <v>4622</v>
      </c>
      <c r="C3214" s="33" t="n">
        <v>300</v>
      </c>
      <c r="D3214" s="72" t="s">
        <v>104</v>
      </c>
      <c r="E3214" s="73" t="s">
        <v>4623</v>
      </c>
      <c r="F3214" s="74" t="n">
        <f aca="false">IF(MONTH(A3214)=MONTH(A3213),F3213+1,1)</f>
        <v>3</v>
      </c>
      <c r="G3214" s="73"/>
      <c r="H3214" s="75"/>
      <c r="I3214" s="75" t="s">
        <v>113</v>
      </c>
      <c r="J3214" s="75" t="s">
        <v>2313</v>
      </c>
      <c r="K3214" s="34" t="s">
        <v>80</v>
      </c>
      <c r="L3214" s="7" t="n">
        <v>0.534722222222222</v>
      </c>
      <c r="M3214" s="7" t="n">
        <v>0.538888888888889</v>
      </c>
      <c r="N3214" s="77" t="s">
        <v>261</v>
      </c>
      <c r="O3214" s="37" t="s">
        <v>4624</v>
      </c>
      <c r="Q3214" s="0" t="s">
        <v>332</v>
      </c>
      <c r="R3214" s="0" t="str">
        <f aca="false">CHOOSE(WEEKDAY(A3214),"Dom","Lun","Mar","Mie","Jue","Vie","Sab")</f>
        <v>Mie</v>
      </c>
    </row>
    <row r="3215" customFormat="false" ht="15" hidden="false" customHeight="true" outlineLevel="0" collapsed="false">
      <c r="A3215" s="32" t="n">
        <v>44363</v>
      </c>
      <c r="B3215" s="9" t="s">
        <v>4625</v>
      </c>
      <c r="C3215" s="33" t="n">
        <v>300</v>
      </c>
      <c r="D3215" s="72" t="s">
        <v>104</v>
      </c>
      <c r="E3215" s="73" t="s">
        <v>4626</v>
      </c>
      <c r="F3215" s="74" t="n">
        <f aca="false">IF(MONTH(A3215)=MONTH(A3214),F3214+1,1)</f>
        <v>4</v>
      </c>
      <c r="G3215" s="73"/>
      <c r="H3215" s="75"/>
      <c r="I3215" s="75" t="s">
        <v>113</v>
      </c>
      <c r="J3215" s="75" t="s">
        <v>2313</v>
      </c>
      <c r="K3215" s="34" t="s">
        <v>80</v>
      </c>
      <c r="L3215" s="7" t="n">
        <v>0.552083333333333</v>
      </c>
      <c r="M3215" s="7" t="n">
        <v>0.559722222222222</v>
      </c>
      <c r="N3215" s="77" t="s">
        <v>122</v>
      </c>
      <c r="O3215" s="37" t="s">
        <v>4627</v>
      </c>
      <c r="Q3215" s="0" t="s">
        <v>332</v>
      </c>
      <c r="R3215" s="0" t="str">
        <f aca="false">CHOOSE(WEEKDAY(A3215),"Dom","Lun","Mar","Mie","Jue","Vie","Sab")</f>
        <v>Mie</v>
      </c>
    </row>
    <row r="3216" customFormat="false" ht="15" hidden="false" customHeight="true" outlineLevel="0" collapsed="false">
      <c r="A3216" s="32" t="n">
        <v>44363</v>
      </c>
      <c r="B3216" s="9" t="s">
        <v>204</v>
      </c>
      <c r="C3216" s="33" t="n">
        <v>500</v>
      </c>
      <c r="D3216" s="72" t="s">
        <v>104</v>
      </c>
      <c r="E3216" s="73" t="s">
        <v>205</v>
      </c>
      <c r="F3216" s="74" t="n">
        <f aca="false">IF(MONTH(A3216)=MONTH(A3215),F3215+1,1)</f>
        <v>5</v>
      </c>
      <c r="G3216" s="73"/>
      <c r="H3216" s="75" t="s">
        <v>204</v>
      </c>
      <c r="I3216" s="75" t="s">
        <v>79</v>
      </c>
      <c r="J3216" s="75" t="s">
        <v>2313</v>
      </c>
      <c r="K3216" s="34" t="s">
        <v>80</v>
      </c>
      <c r="L3216" s="7" t="n">
        <v>0.574305555555555</v>
      </c>
      <c r="M3216" s="7" t="n">
        <v>0.579166666666667</v>
      </c>
      <c r="N3216" s="77" t="s">
        <v>259</v>
      </c>
      <c r="O3216" s="37" t="s">
        <v>207</v>
      </c>
      <c r="Q3216" s="0" t="s">
        <v>332</v>
      </c>
      <c r="R3216" s="0" t="str">
        <f aca="false">CHOOSE(WEEKDAY(A3216),"Dom","Lun","Mar","Mie","Jue","Vie","Sab")</f>
        <v>Mie</v>
      </c>
    </row>
    <row r="3217" customFormat="false" ht="15" hidden="false" customHeight="true" outlineLevel="0" collapsed="false">
      <c r="A3217" s="32" t="n">
        <v>44363</v>
      </c>
      <c r="B3217" s="9" t="s">
        <v>1343</v>
      </c>
      <c r="C3217" s="33" t="n">
        <v>200</v>
      </c>
      <c r="D3217" s="72" t="s">
        <v>104</v>
      </c>
      <c r="E3217" s="73" t="s">
        <v>4628</v>
      </c>
      <c r="F3217" s="74" t="n">
        <f aca="false">IF(MONTH(A3217)=MONTH(A3216),F3216+1,1)</f>
        <v>6</v>
      </c>
      <c r="G3217" s="73"/>
      <c r="H3217" s="75"/>
      <c r="I3217" s="75" t="s">
        <v>159</v>
      </c>
      <c r="J3217" s="75" t="s">
        <v>2313</v>
      </c>
      <c r="K3217" s="34" t="s">
        <v>80</v>
      </c>
      <c r="L3217" s="7" t="n">
        <v>0.655555555555556</v>
      </c>
      <c r="M3217" s="7" t="n">
        <v>0.665277777777778</v>
      </c>
      <c r="N3217" s="77" t="s">
        <v>324</v>
      </c>
      <c r="O3217" s="37" t="s">
        <v>4629</v>
      </c>
      <c r="Q3217" s="0" t="s">
        <v>332</v>
      </c>
      <c r="R3217" s="0" t="str">
        <f aca="false">CHOOSE(WEEKDAY(A3217),"Dom","Lun","Mar","Mie","Jue","Vie","Sab")</f>
        <v>Mie</v>
      </c>
    </row>
    <row r="3218" customFormat="false" ht="15" hidden="true" customHeight="true" outlineLevel="0" collapsed="false">
      <c r="A3218" s="32" t="n">
        <v>44363</v>
      </c>
      <c r="B3218" s="9" t="s">
        <v>143</v>
      </c>
      <c r="D3218" s="72"/>
      <c r="E3218" s="73"/>
      <c r="F3218" s="74"/>
      <c r="G3218" s="73"/>
      <c r="H3218" s="75"/>
      <c r="I3218" s="75"/>
      <c r="J3218" s="75"/>
      <c r="K3218" s="34" t="s">
        <v>144</v>
      </c>
      <c r="L3218" s="7" t="n">
        <v>0.41875</v>
      </c>
      <c r="M3218" s="7" t="n">
        <v>0.443055555555556</v>
      </c>
      <c r="N3218" s="77" t="s">
        <v>198</v>
      </c>
      <c r="Q3218" s="0" t="s">
        <v>332</v>
      </c>
      <c r="R3218" s="0" t="str">
        <f aca="false">CHOOSE(WEEKDAY(A3218),"Dom","Lun","Mar","Mie","Jue","Vie","Sab")</f>
        <v>Mie</v>
      </c>
    </row>
    <row r="3219" customFormat="false" ht="15" hidden="true" customHeight="true" outlineLevel="0" collapsed="false">
      <c r="A3219" s="32" t="n">
        <v>44363</v>
      </c>
      <c r="B3219" s="9" t="s">
        <v>1403</v>
      </c>
      <c r="D3219" s="72"/>
      <c r="E3219" s="73"/>
      <c r="F3219" s="74"/>
      <c r="G3219" s="73"/>
      <c r="H3219" s="75"/>
      <c r="I3219" s="75"/>
      <c r="J3219" s="75"/>
      <c r="K3219" s="34" t="s">
        <v>257</v>
      </c>
      <c r="L3219" s="7" t="n">
        <v>0.453472222222222</v>
      </c>
      <c r="M3219" s="7" t="n">
        <v>0.532638888888889</v>
      </c>
      <c r="N3219" s="77" t="s">
        <v>190</v>
      </c>
      <c r="O3219" s="37" t="s">
        <v>1404</v>
      </c>
      <c r="Q3219" s="0" t="s">
        <v>332</v>
      </c>
      <c r="R3219" s="0" t="str">
        <f aca="false">CHOOSE(WEEKDAY(A3219),"Dom","Lun","Mar","Mie","Jue","Vie","Sab")</f>
        <v>Mie</v>
      </c>
    </row>
    <row r="3220" customFormat="false" ht="15" hidden="true" customHeight="true" outlineLevel="0" collapsed="false">
      <c r="A3220" s="32" t="n">
        <v>44363</v>
      </c>
      <c r="B3220" s="9" t="s">
        <v>3001</v>
      </c>
      <c r="D3220" s="72"/>
      <c r="E3220" s="73"/>
      <c r="F3220" s="74"/>
      <c r="G3220" s="73"/>
      <c r="H3220" s="75"/>
      <c r="I3220" s="75"/>
      <c r="J3220" s="75"/>
      <c r="K3220" s="34" t="s">
        <v>108</v>
      </c>
      <c r="L3220" s="7" t="n">
        <v>0.590972222222222</v>
      </c>
      <c r="M3220" s="7" t="n">
        <v>0.594444444444444</v>
      </c>
      <c r="N3220" s="77" t="s">
        <v>190</v>
      </c>
      <c r="O3220" s="37" t="s">
        <v>4630</v>
      </c>
      <c r="Q3220" s="0" t="s">
        <v>332</v>
      </c>
      <c r="R3220" s="0" t="str">
        <f aca="false">CHOOSE(WEEKDAY(A3220),"Dom","Lun","Mar","Mie","Jue","Vie","Sab")</f>
        <v>Mie</v>
      </c>
    </row>
    <row r="3221" customFormat="false" ht="15" hidden="true" customHeight="true" outlineLevel="0" collapsed="false">
      <c r="A3221" s="32" t="n">
        <v>44363</v>
      </c>
      <c r="B3221" s="9" t="s">
        <v>143</v>
      </c>
      <c r="D3221" s="72"/>
      <c r="E3221" s="73"/>
      <c r="F3221" s="74"/>
      <c r="G3221" s="73"/>
      <c r="H3221" s="75"/>
      <c r="I3221" s="75"/>
      <c r="J3221" s="75"/>
      <c r="K3221" s="34" t="s">
        <v>144</v>
      </c>
      <c r="L3221" s="7" t="n">
        <v>0.596527777777778</v>
      </c>
      <c r="M3221" s="7" t="n">
        <v>0.638888888888889</v>
      </c>
      <c r="N3221" s="77" t="s">
        <v>385</v>
      </c>
      <c r="Q3221" s="0" t="s">
        <v>332</v>
      </c>
      <c r="R3221" s="0" t="str">
        <f aca="false">CHOOSE(WEEKDAY(A3221),"Dom","Lun","Mar","Mie","Jue","Vie","Sab")</f>
        <v>Mie</v>
      </c>
    </row>
    <row r="3222" customFormat="false" ht="15" hidden="true" customHeight="true" outlineLevel="0" collapsed="false">
      <c r="A3222" s="32" t="n">
        <v>44363</v>
      </c>
      <c r="B3222" s="9" t="s">
        <v>143</v>
      </c>
      <c r="D3222" s="72"/>
      <c r="E3222" s="73"/>
      <c r="F3222" s="74"/>
      <c r="G3222" s="73"/>
      <c r="H3222" s="75"/>
      <c r="I3222" s="75"/>
      <c r="J3222" s="75"/>
      <c r="K3222" s="34" t="s">
        <v>144</v>
      </c>
      <c r="L3222" s="7" t="n">
        <v>0.672222222222222</v>
      </c>
      <c r="M3222" s="7" t="n">
        <v>0.677083333333333</v>
      </c>
      <c r="N3222" s="77" t="s">
        <v>259</v>
      </c>
      <c r="Q3222" s="0" t="s">
        <v>332</v>
      </c>
      <c r="R3222" s="0" t="str">
        <f aca="false">CHOOSE(WEEKDAY(A3222),"Dom","Lun","Mar","Mie","Jue","Vie","Sab")</f>
        <v>Mie</v>
      </c>
    </row>
    <row r="3223" customFormat="false" ht="15" hidden="true" customHeight="true" outlineLevel="0" collapsed="false">
      <c r="A3223" s="32" t="n">
        <v>44363</v>
      </c>
      <c r="B3223" s="9" t="s">
        <v>204</v>
      </c>
      <c r="D3223" s="72"/>
      <c r="E3223" s="73" t="s">
        <v>205</v>
      </c>
      <c r="F3223" s="74"/>
      <c r="G3223" s="73"/>
      <c r="H3223" s="75" t="s">
        <v>204</v>
      </c>
      <c r="I3223" s="75" t="s">
        <v>79</v>
      </c>
      <c r="J3223" s="75"/>
      <c r="K3223" s="34" t="s">
        <v>108</v>
      </c>
      <c r="L3223" s="7" t="n">
        <v>0.688888888888889</v>
      </c>
      <c r="M3223" s="7" t="n">
        <v>0.727083333333333</v>
      </c>
      <c r="N3223" s="77" t="s">
        <v>164</v>
      </c>
      <c r="O3223" s="37" t="s">
        <v>207</v>
      </c>
      <c r="P3223" s="0" t="s">
        <v>4631</v>
      </c>
      <c r="Q3223" s="0" t="s">
        <v>332</v>
      </c>
      <c r="R3223" s="0" t="str">
        <f aca="false">CHOOSE(WEEKDAY(A3223),"Dom","Lun","Mar","Mie","Jue","Vie","Sab")</f>
        <v>Mie</v>
      </c>
    </row>
    <row r="3224" customFormat="false" ht="15" hidden="true" customHeight="true" outlineLevel="0" collapsed="false">
      <c r="A3224" s="32" t="n">
        <v>44363</v>
      </c>
      <c r="B3224" s="9" t="s">
        <v>370</v>
      </c>
      <c r="D3224" s="72"/>
      <c r="E3224" s="73"/>
      <c r="F3224" s="74"/>
      <c r="G3224" s="73"/>
      <c r="H3224" s="75"/>
      <c r="I3224" s="75"/>
      <c r="J3224" s="75"/>
      <c r="K3224" s="34" t="s">
        <v>257</v>
      </c>
      <c r="L3224" s="7" t="n">
        <v>0.736805555555556</v>
      </c>
      <c r="M3224" s="7" t="n">
        <v>0.738888888888889</v>
      </c>
      <c r="N3224" s="77" t="s">
        <v>168</v>
      </c>
      <c r="O3224" s="37" t="s">
        <v>371</v>
      </c>
      <c r="Q3224" s="0" t="s">
        <v>332</v>
      </c>
      <c r="R3224" s="0" t="str">
        <f aca="false">CHOOSE(WEEKDAY(A3224),"Dom","Lun","Mar","Mie","Jue","Vie","Sab")</f>
        <v>Mie</v>
      </c>
    </row>
    <row r="3225" customFormat="false" ht="15" hidden="true" customHeight="true" outlineLevel="0" collapsed="false">
      <c r="A3225" s="32" t="n">
        <v>44363</v>
      </c>
      <c r="B3225" s="9" t="s">
        <v>143</v>
      </c>
      <c r="D3225" s="72"/>
      <c r="E3225" s="73"/>
      <c r="F3225" s="74"/>
      <c r="G3225" s="73"/>
      <c r="H3225" s="75"/>
      <c r="I3225" s="75"/>
      <c r="J3225" s="75"/>
      <c r="K3225" s="34" t="s">
        <v>144</v>
      </c>
      <c r="L3225" s="7" t="n">
        <v>0.775694444444444</v>
      </c>
      <c r="M3225" s="7" t="n">
        <v>0.826388888888889</v>
      </c>
      <c r="N3225" s="77" t="s">
        <v>155</v>
      </c>
      <c r="Q3225" s="0" t="s">
        <v>332</v>
      </c>
      <c r="R3225" s="0" t="str">
        <f aca="false">CHOOSE(WEEKDAY(A3225),"Dom","Lun","Mar","Mie","Jue","Vie","Sab")</f>
        <v>Mie</v>
      </c>
    </row>
    <row r="3226" customFormat="false" ht="15" hidden="true" customHeight="true" outlineLevel="0" collapsed="false">
      <c r="A3226" s="47" t="n">
        <v>44363</v>
      </c>
      <c r="B3226" s="79" t="s">
        <v>147</v>
      </c>
      <c r="C3226" s="49"/>
      <c r="D3226" s="80"/>
      <c r="E3226" s="81"/>
      <c r="F3226" s="82"/>
      <c r="G3226" s="81"/>
      <c r="H3226" s="83"/>
      <c r="I3226" s="83"/>
      <c r="J3226" s="83"/>
      <c r="K3226" s="103" t="s">
        <v>96</v>
      </c>
      <c r="L3226" s="85" t="n">
        <v>0.842361111111111</v>
      </c>
      <c r="M3226" s="85" t="n">
        <v>0.857638888888889</v>
      </c>
      <c r="N3226" s="86" t="s">
        <v>4632</v>
      </c>
      <c r="O3226" s="59"/>
      <c r="Q3226" s="0" t="s">
        <v>332</v>
      </c>
      <c r="R3226" s="0" t="str">
        <f aca="false">CHOOSE(WEEKDAY(A3226),"Dom","Lun","Mar","Mie","Jue","Vie","Sab")</f>
        <v>Mie</v>
      </c>
    </row>
    <row r="3227" customFormat="false" ht="15" hidden="false" customHeight="true" outlineLevel="0" collapsed="false">
      <c r="A3227" s="32" t="n">
        <v>44364</v>
      </c>
      <c r="B3227" s="9" t="s">
        <v>1455</v>
      </c>
      <c r="C3227" s="33" t="n">
        <v>400</v>
      </c>
      <c r="D3227" s="72" t="s">
        <v>104</v>
      </c>
      <c r="E3227" s="73" t="s">
        <v>4096</v>
      </c>
      <c r="F3227" s="74" t="n">
        <f aca="false">IF(MONTH(A3227)=MONTH(A3226),F3226+1,1)</f>
        <v>1</v>
      </c>
      <c r="G3227" s="73"/>
      <c r="H3227" s="75"/>
      <c r="I3227" s="75" t="s">
        <v>183</v>
      </c>
      <c r="J3227" s="75" t="s">
        <v>2313</v>
      </c>
      <c r="K3227" s="34" t="s">
        <v>80</v>
      </c>
      <c r="L3227" s="7" t="n">
        <v>0.738194444444444</v>
      </c>
      <c r="M3227" s="7" t="n">
        <v>0.751388888888889</v>
      </c>
      <c r="N3227" s="77" t="s">
        <v>109</v>
      </c>
      <c r="O3227" s="37" t="s">
        <v>4097</v>
      </c>
      <c r="Q3227" s="0" t="s">
        <v>332</v>
      </c>
      <c r="R3227" s="0" t="str">
        <f aca="false">CHOOSE(WEEKDAY(A3227),"Dom","Lun","Mar","Mie","Jue","Vie","Sab")</f>
        <v>Jue</v>
      </c>
    </row>
    <row r="3228" customFormat="false" ht="15" hidden="true" customHeight="true" outlineLevel="0" collapsed="false">
      <c r="A3228" s="47" t="n">
        <v>44364</v>
      </c>
      <c r="B3228" s="79" t="s">
        <v>147</v>
      </c>
      <c r="C3228" s="49"/>
      <c r="D3228" s="80"/>
      <c r="E3228" s="81"/>
      <c r="F3228" s="82"/>
      <c r="G3228" s="81"/>
      <c r="H3228" s="83"/>
      <c r="I3228" s="83"/>
      <c r="J3228" s="83"/>
      <c r="K3228" s="103" t="s">
        <v>96</v>
      </c>
      <c r="L3228" s="85" t="n">
        <v>0.763888888888889</v>
      </c>
      <c r="M3228" s="85" t="n">
        <v>0.780555555555556</v>
      </c>
      <c r="N3228" s="86" t="s">
        <v>4140</v>
      </c>
      <c r="O3228" s="59"/>
      <c r="Q3228" s="0" t="s">
        <v>332</v>
      </c>
      <c r="R3228" s="0" t="str">
        <f aca="false">CHOOSE(WEEKDAY(A3228),"Dom","Lun","Mar","Mie","Jue","Vie","Sab")</f>
        <v>Jue</v>
      </c>
    </row>
    <row r="3229" customFormat="false" ht="15" hidden="false" customHeight="true" outlineLevel="0" collapsed="false">
      <c r="A3229" s="32" t="n">
        <v>44365</v>
      </c>
      <c r="B3229" s="9" t="s">
        <v>4281</v>
      </c>
      <c r="C3229" s="33" t="n">
        <v>450</v>
      </c>
      <c r="D3229" s="72" t="s">
        <v>821</v>
      </c>
      <c r="E3229" s="73" t="s">
        <v>4282</v>
      </c>
      <c r="F3229" s="74" t="n">
        <f aca="false">IF(MONTH(A3229)=MONTH(A3228),F3228+1,1)</f>
        <v>1</v>
      </c>
      <c r="G3229" s="73"/>
      <c r="H3229" s="75" t="s">
        <v>4283</v>
      </c>
      <c r="I3229" s="75" t="s">
        <v>79</v>
      </c>
      <c r="J3229" s="75" t="s">
        <v>2313</v>
      </c>
      <c r="K3229" s="34" t="s">
        <v>80</v>
      </c>
      <c r="L3229" s="7" t="n">
        <v>0.536111111111111</v>
      </c>
      <c r="M3229" s="7" t="n">
        <v>0.555555555555556</v>
      </c>
      <c r="N3229" s="77" t="s">
        <v>213</v>
      </c>
      <c r="O3229" s="37" t="s">
        <v>4284</v>
      </c>
      <c r="Q3229" s="0" t="s">
        <v>332</v>
      </c>
      <c r="R3229" s="0" t="str">
        <f aca="false">CHOOSE(WEEKDAY(A3229),"Dom","Lun","Mar","Mie","Jue","Vie","Sab")</f>
        <v>Vie</v>
      </c>
    </row>
    <row r="3230" customFormat="false" ht="15" hidden="false" customHeight="true" outlineLevel="0" collapsed="false">
      <c r="A3230" s="32" t="n">
        <v>44365</v>
      </c>
      <c r="B3230" s="9" t="s">
        <v>4633</v>
      </c>
      <c r="C3230" s="33" t="n">
        <v>650</v>
      </c>
      <c r="D3230" s="72" t="s">
        <v>821</v>
      </c>
      <c r="E3230" s="73" t="s">
        <v>4634</v>
      </c>
      <c r="F3230" s="74" t="n">
        <f aca="false">IF(MONTH(A3230)=MONTH(A3229),F3229+1,1)</f>
        <v>2</v>
      </c>
      <c r="G3230" s="73"/>
      <c r="H3230" s="75" t="s">
        <v>4635</v>
      </c>
      <c r="I3230" s="75" t="s">
        <v>1227</v>
      </c>
      <c r="J3230" s="75" t="s">
        <v>2313</v>
      </c>
      <c r="K3230" s="34" t="s">
        <v>80</v>
      </c>
      <c r="L3230" s="7" t="n">
        <v>0.661805555555556</v>
      </c>
      <c r="M3230" s="7" t="n">
        <v>0.673611111111111</v>
      </c>
      <c r="N3230" s="77" t="s">
        <v>213</v>
      </c>
      <c r="O3230" s="37" t="s">
        <v>4636</v>
      </c>
      <c r="Q3230" s="0" t="s">
        <v>332</v>
      </c>
      <c r="R3230" s="0" t="str">
        <f aca="false">CHOOSE(WEEKDAY(A3230),"Dom","Lun","Mar","Mie","Jue","Vie","Sab")</f>
        <v>Vie</v>
      </c>
    </row>
    <row r="3231" customFormat="false" ht="15" hidden="false" customHeight="true" outlineLevel="0" collapsed="false">
      <c r="A3231" s="32" t="n">
        <v>44365</v>
      </c>
      <c r="B3231" s="9" t="s">
        <v>2201</v>
      </c>
      <c r="C3231" s="164" t="n">
        <v>400</v>
      </c>
      <c r="D3231" s="72" t="s">
        <v>104</v>
      </c>
      <c r="E3231" s="73" t="s">
        <v>4637</v>
      </c>
      <c r="F3231" s="74" t="n">
        <f aca="false">IF(MONTH(A3231)=MONTH(A3230),F3230+1,1)</f>
        <v>3</v>
      </c>
      <c r="G3231" s="73"/>
      <c r="H3231" s="75"/>
      <c r="I3231" s="75" t="s">
        <v>113</v>
      </c>
      <c r="J3231" s="75" t="s">
        <v>2313</v>
      </c>
      <c r="K3231" s="34" t="s">
        <v>80</v>
      </c>
      <c r="L3231" s="7" t="n">
        <v>0.352777777777778</v>
      </c>
      <c r="M3231" s="7" t="n">
        <v>0.384722222222222</v>
      </c>
      <c r="N3231" s="77" t="s">
        <v>206</v>
      </c>
      <c r="O3231" s="37" t="s">
        <v>4638</v>
      </c>
      <c r="Q3231" s="0" t="s">
        <v>332</v>
      </c>
      <c r="R3231" s="0" t="str">
        <f aca="false">CHOOSE(WEEKDAY(A3231),"Dom","Lun","Mar","Mie","Jue","Vie","Sab")</f>
        <v>Vie</v>
      </c>
    </row>
    <row r="3232" customFormat="false" ht="15" hidden="false" customHeight="true" outlineLevel="0" collapsed="false">
      <c r="A3232" s="32" t="n">
        <v>44365</v>
      </c>
      <c r="B3232" s="9" t="s">
        <v>4639</v>
      </c>
      <c r="C3232" s="33" t="n">
        <v>300</v>
      </c>
      <c r="D3232" s="72" t="s">
        <v>104</v>
      </c>
      <c r="E3232" s="73" t="s">
        <v>4640</v>
      </c>
      <c r="F3232" s="74" t="n">
        <f aca="false">IF(MONTH(A3232)=MONTH(A3231),F3231+1,1)</f>
        <v>4</v>
      </c>
      <c r="G3232" s="73"/>
      <c r="H3232" s="75"/>
      <c r="I3232" s="75" t="s">
        <v>1720</v>
      </c>
      <c r="J3232" s="75" t="s">
        <v>2313</v>
      </c>
      <c r="K3232" s="34" t="s">
        <v>80</v>
      </c>
      <c r="L3232" s="7" t="n">
        <v>0.425</v>
      </c>
      <c r="M3232" s="7" t="n">
        <v>0.443055555555556</v>
      </c>
      <c r="N3232" s="77" t="s">
        <v>198</v>
      </c>
      <c r="O3232" s="37" t="s">
        <v>4641</v>
      </c>
      <c r="Q3232" s="0" t="s">
        <v>332</v>
      </c>
      <c r="R3232" s="0" t="str">
        <f aca="false">CHOOSE(WEEKDAY(A3232),"Dom","Lun","Mar","Mie","Jue","Vie","Sab")</f>
        <v>Vie</v>
      </c>
    </row>
    <row r="3233" customFormat="false" ht="15" hidden="true" customHeight="true" outlineLevel="0" collapsed="false">
      <c r="A3233" s="32" t="n">
        <v>44365</v>
      </c>
      <c r="B3233" s="9" t="s">
        <v>1403</v>
      </c>
      <c r="D3233" s="72"/>
      <c r="E3233" s="73"/>
      <c r="F3233" s="74"/>
      <c r="G3233" s="73"/>
      <c r="H3233" s="75"/>
      <c r="I3233" s="75"/>
      <c r="J3233" s="75"/>
      <c r="K3233" s="34" t="s">
        <v>257</v>
      </c>
      <c r="L3233" s="7" t="n">
        <v>0.411111111111111</v>
      </c>
      <c r="M3233" s="7" t="n">
        <v>0.421527777777778</v>
      </c>
      <c r="N3233" s="77" t="s">
        <v>305</v>
      </c>
      <c r="O3233" s="37" t="s">
        <v>1404</v>
      </c>
      <c r="Q3233" s="0" t="s">
        <v>332</v>
      </c>
      <c r="R3233" s="0" t="str">
        <f aca="false">CHOOSE(WEEKDAY(A3233),"Dom","Lun","Mar","Mie","Jue","Vie","Sab")</f>
        <v>Vie</v>
      </c>
    </row>
    <row r="3234" customFormat="false" ht="15" hidden="true" customHeight="true" outlineLevel="0" collapsed="false">
      <c r="A3234" s="32" t="n">
        <v>44365</v>
      </c>
      <c r="B3234" s="9" t="s">
        <v>143</v>
      </c>
      <c r="D3234" s="72"/>
      <c r="E3234" s="73"/>
      <c r="F3234" s="74"/>
      <c r="G3234" s="73"/>
      <c r="H3234" s="75"/>
      <c r="I3234" s="75"/>
      <c r="J3234" s="75"/>
      <c r="K3234" s="34" t="s">
        <v>144</v>
      </c>
      <c r="L3234" s="7" t="n">
        <v>0.453472222222222</v>
      </c>
      <c r="M3234" s="7" t="n">
        <v>0.486111111111111</v>
      </c>
      <c r="N3234" s="77" t="s">
        <v>267</v>
      </c>
      <c r="Q3234" s="0" t="s">
        <v>332</v>
      </c>
      <c r="R3234" s="0" t="str">
        <f aca="false">CHOOSE(WEEKDAY(A3234),"Dom","Lun","Mar","Mie","Jue","Vie","Sab")</f>
        <v>Vie</v>
      </c>
    </row>
    <row r="3235" customFormat="false" ht="15" hidden="true" customHeight="true" outlineLevel="0" collapsed="false">
      <c r="A3235" s="32" t="n">
        <v>44365</v>
      </c>
      <c r="B3235" s="9" t="s">
        <v>4639</v>
      </c>
      <c r="D3235" s="72"/>
      <c r="E3235" s="73"/>
      <c r="F3235" s="74"/>
      <c r="G3235" s="73"/>
      <c r="H3235" s="75"/>
      <c r="I3235" s="75" t="s">
        <v>1720</v>
      </c>
      <c r="J3235" s="75"/>
      <c r="K3235" s="34" t="s">
        <v>108</v>
      </c>
      <c r="L3235" s="7" t="n">
        <v>0.504166666666667</v>
      </c>
      <c r="M3235" s="7" t="n">
        <v>0.528472222222222</v>
      </c>
      <c r="N3235" s="77" t="s">
        <v>170</v>
      </c>
      <c r="O3235" s="37" t="s">
        <v>4642</v>
      </c>
      <c r="Q3235" s="0" t="s">
        <v>332</v>
      </c>
      <c r="R3235" s="0" t="str">
        <f aca="false">CHOOSE(WEEKDAY(A3235),"Dom","Lun","Mar","Mie","Jue","Vie","Sab")</f>
        <v>Vie</v>
      </c>
    </row>
    <row r="3236" customFormat="false" ht="15" hidden="true" customHeight="true" outlineLevel="0" collapsed="false">
      <c r="A3236" s="32" t="n">
        <v>44365</v>
      </c>
      <c r="B3236" s="9" t="s">
        <v>4643</v>
      </c>
      <c r="D3236" s="72"/>
      <c r="E3236" s="73"/>
      <c r="F3236" s="74"/>
      <c r="G3236" s="73"/>
      <c r="H3236" s="75"/>
      <c r="I3236" s="75"/>
      <c r="J3236" s="75"/>
      <c r="K3236" s="34" t="s">
        <v>108</v>
      </c>
      <c r="L3236" s="7" t="n">
        <v>0.572916666666667</v>
      </c>
      <c r="M3236" s="7" t="n">
        <v>0.595138888888889</v>
      </c>
      <c r="N3236" s="77" t="s">
        <v>206</v>
      </c>
      <c r="O3236" s="37" t="s">
        <v>4644</v>
      </c>
      <c r="Q3236" s="0" t="s">
        <v>332</v>
      </c>
      <c r="R3236" s="0" t="str">
        <f aca="false">CHOOSE(WEEKDAY(A3236),"Dom","Lun","Mar","Mie","Jue","Vie","Sab")</f>
        <v>Vie</v>
      </c>
    </row>
    <row r="3237" customFormat="false" ht="15" hidden="true" customHeight="true" outlineLevel="0" collapsed="false">
      <c r="A3237" s="32" t="n">
        <v>44365</v>
      </c>
      <c r="B3237" s="9" t="s">
        <v>4645</v>
      </c>
      <c r="D3237" s="72"/>
      <c r="E3237" s="73"/>
      <c r="F3237" s="74"/>
      <c r="G3237" s="73"/>
      <c r="H3237" s="75"/>
      <c r="I3237" s="75"/>
      <c r="J3237" s="75"/>
      <c r="K3237" s="34" t="s">
        <v>141</v>
      </c>
      <c r="L3237" s="7" t="n">
        <v>0.621527777777778</v>
      </c>
      <c r="M3237" s="7" t="n">
        <v>0.640972222222222</v>
      </c>
      <c r="N3237" s="77" t="s">
        <v>168</v>
      </c>
      <c r="O3237" s="37" t="s">
        <v>4646</v>
      </c>
      <c r="Q3237" s="0" t="s">
        <v>332</v>
      </c>
      <c r="R3237" s="0" t="str">
        <f aca="false">CHOOSE(WEEKDAY(A3237),"Dom","Lun","Mar","Mie","Jue","Vie","Sab")</f>
        <v>Vie</v>
      </c>
    </row>
    <row r="3238" customFormat="false" ht="15" hidden="true" customHeight="true" outlineLevel="0" collapsed="false">
      <c r="A3238" s="32" t="n">
        <v>44365</v>
      </c>
      <c r="B3238" s="9" t="s">
        <v>4647</v>
      </c>
      <c r="D3238" s="72"/>
      <c r="E3238" s="73"/>
      <c r="F3238" s="74"/>
      <c r="G3238" s="73"/>
      <c r="H3238" s="75"/>
      <c r="I3238" s="75"/>
      <c r="J3238" s="75"/>
      <c r="K3238" s="34" t="s">
        <v>141</v>
      </c>
      <c r="L3238" s="7" t="n">
        <v>0.64375</v>
      </c>
      <c r="M3238" s="7" t="n">
        <v>0.657638888888889</v>
      </c>
      <c r="N3238" s="77" t="s">
        <v>123</v>
      </c>
      <c r="O3238" s="37" t="s">
        <v>4648</v>
      </c>
      <c r="Q3238" s="0" t="s">
        <v>332</v>
      </c>
      <c r="R3238" s="0" t="str">
        <f aca="false">CHOOSE(WEEKDAY(A3238),"Dom","Lun","Mar","Mie","Jue","Vie","Sab")</f>
        <v>Vie</v>
      </c>
    </row>
    <row r="3239" customFormat="false" ht="15" hidden="true" customHeight="true" outlineLevel="0" collapsed="false">
      <c r="A3239" s="32" t="n">
        <v>44365</v>
      </c>
      <c r="B3239" s="9" t="s">
        <v>143</v>
      </c>
      <c r="D3239" s="72"/>
      <c r="E3239" s="73"/>
      <c r="F3239" s="74"/>
      <c r="G3239" s="73"/>
      <c r="H3239" s="75"/>
      <c r="I3239" s="75"/>
      <c r="J3239" s="75"/>
      <c r="K3239" s="34" t="s">
        <v>144</v>
      </c>
      <c r="L3239" s="7" t="n">
        <v>0.690972222222222</v>
      </c>
      <c r="M3239" s="7" t="n">
        <v>0.7375</v>
      </c>
      <c r="N3239" s="77" t="s">
        <v>324</v>
      </c>
      <c r="Q3239" s="0" t="s">
        <v>332</v>
      </c>
      <c r="R3239" s="0" t="str">
        <f aca="false">CHOOSE(WEEKDAY(A3239),"Dom","Lun","Mar","Mie","Jue","Vie","Sab")</f>
        <v>Vie</v>
      </c>
    </row>
    <row r="3240" customFormat="false" ht="15" hidden="true" customHeight="true" outlineLevel="0" collapsed="false">
      <c r="A3240" s="47" t="n">
        <v>44365</v>
      </c>
      <c r="B3240" s="79" t="s">
        <v>147</v>
      </c>
      <c r="C3240" s="49"/>
      <c r="D3240" s="80"/>
      <c r="E3240" s="81"/>
      <c r="F3240" s="82"/>
      <c r="G3240" s="81"/>
      <c r="H3240" s="83"/>
      <c r="I3240" s="83"/>
      <c r="J3240" s="83"/>
      <c r="K3240" s="103" t="s">
        <v>96</v>
      </c>
      <c r="L3240" s="85" t="n">
        <v>0.744444444444444</v>
      </c>
      <c r="M3240" s="85" t="n">
        <v>0.759722222222222</v>
      </c>
      <c r="N3240" s="86" t="s">
        <v>4649</v>
      </c>
      <c r="O3240" s="59"/>
      <c r="Q3240" s="0" t="s">
        <v>332</v>
      </c>
      <c r="R3240" s="0" t="str">
        <f aca="false">CHOOSE(WEEKDAY(A3240),"Dom","Lun","Mar","Mie","Jue","Vie","Sab")</f>
        <v>Vie</v>
      </c>
    </row>
    <row r="3241" customFormat="false" ht="15" hidden="true" customHeight="true" outlineLevel="0" collapsed="false">
      <c r="A3241" s="32" t="n">
        <v>44366</v>
      </c>
      <c r="B3241" s="9" t="s">
        <v>1343</v>
      </c>
      <c r="D3241" s="72"/>
      <c r="E3241" s="73"/>
      <c r="F3241" s="74"/>
      <c r="G3241" s="73"/>
      <c r="H3241" s="75"/>
      <c r="I3241" s="75"/>
      <c r="J3241" s="75"/>
      <c r="K3241" s="34" t="s">
        <v>92</v>
      </c>
      <c r="L3241" s="7" t="n">
        <v>0.397916666666667</v>
      </c>
      <c r="M3241" s="7" t="n">
        <v>0.409722222222222</v>
      </c>
      <c r="N3241" s="77" t="s">
        <v>305</v>
      </c>
      <c r="O3241" s="37" t="s">
        <v>4650</v>
      </c>
      <c r="Q3241" s="0" t="s">
        <v>332</v>
      </c>
      <c r="R3241" s="0" t="str">
        <f aca="false">CHOOSE(WEEKDAY(A3241),"Dom","Lun","Mar","Mie","Jue","Vie","Sab")</f>
        <v>Sab</v>
      </c>
    </row>
    <row r="3242" customFormat="false" ht="15" hidden="true" customHeight="true" outlineLevel="0" collapsed="false">
      <c r="A3242" s="32" t="n">
        <v>44366</v>
      </c>
      <c r="B3242" s="9" t="s">
        <v>2770</v>
      </c>
      <c r="D3242" s="72"/>
      <c r="E3242" s="73"/>
      <c r="F3242" s="74"/>
      <c r="G3242" s="73"/>
      <c r="H3242" s="75"/>
      <c r="I3242" s="75"/>
      <c r="J3242" s="75"/>
      <c r="K3242" s="34" t="s">
        <v>92</v>
      </c>
      <c r="L3242" s="7" t="n">
        <v>0.413194444444444</v>
      </c>
      <c r="M3242" s="7" t="n">
        <v>0.419444444444444</v>
      </c>
      <c r="N3242" s="77" t="s">
        <v>123</v>
      </c>
      <c r="O3242" s="37" t="s">
        <v>4651</v>
      </c>
      <c r="Q3242" s="0" t="s">
        <v>332</v>
      </c>
      <c r="R3242" s="0" t="str">
        <f aca="false">CHOOSE(WEEKDAY(A3242),"Dom","Lun","Mar","Mie","Jue","Vie","Sab")</f>
        <v>Sab</v>
      </c>
    </row>
    <row r="3243" customFormat="false" ht="15" hidden="true" customHeight="true" outlineLevel="0" collapsed="false">
      <c r="A3243" s="32" t="n">
        <v>44366</v>
      </c>
      <c r="B3243" s="9" t="s">
        <v>4556</v>
      </c>
      <c r="D3243" s="72"/>
      <c r="E3243" s="73"/>
      <c r="F3243" s="74"/>
      <c r="G3243" s="73"/>
      <c r="H3243" s="75"/>
      <c r="I3243" s="75"/>
      <c r="J3243" s="75"/>
      <c r="K3243" s="34" t="s">
        <v>92</v>
      </c>
      <c r="L3243" s="7" t="n">
        <v>0.423611111111111</v>
      </c>
      <c r="M3243" s="7" t="n">
        <v>0.43125</v>
      </c>
      <c r="N3243" s="77" t="s">
        <v>4652</v>
      </c>
      <c r="O3243" s="37" t="s">
        <v>4557</v>
      </c>
      <c r="Q3243" s="0" t="s">
        <v>332</v>
      </c>
      <c r="R3243" s="0" t="str">
        <f aca="false">CHOOSE(WEEKDAY(A3243),"Dom","Lun","Mar","Mie","Jue","Vie","Sab")</f>
        <v>Sab</v>
      </c>
    </row>
    <row r="3244" customFormat="false" ht="15" hidden="true" customHeight="true" outlineLevel="0" collapsed="false">
      <c r="A3244" s="47" t="n">
        <v>44366</v>
      </c>
      <c r="B3244" s="79" t="s">
        <v>147</v>
      </c>
      <c r="C3244" s="49"/>
      <c r="D3244" s="80"/>
      <c r="E3244" s="81"/>
      <c r="F3244" s="82"/>
      <c r="G3244" s="81"/>
      <c r="H3244" s="83"/>
      <c r="I3244" s="83"/>
      <c r="J3244" s="83"/>
      <c r="K3244" s="103" t="s">
        <v>96</v>
      </c>
      <c r="L3244" s="85" t="n">
        <v>0.627777777777778</v>
      </c>
      <c r="M3244" s="85" t="n">
        <v>0.629861111111111</v>
      </c>
      <c r="N3244" s="86" t="s">
        <v>4653</v>
      </c>
      <c r="O3244" s="59"/>
      <c r="Q3244" s="0" t="s">
        <v>332</v>
      </c>
      <c r="R3244" s="0" t="str">
        <f aca="false">CHOOSE(WEEKDAY(A3244),"Dom","Lun","Mar","Mie","Jue","Vie","Sab")</f>
        <v>Sab</v>
      </c>
    </row>
    <row r="3245" customFormat="false" ht="15" hidden="false" customHeight="true" outlineLevel="0" collapsed="false">
      <c r="A3245" s="32" t="n">
        <v>44367</v>
      </c>
      <c r="B3245" s="9" t="s">
        <v>4654</v>
      </c>
      <c r="C3245" s="33" t="n">
        <v>6800</v>
      </c>
      <c r="D3245" s="72" t="s">
        <v>821</v>
      </c>
      <c r="E3245" s="73" t="s">
        <v>4655</v>
      </c>
      <c r="F3245" s="74" t="n">
        <f aca="false">IF(MONTH(A3245)=MONTH(A3244),F3244+1,1)</f>
        <v>1</v>
      </c>
      <c r="G3245" s="73"/>
      <c r="H3245" s="75" t="s">
        <v>4656</v>
      </c>
      <c r="I3245" s="75" t="s">
        <v>4657</v>
      </c>
      <c r="J3245" s="75" t="s">
        <v>2313</v>
      </c>
      <c r="K3245" s="34" t="s">
        <v>80</v>
      </c>
      <c r="L3245" s="7" t="n">
        <v>0.177777777777778</v>
      </c>
      <c r="M3245" s="7" t="n">
        <v>0.425</v>
      </c>
      <c r="N3245" s="77" t="s">
        <v>132</v>
      </c>
      <c r="O3245" s="37" t="s">
        <v>4658</v>
      </c>
      <c r="P3245" s="143" t="s">
        <v>4659</v>
      </c>
      <c r="Q3245" s="0" t="s">
        <v>332</v>
      </c>
      <c r="R3245" s="0" t="str">
        <f aca="false">CHOOSE(WEEKDAY(A3245),"Dom","Lun","Mar","Mie","Jue","Vie","Sab")</f>
        <v>Dom</v>
      </c>
    </row>
    <row r="3246" customFormat="false" ht="15" hidden="true" customHeight="true" outlineLevel="0" collapsed="false">
      <c r="A3246" s="32" t="n">
        <v>44367</v>
      </c>
      <c r="B3246" s="9" t="s">
        <v>2768</v>
      </c>
      <c r="D3246" s="72"/>
      <c r="E3246" s="73"/>
      <c r="F3246" s="74"/>
      <c r="G3246" s="73"/>
      <c r="H3246" s="75"/>
      <c r="I3246" s="75"/>
      <c r="J3246" s="75"/>
      <c r="K3246" s="34" t="s">
        <v>257</v>
      </c>
      <c r="L3246" s="7" t="n">
        <v>0.159722222222222</v>
      </c>
      <c r="M3246" s="7" t="n">
        <v>0.175</v>
      </c>
      <c r="N3246" s="77" t="s">
        <v>168</v>
      </c>
      <c r="O3246" s="37" t="s">
        <v>2847</v>
      </c>
      <c r="Q3246" s="0" t="s">
        <v>332</v>
      </c>
      <c r="R3246" s="0" t="str">
        <f aca="false">CHOOSE(WEEKDAY(A3246),"Dom","Lun","Mar","Mie","Jue","Vie","Sab")</f>
        <v>Dom</v>
      </c>
    </row>
    <row r="3247" customFormat="false" ht="15" hidden="true" customHeight="true" outlineLevel="0" collapsed="false">
      <c r="A3247" s="32" t="n">
        <v>44367</v>
      </c>
      <c r="B3247" s="9" t="s">
        <v>4660</v>
      </c>
      <c r="D3247" s="72"/>
      <c r="E3247" s="73"/>
      <c r="F3247" s="74"/>
      <c r="G3247" s="73"/>
      <c r="H3247" s="75"/>
      <c r="I3247" s="75"/>
      <c r="J3247" s="75"/>
      <c r="K3247" s="34" t="s">
        <v>108</v>
      </c>
      <c r="L3247" s="7" t="n">
        <v>0.446527777777778</v>
      </c>
      <c r="M3247" s="7" t="n">
        <v>0.564583333333333</v>
      </c>
      <c r="N3247" s="77" t="s">
        <v>132</v>
      </c>
      <c r="O3247" s="37" t="s">
        <v>4661</v>
      </c>
      <c r="Q3247" s="0" t="s">
        <v>332</v>
      </c>
      <c r="R3247" s="0" t="str">
        <f aca="false">CHOOSE(WEEKDAY(A3247),"Dom","Lun","Mar","Mie","Jue","Vie","Sab")</f>
        <v>Dom</v>
      </c>
    </row>
    <row r="3248" customFormat="false" ht="15" hidden="true" customHeight="true" outlineLevel="0" collapsed="false">
      <c r="A3248" s="47" t="n">
        <v>44367</v>
      </c>
      <c r="B3248" s="79" t="s">
        <v>147</v>
      </c>
      <c r="C3248" s="49"/>
      <c r="D3248" s="80"/>
      <c r="E3248" s="81"/>
      <c r="F3248" s="82"/>
      <c r="G3248" s="81"/>
      <c r="H3248" s="83"/>
      <c r="I3248" s="83"/>
      <c r="J3248" s="83"/>
      <c r="K3248" s="103" t="s">
        <v>96</v>
      </c>
      <c r="L3248" s="85" t="n">
        <v>0.586111111111111</v>
      </c>
      <c r="M3248" s="85" t="n">
        <v>0.727083333333333</v>
      </c>
      <c r="N3248" s="86" t="s">
        <v>111</v>
      </c>
      <c r="O3248" s="59"/>
      <c r="Q3248" s="0" t="s">
        <v>332</v>
      </c>
      <c r="R3248" s="0" t="str">
        <f aca="false">CHOOSE(WEEKDAY(A3248),"Dom","Lun","Mar","Mie","Jue","Vie","Sab")</f>
        <v>Dom</v>
      </c>
    </row>
    <row r="3249" customFormat="false" ht="15" hidden="false" customHeight="true" outlineLevel="0" collapsed="false">
      <c r="A3249" s="32" t="n">
        <v>44369</v>
      </c>
      <c r="B3249" s="9" t="s">
        <v>4662</v>
      </c>
      <c r="C3249" s="33" t="n">
        <v>450</v>
      </c>
      <c r="D3249" s="72" t="s">
        <v>821</v>
      </c>
      <c r="E3249" s="73" t="s">
        <v>4663</v>
      </c>
      <c r="F3249" s="74" t="n">
        <f aca="false">IF(MONTH(A3249)=MONTH(A3248),F3248+1,1)</f>
        <v>1</v>
      </c>
      <c r="G3249" s="73"/>
      <c r="H3249" s="75" t="s">
        <v>4664</v>
      </c>
      <c r="I3249" s="75" t="s">
        <v>113</v>
      </c>
      <c r="J3249" s="75" t="s">
        <v>2313</v>
      </c>
      <c r="K3249" s="34" t="s">
        <v>80</v>
      </c>
      <c r="L3249" s="7" t="n">
        <v>0.389583333333333</v>
      </c>
      <c r="M3249" s="7" t="n">
        <v>0.389583333333333</v>
      </c>
      <c r="N3249" s="77" t="s">
        <v>267</v>
      </c>
      <c r="O3249" s="37" t="s">
        <v>4665</v>
      </c>
      <c r="Q3249" s="0" t="s">
        <v>120</v>
      </c>
      <c r="R3249" s="0" t="str">
        <f aca="false">CHOOSE(WEEKDAY(A3249),"Dom","Lun","Mar","Mie","Jue","Vie","Sab")</f>
        <v>Mar</v>
      </c>
    </row>
    <row r="3250" customFormat="false" ht="15" hidden="false" customHeight="true" outlineLevel="0" collapsed="false">
      <c r="A3250" s="32" t="n">
        <v>44369</v>
      </c>
      <c r="B3250" s="9" t="s">
        <v>4666</v>
      </c>
      <c r="C3250" s="33" t="n">
        <v>400</v>
      </c>
      <c r="D3250" s="72" t="s">
        <v>821</v>
      </c>
      <c r="E3250" s="73" t="s">
        <v>4667</v>
      </c>
      <c r="F3250" s="74" t="n">
        <f aca="false">IF(MONTH(A3250)=MONTH(A3249),F3249+1,1)</f>
        <v>2</v>
      </c>
      <c r="G3250" s="73"/>
      <c r="H3250" s="75" t="s">
        <v>4668</v>
      </c>
      <c r="I3250" s="75" t="s">
        <v>113</v>
      </c>
      <c r="J3250" s="75" t="s">
        <v>2313</v>
      </c>
      <c r="K3250" s="34" t="s">
        <v>80</v>
      </c>
      <c r="L3250" s="7" t="n">
        <v>0.49375</v>
      </c>
      <c r="M3250" s="7" t="n">
        <v>0.620833333333333</v>
      </c>
      <c r="N3250" s="77" t="s">
        <v>366</v>
      </c>
      <c r="O3250" s="37" t="s">
        <v>4669</v>
      </c>
      <c r="Q3250" s="0" t="s">
        <v>120</v>
      </c>
      <c r="R3250" s="0" t="str">
        <f aca="false">CHOOSE(WEEKDAY(A3250),"Dom","Lun","Mar","Mie","Jue","Vie","Sab")</f>
        <v>Mar</v>
      </c>
    </row>
    <row r="3251" customFormat="false" ht="15" hidden="false" customHeight="true" outlineLevel="0" collapsed="false">
      <c r="A3251" s="32" t="n">
        <v>44369</v>
      </c>
      <c r="B3251" s="9" t="s">
        <v>4670</v>
      </c>
      <c r="C3251" s="33" t="n">
        <v>350</v>
      </c>
      <c r="D3251" s="72" t="s">
        <v>821</v>
      </c>
      <c r="E3251" s="73" t="s">
        <v>4671</v>
      </c>
      <c r="F3251" s="74" t="n">
        <f aca="false">IF(MONTH(A3251)=MONTH(A3250),F3250+1,1)</f>
        <v>3</v>
      </c>
      <c r="G3251" s="73"/>
      <c r="H3251" s="75" t="s">
        <v>4672</v>
      </c>
      <c r="I3251" s="75" t="s">
        <v>187</v>
      </c>
      <c r="J3251" s="75"/>
      <c r="K3251" s="34" t="s">
        <v>72</v>
      </c>
      <c r="L3251" s="7" t="n">
        <v>0.736111111111111</v>
      </c>
      <c r="M3251" s="7" t="n">
        <v>0.736111111111111</v>
      </c>
      <c r="N3251" s="77" t="s">
        <v>2460</v>
      </c>
      <c r="O3251" s="37" t="s">
        <v>4673</v>
      </c>
      <c r="Q3251" s="0" t="s">
        <v>120</v>
      </c>
      <c r="R3251" s="0" t="str">
        <f aca="false">CHOOSE(WEEKDAY(A3251),"Dom","Lun","Mar","Mie","Jue","Vie","Sab")</f>
        <v>Mar</v>
      </c>
    </row>
    <row r="3252" customFormat="false" ht="15" hidden="false" customHeight="true" outlineLevel="0" collapsed="false">
      <c r="A3252" s="32" t="n">
        <v>44369</v>
      </c>
      <c r="B3252" s="9" t="s">
        <v>4674</v>
      </c>
      <c r="C3252" s="33" t="n">
        <v>300</v>
      </c>
      <c r="D3252" s="72" t="s">
        <v>104</v>
      </c>
      <c r="E3252" s="73" t="s">
        <v>4675</v>
      </c>
      <c r="F3252" s="74" t="n">
        <f aca="false">IF(MONTH(A3252)=MONTH(A3251),F3251+1,1)</f>
        <v>4</v>
      </c>
      <c r="G3252" s="73"/>
      <c r="H3252" s="75"/>
      <c r="I3252" s="75" t="s">
        <v>113</v>
      </c>
      <c r="J3252" s="75" t="s">
        <v>2313</v>
      </c>
      <c r="K3252" s="34" t="s">
        <v>80</v>
      </c>
      <c r="L3252" s="7" t="n">
        <v>0.420833333333333</v>
      </c>
      <c r="M3252" s="7" t="n">
        <v>0.420833333333333</v>
      </c>
      <c r="N3252" s="77" t="s">
        <v>122</v>
      </c>
      <c r="O3252" s="37" t="s">
        <v>4676</v>
      </c>
      <c r="P3252" s="0" t="s">
        <v>2273</v>
      </c>
      <c r="Q3252" s="0" t="s">
        <v>120</v>
      </c>
      <c r="R3252" s="0" t="str">
        <f aca="false">CHOOSE(WEEKDAY(A3252),"Dom","Lun","Mar","Mie","Jue","Vie","Sab")</f>
        <v>Mar</v>
      </c>
    </row>
    <row r="3253" customFormat="false" ht="15" hidden="false" customHeight="true" outlineLevel="0" collapsed="false">
      <c r="A3253" s="32" t="n">
        <v>44369</v>
      </c>
      <c r="B3253" s="9" t="s">
        <v>4677</v>
      </c>
      <c r="C3253" s="33" t="n">
        <v>300</v>
      </c>
      <c r="D3253" s="72" t="s">
        <v>104</v>
      </c>
      <c r="E3253" s="73" t="s">
        <v>4678</v>
      </c>
      <c r="F3253" s="74" t="n">
        <f aca="false">IF(MONTH(A3253)=MONTH(A3252),F3252+1,1)</f>
        <v>5</v>
      </c>
      <c r="G3253" s="73"/>
      <c r="H3253" s="75"/>
      <c r="I3253" s="75" t="s">
        <v>183</v>
      </c>
      <c r="J3253" s="75" t="s">
        <v>2313</v>
      </c>
      <c r="K3253" s="34" t="s">
        <v>80</v>
      </c>
      <c r="L3253" s="7" t="n">
        <v>0.649305555555556</v>
      </c>
      <c r="M3253" s="7" t="n">
        <v>0.709722222222222</v>
      </c>
      <c r="N3253" s="77" t="s">
        <v>198</v>
      </c>
      <c r="O3253" s="37" t="s">
        <v>4679</v>
      </c>
      <c r="Q3253" s="0" t="s">
        <v>120</v>
      </c>
      <c r="R3253" s="0" t="str">
        <f aca="false">CHOOSE(WEEKDAY(A3253),"Dom","Lun","Mar","Mie","Jue","Vie","Sab")</f>
        <v>Mar</v>
      </c>
    </row>
    <row r="3254" customFormat="false" ht="15" hidden="true" customHeight="true" outlineLevel="0" collapsed="false">
      <c r="A3254" s="32" t="n">
        <v>44369</v>
      </c>
      <c r="B3254" s="9" t="s">
        <v>1632</v>
      </c>
      <c r="D3254" s="72"/>
      <c r="E3254" s="73"/>
      <c r="F3254" s="74"/>
      <c r="G3254" s="73"/>
      <c r="H3254" s="75"/>
      <c r="I3254" s="75"/>
      <c r="J3254" s="75"/>
      <c r="K3254" s="34" t="s">
        <v>257</v>
      </c>
      <c r="L3254" s="7" t="n">
        <v>0.350694444444444</v>
      </c>
      <c r="M3254" s="7" t="n">
        <v>0.354861111111111</v>
      </c>
      <c r="N3254" s="77" t="s">
        <v>239</v>
      </c>
      <c r="O3254" s="37" t="s">
        <v>407</v>
      </c>
      <c r="Q3254" s="0" t="s">
        <v>120</v>
      </c>
      <c r="R3254" s="0" t="str">
        <f aca="false">CHOOSE(WEEKDAY(A3254),"Dom","Lun","Mar","Mie","Jue","Vie","Sab")</f>
        <v>Mar</v>
      </c>
    </row>
    <row r="3255" customFormat="false" ht="15" hidden="true" customHeight="true" outlineLevel="0" collapsed="false">
      <c r="A3255" s="32" t="n">
        <v>44369</v>
      </c>
      <c r="B3255" s="9" t="s">
        <v>4680</v>
      </c>
      <c r="D3255" s="72"/>
      <c r="E3255" s="73"/>
      <c r="F3255" s="74"/>
      <c r="G3255" s="73"/>
      <c r="H3255" s="75"/>
      <c r="I3255" s="75" t="s">
        <v>113</v>
      </c>
      <c r="J3255" s="75"/>
      <c r="K3255" s="34" t="s">
        <v>108</v>
      </c>
      <c r="L3255" s="7" t="n">
        <v>0.360416666666667</v>
      </c>
      <c r="M3255" s="7" t="n">
        <v>0.384722222222222</v>
      </c>
      <c r="N3255" s="77" t="s">
        <v>434</v>
      </c>
      <c r="O3255" s="37" t="s">
        <v>4681</v>
      </c>
      <c r="Q3255" s="0" t="s">
        <v>120</v>
      </c>
      <c r="R3255" s="0" t="str">
        <f aca="false">CHOOSE(WEEKDAY(A3255),"Dom","Lun","Mar","Mie","Jue","Vie","Sab")</f>
        <v>Mar</v>
      </c>
    </row>
    <row r="3256" customFormat="false" ht="15" hidden="true" customHeight="true" outlineLevel="0" collapsed="false">
      <c r="A3256" s="32" t="n">
        <v>44369</v>
      </c>
      <c r="B3256" s="9" t="s">
        <v>4674</v>
      </c>
      <c r="D3256" s="72"/>
      <c r="E3256" s="73"/>
      <c r="F3256" s="74"/>
      <c r="G3256" s="73"/>
      <c r="H3256" s="75"/>
      <c r="I3256" s="75" t="s">
        <v>113</v>
      </c>
      <c r="J3256" s="75"/>
      <c r="K3256" s="34" t="s">
        <v>108</v>
      </c>
      <c r="L3256" s="7" t="n">
        <v>0.407638888888889</v>
      </c>
      <c r="M3256" s="7" t="n">
        <v>0.411111111111111</v>
      </c>
      <c r="N3256" s="77" t="s">
        <v>164</v>
      </c>
      <c r="O3256" s="37" t="s">
        <v>4682</v>
      </c>
      <c r="Q3256" s="0" t="s">
        <v>120</v>
      </c>
      <c r="R3256" s="0" t="str">
        <f aca="false">CHOOSE(WEEKDAY(A3256),"Dom","Lun","Mar","Mie","Jue","Vie","Sab")</f>
        <v>Mar</v>
      </c>
    </row>
    <row r="3257" customFormat="false" ht="15" hidden="true" customHeight="true" outlineLevel="0" collapsed="false">
      <c r="A3257" s="32" t="n">
        <v>44369</v>
      </c>
      <c r="B3257" s="9" t="s">
        <v>143</v>
      </c>
      <c r="D3257" s="72"/>
      <c r="E3257" s="73"/>
      <c r="F3257" s="74"/>
      <c r="G3257" s="73"/>
      <c r="H3257" s="75"/>
      <c r="I3257" s="75"/>
      <c r="J3257" s="75"/>
      <c r="K3257" s="34" t="s">
        <v>144</v>
      </c>
      <c r="L3257" s="7" t="n">
        <v>0.435416666666667</v>
      </c>
      <c r="M3257" s="7" t="n">
        <v>0.471527777777778</v>
      </c>
      <c r="N3257" s="77" t="s">
        <v>276</v>
      </c>
      <c r="Q3257" s="0" t="s">
        <v>120</v>
      </c>
      <c r="R3257" s="0" t="str">
        <f aca="false">CHOOSE(WEEKDAY(A3257),"Dom","Lun","Mar","Mie","Jue","Vie","Sab")</f>
        <v>Mar</v>
      </c>
    </row>
    <row r="3258" customFormat="false" ht="15" hidden="true" customHeight="true" outlineLevel="0" collapsed="false">
      <c r="A3258" s="32" t="n">
        <v>44369</v>
      </c>
      <c r="B3258" s="9" t="s">
        <v>143</v>
      </c>
      <c r="D3258" s="72"/>
      <c r="E3258" s="73"/>
      <c r="F3258" s="74"/>
      <c r="G3258" s="73"/>
      <c r="H3258" s="75"/>
      <c r="I3258" s="75"/>
      <c r="J3258" s="75"/>
      <c r="K3258" s="34" t="s">
        <v>144</v>
      </c>
      <c r="L3258" s="7" t="n">
        <v>0.720138888888889</v>
      </c>
      <c r="M3258" s="7" t="n">
        <v>0.736111111111111</v>
      </c>
      <c r="N3258" s="77" t="s">
        <v>324</v>
      </c>
      <c r="Q3258" s="0" t="s">
        <v>120</v>
      </c>
      <c r="R3258" s="0" t="str">
        <f aca="false">CHOOSE(WEEKDAY(A3258),"Dom","Lun","Mar","Mie","Jue","Vie","Sab")</f>
        <v>Mar</v>
      </c>
    </row>
    <row r="3259" customFormat="false" ht="15" hidden="true" customHeight="true" outlineLevel="0" collapsed="false">
      <c r="A3259" s="47" t="n">
        <v>44369</v>
      </c>
      <c r="B3259" s="79" t="s">
        <v>147</v>
      </c>
      <c r="C3259" s="49"/>
      <c r="D3259" s="80"/>
      <c r="E3259" s="81"/>
      <c r="F3259" s="82"/>
      <c r="G3259" s="81"/>
      <c r="H3259" s="83"/>
      <c r="I3259" s="83"/>
      <c r="J3259" s="83"/>
      <c r="K3259" s="103" t="s">
        <v>96</v>
      </c>
      <c r="L3259" s="85" t="n">
        <v>0.743055555555555</v>
      </c>
      <c r="M3259" s="85" t="n">
        <v>0.757638888888889</v>
      </c>
      <c r="N3259" s="86" t="s">
        <v>4683</v>
      </c>
      <c r="O3259" s="59"/>
      <c r="Q3259" s="0" t="s">
        <v>120</v>
      </c>
      <c r="R3259" s="0" t="str">
        <f aca="false">CHOOSE(WEEKDAY(A3259),"Dom","Lun","Mar","Mie","Jue","Vie","Sab")</f>
        <v>Mar</v>
      </c>
    </row>
    <row r="3260" customFormat="false" ht="15" hidden="false" customHeight="true" outlineLevel="0" collapsed="false">
      <c r="A3260" s="32" t="n">
        <v>44370</v>
      </c>
      <c r="B3260" s="9" t="s">
        <v>287</v>
      </c>
      <c r="C3260" s="33" t="n">
        <v>300</v>
      </c>
      <c r="D3260" s="72" t="s">
        <v>181</v>
      </c>
      <c r="E3260" s="73" t="s">
        <v>288</v>
      </c>
      <c r="F3260" s="74" t="n">
        <f aca="false">IF(MONTH(A3260)=MONTH(A3259),F3259+1,1)</f>
        <v>1</v>
      </c>
      <c r="G3260" s="73"/>
      <c r="H3260" s="75"/>
      <c r="I3260" s="75" t="s">
        <v>183</v>
      </c>
      <c r="J3260" s="75" t="s">
        <v>2313</v>
      </c>
      <c r="K3260" s="34" t="s">
        <v>80</v>
      </c>
      <c r="L3260" s="7" t="n">
        <v>0.736111111111111</v>
      </c>
      <c r="M3260" s="7" t="n">
        <v>0.779861111111111</v>
      </c>
      <c r="N3260" s="77" t="s">
        <v>122</v>
      </c>
      <c r="O3260" s="37" t="s">
        <v>289</v>
      </c>
      <c r="P3260" s="0" t="s">
        <v>4684</v>
      </c>
      <c r="Q3260" s="0" t="s">
        <v>120</v>
      </c>
      <c r="R3260" s="0" t="str">
        <f aca="false">CHOOSE(WEEKDAY(A3260),"Dom","Lun","Mar","Mie","Jue","Vie","Sab")</f>
        <v>Mie</v>
      </c>
    </row>
    <row r="3261" customFormat="false" ht="15" hidden="false" customHeight="true" outlineLevel="0" collapsed="false">
      <c r="A3261" s="32" t="n">
        <v>44370</v>
      </c>
      <c r="B3261" s="9" t="s">
        <v>4685</v>
      </c>
      <c r="C3261" s="33" t="n">
        <v>400</v>
      </c>
      <c r="D3261" s="72" t="s">
        <v>821</v>
      </c>
      <c r="E3261" s="73" t="s">
        <v>4686</v>
      </c>
      <c r="F3261" s="74" t="n">
        <f aca="false">IF(MONTH(A3261)=MONTH(A3260),F3260+1,1)</f>
        <v>2</v>
      </c>
      <c r="G3261" s="73"/>
      <c r="H3261" s="75" t="s">
        <v>4687</v>
      </c>
      <c r="I3261" s="75" t="s">
        <v>113</v>
      </c>
      <c r="J3261" s="75" t="s">
        <v>2313</v>
      </c>
      <c r="K3261" s="34" t="s">
        <v>80</v>
      </c>
      <c r="L3261" s="7" t="n">
        <v>0.685416666666667</v>
      </c>
      <c r="M3261" s="7" t="n">
        <v>0.713194444444444</v>
      </c>
      <c r="N3261" s="77" t="s">
        <v>341</v>
      </c>
      <c r="O3261" s="37" t="s">
        <v>4688</v>
      </c>
      <c r="Q3261" s="0" t="s">
        <v>120</v>
      </c>
      <c r="R3261" s="0" t="str">
        <f aca="false">CHOOSE(WEEKDAY(A3261),"Dom","Lun","Mar","Mie","Jue","Vie","Sab")</f>
        <v>Mie</v>
      </c>
    </row>
    <row r="3262" customFormat="false" ht="15" hidden="false" customHeight="true" outlineLevel="0" collapsed="false">
      <c r="A3262" s="32" t="n">
        <v>44370</v>
      </c>
      <c r="B3262" s="9" t="s">
        <v>131</v>
      </c>
      <c r="C3262" s="33" t="n">
        <v>500</v>
      </c>
      <c r="D3262" s="72" t="s">
        <v>104</v>
      </c>
      <c r="E3262" s="73" t="s">
        <v>4689</v>
      </c>
      <c r="F3262" s="74" t="n">
        <f aca="false">IF(MONTH(A3262)=MONTH(A3261),F3261+1,1)</f>
        <v>3</v>
      </c>
      <c r="G3262" s="73"/>
      <c r="H3262" s="75"/>
      <c r="I3262" s="75" t="s">
        <v>131</v>
      </c>
      <c r="J3262" s="75" t="s">
        <v>2313</v>
      </c>
      <c r="K3262" s="34" t="s">
        <v>80</v>
      </c>
      <c r="L3262" s="7" t="n">
        <v>0.448611111111111</v>
      </c>
      <c r="M3262" s="7" t="n">
        <v>0.448611111111111</v>
      </c>
      <c r="N3262" s="77" t="s">
        <v>261</v>
      </c>
      <c r="O3262" s="37" t="s">
        <v>4690</v>
      </c>
      <c r="Q3262" s="0" t="s">
        <v>120</v>
      </c>
      <c r="R3262" s="0" t="str">
        <f aca="false">CHOOSE(WEEKDAY(A3262),"Dom","Lun","Mar","Mie","Jue","Vie","Sab")</f>
        <v>Mie</v>
      </c>
    </row>
    <row r="3263" customFormat="false" ht="15" hidden="true" customHeight="true" outlineLevel="0" collapsed="false">
      <c r="A3263" s="32" t="n">
        <v>44370</v>
      </c>
      <c r="B3263" s="9" t="s">
        <v>4691</v>
      </c>
      <c r="C3263" s="33" t="n">
        <v>300</v>
      </c>
      <c r="D3263" s="72" t="s">
        <v>104</v>
      </c>
      <c r="E3263" s="73"/>
      <c r="F3263" s="74"/>
      <c r="G3263" s="73"/>
      <c r="H3263" s="75"/>
      <c r="I3263" s="75" t="s">
        <v>183</v>
      </c>
      <c r="J3263" s="75"/>
      <c r="K3263" s="34" t="s">
        <v>141</v>
      </c>
      <c r="L3263" s="7" t="n">
        <v>0.461805555555556</v>
      </c>
      <c r="M3263" s="7" t="n">
        <v>0.484722222222222</v>
      </c>
      <c r="N3263" s="77" t="s">
        <v>123</v>
      </c>
      <c r="O3263" s="37" t="s">
        <v>4692</v>
      </c>
      <c r="P3263" s="0" t="s">
        <v>4693</v>
      </c>
      <c r="Q3263" s="0" t="s">
        <v>120</v>
      </c>
      <c r="R3263" s="0" t="str">
        <f aca="false">CHOOSE(WEEKDAY(A3263),"Dom","Lun","Mar","Mie","Jue","Vie","Sab")</f>
        <v>Mie</v>
      </c>
    </row>
    <row r="3264" customFormat="false" ht="15" hidden="true" customHeight="true" outlineLevel="0" collapsed="false">
      <c r="A3264" s="32" t="n">
        <v>44370</v>
      </c>
      <c r="B3264" s="9" t="s">
        <v>1385</v>
      </c>
      <c r="D3264" s="72"/>
      <c r="E3264" s="73"/>
      <c r="F3264" s="74"/>
      <c r="G3264" s="73"/>
      <c r="H3264" s="75"/>
      <c r="I3264" s="75"/>
      <c r="J3264" s="75"/>
      <c r="K3264" s="34" t="s">
        <v>257</v>
      </c>
      <c r="L3264" s="7" t="n">
        <v>0.388194444444444</v>
      </c>
      <c r="M3264" s="7" t="n">
        <v>0.399305555555556</v>
      </c>
      <c r="N3264" s="77" t="s">
        <v>168</v>
      </c>
      <c r="O3264" s="37" t="s">
        <v>281</v>
      </c>
      <c r="Q3264" s="0" t="s">
        <v>120</v>
      </c>
      <c r="R3264" s="0" t="str">
        <f aca="false">CHOOSE(WEEKDAY(A3264),"Dom","Lun","Mar","Mie","Jue","Vie","Sab")</f>
        <v>Mie</v>
      </c>
    </row>
    <row r="3265" customFormat="false" ht="15" hidden="true" customHeight="true" outlineLevel="0" collapsed="false">
      <c r="A3265" s="32" t="n">
        <v>44370</v>
      </c>
      <c r="B3265" s="9" t="s">
        <v>131</v>
      </c>
      <c r="D3265" s="72"/>
      <c r="E3265" s="73"/>
      <c r="F3265" s="74"/>
      <c r="G3265" s="73"/>
      <c r="H3265" s="75"/>
      <c r="I3265" s="75"/>
      <c r="J3265" s="75"/>
      <c r="K3265" s="34" t="s">
        <v>108</v>
      </c>
      <c r="L3265" s="7" t="n">
        <v>0.402083333333333</v>
      </c>
      <c r="M3265" s="7" t="n">
        <v>0.439583333333333</v>
      </c>
      <c r="N3265" s="77" t="s">
        <v>310</v>
      </c>
      <c r="O3265" s="37" t="s">
        <v>4694</v>
      </c>
      <c r="Q3265" s="0" t="s">
        <v>120</v>
      </c>
      <c r="R3265" s="0" t="str">
        <f aca="false">CHOOSE(WEEKDAY(A3265),"Dom","Lun","Mar","Mie","Jue","Vie","Sab")</f>
        <v>Mie</v>
      </c>
    </row>
    <row r="3266" customFormat="false" ht="15" hidden="true" customHeight="true" outlineLevel="0" collapsed="false">
      <c r="A3266" s="32" t="n">
        <v>44370</v>
      </c>
      <c r="B3266" s="9" t="s">
        <v>143</v>
      </c>
      <c r="D3266" s="72"/>
      <c r="E3266" s="73"/>
      <c r="F3266" s="74"/>
      <c r="G3266" s="73"/>
      <c r="H3266" s="75"/>
      <c r="I3266" s="75"/>
      <c r="J3266" s="75"/>
      <c r="K3266" s="34" t="s">
        <v>144</v>
      </c>
      <c r="L3266" s="7" t="n">
        <v>0.488888888888889</v>
      </c>
      <c r="M3266" s="7" t="n">
        <v>0.503472222222222</v>
      </c>
      <c r="N3266" s="77" t="s">
        <v>385</v>
      </c>
      <c r="Q3266" s="0" t="s">
        <v>120</v>
      </c>
      <c r="R3266" s="0" t="str">
        <f aca="false">CHOOSE(WEEKDAY(A3266),"Dom","Lun","Mar","Mie","Jue","Vie","Sab")</f>
        <v>Mie</v>
      </c>
    </row>
    <row r="3267" customFormat="false" ht="15" hidden="true" customHeight="true" outlineLevel="0" collapsed="false">
      <c r="A3267" s="32" t="n">
        <v>44370</v>
      </c>
      <c r="B3267" s="9" t="s">
        <v>147</v>
      </c>
      <c r="D3267" s="72"/>
      <c r="E3267" s="73"/>
      <c r="F3267" s="74"/>
      <c r="G3267" s="73"/>
      <c r="H3267" s="75"/>
      <c r="I3267" s="75"/>
      <c r="J3267" s="75"/>
      <c r="K3267" s="34" t="s">
        <v>96</v>
      </c>
      <c r="L3267" s="7" t="n">
        <v>0.520138888888889</v>
      </c>
      <c r="M3267" s="7" t="n">
        <v>0.540277777777778</v>
      </c>
      <c r="N3267" s="77" t="s">
        <v>4695</v>
      </c>
      <c r="Q3267" s="0" t="s">
        <v>120</v>
      </c>
      <c r="R3267" s="0" t="str">
        <f aca="false">CHOOSE(WEEKDAY(A3267),"Dom","Lun","Mar","Mie","Jue","Vie","Sab")</f>
        <v>Mie</v>
      </c>
    </row>
    <row r="3268" customFormat="false" ht="15" hidden="true" customHeight="true" outlineLevel="0" collapsed="false">
      <c r="A3268" s="32" t="n">
        <v>44370</v>
      </c>
      <c r="B3268" s="9" t="s">
        <v>1632</v>
      </c>
      <c r="D3268" s="72"/>
      <c r="E3268" s="73"/>
      <c r="F3268" s="74"/>
      <c r="G3268" s="73"/>
      <c r="H3268" s="75"/>
      <c r="I3268" s="75"/>
      <c r="J3268" s="75"/>
      <c r="K3268" s="34" t="s">
        <v>257</v>
      </c>
      <c r="L3268" s="7" t="n">
        <v>0.678472222222222</v>
      </c>
      <c r="M3268" s="7" t="n">
        <v>0.682638888888889</v>
      </c>
      <c r="N3268" s="77" t="s">
        <v>168</v>
      </c>
      <c r="O3268" s="37" t="s">
        <v>407</v>
      </c>
      <c r="Q3268" s="0" t="s">
        <v>120</v>
      </c>
      <c r="R3268" s="0" t="str">
        <f aca="false">CHOOSE(WEEKDAY(A3268),"Dom","Lun","Mar","Mie","Jue","Vie","Sab")</f>
        <v>Mie</v>
      </c>
    </row>
    <row r="3269" customFormat="false" ht="15" hidden="true" customHeight="true" outlineLevel="0" collapsed="false">
      <c r="A3269" s="32" t="n">
        <v>44370</v>
      </c>
      <c r="B3269" s="9" t="s">
        <v>143</v>
      </c>
      <c r="D3269" s="72"/>
      <c r="E3269" s="73"/>
      <c r="F3269" s="74"/>
      <c r="G3269" s="73"/>
      <c r="H3269" s="75"/>
      <c r="I3269" s="75"/>
      <c r="J3269" s="75"/>
      <c r="K3269" s="34" t="s">
        <v>144</v>
      </c>
      <c r="L3269" s="7" t="n">
        <v>0.794444444444444</v>
      </c>
      <c r="M3269" s="7" t="n">
        <v>0.805555555555555</v>
      </c>
      <c r="N3269" s="77" t="s">
        <v>324</v>
      </c>
      <c r="Q3269" s="0" t="s">
        <v>120</v>
      </c>
      <c r="R3269" s="0" t="str">
        <f aca="false">CHOOSE(WEEKDAY(A3269),"Dom","Lun","Mar","Mie","Jue","Vie","Sab")</f>
        <v>Mie</v>
      </c>
    </row>
    <row r="3270" customFormat="false" ht="15" hidden="true" customHeight="true" outlineLevel="0" collapsed="false">
      <c r="A3270" s="47" t="n">
        <v>44370</v>
      </c>
      <c r="B3270" s="79" t="s">
        <v>147</v>
      </c>
      <c r="C3270" s="49"/>
      <c r="D3270" s="80"/>
      <c r="E3270" s="81"/>
      <c r="F3270" s="82"/>
      <c r="G3270" s="81"/>
      <c r="H3270" s="83"/>
      <c r="I3270" s="83"/>
      <c r="J3270" s="83"/>
      <c r="K3270" s="103" t="s">
        <v>96</v>
      </c>
      <c r="L3270" s="85" t="n">
        <v>0.8125</v>
      </c>
      <c r="M3270" s="85" t="n">
        <v>0.830555555555556</v>
      </c>
      <c r="N3270" s="86" t="s">
        <v>3272</v>
      </c>
      <c r="O3270" s="59"/>
      <c r="Q3270" s="0" t="s">
        <v>120</v>
      </c>
      <c r="R3270" s="0" t="str">
        <f aca="false">CHOOSE(WEEKDAY(A3270),"Dom","Lun","Mar","Mie","Jue","Vie","Sab")</f>
        <v>Mie</v>
      </c>
    </row>
    <row r="3271" customFormat="false" ht="15" hidden="false" customHeight="true" outlineLevel="0" collapsed="false">
      <c r="A3271" s="32" t="n">
        <v>44371</v>
      </c>
      <c r="B3271" s="9" t="s">
        <v>4696</v>
      </c>
      <c r="C3271" s="33" t="n">
        <v>300</v>
      </c>
      <c r="D3271" s="72" t="s">
        <v>104</v>
      </c>
      <c r="E3271" s="73" t="s">
        <v>4697</v>
      </c>
      <c r="F3271" s="74" t="n">
        <f aca="false">IF(MONTH(A3271)=MONTH(A3270),F3270+1,1)</f>
        <v>1</v>
      </c>
      <c r="G3271" s="73"/>
      <c r="H3271" s="75"/>
      <c r="I3271" s="75" t="s">
        <v>100</v>
      </c>
      <c r="J3271" s="75" t="s">
        <v>2313</v>
      </c>
      <c r="K3271" s="34" t="s">
        <v>80</v>
      </c>
      <c r="L3271" s="7" t="n">
        <v>0.403472222222222</v>
      </c>
      <c r="M3271" s="7" t="n">
        <v>0.410416666666667</v>
      </c>
      <c r="N3271" s="77" t="s">
        <v>261</v>
      </c>
      <c r="O3271" s="37" t="s">
        <v>4698</v>
      </c>
      <c r="Q3271" s="0" t="s">
        <v>120</v>
      </c>
      <c r="R3271" s="0" t="str">
        <f aca="false">CHOOSE(WEEKDAY(A3271),"Dom","Lun","Mar","Mie","Jue","Vie","Sab")</f>
        <v>Jue</v>
      </c>
    </row>
    <row r="3272" customFormat="false" ht="15" hidden="false" customHeight="true" outlineLevel="0" collapsed="false">
      <c r="A3272" s="32" t="n">
        <v>44371</v>
      </c>
      <c r="B3272" s="9" t="s">
        <v>4699</v>
      </c>
      <c r="C3272" s="33" t="n">
        <v>300</v>
      </c>
      <c r="D3272" s="72" t="s">
        <v>104</v>
      </c>
      <c r="E3272" s="73" t="s">
        <v>4700</v>
      </c>
      <c r="F3272" s="74" t="n">
        <f aca="false">IF(MONTH(A3272)=MONTH(A3271),F3271+1,1)</f>
        <v>2</v>
      </c>
      <c r="G3272" s="73"/>
      <c r="H3272" s="75" t="s">
        <v>4699</v>
      </c>
      <c r="I3272" s="75" t="s">
        <v>113</v>
      </c>
      <c r="J3272" s="75" t="s">
        <v>2313</v>
      </c>
      <c r="K3272" s="34" t="s">
        <v>80</v>
      </c>
      <c r="L3272" s="7" t="n">
        <v>0.423611111111111</v>
      </c>
      <c r="M3272" s="7" t="n">
        <v>0.465972222222222</v>
      </c>
      <c r="N3272" s="77" t="s">
        <v>198</v>
      </c>
      <c r="O3272" s="37" t="s">
        <v>4701</v>
      </c>
      <c r="Q3272" s="0" t="s">
        <v>120</v>
      </c>
      <c r="R3272" s="0" t="str">
        <f aca="false">CHOOSE(WEEKDAY(A3272),"Dom","Lun","Mar","Mie","Jue","Vie","Sab")</f>
        <v>Jue</v>
      </c>
    </row>
    <row r="3273" customFormat="false" ht="15" hidden="false" customHeight="true" outlineLevel="0" collapsed="false">
      <c r="A3273" s="32" t="n">
        <v>44371</v>
      </c>
      <c r="B3273" s="9" t="s">
        <v>2976</v>
      </c>
      <c r="C3273" s="33" t="n">
        <v>300</v>
      </c>
      <c r="D3273" s="72" t="s">
        <v>104</v>
      </c>
      <c r="E3273" s="73" t="s">
        <v>3295</v>
      </c>
      <c r="F3273" s="74" t="n">
        <f aca="false">IF(MONTH(A3273)=MONTH(A3272),F3272+1,1)</f>
        <v>3</v>
      </c>
      <c r="G3273" s="73"/>
      <c r="H3273" s="75" t="s">
        <v>4702</v>
      </c>
      <c r="I3273" s="75" t="s">
        <v>159</v>
      </c>
      <c r="J3273" s="75" t="s">
        <v>2313</v>
      </c>
      <c r="K3273" s="34" t="s">
        <v>80</v>
      </c>
      <c r="L3273" s="7" t="n">
        <v>0.654861111111111</v>
      </c>
      <c r="M3273" s="7" t="n">
        <v>0.669444444444444</v>
      </c>
      <c r="N3273" s="77" t="s">
        <v>476</v>
      </c>
      <c r="O3273" s="37" t="s">
        <v>3300</v>
      </c>
      <c r="Q3273" s="0" t="s">
        <v>120</v>
      </c>
      <c r="R3273" s="0" t="str">
        <f aca="false">CHOOSE(WEEKDAY(A3273),"Dom","Lun","Mar","Mie","Jue","Vie","Sab")</f>
        <v>Jue</v>
      </c>
    </row>
    <row r="3274" customFormat="false" ht="15" hidden="false" customHeight="true" outlineLevel="0" collapsed="false">
      <c r="A3274" s="32" t="n">
        <v>44371</v>
      </c>
      <c r="B3274" s="9" t="s">
        <v>2527</v>
      </c>
      <c r="C3274" s="33" t="n">
        <v>300</v>
      </c>
      <c r="D3274" s="72" t="s">
        <v>104</v>
      </c>
      <c r="E3274" s="73" t="s">
        <v>4703</v>
      </c>
      <c r="F3274" s="74" t="n">
        <f aca="false">IF(MONTH(A3274)=MONTH(A3273),F3273+1,1)</f>
        <v>4</v>
      </c>
      <c r="G3274" s="73"/>
      <c r="H3274" s="75"/>
      <c r="I3274" s="75" t="s">
        <v>183</v>
      </c>
      <c r="J3274" s="75" t="s">
        <v>2313</v>
      </c>
      <c r="K3274" s="34" t="s">
        <v>80</v>
      </c>
      <c r="L3274" s="7" t="n">
        <v>0.688888888888889</v>
      </c>
      <c r="M3274" s="7" t="n">
        <v>0.716666666666667</v>
      </c>
      <c r="N3274" s="77" t="s">
        <v>109</v>
      </c>
      <c r="O3274" s="37" t="s">
        <v>4704</v>
      </c>
      <c r="Q3274" s="0" t="s">
        <v>120</v>
      </c>
      <c r="R3274" s="0" t="str">
        <f aca="false">CHOOSE(WEEKDAY(A3274),"Dom","Lun","Mar","Mie","Jue","Vie","Sab")</f>
        <v>Jue</v>
      </c>
    </row>
    <row r="3275" customFormat="false" ht="15" hidden="true" customHeight="true" outlineLevel="0" collapsed="false">
      <c r="A3275" s="32" t="n">
        <v>44371</v>
      </c>
      <c r="B3275" s="9" t="s">
        <v>1632</v>
      </c>
      <c r="D3275" s="72"/>
      <c r="E3275" s="73"/>
      <c r="F3275" s="74"/>
      <c r="G3275" s="73"/>
      <c r="H3275" s="75"/>
      <c r="I3275" s="75"/>
      <c r="J3275" s="75"/>
      <c r="K3275" s="34" t="s">
        <v>257</v>
      </c>
      <c r="L3275" s="7" t="n">
        <v>0.395833333333333</v>
      </c>
      <c r="M3275" s="7" t="n">
        <v>0.4</v>
      </c>
      <c r="N3275" s="77" t="s">
        <v>305</v>
      </c>
      <c r="O3275" s="37" t="s">
        <v>407</v>
      </c>
      <c r="Q3275" s="0" t="s">
        <v>120</v>
      </c>
      <c r="R3275" s="0" t="str">
        <f aca="false">CHOOSE(WEEKDAY(A3275),"Dom","Lun","Mar","Mie","Jue","Vie","Sab")</f>
        <v>Jue</v>
      </c>
    </row>
    <row r="3276" customFormat="false" ht="15" hidden="true" customHeight="true" outlineLevel="0" collapsed="false">
      <c r="A3276" s="32" t="n">
        <v>44371</v>
      </c>
      <c r="B3276" s="9" t="s">
        <v>143</v>
      </c>
      <c r="D3276" s="72"/>
      <c r="E3276" s="73"/>
      <c r="F3276" s="74"/>
      <c r="G3276" s="73"/>
      <c r="H3276" s="75"/>
      <c r="I3276" s="75"/>
      <c r="J3276" s="75"/>
      <c r="K3276" s="34" t="s">
        <v>144</v>
      </c>
      <c r="L3276" s="7" t="n">
        <v>0.476388888888889</v>
      </c>
      <c r="M3276" s="7" t="n">
        <v>0.519444444444444</v>
      </c>
      <c r="N3276" s="77" t="s">
        <v>109</v>
      </c>
      <c r="Q3276" s="0" t="s">
        <v>120</v>
      </c>
      <c r="R3276" s="0" t="str">
        <f aca="false">CHOOSE(WEEKDAY(A3276),"Dom","Lun","Mar","Mie","Jue","Vie","Sab")</f>
        <v>Jue</v>
      </c>
    </row>
    <row r="3277" customFormat="false" ht="15" hidden="true" customHeight="true" outlineLevel="0" collapsed="false">
      <c r="A3277" s="32" t="n">
        <v>44371</v>
      </c>
      <c r="B3277" s="9" t="s">
        <v>147</v>
      </c>
      <c r="D3277" s="72"/>
      <c r="E3277" s="73"/>
      <c r="F3277" s="74"/>
      <c r="G3277" s="73"/>
      <c r="H3277" s="75"/>
      <c r="I3277" s="75"/>
      <c r="J3277" s="75"/>
      <c r="K3277" s="34" t="s">
        <v>96</v>
      </c>
      <c r="L3277" s="7" t="n">
        <v>0.531944444444444</v>
      </c>
      <c r="M3277" s="7" t="n">
        <v>0.650694444444444</v>
      </c>
      <c r="N3277" s="77" t="s">
        <v>123</v>
      </c>
      <c r="Q3277" s="0" t="s">
        <v>120</v>
      </c>
      <c r="R3277" s="0" t="str">
        <f aca="false">CHOOSE(WEEKDAY(A3277),"Dom","Lun","Mar","Mie","Jue","Vie","Sab")</f>
        <v>Jue</v>
      </c>
    </row>
    <row r="3278" customFormat="false" ht="15" hidden="true" customHeight="true" outlineLevel="0" collapsed="false">
      <c r="A3278" s="32" t="n">
        <v>44371</v>
      </c>
      <c r="B3278" s="9" t="s">
        <v>143</v>
      </c>
      <c r="D3278" s="72"/>
      <c r="E3278" s="73"/>
      <c r="F3278" s="74"/>
      <c r="G3278" s="73"/>
      <c r="H3278" s="75"/>
      <c r="I3278" s="75"/>
      <c r="J3278" s="75"/>
      <c r="K3278" s="34" t="s">
        <v>144</v>
      </c>
      <c r="L3278" s="7" t="n">
        <v>0.729166666666667</v>
      </c>
      <c r="M3278" s="7" t="n">
        <v>0.748611111111111</v>
      </c>
      <c r="N3278" s="77" t="s">
        <v>239</v>
      </c>
      <c r="Q3278" s="0" t="s">
        <v>120</v>
      </c>
      <c r="R3278" s="0" t="str">
        <f aca="false">CHOOSE(WEEKDAY(A3278),"Dom","Lun","Mar","Mie","Jue","Vie","Sab")</f>
        <v>Jue</v>
      </c>
    </row>
    <row r="3279" customFormat="false" ht="15" hidden="true" customHeight="true" outlineLevel="0" collapsed="false">
      <c r="A3279" s="47" t="n">
        <v>44371</v>
      </c>
      <c r="B3279" s="79" t="s">
        <v>147</v>
      </c>
      <c r="C3279" s="49"/>
      <c r="D3279" s="80"/>
      <c r="E3279" s="81"/>
      <c r="F3279" s="82"/>
      <c r="G3279" s="81"/>
      <c r="H3279" s="83"/>
      <c r="I3279" s="83"/>
      <c r="J3279" s="83"/>
      <c r="K3279" s="103" t="s">
        <v>96</v>
      </c>
      <c r="L3279" s="85" t="n">
        <v>0.754166666666667</v>
      </c>
      <c r="M3279" s="85" t="n">
        <v>0.769444444444444</v>
      </c>
      <c r="N3279" s="86" t="s">
        <v>4705</v>
      </c>
      <c r="O3279" s="59"/>
      <c r="Q3279" s="0" t="s">
        <v>120</v>
      </c>
      <c r="R3279" s="0" t="str">
        <f aca="false">CHOOSE(WEEKDAY(A3279),"Dom","Lun","Mar","Mie","Jue","Vie","Sab")</f>
        <v>Jue</v>
      </c>
    </row>
    <row r="3280" customFormat="false" ht="15" hidden="false" customHeight="true" outlineLevel="0" collapsed="false">
      <c r="A3280" s="32" t="n">
        <v>44372</v>
      </c>
      <c r="B3280" s="9" t="s">
        <v>3704</v>
      </c>
      <c r="C3280" s="33" t="n">
        <v>400</v>
      </c>
      <c r="D3280" s="72" t="s">
        <v>104</v>
      </c>
      <c r="E3280" s="73" t="s">
        <v>3705</v>
      </c>
      <c r="F3280" s="74" t="n">
        <f aca="false">IF(MONTH(A3280)=MONTH(A3279),F3279+1,1)</f>
        <v>1</v>
      </c>
      <c r="G3280" s="73"/>
      <c r="H3280" s="75" t="s">
        <v>3706</v>
      </c>
      <c r="I3280" s="75" t="s">
        <v>79</v>
      </c>
      <c r="J3280" s="75" t="s">
        <v>2313</v>
      </c>
      <c r="K3280" s="34" t="s">
        <v>80</v>
      </c>
      <c r="L3280" s="7" t="n">
        <v>0.414583333333333</v>
      </c>
      <c r="M3280" s="7" t="n">
        <v>0.447916666666667</v>
      </c>
      <c r="N3280" s="77" t="s">
        <v>476</v>
      </c>
      <c r="O3280" s="37" t="s">
        <v>3707</v>
      </c>
      <c r="Q3280" s="0" t="s">
        <v>120</v>
      </c>
      <c r="R3280" s="0" t="str">
        <f aca="false">CHOOSE(WEEKDAY(A3280),"Dom","Lun","Mar","Mie","Jue","Vie","Sab")</f>
        <v>Vie</v>
      </c>
    </row>
    <row r="3281" customFormat="false" ht="15" hidden="false" customHeight="true" outlineLevel="0" collapsed="false">
      <c r="A3281" s="32" t="n">
        <v>44372</v>
      </c>
      <c r="B3281" s="9" t="s">
        <v>1455</v>
      </c>
      <c r="C3281" s="33" t="n">
        <v>400</v>
      </c>
      <c r="D3281" s="72" t="s">
        <v>104</v>
      </c>
      <c r="E3281" s="73" t="s">
        <v>4096</v>
      </c>
      <c r="F3281" s="74" t="n">
        <f aca="false">IF(MONTH(A3281)=MONTH(A3280),F3280+1,1)</f>
        <v>2</v>
      </c>
      <c r="G3281" s="73"/>
      <c r="H3281" s="75"/>
      <c r="I3281" s="75" t="s">
        <v>183</v>
      </c>
      <c r="J3281" s="75" t="s">
        <v>2313</v>
      </c>
      <c r="K3281" s="34" t="s">
        <v>80</v>
      </c>
      <c r="L3281" s="7" t="n">
        <v>0.492361111111111</v>
      </c>
      <c r="M3281" s="7" t="n">
        <v>0.507638888888889</v>
      </c>
      <c r="N3281" s="77" t="s">
        <v>259</v>
      </c>
      <c r="O3281" s="37" t="s">
        <v>4097</v>
      </c>
      <c r="Q3281" s="0" t="s">
        <v>120</v>
      </c>
      <c r="R3281" s="0" t="str">
        <f aca="false">CHOOSE(WEEKDAY(A3281),"Dom","Lun","Mar","Mie","Jue","Vie","Sab")</f>
        <v>Vie</v>
      </c>
    </row>
    <row r="3282" customFormat="false" ht="15" hidden="false" customHeight="true" outlineLevel="0" collapsed="false">
      <c r="A3282" s="32" t="n">
        <v>44372</v>
      </c>
      <c r="B3282" s="9" t="s">
        <v>4706</v>
      </c>
      <c r="C3282" s="33" t="n">
        <v>300</v>
      </c>
      <c r="D3282" s="72" t="s">
        <v>104</v>
      </c>
      <c r="E3282" s="73" t="s">
        <v>4707</v>
      </c>
      <c r="F3282" s="74" t="n">
        <f aca="false">IF(MONTH(A3282)=MONTH(A3281),F3281+1,1)</f>
        <v>3</v>
      </c>
      <c r="G3282" s="73"/>
      <c r="H3282" s="75"/>
      <c r="I3282" s="75" t="s">
        <v>394</v>
      </c>
      <c r="J3282" s="75" t="s">
        <v>2313</v>
      </c>
      <c r="K3282" s="34" t="s">
        <v>80</v>
      </c>
      <c r="L3282" s="7" t="n">
        <v>0.58125</v>
      </c>
      <c r="M3282" s="7" t="n">
        <v>0.6375</v>
      </c>
      <c r="N3282" s="77" t="s">
        <v>487</v>
      </c>
      <c r="O3282" s="37" t="s">
        <v>4708</v>
      </c>
      <c r="Q3282" s="0" t="s">
        <v>120</v>
      </c>
      <c r="R3282" s="0" t="str">
        <f aca="false">CHOOSE(WEEKDAY(A3282),"Dom","Lun","Mar","Mie","Jue","Vie","Sab")</f>
        <v>Vie</v>
      </c>
    </row>
    <row r="3283" customFormat="false" ht="15" hidden="true" customHeight="true" outlineLevel="0" collapsed="false">
      <c r="A3283" s="32" t="n">
        <v>44372</v>
      </c>
      <c r="B3283" s="9" t="s">
        <v>4709</v>
      </c>
      <c r="D3283" s="72"/>
      <c r="E3283" s="73"/>
      <c r="F3283" s="74"/>
      <c r="G3283" s="73"/>
      <c r="H3283" s="75"/>
      <c r="I3283" s="75"/>
      <c r="J3283" s="75"/>
      <c r="K3283" s="34" t="s">
        <v>257</v>
      </c>
      <c r="L3283" s="7" t="n">
        <v>0.467361111111111</v>
      </c>
      <c r="M3283" s="7" t="n">
        <v>0.488194444444444</v>
      </c>
      <c r="N3283" s="77" t="s">
        <v>123</v>
      </c>
      <c r="O3283" s="37" t="s">
        <v>512</v>
      </c>
      <c r="Q3283" s="0" t="s">
        <v>120</v>
      </c>
      <c r="R3283" s="0" t="str">
        <f aca="false">CHOOSE(WEEKDAY(A3283),"Dom","Lun","Mar","Mie","Jue","Vie","Sab")</f>
        <v>Vie</v>
      </c>
    </row>
    <row r="3284" customFormat="false" ht="15" hidden="true" customHeight="true" outlineLevel="0" collapsed="false">
      <c r="A3284" s="32" t="n">
        <v>44372</v>
      </c>
      <c r="B3284" s="9" t="s">
        <v>143</v>
      </c>
      <c r="D3284" s="72"/>
      <c r="E3284" s="73"/>
      <c r="F3284" s="74"/>
      <c r="G3284" s="73"/>
      <c r="H3284" s="75"/>
      <c r="I3284" s="75"/>
      <c r="J3284" s="75"/>
      <c r="K3284" s="34" t="s">
        <v>144</v>
      </c>
      <c r="L3284" s="7" t="n">
        <v>0.519444444444444</v>
      </c>
      <c r="M3284" s="7" t="n">
        <v>0.527777777777778</v>
      </c>
      <c r="N3284" s="77" t="s">
        <v>261</v>
      </c>
      <c r="Q3284" s="0" t="s">
        <v>120</v>
      </c>
      <c r="R3284" s="0" t="str">
        <f aca="false">CHOOSE(WEEKDAY(A3284),"Dom","Lun","Mar","Mie","Jue","Vie","Sab")</f>
        <v>Vie</v>
      </c>
    </row>
    <row r="3285" customFormat="false" ht="15" hidden="true" customHeight="true" outlineLevel="0" collapsed="false">
      <c r="A3285" s="32" t="n">
        <v>44372</v>
      </c>
      <c r="B3285" s="9" t="s">
        <v>4706</v>
      </c>
      <c r="D3285" s="72"/>
      <c r="E3285" s="73"/>
      <c r="F3285" s="74"/>
      <c r="G3285" s="73"/>
      <c r="H3285" s="75"/>
      <c r="I3285" s="75"/>
      <c r="J3285" s="75"/>
      <c r="K3285" s="34" t="s">
        <v>108</v>
      </c>
      <c r="L3285" s="7" t="n">
        <v>0.540972222222222</v>
      </c>
      <c r="M3285" s="7" t="n">
        <v>0.566666666666667</v>
      </c>
      <c r="N3285" s="77" t="s">
        <v>239</v>
      </c>
      <c r="O3285" s="37" t="s">
        <v>4710</v>
      </c>
      <c r="Q3285" s="0" t="s">
        <v>120</v>
      </c>
      <c r="R3285" s="0" t="str">
        <f aca="false">CHOOSE(WEEKDAY(A3285),"Dom","Lun","Mar","Mie","Jue","Vie","Sab")</f>
        <v>Vie</v>
      </c>
    </row>
    <row r="3286" customFormat="false" ht="15" hidden="true" customHeight="true" outlineLevel="0" collapsed="false">
      <c r="A3286" s="32" t="n">
        <v>44372</v>
      </c>
      <c r="B3286" s="9" t="s">
        <v>4706</v>
      </c>
      <c r="D3286" s="72"/>
      <c r="E3286" s="73"/>
      <c r="F3286" s="74"/>
      <c r="G3286" s="73"/>
      <c r="H3286" s="75"/>
      <c r="I3286" s="75"/>
      <c r="J3286" s="75"/>
      <c r="K3286" s="34" t="s">
        <v>108</v>
      </c>
      <c r="L3286" s="7" t="n">
        <v>0.572222222222222</v>
      </c>
      <c r="M3286" s="7" t="n">
        <v>0.572916666666667</v>
      </c>
      <c r="N3286" s="77" t="s">
        <v>137</v>
      </c>
      <c r="O3286" s="37" t="s">
        <v>4708</v>
      </c>
      <c r="Q3286" s="0" t="s">
        <v>120</v>
      </c>
      <c r="R3286" s="0" t="str">
        <f aca="false">CHOOSE(WEEKDAY(A3286),"Dom","Lun","Mar","Mie","Jue","Vie","Sab")</f>
        <v>Vie</v>
      </c>
    </row>
    <row r="3287" customFormat="false" ht="15" hidden="true" customHeight="true" outlineLevel="0" collapsed="false">
      <c r="A3287" s="47" t="n">
        <v>44372</v>
      </c>
      <c r="B3287" s="79" t="s">
        <v>147</v>
      </c>
      <c r="C3287" s="49"/>
      <c r="D3287" s="80"/>
      <c r="E3287" s="81"/>
      <c r="F3287" s="82"/>
      <c r="G3287" s="81"/>
      <c r="H3287" s="83"/>
      <c r="I3287" s="83"/>
      <c r="J3287" s="83"/>
      <c r="K3287" s="103" t="s">
        <v>96</v>
      </c>
      <c r="L3287" s="85" t="n">
        <v>0.671527777777778</v>
      </c>
      <c r="M3287" s="85" t="n">
        <v>0.684027777777778</v>
      </c>
      <c r="N3287" s="86" t="s">
        <v>706</v>
      </c>
      <c r="O3287" s="59"/>
      <c r="Q3287" s="0" t="s">
        <v>120</v>
      </c>
      <c r="R3287" s="0" t="str">
        <f aca="false">CHOOSE(WEEKDAY(A3287),"Dom","Lun","Mar","Mie","Jue","Vie","Sab")</f>
        <v>Vie</v>
      </c>
    </row>
    <row r="3288" customFormat="false" ht="15" hidden="false" customHeight="true" outlineLevel="0" collapsed="false">
      <c r="A3288" s="32" t="n">
        <v>44373</v>
      </c>
      <c r="B3288" s="9" t="s">
        <v>4711</v>
      </c>
      <c r="C3288" s="157" t="n">
        <v>300</v>
      </c>
      <c r="D3288" s="153" t="s">
        <v>104</v>
      </c>
      <c r="E3288" s="73" t="s">
        <v>4712</v>
      </c>
      <c r="F3288" s="74" t="n">
        <f aca="false">IF(MONTH(A3288)=MONTH(A3287),F3287+1,1)</f>
        <v>1</v>
      </c>
      <c r="G3288" s="73"/>
      <c r="H3288" s="75"/>
      <c r="I3288" s="75" t="s">
        <v>159</v>
      </c>
      <c r="J3288" s="75"/>
      <c r="K3288" s="34" t="s">
        <v>80</v>
      </c>
      <c r="L3288" s="7" t="n">
        <v>0.36875</v>
      </c>
      <c r="M3288" s="7" t="n">
        <v>0.383333333333333</v>
      </c>
      <c r="N3288" s="77" t="s">
        <v>210</v>
      </c>
      <c r="O3288" s="37" t="s">
        <v>4713</v>
      </c>
      <c r="Q3288" s="0" t="s">
        <v>120</v>
      </c>
      <c r="R3288" s="0" t="str">
        <f aca="false">CHOOSE(WEEKDAY(A3288),"Dom","Lun","Mar","Mie","Jue","Vie","Sab")</f>
        <v>Sab</v>
      </c>
    </row>
    <row r="3289" customFormat="false" ht="15" hidden="true" customHeight="true" outlineLevel="0" collapsed="false">
      <c r="A3289" s="32" t="n">
        <v>44373</v>
      </c>
      <c r="B3289" s="9" t="s">
        <v>4711</v>
      </c>
      <c r="D3289" s="72"/>
      <c r="E3289" s="73"/>
      <c r="F3289" s="74"/>
      <c r="G3289" s="73"/>
      <c r="H3289" s="75"/>
      <c r="I3289" s="75"/>
      <c r="J3289" s="75"/>
      <c r="K3289" s="34" t="s">
        <v>108</v>
      </c>
      <c r="L3289" s="7" t="n">
        <v>0.403472222222222</v>
      </c>
      <c r="M3289" s="7" t="n">
        <v>0.417361111111111</v>
      </c>
      <c r="N3289" s="77" t="s">
        <v>310</v>
      </c>
      <c r="O3289" s="37" t="s">
        <v>4714</v>
      </c>
      <c r="Q3289" s="0" t="s">
        <v>120</v>
      </c>
      <c r="R3289" s="0" t="str">
        <f aca="false">CHOOSE(WEEKDAY(A3289),"Dom","Lun","Mar","Mie","Jue","Vie","Sab")</f>
        <v>Sab</v>
      </c>
    </row>
    <row r="3290" customFormat="false" ht="15" hidden="true" customHeight="true" outlineLevel="0" collapsed="false">
      <c r="A3290" s="32" t="n">
        <v>44373</v>
      </c>
      <c r="B3290" s="9" t="s">
        <v>1868</v>
      </c>
      <c r="D3290" s="72"/>
      <c r="E3290" s="73"/>
      <c r="F3290" s="74"/>
      <c r="G3290" s="73"/>
      <c r="H3290" s="75"/>
      <c r="I3290" s="75"/>
      <c r="J3290" s="75"/>
      <c r="K3290" s="34" t="s">
        <v>108</v>
      </c>
      <c r="L3290" s="7" t="n">
        <v>0.426388888888889</v>
      </c>
      <c r="M3290" s="7" t="n">
        <v>0.429861111111111</v>
      </c>
      <c r="N3290" s="77" t="s">
        <v>4715</v>
      </c>
      <c r="O3290" s="37" t="s">
        <v>4716</v>
      </c>
      <c r="Q3290" s="0" t="s">
        <v>120</v>
      </c>
      <c r="R3290" s="0" t="str">
        <f aca="false">CHOOSE(WEEKDAY(A3290),"Dom","Lun","Mar","Mie","Jue","Vie","Sab")</f>
        <v>Sab</v>
      </c>
    </row>
    <row r="3291" customFormat="false" ht="15" hidden="true" customHeight="true" outlineLevel="0" collapsed="false">
      <c r="A3291" s="32" t="n">
        <v>44373</v>
      </c>
      <c r="B3291" s="9" t="s">
        <v>143</v>
      </c>
      <c r="D3291" s="72"/>
      <c r="E3291" s="73"/>
      <c r="F3291" s="74"/>
      <c r="G3291" s="73"/>
      <c r="H3291" s="75"/>
      <c r="I3291" s="75"/>
      <c r="J3291" s="75"/>
      <c r="K3291" s="34" t="s">
        <v>144</v>
      </c>
      <c r="L3291" s="7" t="n">
        <v>0.552083333333333</v>
      </c>
      <c r="M3291" s="7" t="n">
        <v>0.586805555555556</v>
      </c>
      <c r="N3291" s="77" t="s">
        <v>164</v>
      </c>
      <c r="Q3291" s="0" t="s">
        <v>120</v>
      </c>
      <c r="R3291" s="0" t="str">
        <f aca="false">CHOOSE(WEEKDAY(A3291),"Dom","Lun","Mar","Mie","Jue","Vie","Sab")</f>
        <v>Sab</v>
      </c>
    </row>
    <row r="3292" customFormat="false" ht="15" hidden="true" customHeight="true" outlineLevel="0" collapsed="false">
      <c r="A3292" s="47" t="n">
        <v>44373</v>
      </c>
      <c r="B3292" s="79" t="s">
        <v>147</v>
      </c>
      <c r="C3292" s="49"/>
      <c r="D3292" s="80"/>
      <c r="E3292" s="81"/>
      <c r="F3292" s="82"/>
      <c r="G3292" s="81"/>
      <c r="H3292" s="83"/>
      <c r="I3292" s="83"/>
      <c r="J3292" s="83"/>
      <c r="K3292" s="103" t="s">
        <v>96</v>
      </c>
      <c r="L3292" s="85" t="n">
        <v>0.596527777777778</v>
      </c>
      <c r="M3292" s="85" t="n">
        <v>0.6125</v>
      </c>
      <c r="N3292" s="86" t="s">
        <v>4717</v>
      </c>
      <c r="O3292" s="59"/>
      <c r="Q3292" s="0" t="s">
        <v>120</v>
      </c>
      <c r="R3292" s="0" t="str">
        <f aca="false">CHOOSE(WEEKDAY(A3292),"Dom","Lun","Mar","Mie","Jue","Vie","Sab")</f>
        <v>Sab</v>
      </c>
    </row>
    <row r="3293" customFormat="false" ht="15" hidden="false" customHeight="true" outlineLevel="0" collapsed="false">
      <c r="A3293" s="32" t="n">
        <v>44374</v>
      </c>
      <c r="B3293" s="9" t="s">
        <v>1941</v>
      </c>
      <c r="C3293" s="164" t="n">
        <v>300</v>
      </c>
      <c r="D3293" s="144" t="s">
        <v>104</v>
      </c>
      <c r="E3293" s="73" t="s">
        <v>1942</v>
      </c>
      <c r="F3293" s="74" t="n">
        <f aca="false">IF(MONTH(A3293)=MONTH(A3292),F3292+1,1)</f>
        <v>1</v>
      </c>
      <c r="G3293" s="73"/>
      <c r="H3293" s="75"/>
      <c r="I3293" s="75" t="s">
        <v>159</v>
      </c>
      <c r="J3293" s="75"/>
      <c r="K3293" s="34" t="s">
        <v>80</v>
      </c>
      <c r="L3293" s="7" t="n">
        <v>0.788888888888889</v>
      </c>
      <c r="M3293" s="7" t="n">
        <v>0.803472222222222</v>
      </c>
      <c r="N3293" s="77" t="s">
        <v>145</v>
      </c>
      <c r="O3293" s="37" t="s">
        <v>1943</v>
      </c>
      <c r="Q3293" s="0" t="s">
        <v>120</v>
      </c>
      <c r="R3293" s="0" t="str">
        <f aca="false">CHOOSE(WEEKDAY(A3293),"Dom","Lun","Mar","Mie","Jue","Vie","Sab")</f>
        <v>Dom</v>
      </c>
    </row>
    <row r="3294" customFormat="false" ht="15" hidden="false" customHeight="true" outlineLevel="0" collapsed="false">
      <c r="A3294" s="32" t="n">
        <v>44374</v>
      </c>
      <c r="B3294" s="9" t="s">
        <v>1476</v>
      </c>
      <c r="C3294" s="164" t="n">
        <v>300</v>
      </c>
      <c r="D3294" s="144" t="s">
        <v>104</v>
      </c>
      <c r="E3294" s="73" t="s">
        <v>1477</v>
      </c>
      <c r="F3294" s="74" t="n">
        <f aca="false">IF(MONTH(A3294)=MONTH(A3293),F3293+1,1)</f>
        <v>2</v>
      </c>
      <c r="G3294" s="73"/>
      <c r="H3294" s="75"/>
      <c r="I3294" s="75" t="s">
        <v>100</v>
      </c>
      <c r="J3294" s="75"/>
      <c r="K3294" s="34" t="s">
        <v>80</v>
      </c>
      <c r="L3294" s="7" t="n">
        <v>0.817361111111111</v>
      </c>
      <c r="M3294" s="7" t="n">
        <v>0.836805555555555</v>
      </c>
      <c r="N3294" s="77" t="s">
        <v>198</v>
      </c>
      <c r="O3294" s="37" t="s">
        <v>1478</v>
      </c>
      <c r="Q3294" s="0" t="s">
        <v>120</v>
      </c>
      <c r="R3294" s="0" t="str">
        <f aca="false">CHOOSE(WEEKDAY(A3294),"Dom","Lun","Mar","Mie","Jue","Vie","Sab")</f>
        <v>Dom</v>
      </c>
    </row>
    <row r="3295" customFormat="false" ht="15" hidden="true" customHeight="true" outlineLevel="0" collapsed="false">
      <c r="A3295" s="32" t="n">
        <v>44374</v>
      </c>
      <c r="B3295" s="9" t="s">
        <v>147</v>
      </c>
      <c r="D3295" s="72"/>
      <c r="E3295" s="73"/>
      <c r="F3295" s="74"/>
      <c r="G3295" s="73"/>
      <c r="H3295" s="75"/>
      <c r="I3295" s="75"/>
      <c r="J3295" s="75"/>
      <c r="K3295" s="34" t="s">
        <v>96</v>
      </c>
      <c r="L3295" s="7" t="n">
        <v>0.847222222222222</v>
      </c>
      <c r="M3295" s="7" t="n">
        <v>0.860416666666667</v>
      </c>
      <c r="N3295" s="77" t="s">
        <v>1873</v>
      </c>
      <c r="Q3295" s="0" t="s">
        <v>120</v>
      </c>
      <c r="R3295" s="0" t="str">
        <f aca="false">CHOOSE(WEEKDAY(A3295),"Dom","Lun","Mar","Mie","Jue","Vie","Sab")</f>
        <v>Dom</v>
      </c>
    </row>
    <row r="3296" customFormat="false" ht="15" hidden="false" customHeight="true" outlineLevel="0" collapsed="false">
      <c r="A3296" s="32" t="n">
        <v>44375</v>
      </c>
      <c r="B3296" s="9" t="s">
        <v>4718</v>
      </c>
      <c r="C3296" s="33" t="n">
        <v>370</v>
      </c>
      <c r="D3296" s="72" t="s">
        <v>821</v>
      </c>
      <c r="E3296" s="73" t="s">
        <v>4719</v>
      </c>
      <c r="F3296" s="74" t="n">
        <f aca="false">IF(MONTH(A3296)=MONTH(A3295),F3295+1,1)</f>
        <v>1</v>
      </c>
      <c r="G3296" s="73"/>
      <c r="H3296" s="75" t="s">
        <v>4720</v>
      </c>
      <c r="I3296" s="75" t="s">
        <v>100</v>
      </c>
      <c r="J3296" s="75" t="s">
        <v>2313</v>
      </c>
      <c r="K3296" s="34" t="s">
        <v>80</v>
      </c>
      <c r="L3296" s="7" t="n">
        <v>0.451388888888889</v>
      </c>
      <c r="M3296" s="7" t="n">
        <v>0.468055555555555</v>
      </c>
      <c r="N3296" s="77" t="s">
        <v>385</v>
      </c>
      <c r="O3296" s="37" t="s">
        <v>4721</v>
      </c>
      <c r="P3296" s="159"/>
      <c r="Q3296" s="0" t="s">
        <v>120</v>
      </c>
      <c r="R3296" s="0" t="str">
        <f aca="false">CHOOSE(WEEKDAY(A3296),"Dom","Lun","Mar","Mie","Jue","Vie","Sab")</f>
        <v>Lun</v>
      </c>
    </row>
    <row r="3297" customFormat="false" ht="15" hidden="true" customHeight="true" outlineLevel="0" collapsed="false">
      <c r="A3297" s="32" t="n">
        <v>44375</v>
      </c>
      <c r="B3297" s="9" t="s">
        <v>4438</v>
      </c>
      <c r="D3297" s="72"/>
      <c r="E3297" s="73"/>
      <c r="F3297" s="74"/>
      <c r="G3297" s="73"/>
      <c r="H3297" s="75"/>
      <c r="I3297" s="75"/>
      <c r="J3297" s="75"/>
      <c r="K3297" s="34" t="s">
        <v>257</v>
      </c>
      <c r="L3297" s="7" t="n">
        <v>0.484722222222222</v>
      </c>
      <c r="M3297" s="7" t="n">
        <v>0.504861111111111</v>
      </c>
      <c r="N3297" s="77" t="s">
        <v>434</v>
      </c>
      <c r="O3297" s="37" t="s">
        <v>4439</v>
      </c>
      <c r="P3297" s="0" t="s">
        <v>4440</v>
      </c>
      <c r="Q3297" s="0" t="s">
        <v>120</v>
      </c>
      <c r="R3297" s="0" t="str">
        <f aca="false">CHOOSE(WEEKDAY(A3297),"Dom","Lun","Mar","Mie","Jue","Vie","Sab")</f>
        <v>Lun</v>
      </c>
    </row>
    <row r="3298" customFormat="false" ht="15" hidden="true" customHeight="true" outlineLevel="0" collapsed="false">
      <c r="A3298" s="32" t="n">
        <v>44375</v>
      </c>
      <c r="B3298" s="9" t="s">
        <v>143</v>
      </c>
      <c r="D3298" s="72"/>
      <c r="E3298" s="73"/>
      <c r="F3298" s="74"/>
      <c r="G3298" s="73"/>
      <c r="H3298" s="75"/>
      <c r="I3298" s="75"/>
      <c r="J3298" s="75"/>
      <c r="K3298" s="34" t="s">
        <v>144</v>
      </c>
      <c r="L3298" s="7" t="n">
        <v>0.509722222222222</v>
      </c>
      <c r="M3298" s="7" t="n">
        <v>0.526388888888889</v>
      </c>
      <c r="N3298" s="77" t="s">
        <v>220</v>
      </c>
      <c r="Q3298" s="0" t="s">
        <v>120</v>
      </c>
      <c r="R3298" s="0" t="str">
        <f aca="false">CHOOSE(WEEKDAY(A3298),"Dom","Lun","Mar","Mie","Jue","Vie","Sab")</f>
        <v>Lun</v>
      </c>
    </row>
    <row r="3299" customFormat="false" ht="15" hidden="true" customHeight="true" outlineLevel="0" collapsed="false">
      <c r="A3299" s="47" t="n">
        <v>44375</v>
      </c>
      <c r="B3299" s="79" t="s">
        <v>147</v>
      </c>
      <c r="C3299" s="49"/>
      <c r="D3299" s="80"/>
      <c r="E3299" s="81"/>
      <c r="F3299" s="82"/>
      <c r="G3299" s="81"/>
      <c r="H3299" s="83"/>
      <c r="I3299" s="83"/>
      <c r="J3299" s="83"/>
      <c r="K3299" s="103" t="s">
        <v>96</v>
      </c>
      <c r="L3299" s="85" t="n">
        <v>0.5375</v>
      </c>
      <c r="M3299" s="85" t="n">
        <v>0.55625</v>
      </c>
      <c r="N3299" s="86" t="s">
        <v>4722</v>
      </c>
      <c r="O3299" s="59"/>
      <c r="Q3299" s="0" t="s">
        <v>120</v>
      </c>
      <c r="R3299" s="0" t="str">
        <f aca="false">CHOOSE(WEEKDAY(A3299),"Dom","Lun","Mar","Mie","Jue","Vie","Sab")</f>
        <v>Lun</v>
      </c>
    </row>
    <row r="3300" customFormat="false" ht="15" hidden="false" customHeight="true" outlineLevel="0" collapsed="false">
      <c r="A3300" s="32" t="n">
        <v>44376</v>
      </c>
      <c r="B3300" s="9" t="s">
        <v>3647</v>
      </c>
      <c r="C3300" s="157" t="n">
        <v>300</v>
      </c>
      <c r="D3300" s="153" t="s">
        <v>104</v>
      </c>
      <c r="E3300" s="73" t="s">
        <v>4723</v>
      </c>
      <c r="F3300" s="74" t="n">
        <f aca="false">IF(MONTH(A3300)=MONTH(A3299),F3299+1,1)</f>
        <v>1</v>
      </c>
      <c r="G3300" s="73"/>
      <c r="H3300" s="75"/>
      <c r="I3300" s="75" t="s">
        <v>131</v>
      </c>
      <c r="J3300" s="75"/>
      <c r="K3300" s="34" t="s">
        <v>80</v>
      </c>
      <c r="L3300" s="7" t="n">
        <v>0.406944444444444</v>
      </c>
      <c r="M3300" s="7" t="n">
        <v>0.438888888888889</v>
      </c>
      <c r="N3300" s="77" t="s">
        <v>259</v>
      </c>
      <c r="O3300" s="37" t="s">
        <v>4724</v>
      </c>
      <c r="Q3300" s="0" t="s">
        <v>120</v>
      </c>
      <c r="R3300" s="0" t="str">
        <f aca="false">CHOOSE(WEEKDAY(A3300),"Dom","Lun","Mar","Mie","Jue","Vie","Sab")</f>
        <v>Mar</v>
      </c>
    </row>
    <row r="3301" customFormat="false" ht="15" hidden="false" customHeight="true" outlineLevel="0" collapsed="false">
      <c r="A3301" s="32" t="n">
        <v>44376</v>
      </c>
      <c r="B3301" s="9" t="s">
        <v>1232</v>
      </c>
      <c r="C3301" s="164" t="n">
        <v>300</v>
      </c>
      <c r="D3301" s="144" t="s">
        <v>104</v>
      </c>
      <c r="E3301" s="73" t="s">
        <v>1233</v>
      </c>
      <c r="F3301" s="74" t="n">
        <f aca="false">IF(MONTH(A3301)=MONTH(A3300),F3300+1,1)</f>
        <v>2</v>
      </c>
      <c r="G3301" s="73"/>
      <c r="H3301" s="75"/>
      <c r="I3301" s="75" t="s">
        <v>113</v>
      </c>
      <c r="J3301" s="75"/>
      <c r="K3301" s="34" t="s">
        <v>80</v>
      </c>
      <c r="L3301" s="7" t="n">
        <v>0.450694444444444</v>
      </c>
      <c r="M3301" s="7" t="n">
        <v>0.4875</v>
      </c>
      <c r="N3301" s="77" t="s">
        <v>276</v>
      </c>
      <c r="O3301" s="37" t="s">
        <v>1234</v>
      </c>
      <c r="Q3301" s="0" t="s">
        <v>120</v>
      </c>
      <c r="R3301" s="0" t="str">
        <f aca="false">CHOOSE(WEEKDAY(A3301),"Dom","Lun","Mar","Mie","Jue","Vie","Sab")</f>
        <v>Mar</v>
      </c>
    </row>
    <row r="3302" customFormat="false" ht="15" hidden="false" customHeight="true" outlineLevel="0" collapsed="false">
      <c r="A3302" s="32" t="n">
        <v>44376</v>
      </c>
      <c r="B3302" s="9" t="s">
        <v>204</v>
      </c>
      <c r="C3302" s="164" t="n">
        <v>450</v>
      </c>
      <c r="D3302" s="144" t="s">
        <v>104</v>
      </c>
      <c r="E3302" s="73" t="s">
        <v>205</v>
      </c>
      <c r="F3302" s="74" t="n">
        <f aca="false">IF(MONTH(A3302)=MONTH(A3301),F3301+1,1)</f>
        <v>3</v>
      </c>
      <c r="G3302" s="73"/>
      <c r="H3302" s="75" t="s">
        <v>204</v>
      </c>
      <c r="I3302" s="75" t="s">
        <v>79</v>
      </c>
      <c r="J3302" s="75"/>
      <c r="K3302" s="34" t="s">
        <v>80</v>
      </c>
      <c r="L3302" s="7" t="n">
        <v>0.560416666666667</v>
      </c>
      <c r="M3302" s="7" t="n">
        <v>0.647916666666667</v>
      </c>
      <c r="N3302" s="77" t="s">
        <v>366</v>
      </c>
      <c r="O3302" s="37" t="s">
        <v>207</v>
      </c>
      <c r="Q3302" s="0" t="s">
        <v>120</v>
      </c>
      <c r="R3302" s="0" t="str">
        <f aca="false">CHOOSE(WEEKDAY(A3302),"Dom","Lun","Mar","Mie","Jue","Vie","Sab")</f>
        <v>Mar</v>
      </c>
    </row>
    <row r="3303" customFormat="false" ht="15" hidden="false" customHeight="true" outlineLevel="0" collapsed="false">
      <c r="A3303" s="32" t="n">
        <v>44376</v>
      </c>
      <c r="B3303" s="9" t="s">
        <v>204</v>
      </c>
      <c r="C3303" s="164" t="n">
        <v>450</v>
      </c>
      <c r="D3303" s="144" t="s">
        <v>104</v>
      </c>
      <c r="E3303" s="73" t="s">
        <v>205</v>
      </c>
      <c r="F3303" s="74" t="n">
        <f aca="false">IF(MONTH(A3303)=MONTH(A3302),F3302+1,1)</f>
        <v>4</v>
      </c>
      <c r="G3303" s="73"/>
      <c r="H3303" s="75" t="s">
        <v>204</v>
      </c>
      <c r="I3303" s="75" t="s">
        <v>79</v>
      </c>
      <c r="J3303" s="75"/>
      <c r="K3303" s="34" t="s">
        <v>80</v>
      </c>
      <c r="L3303" s="7" t="n">
        <v>0.868055555555555</v>
      </c>
      <c r="M3303" s="7" t="n">
        <v>0.896527777777778</v>
      </c>
      <c r="N3303" s="77" t="s">
        <v>210</v>
      </c>
      <c r="O3303" s="37" t="s">
        <v>207</v>
      </c>
      <c r="Q3303" s="0" t="s">
        <v>120</v>
      </c>
      <c r="R3303" s="0" t="str">
        <f aca="false">CHOOSE(WEEKDAY(A3303),"Dom","Lun","Mar","Mie","Jue","Vie","Sab")</f>
        <v>Mar</v>
      </c>
    </row>
    <row r="3304" customFormat="false" ht="15" hidden="true" customHeight="true" outlineLevel="0" collapsed="false">
      <c r="A3304" s="32" t="n">
        <v>44376</v>
      </c>
      <c r="B3304" s="9" t="s">
        <v>143</v>
      </c>
      <c r="D3304" s="72"/>
      <c r="E3304" s="73"/>
      <c r="F3304" s="74"/>
      <c r="G3304" s="73"/>
      <c r="H3304" s="75"/>
      <c r="I3304" s="75"/>
      <c r="J3304" s="75"/>
      <c r="K3304" s="34" t="s">
        <v>144</v>
      </c>
      <c r="L3304" s="7" t="n">
        <v>0.509722222222222</v>
      </c>
      <c r="M3304" s="7" t="n">
        <v>0.546527777777778</v>
      </c>
      <c r="N3304" s="77" t="s">
        <v>145</v>
      </c>
      <c r="Q3304" s="0" t="s">
        <v>120</v>
      </c>
      <c r="R3304" s="0" t="str">
        <f aca="false">CHOOSE(WEEKDAY(A3304),"Dom","Lun","Mar","Mie","Jue","Vie","Sab")</f>
        <v>Mar</v>
      </c>
    </row>
    <row r="3305" customFormat="false" ht="15" hidden="true" customHeight="true" outlineLevel="0" collapsed="false">
      <c r="A3305" s="32" t="n">
        <v>44376</v>
      </c>
      <c r="B3305" s="9" t="s">
        <v>143</v>
      </c>
      <c r="D3305" s="72"/>
      <c r="E3305" s="73"/>
      <c r="F3305" s="74"/>
      <c r="G3305" s="73"/>
      <c r="H3305" s="75"/>
      <c r="I3305" s="75"/>
      <c r="J3305" s="75"/>
      <c r="K3305" s="34" t="s">
        <v>144</v>
      </c>
      <c r="L3305" s="7" t="n">
        <v>0.676388888888889</v>
      </c>
      <c r="M3305" s="7" t="n">
        <v>0.722222222222222</v>
      </c>
      <c r="N3305" s="77" t="s">
        <v>155</v>
      </c>
      <c r="Q3305" s="0" t="s">
        <v>120</v>
      </c>
      <c r="R3305" s="0" t="str">
        <f aca="false">CHOOSE(WEEKDAY(A3305),"Dom","Lun","Mar","Mie","Jue","Vie","Sab")</f>
        <v>Mar</v>
      </c>
    </row>
    <row r="3306" customFormat="false" ht="15" hidden="true" customHeight="true" outlineLevel="0" collapsed="false">
      <c r="A3306" s="32" t="n">
        <v>44376</v>
      </c>
      <c r="B3306" s="9" t="s">
        <v>4725</v>
      </c>
      <c r="D3306" s="72"/>
      <c r="E3306" s="73"/>
      <c r="F3306" s="74"/>
      <c r="G3306" s="73"/>
      <c r="H3306" s="75"/>
      <c r="I3306" s="75"/>
      <c r="J3306" s="75"/>
      <c r="K3306" s="34" t="s">
        <v>108</v>
      </c>
      <c r="L3306" s="7" t="n">
        <v>0.738194444444444</v>
      </c>
      <c r="M3306" s="7" t="n">
        <v>0.743055555555555</v>
      </c>
      <c r="N3306" s="77" t="s">
        <v>310</v>
      </c>
      <c r="O3306" s="37" t="s">
        <v>4726</v>
      </c>
      <c r="Q3306" s="0" t="s">
        <v>120</v>
      </c>
      <c r="R3306" s="0" t="str">
        <f aca="false">CHOOSE(WEEKDAY(A3306),"Dom","Lun","Mar","Mie","Jue","Vie","Sab")</f>
        <v>Mar</v>
      </c>
    </row>
    <row r="3307" customFormat="false" ht="15" hidden="true" customHeight="true" outlineLevel="0" collapsed="false">
      <c r="A3307" s="32" t="n">
        <v>44376</v>
      </c>
      <c r="B3307" s="9" t="s">
        <v>147</v>
      </c>
      <c r="D3307" s="72"/>
      <c r="E3307" s="73"/>
      <c r="F3307" s="74"/>
      <c r="G3307" s="73"/>
      <c r="H3307" s="75"/>
      <c r="I3307" s="75"/>
      <c r="J3307" s="75"/>
      <c r="K3307" s="34" t="s">
        <v>96</v>
      </c>
      <c r="L3307" s="7" t="n">
        <v>0.752083333333333</v>
      </c>
      <c r="M3307" s="7" t="n">
        <v>0.766666666666667</v>
      </c>
      <c r="N3307" s="77" t="s">
        <v>4569</v>
      </c>
      <c r="Q3307" s="0" t="s">
        <v>120</v>
      </c>
      <c r="R3307" s="0" t="str">
        <f aca="false">CHOOSE(WEEKDAY(A3307),"Dom","Lun","Mar","Mie","Jue","Vie","Sab")</f>
        <v>Mar</v>
      </c>
    </row>
    <row r="3308" customFormat="false" ht="15" hidden="true" customHeight="true" outlineLevel="0" collapsed="false">
      <c r="A3308" s="32" t="n">
        <v>44376</v>
      </c>
      <c r="B3308" s="9" t="s">
        <v>1632</v>
      </c>
      <c r="D3308" s="72"/>
      <c r="E3308" s="73"/>
      <c r="F3308" s="74"/>
      <c r="G3308" s="73"/>
      <c r="H3308" s="75"/>
      <c r="I3308" s="75"/>
      <c r="J3308" s="75"/>
      <c r="K3308" s="34" t="s">
        <v>257</v>
      </c>
      <c r="L3308" s="7" t="n">
        <v>0.859027777777778</v>
      </c>
      <c r="M3308" s="7" t="n">
        <v>0.865277777777778</v>
      </c>
      <c r="N3308" s="77" t="s">
        <v>168</v>
      </c>
      <c r="O3308" s="37" t="s">
        <v>407</v>
      </c>
      <c r="Q3308" s="0" t="s">
        <v>120</v>
      </c>
      <c r="R3308" s="0" t="str">
        <f aca="false">CHOOSE(WEEKDAY(A3308),"Dom","Lun","Mar","Mie","Jue","Vie","Sab")</f>
        <v>Mar</v>
      </c>
    </row>
    <row r="3309" customFormat="false" ht="15" hidden="true" customHeight="true" outlineLevel="0" collapsed="false">
      <c r="A3309" s="32" t="n">
        <v>44376</v>
      </c>
      <c r="B3309" s="9" t="s">
        <v>143</v>
      </c>
      <c r="D3309" s="72"/>
      <c r="E3309" s="73"/>
      <c r="F3309" s="74"/>
      <c r="G3309" s="73"/>
      <c r="H3309" s="75"/>
      <c r="I3309" s="75"/>
      <c r="J3309" s="75"/>
      <c r="K3309" s="34" t="s">
        <v>144</v>
      </c>
      <c r="L3309" s="7" t="n">
        <v>0.916666666666667</v>
      </c>
      <c r="M3309" s="7" t="n">
        <v>0.954166666666667</v>
      </c>
      <c r="N3309" s="77" t="s">
        <v>137</v>
      </c>
      <c r="Q3309" s="0" t="s">
        <v>120</v>
      </c>
      <c r="R3309" s="0" t="str">
        <f aca="false">CHOOSE(WEEKDAY(A3309),"Dom","Lun","Mar","Mie","Jue","Vie","Sab")</f>
        <v>Mar</v>
      </c>
    </row>
    <row r="3310" customFormat="false" ht="15" hidden="true" customHeight="true" outlineLevel="0" collapsed="false">
      <c r="A3310" s="47" t="n">
        <v>44376</v>
      </c>
      <c r="B3310" s="79" t="s">
        <v>147</v>
      </c>
      <c r="C3310" s="49"/>
      <c r="D3310" s="80"/>
      <c r="E3310" s="81"/>
      <c r="F3310" s="82"/>
      <c r="G3310" s="81"/>
      <c r="H3310" s="83"/>
      <c r="I3310" s="83"/>
      <c r="J3310" s="83"/>
      <c r="K3310" s="103" t="s">
        <v>96</v>
      </c>
      <c r="L3310" s="85" t="n">
        <v>0.9625</v>
      </c>
      <c r="M3310" s="85" t="n">
        <v>0.982638888888889</v>
      </c>
      <c r="N3310" s="86" t="s">
        <v>4727</v>
      </c>
      <c r="O3310" s="59"/>
      <c r="Q3310" s="0" t="s">
        <v>120</v>
      </c>
      <c r="R3310" s="0" t="str">
        <f aca="false">CHOOSE(WEEKDAY(A3310),"Dom","Lun","Mar","Mie","Jue","Vie","Sab")</f>
        <v>Mar</v>
      </c>
    </row>
    <row r="3311" customFormat="false" ht="15" hidden="false" customHeight="true" outlineLevel="0" collapsed="false">
      <c r="A3311" s="32" t="n">
        <v>44377</v>
      </c>
      <c r="B3311" s="9" t="s">
        <v>4020</v>
      </c>
      <c r="C3311" s="164" t="n">
        <v>500</v>
      </c>
      <c r="D3311" s="144" t="s">
        <v>104</v>
      </c>
      <c r="E3311" s="73" t="s">
        <v>4161</v>
      </c>
      <c r="F3311" s="74" t="n">
        <f aca="false">IF(MONTH(A3311)=MONTH(A3310),F3310+1,1)</f>
        <v>1</v>
      </c>
      <c r="G3311" s="73"/>
      <c r="H3311" s="75" t="s">
        <v>4022</v>
      </c>
      <c r="I3311" s="75" t="s">
        <v>183</v>
      </c>
      <c r="J3311" s="75"/>
      <c r="K3311" s="34" t="s">
        <v>80</v>
      </c>
      <c r="L3311" s="7" t="n">
        <v>0.445833333333333</v>
      </c>
      <c r="M3311" s="7" t="n">
        <v>0.463194444444444</v>
      </c>
      <c r="N3311" s="77" t="s">
        <v>210</v>
      </c>
      <c r="O3311" s="37" t="s">
        <v>4162</v>
      </c>
      <c r="Q3311" s="0" t="s">
        <v>120</v>
      </c>
      <c r="R3311" s="0" t="str">
        <f aca="false">CHOOSE(WEEKDAY(A3311),"Dom","Lun","Mar","Mie","Jue","Vie","Sab")</f>
        <v>Mie</v>
      </c>
    </row>
    <row r="3312" customFormat="false" ht="15" hidden="false" customHeight="true" outlineLevel="0" collapsed="false">
      <c r="A3312" s="32" t="n">
        <v>44377</v>
      </c>
      <c r="B3312" s="9" t="s">
        <v>1941</v>
      </c>
      <c r="C3312" s="157" t="n">
        <v>300</v>
      </c>
      <c r="D3312" s="153" t="s">
        <v>104</v>
      </c>
      <c r="E3312" s="73" t="s">
        <v>4728</v>
      </c>
      <c r="F3312" s="74" t="n">
        <f aca="false">IF(MONTH(A3312)=MONTH(A3311),F3311+1,1)</f>
        <v>2</v>
      </c>
      <c r="G3312" s="73"/>
      <c r="H3312" s="75"/>
      <c r="I3312" s="75" t="s">
        <v>159</v>
      </c>
      <c r="J3312" s="75"/>
      <c r="K3312" s="34" t="s">
        <v>80</v>
      </c>
      <c r="L3312" s="7" t="n">
        <v>0.597916666666667</v>
      </c>
      <c r="M3312" s="7" t="n">
        <v>0.60625</v>
      </c>
      <c r="N3312" s="77" t="s">
        <v>106</v>
      </c>
      <c r="O3312" s="37" t="s">
        <v>4729</v>
      </c>
      <c r="Q3312" s="0" t="s">
        <v>120</v>
      </c>
      <c r="R3312" s="0" t="str">
        <f aca="false">CHOOSE(WEEKDAY(A3312),"Dom","Lun","Mar","Mie","Jue","Vie","Sab")</f>
        <v>Mie</v>
      </c>
    </row>
    <row r="3313" customFormat="false" ht="15" hidden="false" customHeight="true" outlineLevel="0" collapsed="false">
      <c r="A3313" s="32" t="n">
        <v>44377</v>
      </c>
      <c r="B3313" s="9" t="s">
        <v>1998</v>
      </c>
      <c r="C3313" s="157" t="n">
        <v>300</v>
      </c>
      <c r="D3313" s="153" t="s">
        <v>104</v>
      </c>
      <c r="E3313" s="73" t="s">
        <v>4730</v>
      </c>
      <c r="F3313" s="74" t="n">
        <f aca="false">IF(MONTH(A3313)=MONTH(A3312),F3312+1,1)</f>
        <v>3</v>
      </c>
      <c r="G3313" s="73"/>
      <c r="H3313" s="75"/>
      <c r="I3313" s="75" t="s">
        <v>85</v>
      </c>
      <c r="J3313" s="75"/>
      <c r="K3313" s="34" t="s">
        <v>80</v>
      </c>
      <c r="L3313" s="7" t="n">
        <v>0.642361111111111</v>
      </c>
      <c r="M3313" s="7" t="n">
        <v>0.664583333333333</v>
      </c>
      <c r="N3313" s="77" t="s">
        <v>89</v>
      </c>
      <c r="O3313" s="37" t="s">
        <v>4731</v>
      </c>
      <c r="Q3313" s="0" t="s">
        <v>120</v>
      </c>
      <c r="R3313" s="0" t="str">
        <f aca="false">CHOOSE(WEEKDAY(A3313),"Dom","Lun","Mar","Mie","Jue","Vie","Sab")</f>
        <v>Mie</v>
      </c>
    </row>
    <row r="3314" customFormat="false" ht="15" hidden="true" customHeight="true" outlineLevel="0" collapsed="false">
      <c r="A3314" s="32" t="n">
        <v>44377</v>
      </c>
      <c r="B3314" s="9" t="s">
        <v>2942</v>
      </c>
      <c r="C3314" s="33" t="n">
        <v>300</v>
      </c>
      <c r="D3314" s="72" t="s">
        <v>104</v>
      </c>
      <c r="E3314" s="73"/>
      <c r="F3314" s="74"/>
      <c r="G3314" s="73"/>
      <c r="H3314" s="75"/>
      <c r="I3314" s="75" t="s">
        <v>100</v>
      </c>
      <c r="J3314" s="75"/>
      <c r="K3314" s="34" t="s">
        <v>108</v>
      </c>
      <c r="L3314" s="7" t="n">
        <v>0.736111111111111</v>
      </c>
      <c r="M3314" s="7" t="n">
        <v>0.757638888888889</v>
      </c>
      <c r="N3314" s="77" t="s">
        <v>239</v>
      </c>
      <c r="O3314" s="37" t="s">
        <v>4732</v>
      </c>
      <c r="Q3314" s="0" t="s">
        <v>120</v>
      </c>
      <c r="R3314" s="0" t="str">
        <f aca="false">CHOOSE(WEEKDAY(A3314),"Dom","Lun","Mar","Mie","Jue","Vie","Sab")</f>
        <v>Mie</v>
      </c>
    </row>
    <row r="3315" customFormat="false" ht="15" hidden="false" customHeight="true" outlineLevel="0" collapsed="false">
      <c r="A3315" s="32" t="n">
        <v>44377</v>
      </c>
      <c r="B3315" s="9" t="s">
        <v>4733</v>
      </c>
      <c r="C3315" s="157" t="n">
        <v>300</v>
      </c>
      <c r="D3315" s="153" t="s">
        <v>104</v>
      </c>
      <c r="E3315" s="73" t="s">
        <v>4734</v>
      </c>
      <c r="F3315" s="74" t="n">
        <f aca="false">IF(MONTH(A3315)=MONTH(A3314),F3314+1,1)</f>
        <v>1</v>
      </c>
      <c r="G3315" s="73"/>
      <c r="H3315" s="75"/>
      <c r="I3315" s="75" t="s">
        <v>187</v>
      </c>
      <c r="J3315" s="75"/>
      <c r="K3315" s="34" t="s">
        <v>80</v>
      </c>
      <c r="L3315" s="7" t="n">
        <v>0.763194444444444</v>
      </c>
      <c r="M3315" s="7" t="n">
        <v>0.782638888888889</v>
      </c>
      <c r="N3315" s="77" t="s">
        <v>385</v>
      </c>
      <c r="O3315" s="37" t="s">
        <v>4735</v>
      </c>
      <c r="Q3315" s="0" t="s">
        <v>120</v>
      </c>
      <c r="R3315" s="0" t="str">
        <f aca="false">CHOOSE(WEEKDAY(A3315),"Dom","Lun","Mar","Mie","Jue","Vie","Sab")</f>
        <v>Mie</v>
      </c>
    </row>
    <row r="3316" customFormat="false" ht="15" hidden="true" customHeight="true" outlineLevel="0" collapsed="false">
      <c r="A3316" s="32" t="n">
        <v>44377</v>
      </c>
      <c r="B3316" s="9" t="s">
        <v>4736</v>
      </c>
      <c r="D3316" s="72"/>
      <c r="E3316" s="73"/>
      <c r="F3316" s="74"/>
      <c r="G3316" s="73"/>
      <c r="H3316" s="75"/>
      <c r="I3316" s="75"/>
      <c r="J3316" s="75"/>
      <c r="K3316" s="34" t="s">
        <v>108</v>
      </c>
      <c r="L3316" s="7" t="n">
        <v>0.483333333333333</v>
      </c>
      <c r="M3316" s="7" t="n">
        <v>0.488194444444444</v>
      </c>
      <c r="N3316" s="77" t="s">
        <v>1685</v>
      </c>
      <c r="O3316" s="37" t="s">
        <v>4737</v>
      </c>
      <c r="Q3316" s="0" t="s">
        <v>120</v>
      </c>
      <c r="R3316" s="0" t="str">
        <f aca="false">CHOOSE(WEEKDAY(A3316),"Dom","Lun","Mar","Mie","Jue","Vie","Sab")</f>
        <v>Mie</v>
      </c>
    </row>
    <row r="3317" customFormat="false" ht="15" hidden="true" customHeight="true" outlineLevel="0" collapsed="false">
      <c r="A3317" s="32" t="n">
        <v>44377</v>
      </c>
      <c r="B3317" s="9" t="s">
        <v>4738</v>
      </c>
      <c r="D3317" s="72"/>
      <c r="E3317" s="73"/>
      <c r="F3317" s="74"/>
      <c r="G3317" s="73"/>
      <c r="H3317" s="75"/>
      <c r="I3317" s="75"/>
      <c r="J3317" s="75"/>
      <c r="K3317" s="34" t="s">
        <v>108</v>
      </c>
      <c r="L3317" s="7" t="n">
        <v>0.590972222222222</v>
      </c>
      <c r="M3317" s="7" t="n">
        <v>0.595138888888889</v>
      </c>
      <c r="N3317" s="77" t="s">
        <v>168</v>
      </c>
      <c r="O3317" s="37" t="s">
        <v>4739</v>
      </c>
      <c r="Q3317" s="0" t="s">
        <v>120</v>
      </c>
      <c r="R3317" s="0" t="str">
        <f aca="false">CHOOSE(WEEKDAY(A3317),"Dom","Lun","Mar","Mie","Jue","Vie","Sab")</f>
        <v>Mie</v>
      </c>
    </row>
    <row r="3318" customFormat="false" ht="15" hidden="true" customHeight="true" outlineLevel="0" collapsed="false">
      <c r="A3318" s="32" t="n">
        <v>44377</v>
      </c>
      <c r="B3318" s="9" t="s">
        <v>3006</v>
      </c>
      <c r="D3318" s="72"/>
      <c r="E3318" s="73"/>
      <c r="F3318" s="74"/>
      <c r="G3318" s="73"/>
      <c r="H3318" s="75"/>
      <c r="I3318" s="75"/>
      <c r="J3318" s="75"/>
      <c r="K3318" s="34" t="s">
        <v>144</v>
      </c>
      <c r="L3318" s="7" t="n">
        <v>0.621527777777778</v>
      </c>
      <c r="M3318" s="7" t="n">
        <v>0.632638888888889</v>
      </c>
      <c r="N3318" s="77" t="s">
        <v>164</v>
      </c>
      <c r="O3318" s="37" t="s">
        <v>4740</v>
      </c>
      <c r="P3318" s="0" t="s">
        <v>4495</v>
      </c>
      <c r="Q3318" s="0" t="s">
        <v>120</v>
      </c>
      <c r="R3318" s="0" t="str">
        <f aca="false">CHOOSE(WEEKDAY(A3318),"Dom","Lun","Mar","Mie","Jue","Vie","Sab")</f>
        <v>Mie</v>
      </c>
    </row>
    <row r="3319" customFormat="false" ht="15" hidden="true" customHeight="true" outlineLevel="0" collapsed="false">
      <c r="A3319" s="32" t="n">
        <v>44377</v>
      </c>
      <c r="B3319" s="9" t="s">
        <v>3006</v>
      </c>
      <c r="D3319" s="72"/>
      <c r="E3319" s="73"/>
      <c r="F3319" s="74"/>
      <c r="G3319" s="73"/>
      <c r="H3319" s="75"/>
      <c r="I3319" s="75"/>
      <c r="J3319" s="75"/>
      <c r="K3319" s="34" t="s">
        <v>144</v>
      </c>
      <c r="L3319" s="7" t="n">
        <v>0.692361111111111</v>
      </c>
      <c r="M3319" s="7" t="n">
        <v>0.71875</v>
      </c>
      <c r="N3319" s="77" t="s">
        <v>213</v>
      </c>
      <c r="O3319" s="37" t="s">
        <v>3007</v>
      </c>
      <c r="P3319" s="0" t="s">
        <v>4495</v>
      </c>
      <c r="Q3319" s="0" t="s">
        <v>120</v>
      </c>
      <c r="R3319" s="0" t="str">
        <f aca="false">CHOOSE(WEEKDAY(A3319),"Dom","Lun","Mar","Mie","Jue","Vie","Sab")</f>
        <v>Mie</v>
      </c>
    </row>
    <row r="3320" customFormat="false" ht="15" hidden="true" customHeight="true" outlineLevel="0" collapsed="false">
      <c r="A3320" s="47" t="n">
        <v>44377</v>
      </c>
      <c r="B3320" s="79" t="s">
        <v>147</v>
      </c>
      <c r="C3320" s="49"/>
      <c r="D3320" s="80"/>
      <c r="E3320" s="81"/>
      <c r="F3320" s="82"/>
      <c r="G3320" s="81"/>
      <c r="H3320" s="83"/>
      <c r="I3320" s="83"/>
      <c r="J3320" s="83"/>
      <c r="K3320" s="103" t="s">
        <v>96</v>
      </c>
      <c r="L3320" s="85" t="n">
        <v>0.799305555555556</v>
      </c>
      <c r="M3320" s="85" t="n">
        <v>0.8125</v>
      </c>
      <c r="N3320" s="86" t="s">
        <v>4741</v>
      </c>
      <c r="O3320" s="59" t="s">
        <v>4742</v>
      </c>
      <c r="P3320" s="0" t="s">
        <v>4743</v>
      </c>
      <c r="Q3320" s="0" t="s">
        <v>120</v>
      </c>
      <c r="R3320" s="0" t="str">
        <f aca="false">CHOOSE(WEEKDAY(A3320),"Dom","Lun","Mar","Mie","Jue","Vie","Sab")</f>
        <v>Mie</v>
      </c>
    </row>
    <row r="3321" customFormat="false" ht="15" hidden="false" customHeight="true" outlineLevel="0" collapsed="false">
      <c r="A3321" s="32" t="n">
        <v>44378</v>
      </c>
      <c r="B3321" s="9" t="s">
        <v>2976</v>
      </c>
      <c r="C3321" s="164" t="n">
        <v>250</v>
      </c>
      <c r="D3321" s="144" t="s">
        <v>898</v>
      </c>
      <c r="E3321" s="73" t="s">
        <v>3318</v>
      </c>
      <c r="F3321" s="74" t="n">
        <f aca="false">IF(MONTH(A3321)=MONTH(A3320),F3320+1,1)</f>
        <v>1</v>
      </c>
      <c r="G3321" s="73"/>
      <c r="H3321" s="75"/>
      <c r="I3321" s="75" t="s">
        <v>159</v>
      </c>
      <c r="J3321" s="75"/>
      <c r="K3321" s="34" t="s">
        <v>80</v>
      </c>
      <c r="L3321" s="7" t="n">
        <v>0.559027777777778</v>
      </c>
      <c r="M3321" s="7" t="n">
        <v>0.577083333333333</v>
      </c>
      <c r="N3321" s="77" t="s">
        <v>145</v>
      </c>
      <c r="O3321" s="37" t="s">
        <v>3319</v>
      </c>
      <c r="Q3321" s="0" t="s">
        <v>75</v>
      </c>
      <c r="R3321" s="0" t="str">
        <f aca="false">CHOOSE(WEEKDAY(A3321),"Dom","Lun","Mar","Mie","Jue","Vie","Sab")</f>
        <v>Jue</v>
      </c>
    </row>
    <row r="3322" customFormat="false" ht="15" hidden="true" customHeight="true" outlineLevel="0" collapsed="false">
      <c r="A3322" s="32" t="n">
        <v>44378</v>
      </c>
      <c r="B3322" s="9" t="s">
        <v>4744</v>
      </c>
      <c r="C3322" s="33" t="n">
        <v>330</v>
      </c>
      <c r="D3322" s="72" t="s">
        <v>821</v>
      </c>
      <c r="E3322" s="73" t="s">
        <v>4745</v>
      </c>
      <c r="F3322" s="74"/>
      <c r="G3322" s="73"/>
      <c r="H3322" s="75" t="s">
        <v>4746</v>
      </c>
      <c r="I3322" s="75" t="s">
        <v>183</v>
      </c>
      <c r="J3322" s="75" t="s">
        <v>2313</v>
      </c>
      <c r="K3322" s="34" t="s">
        <v>108</v>
      </c>
      <c r="L3322" s="7" t="n">
        <v>0.416666666666667</v>
      </c>
      <c r="M3322" s="7" t="n">
        <v>0.421527777777778</v>
      </c>
      <c r="N3322" s="77" t="s">
        <v>261</v>
      </c>
      <c r="O3322" s="37" t="s">
        <v>4747</v>
      </c>
      <c r="Q3322" s="0" t="s">
        <v>75</v>
      </c>
      <c r="R3322" s="0" t="str">
        <f aca="false">CHOOSE(WEEKDAY(A3322),"Dom","Lun","Mar","Mie","Jue","Vie","Sab")</f>
        <v>Jue</v>
      </c>
    </row>
    <row r="3323" customFormat="false" ht="15" hidden="false" customHeight="true" outlineLevel="0" collapsed="false">
      <c r="A3323" s="32" t="n">
        <v>44378</v>
      </c>
      <c r="B3323" s="9" t="s">
        <v>2368</v>
      </c>
      <c r="C3323" s="33" t="n">
        <v>500</v>
      </c>
      <c r="D3323" s="72" t="s">
        <v>821</v>
      </c>
      <c r="E3323" s="73" t="s">
        <v>2369</v>
      </c>
      <c r="F3323" s="74" t="n">
        <f aca="false">IF(MONTH(A3323)=MONTH(A3322),F3322+1,1)</f>
        <v>1</v>
      </c>
      <c r="G3323" s="73"/>
      <c r="H3323" s="75" t="s">
        <v>2370</v>
      </c>
      <c r="I3323" s="75" t="s">
        <v>1227</v>
      </c>
      <c r="J3323" s="75" t="s">
        <v>2313</v>
      </c>
      <c r="K3323" s="34" t="s">
        <v>80</v>
      </c>
      <c r="L3323" s="7" t="n">
        <v>0.610416666666667</v>
      </c>
      <c r="M3323" s="7" t="n">
        <v>0.651388888888889</v>
      </c>
      <c r="N3323" s="77" t="s">
        <v>210</v>
      </c>
      <c r="O3323" s="37" t="s">
        <v>2371</v>
      </c>
      <c r="Q3323" s="0" t="s">
        <v>75</v>
      </c>
      <c r="R3323" s="0" t="str">
        <f aca="false">CHOOSE(WEEKDAY(A3323),"Dom","Lun","Mar","Mie","Jue","Vie","Sab")</f>
        <v>Jue</v>
      </c>
    </row>
    <row r="3324" customFormat="false" ht="15" hidden="false" customHeight="true" outlineLevel="0" collapsed="false">
      <c r="A3324" s="32" t="n">
        <v>44378</v>
      </c>
      <c r="B3324" s="9" t="s">
        <v>2201</v>
      </c>
      <c r="C3324" s="164" t="n">
        <v>400</v>
      </c>
      <c r="D3324" s="144" t="s">
        <v>104</v>
      </c>
      <c r="E3324" s="73" t="s">
        <v>2885</v>
      </c>
      <c r="F3324" s="74" t="n">
        <f aca="false">IF(MONTH(A3324)=MONTH(A3323),F3323+1,1)</f>
        <v>2</v>
      </c>
      <c r="G3324" s="73"/>
      <c r="H3324" s="75"/>
      <c r="I3324" s="75" t="s">
        <v>113</v>
      </c>
      <c r="J3324" s="75"/>
      <c r="K3324" s="34" t="s">
        <v>80</v>
      </c>
      <c r="L3324" s="7" t="n">
        <v>0.706944444444444</v>
      </c>
      <c r="M3324" s="7" t="n">
        <v>0.725694444444444</v>
      </c>
      <c r="N3324" s="77" t="s">
        <v>395</v>
      </c>
      <c r="O3324" s="37" t="s">
        <v>2886</v>
      </c>
      <c r="Q3324" s="0" t="s">
        <v>75</v>
      </c>
      <c r="R3324" s="0" t="str">
        <f aca="false">CHOOSE(WEEKDAY(A3324),"Dom","Lun","Mar","Mie","Jue","Vie","Sab")</f>
        <v>Jue</v>
      </c>
    </row>
    <row r="3325" customFormat="false" ht="15" hidden="true" customHeight="true" outlineLevel="0" collapsed="false">
      <c r="A3325" s="32" t="n">
        <v>44378</v>
      </c>
      <c r="B3325" s="9" t="s">
        <v>1385</v>
      </c>
      <c r="D3325" s="72"/>
      <c r="E3325" s="73"/>
      <c r="F3325" s="74"/>
      <c r="G3325" s="73"/>
      <c r="H3325" s="75"/>
      <c r="I3325" s="75"/>
      <c r="J3325" s="75"/>
      <c r="K3325" s="34" t="s">
        <v>257</v>
      </c>
      <c r="L3325" s="7" t="n">
        <v>0.401388888888889</v>
      </c>
      <c r="M3325" s="7" t="n">
        <v>0.411805555555556</v>
      </c>
      <c r="N3325" s="77" t="s">
        <v>434</v>
      </c>
      <c r="O3325" s="37" t="s">
        <v>281</v>
      </c>
      <c r="Q3325" s="0" t="s">
        <v>75</v>
      </c>
      <c r="R3325" s="0" t="str">
        <f aca="false">CHOOSE(WEEKDAY(A3325),"Dom","Lun","Mar","Mie","Jue","Vie","Sab")</f>
        <v>Jue</v>
      </c>
    </row>
    <row r="3326" customFormat="false" ht="15" hidden="true" customHeight="true" outlineLevel="0" collapsed="false">
      <c r="A3326" s="32" t="n">
        <v>44378</v>
      </c>
      <c r="B3326" s="9" t="s">
        <v>143</v>
      </c>
      <c r="D3326" s="72"/>
      <c r="E3326" s="73"/>
      <c r="F3326" s="74"/>
      <c r="G3326" s="73"/>
      <c r="H3326" s="75"/>
      <c r="I3326" s="75"/>
      <c r="J3326" s="75"/>
      <c r="K3326" s="34" t="s">
        <v>144</v>
      </c>
      <c r="L3326" s="7" t="n">
        <v>0.434722222222222</v>
      </c>
      <c r="M3326" s="7" t="n">
        <v>0.44375</v>
      </c>
      <c r="N3326" s="77" t="s">
        <v>259</v>
      </c>
      <c r="Q3326" s="0" t="s">
        <v>75</v>
      </c>
      <c r="R3326" s="0" t="str">
        <f aca="false">CHOOSE(WEEKDAY(A3326),"Dom","Lun","Mar","Mie","Jue","Vie","Sab")</f>
        <v>Jue</v>
      </c>
    </row>
    <row r="3327" customFormat="false" ht="15" hidden="true" customHeight="true" outlineLevel="0" collapsed="false">
      <c r="A3327" s="32" t="n">
        <v>44378</v>
      </c>
      <c r="B3327" s="9" t="s">
        <v>4736</v>
      </c>
      <c r="D3327" s="72"/>
      <c r="E3327" s="73"/>
      <c r="F3327" s="74"/>
      <c r="G3327" s="73"/>
      <c r="H3327" s="75"/>
      <c r="I3327" s="75"/>
      <c r="J3327" s="75"/>
      <c r="K3327" s="34" t="s">
        <v>108</v>
      </c>
      <c r="L3327" s="7" t="n">
        <v>0.455555555555556</v>
      </c>
      <c r="M3327" s="7" t="n">
        <v>0.460416666666667</v>
      </c>
      <c r="N3327" s="77" t="s">
        <v>4748</v>
      </c>
      <c r="Q3327" s="0" t="s">
        <v>75</v>
      </c>
      <c r="R3327" s="0" t="str">
        <f aca="false">CHOOSE(WEEKDAY(A3327),"Dom","Lun","Mar","Mie","Jue","Vie","Sab")</f>
        <v>Jue</v>
      </c>
    </row>
    <row r="3328" customFormat="false" ht="15" hidden="true" customHeight="true" outlineLevel="0" collapsed="false">
      <c r="A3328" s="32" t="n">
        <v>44378</v>
      </c>
      <c r="B3328" s="9" t="s">
        <v>143</v>
      </c>
      <c r="D3328" s="72"/>
      <c r="E3328" s="73"/>
      <c r="F3328" s="74"/>
      <c r="G3328" s="73"/>
      <c r="H3328" s="75"/>
      <c r="I3328" s="75"/>
      <c r="J3328" s="75"/>
      <c r="K3328" s="34" t="s">
        <v>144</v>
      </c>
      <c r="L3328" s="7" t="n">
        <v>0.590972222222222</v>
      </c>
      <c r="M3328" s="7" t="n">
        <v>0.604166666666667</v>
      </c>
      <c r="N3328" s="77" t="s">
        <v>284</v>
      </c>
      <c r="Q3328" s="0" t="s">
        <v>75</v>
      </c>
      <c r="R3328" s="0" t="str">
        <f aca="false">CHOOSE(WEEKDAY(A3328),"Dom","Lun","Mar","Mie","Jue","Vie","Sab")</f>
        <v>Jue</v>
      </c>
    </row>
    <row r="3329" customFormat="false" ht="15" hidden="true" customHeight="true" outlineLevel="0" collapsed="false">
      <c r="A3329" s="32" t="n">
        <v>44378</v>
      </c>
      <c r="B3329" s="9" t="s">
        <v>4749</v>
      </c>
      <c r="D3329" s="72"/>
      <c r="E3329" s="73"/>
      <c r="F3329" s="74"/>
      <c r="G3329" s="73"/>
      <c r="H3329" s="75"/>
      <c r="I3329" s="75"/>
      <c r="J3329" s="75"/>
      <c r="K3329" s="34" t="s">
        <v>108</v>
      </c>
      <c r="L3329" s="7" t="n">
        <v>0.671527777777778</v>
      </c>
      <c r="M3329" s="7" t="n">
        <v>0.695833333333333</v>
      </c>
      <c r="N3329" s="77" t="s">
        <v>220</v>
      </c>
      <c r="O3329" s="37" t="s">
        <v>4750</v>
      </c>
      <c r="Q3329" s="0" t="s">
        <v>75</v>
      </c>
      <c r="R3329" s="0" t="str">
        <f aca="false">CHOOSE(WEEKDAY(A3329),"Dom","Lun","Mar","Mie","Jue","Vie","Sab")</f>
        <v>Jue</v>
      </c>
    </row>
    <row r="3330" customFormat="false" ht="15" hidden="true" customHeight="true" outlineLevel="0" collapsed="false">
      <c r="A3330" s="32" t="n">
        <v>44378</v>
      </c>
      <c r="B3330" s="9" t="s">
        <v>143</v>
      </c>
      <c r="D3330" s="72"/>
      <c r="E3330" s="73"/>
      <c r="F3330" s="74"/>
      <c r="G3330" s="73"/>
      <c r="H3330" s="75"/>
      <c r="I3330" s="75"/>
      <c r="J3330" s="75"/>
      <c r="K3330" s="34" t="s">
        <v>144</v>
      </c>
      <c r="L3330" s="7" t="n">
        <v>0.751388888888889</v>
      </c>
      <c r="M3330" s="7" t="n">
        <v>0.790972222222222</v>
      </c>
      <c r="N3330" s="77" t="s">
        <v>220</v>
      </c>
      <c r="Q3330" s="0" t="s">
        <v>75</v>
      </c>
      <c r="R3330" s="0" t="str">
        <f aca="false">CHOOSE(WEEKDAY(A3330),"Dom","Lun","Mar","Mie","Jue","Vie","Sab")</f>
        <v>Jue</v>
      </c>
    </row>
    <row r="3331" customFormat="false" ht="15" hidden="true" customHeight="true" outlineLevel="0" collapsed="false">
      <c r="A3331" s="32" t="n">
        <v>44378</v>
      </c>
      <c r="B3331" s="9" t="s">
        <v>147</v>
      </c>
      <c r="D3331" s="72"/>
      <c r="E3331" s="73"/>
      <c r="F3331" s="74"/>
      <c r="G3331" s="73"/>
      <c r="H3331" s="75"/>
      <c r="I3331" s="75"/>
      <c r="J3331" s="75"/>
      <c r="K3331" s="34" t="s">
        <v>96</v>
      </c>
      <c r="L3331" s="7" t="n">
        <v>0.802083333333333</v>
      </c>
      <c r="M3331" s="7" t="n">
        <v>0.816666666666667</v>
      </c>
      <c r="N3331" s="77" t="s">
        <v>4751</v>
      </c>
      <c r="P3331" s="0" t="s">
        <v>4743</v>
      </c>
      <c r="Q3331" s="0" t="s">
        <v>75</v>
      </c>
      <c r="R3331" s="0" t="str">
        <f aca="false">CHOOSE(WEEKDAY(A3331),"Dom","Lun","Mar","Mie","Jue","Vie","Sab")</f>
        <v>Jue</v>
      </c>
    </row>
    <row r="3332" customFormat="false" ht="15" hidden="false" customHeight="true" outlineLevel="0" collapsed="false">
      <c r="A3332" s="32" t="n">
        <v>44379</v>
      </c>
      <c r="B3332" s="9" t="s">
        <v>1089</v>
      </c>
      <c r="C3332" s="33" t="n">
        <v>350</v>
      </c>
      <c r="D3332" s="72" t="s">
        <v>104</v>
      </c>
      <c r="E3332" s="73" t="s">
        <v>4752</v>
      </c>
      <c r="F3332" s="74" t="n">
        <f aca="false">IF(MONTH(A3332)=MONTH(A3331),F3331+1,1)</f>
        <v>1</v>
      </c>
      <c r="G3332" s="73"/>
      <c r="H3332" s="75"/>
      <c r="I3332" s="75" t="s">
        <v>131</v>
      </c>
      <c r="J3332" s="75" t="s">
        <v>2313</v>
      </c>
      <c r="K3332" s="34" t="s">
        <v>80</v>
      </c>
      <c r="L3332" s="7" t="n">
        <v>0.395833333333333</v>
      </c>
      <c r="M3332" s="7" t="n">
        <v>0.421527777777778</v>
      </c>
      <c r="N3332" s="77" t="s">
        <v>210</v>
      </c>
      <c r="O3332" s="37" t="s">
        <v>4753</v>
      </c>
      <c r="Q3332" s="0" t="s">
        <v>75</v>
      </c>
      <c r="R3332" s="0" t="str">
        <f aca="false">CHOOSE(WEEKDAY(A3332),"Dom","Lun","Mar","Mie","Jue","Vie","Sab")</f>
        <v>Vie</v>
      </c>
    </row>
    <row r="3333" customFormat="false" ht="15" hidden="false" customHeight="true" outlineLevel="0" collapsed="false">
      <c r="A3333" s="32" t="n">
        <v>44379</v>
      </c>
      <c r="B3333" s="9" t="s">
        <v>4020</v>
      </c>
      <c r="C3333" s="33" t="n">
        <v>400</v>
      </c>
      <c r="D3333" s="72" t="s">
        <v>104</v>
      </c>
      <c r="E3333" s="73" t="s">
        <v>4161</v>
      </c>
      <c r="F3333" s="74" t="n">
        <f aca="false">IF(MONTH(A3333)=MONTH(A3332),F3332+1,1)</f>
        <v>2</v>
      </c>
      <c r="G3333" s="73"/>
      <c r="H3333" s="75" t="s">
        <v>4022</v>
      </c>
      <c r="I3333" s="75" t="s">
        <v>183</v>
      </c>
      <c r="J3333" s="75" t="s">
        <v>2313</v>
      </c>
      <c r="K3333" s="34" t="s">
        <v>80</v>
      </c>
      <c r="L3333" s="7" t="n">
        <v>0.516666666666667</v>
      </c>
      <c r="M3333" s="7" t="n">
        <v>0.551388888888889</v>
      </c>
      <c r="N3333" s="77" t="s">
        <v>1160</v>
      </c>
      <c r="O3333" s="37" t="s">
        <v>4162</v>
      </c>
      <c r="Q3333" s="0" t="s">
        <v>75</v>
      </c>
      <c r="R3333" s="0" t="str">
        <f aca="false">CHOOSE(WEEKDAY(A3333),"Dom","Lun","Mar","Mie","Jue","Vie","Sab")</f>
        <v>Vie</v>
      </c>
    </row>
    <row r="3334" customFormat="false" ht="15" hidden="false" customHeight="true" outlineLevel="0" collapsed="false">
      <c r="A3334" s="32" t="n">
        <v>44379</v>
      </c>
      <c r="B3334" s="9" t="s">
        <v>1546</v>
      </c>
      <c r="C3334" s="33" t="n">
        <v>300</v>
      </c>
      <c r="D3334" s="72" t="s">
        <v>104</v>
      </c>
      <c r="E3334" s="73" t="s">
        <v>1580</v>
      </c>
      <c r="F3334" s="74" t="n">
        <f aca="false">IF(MONTH(A3334)=MONTH(A3333),F3333+1,1)</f>
        <v>3</v>
      </c>
      <c r="G3334" s="73"/>
      <c r="H3334" s="75"/>
      <c r="I3334" s="75" t="s">
        <v>100</v>
      </c>
      <c r="J3334" s="75" t="s">
        <v>2313</v>
      </c>
      <c r="K3334" s="34" t="s">
        <v>80</v>
      </c>
      <c r="L3334" s="7" t="n">
        <v>0.783333333333333</v>
      </c>
      <c r="M3334" s="7" t="n">
        <v>0.80625</v>
      </c>
      <c r="N3334" s="77" t="s">
        <v>259</v>
      </c>
      <c r="O3334" s="37" t="s">
        <v>1581</v>
      </c>
      <c r="Q3334" s="0" t="s">
        <v>75</v>
      </c>
      <c r="R3334" s="0" t="str">
        <f aca="false">CHOOSE(WEEKDAY(A3334),"Dom","Lun","Mar","Mie","Jue","Vie","Sab")</f>
        <v>Vie</v>
      </c>
    </row>
    <row r="3335" customFormat="false" ht="15" hidden="true" customHeight="true" outlineLevel="0" collapsed="false">
      <c r="A3335" s="32" t="n">
        <v>44379</v>
      </c>
      <c r="B3335" s="9" t="s">
        <v>2598</v>
      </c>
      <c r="D3335" s="72"/>
      <c r="E3335" s="73" t="s">
        <v>2599</v>
      </c>
      <c r="F3335" s="74"/>
      <c r="G3335" s="73"/>
      <c r="H3335" s="75"/>
      <c r="I3335" s="75" t="s">
        <v>159</v>
      </c>
      <c r="J3335" s="75"/>
      <c r="K3335" s="34" t="s">
        <v>108</v>
      </c>
      <c r="L3335" s="7" t="n">
        <v>0.376388888888889</v>
      </c>
      <c r="M3335" s="7" t="n">
        <v>0.378472222222222</v>
      </c>
      <c r="N3335" s="77" t="s">
        <v>137</v>
      </c>
      <c r="O3335" s="37" t="s">
        <v>2600</v>
      </c>
      <c r="Q3335" s="0" t="s">
        <v>75</v>
      </c>
      <c r="R3335" s="0" t="str">
        <f aca="false">CHOOSE(WEEKDAY(A3335),"Dom","Lun","Mar","Mie","Jue","Vie","Sab")</f>
        <v>Vie</v>
      </c>
    </row>
    <row r="3336" customFormat="false" ht="15" hidden="true" customHeight="true" outlineLevel="0" collapsed="false">
      <c r="A3336" s="32" t="n">
        <v>44379</v>
      </c>
      <c r="B3336" s="9" t="s">
        <v>1385</v>
      </c>
      <c r="D3336" s="72"/>
      <c r="E3336" s="73"/>
      <c r="F3336" s="74"/>
      <c r="G3336" s="73"/>
      <c r="H3336" s="75"/>
      <c r="I3336" s="75"/>
      <c r="J3336" s="75"/>
      <c r="K3336" s="34" t="s">
        <v>257</v>
      </c>
      <c r="L3336" s="7" t="n">
        <v>0.386805555555556</v>
      </c>
      <c r="M3336" s="7" t="n">
        <v>0.39375</v>
      </c>
      <c r="N3336" s="77" t="s">
        <v>190</v>
      </c>
      <c r="O3336" s="37" t="s">
        <v>281</v>
      </c>
      <c r="Q3336" s="0" t="s">
        <v>75</v>
      </c>
      <c r="R3336" s="0" t="str">
        <f aca="false">CHOOSE(WEEKDAY(A3336),"Dom","Lun","Mar","Mie","Jue","Vie","Sab")</f>
        <v>Vie</v>
      </c>
    </row>
    <row r="3337" customFormat="false" ht="15" hidden="true" customHeight="true" outlineLevel="0" collapsed="false">
      <c r="A3337" s="32" t="n">
        <v>44379</v>
      </c>
      <c r="B3337" s="9" t="s">
        <v>4754</v>
      </c>
      <c r="D3337" s="72"/>
      <c r="E3337" s="73"/>
      <c r="F3337" s="74"/>
      <c r="G3337" s="73"/>
      <c r="H3337" s="75"/>
      <c r="I3337" s="75"/>
      <c r="J3337" s="75"/>
      <c r="K3337" s="34" t="s">
        <v>92</v>
      </c>
      <c r="L3337" s="7" t="n">
        <v>0.441666666666667</v>
      </c>
      <c r="M3337" s="7" t="n">
        <v>0.445833333333333</v>
      </c>
      <c r="N3337" s="77" t="s">
        <v>4755</v>
      </c>
      <c r="O3337" s="37" t="s">
        <v>4756</v>
      </c>
      <c r="Q3337" s="0" t="s">
        <v>75</v>
      </c>
      <c r="R3337" s="0" t="str">
        <f aca="false">CHOOSE(WEEKDAY(A3337),"Dom","Lun","Mar","Mie","Jue","Vie","Sab")</f>
        <v>Vie</v>
      </c>
    </row>
    <row r="3338" customFormat="false" ht="15" hidden="true" customHeight="true" outlineLevel="0" collapsed="false">
      <c r="A3338" s="32" t="n">
        <v>44379</v>
      </c>
      <c r="B3338" s="9" t="s">
        <v>143</v>
      </c>
      <c r="D3338" s="72"/>
      <c r="E3338" s="73"/>
      <c r="F3338" s="74"/>
      <c r="G3338" s="73"/>
      <c r="H3338" s="75"/>
      <c r="I3338" s="75"/>
      <c r="J3338" s="75"/>
      <c r="K3338" s="34" t="s">
        <v>144</v>
      </c>
      <c r="L3338" s="7" t="n">
        <v>0.595833333333333</v>
      </c>
      <c r="M3338" s="7" t="n">
        <v>0.611111111111111</v>
      </c>
      <c r="N3338" s="77" t="s">
        <v>198</v>
      </c>
      <c r="Q3338" s="0" t="s">
        <v>75</v>
      </c>
      <c r="R3338" s="0" t="str">
        <f aca="false">CHOOSE(WEEKDAY(A3338),"Dom","Lun","Mar","Mie","Jue","Vie","Sab")</f>
        <v>Vie</v>
      </c>
    </row>
    <row r="3339" customFormat="false" ht="15" hidden="true" customHeight="true" outlineLevel="0" collapsed="false">
      <c r="A3339" s="32" t="n">
        <v>44379</v>
      </c>
      <c r="B3339" s="9" t="s">
        <v>147</v>
      </c>
      <c r="D3339" s="72"/>
      <c r="E3339" s="73"/>
      <c r="F3339" s="74"/>
      <c r="G3339" s="73"/>
      <c r="H3339" s="75"/>
      <c r="I3339" s="75"/>
      <c r="J3339" s="75"/>
      <c r="K3339" s="34" t="s">
        <v>96</v>
      </c>
      <c r="L3339" s="7" t="n">
        <v>0.621527777777778</v>
      </c>
      <c r="M3339" s="7" t="n">
        <v>0.700694444444444</v>
      </c>
      <c r="N3339" s="77" t="s">
        <v>375</v>
      </c>
      <c r="Q3339" s="0" t="s">
        <v>75</v>
      </c>
      <c r="R3339" s="0" t="str">
        <f aca="false">CHOOSE(WEEKDAY(A3339),"Dom","Lun","Mar","Mie","Jue","Vie","Sab")</f>
        <v>Vie</v>
      </c>
    </row>
    <row r="3340" customFormat="false" ht="15" hidden="true" customHeight="true" outlineLevel="0" collapsed="false">
      <c r="A3340" s="47" t="n">
        <v>44379</v>
      </c>
      <c r="B3340" s="79" t="s">
        <v>147</v>
      </c>
      <c r="C3340" s="49"/>
      <c r="D3340" s="80"/>
      <c r="E3340" s="81"/>
      <c r="F3340" s="82"/>
      <c r="G3340" s="81"/>
      <c r="H3340" s="83"/>
      <c r="I3340" s="83"/>
      <c r="J3340" s="83"/>
      <c r="K3340" s="103" t="s">
        <v>96</v>
      </c>
      <c r="L3340" s="85" t="n">
        <v>0.818055555555556</v>
      </c>
      <c r="M3340" s="85" t="n">
        <v>0.842361111111111</v>
      </c>
      <c r="N3340" s="86" t="s">
        <v>4757</v>
      </c>
      <c r="O3340" s="59"/>
      <c r="P3340" s="159" t="s">
        <v>4758</v>
      </c>
      <c r="Q3340" s="165" t="s">
        <v>75</v>
      </c>
      <c r="R3340" s="0" t="str">
        <f aca="false">CHOOSE(WEEKDAY(A3340),"Dom","Lun","Mar","Mie","Jue","Vie","Sab")</f>
        <v>Vie</v>
      </c>
    </row>
    <row r="3341" customFormat="false" ht="15" hidden="false" customHeight="true" outlineLevel="0" collapsed="false">
      <c r="A3341" s="32" t="n">
        <v>44380</v>
      </c>
      <c r="B3341" s="9" t="s">
        <v>3434</v>
      </c>
      <c r="C3341" s="33" t="n">
        <v>300</v>
      </c>
      <c r="D3341" s="72" t="s">
        <v>821</v>
      </c>
      <c r="E3341" s="73" t="s">
        <v>3435</v>
      </c>
      <c r="F3341" s="74" t="n">
        <f aca="false">IF(MONTH(A3341)=MONTH(A3340),F3340+1,1)</f>
        <v>1</v>
      </c>
      <c r="G3341" s="73"/>
      <c r="H3341" s="75" t="s">
        <v>3436</v>
      </c>
      <c r="I3341" s="75" t="s">
        <v>187</v>
      </c>
      <c r="J3341" s="75" t="s">
        <v>2313</v>
      </c>
      <c r="K3341" s="34" t="s">
        <v>80</v>
      </c>
      <c r="L3341" s="7" t="n">
        <v>0.559027777777778</v>
      </c>
      <c r="M3341" s="7" t="n">
        <v>0.563194444444444</v>
      </c>
      <c r="N3341" s="77" t="s">
        <v>155</v>
      </c>
      <c r="O3341" s="37" t="s">
        <v>3955</v>
      </c>
      <c r="Q3341" s="0" t="s">
        <v>75</v>
      </c>
      <c r="R3341" s="0" t="str">
        <f aca="false">CHOOSE(WEEKDAY(A3341),"Dom","Lun","Mar","Mie","Jue","Vie","Sab")</f>
        <v>Sab</v>
      </c>
    </row>
    <row r="3342" customFormat="false" ht="15" hidden="false" customHeight="true" outlineLevel="0" collapsed="false">
      <c r="A3342" s="32" t="n">
        <v>44380</v>
      </c>
      <c r="B3342" s="9" t="s">
        <v>4759</v>
      </c>
      <c r="C3342" s="33" t="n">
        <v>340</v>
      </c>
      <c r="D3342" s="72" t="s">
        <v>821</v>
      </c>
      <c r="E3342" s="73" t="s">
        <v>4760</v>
      </c>
      <c r="F3342" s="74" t="n">
        <f aca="false">IF(MONTH(A3342)=MONTH(A3341),F3341+1,1)</f>
        <v>2</v>
      </c>
      <c r="G3342" s="73"/>
      <c r="H3342" s="75" t="s">
        <v>233</v>
      </c>
      <c r="I3342" s="75" t="s">
        <v>100</v>
      </c>
      <c r="J3342" s="75" t="s">
        <v>2313</v>
      </c>
      <c r="K3342" s="34" t="s">
        <v>80</v>
      </c>
      <c r="L3342" s="7" t="n">
        <v>0.579166666666667</v>
      </c>
      <c r="M3342" s="7" t="n">
        <v>0.594444444444444</v>
      </c>
      <c r="N3342" s="77" t="s">
        <v>259</v>
      </c>
      <c r="O3342" s="37" t="s">
        <v>4761</v>
      </c>
      <c r="Q3342" s="0" t="s">
        <v>75</v>
      </c>
      <c r="R3342" s="0" t="str">
        <f aca="false">CHOOSE(WEEKDAY(A3342),"Dom","Lun","Mar","Mie","Jue","Vie","Sab")</f>
        <v>Sab</v>
      </c>
    </row>
    <row r="3343" customFormat="false" ht="15" hidden="false" customHeight="true" outlineLevel="0" collapsed="false">
      <c r="A3343" s="32" t="n">
        <v>44380</v>
      </c>
      <c r="B3343" s="9" t="s">
        <v>4762</v>
      </c>
      <c r="C3343" s="33" t="n">
        <v>300</v>
      </c>
      <c r="D3343" s="72" t="s">
        <v>104</v>
      </c>
      <c r="E3343" s="73" t="s">
        <v>4763</v>
      </c>
      <c r="F3343" s="74" t="n">
        <f aca="false">IF(MONTH(A3343)=MONTH(A3342),F3342+1,1)</f>
        <v>3</v>
      </c>
      <c r="G3343" s="73"/>
      <c r="H3343" s="75"/>
      <c r="I3343" s="75" t="s">
        <v>79</v>
      </c>
      <c r="J3343" s="75" t="s">
        <v>2313</v>
      </c>
      <c r="K3343" s="34" t="s">
        <v>80</v>
      </c>
      <c r="L3343" s="7" t="n">
        <v>0.382638888888889</v>
      </c>
      <c r="M3343" s="7" t="n">
        <v>0.434027777777778</v>
      </c>
      <c r="N3343" s="77" t="s">
        <v>109</v>
      </c>
      <c r="O3343" s="37" t="s">
        <v>4764</v>
      </c>
      <c r="P3343" s="159"/>
      <c r="Q3343" s="165" t="s">
        <v>75</v>
      </c>
      <c r="R3343" s="0" t="str">
        <f aca="false">CHOOSE(WEEKDAY(A3343),"Dom","Lun","Mar","Mie","Jue","Vie","Sab")</f>
        <v>Sab</v>
      </c>
    </row>
    <row r="3344" customFormat="false" ht="15" hidden="false" customHeight="true" outlineLevel="0" collapsed="false">
      <c r="A3344" s="32" t="n">
        <v>44380</v>
      </c>
      <c r="B3344" s="9" t="s">
        <v>4765</v>
      </c>
      <c r="C3344" s="33" t="n">
        <v>400</v>
      </c>
      <c r="D3344" s="72" t="s">
        <v>104</v>
      </c>
      <c r="E3344" s="73" t="s">
        <v>4766</v>
      </c>
      <c r="F3344" s="74" t="n">
        <f aca="false">IF(MONTH(A3344)=MONTH(A3343),F3343+1,1)</f>
        <v>4</v>
      </c>
      <c r="G3344" s="73"/>
      <c r="H3344" s="75"/>
      <c r="I3344" s="75" t="s">
        <v>876</v>
      </c>
      <c r="J3344" s="75" t="s">
        <v>2313</v>
      </c>
      <c r="K3344" s="34" t="s">
        <v>80</v>
      </c>
      <c r="L3344" s="7" t="n">
        <v>0.483333333333333</v>
      </c>
      <c r="M3344" s="7" t="n">
        <v>0.484027777777778</v>
      </c>
      <c r="N3344" s="77" t="s">
        <v>395</v>
      </c>
      <c r="O3344" s="37" t="s">
        <v>4767</v>
      </c>
      <c r="Q3344" s="0" t="s">
        <v>75</v>
      </c>
      <c r="R3344" s="0" t="str">
        <f aca="false">CHOOSE(WEEKDAY(A3344),"Dom","Lun","Mar","Mie","Jue","Vie","Sab")</f>
        <v>Sab</v>
      </c>
    </row>
    <row r="3345" customFormat="false" ht="15" hidden="false" customHeight="true" outlineLevel="0" collapsed="false">
      <c r="A3345" s="32" t="n">
        <v>44380</v>
      </c>
      <c r="B3345" s="9" t="s">
        <v>1292</v>
      </c>
      <c r="C3345" s="33" t="n">
        <v>300</v>
      </c>
      <c r="D3345" s="72" t="s">
        <v>104</v>
      </c>
      <c r="E3345" s="73" t="s">
        <v>4768</v>
      </c>
      <c r="F3345" s="74" t="n">
        <f aca="false">IF(MONTH(A3345)=MONTH(A3344),F3344+1,1)</f>
        <v>5</v>
      </c>
      <c r="G3345" s="73"/>
      <c r="H3345" s="75"/>
      <c r="I3345" s="75" t="s">
        <v>100</v>
      </c>
      <c r="J3345" s="75" t="s">
        <v>2313</v>
      </c>
      <c r="K3345" s="34" t="s">
        <v>80</v>
      </c>
      <c r="L3345" s="7" t="n">
        <v>0.648611111111111</v>
      </c>
      <c r="M3345" s="7" t="n">
        <v>0.691666666666667</v>
      </c>
      <c r="N3345" s="77" t="s">
        <v>259</v>
      </c>
      <c r="O3345" s="37" t="s">
        <v>4769</v>
      </c>
      <c r="Q3345" s="0" t="s">
        <v>75</v>
      </c>
      <c r="R3345" s="0" t="str">
        <f aca="false">CHOOSE(WEEKDAY(A3345),"Dom","Lun","Mar","Mie","Jue","Vie","Sab")</f>
        <v>Sab</v>
      </c>
    </row>
    <row r="3346" customFormat="false" ht="15" hidden="false" customHeight="true" outlineLevel="0" collapsed="false">
      <c r="A3346" s="32" t="n">
        <v>44380</v>
      </c>
      <c r="B3346" s="9" t="s">
        <v>1292</v>
      </c>
      <c r="C3346" s="33" t="n">
        <v>300</v>
      </c>
      <c r="D3346" s="72" t="s">
        <v>104</v>
      </c>
      <c r="E3346" s="73" t="s">
        <v>1502</v>
      </c>
      <c r="F3346" s="74" t="n">
        <f aca="false">IF(MONTH(A3346)=MONTH(A3345),F3345+1,1)</f>
        <v>6</v>
      </c>
      <c r="G3346" s="73"/>
      <c r="H3346" s="75"/>
      <c r="I3346" s="75" t="s">
        <v>100</v>
      </c>
      <c r="J3346" s="75" t="s">
        <v>2313</v>
      </c>
      <c r="K3346" s="34" t="s">
        <v>80</v>
      </c>
      <c r="L3346" s="7" t="n">
        <v>0.703472222222222</v>
      </c>
      <c r="M3346" s="7" t="n">
        <v>0.710416666666667</v>
      </c>
      <c r="N3346" s="77" t="s">
        <v>220</v>
      </c>
      <c r="O3346" s="37" t="s">
        <v>1503</v>
      </c>
      <c r="Q3346" s="0" t="s">
        <v>75</v>
      </c>
      <c r="R3346" s="0" t="str">
        <f aca="false">CHOOSE(WEEKDAY(A3346),"Dom","Lun","Mar","Mie","Jue","Vie","Sab")</f>
        <v>Sab</v>
      </c>
    </row>
    <row r="3347" customFormat="false" ht="15" hidden="false" customHeight="true" outlineLevel="0" collapsed="false">
      <c r="A3347" s="32" t="n">
        <v>44380</v>
      </c>
      <c r="B3347" s="9" t="s">
        <v>1941</v>
      </c>
      <c r="C3347" s="33" t="n">
        <v>300</v>
      </c>
      <c r="D3347" s="72" t="s">
        <v>104</v>
      </c>
      <c r="E3347" s="73" t="s">
        <v>4770</v>
      </c>
      <c r="F3347" s="74" t="n">
        <f aca="false">IF(MONTH(A3347)=MONTH(A3346),F3346+1,1)</f>
        <v>7</v>
      </c>
      <c r="G3347" s="73"/>
      <c r="H3347" s="75"/>
      <c r="I3347" s="75" t="s">
        <v>159</v>
      </c>
      <c r="J3347" s="75" t="s">
        <v>2313</v>
      </c>
      <c r="K3347" s="34" t="s">
        <v>80</v>
      </c>
      <c r="L3347" s="7" t="n">
        <v>0.754861111111111</v>
      </c>
      <c r="M3347" s="7" t="n">
        <v>0.759722222222222</v>
      </c>
      <c r="N3347" s="77" t="s">
        <v>145</v>
      </c>
      <c r="O3347" s="37" t="s">
        <v>4771</v>
      </c>
      <c r="Q3347" s="0" t="s">
        <v>75</v>
      </c>
      <c r="R3347" s="0" t="str">
        <f aca="false">CHOOSE(WEEKDAY(A3347),"Dom","Lun","Mar","Mie","Jue","Vie","Sab")</f>
        <v>Sab</v>
      </c>
    </row>
    <row r="3348" customFormat="false" ht="15" hidden="true" customHeight="true" outlineLevel="0" collapsed="false">
      <c r="A3348" s="32" t="n">
        <v>44380</v>
      </c>
      <c r="B3348" s="9" t="s">
        <v>4765</v>
      </c>
      <c r="D3348" s="72"/>
      <c r="E3348" s="73"/>
      <c r="F3348" s="74"/>
      <c r="G3348" s="73"/>
      <c r="H3348" s="75"/>
      <c r="I3348" s="75"/>
      <c r="J3348" s="75"/>
      <c r="K3348" s="34" t="s">
        <v>108</v>
      </c>
      <c r="L3348" s="7" t="n">
        <v>0.446527777777778</v>
      </c>
      <c r="M3348" s="7" t="n">
        <v>0.468055555555555</v>
      </c>
      <c r="N3348" s="77" t="s">
        <v>106</v>
      </c>
      <c r="O3348" s="37" t="s">
        <v>4772</v>
      </c>
      <c r="Q3348" s="0" t="s">
        <v>75</v>
      </c>
      <c r="R3348" s="0" t="str">
        <f aca="false">CHOOSE(WEEKDAY(A3348),"Dom","Lun","Mar","Mie","Jue","Vie","Sab")</f>
        <v>Sab</v>
      </c>
    </row>
    <row r="3349" customFormat="false" ht="15" hidden="true" customHeight="true" outlineLevel="0" collapsed="false">
      <c r="A3349" s="32" t="n">
        <v>44380</v>
      </c>
      <c r="B3349" s="9" t="s">
        <v>3006</v>
      </c>
      <c r="D3349" s="72"/>
      <c r="E3349" s="73"/>
      <c r="F3349" s="74"/>
      <c r="G3349" s="73"/>
      <c r="H3349" s="75"/>
      <c r="I3349" s="75"/>
      <c r="J3349" s="75"/>
      <c r="K3349" s="34" t="s">
        <v>144</v>
      </c>
      <c r="L3349" s="7" t="n">
        <v>0.509722222222222</v>
      </c>
      <c r="M3349" s="7" t="n">
        <v>0.541666666666667</v>
      </c>
      <c r="N3349" s="77" t="s">
        <v>213</v>
      </c>
      <c r="O3349" s="37" t="s">
        <v>3007</v>
      </c>
      <c r="P3349" s="0" t="s">
        <v>4495</v>
      </c>
      <c r="Q3349" s="0" t="s">
        <v>75</v>
      </c>
      <c r="R3349" s="0" t="str">
        <f aca="false">CHOOSE(WEEKDAY(A3349),"Dom","Lun","Mar","Mie","Jue","Vie","Sab")</f>
        <v>Sab</v>
      </c>
    </row>
    <row r="3350" customFormat="false" ht="15" hidden="true" customHeight="true" outlineLevel="0" collapsed="false">
      <c r="A3350" s="32" t="n">
        <v>44380</v>
      </c>
      <c r="B3350" s="9" t="s">
        <v>4438</v>
      </c>
      <c r="D3350" s="72"/>
      <c r="E3350" s="73"/>
      <c r="F3350" s="74"/>
      <c r="G3350" s="73"/>
      <c r="H3350" s="75"/>
      <c r="I3350" s="75"/>
      <c r="J3350" s="75"/>
      <c r="K3350" s="34" t="s">
        <v>257</v>
      </c>
      <c r="L3350" s="7" t="n">
        <v>0.60625</v>
      </c>
      <c r="M3350" s="7" t="n">
        <v>0.620138888888889</v>
      </c>
      <c r="N3350" s="77" t="s">
        <v>343</v>
      </c>
      <c r="O3350" s="37" t="s">
        <v>4439</v>
      </c>
      <c r="P3350" s="0" t="s">
        <v>4440</v>
      </c>
      <c r="Q3350" s="0" t="s">
        <v>75</v>
      </c>
      <c r="R3350" s="0" t="str">
        <f aca="false">CHOOSE(WEEKDAY(A3350),"Dom","Lun","Mar","Mie","Jue","Vie","Sab")</f>
        <v>Sab</v>
      </c>
    </row>
    <row r="3351" customFormat="false" ht="15" hidden="true" customHeight="true" outlineLevel="0" collapsed="false">
      <c r="A3351" s="32" t="n">
        <v>44380</v>
      </c>
      <c r="B3351" s="9" t="s">
        <v>143</v>
      </c>
      <c r="D3351" s="72"/>
      <c r="E3351" s="73"/>
      <c r="F3351" s="74"/>
      <c r="G3351" s="73"/>
      <c r="H3351" s="75"/>
      <c r="I3351" s="75"/>
      <c r="J3351" s="75"/>
      <c r="K3351" s="34" t="s">
        <v>144</v>
      </c>
      <c r="L3351" s="7" t="n">
        <v>0.621527777777778</v>
      </c>
      <c r="M3351" s="7" t="n">
        <v>0.633333333333333</v>
      </c>
      <c r="N3351" s="77" t="s">
        <v>106</v>
      </c>
      <c r="Q3351" s="0" t="s">
        <v>75</v>
      </c>
      <c r="R3351" s="0" t="str">
        <f aca="false">CHOOSE(WEEKDAY(A3351),"Dom","Lun","Mar","Mie","Jue","Vie","Sab")</f>
        <v>Sab</v>
      </c>
    </row>
    <row r="3352" customFormat="false" ht="15" hidden="true" customHeight="true" outlineLevel="0" collapsed="false">
      <c r="A3352" s="32" t="n">
        <v>44380</v>
      </c>
      <c r="B3352" s="9" t="s">
        <v>4773</v>
      </c>
      <c r="D3352" s="72"/>
      <c r="E3352" s="73"/>
      <c r="F3352" s="74"/>
      <c r="G3352" s="73"/>
      <c r="H3352" s="75"/>
      <c r="I3352" s="75"/>
      <c r="J3352" s="75"/>
      <c r="K3352" s="34" t="s">
        <v>108</v>
      </c>
      <c r="L3352" s="7" t="n">
        <v>0.721527777777778</v>
      </c>
      <c r="M3352" s="7" t="n">
        <v>0.745138888888889</v>
      </c>
      <c r="N3352" s="77" t="s">
        <v>164</v>
      </c>
      <c r="O3352" s="37" t="s">
        <v>4774</v>
      </c>
      <c r="Q3352" s="0" t="s">
        <v>75</v>
      </c>
      <c r="R3352" s="0" t="str">
        <f aca="false">CHOOSE(WEEKDAY(A3352),"Dom","Lun","Mar","Mie","Jue","Vie","Sab")</f>
        <v>Sab</v>
      </c>
    </row>
    <row r="3353" customFormat="false" ht="15" hidden="true" customHeight="true" outlineLevel="0" collapsed="false">
      <c r="A3353" s="32" t="n">
        <v>44380</v>
      </c>
      <c r="B3353" s="9" t="s">
        <v>3006</v>
      </c>
      <c r="D3353" s="72"/>
      <c r="E3353" s="73"/>
      <c r="F3353" s="74"/>
      <c r="G3353" s="73"/>
      <c r="H3353" s="75"/>
      <c r="I3353" s="75"/>
      <c r="J3353" s="75"/>
      <c r="K3353" s="34" t="s">
        <v>144</v>
      </c>
      <c r="L3353" s="7" t="n">
        <v>0.773611111111111</v>
      </c>
      <c r="M3353" s="7" t="n">
        <v>0.784722222222222</v>
      </c>
      <c r="N3353" s="77" t="s">
        <v>145</v>
      </c>
      <c r="O3353" s="37" t="s">
        <v>3007</v>
      </c>
      <c r="P3353" s="0" t="s">
        <v>4495</v>
      </c>
      <c r="Q3353" s="0" t="s">
        <v>75</v>
      </c>
      <c r="R3353" s="0" t="str">
        <f aca="false">CHOOSE(WEEKDAY(A3353),"Dom","Lun","Mar","Mie","Jue","Vie","Sab")</f>
        <v>Sab</v>
      </c>
    </row>
    <row r="3354" customFormat="false" ht="15" hidden="true" customHeight="true" outlineLevel="0" collapsed="false">
      <c r="A3354" s="47" t="n">
        <v>44380</v>
      </c>
      <c r="B3354" s="79" t="s">
        <v>147</v>
      </c>
      <c r="C3354" s="49"/>
      <c r="D3354" s="80"/>
      <c r="E3354" s="81"/>
      <c r="F3354" s="82"/>
      <c r="G3354" s="81"/>
      <c r="H3354" s="83"/>
      <c r="I3354" s="83"/>
      <c r="J3354" s="83"/>
      <c r="K3354" s="103" t="s">
        <v>96</v>
      </c>
      <c r="L3354" s="85" t="n">
        <v>0.798611111111111</v>
      </c>
      <c r="M3354" s="85" t="n">
        <v>0.805555555555555</v>
      </c>
      <c r="N3354" s="86" t="s">
        <v>4775</v>
      </c>
      <c r="O3354" s="59"/>
      <c r="P3354" s="159"/>
      <c r="Q3354" s="165" t="s">
        <v>75</v>
      </c>
      <c r="R3354" s="0" t="str">
        <f aca="false">CHOOSE(WEEKDAY(A3354),"Dom","Lun","Mar","Mie","Jue","Vie","Sab")</f>
        <v>Sab</v>
      </c>
    </row>
    <row r="3355" customFormat="false" ht="15" hidden="false" customHeight="true" outlineLevel="0" collapsed="false">
      <c r="A3355" s="32" t="n">
        <v>44382</v>
      </c>
      <c r="B3355" s="9" t="s">
        <v>3514</v>
      </c>
      <c r="C3355" s="33" t="n">
        <v>300</v>
      </c>
      <c r="D3355" s="72" t="s">
        <v>821</v>
      </c>
      <c r="E3355" s="73" t="s">
        <v>3515</v>
      </c>
      <c r="F3355" s="74" t="n">
        <f aca="false">IF(MONTH(A3355)=MONTH(A3354),F3354+1,1)</f>
        <v>1</v>
      </c>
      <c r="G3355" s="73"/>
      <c r="H3355" s="75" t="s">
        <v>3516</v>
      </c>
      <c r="I3355" s="75" t="s">
        <v>159</v>
      </c>
      <c r="J3355" s="75" t="s">
        <v>2313</v>
      </c>
      <c r="K3355" s="34" t="s">
        <v>80</v>
      </c>
      <c r="L3355" s="7" t="n">
        <v>0.422222222222222</v>
      </c>
      <c r="M3355" s="7" t="n">
        <v>0.457638888888889</v>
      </c>
      <c r="N3355" s="77" t="s">
        <v>615</v>
      </c>
      <c r="O3355" s="37" t="s">
        <v>3517</v>
      </c>
      <c r="P3355" s="159"/>
      <c r="Q3355" s="165" t="s">
        <v>75</v>
      </c>
      <c r="R3355" s="0" t="str">
        <f aca="false">CHOOSE(WEEKDAY(A3355),"Dom","Lun","Mar","Mie","Jue","Vie","Sab")</f>
        <v>Lun</v>
      </c>
    </row>
    <row r="3356" customFormat="false" ht="15" hidden="false" customHeight="true" outlineLevel="0" collapsed="false">
      <c r="A3356" s="32" t="n">
        <v>44382</v>
      </c>
      <c r="B3356" s="9" t="s">
        <v>4776</v>
      </c>
      <c r="C3356" s="33" t="n">
        <v>340</v>
      </c>
      <c r="D3356" s="72" t="s">
        <v>821</v>
      </c>
      <c r="E3356" s="73" t="s">
        <v>4777</v>
      </c>
      <c r="F3356" s="74" t="n">
        <f aca="false">IF(MONTH(A3356)=MONTH(A3355),F3355+1,1)</f>
        <v>2</v>
      </c>
      <c r="G3356" s="73"/>
      <c r="H3356" s="75" t="s">
        <v>4778</v>
      </c>
      <c r="I3356" s="75" t="s">
        <v>159</v>
      </c>
      <c r="J3356" s="75" t="s">
        <v>2313</v>
      </c>
      <c r="K3356" s="34" t="s">
        <v>80</v>
      </c>
      <c r="L3356" s="7" t="n">
        <v>0.5</v>
      </c>
      <c r="M3356" s="7" t="n">
        <v>0.520833333333333</v>
      </c>
      <c r="N3356" s="77" t="s">
        <v>341</v>
      </c>
      <c r="O3356" s="37" t="s">
        <v>4779</v>
      </c>
      <c r="P3356" s="159"/>
      <c r="Q3356" s="165" t="s">
        <v>75</v>
      </c>
      <c r="R3356" s="0" t="str">
        <f aca="false">CHOOSE(WEEKDAY(A3356),"Dom","Lun","Mar","Mie","Jue","Vie","Sab")</f>
        <v>Lun</v>
      </c>
    </row>
    <row r="3357" customFormat="false" ht="15" hidden="false" customHeight="true" outlineLevel="0" collapsed="false">
      <c r="A3357" s="32" t="n">
        <v>44382</v>
      </c>
      <c r="B3357" s="9" t="s">
        <v>2970</v>
      </c>
      <c r="C3357" s="33" t="n">
        <v>340</v>
      </c>
      <c r="D3357" s="72" t="s">
        <v>821</v>
      </c>
      <c r="E3357" s="73" t="s">
        <v>2971</v>
      </c>
      <c r="F3357" s="74" t="n">
        <f aca="false">IF(MONTH(A3357)=MONTH(A3356),F3356+1,1)</f>
        <v>3</v>
      </c>
      <c r="G3357" s="73"/>
      <c r="H3357" s="75" t="s">
        <v>2972</v>
      </c>
      <c r="I3357" s="75" t="s">
        <v>100</v>
      </c>
      <c r="J3357" s="75" t="s">
        <v>2313</v>
      </c>
      <c r="K3357" s="34" t="s">
        <v>80</v>
      </c>
      <c r="L3357" s="7" t="n">
        <v>0.701388888888889</v>
      </c>
      <c r="M3357" s="7" t="n">
        <v>0.73125</v>
      </c>
      <c r="N3357" s="77" t="s">
        <v>213</v>
      </c>
      <c r="O3357" s="37" t="s">
        <v>2973</v>
      </c>
      <c r="P3357" s="159" t="s">
        <v>4780</v>
      </c>
      <c r="Q3357" s="165" t="s">
        <v>75</v>
      </c>
      <c r="R3357" s="0" t="str">
        <f aca="false">CHOOSE(WEEKDAY(A3357),"Dom","Lun","Mar","Mie","Jue","Vie","Sab")</f>
        <v>Lun</v>
      </c>
    </row>
    <row r="3358" customFormat="false" ht="15" hidden="false" customHeight="true" outlineLevel="0" collapsed="false">
      <c r="A3358" s="32" t="n">
        <v>44382</v>
      </c>
      <c r="B3358" s="9" t="s">
        <v>4781</v>
      </c>
      <c r="C3358" s="33" t="n">
        <v>300</v>
      </c>
      <c r="D3358" s="72" t="s">
        <v>104</v>
      </c>
      <c r="E3358" s="73" t="s">
        <v>4782</v>
      </c>
      <c r="F3358" s="74" t="n">
        <f aca="false">IF(MONTH(A3358)=MONTH(A3357),F3357+1,1)</f>
        <v>4</v>
      </c>
      <c r="G3358" s="73"/>
      <c r="H3358" s="75"/>
      <c r="I3358" s="75" t="s">
        <v>1227</v>
      </c>
      <c r="J3358" s="75" t="s">
        <v>2313</v>
      </c>
      <c r="K3358" s="34" t="s">
        <v>80</v>
      </c>
      <c r="L3358" s="7" t="n">
        <v>0.393055555555556</v>
      </c>
      <c r="M3358" s="7" t="n">
        <v>0.409027777777778</v>
      </c>
      <c r="N3358" s="77" t="s">
        <v>261</v>
      </c>
      <c r="O3358" s="37" t="s">
        <v>4783</v>
      </c>
      <c r="P3358" s="159"/>
      <c r="Q3358" s="165" t="s">
        <v>75</v>
      </c>
      <c r="R3358" s="0" t="str">
        <f aca="false">CHOOSE(WEEKDAY(A3358),"Dom","Lun","Mar","Mie","Jue","Vie","Sab")</f>
        <v>Lun</v>
      </c>
    </row>
    <row r="3359" customFormat="false" ht="15" hidden="true" customHeight="true" outlineLevel="0" collapsed="false">
      <c r="A3359" s="32" t="n">
        <v>44382</v>
      </c>
      <c r="B3359" s="9" t="s">
        <v>4784</v>
      </c>
      <c r="D3359" s="72"/>
      <c r="E3359" s="73"/>
      <c r="F3359" s="74"/>
      <c r="G3359" s="73"/>
      <c r="H3359" s="75"/>
      <c r="I3359" s="75"/>
      <c r="J3359" s="75"/>
      <c r="K3359" s="34" t="s">
        <v>257</v>
      </c>
      <c r="L3359" s="7" t="n">
        <v>0.367361111111111</v>
      </c>
      <c r="M3359" s="7" t="n">
        <v>0.390277777777778</v>
      </c>
      <c r="N3359" s="77" t="s">
        <v>168</v>
      </c>
      <c r="O3359" s="37" t="s">
        <v>4785</v>
      </c>
      <c r="P3359" s="159"/>
      <c r="Q3359" s="165" t="s">
        <v>75</v>
      </c>
      <c r="R3359" s="0" t="str">
        <f aca="false">CHOOSE(WEEKDAY(A3359),"Dom","Lun","Mar","Mie","Jue","Vie","Sab")</f>
        <v>Lun</v>
      </c>
    </row>
    <row r="3360" customFormat="false" ht="15" hidden="true" customHeight="true" outlineLevel="0" collapsed="false">
      <c r="A3360" s="32" t="n">
        <v>44382</v>
      </c>
      <c r="B3360" s="9" t="s">
        <v>143</v>
      </c>
      <c r="D3360" s="72"/>
      <c r="E3360" s="73"/>
      <c r="F3360" s="74"/>
      <c r="G3360" s="73"/>
      <c r="H3360" s="75"/>
      <c r="I3360" s="75"/>
      <c r="J3360" s="75"/>
      <c r="K3360" s="34" t="s">
        <v>144</v>
      </c>
      <c r="L3360" s="7" t="n">
        <v>0.478472222222222</v>
      </c>
      <c r="M3360" s="7" t="n">
        <v>0.490277777777778</v>
      </c>
      <c r="N3360" s="77" t="s">
        <v>164</v>
      </c>
      <c r="P3360" s="159"/>
      <c r="Q3360" s="165" t="s">
        <v>75</v>
      </c>
      <c r="R3360" s="0" t="str">
        <f aca="false">CHOOSE(WEEKDAY(A3360),"Dom","Lun","Mar","Mie","Jue","Vie","Sab")</f>
        <v>Lun</v>
      </c>
    </row>
    <row r="3361" customFormat="false" ht="15" hidden="true" customHeight="true" outlineLevel="0" collapsed="false">
      <c r="A3361" s="32" t="n">
        <v>44382</v>
      </c>
      <c r="B3361" s="9" t="s">
        <v>143</v>
      </c>
      <c r="D3361" s="72"/>
      <c r="E3361" s="73"/>
      <c r="F3361" s="74"/>
      <c r="G3361" s="73"/>
      <c r="H3361" s="75"/>
      <c r="I3361" s="75"/>
      <c r="J3361" s="75"/>
      <c r="K3361" s="34" t="s">
        <v>144</v>
      </c>
      <c r="L3361" s="7" t="n">
        <v>0.54375</v>
      </c>
      <c r="M3361" s="7" t="n">
        <v>0.563888888888889</v>
      </c>
      <c r="N3361" s="77" t="s">
        <v>220</v>
      </c>
      <c r="P3361" s="159"/>
      <c r="Q3361" s="165" t="s">
        <v>75</v>
      </c>
      <c r="R3361" s="0" t="str">
        <f aca="false">CHOOSE(WEEKDAY(A3361),"Dom","Lun","Mar","Mie","Jue","Vie","Sab")</f>
        <v>Lun</v>
      </c>
    </row>
    <row r="3362" customFormat="false" ht="15" hidden="true" customHeight="true" outlineLevel="0" collapsed="false">
      <c r="A3362" s="32" t="n">
        <v>44382</v>
      </c>
      <c r="B3362" s="9" t="s">
        <v>4736</v>
      </c>
      <c r="D3362" s="72"/>
      <c r="E3362" s="73"/>
      <c r="F3362" s="74"/>
      <c r="G3362" s="73"/>
      <c r="H3362" s="75"/>
      <c r="I3362" s="75"/>
      <c r="J3362" s="75"/>
      <c r="K3362" s="34" t="s">
        <v>108</v>
      </c>
      <c r="L3362" s="7" t="n">
        <v>0.575</v>
      </c>
      <c r="M3362" s="7" t="n">
        <v>0.579166666666667</v>
      </c>
      <c r="N3362" s="77" t="s">
        <v>4715</v>
      </c>
      <c r="P3362" s="159"/>
      <c r="Q3362" s="165" t="s">
        <v>75</v>
      </c>
      <c r="R3362" s="0" t="str">
        <f aca="false">CHOOSE(WEEKDAY(A3362),"Dom","Lun","Mar","Mie","Jue","Vie","Sab")</f>
        <v>Lun</v>
      </c>
    </row>
    <row r="3363" customFormat="false" ht="15" hidden="true" customHeight="true" outlineLevel="0" collapsed="false">
      <c r="A3363" s="47" t="n">
        <v>44382</v>
      </c>
      <c r="B3363" s="79" t="s">
        <v>147</v>
      </c>
      <c r="C3363" s="49"/>
      <c r="D3363" s="80"/>
      <c r="E3363" s="81"/>
      <c r="F3363" s="82"/>
      <c r="G3363" s="81"/>
      <c r="H3363" s="83"/>
      <c r="I3363" s="83"/>
      <c r="J3363" s="83"/>
      <c r="K3363" s="103" t="s">
        <v>96</v>
      </c>
      <c r="L3363" s="85" t="n">
        <v>0.748611111111111</v>
      </c>
      <c r="M3363" s="85" t="n">
        <v>0.774305555555555</v>
      </c>
      <c r="N3363" s="86" t="s">
        <v>4099</v>
      </c>
      <c r="O3363" s="59"/>
      <c r="P3363" s="159"/>
      <c r="Q3363" s="165" t="s">
        <v>75</v>
      </c>
      <c r="R3363" s="0" t="str">
        <f aca="false">CHOOSE(WEEKDAY(A3363),"Dom","Lun","Mar","Mie","Jue","Vie","Sab")</f>
        <v>Lun</v>
      </c>
    </row>
    <row r="3364" customFormat="false" ht="15" hidden="false" customHeight="true" outlineLevel="0" collapsed="false">
      <c r="A3364" s="32" t="n">
        <v>44383</v>
      </c>
      <c r="B3364" s="9" t="s">
        <v>4786</v>
      </c>
      <c r="C3364" s="33" t="n">
        <v>350</v>
      </c>
      <c r="D3364" s="72" t="s">
        <v>821</v>
      </c>
      <c r="E3364" s="73" t="s">
        <v>4787</v>
      </c>
      <c r="F3364" s="74" t="n">
        <f aca="false">IF(MONTH(A3364)=MONTH(A3363),F3363+1,1)</f>
        <v>1</v>
      </c>
      <c r="G3364" s="73"/>
      <c r="H3364" s="75" t="s">
        <v>4788</v>
      </c>
      <c r="I3364" s="75" t="s">
        <v>187</v>
      </c>
      <c r="J3364" s="75" t="s">
        <v>2313</v>
      </c>
      <c r="K3364" s="34" t="s">
        <v>80</v>
      </c>
      <c r="L3364" s="7" t="n">
        <v>0.575694444444444</v>
      </c>
      <c r="M3364" s="7" t="n">
        <v>0.581944444444444</v>
      </c>
      <c r="N3364" s="77" t="str">
        <f aca="false">IF(A3365=A3364,IF(L3365,TEXT(L3365-M3364,"h:mm"),0),IF(M3364&lt;0.25,TEXT(L3365-M3364,"h:mm"),TEXT(1-M3364+L3365,"h:mm")))</f>
        <v>0:35</v>
      </c>
      <c r="O3364" s="37" t="s">
        <v>4789</v>
      </c>
      <c r="P3364" s="159"/>
      <c r="Q3364" s="165" t="s">
        <v>75</v>
      </c>
      <c r="R3364" s="0" t="str">
        <f aca="false">CHOOSE(WEEKDAY(A3364),"Dom","Lun","Mar","Mie","Jue","Vie","Sab")</f>
        <v>Mar</v>
      </c>
    </row>
    <row r="3365" customFormat="false" ht="15" hidden="false" customHeight="true" outlineLevel="0" collapsed="false">
      <c r="A3365" s="32" t="n">
        <v>44383</v>
      </c>
      <c r="B3365" s="9" t="s">
        <v>4790</v>
      </c>
      <c r="C3365" s="157" t="n">
        <v>300</v>
      </c>
      <c r="D3365" s="153" t="s">
        <v>104</v>
      </c>
      <c r="E3365" s="73" t="s">
        <v>4791</v>
      </c>
      <c r="F3365" s="74" t="n">
        <f aca="false">IF(MONTH(A3365)=MONTH(A3364),F3364+1,1)</f>
        <v>2</v>
      </c>
      <c r="G3365" s="73"/>
      <c r="H3365" s="75"/>
      <c r="I3365" s="75" t="s">
        <v>159</v>
      </c>
      <c r="J3365" s="75"/>
      <c r="K3365" s="34" t="s">
        <v>80</v>
      </c>
      <c r="L3365" s="7" t="n">
        <v>0.60625</v>
      </c>
      <c r="M3365" s="7" t="n">
        <v>0.615277777777778</v>
      </c>
      <c r="N3365" s="77" t="str">
        <f aca="false">IF(A3366=A3365,IF(L3366,TEXT(L3366-M3365,"h:mm"),0),IF(M3365&lt;0.25,TEXT(L3366-M3365,"h:mm"),TEXT(1-M3365+L3366,"h:mm")))</f>
        <v>1:34</v>
      </c>
      <c r="O3365" s="37" t="s">
        <v>4792</v>
      </c>
      <c r="Q3365" s="0" t="s">
        <v>75</v>
      </c>
      <c r="R3365" s="0" t="str">
        <f aca="false">CHOOSE(WEEKDAY(A3365),"Dom","Lun","Mar","Mie","Jue","Vie","Sab")</f>
        <v>Mar</v>
      </c>
    </row>
    <row r="3366" customFormat="false" ht="15" hidden="false" customHeight="true" outlineLevel="0" collapsed="false">
      <c r="A3366" s="32" t="n">
        <v>44383</v>
      </c>
      <c r="B3366" s="9" t="s">
        <v>4147</v>
      </c>
      <c r="C3366" s="157" t="n">
        <v>300</v>
      </c>
      <c r="D3366" s="153" t="s">
        <v>104</v>
      </c>
      <c r="E3366" s="73" t="s">
        <v>4793</v>
      </c>
      <c r="F3366" s="74" t="n">
        <f aca="false">IF(MONTH(A3366)=MONTH(A3365),F3365+1,1)</f>
        <v>3</v>
      </c>
      <c r="G3366" s="73"/>
      <c r="H3366" s="75"/>
      <c r="I3366" s="75" t="s">
        <v>183</v>
      </c>
      <c r="J3366" s="75"/>
      <c r="K3366" s="34" t="s">
        <v>80</v>
      </c>
      <c r="L3366" s="7" t="n">
        <v>0.680555555555555</v>
      </c>
      <c r="M3366" s="7" t="n">
        <v>0.682638888888889</v>
      </c>
      <c r="N3366" s="77" t="str">
        <f aca="false">IF(A3367=A3366,IF(L3367,TEXT(L3367-M3366,"h:mm"),0),IF(M3366&lt;0.25,TEXT(L3367-M3366,"h:mm"),TEXT(1-M3366+L3367,"h:mm")))</f>
        <v>21:53</v>
      </c>
      <c r="O3366" s="37" t="s">
        <v>4794</v>
      </c>
      <c r="Q3366" s="0" t="s">
        <v>75</v>
      </c>
      <c r="R3366" s="0" t="str">
        <f aca="false">CHOOSE(WEEKDAY(A3366),"Dom","Lun","Mar","Mie","Jue","Vie","Sab")</f>
        <v>Mar</v>
      </c>
    </row>
    <row r="3367" customFormat="false" ht="15" hidden="true" customHeight="true" outlineLevel="0" collapsed="false">
      <c r="A3367" s="32" t="n">
        <v>44383</v>
      </c>
      <c r="B3367" s="9" t="s">
        <v>4438</v>
      </c>
      <c r="D3367" s="72"/>
      <c r="E3367" s="73"/>
      <c r="F3367" s="74"/>
      <c r="G3367" s="73"/>
      <c r="H3367" s="75"/>
      <c r="I3367" s="75"/>
      <c r="J3367" s="75"/>
      <c r="K3367" s="34" t="s">
        <v>257</v>
      </c>
      <c r="L3367" s="7" t="n">
        <v>0.594444444444444</v>
      </c>
      <c r="M3367" s="7" t="n">
        <v>0.603472222222222</v>
      </c>
      <c r="N3367" s="77" t="str">
        <f aca="false">IF(A3368=A3367,IF(L3368,TEXT(L3368-M3367,"h:mm"),0),IF(M3367&lt;0.25,TEXT(L3368-M3367,"h:mm"),TEXT(1-M3367+L3368,"h:mm")))</f>
        <v>0:41</v>
      </c>
      <c r="O3367" s="37" t="s">
        <v>4439</v>
      </c>
      <c r="P3367" s="0" t="s">
        <v>4440</v>
      </c>
      <c r="Q3367" s="0" t="s">
        <v>75</v>
      </c>
      <c r="R3367" s="0" t="str">
        <f aca="false">CHOOSE(WEEKDAY(A3367),"Dom","Lun","Mar","Mie","Jue","Vie","Sab")</f>
        <v>Mar</v>
      </c>
    </row>
    <row r="3368" customFormat="false" ht="15" hidden="true" customHeight="true" outlineLevel="0" collapsed="false">
      <c r="A3368" s="32" t="n">
        <v>44383</v>
      </c>
      <c r="B3368" s="9" t="str">
        <f aca="false">IF(K3368="LAG.OXIDACIÓN","Va a descargar a la Laguna de Oxidación",IF(K3368="GARAJE","Retorna al garaje",""))</f>
        <v>Va a descargar a la Laguna de Oxidación</v>
      </c>
      <c r="C3368" s="157"/>
      <c r="D3368" s="153"/>
      <c r="E3368" s="73"/>
      <c r="F3368" s="74"/>
      <c r="G3368" s="73"/>
      <c r="H3368" s="75"/>
      <c r="I3368" s="75"/>
      <c r="J3368" s="75"/>
      <c r="K3368" s="34" t="s">
        <v>144</v>
      </c>
      <c r="L3368" s="7" t="n">
        <v>0.631944444444444</v>
      </c>
      <c r="M3368" s="7" t="n">
        <v>0.64375</v>
      </c>
      <c r="N3368" s="77" t="str">
        <f aca="false">IF(A3369=A3368,IF(L3369,TEXT(L3369-M3368,"h:mm"),0),IF(M3368&lt;0.25,TEXT(L3369-M3368,"h:mm"),TEXT(1-M3368+L3369,"h:mm")))</f>
        <v>0:16</v>
      </c>
      <c r="Q3368" s="0" t="s">
        <v>75</v>
      </c>
      <c r="R3368" s="0" t="str">
        <f aca="false">CHOOSE(WEEKDAY(A3368),"Dom","Lun","Mar","Mie","Jue","Vie","Sab")</f>
        <v>Mar</v>
      </c>
    </row>
    <row r="3369" customFormat="false" ht="15" hidden="true" customHeight="true" outlineLevel="0" collapsed="false">
      <c r="A3369" s="32" t="n">
        <v>44383</v>
      </c>
      <c r="B3369" s="9" t="s">
        <v>4147</v>
      </c>
      <c r="C3369" s="157"/>
      <c r="D3369" s="153"/>
      <c r="E3369" s="73"/>
      <c r="F3369" s="74"/>
      <c r="G3369" s="73"/>
      <c r="H3369" s="75"/>
      <c r="I3369" s="75"/>
      <c r="J3369" s="75"/>
      <c r="K3369" s="34" t="s">
        <v>108</v>
      </c>
      <c r="L3369" s="7" t="n">
        <v>0.654861111111111</v>
      </c>
      <c r="M3369" s="7" t="n">
        <v>0.672916666666667</v>
      </c>
      <c r="N3369" s="77" t="str">
        <f aca="false">IF(A3370=A3369,IF(L3370,TEXT(L3370-M3369,"h:mm"),0),IF(M3369&lt;0.25,TEXT(L3370-M3369,"h:mm"),TEXT(1-M3369+L3370,"h:mm")))</f>
        <v>0:35</v>
      </c>
      <c r="O3369" s="37" t="s">
        <v>4795</v>
      </c>
      <c r="Q3369" s="0" t="s">
        <v>75</v>
      </c>
      <c r="R3369" s="0" t="str">
        <f aca="false">CHOOSE(WEEKDAY(A3369),"Dom","Lun","Mar","Mie","Jue","Vie","Sab")</f>
        <v>Mar</v>
      </c>
    </row>
    <row r="3370" customFormat="false" ht="15" hidden="true" customHeight="true" outlineLevel="0" collapsed="false">
      <c r="A3370" s="32" t="n">
        <v>44383</v>
      </c>
      <c r="B3370" s="9" t="str">
        <f aca="false">IF(K3370="LAG.OXIDACIÓN","Va a descargar a la Laguna de Oxidación",IF(K3370="GARAJE","Retorna al garaje",""))</f>
        <v>Va a descargar a la Laguna de Oxidación</v>
      </c>
      <c r="D3370" s="72"/>
      <c r="E3370" s="73"/>
      <c r="F3370" s="74"/>
      <c r="G3370" s="73"/>
      <c r="H3370" s="75"/>
      <c r="I3370" s="75"/>
      <c r="J3370" s="75"/>
      <c r="K3370" s="34" t="s">
        <v>144</v>
      </c>
      <c r="L3370" s="7" t="n">
        <v>0.697222222222222</v>
      </c>
      <c r="M3370" s="7" t="n">
        <v>0.714583333333333</v>
      </c>
      <c r="N3370" s="77" t="str">
        <f aca="false">IF(A3371=A3370,IF(L3371,TEXT(L3371-M3370,"h:mm"),0),IF(M3370&lt;0.25,TEXT(L3371-M3370,"h:mm"),TEXT(1-M3370+L3371,"h:mm")))</f>
        <v>0:09</v>
      </c>
      <c r="Q3370" s="0" t="s">
        <v>75</v>
      </c>
      <c r="R3370" s="0" t="str">
        <f aca="false">CHOOSE(WEEKDAY(A3370),"Dom","Lun","Mar","Mie","Jue","Vie","Sab")</f>
        <v>Mar</v>
      </c>
    </row>
    <row r="3371" customFormat="false" ht="15" hidden="true" customHeight="true" outlineLevel="0" collapsed="false">
      <c r="A3371" s="47" t="n">
        <v>44383</v>
      </c>
      <c r="B3371" s="79" t="str">
        <f aca="false">IF(K3371="LAG.OXIDACIÓN","Va a descargar a la Laguna de Oxidación",IF(K3371="GARAJE","Retorna al garaje",""))</f>
        <v>Retorna al garaje</v>
      </c>
      <c r="C3371" s="49"/>
      <c r="D3371" s="80"/>
      <c r="E3371" s="81"/>
      <c r="F3371" s="82"/>
      <c r="G3371" s="81"/>
      <c r="H3371" s="83"/>
      <c r="I3371" s="83"/>
      <c r="J3371" s="83"/>
      <c r="K3371" s="103" t="s">
        <v>96</v>
      </c>
      <c r="L3371" s="85" t="n">
        <v>0.720833333333333</v>
      </c>
      <c r="M3371" s="85" t="n">
        <v>0.735416666666667</v>
      </c>
      <c r="N3371" s="86" t="str">
        <f aca="false">IF(A3372=A3371,IF(L3372,TEXT(L3372-M3371,"h:mm"),0),IF(M3371&lt;0.25,TEXT(L3372-M3371,"h:mm"),TEXT(1-M3371+L3372,"h:mm")))</f>
        <v>7:03</v>
      </c>
      <c r="O3371" s="59"/>
      <c r="Q3371" s="0" t="s">
        <v>75</v>
      </c>
      <c r="R3371" s="0" t="str">
        <f aca="false">CHOOSE(WEEKDAY(A3371),"Dom","Lun","Mar","Mie","Jue","Vie","Sab")</f>
        <v>Mar</v>
      </c>
    </row>
    <row r="3372" customFormat="false" ht="15" hidden="false" customHeight="true" outlineLevel="0" collapsed="false">
      <c r="A3372" s="70" t="n">
        <v>44384</v>
      </c>
      <c r="B3372" s="9" t="s">
        <v>204</v>
      </c>
      <c r="C3372" s="124" t="n">
        <v>450</v>
      </c>
      <c r="D3372" s="144" t="s">
        <v>104</v>
      </c>
      <c r="E3372" s="73" t="s">
        <v>205</v>
      </c>
      <c r="F3372" s="74" t="n">
        <f aca="false">IF(MONTH(A3372)=MONTH(A3371),F3371+1,1)</f>
        <v>1</v>
      </c>
      <c r="G3372" s="73"/>
      <c r="H3372" s="75" t="s">
        <v>204</v>
      </c>
      <c r="I3372" s="75" t="s">
        <v>79</v>
      </c>
      <c r="J3372" s="75"/>
      <c r="K3372" s="104" t="s">
        <v>80</v>
      </c>
      <c r="L3372" s="7" t="n">
        <v>0.0291666666666667</v>
      </c>
      <c r="M3372" s="7" t="n">
        <v>0.0638888888888889</v>
      </c>
      <c r="N3372" s="77" t="str">
        <f aca="false">IF(A3373=A3372,IF(L3373,TEXT(L3373-M3372,"h:mm"),0),IF(M3372&lt;0.25,TEXT(L3373-M3372,"h:mm"),TEXT(1-M3372+L3373,"h:mm")))</f>
        <v>0:30</v>
      </c>
      <c r="O3372" s="78" t="s">
        <v>207</v>
      </c>
      <c r="Q3372" s="0" t="s">
        <v>75</v>
      </c>
      <c r="R3372" s="0" t="str">
        <f aca="false">CHOOSE(WEEKDAY(A3372),"Dom","Lun","Mar","Mie","Jue","Vie","Sab")</f>
        <v>Mie</v>
      </c>
    </row>
    <row r="3373" customFormat="false" ht="15" hidden="true" customHeight="true" outlineLevel="0" collapsed="false">
      <c r="A3373" s="70" t="n">
        <v>44384</v>
      </c>
      <c r="B3373" s="9" t="str">
        <f aca="false">IF(K3373="LAG.OXIDACIÓN","Va a descargar a la Laguna de Oxidación",IF(K3373="GARAJE","Retorna al garaje",""))</f>
        <v>Retorna al garaje</v>
      </c>
      <c r="C3373" s="71"/>
      <c r="D3373" s="72"/>
      <c r="E3373" s="73"/>
      <c r="F3373" s="74"/>
      <c r="G3373" s="73"/>
      <c r="H3373" s="75"/>
      <c r="I3373" s="75"/>
      <c r="J3373" s="75"/>
      <c r="K3373" s="104" t="s">
        <v>96</v>
      </c>
      <c r="L3373" s="7" t="n">
        <v>0.0847222222222222</v>
      </c>
      <c r="M3373" s="7" t="n">
        <v>0.127777777777778</v>
      </c>
      <c r="N3373" s="77" t="str">
        <f aca="false">IF(A3374=A3373,IF(L3374,TEXT(L3374-M3373,"h:mm"),0),IF(M3373&lt;0.25,TEXT(L3374-M3373,"h:mm"),TEXT(1-M3373+L3374,"h:mm")))</f>
        <v>13:49</v>
      </c>
      <c r="O3373" s="78"/>
      <c r="Q3373" s="0" t="s">
        <v>75</v>
      </c>
      <c r="R3373" s="0" t="str">
        <f aca="false">CHOOSE(WEEKDAY(A3373),"Dom","Lun","Mar","Mie","Jue","Vie","Sab")</f>
        <v>Mie</v>
      </c>
    </row>
    <row r="3374" customFormat="false" ht="15" hidden="true" customHeight="true" outlineLevel="0" collapsed="false">
      <c r="A3374" s="70" t="n">
        <v>44384</v>
      </c>
      <c r="B3374" s="9" t="s">
        <v>3006</v>
      </c>
      <c r="C3374" s="71"/>
      <c r="D3374" s="72"/>
      <c r="E3374" s="73"/>
      <c r="F3374" s="74"/>
      <c r="G3374" s="73"/>
      <c r="H3374" s="75"/>
      <c r="I3374" s="75"/>
      <c r="J3374" s="75"/>
      <c r="K3374" s="104" t="s">
        <v>144</v>
      </c>
      <c r="L3374" s="7" t="n">
        <v>0.703472222222222</v>
      </c>
      <c r="M3374" s="7" t="n">
        <v>0.711111111111111</v>
      </c>
      <c r="N3374" s="77" t="str">
        <f aca="false">IF(A3375=A3374,IF(L3375,TEXT(L3375-M3374,"h:mm"),0),IF(M3374&lt;0.25,TEXT(L3375-M3374,"h:mm"),TEXT(1-M3374+L3375,"h:mm")))</f>
        <v>0:32</v>
      </c>
      <c r="O3374" s="78"/>
      <c r="Q3374" s="0" t="s">
        <v>75</v>
      </c>
      <c r="R3374" s="0" t="str">
        <f aca="false">CHOOSE(WEEKDAY(A3374),"Dom","Lun","Mar","Mie","Jue","Vie","Sab")</f>
        <v>Mie</v>
      </c>
    </row>
    <row r="3375" customFormat="false" ht="15" hidden="true" customHeight="true" outlineLevel="0" collapsed="false">
      <c r="A3375" s="47" t="n">
        <v>44384</v>
      </c>
      <c r="B3375" s="79" t="str">
        <f aca="false">IF(K3375="LAG.OXIDACIÓN","Va a descargar a la Laguna de Oxidación",IF(K3375="GARAJE","Retorna al garaje",""))</f>
        <v>Retorna al garaje</v>
      </c>
      <c r="C3375" s="49"/>
      <c r="D3375" s="80"/>
      <c r="E3375" s="81"/>
      <c r="F3375" s="82"/>
      <c r="G3375" s="81"/>
      <c r="H3375" s="83"/>
      <c r="I3375" s="83"/>
      <c r="J3375" s="83"/>
      <c r="K3375" s="103" t="s">
        <v>96</v>
      </c>
      <c r="L3375" s="85" t="n">
        <v>0.733333333333333</v>
      </c>
      <c r="M3375" s="85" t="n">
        <v>0.739583333333333</v>
      </c>
      <c r="N3375" s="86" t="str">
        <f aca="false">IF(A3376=A3375,IF(L3376,TEXT(L3376-M3375,"h:mm"),0),IF(M3375&lt;0.25,TEXT(L3376-M3375,"h:mm"),TEXT(1-M3375+L3376,"h:mm")))</f>
        <v>18:25</v>
      </c>
      <c r="O3375" s="59"/>
      <c r="Q3375" s="0" t="s">
        <v>75</v>
      </c>
      <c r="R3375" s="0" t="str">
        <f aca="false">CHOOSE(WEEKDAY(A3375),"Dom","Lun","Mar","Mie","Jue","Vie","Sab")</f>
        <v>Mie</v>
      </c>
    </row>
    <row r="3376" customFormat="false" ht="15" hidden="false" customHeight="true" outlineLevel="0" collapsed="false">
      <c r="A3376" s="70" t="n">
        <v>44385</v>
      </c>
      <c r="B3376" s="9" t="s">
        <v>4796</v>
      </c>
      <c r="C3376" s="33" t="n">
        <v>430</v>
      </c>
      <c r="D3376" s="72" t="s">
        <v>821</v>
      </c>
      <c r="E3376" s="73" t="s">
        <v>4797</v>
      </c>
      <c r="F3376" s="74" t="n">
        <f aca="false">IF(MONTH(A3376)=MONTH(A3375),F3375+1,1)</f>
        <v>1</v>
      </c>
      <c r="G3376" s="73"/>
      <c r="H3376" s="75" t="s">
        <v>4798</v>
      </c>
      <c r="I3376" s="75" t="s">
        <v>187</v>
      </c>
      <c r="J3376" s="75" t="s">
        <v>2313</v>
      </c>
      <c r="K3376" s="34" t="s">
        <v>80</v>
      </c>
      <c r="L3376" s="7" t="n">
        <v>0.506944444444444</v>
      </c>
      <c r="M3376" s="7" t="n">
        <v>0.548611111111111</v>
      </c>
      <c r="N3376" s="77" t="str">
        <f aca="false">IF(A3377=A3376,IF(L3377,TEXT(L3377-M3376,"h:mm"),0),IF(M3376&lt;0.25,TEXT(L3377-M3376,"h:mm"),TEXT(1-M3376+L3377,"h:mm")))</f>
        <v>0:00</v>
      </c>
      <c r="O3376" s="37" t="s">
        <v>4799</v>
      </c>
      <c r="Q3376" s="0" t="s">
        <v>115</v>
      </c>
      <c r="R3376" s="0" t="str">
        <f aca="false">CHOOSE(WEEKDAY(A3376),"Dom","Lun","Mar","Mie","Jue","Vie","Sab")</f>
        <v>Jue</v>
      </c>
    </row>
    <row r="3377" customFormat="false" ht="15" hidden="false" customHeight="true" outlineLevel="0" collapsed="false">
      <c r="A3377" s="70" t="n">
        <v>44385</v>
      </c>
      <c r="B3377" s="9" t="s">
        <v>4800</v>
      </c>
      <c r="C3377" s="33" t="n">
        <v>380</v>
      </c>
      <c r="D3377" s="72" t="s">
        <v>821</v>
      </c>
      <c r="E3377" s="73" t="s">
        <v>4801</v>
      </c>
      <c r="F3377" s="74" t="n">
        <f aca="false">IF(MONTH(A3377)=MONTH(A3376),F3376+1,1)</f>
        <v>2</v>
      </c>
      <c r="G3377" s="73"/>
      <c r="H3377" s="75" t="s">
        <v>233</v>
      </c>
      <c r="I3377" s="75" t="s">
        <v>187</v>
      </c>
      <c r="J3377" s="75" t="s">
        <v>2313</v>
      </c>
      <c r="K3377" s="34" t="s">
        <v>80</v>
      </c>
      <c r="L3377" s="7" t="n">
        <v>0.548611111111111</v>
      </c>
      <c r="M3377" s="7" t="n">
        <v>0.5625</v>
      </c>
      <c r="N3377" s="77" t="s">
        <v>220</v>
      </c>
      <c r="O3377" s="37" t="s">
        <v>4802</v>
      </c>
      <c r="Q3377" s="0" t="s">
        <v>115</v>
      </c>
      <c r="R3377" s="0" t="str">
        <f aca="false">CHOOSE(WEEKDAY(A3377),"Dom","Lun","Mar","Mie","Jue","Vie","Sab")</f>
        <v>Jue</v>
      </c>
    </row>
    <row r="3378" customFormat="false" ht="15" hidden="true" customHeight="true" outlineLevel="0" collapsed="false">
      <c r="A3378" s="47" t="n">
        <v>44385</v>
      </c>
      <c r="B3378" s="79" t="s">
        <v>163</v>
      </c>
      <c r="C3378" s="49"/>
      <c r="D3378" s="80"/>
      <c r="E3378" s="81"/>
      <c r="F3378" s="82"/>
      <c r="G3378" s="81"/>
      <c r="H3378" s="83"/>
      <c r="I3378" s="83"/>
      <c r="J3378" s="83"/>
      <c r="K3378" s="103" t="s">
        <v>96</v>
      </c>
      <c r="L3378" s="85" t="n">
        <v>0.573611111111111</v>
      </c>
      <c r="M3378" s="85" t="n">
        <v>0.596527777777778</v>
      </c>
      <c r="N3378" s="86" t="n">
        <v>0</v>
      </c>
      <c r="O3378" s="59"/>
      <c r="Q3378" s="0" t="s">
        <v>115</v>
      </c>
      <c r="R3378" s="0" t="str">
        <f aca="false">CHOOSE(WEEKDAY(A3378),"Dom","Lun","Mar","Mie","Jue","Vie","Sab")</f>
        <v>Jue</v>
      </c>
    </row>
    <row r="3379" customFormat="false" ht="15" hidden="false" customHeight="true" outlineLevel="0" collapsed="false">
      <c r="A3379" s="87" t="n">
        <v>44386</v>
      </c>
      <c r="B3379" s="48" t="s">
        <v>4803</v>
      </c>
      <c r="C3379" s="97" t="n">
        <v>300</v>
      </c>
      <c r="D3379" s="50" t="s">
        <v>821</v>
      </c>
      <c r="E3379" s="51" t="s">
        <v>4804</v>
      </c>
      <c r="F3379" s="52" t="n">
        <f aca="false">IF(MONTH(A3379)=MONTH(A3378),F3378+1,1)</f>
        <v>1</v>
      </c>
      <c r="G3379" s="51"/>
      <c r="H3379" s="54" t="s">
        <v>4805</v>
      </c>
      <c r="I3379" s="54" t="s">
        <v>187</v>
      </c>
      <c r="J3379" s="54" t="s">
        <v>2313</v>
      </c>
      <c r="K3379" s="151" t="s">
        <v>72</v>
      </c>
      <c r="L3379" s="57" t="n">
        <v>0.721527777777778</v>
      </c>
      <c r="M3379" s="57" t="n">
        <v>0.721527777777778</v>
      </c>
      <c r="N3379" s="58" t="n">
        <v>0</v>
      </c>
      <c r="O3379" s="98" t="s">
        <v>4806</v>
      </c>
      <c r="Q3379" s="0" t="s">
        <v>115</v>
      </c>
      <c r="R3379" s="0" t="str">
        <f aca="false">CHOOSE(WEEKDAY(A3379),"Dom","Lun","Mar","Mie","Jue","Vie","Sab")</f>
        <v>Vie</v>
      </c>
    </row>
    <row r="3380" customFormat="false" ht="15" hidden="false" customHeight="true" outlineLevel="0" collapsed="false">
      <c r="A3380" s="32" t="n">
        <v>44389</v>
      </c>
      <c r="B3380" s="9" t="s">
        <v>4807</v>
      </c>
      <c r="C3380" s="33" t="n">
        <v>300</v>
      </c>
      <c r="D3380" s="72" t="s">
        <v>821</v>
      </c>
      <c r="E3380" s="73" t="s">
        <v>4808</v>
      </c>
      <c r="F3380" s="74" t="n">
        <f aca="false">IF(MONTH(A3380)=MONTH(A3379),F3379+1,1)</f>
        <v>2</v>
      </c>
      <c r="G3380" s="73"/>
      <c r="H3380" s="75" t="s">
        <v>4809</v>
      </c>
      <c r="I3380" s="75" t="s">
        <v>187</v>
      </c>
      <c r="J3380" s="75" t="s">
        <v>2313</v>
      </c>
      <c r="K3380" s="34" t="s">
        <v>80</v>
      </c>
      <c r="L3380" s="7" t="n">
        <v>0.4875</v>
      </c>
      <c r="M3380" s="7" t="n">
        <v>0.495833333333333</v>
      </c>
      <c r="N3380" s="77" t="str">
        <f aca="false">IF(A3381=A3380,IF(L3381,TEXT(L3381-M3380,"h:mm"),0),IF(M3380&lt;0.25,TEXT(L3381-M3380,"h:mm"),TEXT(1-M3380+L3381,"h:mm")))</f>
        <v>1:57</v>
      </c>
      <c r="O3380" s="37" t="s">
        <v>4810</v>
      </c>
      <c r="Q3380" s="0" t="s">
        <v>115</v>
      </c>
      <c r="R3380" s="0" t="str">
        <f aca="false">CHOOSE(WEEKDAY(A3380),"Dom","Lun","Mar","Mie","Jue","Vie","Sab")</f>
        <v>Lun</v>
      </c>
    </row>
    <row r="3381" customFormat="false" ht="15" hidden="true" customHeight="true" outlineLevel="0" collapsed="false">
      <c r="A3381" s="32" t="n">
        <v>44389</v>
      </c>
      <c r="B3381" s="9" t="s">
        <v>4776</v>
      </c>
      <c r="C3381" s="33" t="n">
        <v>340</v>
      </c>
      <c r="D3381" s="72" t="s">
        <v>821</v>
      </c>
      <c r="E3381" s="73" t="s">
        <v>4777</v>
      </c>
      <c r="F3381" s="74"/>
      <c r="G3381" s="73"/>
      <c r="H3381" s="75" t="s">
        <v>4778</v>
      </c>
      <c r="I3381" s="75" t="s">
        <v>159</v>
      </c>
      <c r="J3381" s="75" t="s">
        <v>2313</v>
      </c>
      <c r="K3381" s="34" t="s">
        <v>141</v>
      </c>
      <c r="L3381" s="7" t="n">
        <v>0.577083333333333</v>
      </c>
      <c r="M3381" s="7" t="n">
        <v>0.58125</v>
      </c>
      <c r="N3381" s="77" t="str">
        <f aca="false">IF(A3382=A3381,IF(L3382,TEXT(L3382-M3381,"h:mm"),0),IF(M3381&lt;0.25,TEXT(L3382-M3381,"h:mm"),TEXT(1-M3381+L3382,"h:mm")))</f>
        <v>19:45</v>
      </c>
      <c r="O3381" s="37" t="s">
        <v>4779</v>
      </c>
      <c r="P3381" s="0" t="s">
        <v>4811</v>
      </c>
      <c r="Q3381" s="0" t="s">
        <v>115</v>
      </c>
      <c r="R3381" s="0" t="str">
        <f aca="false">CHOOSE(WEEKDAY(A3381),"Dom","Lun","Mar","Mie","Jue","Vie","Sab")</f>
        <v>Lun</v>
      </c>
    </row>
    <row r="3382" customFormat="false" ht="15" hidden="false" customHeight="true" outlineLevel="0" collapsed="false">
      <c r="A3382" s="32" t="n">
        <v>44389</v>
      </c>
      <c r="B3382" s="9" t="s">
        <v>423</v>
      </c>
      <c r="C3382" s="157" t="n">
        <v>300</v>
      </c>
      <c r="D3382" s="153" t="s">
        <v>104</v>
      </c>
      <c r="E3382" s="73" t="s">
        <v>4812</v>
      </c>
      <c r="F3382" s="74" t="n">
        <f aca="false">IF(MONTH(A3382)=MONTH(A3381),F3381+1,1)</f>
        <v>1</v>
      </c>
      <c r="G3382" s="73"/>
      <c r="H3382" s="75"/>
      <c r="I3382" s="75" t="s">
        <v>113</v>
      </c>
      <c r="J3382" s="75"/>
      <c r="K3382" s="34" t="s">
        <v>80</v>
      </c>
      <c r="L3382" s="7" t="n">
        <v>0.404166666666667</v>
      </c>
      <c r="M3382" s="7" t="n">
        <v>0.404166666666667</v>
      </c>
      <c r="N3382" s="77" t="str">
        <f aca="false">IF(A3383=A3382,IF(L3383,TEXT(L3383-M3382,"h:mm"),0),IF(M3382&lt;0.25,TEXT(L3383-M3382,"h:mm"),TEXT(1-M3382+L3383,"h:mm")))</f>
        <v>3:13</v>
      </c>
      <c r="O3382" s="37" t="s">
        <v>4813</v>
      </c>
      <c r="Q3382" s="0" t="s">
        <v>115</v>
      </c>
      <c r="R3382" s="0" t="str">
        <f aca="false">CHOOSE(WEEKDAY(A3382),"Dom","Lun","Mar","Mie","Jue","Vie","Sab")</f>
        <v>Lun</v>
      </c>
    </row>
    <row r="3383" customFormat="false" ht="15" hidden="false" customHeight="true" outlineLevel="0" collapsed="false">
      <c r="A3383" s="32" t="n">
        <v>44389</v>
      </c>
      <c r="B3383" s="9" t="s">
        <v>4814</v>
      </c>
      <c r="C3383" s="157" t="n">
        <v>300</v>
      </c>
      <c r="D3383" s="153" t="s">
        <v>104</v>
      </c>
      <c r="E3383" s="73" t="s">
        <v>4815</v>
      </c>
      <c r="F3383" s="74" t="n">
        <f aca="false">IF(MONTH(A3383)=MONTH(A3382),F3382+1,1)</f>
        <v>2</v>
      </c>
      <c r="G3383" s="73"/>
      <c r="H3383" s="75"/>
      <c r="I3383" s="75" t="s">
        <v>100</v>
      </c>
      <c r="J3383" s="75"/>
      <c r="K3383" s="34" t="s">
        <v>80</v>
      </c>
      <c r="L3383" s="7" t="n">
        <v>0.538194444444444</v>
      </c>
      <c r="M3383" s="7" t="n">
        <v>0.557638888888889</v>
      </c>
      <c r="N3383" s="77" t="str">
        <f aca="false">IF(A3384=A3383,IF(L3384,TEXT(L3384-M3383,"h:mm"),0),IF(M3383&lt;0.25,TEXT(L3384-M3383,"h:mm"),TEXT(1-M3383+L3384,"h:mm")))</f>
        <v>4:14</v>
      </c>
      <c r="O3383" s="37" t="s">
        <v>4816</v>
      </c>
      <c r="Q3383" s="0" t="s">
        <v>115</v>
      </c>
      <c r="R3383" s="0" t="str">
        <f aca="false">CHOOSE(WEEKDAY(A3383),"Dom","Lun","Mar","Mie","Jue","Vie","Sab")</f>
        <v>Lun</v>
      </c>
    </row>
    <row r="3384" customFormat="false" ht="15" hidden="false" customHeight="true" outlineLevel="0" collapsed="false">
      <c r="A3384" s="32" t="n">
        <v>44389</v>
      </c>
      <c r="B3384" s="9" t="s">
        <v>204</v>
      </c>
      <c r="C3384" s="164" t="n">
        <v>450</v>
      </c>
      <c r="D3384" s="144" t="s">
        <v>104</v>
      </c>
      <c r="E3384" s="73" t="s">
        <v>205</v>
      </c>
      <c r="F3384" s="74" t="n">
        <f aca="false">IF(MONTH(A3384)=MONTH(A3383),F3383+1,1)</f>
        <v>3</v>
      </c>
      <c r="G3384" s="73"/>
      <c r="H3384" s="75" t="s">
        <v>204</v>
      </c>
      <c r="I3384" s="75" t="s">
        <v>79</v>
      </c>
      <c r="J3384" s="75"/>
      <c r="K3384" s="34" t="s">
        <v>80</v>
      </c>
      <c r="L3384" s="7" t="n">
        <v>0.734027777777778</v>
      </c>
      <c r="M3384" s="7" t="n">
        <v>0.771527777777778</v>
      </c>
      <c r="N3384" s="77" t="str">
        <f aca="false">IF(A3385=A3384,IF(L3385,TEXT(L3385-M3384,"h:mm"),0),IF(M3384&lt;0.25,TEXT(L3385-M3384,"h:mm"),TEXT(1-M3384+L3385,"h:mm")))</f>
        <v>20:47</v>
      </c>
      <c r="O3384" s="37" t="s">
        <v>207</v>
      </c>
      <c r="Q3384" s="0" t="s">
        <v>115</v>
      </c>
      <c r="R3384" s="0" t="str">
        <f aca="false">CHOOSE(WEEKDAY(A3384),"Dom","Lun","Mar","Mie","Jue","Vie","Sab")</f>
        <v>Lun</v>
      </c>
    </row>
    <row r="3385" customFormat="false" ht="15" hidden="false" customHeight="true" outlineLevel="0" collapsed="false">
      <c r="A3385" s="32" t="n">
        <v>44389</v>
      </c>
      <c r="B3385" s="9" t="s">
        <v>68</v>
      </c>
      <c r="C3385" s="33" t="n">
        <v>450</v>
      </c>
      <c r="D3385" s="72" t="s">
        <v>69</v>
      </c>
      <c r="E3385" s="73" t="s">
        <v>70</v>
      </c>
      <c r="F3385" s="74" t="n">
        <f aca="false">IF(MONTH(A3385)=MONTH(A3384),F3384+1,1)</f>
        <v>4</v>
      </c>
      <c r="G3385" s="73"/>
      <c r="H3385" s="75" t="s">
        <v>71</v>
      </c>
      <c r="I3385" s="75" t="s">
        <v>113</v>
      </c>
      <c r="J3385" s="75" t="s">
        <v>2313</v>
      </c>
      <c r="K3385" s="34" t="s">
        <v>80</v>
      </c>
      <c r="L3385" s="7" t="n">
        <v>0.6375</v>
      </c>
      <c r="M3385" s="7" t="n">
        <v>0.647916666666667</v>
      </c>
      <c r="N3385" s="77" t="str">
        <f aca="false">IF(A3386=A3385,IF(L3386,TEXT(L3386-M3385,"h:mm"),0),IF(M3385&lt;0.25,TEXT(L3386-M3385,"h:mm"),TEXT(1-M3385+L3386,"h:mm")))</f>
        <v>16:56</v>
      </c>
      <c r="O3385" s="37" t="s">
        <v>74</v>
      </c>
      <c r="Q3385" s="0" t="s">
        <v>115</v>
      </c>
      <c r="R3385" s="0" t="str">
        <f aca="false">CHOOSE(WEEKDAY(A3385),"Dom","Lun","Mar","Mie","Jue","Vie","Sab")</f>
        <v>Lun</v>
      </c>
    </row>
    <row r="3386" customFormat="false" ht="15" hidden="true" customHeight="true" outlineLevel="0" collapsed="false">
      <c r="A3386" s="32" t="n">
        <v>44389</v>
      </c>
      <c r="B3386" s="9" t="s">
        <v>4817</v>
      </c>
      <c r="D3386" s="72"/>
      <c r="E3386" s="73"/>
      <c r="F3386" s="74"/>
      <c r="G3386" s="73"/>
      <c r="H3386" s="75"/>
      <c r="I3386" s="75"/>
      <c r="J3386" s="75"/>
      <c r="K3386" s="34" t="s">
        <v>108</v>
      </c>
      <c r="L3386" s="7" t="n">
        <v>0.353472222222222</v>
      </c>
      <c r="M3386" s="7" t="n">
        <v>0.357638888888889</v>
      </c>
      <c r="N3386" s="77" t="str">
        <f aca="false">IF(A3387=A3386,IF(L3387,TEXT(L3387-M3386,"h:mm"),0),IF(M3386&lt;0.25,TEXT(L3387-M3386,"h:mm"),TEXT(1-M3386+L3387,"h:mm")))</f>
        <v>0:03</v>
      </c>
      <c r="O3386" s="37" t="s">
        <v>4818</v>
      </c>
      <c r="Q3386" s="0" t="s">
        <v>115</v>
      </c>
      <c r="R3386" s="0" t="str">
        <f aca="false">CHOOSE(WEEKDAY(A3386),"Dom","Lun","Mar","Mie","Jue","Vie","Sab")</f>
        <v>Lun</v>
      </c>
    </row>
    <row r="3387" customFormat="false" ht="15" hidden="true" customHeight="true" outlineLevel="0" collapsed="false">
      <c r="A3387" s="32" t="n">
        <v>44389</v>
      </c>
      <c r="B3387" s="9" t="s">
        <v>1403</v>
      </c>
      <c r="D3387" s="72"/>
      <c r="E3387" s="73"/>
      <c r="F3387" s="74"/>
      <c r="G3387" s="73"/>
      <c r="H3387" s="75"/>
      <c r="I3387" s="75"/>
      <c r="J3387" s="75"/>
      <c r="K3387" s="34" t="s">
        <v>257</v>
      </c>
      <c r="L3387" s="7" t="n">
        <v>0.359722222222222</v>
      </c>
      <c r="M3387" s="7" t="n">
        <v>0.378472222222222</v>
      </c>
      <c r="N3387" s="77" t="str">
        <f aca="false">IF(A3388=A3387,IF(L3388,TEXT(L3388-M3387,"h:mm"),0),IF(M3387&lt;0.25,TEXT(L3388-M3387,"h:mm"),TEXT(1-M3387+L3388,"h:mm")))</f>
        <v>0:03</v>
      </c>
      <c r="O3387" s="37" t="s">
        <v>1404</v>
      </c>
      <c r="Q3387" s="0" t="s">
        <v>115</v>
      </c>
      <c r="R3387" s="0" t="str">
        <f aca="false">CHOOSE(WEEKDAY(A3387),"Dom","Lun","Mar","Mie","Jue","Vie","Sab")</f>
        <v>Lun</v>
      </c>
    </row>
    <row r="3388" customFormat="false" ht="15" hidden="true" customHeight="true" outlineLevel="0" collapsed="false">
      <c r="A3388" s="32" t="n">
        <v>44389</v>
      </c>
      <c r="B3388" s="9" t="s">
        <v>423</v>
      </c>
      <c r="D3388" s="72"/>
      <c r="E3388" s="73"/>
      <c r="F3388" s="74"/>
      <c r="G3388" s="73"/>
      <c r="H3388" s="75"/>
      <c r="I3388" s="75" t="s">
        <v>113</v>
      </c>
      <c r="J3388" s="75"/>
      <c r="K3388" s="34" t="s">
        <v>108</v>
      </c>
      <c r="L3388" s="7" t="n">
        <v>0.380555555555556</v>
      </c>
      <c r="M3388" s="7" t="n">
        <v>0.393055555555556</v>
      </c>
      <c r="N3388" s="77" t="str">
        <f aca="false">IF(A3389=A3388,IF(L3389,TEXT(L3389-M3388,"h:mm"),0),IF(M3388&lt;0.25,TEXT(L3389-M3388,"h:mm"),TEXT(1-M3388+L3389,"h:mm")))</f>
        <v>0:43</v>
      </c>
      <c r="O3388" s="37" t="s">
        <v>4819</v>
      </c>
      <c r="Q3388" s="0" t="s">
        <v>115</v>
      </c>
      <c r="R3388" s="0" t="str">
        <f aca="false">CHOOSE(WEEKDAY(A3388),"Dom","Lun","Mar","Mie","Jue","Vie","Sab")</f>
        <v>Lun</v>
      </c>
    </row>
    <row r="3389" customFormat="false" ht="15" hidden="true" customHeight="true" outlineLevel="0" collapsed="false">
      <c r="A3389" s="32" t="n">
        <v>44389</v>
      </c>
      <c r="B3389" s="9" t="str">
        <f aca="false">IF(K3389="LAG.OXIDACIÓN","Va a descargar a la Laguna de Oxidación",IF(K3389="GARAJE","Retorna al garaje",""))</f>
        <v>Va a descargar a la Laguna de Oxidación</v>
      </c>
      <c r="D3389" s="72"/>
      <c r="E3389" s="73"/>
      <c r="F3389" s="74"/>
      <c r="G3389" s="73"/>
      <c r="H3389" s="75"/>
      <c r="I3389" s="75"/>
      <c r="J3389" s="75"/>
      <c r="K3389" s="34" t="s">
        <v>144</v>
      </c>
      <c r="L3389" s="7" t="n">
        <v>0.422916666666667</v>
      </c>
      <c r="M3389" s="7" t="n">
        <v>0.461805555555556</v>
      </c>
      <c r="N3389" s="77" t="str">
        <f aca="false">IF(A3390=A3389,IF(L3390,TEXT(L3390-M3389,"h:mm"),0),IF(M3389&lt;0.25,TEXT(L3390-M3389,"h:mm"),TEXT(1-M3389+L3390,"h:mm")))</f>
        <v>1:23</v>
      </c>
      <c r="Q3389" s="0" t="s">
        <v>115</v>
      </c>
      <c r="R3389" s="0" t="str">
        <f aca="false">CHOOSE(WEEKDAY(A3389),"Dom","Lun","Mar","Mie","Jue","Vie","Sab")</f>
        <v>Lun</v>
      </c>
    </row>
    <row r="3390" customFormat="false" ht="15" hidden="true" customHeight="true" outlineLevel="0" collapsed="false">
      <c r="A3390" s="32" t="n">
        <v>44389</v>
      </c>
      <c r="B3390" s="9" t="str">
        <f aca="false">IF(K3390="LAG.OXIDACIÓN","Va a descargar a la Laguna de Oxidación",IF(K3390="GARAJE","Retorna al garaje",""))</f>
        <v>Va a descargar a la Laguna de Oxidación</v>
      </c>
      <c r="D3390" s="72"/>
      <c r="E3390" s="73"/>
      <c r="F3390" s="74"/>
      <c r="G3390" s="73"/>
      <c r="H3390" s="75"/>
      <c r="I3390" s="75"/>
      <c r="J3390" s="75"/>
      <c r="K3390" s="34" t="s">
        <v>144</v>
      </c>
      <c r="L3390" s="7" t="n">
        <v>0.519444444444444</v>
      </c>
      <c r="M3390" s="7" t="n">
        <v>0.529166666666667</v>
      </c>
      <c r="N3390" s="77" t="str">
        <f aca="false">IF(A3391=A3390,IF(L3391,TEXT(L3391-M3390,"h:mm"),0),IF(M3390&lt;0.25,TEXT(L3391-M3390,"h:mm"),TEXT(1-M3390+L3391,"h:mm")))</f>
        <v>1:21</v>
      </c>
      <c r="Q3390" s="0" t="s">
        <v>115</v>
      </c>
      <c r="R3390" s="0" t="str">
        <f aca="false">CHOOSE(WEEKDAY(A3390),"Dom","Lun","Mar","Mie","Jue","Vie","Sab")</f>
        <v>Lun</v>
      </c>
    </row>
    <row r="3391" customFormat="false" ht="15" hidden="true" customHeight="true" outlineLevel="0" collapsed="false">
      <c r="A3391" s="32" t="n">
        <v>44389</v>
      </c>
      <c r="B3391" s="9" t="s">
        <v>3006</v>
      </c>
      <c r="D3391" s="72"/>
      <c r="E3391" s="73"/>
      <c r="F3391" s="74"/>
      <c r="G3391" s="73"/>
      <c r="H3391" s="75"/>
      <c r="I3391" s="75"/>
      <c r="J3391" s="75"/>
      <c r="K3391" s="34" t="s">
        <v>144</v>
      </c>
      <c r="L3391" s="7" t="n">
        <v>0.585416666666667</v>
      </c>
      <c r="M3391" s="7" t="n">
        <v>0.600694444444444</v>
      </c>
      <c r="N3391" s="77" t="str">
        <f aca="false">IF(A3392=A3391,IF(L3392,TEXT(L3392-M3391,"h:mm"),0),IF(M3391&lt;0.25,TEXT(L3392-M3391,"h:mm"),TEXT(1-M3391+L3392,"h:mm")))</f>
        <v>0:14</v>
      </c>
      <c r="P3391" s="0" t="s">
        <v>4820</v>
      </c>
      <c r="Q3391" s="0" t="s">
        <v>115</v>
      </c>
      <c r="R3391" s="0" t="str">
        <f aca="false">CHOOSE(WEEKDAY(A3391),"Dom","Lun","Mar","Mie","Jue","Vie","Sab")</f>
        <v>Lun</v>
      </c>
    </row>
    <row r="3392" customFormat="false" ht="15" hidden="true" customHeight="true" outlineLevel="0" collapsed="false">
      <c r="A3392" s="32" t="n">
        <v>44389</v>
      </c>
      <c r="B3392" s="9" t="s">
        <v>1403</v>
      </c>
      <c r="D3392" s="72"/>
      <c r="E3392" s="73"/>
      <c r="F3392" s="74"/>
      <c r="G3392" s="73"/>
      <c r="H3392" s="75"/>
      <c r="I3392" s="75"/>
      <c r="J3392" s="75"/>
      <c r="K3392" s="34" t="s">
        <v>257</v>
      </c>
      <c r="L3392" s="7" t="n">
        <v>0.610416666666667</v>
      </c>
      <c r="M3392" s="7" t="n">
        <v>0.63125</v>
      </c>
      <c r="N3392" s="77" t="str">
        <f aca="false">IF(A3393=A3392,IF(L3393,TEXT(L3393-M3392,"h:mm"),0),IF(M3392&lt;0.25,TEXT(L3393-M3392,"h:mm"),TEXT(1-M3392+L3393,"h:mm")))</f>
        <v>1:08</v>
      </c>
      <c r="O3392" s="37" t="s">
        <v>1404</v>
      </c>
      <c r="Q3392" s="0" t="s">
        <v>115</v>
      </c>
      <c r="R3392" s="0" t="str">
        <f aca="false">CHOOSE(WEEKDAY(A3392),"Dom","Lun","Mar","Mie","Jue","Vie","Sab")</f>
        <v>Lun</v>
      </c>
    </row>
    <row r="3393" customFormat="false" ht="15" hidden="true" customHeight="true" outlineLevel="0" collapsed="false">
      <c r="A3393" s="32" t="n">
        <v>44389</v>
      </c>
      <c r="B3393" s="9" t="str">
        <f aca="false">IF(K3393="LAG.OXIDACIÓN","Va a descargar a la Laguna de Oxidación",IF(K3393="GARAJE","Retorna al garaje",""))</f>
        <v>Va a descargar a la Laguna de Oxidación</v>
      </c>
      <c r="D3393" s="72"/>
      <c r="E3393" s="73"/>
      <c r="F3393" s="74"/>
      <c r="G3393" s="73"/>
      <c r="H3393" s="75"/>
      <c r="I3393" s="75"/>
      <c r="J3393" s="75"/>
      <c r="K3393" s="34" t="s">
        <v>144</v>
      </c>
      <c r="L3393" s="7" t="n">
        <v>0.678472222222222</v>
      </c>
      <c r="M3393" s="7" t="n">
        <v>0.720833333333333</v>
      </c>
      <c r="N3393" s="77" t="str">
        <f aca="false">IF(A3394=A3393,IF(L3394,TEXT(L3394-M3393,"h:mm"),0),IF(M3393&lt;0.25,TEXT(L3394-M3393,"h:mm"),TEXT(1-M3393+L3394,"h:mm")))</f>
        <v>1:51</v>
      </c>
      <c r="Q3393" s="0" t="s">
        <v>115</v>
      </c>
      <c r="R3393" s="0" t="str">
        <f aca="false">CHOOSE(WEEKDAY(A3393),"Dom","Lun","Mar","Mie","Jue","Vie","Sab")</f>
        <v>Lun</v>
      </c>
    </row>
    <row r="3394" customFormat="false" ht="15" hidden="true" customHeight="true" outlineLevel="0" collapsed="false">
      <c r="A3394" s="32" t="n">
        <v>44389</v>
      </c>
      <c r="B3394" s="9" t="s">
        <v>370</v>
      </c>
      <c r="D3394" s="72"/>
      <c r="E3394" s="73"/>
      <c r="F3394" s="74"/>
      <c r="G3394" s="73"/>
      <c r="H3394" s="75"/>
      <c r="I3394" s="75"/>
      <c r="J3394" s="75"/>
      <c r="K3394" s="34" t="s">
        <v>257</v>
      </c>
      <c r="L3394" s="7" t="n">
        <v>0.797916666666667</v>
      </c>
      <c r="M3394" s="7" t="n">
        <v>0.8</v>
      </c>
      <c r="N3394" s="77" t="str">
        <f aca="false">IF(A3395=A3394,IF(L3395,TEXT(L3395-M3394,"h:mm"),0),IF(M3394&lt;0.25,TEXT(L3395-M3394,"h:mm"),TEXT(1-M3394+L3395,"h:mm")))</f>
        <v>0:04</v>
      </c>
      <c r="O3394" s="37" t="s">
        <v>371</v>
      </c>
      <c r="Q3394" s="0" t="s">
        <v>115</v>
      </c>
      <c r="R3394" s="0" t="str">
        <f aca="false">CHOOSE(WEEKDAY(A3394),"Dom","Lun","Mar","Mie","Jue","Vie","Sab")</f>
        <v>Lun</v>
      </c>
    </row>
    <row r="3395" customFormat="false" ht="15" hidden="true" customHeight="true" outlineLevel="0" collapsed="false">
      <c r="A3395" s="32" t="n">
        <v>44389</v>
      </c>
      <c r="B3395" s="9" t="str">
        <f aca="false">IF(K3395="LAG.OXIDACIÓN","Va a descargar a la Laguna de Oxidación",IF(K3395="GARAJE","Retorna al garaje",""))</f>
        <v>Va a descargar a la Laguna de Oxidación</v>
      </c>
      <c r="D3395" s="72"/>
      <c r="E3395" s="73"/>
      <c r="F3395" s="74"/>
      <c r="G3395" s="73"/>
      <c r="H3395" s="75"/>
      <c r="I3395" s="75"/>
      <c r="J3395" s="75"/>
      <c r="K3395" s="34" t="s">
        <v>144</v>
      </c>
      <c r="L3395" s="7" t="n">
        <v>0.802777777777778</v>
      </c>
      <c r="M3395" s="7" t="n">
        <v>0.84375</v>
      </c>
      <c r="N3395" s="77" t="str">
        <f aca="false">IF(A3396=A3395,IF(L3396,TEXT(L3396-M3395,"h:mm"),0),IF(M3395&lt;0.25,TEXT(L3396-M3395,"h:mm"),TEXT(1-M3395+L3396,"h:mm")))</f>
        <v>0:13</v>
      </c>
      <c r="Q3395" s="0" t="s">
        <v>115</v>
      </c>
      <c r="R3395" s="0" t="str">
        <f aca="false">CHOOSE(WEEKDAY(A3395),"Dom","Lun","Mar","Mie","Jue","Vie","Sab")</f>
        <v>Lun</v>
      </c>
    </row>
    <row r="3396" customFormat="false" ht="15" hidden="true" customHeight="true" outlineLevel="0" collapsed="false">
      <c r="A3396" s="47" t="n">
        <v>44389</v>
      </c>
      <c r="B3396" s="79" t="str">
        <f aca="false">IF(K3396="LAG.OXIDACIÓN","Va a descargar a la Laguna de Oxidación",IF(K3396="GARAJE","Retorna al garaje",""))</f>
        <v>Retorna al garaje</v>
      </c>
      <c r="C3396" s="49"/>
      <c r="D3396" s="80"/>
      <c r="E3396" s="81"/>
      <c r="F3396" s="82"/>
      <c r="G3396" s="81"/>
      <c r="H3396" s="83"/>
      <c r="I3396" s="83"/>
      <c r="J3396" s="83"/>
      <c r="K3396" s="103" t="s">
        <v>96</v>
      </c>
      <c r="L3396" s="85" t="n">
        <v>0.852777777777778</v>
      </c>
      <c r="M3396" s="85" t="n">
        <v>0.868055555555555</v>
      </c>
      <c r="N3396" s="86" t="str">
        <f aca="false">IF(A3397=A3396,IF(L3397,TEXT(L3397-M3396,"h:mm"),0),IF(M3396&lt;0.25,TEXT(L3397-M3396,"h:mm"),TEXT(1-M3396+L3397,"h:mm")))</f>
        <v>11:42</v>
      </c>
      <c r="O3396" s="59"/>
      <c r="Q3396" s="0" t="s">
        <v>115</v>
      </c>
      <c r="R3396" s="0" t="str">
        <f aca="false">CHOOSE(WEEKDAY(A3396),"Dom","Lun","Mar","Mie","Jue","Vie","Sab")</f>
        <v>Lun</v>
      </c>
    </row>
    <row r="3397" customFormat="false" ht="15" hidden="false" customHeight="true" outlineLevel="0" collapsed="false">
      <c r="A3397" s="32" t="n">
        <v>44390</v>
      </c>
      <c r="B3397" s="9" t="s">
        <v>2839</v>
      </c>
      <c r="C3397" s="156" t="n">
        <v>450</v>
      </c>
      <c r="D3397" s="137" t="s">
        <v>104</v>
      </c>
      <c r="E3397" s="73" t="s">
        <v>4141</v>
      </c>
      <c r="F3397" s="74" t="n">
        <f aca="false">IF(MONTH(A3397)=MONTH(A3396),F3396+1,1)</f>
        <v>1</v>
      </c>
      <c r="G3397" s="73"/>
      <c r="H3397" s="75"/>
      <c r="I3397" s="75" t="s">
        <v>131</v>
      </c>
      <c r="J3397" s="75" t="s">
        <v>2313</v>
      </c>
      <c r="K3397" s="34" t="s">
        <v>80</v>
      </c>
      <c r="L3397" s="7" t="n">
        <v>0.355555555555556</v>
      </c>
      <c r="M3397" s="7" t="n">
        <v>0.386111111111111</v>
      </c>
      <c r="N3397" s="77" t="str">
        <f aca="false">IF(A3398=A3397,IF(L3398,TEXT(L3398-M3397,"h:mm"),0),IF(M3397&lt;0.25,TEXT(L3398-M3397,"h:mm"),TEXT(1-M3397+L3398,"h:mm")))</f>
        <v>22:59</v>
      </c>
      <c r="O3397" s="37" t="s">
        <v>4142</v>
      </c>
      <c r="Q3397" s="0" t="s">
        <v>115</v>
      </c>
      <c r="R3397" s="0" t="str">
        <f aca="false">CHOOSE(WEEKDAY(A3397),"Dom","Lun","Mar","Mie","Jue","Vie","Sab")</f>
        <v>Mar</v>
      </c>
    </row>
    <row r="3398" customFormat="false" ht="15" hidden="true" customHeight="true" outlineLevel="0" collapsed="false">
      <c r="A3398" s="32" t="n">
        <v>44390</v>
      </c>
      <c r="B3398" s="9" t="s">
        <v>1385</v>
      </c>
      <c r="D3398" s="72"/>
      <c r="E3398" s="73"/>
      <c r="F3398" s="74"/>
      <c r="G3398" s="73"/>
      <c r="H3398" s="75"/>
      <c r="I3398" s="75"/>
      <c r="J3398" s="75"/>
      <c r="K3398" s="34" t="s">
        <v>257</v>
      </c>
      <c r="L3398" s="7" t="n">
        <v>0.34375</v>
      </c>
      <c r="M3398" s="7" t="n">
        <v>0.353472222222222</v>
      </c>
      <c r="N3398" s="77" t="str">
        <f aca="false">IF(A3399=A3398,IF(L3399,TEXT(L3399-M3398,"h:mm"),0),IF(M3398&lt;0.25,TEXT(L3399-M3398,"h:mm"),TEXT(1-M3398+L3399,"h:mm")))</f>
        <v>1:25</v>
      </c>
      <c r="O3398" s="37" t="s">
        <v>281</v>
      </c>
      <c r="Q3398" s="0" t="s">
        <v>115</v>
      </c>
      <c r="R3398" s="0" t="str">
        <f aca="false">CHOOSE(WEEKDAY(A3398),"Dom","Lun","Mar","Mie","Jue","Vie","Sab")</f>
        <v>Mar</v>
      </c>
    </row>
    <row r="3399" customFormat="false" ht="15" hidden="true" customHeight="true" outlineLevel="0" collapsed="false">
      <c r="A3399" s="32" t="n">
        <v>44390</v>
      </c>
      <c r="B3399" s="9" t="s">
        <v>4821</v>
      </c>
      <c r="D3399" s="72"/>
      <c r="E3399" s="73"/>
      <c r="F3399" s="74"/>
      <c r="G3399" s="73"/>
      <c r="H3399" s="75"/>
      <c r="I3399" s="75"/>
      <c r="J3399" s="75"/>
      <c r="K3399" s="34" t="s">
        <v>108</v>
      </c>
      <c r="L3399" s="7" t="n">
        <v>0.4125</v>
      </c>
      <c r="M3399" s="7" t="n">
        <v>0.433333333333333</v>
      </c>
      <c r="N3399" s="77" t="str">
        <f aca="false">IF(A3400=A3399,IF(L3400,TEXT(L3400-M3399,"h:mm"),0),IF(M3399&lt;0.25,TEXT(L3400-M3399,"h:mm"),TEXT(1-M3399+L3400,"h:mm")))</f>
        <v>0:12</v>
      </c>
      <c r="O3399" s="37" t="s">
        <v>4822</v>
      </c>
      <c r="Q3399" s="0" t="s">
        <v>115</v>
      </c>
      <c r="R3399" s="0" t="str">
        <f aca="false">CHOOSE(WEEKDAY(A3399),"Dom","Lun","Mar","Mie","Jue","Vie","Sab")</f>
        <v>Mar</v>
      </c>
    </row>
    <row r="3400" customFormat="false" ht="15" hidden="true" customHeight="true" outlineLevel="0" collapsed="false">
      <c r="A3400" s="32" t="n">
        <v>44390</v>
      </c>
      <c r="B3400" s="9" t="str">
        <f aca="false">IF(K3400="LAG.OXIDACIÓN","Va a descargar a la Laguna de Oxidación",IF(K3400="GARAJE","Retorna al garaje",""))</f>
        <v>Va a descargar a la Laguna de Oxidación</v>
      </c>
      <c r="D3400" s="72"/>
      <c r="E3400" s="73"/>
      <c r="F3400" s="74"/>
      <c r="G3400" s="73"/>
      <c r="H3400" s="75"/>
      <c r="I3400" s="75"/>
      <c r="J3400" s="75"/>
      <c r="K3400" s="34" t="s">
        <v>144</v>
      </c>
      <c r="L3400" s="7" t="n">
        <v>0.441666666666667</v>
      </c>
      <c r="M3400" s="7" t="n">
        <v>0.460416666666667</v>
      </c>
      <c r="N3400" s="77" t="str">
        <f aca="false">IF(A3401=A3400,IF(L3401,TEXT(L3401-M3400,"h:mm"),0),IF(M3400&lt;0.25,TEXT(L3401-M3400,"h:mm"),TEXT(1-M3400+L3401,"h:mm")))</f>
        <v>0:18</v>
      </c>
      <c r="Q3400" s="0" t="s">
        <v>115</v>
      </c>
      <c r="R3400" s="0" t="str">
        <f aca="false">CHOOSE(WEEKDAY(A3400),"Dom","Lun","Mar","Mie","Jue","Vie","Sab")</f>
        <v>Mar</v>
      </c>
    </row>
    <row r="3401" customFormat="false" ht="15" hidden="true" customHeight="true" outlineLevel="0" collapsed="false">
      <c r="A3401" s="32" t="n">
        <v>44390</v>
      </c>
      <c r="B3401" s="9" t="s">
        <v>1323</v>
      </c>
      <c r="D3401" s="72"/>
      <c r="E3401" s="73"/>
      <c r="F3401" s="74"/>
      <c r="G3401" s="73"/>
      <c r="H3401" s="75"/>
      <c r="I3401" s="75"/>
      <c r="J3401" s="75"/>
      <c r="K3401" s="34" t="s">
        <v>108</v>
      </c>
      <c r="L3401" s="7" t="n">
        <v>0.472916666666667</v>
      </c>
      <c r="M3401" s="7" t="n">
        <v>0.477083333333333</v>
      </c>
      <c r="N3401" s="77" t="str">
        <f aca="false">IF(A3402=A3401,IF(L3402,TEXT(L3402-M3401,"h:mm"),0),IF(M3401&lt;0.25,TEXT(L3402-M3401,"h:mm"),TEXT(1-M3401+L3402,"h:mm")))</f>
        <v>5:35</v>
      </c>
      <c r="Q3401" s="0" t="s">
        <v>115</v>
      </c>
      <c r="R3401" s="0" t="str">
        <f aca="false">CHOOSE(WEEKDAY(A3401),"Dom","Lun","Mar","Mie","Jue","Vie","Sab")</f>
        <v>Mar</v>
      </c>
    </row>
    <row r="3402" customFormat="false" ht="15" hidden="true" customHeight="true" outlineLevel="0" collapsed="false">
      <c r="A3402" s="47" t="n">
        <v>44390</v>
      </c>
      <c r="B3402" s="79" t="str">
        <f aca="false">IF(K3402="LAG.OXIDACIÓN","Va a descargar a la Laguna de Oxidación",IF(K3402="GARAJE","Retorna al garaje",""))</f>
        <v>Retorna al garaje</v>
      </c>
      <c r="C3402" s="49"/>
      <c r="D3402" s="80"/>
      <c r="E3402" s="81"/>
      <c r="F3402" s="82"/>
      <c r="G3402" s="81"/>
      <c r="H3402" s="83"/>
      <c r="I3402" s="83"/>
      <c r="J3402" s="83"/>
      <c r="K3402" s="103" t="s">
        <v>96</v>
      </c>
      <c r="L3402" s="85" t="n">
        <v>0.709722222222222</v>
      </c>
      <c r="M3402" s="85" t="n">
        <v>0.719444444444444</v>
      </c>
      <c r="N3402" s="86" t="str">
        <f aca="false">IF(A3403=A3402,IF(L3403,TEXT(L3403-M3402,"h:mm"),0),IF(M3402&lt;0.25,TEXT(L3403-M3402,"h:mm"),TEXT(1-M3402+L3403,"h:mm")))</f>
        <v>0:00</v>
      </c>
      <c r="O3402" s="59"/>
      <c r="Q3402" s="0" t="s">
        <v>115</v>
      </c>
      <c r="R3402" s="0" t="str">
        <f aca="false">CHOOSE(WEEKDAY(A3402),"Dom","Lun","Mar","Mie","Jue","Vie","Sab")</f>
        <v>Mar</v>
      </c>
    </row>
    <row r="3403" customFormat="false" ht="15" hidden="false" customHeight="true" outlineLevel="0" collapsed="false">
      <c r="A3403" s="47" t="n">
        <v>44391</v>
      </c>
      <c r="B3403" s="79" t="s">
        <v>2310</v>
      </c>
      <c r="C3403" s="49" t="n">
        <v>400</v>
      </c>
      <c r="D3403" s="80" t="s">
        <v>821</v>
      </c>
      <c r="E3403" s="81" t="s">
        <v>2311</v>
      </c>
      <c r="F3403" s="82" t="n">
        <f aca="false">IF(MONTH(A3403)=MONTH(A3402),F3402+1,1)</f>
        <v>1</v>
      </c>
      <c r="G3403" s="81"/>
      <c r="H3403" s="83" t="s">
        <v>2312</v>
      </c>
      <c r="I3403" s="83" t="s">
        <v>228</v>
      </c>
      <c r="J3403" s="83" t="s">
        <v>2313</v>
      </c>
      <c r="K3403" s="103" t="s">
        <v>757</v>
      </c>
      <c r="L3403" s="85" t="n">
        <v>0.719444444444444</v>
      </c>
      <c r="M3403" s="85" t="n">
        <v>0.719444444444444</v>
      </c>
      <c r="N3403" s="86" t="str">
        <f aca="false">IF(A3404=A3403,IF(L3404,TEXT(L3404-M3403,"h:mm"),0),IF(M3403&lt;0.25,TEXT(L3404-M3403,"h:mm"),TEXT(1-M3403+L3404,"h:mm")))</f>
        <v>18:55</v>
      </c>
      <c r="O3403" s="59" t="s">
        <v>2314</v>
      </c>
      <c r="Q3403" s="0" t="s">
        <v>115</v>
      </c>
      <c r="R3403" s="0" t="str">
        <f aca="false">CHOOSE(WEEKDAY(A3403),"Dom","Lun","Mar","Mie","Jue","Vie","Sab")</f>
        <v>Mie</v>
      </c>
    </row>
    <row r="3404" customFormat="false" ht="15" hidden="false" customHeight="true" outlineLevel="0" collapsed="false">
      <c r="A3404" s="32" t="n">
        <v>44391</v>
      </c>
      <c r="B3404" s="9" t="s">
        <v>1055</v>
      </c>
      <c r="C3404" s="164" t="n">
        <v>500</v>
      </c>
      <c r="D3404" s="144" t="s">
        <v>104</v>
      </c>
      <c r="E3404" s="73" t="s">
        <v>1056</v>
      </c>
      <c r="F3404" s="74" t="n">
        <f aca="false">IF(MONTH(A3404)=MONTH(A3403),F3403+1,1)</f>
        <v>2</v>
      </c>
      <c r="G3404" s="73"/>
      <c r="H3404" s="75"/>
      <c r="I3404" s="75" t="s">
        <v>79</v>
      </c>
      <c r="J3404" s="75"/>
      <c r="K3404" s="34" t="s">
        <v>80</v>
      </c>
      <c r="L3404" s="7" t="n">
        <v>0.507638888888889</v>
      </c>
      <c r="M3404" s="7" t="n">
        <v>0.518055555555556</v>
      </c>
      <c r="N3404" s="77" t="str">
        <f aca="false">IF(A3405=A3404,IF(L3405,TEXT(L3405-M3404,"h:mm"),0),IF(M3404&lt;0.25,TEXT(L3405-M3404,"h:mm"),TEXT(1-M3404+L3405,"h:mm")))</f>
        <v>22:38</v>
      </c>
      <c r="O3404" s="37" t="s">
        <v>1057</v>
      </c>
      <c r="Q3404" s="0" t="s">
        <v>115</v>
      </c>
      <c r="R3404" s="0" t="str">
        <f aca="false">CHOOSE(WEEKDAY(A3404),"Dom","Lun","Mar","Mie","Jue","Vie","Sab")</f>
        <v>Mie</v>
      </c>
    </row>
    <row r="3405" customFormat="false" ht="15" hidden="true" customHeight="true" outlineLevel="0" collapsed="false">
      <c r="A3405" s="32" t="n">
        <v>44391</v>
      </c>
      <c r="B3405" s="9" t="s">
        <v>1055</v>
      </c>
      <c r="D3405" s="72"/>
      <c r="E3405" s="73"/>
      <c r="F3405" s="74"/>
      <c r="G3405" s="73"/>
      <c r="H3405" s="75"/>
      <c r="I3405" s="75"/>
      <c r="J3405" s="75"/>
      <c r="K3405" s="34" t="s">
        <v>108</v>
      </c>
      <c r="L3405" s="7" t="n">
        <v>0.461111111111111</v>
      </c>
      <c r="M3405" s="7" t="n">
        <v>0.499305555555555</v>
      </c>
      <c r="N3405" s="77" t="str">
        <f aca="false">IF(A3406=A3405,IF(L3406,TEXT(L3406-M3405,"h:mm"),0),IF(M3405&lt;0.25,TEXT(L3406-M3405,"h:mm"),TEXT(1-M3405+L3406,"h:mm")))</f>
        <v>0:47</v>
      </c>
      <c r="O3405" s="37" t="s">
        <v>4823</v>
      </c>
      <c r="Q3405" s="0" t="s">
        <v>115</v>
      </c>
      <c r="R3405" s="0" t="str">
        <f aca="false">CHOOSE(WEEKDAY(A3405),"Dom","Lun","Mar","Mie","Jue","Vie","Sab")</f>
        <v>Mie</v>
      </c>
    </row>
    <row r="3406" customFormat="false" ht="15" hidden="true" customHeight="true" outlineLevel="0" collapsed="false">
      <c r="A3406" s="32" t="n">
        <v>44391</v>
      </c>
      <c r="B3406" s="9" t="str">
        <f aca="false">IF(K3406="LAG.OXIDACIÓN","Va a descargar a la Laguna de Oxidación",IF(K3406="GARAJE","Retorna al garaje",""))</f>
        <v>Va a descargar a la Laguna de Oxidación</v>
      </c>
      <c r="D3406" s="72"/>
      <c r="E3406" s="73"/>
      <c r="F3406" s="74"/>
      <c r="G3406" s="73"/>
      <c r="H3406" s="75"/>
      <c r="I3406" s="75"/>
      <c r="J3406" s="75"/>
      <c r="K3406" s="34" t="s">
        <v>144</v>
      </c>
      <c r="L3406" s="7" t="n">
        <v>0.531944444444444</v>
      </c>
      <c r="M3406" s="7" t="n">
        <v>0.574305555555555</v>
      </c>
      <c r="N3406" s="77" t="str">
        <f aca="false">IF(A3407=A3406,IF(L3407,TEXT(L3407-M3406,"h:mm"),0),IF(M3406&lt;0.25,TEXT(L3407-M3406,"h:mm"),TEXT(1-M3406+L3407,"h:mm")))</f>
        <v>0:12</v>
      </c>
      <c r="Q3406" s="0" t="s">
        <v>115</v>
      </c>
      <c r="R3406" s="0" t="str">
        <f aca="false">CHOOSE(WEEKDAY(A3406),"Dom","Lun","Mar","Mie","Jue","Vie","Sab")</f>
        <v>Mie</v>
      </c>
    </row>
    <row r="3407" customFormat="false" ht="15" hidden="true" customHeight="true" outlineLevel="0" collapsed="false">
      <c r="A3407" s="32" t="n">
        <v>44391</v>
      </c>
      <c r="B3407" s="9" t="str">
        <f aca="false">IF(K3407="LAG.OXIDACIÓN","Va a descargar a la Laguna de Oxidación",IF(K3407="GARAJE","Retorna al garaje",""))</f>
        <v>Retorna al garaje</v>
      </c>
      <c r="D3407" s="72"/>
      <c r="E3407" s="73"/>
      <c r="F3407" s="74"/>
      <c r="G3407" s="73"/>
      <c r="H3407" s="75"/>
      <c r="I3407" s="75"/>
      <c r="J3407" s="75"/>
      <c r="K3407" s="34" t="s">
        <v>96</v>
      </c>
      <c r="L3407" s="7" t="n">
        <v>0.582638888888889</v>
      </c>
      <c r="M3407" s="7" t="n">
        <v>0.719444444444444</v>
      </c>
      <c r="N3407" s="77" t="str">
        <f aca="false">IF(A3408=A3407,IF(L3408,TEXT(L3408-M3407,"h:mm"),0),IF(M3407&lt;0.25,TEXT(L3408-M3407,"h:mm"),TEXT(1-M3407+L3408,"h:mm")))</f>
        <v>23:24</v>
      </c>
      <c r="Q3407" s="0" t="s">
        <v>115</v>
      </c>
      <c r="R3407" s="0" t="str">
        <f aca="false">CHOOSE(WEEKDAY(A3407),"Dom","Lun","Mar","Mie","Jue","Vie","Sab")</f>
        <v>Mie</v>
      </c>
    </row>
    <row r="3408" customFormat="false" ht="15" hidden="false" customHeight="true" outlineLevel="0" collapsed="false">
      <c r="A3408" s="87" t="n">
        <v>44392</v>
      </c>
      <c r="B3408" s="48" t="s">
        <v>4824</v>
      </c>
      <c r="C3408" s="97" t="n">
        <v>380</v>
      </c>
      <c r="D3408" s="50" t="s">
        <v>821</v>
      </c>
      <c r="E3408" s="51" t="s">
        <v>4825</v>
      </c>
      <c r="F3408" s="52" t="n">
        <f aca="false">IF(MONTH(A3408)=MONTH(A3407),F3407+1,1)</f>
        <v>1</v>
      </c>
      <c r="G3408" s="51"/>
      <c r="H3408" s="54" t="s">
        <v>233</v>
      </c>
      <c r="I3408" s="54" t="s">
        <v>113</v>
      </c>
      <c r="J3408" s="54" t="s">
        <v>2313</v>
      </c>
      <c r="K3408" s="151" t="s">
        <v>757</v>
      </c>
      <c r="L3408" s="57" t="n">
        <v>0.694444444444444</v>
      </c>
      <c r="M3408" s="57" t="n">
        <v>0.694444444444444</v>
      </c>
      <c r="N3408" s="58" t="str">
        <f aca="false">IF(A3409=A3408,IF(L3409,TEXT(L3409-M3408,"h:mm"),0),IF(M3408&lt;0.25,TEXT(L3409-M3408,"h:mm"),TEXT(1-M3408+L3409,"h:mm")))</f>
        <v>0:42</v>
      </c>
      <c r="O3408" s="98" t="s">
        <v>4826</v>
      </c>
      <c r="Q3408" s="0" t="s">
        <v>115</v>
      </c>
      <c r="R3408" s="0" t="str">
        <f aca="false">CHOOSE(WEEKDAY(A3408),"Dom","Lun","Mar","Mie","Jue","Vie","Sab")</f>
        <v>Jue</v>
      </c>
    </row>
    <row r="3409" customFormat="false" ht="15" hidden="false" customHeight="true" outlineLevel="0" collapsed="false">
      <c r="A3409" s="32" t="n">
        <v>44393</v>
      </c>
      <c r="B3409" s="9" t="s">
        <v>4827</v>
      </c>
      <c r="C3409" s="33" t="n">
        <v>300</v>
      </c>
      <c r="D3409" s="72" t="s">
        <v>821</v>
      </c>
      <c r="E3409" s="73" t="s">
        <v>4828</v>
      </c>
      <c r="F3409" s="74" t="n">
        <f aca="false">IF(MONTH(A3409)=MONTH(A3408),F3408+1,1)</f>
        <v>2</v>
      </c>
      <c r="G3409" s="73"/>
      <c r="H3409" s="75" t="s">
        <v>233</v>
      </c>
      <c r="I3409" s="75" t="s">
        <v>159</v>
      </c>
      <c r="J3409" s="75" t="s">
        <v>2313</v>
      </c>
      <c r="K3409" s="34" t="s">
        <v>80</v>
      </c>
      <c r="L3409" s="7" t="n">
        <v>0.723611111111111</v>
      </c>
      <c r="M3409" s="7" t="n">
        <v>0.731944444444444</v>
      </c>
      <c r="N3409" s="77" t="str">
        <f aca="false">IF(A3410=A3409,IF(L3410,TEXT(L3410-M3409,"h:mm"),0),IF(M3409&lt;0.25,TEXT(L3410-M3409,"h:mm"),TEXT(1-M3409+L3410,"h:mm")))</f>
        <v>17:13</v>
      </c>
      <c r="O3409" s="37" t="s">
        <v>4829</v>
      </c>
      <c r="Q3409" s="0" t="s">
        <v>332</v>
      </c>
      <c r="R3409" s="0" t="str">
        <f aca="false">CHOOSE(WEEKDAY(A3409),"Dom","Lun","Mar","Mie","Jue","Vie","Sab")</f>
        <v>Vie</v>
      </c>
    </row>
    <row r="3410" customFormat="false" ht="15" hidden="false" customHeight="true" outlineLevel="0" collapsed="false">
      <c r="A3410" s="32" t="n">
        <v>44393</v>
      </c>
      <c r="B3410" s="9" t="s">
        <v>4578</v>
      </c>
      <c r="C3410" s="157" t="n">
        <v>300</v>
      </c>
      <c r="D3410" s="153" t="s">
        <v>104</v>
      </c>
      <c r="E3410" s="73" t="s">
        <v>4830</v>
      </c>
      <c r="F3410" s="74" t="n">
        <f aca="false">IF(MONTH(A3410)=MONTH(A3409),F3409+1,1)</f>
        <v>3</v>
      </c>
      <c r="G3410" s="73"/>
      <c r="H3410" s="75"/>
      <c r="I3410" s="75" t="s">
        <v>159</v>
      </c>
      <c r="J3410" s="75"/>
      <c r="K3410" s="34" t="s">
        <v>80</v>
      </c>
      <c r="L3410" s="7" t="n">
        <v>0.449305555555556</v>
      </c>
      <c r="M3410" s="7" t="n">
        <v>0.465277777777778</v>
      </c>
      <c r="N3410" s="77" t="str">
        <f aca="false">IF(A3411=A3410,IF(L3411,TEXT(L3411-M3410,"h:mm"),0),IF(M3410&lt;0.25,TEXT(L3411-M3410,"h:mm"),TEXT(1-M3410+L3411,"h:mm")))</f>
        <v>3:06</v>
      </c>
      <c r="O3410" s="37" t="s">
        <v>4831</v>
      </c>
      <c r="Q3410" s="0" t="s">
        <v>332</v>
      </c>
      <c r="R3410" s="0" t="str">
        <f aca="false">CHOOSE(WEEKDAY(A3410),"Dom","Lun","Mar","Mie","Jue","Vie","Sab")</f>
        <v>Vie</v>
      </c>
    </row>
    <row r="3411" customFormat="false" ht="15" hidden="false" customHeight="true" outlineLevel="0" collapsed="false">
      <c r="A3411" s="32" t="n">
        <v>44393</v>
      </c>
      <c r="B3411" s="9" t="s">
        <v>4832</v>
      </c>
      <c r="C3411" s="157" t="n">
        <v>300</v>
      </c>
      <c r="D3411" s="153" t="s">
        <v>104</v>
      </c>
      <c r="E3411" s="73" t="s">
        <v>4833</v>
      </c>
      <c r="F3411" s="74" t="n">
        <f aca="false">IF(MONTH(A3411)=MONTH(A3410),F3410+1,1)</f>
        <v>4</v>
      </c>
      <c r="G3411" s="73"/>
      <c r="H3411" s="75"/>
      <c r="I3411" s="75" t="s">
        <v>159</v>
      </c>
      <c r="J3411" s="75"/>
      <c r="K3411" s="34" t="s">
        <v>80</v>
      </c>
      <c r="L3411" s="7" t="n">
        <v>0.594444444444444</v>
      </c>
      <c r="M3411" s="7" t="n">
        <v>0.595833333333333</v>
      </c>
      <c r="N3411" s="77" t="str">
        <f aca="false">IF(A3412=A3411,IF(L3412,TEXT(L3412-M3411,"h:mm"),0),IF(M3411&lt;0.25,TEXT(L3412-M3411,"h:mm"),TEXT(1-M3411+L3412,"h:mm")))</f>
        <v>0:23</v>
      </c>
      <c r="O3411" s="37" t="s">
        <v>4834</v>
      </c>
      <c r="Q3411" s="0" t="s">
        <v>332</v>
      </c>
      <c r="R3411" s="0" t="str">
        <f aca="false">CHOOSE(WEEKDAY(A3411),"Dom","Lun","Mar","Mie","Jue","Vie","Sab")</f>
        <v>Vie</v>
      </c>
    </row>
    <row r="3412" customFormat="false" ht="15" hidden="false" customHeight="true" outlineLevel="0" collapsed="false">
      <c r="A3412" s="32" t="n">
        <v>44393</v>
      </c>
      <c r="B3412" s="9" t="s">
        <v>68</v>
      </c>
      <c r="C3412" s="33" t="n">
        <v>450</v>
      </c>
      <c r="D3412" s="72" t="s">
        <v>69</v>
      </c>
      <c r="E3412" s="73" t="s">
        <v>70</v>
      </c>
      <c r="F3412" s="74" t="n">
        <f aca="false">IF(MONTH(A3412)=MONTH(A3411),F3411+1,1)</f>
        <v>5</v>
      </c>
      <c r="G3412" s="73"/>
      <c r="H3412" s="75" t="s">
        <v>71</v>
      </c>
      <c r="I3412" s="75" t="s">
        <v>113</v>
      </c>
      <c r="J3412" s="75" t="s">
        <v>2313</v>
      </c>
      <c r="K3412" s="34" t="s">
        <v>80</v>
      </c>
      <c r="L3412" s="7" t="n">
        <v>0.611805555555556</v>
      </c>
      <c r="M3412" s="7" t="n">
        <v>0.652083333333333</v>
      </c>
      <c r="N3412" s="77" t="str">
        <f aca="false">IF(A3413=A3412,IF(L3413,TEXT(L3413-M3412,"h:mm"),0),IF(M3412&lt;0.25,TEXT(L3413-M3412,"h:mm"),TEXT(1-M3412+L3413,"h:mm")))</f>
        <v>18:53</v>
      </c>
      <c r="O3412" s="37" t="s">
        <v>74</v>
      </c>
      <c r="Q3412" s="0" t="s">
        <v>332</v>
      </c>
      <c r="R3412" s="0" t="str">
        <f aca="false">CHOOSE(WEEKDAY(A3412),"Dom","Lun","Mar","Mie","Jue","Vie","Sab")</f>
        <v>Vie</v>
      </c>
    </row>
    <row r="3413" customFormat="false" ht="15" hidden="true" customHeight="true" outlineLevel="0" collapsed="false">
      <c r="A3413" s="32" t="n">
        <v>44393</v>
      </c>
      <c r="B3413" s="9" t="s">
        <v>2768</v>
      </c>
      <c r="D3413" s="72"/>
      <c r="E3413" s="73"/>
      <c r="F3413" s="74"/>
      <c r="G3413" s="73"/>
      <c r="H3413" s="75"/>
      <c r="I3413" s="75"/>
      <c r="J3413" s="75"/>
      <c r="K3413" s="34" t="s">
        <v>257</v>
      </c>
      <c r="L3413" s="7" t="n">
        <v>0.438888888888889</v>
      </c>
      <c r="M3413" s="7" t="n">
        <v>0.446527777777778</v>
      </c>
      <c r="N3413" s="77" t="str">
        <f aca="false">IF(A3414=A3413,IF(L3414,TEXT(L3414-M3413,"h:mm"),0),IF(M3413&lt;0.25,TEXT(L3414-M3413,"h:mm"),TEXT(1-M3413+L3414,"h:mm")))</f>
        <v>0:57</v>
      </c>
      <c r="O3413" s="37" t="s">
        <v>2847</v>
      </c>
      <c r="Q3413" s="0" t="s">
        <v>332</v>
      </c>
      <c r="R3413" s="0" t="str">
        <f aca="false">CHOOSE(WEEKDAY(A3413),"Dom","Lun","Mar","Mie","Jue","Vie","Sab")</f>
        <v>Vie</v>
      </c>
    </row>
    <row r="3414" customFormat="false" ht="15" hidden="true" customHeight="true" outlineLevel="0" collapsed="false">
      <c r="A3414" s="32" t="n">
        <v>44393</v>
      </c>
      <c r="B3414" s="9" t="s">
        <v>1868</v>
      </c>
      <c r="D3414" s="72"/>
      <c r="E3414" s="73"/>
      <c r="F3414" s="74"/>
      <c r="G3414" s="73"/>
      <c r="H3414" s="75"/>
      <c r="I3414" s="75"/>
      <c r="J3414" s="75"/>
      <c r="K3414" s="34" t="s">
        <v>108</v>
      </c>
      <c r="L3414" s="7" t="n">
        <v>0.486111111111111</v>
      </c>
      <c r="M3414" s="7" t="n">
        <v>0.497916666666667</v>
      </c>
      <c r="N3414" s="77" t="str">
        <f aca="false">IF(A3415=A3414,IF(L3415,TEXT(L3415-M3414,"h:mm"),0),IF(M3414&lt;0.25,TEXT(L3415-M3414,"h:mm"),TEXT(1-M3414+L3415,"h:mm")))</f>
        <v>4:10</v>
      </c>
      <c r="O3414" s="37" t="s">
        <v>4835</v>
      </c>
      <c r="Q3414" s="0" t="s">
        <v>332</v>
      </c>
      <c r="R3414" s="0" t="str">
        <f aca="false">CHOOSE(WEEKDAY(A3414),"Dom","Lun","Mar","Mie","Jue","Vie","Sab")</f>
        <v>Vie</v>
      </c>
    </row>
    <row r="3415" customFormat="false" ht="15" hidden="true" customHeight="true" outlineLevel="0" collapsed="false">
      <c r="A3415" s="32" t="n">
        <v>44393</v>
      </c>
      <c r="B3415" s="9" t="str">
        <f aca="false">IF(K3415="LAG.OXIDACIÓN","Va a descargar a la Laguna de Oxidación",IF(K3415="GARAJE","Retorna al garaje",""))</f>
        <v>Va a descargar a la Laguna de Oxidación</v>
      </c>
      <c r="D3415" s="72"/>
      <c r="E3415" s="73"/>
      <c r="F3415" s="74"/>
      <c r="G3415" s="73"/>
      <c r="H3415" s="75"/>
      <c r="I3415" s="75"/>
      <c r="J3415" s="75"/>
      <c r="K3415" s="34" t="s">
        <v>144</v>
      </c>
      <c r="L3415" s="7" t="n">
        <v>0.671527777777778</v>
      </c>
      <c r="M3415" s="7" t="n">
        <v>0.715972222222222</v>
      </c>
      <c r="N3415" s="77" t="str">
        <f aca="false">IF(A3416=A3415,IF(L3416,TEXT(L3416-M3415,"h:mm"),0),IF(M3415&lt;0.25,TEXT(L3416-M3415,"h:mm"),TEXT(1-M3415+L3416,"h:mm")))</f>
        <v>0:44</v>
      </c>
      <c r="Q3415" s="0" t="s">
        <v>332</v>
      </c>
      <c r="R3415" s="0" t="str">
        <f aca="false">CHOOSE(WEEKDAY(A3415),"Dom","Lun","Mar","Mie","Jue","Vie","Sab")</f>
        <v>Vie</v>
      </c>
    </row>
    <row r="3416" customFormat="false" ht="15" hidden="true" customHeight="true" outlineLevel="0" collapsed="false">
      <c r="A3416" s="32" t="n">
        <v>44393</v>
      </c>
      <c r="B3416" s="9" t="str">
        <f aca="false">IF(K3416="LAG.OXIDACIÓN","Va a descargar a la Laguna de Oxidación",IF(K3416="GARAJE","Retorna al garaje",""))</f>
        <v>Va a descargar a la Laguna de Oxidación</v>
      </c>
      <c r="D3416" s="72"/>
      <c r="E3416" s="73"/>
      <c r="F3416" s="74"/>
      <c r="G3416" s="73"/>
      <c r="H3416" s="75"/>
      <c r="I3416" s="75"/>
      <c r="J3416" s="75"/>
      <c r="K3416" s="34" t="s">
        <v>144</v>
      </c>
      <c r="L3416" s="7" t="n">
        <v>0.746527777777778</v>
      </c>
      <c r="M3416" s="7" t="n">
        <v>0.7625</v>
      </c>
      <c r="N3416" s="77" t="str">
        <f aca="false">IF(A3417=A3416,IF(L3417,TEXT(L3417-M3416,"h:mm"),0),IF(M3416&lt;0.25,TEXT(L3417-M3416,"h:mm"),TEXT(1-M3416+L3417,"h:mm")))</f>
        <v>0:11</v>
      </c>
      <c r="Q3416" s="0" t="s">
        <v>332</v>
      </c>
      <c r="R3416" s="0" t="str">
        <f aca="false">CHOOSE(WEEKDAY(A3416),"Dom","Lun","Mar","Mie","Jue","Vie","Sab")</f>
        <v>Vie</v>
      </c>
    </row>
    <row r="3417" customFormat="false" ht="15" hidden="true" customHeight="true" outlineLevel="0" collapsed="false">
      <c r="A3417" s="47" t="n">
        <v>44393</v>
      </c>
      <c r="B3417" s="79" t="str">
        <f aca="false">IF(K3417="LAG.OXIDACIÓN","Va a descargar a la Laguna de Oxidación",IF(K3417="GARAJE","Retorna al garaje",""))</f>
        <v>Retorna al garaje</v>
      </c>
      <c r="C3417" s="49"/>
      <c r="D3417" s="80"/>
      <c r="E3417" s="81"/>
      <c r="F3417" s="82"/>
      <c r="G3417" s="81"/>
      <c r="H3417" s="83"/>
      <c r="I3417" s="83"/>
      <c r="J3417" s="83"/>
      <c r="K3417" s="103" t="s">
        <v>96</v>
      </c>
      <c r="L3417" s="85" t="n">
        <v>0.770138888888889</v>
      </c>
      <c r="M3417" s="85" t="n">
        <v>0.791666666666667</v>
      </c>
      <c r="N3417" s="86" t="str">
        <f aca="false">IF(A3418=A3417,IF(L3418,TEXT(L3418-M3417,"h:mm"),0),IF(M3417&lt;0.25,TEXT(L3418-M3417,"h:mm"),TEXT(1-M3417+L3418,"h:mm")))</f>
        <v>16:40</v>
      </c>
      <c r="O3417" s="59"/>
      <c r="Q3417" s="0" t="s">
        <v>332</v>
      </c>
      <c r="R3417" s="0" t="str">
        <f aca="false">CHOOSE(WEEKDAY(A3417),"Dom","Lun","Mar","Mie","Jue","Vie","Sab")</f>
        <v>Vie</v>
      </c>
    </row>
    <row r="3418" customFormat="false" ht="15" hidden="false" customHeight="true" outlineLevel="0" collapsed="false">
      <c r="A3418" s="32" t="n">
        <v>44394</v>
      </c>
      <c r="B3418" s="9" t="s">
        <v>1195</v>
      </c>
      <c r="C3418" s="33" t="n">
        <v>300</v>
      </c>
      <c r="D3418" s="72" t="s">
        <v>104</v>
      </c>
      <c r="E3418" s="73" t="s">
        <v>4132</v>
      </c>
      <c r="F3418" s="74" t="n">
        <f aca="false">IF(MONTH(A3418)=MONTH(A3417),F3417+1,1)</f>
        <v>1</v>
      </c>
      <c r="G3418" s="73"/>
      <c r="H3418" s="75"/>
      <c r="I3418" s="75" t="s">
        <v>876</v>
      </c>
      <c r="J3418" s="75"/>
      <c r="K3418" s="34" t="s">
        <v>80</v>
      </c>
      <c r="L3418" s="7" t="n">
        <v>0.486111111111111</v>
      </c>
      <c r="M3418" s="7" t="n">
        <v>0.518055555555556</v>
      </c>
      <c r="N3418" s="77" t="str">
        <f aca="false">IF(A3419=A3418,IF(L3419,TEXT(L3419-M3418,"h:mm"),0),IF(M3418&lt;0.25,TEXT(L3419-M3418,"h:mm"),TEXT(1-M3418+L3419,"h:mm")))</f>
        <v>3:00</v>
      </c>
      <c r="O3418" s="37" t="s">
        <v>4133</v>
      </c>
      <c r="Q3418" s="0" t="s">
        <v>332</v>
      </c>
      <c r="R3418" s="0" t="str">
        <f aca="false">CHOOSE(WEEKDAY(A3418),"Dom","Lun","Mar","Mie","Jue","Vie","Sab")</f>
        <v>Sab</v>
      </c>
    </row>
    <row r="3419" customFormat="false" ht="15" hidden="false" customHeight="true" outlineLevel="0" collapsed="false">
      <c r="A3419" s="32" t="n">
        <v>44394</v>
      </c>
      <c r="B3419" s="9" t="s">
        <v>4836</v>
      </c>
      <c r="C3419" s="157" t="n">
        <v>300</v>
      </c>
      <c r="D3419" s="153" t="s">
        <v>104</v>
      </c>
      <c r="E3419" s="73" t="s">
        <v>4837</v>
      </c>
      <c r="F3419" s="74" t="n">
        <f aca="false">IF(MONTH(A3419)=MONTH(A3418),F3418+1,1)</f>
        <v>2</v>
      </c>
      <c r="G3419" s="73"/>
      <c r="H3419" s="75"/>
      <c r="I3419" s="75" t="s">
        <v>113</v>
      </c>
      <c r="J3419" s="75"/>
      <c r="K3419" s="34" t="s">
        <v>80</v>
      </c>
      <c r="L3419" s="7" t="n">
        <v>0.643055555555556</v>
      </c>
      <c r="M3419" s="7" t="n">
        <v>0.647916666666667</v>
      </c>
      <c r="N3419" s="77" t="str">
        <f aca="false">IF(A3420=A3419,IF(L3420,TEXT(L3420-M3419,"h:mm"),0),IF(M3419&lt;0.25,TEXT(L3420-M3419,"h:mm"),TEXT(1-M3419+L3420,"h:mm")))</f>
        <v>18:20</v>
      </c>
      <c r="O3419" s="37" t="s">
        <v>4838</v>
      </c>
      <c r="Q3419" s="0" t="s">
        <v>332</v>
      </c>
      <c r="R3419" s="0" t="str">
        <f aca="false">CHOOSE(WEEKDAY(A3419),"Dom","Lun","Mar","Mie","Jue","Vie","Sab")</f>
        <v>Sab</v>
      </c>
    </row>
    <row r="3420" customFormat="false" ht="15" hidden="true" customHeight="true" outlineLevel="0" collapsed="false">
      <c r="A3420" s="32" t="n">
        <v>44394</v>
      </c>
      <c r="B3420" s="9" t="s">
        <v>3747</v>
      </c>
      <c r="D3420" s="72"/>
      <c r="E3420" s="73"/>
      <c r="F3420" s="74"/>
      <c r="G3420" s="73"/>
      <c r="H3420" s="75"/>
      <c r="I3420" s="75"/>
      <c r="J3420" s="75"/>
      <c r="K3420" s="34" t="s">
        <v>108</v>
      </c>
      <c r="L3420" s="7" t="n">
        <v>0.411805555555556</v>
      </c>
      <c r="M3420" s="7" t="n">
        <v>0.420138888888889</v>
      </c>
      <c r="N3420" s="77" t="str">
        <f aca="false">IF(A3421=A3420,IF(L3421,TEXT(L3421-M3420,"h:mm"),0),IF(M3420&lt;0.25,TEXT(L3421-M3420,"h:mm"),TEXT(1-M3420+L3421,"h:mm")))</f>
        <v>0:14</v>
      </c>
      <c r="O3420" s="37" t="s">
        <v>3748</v>
      </c>
      <c r="Q3420" s="0" t="s">
        <v>332</v>
      </c>
      <c r="R3420" s="0" t="str">
        <f aca="false">CHOOSE(WEEKDAY(A3420),"Dom","Lun","Mar","Mie","Jue","Vie","Sab")</f>
        <v>Sab</v>
      </c>
    </row>
    <row r="3421" customFormat="false" ht="15" hidden="true" customHeight="true" outlineLevel="0" collapsed="false">
      <c r="A3421" s="32" t="n">
        <v>44394</v>
      </c>
      <c r="B3421" s="9" t="s">
        <v>4556</v>
      </c>
      <c r="D3421" s="72"/>
      <c r="E3421" s="73"/>
      <c r="F3421" s="74"/>
      <c r="G3421" s="73"/>
      <c r="H3421" s="75"/>
      <c r="I3421" s="75"/>
      <c r="J3421" s="75"/>
      <c r="K3421" s="34" t="s">
        <v>92</v>
      </c>
      <c r="L3421" s="7" t="n">
        <v>0.429861111111111</v>
      </c>
      <c r="M3421" s="7" t="n">
        <v>0.434027777777778</v>
      </c>
      <c r="N3421" s="77" t="str">
        <f aca="false">IF(A3422=A3421,IF(L3422,TEXT(L3422-M3421,"h:mm"),0),IF(M3421&lt;0.25,TEXT(L3422-M3421,"h:mm"),TEXT(1-M3421+L3422,"h:mm")))</f>
        <v>1:07</v>
      </c>
      <c r="O3421" s="37" t="s">
        <v>4557</v>
      </c>
      <c r="Q3421" s="0" t="s">
        <v>332</v>
      </c>
      <c r="R3421" s="0" t="str">
        <f aca="false">CHOOSE(WEEKDAY(A3421),"Dom","Lun","Mar","Mie","Jue","Vie","Sab")</f>
        <v>Sab</v>
      </c>
    </row>
    <row r="3422" customFormat="false" ht="15" hidden="true" customHeight="true" outlineLevel="0" collapsed="false">
      <c r="A3422" s="32" t="n">
        <v>44394</v>
      </c>
      <c r="B3422" s="9" t="s">
        <v>1789</v>
      </c>
      <c r="D3422" s="72"/>
      <c r="E3422" s="73"/>
      <c r="F3422" s="74"/>
      <c r="G3422" s="73"/>
      <c r="H3422" s="75"/>
      <c r="I3422" s="75"/>
      <c r="J3422" s="75"/>
      <c r="K3422" s="34" t="s">
        <v>257</v>
      </c>
      <c r="L3422" s="7" t="n">
        <v>0.480555555555556</v>
      </c>
      <c r="M3422" s="7" t="n">
        <v>0.484027777777778</v>
      </c>
      <c r="N3422" s="77" t="str">
        <f aca="false">IF(A3423=A3422,IF(L3423,TEXT(L3423-M3422,"h:mm"),0),IF(M3422&lt;0.25,TEXT(L3423-M3422,"h:mm"),TEXT(1-M3422+L3423,"h:mm")))</f>
        <v>1:12</v>
      </c>
      <c r="O3422" s="37" t="s">
        <v>1790</v>
      </c>
      <c r="Q3422" s="0" t="s">
        <v>332</v>
      </c>
      <c r="R3422" s="0" t="str">
        <f aca="false">CHOOSE(WEEKDAY(A3422),"Dom","Lun","Mar","Mie","Jue","Vie","Sab")</f>
        <v>Sab</v>
      </c>
    </row>
    <row r="3423" customFormat="false" ht="15" hidden="true" customHeight="true" outlineLevel="0" collapsed="false">
      <c r="A3423" s="32" t="n">
        <v>44394</v>
      </c>
      <c r="B3423" s="9" t="s">
        <v>4839</v>
      </c>
      <c r="D3423" s="72"/>
      <c r="E3423" s="73"/>
      <c r="F3423" s="74"/>
      <c r="G3423" s="73"/>
      <c r="H3423" s="75"/>
      <c r="I3423" s="75"/>
      <c r="J3423" s="75"/>
      <c r="K3423" s="34" t="s">
        <v>108</v>
      </c>
      <c r="L3423" s="7" t="n">
        <v>0.534027777777778</v>
      </c>
      <c r="M3423" s="7" t="n">
        <v>0.540972222222222</v>
      </c>
      <c r="N3423" s="77" t="str">
        <f aca="false">IF(A3424=A3423,IF(L3424,TEXT(L3424-M3423,"h:mm"),0),IF(M3423&lt;0.25,TEXT(L3424-M3423,"h:mm"),TEXT(1-M3423+L3424,"h:mm")))</f>
        <v>3:28</v>
      </c>
      <c r="O3423" s="37" t="s">
        <v>4840</v>
      </c>
      <c r="Q3423" s="0" t="s">
        <v>332</v>
      </c>
      <c r="R3423" s="0" t="str">
        <f aca="false">CHOOSE(WEEKDAY(A3423),"Dom","Lun","Mar","Mie","Jue","Vie","Sab")</f>
        <v>Sab</v>
      </c>
    </row>
    <row r="3424" customFormat="false" ht="15" hidden="true" customHeight="true" outlineLevel="0" collapsed="false">
      <c r="A3424" s="32" t="n">
        <v>44394</v>
      </c>
      <c r="B3424" s="9" t="str">
        <f aca="false">IF(K3424="LAG.OXIDACIÓN","Va a descargar a la Laguna de Oxidación",IF(K3424="GARAJE","Retorna al garaje",""))</f>
        <v>Va a descargar a la Laguna de Oxidación</v>
      </c>
      <c r="D3424" s="72"/>
      <c r="E3424" s="73"/>
      <c r="F3424" s="74"/>
      <c r="G3424" s="73"/>
      <c r="H3424" s="75"/>
      <c r="I3424" s="75"/>
      <c r="J3424" s="75"/>
      <c r="K3424" s="34" t="s">
        <v>144</v>
      </c>
      <c r="L3424" s="7" t="n">
        <v>0.685416666666667</v>
      </c>
      <c r="M3424" s="7" t="n">
        <v>0.727083333333333</v>
      </c>
      <c r="N3424" s="77" t="str">
        <f aca="false">IF(A3425=A3424,IF(L3425,TEXT(L3425-M3424,"h:mm"),0),IF(M3424&lt;0.25,TEXT(L3425-M3424,"h:mm"),TEXT(1-M3424+L3425,"h:mm")))</f>
        <v>0:11</v>
      </c>
      <c r="Q3424" s="0" t="s">
        <v>332</v>
      </c>
      <c r="R3424" s="0" t="str">
        <f aca="false">CHOOSE(WEEKDAY(A3424),"Dom","Lun","Mar","Mie","Jue","Vie","Sab")</f>
        <v>Sab</v>
      </c>
    </row>
    <row r="3425" customFormat="false" ht="15" hidden="true" customHeight="true" outlineLevel="0" collapsed="false">
      <c r="A3425" s="47" t="n">
        <v>44394</v>
      </c>
      <c r="B3425" s="79" t="str">
        <f aca="false">IF(K3425="LAG.OXIDACIÓN","Va a descargar a la Laguna de Oxidación",IF(K3425="GARAJE","Retorna al garaje",""))</f>
        <v>Retorna al garaje</v>
      </c>
      <c r="C3425" s="49"/>
      <c r="D3425" s="80"/>
      <c r="E3425" s="81"/>
      <c r="F3425" s="82"/>
      <c r="G3425" s="81"/>
      <c r="H3425" s="83"/>
      <c r="I3425" s="83"/>
      <c r="J3425" s="83"/>
      <c r="K3425" s="103" t="s">
        <v>96</v>
      </c>
      <c r="L3425" s="85" t="n">
        <v>0.734722222222222</v>
      </c>
      <c r="M3425" s="85" t="n">
        <v>0.751388888888889</v>
      </c>
      <c r="N3425" s="86" t="str">
        <f aca="false">IF(A3426=A3425,IF(L3426,TEXT(L3426-M3425,"h:mm"),0),IF(M3425&lt;0.25,TEXT(L3426-M3425,"h:mm"),TEXT(1-M3425+L3426,"h:mm")))</f>
        <v>18:10</v>
      </c>
      <c r="O3425" s="59"/>
      <c r="Q3425" s="0" t="s">
        <v>332</v>
      </c>
      <c r="R3425" s="0" t="str">
        <f aca="false">CHOOSE(WEEKDAY(A3425),"Dom","Lun","Mar","Mie","Jue","Vie","Sab")</f>
        <v>Sab</v>
      </c>
    </row>
    <row r="3426" customFormat="false" ht="15" hidden="false" customHeight="true" outlineLevel="0" collapsed="false">
      <c r="A3426" s="32" t="n">
        <v>44396</v>
      </c>
      <c r="B3426" s="9" t="s">
        <v>4841</v>
      </c>
      <c r="C3426" s="157" t="n">
        <v>300</v>
      </c>
      <c r="D3426" s="153" t="s">
        <v>104</v>
      </c>
      <c r="E3426" s="73" t="s">
        <v>4842</v>
      </c>
      <c r="F3426" s="74" t="n">
        <f aca="false">IF(MONTH(A3426)=MONTH(A3425),F3425+1,1)</f>
        <v>1</v>
      </c>
      <c r="G3426" s="73"/>
      <c r="H3426" s="75"/>
      <c r="I3426" s="75" t="s">
        <v>79</v>
      </c>
      <c r="J3426" s="75"/>
      <c r="K3426" s="34" t="s">
        <v>80</v>
      </c>
      <c r="L3426" s="7" t="n">
        <v>0.508333333333333</v>
      </c>
      <c r="M3426" s="7" t="n">
        <v>0.517361111111111</v>
      </c>
      <c r="N3426" s="77" t="str">
        <f aca="false">IF(A3427=A3426,IF(L3427,TEXT(L3427-M3426,"h:mm"),0),IF(M3426&lt;0.25,TEXT(L3427-M3426,"h:mm"),TEXT(1-M3426+L3427,"h:mm")))</f>
        <v>0:15</v>
      </c>
      <c r="O3426" s="37" t="s">
        <v>4843</v>
      </c>
      <c r="Q3426" s="0" t="s">
        <v>332</v>
      </c>
      <c r="R3426" s="0" t="str">
        <f aca="false">CHOOSE(WEEKDAY(A3426),"Dom","Lun","Mar","Mie","Jue","Vie","Sab")</f>
        <v>Lun</v>
      </c>
    </row>
    <row r="3427" customFormat="false" ht="15" hidden="false" customHeight="true" outlineLevel="0" collapsed="false">
      <c r="A3427" s="32" t="n">
        <v>44396</v>
      </c>
      <c r="B3427" s="9" t="s">
        <v>2483</v>
      </c>
      <c r="C3427" s="157" t="n">
        <v>300</v>
      </c>
      <c r="D3427" s="153" t="s">
        <v>104</v>
      </c>
      <c r="E3427" s="73" t="s">
        <v>2484</v>
      </c>
      <c r="F3427" s="74" t="n">
        <f aca="false">IF(MONTH(A3427)=MONTH(A3426),F3426+1,1)</f>
        <v>2</v>
      </c>
      <c r="G3427" s="73"/>
      <c r="H3427" s="75"/>
      <c r="I3427" s="75" t="s">
        <v>113</v>
      </c>
      <c r="J3427" s="75"/>
      <c r="K3427" s="34" t="s">
        <v>80</v>
      </c>
      <c r="L3427" s="7" t="n">
        <v>0.527777777777778</v>
      </c>
      <c r="M3427" s="7" t="n">
        <v>0.549305555555556</v>
      </c>
      <c r="N3427" s="77" t="str">
        <f aca="false">IF(A3428=A3427,IF(L3428,TEXT(L3428-M3427,"h:mm"),0),IF(M3427&lt;0.25,TEXT(L3428-M3427,"h:mm"),TEXT(1-M3427+L3428,"h:mm")))</f>
        <v>1:02</v>
      </c>
      <c r="O3427" s="37" t="s">
        <v>4844</v>
      </c>
      <c r="Q3427" s="0" t="s">
        <v>332</v>
      </c>
      <c r="R3427" s="0" t="str">
        <f aca="false">CHOOSE(WEEKDAY(A3427),"Dom","Lun","Mar","Mie","Jue","Vie","Sab")</f>
        <v>Lun</v>
      </c>
    </row>
    <row r="3428" customFormat="false" ht="15" hidden="false" customHeight="true" outlineLevel="0" collapsed="false">
      <c r="A3428" s="32" t="n">
        <v>44396</v>
      </c>
      <c r="B3428" s="9" t="s">
        <v>4845</v>
      </c>
      <c r="C3428" s="157" t="n">
        <v>300</v>
      </c>
      <c r="D3428" s="153" t="s">
        <v>104</v>
      </c>
      <c r="E3428" s="73" t="s">
        <v>4846</v>
      </c>
      <c r="F3428" s="74" t="n">
        <f aca="false">IF(MONTH(A3428)=MONTH(A3427),F3427+1,1)</f>
        <v>3</v>
      </c>
      <c r="G3428" s="73"/>
      <c r="H3428" s="75"/>
      <c r="I3428" s="75" t="s">
        <v>394</v>
      </c>
      <c r="J3428" s="75"/>
      <c r="K3428" s="34" t="s">
        <v>80</v>
      </c>
      <c r="L3428" s="7" t="n">
        <v>0.592361111111111</v>
      </c>
      <c r="M3428" s="7" t="n">
        <v>0.607638888888889</v>
      </c>
      <c r="N3428" s="77" t="str">
        <f aca="false">IF(A3429=A3428,IF(L3429,TEXT(L3429-M3428,"h:mm"),0),IF(M3428&lt;0.25,TEXT(L3429-M3428,"h:mm"),TEXT(1-M3428+L3429,"h:mm")))</f>
        <v>1:04</v>
      </c>
      <c r="O3428" s="37" t="s">
        <v>4847</v>
      </c>
      <c r="Q3428" s="0" t="s">
        <v>332</v>
      </c>
      <c r="R3428" s="0" t="str">
        <f aca="false">CHOOSE(WEEKDAY(A3428),"Dom","Lun","Mar","Mie","Jue","Vie","Sab")</f>
        <v>Lun</v>
      </c>
    </row>
    <row r="3429" customFormat="false" ht="15" hidden="false" customHeight="true" outlineLevel="0" collapsed="false">
      <c r="A3429" s="32" t="n">
        <v>44396</v>
      </c>
      <c r="B3429" s="9" t="s">
        <v>4848</v>
      </c>
      <c r="C3429" s="157" t="n">
        <v>300</v>
      </c>
      <c r="D3429" s="153" t="s">
        <v>104</v>
      </c>
      <c r="E3429" s="73" t="s">
        <v>4849</v>
      </c>
      <c r="F3429" s="74" t="n">
        <f aca="false">IF(MONTH(A3429)=MONTH(A3428),F3428+1,1)</f>
        <v>4</v>
      </c>
      <c r="G3429" s="73"/>
      <c r="H3429" s="75"/>
      <c r="I3429" s="75" t="s">
        <v>159</v>
      </c>
      <c r="J3429" s="75"/>
      <c r="K3429" s="34" t="s">
        <v>80</v>
      </c>
      <c r="L3429" s="7" t="n">
        <v>0.652083333333333</v>
      </c>
      <c r="M3429" s="7" t="n">
        <v>0.668055555555556</v>
      </c>
      <c r="N3429" s="77" t="str">
        <f aca="false">IF(A3430=A3429,IF(L3430,TEXT(L3430-M3429,"h:mm"),0),IF(M3429&lt;0.25,TEXT(L3430-M3429,"h:mm"),TEXT(1-M3429+L3430,"h:mm")))</f>
        <v>0:58</v>
      </c>
      <c r="O3429" s="37" t="s">
        <v>4850</v>
      </c>
      <c r="Q3429" s="0" t="s">
        <v>332</v>
      </c>
      <c r="R3429" s="0" t="str">
        <f aca="false">CHOOSE(WEEKDAY(A3429),"Dom","Lun","Mar","Mie","Jue","Vie","Sab")</f>
        <v>Lun</v>
      </c>
    </row>
    <row r="3430" customFormat="false" ht="15" hidden="false" customHeight="true" outlineLevel="0" collapsed="false">
      <c r="A3430" s="32" t="n">
        <v>44396</v>
      </c>
      <c r="B3430" s="9" t="s">
        <v>204</v>
      </c>
      <c r="C3430" s="33" t="n">
        <v>450</v>
      </c>
      <c r="D3430" s="72" t="s">
        <v>104</v>
      </c>
      <c r="E3430" s="73" t="s">
        <v>205</v>
      </c>
      <c r="F3430" s="74" t="n">
        <f aca="false">IF(MONTH(A3430)=MONTH(A3429),F3429+1,1)</f>
        <v>5</v>
      </c>
      <c r="G3430" s="73"/>
      <c r="H3430" s="75" t="s">
        <v>204</v>
      </c>
      <c r="I3430" s="75" t="s">
        <v>79</v>
      </c>
      <c r="J3430" s="75"/>
      <c r="K3430" s="34" t="s">
        <v>80</v>
      </c>
      <c r="L3430" s="7" t="n">
        <v>0.708333333333333</v>
      </c>
      <c r="M3430" s="7" t="n">
        <v>0.74375</v>
      </c>
      <c r="N3430" s="77" t="str">
        <f aca="false">IF(A3431=A3430,IF(L3431,TEXT(L3431-M3430,"h:mm"),0),IF(M3430&lt;0.25,TEXT(L3431-M3430,"h:mm"),TEXT(1-M3430+L3431,"h:mm")))</f>
        <v>17:37</v>
      </c>
      <c r="O3430" s="37" t="s">
        <v>207</v>
      </c>
      <c r="Q3430" s="0" t="s">
        <v>332</v>
      </c>
      <c r="R3430" s="0" t="str">
        <f aca="false">CHOOSE(WEEKDAY(A3430),"Dom","Lun","Mar","Mie","Jue","Vie","Sab")</f>
        <v>Lun</v>
      </c>
    </row>
    <row r="3431" customFormat="false" ht="15" hidden="true" customHeight="true" outlineLevel="0" collapsed="false">
      <c r="A3431" s="32" t="n">
        <v>44396</v>
      </c>
      <c r="B3431" s="9" t="s">
        <v>4851</v>
      </c>
      <c r="D3431" s="72"/>
      <c r="E3431" s="73"/>
      <c r="F3431" s="74"/>
      <c r="G3431" s="73"/>
      <c r="H3431" s="75"/>
      <c r="I3431" s="75"/>
      <c r="J3431" s="75"/>
      <c r="K3431" s="34" t="s">
        <v>92</v>
      </c>
      <c r="L3431" s="7" t="n">
        <v>0.477777777777778</v>
      </c>
      <c r="M3431" s="7" t="n">
        <v>0.505555555555556</v>
      </c>
      <c r="N3431" s="77" t="str">
        <f aca="false">IF(A3432=A3431,IF(L3432,TEXT(L3432-M3431,"h:mm"),0),IF(M3431&lt;0.25,TEXT(L3432-M3431,"h:mm"),TEXT(1-M3431+L3432,"h:mm")))</f>
        <v>1:25</v>
      </c>
      <c r="O3431" s="37" t="s">
        <v>4852</v>
      </c>
      <c r="Q3431" s="0" t="s">
        <v>332</v>
      </c>
      <c r="R3431" s="0" t="str">
        <f aca="false">CHOOSE(WEEKDAY(A3431),"Dom","Lun","Mar","Mie","Jue","Vie","Sab")</f>
        <v>Lun</v>
      </c>
    </row>
    <row r="3432" customFormat="false" ht="15" hidden="true" customHeight="true" outlineLevel="0" collapsed="false">
      <c r="A3432" s="32" t="n">
        <v>44396</v>
      </c>
      <c r="B3432" s="9" t="s">
        <v>4709</v>
      </c>
      <c r="D3432" s="72"/>
      <c r="E3432" s="73"/>
      <c r="F3432" s="74"/>
      <c r="G3432" s="73"/>
      <c r="H3432" s="75"/>
      <c r="I3432" s="75"/>
      <c r="J3432" s="75"/>
      <c r="K3432" s="34" t="s">
        <v>257</v>
      </c>
      <c r="L3432" s="7" t="n">
        <v>0.564583333333333</v>
      </c>
      <c r="M3432" s="7" t="n">
        <v>0.588888888888889</v>
      </c>
      <c r="N3432" s="77" t="str">
        <f aca="false">IF(A3433=A3432,IF(L3433,TEXT(L3433-M3432,"h:mm"),0),IF(M3432&lt;0.25,TEXT(L3433-M3432,"h:mm"),TEXT(1-M3432+L3433,"h:mm")))</f>
        <v>2:15</v>
      </c>
      <c r="O3432" s="37" t="s">
        <v>512</v>
      </c>
      <c r="Q3432" s="0" t="s">
        <v>332</v>
      </c>
      <c r="R3432" s="0" t="str">
        <f aca="false">CHOOSE(WEEKDAY(A3432),"Dom","Lun","Mar","Mie","Jue","Vie","Sab")</f>
        <v>Lun</v>
      </c>
    </row>
    <row r="3433" customFormat="false" ht="15" hidden="true" customHeight="true" outlineLevel="0" collapsed="false">
      <c r="A3433" s="32" t="n">
        <v>44396</v>
      </c>
      <c r="B3433" s="9" t="str">
        <f aca="false">IF(K3433="LAG.OXIDACIÓN","Va a descargar a la Laguna de Oxidación",IF(K3433="GARAJE","Retorna al garaje",""))</f>
        <v>Va a descargar a la Laguna de Oxidación</v>
      </c>
      <c r="D3433" s="72"/>
      <c r="E3433" s="73"/>
      <c r="F3433" s="74"/>
      <c r="G3433" s="73"/>
      <c r="H3433" s="75"/>
      <c r="I3433" s="75"/>
      <c r="J3433" s="75"/>
      <c r="K3433" s="34" t="s">
        <v>144</v>
      </c>
      <c r="L3433" s="7" t="n">
        <v>0.682638888888889</v>
      </c>
      <c r="M3433" s="7" t="n">
        <v>0.695138888888889</v>
      </c>
      <c r="N3433" s="77" t="str">
        <f aca="false">IF(A3434=A3433,IF(L3434,TEXT(L3434-M3433,"h:mm"),0),IF(M3433&lt;0.25,TEXT(L3434-M3433,"h:mm"),TEXT(1-M3433+L3434,"h:mm")))</f>
        <v>1:50</v>
      </c>
      <c r="Q3433" s="0" t="s">
        <v>332</v>
      </c>
      <c r="R3433" s="0" t="str">
        <f aca="false">CHOOSE(WEEKDAY(A3433),"Dom","Lun","Mar","Mie","Jue","Vie","Sab")</f>
        <v>Lun</v>
      </c>
    </row>
    <row r="3434" customFormat="false" ht="15" hidden="true" customHeight="true" outlineLevel="0" collapsed="false">
      <c r="A3434" s="32" t="n">
        <v>44396</v>
      </c>
      <c r="B3434" s="9" t="str">
        <f aca="false">IF(K3434="LAG.OXIDACIÓN","Va a descargar a la Laguna de Oxidación",IF(K3434="GARAJE","Retorna al garaje",""))</f>
        <v>Va a descargar a la Laguna de Oxidación</v>
      </c>
      <c r="D3434" s="72"/>
      <c r="E3434" s="73"/>
      <c r="F3434" s="74"/>
      <c r="G3434" s="73"/>
      <c r="H3434" s="75"/>
      <c r="I3434" s="75"/>
      <c r="J3434" s="75"/>
      <c r="K3434" s="34" t="s">
        <v>144</v>
      </c>
      <c r="L3434" s="7" t="n">
        <v>0.771527777777778</v>
      </c>
      <c r="M3434" s="7" t="n">
        <v>0.814583333333333</v>
      </c>
      <c r="N3434" s="77" t="str">
        <f aca="false">IF(A3435=A3434,IF(L3435,TEXT(L3435-M3434,"h:mm"),0),IF(M3434&lt;0.25,TEXT(L3435-M3434,"h:mm"),TEXT(1-M3434+L3435,"h:mm")))</f>
        <v>0:12</v>
      </c>
      <c r="Q3434" s="0" t="s">
        <v>332</v>
      </c>
      <c r="R3434" s="0" t="str">
        <f aca="false">CHOOSE(WEEKDAY(A3434),"Dom","Lun","Mar","Mie","Jue","Vie","Sab")</f>
        <v>Lun</v>
      </c>
    </row>
    <row r="3435" customFormat="false" ht="15" hidden="true" customHeight="true" outlineLevel="0" collapsed="false">
      <c r="A3435" s="47" t="n">
        <v>44396</v>
      </c>
      <c r="B3435" s="79" t="str">
        <f aca="false">IF(K3435="LAG.OXIDACIÓN","Va a descargar a la Laguna de Oxidación",IF(K3435="GARAJE","Retorna al garaje",""))</f>
        <v>Retorna al garaje</v>
      </c>
      <c r="C3435" s="49"/>
      <c r="D3435" s="80"/>
      <c r="E3435" s="81"/>
      <c r="F3435" s="82"/>
      <c r="G3435" s="81"/>
      <c r="H3435" s="83"/>
      <c r="I3435" s="83"/>
      <c r="J3435" s="83"/>
      <c r="K3435" s="103" t="s">
        <v>96</v>
      </c>
      <c r="L3435" s="85" t="n">
        <v>0.822916666666667</v>
      </c>
      <c r="M3435" s="85" t="n">
        <v>0.836805555555555</v>
      </c>
      <c r="N3435" s="86" t="str">
        <f aca="false">IF(A3436=A3435,IF(L3436,TEXT(L3436-M3435,"h:mm"),0),IF(M3435&lt;0.25,TEXT(L3436-M3435,"h:mm"),TEXT(1-M3435+L3436,"h:mm")))</f>
        <v>12:57</v>
      </c>
      <c r="O3435" s="59"/>
      <c r="Q3435" s="0" t="s">
        <v>332</v>
      </c>
      <c r="R3435" s="0" t="str">
        <f aca="false">CHOOSE(WEEKDAY(A3435),"Dom","Lun","Mar","Mie","Jue","Vie","Sab")</f>
        <v>Lun</v>
      </c>
    </row>
    <row r="3436" customFormat="false" ht="15" hidden="false" customHeight="true" outlineLevel="0" collapsed="false">
      <c r="A3436" s="32" t="n">
        <v>44397</v>
      </c>
      <c r="B3436" s="9" t="s">
        <v>996</v>
      </c>
      <c r="C3436" s="157" t="n">
        <v>300</v>
      </c>
      <c r="D3436" s="153" t="s">
        <v>104</v>
      </c>
      <c r="E3436" s="73" t="s">
        <v>4853</v>
      </c>
      <c r="F3436" s="74" t="n">
        <f aca="false">IF(MONTH(A3436)=MONTH(A3435),F3435+1,1)</f>
        <v>1</v>
      </c>
      <c r="G3436" s="73"/>
      <c r="H3436" s="75"/>
      <c r="I3436" s="75" t="s">
        <v>100</v>
      </c>
      <c r="J3436" s="75"/>
      <c r="K3436" s="34" t="s">
        <v>80</v>
      </c>
      <c r="L3436" s="7" t="n">
        <v>0.376388888888889</v>
      </c>
      <c r="M3436" s="7" t="n">
        <v>0.378472222222222</v>
      </c>
      <c r="N3436" s="77" t="str">
        <f aca="false">IF(A3437=A3436,IF(L3437,TEXT(L3437-M3436,"h:mm"),0),IF(M3436&lt;0.25,TEXT(L3437-M3436,"h:mm"),TEXT(1-M3436+L3437,"h:mm")))</f>
        <v>0:37</v>
      </c>
      <c r="O3436" s="37" t="s">
        <v>4854</v>
      </c>
      <c r="Q3436" s="0" t="s">
        <v>332</v>
      </c>
      <c r="R3436" s="0" t="str">
        <f aca="false">CHOOSE(WEEKDAY(A3436),"Dom","Lun","Mar","Mie","Jue","Vie","Sab")</f>
        <v>Mar</v>
      </c>
    </row>
    <row r="3437" customFormat="false" ht="15" hidden="false" customHeight="true" outlineLevel="0" collapsed="false">
      <c r="A3437" s="32" t="n">
        <v>44397</v>
      </c>
      <c r="B3437" s="9" t="s">
        <v>4855</v>
      </c>
      <c r="C3437" s="157" t="n">
        <v>300</v>
      </c>
      <c r="D3437" s="153" t="s">
        <v>104</v>
      </c>
      <c r="E3437" s="73" t="s">
        <v>4856</v>
      </c>
      <c r="F3437" s="74" t="n">
        <f aca="false">IF(MONTH(A3437)=MONTH(A3436),F3436+1,1)</f>
        <v>2</v>
      </c>
      <c r="G3437" s="73"/>
      <c r="H3437" s="75"/>
      <c r="I3437" s="75" t="s">
        <v>187</v>
      </c>
      <c r="J3437" s="75"/>
      <c r="K3437" s="34" t="s">
        <v>80</v>
      </c>
      <c r="L3437" s="7" t="n">
        <v>0.404166666666667</v>
      </c>
      <c r="M3437" s="7" t="n">
        <v>0.415277777777778</v>
      </c>
      <c r="N3437" s="77" t="str">
        <f aca="false">IF(A3438=A3437,IF(L3438,TEXT(L3438-M3437,"h:mm"),0),IF(M3437&lt;0.25,TEXT(L3438-M3437,"h:mm"),TEXT(1-M3437+L3438,"h:mm")))</f>
        <v>22:34</v>
      </c>
      <c r="O3437" s="37" t="s">
        <v>4857</v>
      </c>
      <c r="Q3437" s="0" t="s">
        <v>332</v>
      </c>
      <c r="R3437" s="0" t="str">
        <f aca="false">CHOOSE(WEEKDAY(A3437),"Dom","Lun","Mar","Mie","Jue","Vie","Sab")</f>
        <v>Mar</v>
      </c>
    </row>
    <row r="3438" customFormat="false" ht="15" hidden="true" customHeight="true" outlineLevel="0" collapsed="false">
      <c r="A3438" s="32" t="n">
        <v>44397</v>
      </c>
      <c r="B3438" s="9" t="s">
        <v>996</v>
      </c>
      <c r="D3438" s="72"/>
      <c r="E3438" s="73"/>
      <c r="F3438" s="74"/>
      <c r="G3438" s="73"/>
      <c r="H3438" s="75"/>
      <c r="I3438" s="75"/>
      <c r="J3438" s="75"/>
      <c r="K3438" s="34" t="s">
        <v>108</v>
      </c>
      <c r="L3438" s="7" t="n">
        <v>0.355555555555556</v>
      </c>
      <c r="M3438" s="7" t="n">
        <v>0.371527777777778</v>
      </c>
      <c r="N3438" s="77" t="str">
        <f aca="false">IF(A3439=A3438,IF(L3439,TEXT(L3439-M3438,"h:mm"),0),IF(M3438&lt;0.25,TEXT(L3439-M3438,"h:mm"),TEXT(1-M3438+L3439,"h:mm")))</f>
        <v>0:38</v>
      </c>
      <c r="O3438" s="37" t="s">
        <v>4858</v>
      </c>
      <c r="Q3438" s="0" t="s">
        <v>332</v>
      </c>
      <c r="R3438" s="0" t="str">
        <f aca="false">CHOOSE(WEEKDAY(A3438),"Dom","Lun","Mar","Mie","Jue","Vie","Sab")</f>
        <v>Mar</v>
      </c>
    </row>
    <row r="3439" customFormat="false" ht="15" hidden="true" customHeight="true" outlineLevel="0" collapsed="false">
      <c r="A3439" s="32" t="n">
        <v>44397</v>
      </c>
      <c r="B3439" s="9" t="s">
        <v>1256</v>
      </c>
      <c r="D3439" s="72"/>
      <c r="E3439" s="73"/>
      <c r="F3439" s="74"/>
      <c r="G3439" s="73"/>
      <c r="H3439" s="75"/>
      <c r="I3439" s="75"/>
      <c r="J3439" s="75"/>
      <c r="K3439" s="34" t="s">
        <v>257</v>
      </c>
      <c r="L3439" s="7" t="n">
        <v>0.397916666666667</v>
      </c>
      <c r="M3439" s="7" t="n">
        <v>0.401388888888889</v>
      </c>
      <c r="N3439" s="77" t="str">
        <f aca="false">IF(A3440=A3439,IF(L3440,TEXT(L3440-M3439,"h:mm"),0),IF(M3439&lt;0.25,TEXT(L3440-M3439,"h:mm"),TEXT(1-M3439+L3440,"h:mm")))</f>
        <v>1:02</v>
      </c>
      <c r="O3439" s="37" t="s">
        <v>1257</v>
      </c>
      <c r="Q3439" s="0" t="s">
        <v>332</v>
      </c>
      <c r="R3439" s="0" t="str">
        <f aca="false">CHOOSE(WEEKDAY(A3439),"Dom","Lun","Mar","Mie","Jue","Vie","Sab")</f>
        <v>Mar</v>
      </c>
    </row>
    <row r="3440" customFormat="false" ht="15" hidden="true" customHeight="true" outlineLevel="0" collapsed="false">
      <c r="A3440" s="47" t="n">
        <v>44397</v>
      </c>
      <c r="B3440" s="79" t="str">
        <f aca="false">IF(K3440="LAG.OXIDACIÓN","Va a descargar a la Laguna de Oxidación",IF(K3440="GARAJE","Retorna al garaje",""))</f>
        <v>Retorna al garaje</v>
      </c>
      <c r="C3440" s="49"/>
      <c r="D3440" s="80"/>
      <c r="E3440" s="81"/>
      <c r="F3440" s="82"/>
      <c r="G3440" s="81"/>
      <c r="H3440" s="83"/>
      <c r="I3440" s="83"/>
      <c r="J3440" s="83"/>
      <c r="K3440" s="103" t="s">
        <v>96</v>
      </c>
      <c r="L3440" s="85" t="n">
        <v>0.444444444444444</v>
      </c>
      <c r="M3440" s="85" t="n">
        <v>0.448611111111111</v>
      </c>
      <c r="N3440" s="86" t="str">
        <f aca="false">IF(A3441=A3440,IF(L3441,TEXT(L3441-M3440,"h:mm"),0),IF(M3440&lt;0.25,TEXT(L3441-M3440,"h:mm"),TEXT(1-M3440+L3441,"h:mm")))</f>
        <v>22:44</v>
      </c>
      <c r="O3440" s="59"/>
      <c r="Q3440" s="0" t="s">
        <v>332</v>
      </c>
      <c r="R3440" s="0" t="str">
        <f aca="false">CHOOSE(WEEKDAY(A3440),"Dom","Lun","Mar","Mie","Jue","Vie","Sab")</f>
        <v>Mar</v>
      </c>
    </row>
    <row r="3441" customFormat="false" ht="15" hidden="false" customHeight="true" outlineLevel="0" collapsed="false">
      <c r="A3441" s="87" t="n">
        <v>44399</v>
      </c>
      <c r="B3441" s="48" t="s">
        <v>4786</v>
      </c>
      <c r="C3441" s="97" t="n">
        <v>350</v>
      </c>
      <c r="D3441" s="50" t="s">
        <v>821</v>
      </c>
      <c r="E3441" s="51" t="s">
        <v>4787</v>
      </c>
      <c r="F3441" s="52" t="n">
        <f aca="false">IF(MONTH(A3441)=MONTH(A3440),F3440+1,1)</f>
        <v>1</v>
      </c>
      <c r="G3441" s="51"/>
      <c r="H3441" s="54" t="s">
        <v>4788</v>
      </c>
      <c r="I3441" s="54" t="s">
        <v>187</v>
      </c>
      <c r="J3441" s="54" t="s">
        <v>2313</v>
      </c>
      <c r="K3441" s="151" t="s">
        <v>72</v>
      </c>
      <c r="L3441" s="57" t="n">
        <v>0.395833333333333</v>
      </c>
      <c r="M3441" s="57" t="n">
        <v>0.395833333333333</v>
      </c>
      <c r="N3441" s="58" t="str">
        <f aca="false">IF(A3442=A3441,IF(L3442,TEXT(L3442-M3441,"h:mm"),0),IF(M3441&lt;0.25,TEXT(L3442-M3441,"h:mm"),TEXT(1-M3441+L3442,"h:mm")))</f>
        <v>5:16</v>
      </c>
      <c r="O3441" s="98" t="s">
        <v>4789</v>
      </c>
      <c r="P3441" s="0" t="s">
        <v>4859</v>
      </c>
      <c r="Q3441" s="0" t="s">
        <v>120</v>
      </c>
      <c r="R3441" s="0" t="str">
        <f aca="false">CHOOSE(WEEKDAY(A3441),"Dom","Lun","Mar","Mie","Jue","Vie","Sab")</f>
        <v>Jue</v>
      </c>
    </row>
    <row r="3442" customFormat="false" ht="15" hidden="false" customHeight="true" outlineLevel="0" collapsed="false">
      <c r="A3442" s="87" t="n">
        <v>44405</v>
      </c>
      <c r="B3442" s="48" t="s">
        <v>4860</v>
      </c>
      <c r="C3442" s="97" t="n">
        <v>400</v>
      </c>
      <c r="D3442" s="50" t="s">
        <v>821</v>
      </c>
      <c r="E3442" s="51" t="s">
        <v>4861</v>
      </c>
      <c r="F3442" s="52" t="n">
        <f aca="false">IF(MONTH(A3442)=MONTH(A3441),F3441+1,1)</f>
        <v>2</v>
      </c>
      <c r="G3442" s="51"/>
      <c r="H3442" s="54" t="s">
        <v>4862</v>
      </c>
      <c r="I3442" s="54" t="s">
        <v>183</v>
      </c>
      <c r="J3442" s="54" t="s">
        <v>2313</v>
      </c>
      <c r="K3442" s="151" t="s">
        <v>72</v>
      </c>
      <c r="L3442" s="57" t="n">
        <v>0.615277777777778</v>
      </c>
      <c r="M3442" s="57" t="n">
        <v>0.615277777777778</v>
      </c>
      <c r="N3442" s="58" t="str">
        <f aca="false">IF(A3443=A3442,IF(L3443,TEXT(L3443-M3442,"h:mm"),0),IF(M3442&lt;0.25,TEXT(L3443-M3442,"h:mm"),TEXT(1-M3442+L3443,"h:mm")))</f>
        <v>20:05</v>
      </c>
      <c r="O3442" s="98" t="s">
        <v>4863</v>
      </c>
      <c r="P3442" s="0" t="s">
        <v>4864</v>
      </c>
      <c r="Q3442" s="0" t="s">
        <v>120</v>
      </c>
      <c r="R3442" s="0" t="str">
        <f aca="false">CHOOSE(WEEKDAY(A3442),"Dom","Lun","Mar","Mie","Jue","Vie","Sab")</f>
        <v>Mie</v>
      </c>
    </row>
    <row r="3443" customFormat="false" ht="15" hidden="false" customHeight="true" outlineLevel="0" collapsed="false">
      <c r="A3443" s="32" t="n">
        <v>44406</v>
      </c>
      <c r="B3443" s="9" t="s">
        <v>4865</v>
      </c>
      <c r="C3443" s="71" t="n">
        <v>350</v>
      </c>
      <c r="D3443" s="72" t="s">
        <v>821</v>
      </c>
      <c r="E3443" s="73" t="s">
        <v>4866</v>
      </c>
      <c r="F3443" s="74" t="n">
        <f aca="false">IF(MONTH(A3443)=MONTH(A3442),F3442+1,1)</f>
        <v>3</v>
      </c>
      <c r="G3443" s="73"/>
      <c r="H3443" s="75" t="s">
        <v>233</v>
      </c>
      <c r="I3443" s="75" t="s">
        <v>100</v>
      </c>
      <c r="J3443" s="75" t="s">
        <v>2313</v>
      </c>
      <c r="K3443" s="34" t="s">
        <v>72</v>
      </c>
      <c r="L3443" s="7" t="n">
        <v>0.452083333333333</v>
      </c>
      <c r="M3443" s="7" t="n">
        <v>0.452083333333333</v>
      </c>
      <c r="N3443" s="77" t="str">
        <f aca="false">IF(A3444=A3443,IF(L3444,TEXT(L3444-M3443,"h:mm"),0),IF(M3443&lt;0.25,TEXT(L3444-M3443,"h:mm"),TEXT(1-M3443+L3444,"h:mm")))</f>
        <v>0:32</v>
      </c>
      <c r="O3443" s="37" t="s">
        <v>4867</v>
      </c>
      <c r="Q3443" s="0" t="s">
        <v>120</v>
      </c>
      <c r="R3443" s="0" t="str">
        <f aca="false">CHOOSE(WEEKDAY(A3443),"Dom","Lun","Mar","Mie","Jue","Vie","Sab")</f>
        <v>Jue</v>
      </c>
    </row>
    <row r="3444" customFormat="false" ht="15" hidden="false" customHeight="true" outlineLevel="0" collapsed="false">
      <c r="A3444" s="47" t="n">
        <v>44406</v>
      </c>
      <c r="B3444" s="79" t="s">
        <v>4868</v>
      </c>
      <c r="C3444" s="49" t="n">
        <v>300</v>
      </c>
      <c r="D3444" s="80" t="s">
        <v>821</v>
      </c>
      <c r="E3444" s="81" t="s">
        <v>4869</v>
      </c>
      <c r="F3444" s="82" t="n">
        <f aca="false">IF(MONTH(A3444)=MONTH(A3443),F3443+1,1)</f>
        <v>4</v>
      </c>
      <c r="G3444" s="81"/>
      <c r="H3444" s="83" t="s">
        <v>4870</v>
      </c>
      <c r="I3444" s="83" t="s">
        <v>159</v>
      </c>
      <c r="J3444" s="83" t="s">
        <v>2313</v>
      </c>
      <c r="K3444" s="103" t="s">
        <v>757</v>
      </c>
      <c r="L3444" s="85" t="n">
        <v>0.474305555555556</v>
      </c>
      <c r="M3444" s="85" t="n">
        <v>0.474305555555556</v>
      </c>
      <c r="N3444" s="86" t="str">
        <f aca="false">IF(A3445=A3444,IF(L3445,TEXT(L3445-M3444,"h:mm"),0),IF(M3444&lt;0.25,TEXT(L3445-M3444,"h:mm"),TEXT(1-M3444+L3445,"h:mm")))</f>
        <v>4:07</v>
      </c>
      <c r="O3444" s="59" t="s">
        <v>4871</v>
      </c>
      <c r="Q3444" s="0" t="s">
        <v>120</v>
      </c>
      <c r="R3444" s="0" t="str">
        <f aca="false">CHOOSE(WEEKDAY(A3444),"Dom","Lun","Mar","Mie","Jue","Vie","Sab")</f>
        <v>Jue</v>
      </c>
    </row>
    <row r="3445" customFormat="false" ht="15" hidden="false" customHeight="true" outlineLevel="0" collapsed="false">
      <c r="A3445" s="87" t="n">
        <v>44408</v>
      </c>
      <c r="B3445" s="48" t="s">
        <v>4872</v>
      </c>
      <c r="C3445" s="97" t="n">
        <v>380</v>
      </c>
      <c r="D3445" s="50" t="s">
        <v>821</v>
      </c>
      <c r="E3445" s="51" t="s">
        <v>4873</v>
      </c>
      <c r="F3445" s="52" t="n">
        <f aca="false">IF(MONTH(A3445)=MONTH(A3444),F3444+1,1)</f>
        <v>5</v>
      </c>
      <c r="G3445" s="51"/>
      <c r="H3445" s="54" t="s">
        <v>4874</v>
      </c>
      <c r="I3445" s="54" t="s">
        <v>314</v>
      </c>
      <c r="J3445" s="54" t="s">
        <v>2313</v>
      </c>
      <c r="K3445" s="151" t="s">
        <v>72</v>
      </c>
      <c r="L3445" s="57" t="n">
        <v>0.645833333333333</v>
      </c>
      <c r="M3445" s="57" t="n">
        <v>0.645833333333333</v>
      </c>
      <c r="N3445" s="58" t="str">
        <f aca="false">IF(A3446=A3445,IF(L3446,TEXT(L3446-M3445,"h:mm"),0),IF(M3445&lt;0.25,TEXT(L3446-M3445,"h:mm"),TEXT(1-M3445+L3446,"h:mm")))</f>
        <v>23:32</v>
      </c>
      <c r="O3445" s="98" t="s">
        <v>4875</v>
      </c>
      <c r="Q3445" s="0" t="s">
        <v>120</v>
      </c>
      <c r="R3445" s="0" t="str">
        <f aca="false">CHOOSE(WEEKDAY(A3445),"Dom","Lun","Mar","Mie","Jue","Vie","Sab")</f>
        <v>Sab</v>
      </c>
    </row>
    <row r="3446" customFormat="false" ht="15" hidden="false" customHeight="true" outlineLevel="0" collapsed="false">
      <c r="A3446" s="32" t="n">
        <v>44411</v>
      </c>
      <c r="B3446" s="9" t="s">
        <v>2573</v>
      </c>
      <c r="C3446" s="71" t="n">
        <v>450</v>
      </c>
      <c r="D3446" s="72" t="s">
        <v>821</v>
      </c>
      <c r="E3446" s="73" t="s">
        <v>4876</v>
      </c>
      <c r="F3446" s="74" t="n">
        <f aca="false">IF(MONTH(A3446)=MONTH(A3445),F3445+1,1)</f>
        <v>1</v>
      </c>
      <c r="G3446" s="73"/>
      <c r="H3446" s="75" t="s">
        <v>233</v>
      </c>
      <c r="I3446" s="75" t="s">
        <v>314</v>
      </c>
      <c r="J3446" s="75" t="s">
        <v>2313</v>
      </c>
      <c r="K3446" s="34" t="s">
        <v>72</v>
      </c>
      <c r="L3446" s="7" t="n">
        <v>0.626388888888889</v>
      </c>
      <c r="M3446" s="7" t="n">
        <v>0.626388888888889</v>
      </c>
      <c r="N3446" s="77" t="str">
        <f aca="false">IF(A3447=A3446,IF(L3447,TEXT(L3447-M3446,"h:mm"),0),IF(M3446&lt;0.25,TEXT(L3447-M3446,"h:mm"),TEXT(1-M3446+L3447,"h:mm")))</f>
        <v>0:01</v>
      </c>
      <c r="O3446" s="37" t="s">
        <v>4877</v>
      </c>
      <c r="Q3446" s="0" t="s">
        <v>75</v>
      </c>
      <c r="R3446" s="0" t="str">
        <f aca="false">CHOOSE(WEEKDAY(A3446),"Dom","Lun","Mar","Mie","Jue","Vie","Sab")</f>
        <v>Mar</v>
      </c>
    </row>
    <row r="3447" customFormat="false" ht="15" hidden="false" customHeight="true" outlineLevel="0" collapsed="false">
      <c r="A3447" s="47" t="n">
        <v>44411</v>
      </c>
      <c r="B3447" s="79" t="s">
        <v>68</v>
      </c>
      <c r="C3447" s="49" t="n">
        <v>450</v>
      </c>
      <c r="D3447" s="80" t="s">
        <v>69</v>
      </c>
      <c r="E3447" s="81" t="s">
        <v>70</v>
      </c>
      <c r="F3447" s="82" t="n">
        <f aca="false">IF(MONTH(A3447)=MONTH(A3446),F3446+1,1)</f>
        <v>2</v>
      </c>
      <c r="G3447" s="81"/>
      <c r="H3447" s="83" t="s">
        <v>71</v>
      </c>
      <c r="I3447" s="83" t="s">
        <v>113</v>
      </c>
      <c r="J3447" s="83" t="s">
        <v>2313</v>
      </c>
      <c r="K3447" s="103" t="s">
        <v>72</v>
      </c>
      <c r="L3447" s="85" t="n">
        <v>0.627083333333333</v>
      </c>
      <c r="M3447" s="85" t="n">
        <v>0.627083333333333</v>
      </c>
      <c r="N3447" s="86" t="str">
        <f aca="false">IF(A3448=A3447,IF(L3448,TEXT(L3448-M3447,"h:mm"),0),IF(M3447&lt;0.25,TEXT(L3448-M3447,"h:mm"),TEXT(1-M3447+L3448,"h:mm")))</f>
        <v>19:15</v>
      </c>
      <c r="O3447" s="59" t="s">
        <v>74</v>
      </c>
      <c r="Q3447" s="0" t="s">
        <v>75</v>
      </c>
      <c r="R3447" s="0" t="str">
        <f aca="false">CHOOSE(WEEKDAY(A3447),"Dom","Lun","Mar","Mie","Jue","Vie","Sab")</f>
        <v>Mar</v>
      </c>
    </row>
    <row r="3448" customFormat="false" ht="15" hidden="false" customHeight="true" outlineLevel="0" collapsed="false">
      <c r="A3448" s="87" t="n">
        <v>44412</v>
      </c>
      <c r="B3448" s="48" t="s">
        <v>4878</v>
      </c>
      <c r="C3448" s="97" t="n">
        <v>370</v>
      </c>
      <c r="D3448" s="50" t="s">
        <v>821</v>
      </c>
      <c r="E3448" s="51" t="s">
        <v>4879</v>
      </c>
      <c r="F3448" s="52" t="n">
        <f aca="false">IF(MONTH(A3448)=MONTH(A3447),F3447+1,1)</f>
        <v>3</v>
      </c>
      <c r="G3448" s="51"/>
      <c r="H3448" s="54" t="s">
        <v>4880</v>
      </c>
      <c r="I3448" s="54" t="s">
        <v>183</v>
      </c>
      <c r="J3448" s="54" t="s">
        <v>2313</v>
      </c>
      <c r="K3448" s="151" t="s">
        <v>72</v>
      </c>
      <c r="L3448" s="57" t="n">
        <v>0.429166666666667</v>
      </c>
      <c r="M3448" s="57" t="n">
        <v>0.429166666666667</v>
      </c>
      <c r="N3448" s="58" t="str">
        <f aca="false">IF(A3449=A3448,IF(L3449,TEXT(L3449-M3448,"h:mm"),0),IF(M3448&lt;0.25,TEXT(L3449-M3448,"h:mm"),TEXT(1-M3448+L3449,"h:mm")))</f>
        <v>3:27</v>
      </c>
      <c r="O3448" s="98" t="s">
        <v>4881</v>
      </c>
      <c r="Q3448" s="0" t="s">
        <v>75</v>
      </c>
      <c r="R3448" s="0" t="str">
        <f aca="false">CHOOSE(WEEKDAY(A3448),"Dom","Lun","Mar","Mie","Jue","Vie","Sab")</f>
        <v>Mie</v>
      </c>
    </row>
    <row r="3449" customFormat="false" ht="15" hidden="false" customHeight="true" outlineLevel="0" collapsed="false">
      <c r="A3449" s="87" t="n">
        <v>44413</v>
      </c>
      <c r="B3449" s="48" t="s">
        <v>4882</v>
      </c>
      <c r="C3449" s="97" t="n">
        <v>400</v>
      </c>
      <c r="D3449" s="50" t="s">
        <v>821</v>
      </c>
      <c r="E3449" s="51" t="s">
        <v>4883</v>
      </c>
      <c r="F3449" s="52" t="n">
        <f aca="false">IF(MONTH(A3449)=MONTH(A3448),F3448+1,1)</f>
        <v>4</v>
      </c>
      <c r="G3449" s="51"/>
      <c r="H3449" s="54" t="s">
        <v>4884</v>
      </c>
      <c r="I3449" s="54" t="s">
        <v>113</v>
      </c>
      <c r="J3449" s="54"/>
      <c r="K3449" s="151" t="s">
        <v>72</v>
      </c>
      <c r="L3449" s="57" t="n">
        <v>0.572916666666667</v>
      </c>
      <c r="M3449" s="57" t="n">
        <v>0.572916666666667</v>
      </c>
      <c r="N3449" s="58" t="str">
        <f aca="false">IF(A3450=A3449,IF(L3450,TEXT(L3450-M3449,"h:mm"),0),IF(M3449&lt;0.25,TEXT(L3450-M3449,"h:mm"),TEXT(1-M3449+L3450,"h:mm")))</f>
        <v>19:07</v>
      </c>
      <c r="O3449" s="98" t="s">
        <v>4885</v>
      </c>
      <c r="Q3449" s="0" t="s">
        <v>75</v>
      </c>
      <c r="R3449" s="0" t="str">
        <f aca="false">CHOOSE(WEEKDAY(A3449),"Dom","Lun","Mar","Mie","Jue","Vie","Sab")</f>
        <v>Jue</v>
      </c>
    </row>
    <row r="3450" customFormat="false" ht="15" hidden="false" customHeight="true" outlineLevel="0" collapsed="false">
      <c r="A3450" s="32" t="n">
        <v>44415</v>
      </c>
      <c r="B3450" s="9" t="s">
        <v>3434</v>
      </c>
      <c r="C3450" s="33" t="n">
        <v>300</v>
      </c>
      <c r="D3450" s="72" t="s">
        <v>821</v>
      </c>
      <c r="E3450" s="73" t="s">
        <v>3435</v>
      </c>
      <c r="F3450" s="74" t="n">
        <f aca="false">IF(MONTH(A3450)=MONTH(A3449),F3449+1,1)</f>
        <v>5</v>
      </c>
      <c r="G3450" s="73"/>
      <c r="H3450" s="75" t="s">
        <v>3436</v>
      </c>
      <c r="I3450" s="75" t="s">
        <v>187</v>
      </c>
      <c r="J3450" s="75" t="s">
        <v>2313</v>
      </c>
      <c r="K3450" s="34" t="s">
        <v>72</v>
      </c>
      <c r="L3450" s="7" t="n">
        <v>0.369444444444444</v>
      </c>
      <c r="M3450" s="7" t="n">
        <v>0.369444444444444</v>
      </c>
      <c r="N3450" s="77" t="str">
        <f aca="false">IF(A3451=A3450,IF(L3451,TEXT(L3451-M3450,"h:mm"),0),IF(M3450&lt;0.25,TEXT(L3451-M3450,"h:mm"),TEXT(1-M3450+L3451,"h:mm")))</f>
        <v>0:42</v>
      </c>
      <c r="O3450" s="37" t="s">
        <v>3955</v>
      </c>
      <c r="Q3450" s="0" t="s">
        <v>75</v>
      </c>
      <c r="R3450" s="0" t="str">
        <f aca="false">CHOOSE(WEEKDAY(A3450),"Dom","Lun","Mar","Mie","Jue","Vie","Sab")</f>
        <v>Sab</v>
      </c>
    </row>
    <row r="3451" customFormat="false" ht="15" hidden="false" customHeight="true" outlineLevel="0" collapsed="false">
      <c r="A3451" s="47" t="n">
        <v>44415</v>
      </c>
      <c r="B3451" s="79" t="s">
        <v>2254</v>
      </c>
      <c r="C3451" s="49" t="n">
        <v>300</v>
      </c>
      <c r="D3451" s="80" t="s">
        <v>821</v>
      </c>
      <c r="E3451" s="81" t="s">
        <v>2255</v>
      </c>
      <c r="F3451" s="82" t="n">
        <f aca="false">IF(MONTH(A3451)=MONTH(A3450),F3450+1,1)</f>
        <v>6</v>
      </c>
      <c r="G3451" s="81"/>
      <c r="H3451" s="83" t="s">
        <v>1421</v>
      </c>
      <c r="I3451" s="83" t="s">
        <v>183</v>
      </c>
      <c r="J3451" s="83" t="s">
        <v>2313</v>
      </c>
      <c r="K3451" s="103" t="s">
        <v>72</v>
      </c>
      <c r="L3451" s="85" t="n">
        <v>0.398611111111111</v>
      </c>
      <c r="M3451" s="85" t="n">
        <v>0.398611111111111</v>
      </c>
      <c r="N3451" s="86" t="str">
        <f aca="false">IF(A3452=A3451,IF(L3452,TEXT(L3452-M3451,"h:mm"),0),IF(M3451&lt;0.25,TEXT(L3452-M3451,"h:mm"),TEXT(1-M3451+L3452,"h:mm")))</f>
        <v>5:59</v>
      </c>
      <c r="O3451" s="59" t="s">
        <v>1422</v>
      </c>
      <c r="Q3451" s="0" t="s">
        <v>75</v>
      </c>
      <c r="R3451" s="0" t="str">
        <f aca="false">CHOOSE(WEEKDAY(A3451),"Dom","Lun","Mar","Mie","Jue","Vie","Sab")</f>
        <v>Sab</v>
      </c>
    </row>
    <row r="3452" customFormat="false" ht="15" hidden="false" customHeight="true" outlineLevel="0" collapsed="false">
      <c r="A3452" s="32" t="n">
        <v>44417</v>
      </c>
      <c r="B3452" s="9" t="s">
        <v>4886</v>
      </c>
      <c r="C3452" s="71" t="n">
        <v>300</v>
      </c>
      <c r="D3452" s="72" t="s">
        <v>729</v>
      </c>
      <c r="E3452" s="73" t="s">
        <v>4887</v>
      </c>
      <c r="F3452" s="74" t="n">
        <f aca="false">IF(MONTH(A3452)=MONTH(A3451),F3451+1,1)</f>
        <v>7</v>
      </c>
      <c r="G3452" s="73"/>
      <c r="H3452" s="75" t="s">
        <v>4888</v>
      </c>
      <c r="I3452" s="75" t="s">
        <v>159</v>
      </c>
      <c r="J3452" s="75" t="s">
        <v>2313</v>
      </c>
      <c r="K3452" s="34" t="s">
        <v>72</v>
      </c>
      <c r="L3452" s="7" t="n">
        <v>0.647916666666667</v>
      </c>
      <c r="M3452" s="7" t="n">
        <v>0.647916666666667</v>
      </c>
      <c r="N3452" s="77" t="str">
        <f aca="false">IF(A3453=A3452,IF(L3453,TEXT(L3453-M3452,"h:mm"),0),IF(M3452&lt;0.25,TEXT(L3453-M3452,"h:mm"),TEXT(1-M3452+L3453,"h:mm")))</f>
        <v>0:01</v>
      </c>
      <c r="O3452" s="37" t="s">
        <v>4889</v>
      </c>
      <c r="Q3452" s="0" t="s">
        <v>115</v>
      </c>
      <c r="R3452" s="0" t="str">
        <f aca="false">CHOOSE(WEEKDAY(A3452),"Dom","Lun","Mar","Mie","Jue","Vie","Sab")</f>
        <v>Lun</v>
      </c>
    </row>
    <row r="3453" customFormat="false" ht="15" hidden="false" customHeight="true" outlineLevel="0" collapsed="false">
      <c r="A3453" s="47" t="n">
        <v>44417</v>
      </c>
      <c r="B3453" s="79" t="s">
        <v>4890</v>
      </c>
      <c r="C3453" s="49" t="n">
        <v>430</v>
      </c>
      <c r="D3453" s="80" t="s">
        <v>729</v>
      </c>
      <c r="E3453" s="81" t="s">
        <v>4891</v>
      </c>
      <c r="F3453" s="82" t="n">
        <f aca="false">IF(MONTH(A3453)=MONTH(A3452),F3452+1,1)</f>
        <v>8</v>
      </c>
      <c r="G3453" s="81"/>
      <c r="H3453" s="83" t="s">
        <v>233</v>
      </c>
      <c r="I3453" s="83" t="s">
        <v>113</v>
      </c>
      <c r="J3453" s="83" t="s">
        <v>2313</v>
      </c>
      <c r="K3453" s="103" t="s">
        <v>72</v>
      </c>
      <c r="L3453" s="85" t="n">
        <v>0.648611111111111</v>
      </c>
      <c r="M3453" s="85" t="n">
        <v>0.648611111111111</v>
      </c>
      <c r="N3453" s="86" t="str">
        <f aca="false">IF(A3454=A3453,IF(L3454,TEXT(L3454-M3453,"h:mm"),0),IF(M3453&lt;0.25,TEXT(L3454-M3453,"h:mm"),TEXT(1-M3453+L3454,"h:mm")))</f>
        <v>17:26</v>
      </c>
      <c r="O3453" s="59" t="s">
        <v>4892</v>
      </c>
      <c r="Q3453" s="0" t="s">
        <v>115</v>
      </c>
      <c r="R3453" s="0" t="str">
        <f aca="false">CHOOSE(WEEKDAY(A3453),"Dom","Lun","Mar","Mie","Jue","Vie","Sab")</f>
        <v>Lun</v>
      </c>
    </row>
    <row r="3454" customFormat="false" ht="15" hidden="false" customHeight="true" outlineLevel="0" collapsed="false">
      <c r="A3454" s="32" t="n">
        <v>44418</v>
      </c>
      <c r="B3454" s="9" t="s">
        <v>4893</v>
      </c>
      <c r="C3454" s="71" t="n">
        <v>350</v>
      </c>
      <c r="D3454" s="72" t="s">
        <v>821</v>
      </c>
      <c r="E3454" s="73" t="s">
        <v>4894</v>
      </c>
      <c r="F3454" s="74" t="n">
        <f aca="false">IF(MONTH(A3454)=MONTH(A3453),F3453+1,1)</f>
        <v>9</v>
      </c>
      <c r="G3454" s="73"/>
      <c r="H3454" s="75" t="s">
        <v>4895</v>
      </c>
      <c r="I3454" s="75" t="s">
        <v>1720</v>
      </c>
      <c r="J3454" s="75" t="s">
        <v>2313</v>
      </c>
      <c r="K3454" s="34" t="s">
        <v>72</v>
      </c>
      <c r="L3454" s="7" t="n">
        <v>0.375</v>
      </c>
      <c r="M3454" s="7" t="n">
        <v>0.375</v>
      </c>
      <c r="N3454" s="77" t="str">
        <f aca="false">IF(A3455=A3454,IF(L3455,TEXT(L3455-M3454,"h:mm"),0),IF(M3454&lt;0.25,TEXT(L3455-M3454,"h:mm"),TEXT(1-M3454+L3455,"h:mm")))</f>
        <v>5:30</v>
      </c>
      <c r="O3454" s="37" t="s">
        <v>4896</v>
      </c>
      <c r="Q3454" s="0" t="s">
        <v>115</v>
      </c>
      <c r="R3454" s="0" t="str">
        <f aca="false">CHOOSE(WEEKDAY(A3454),"Dom","Lun","Mar","Mie","Jue","Vie","Sab")</f>
        <v>Mar</v>
      </c>
    </row>
    <row r="3455" customFormat="false" ht="15" hidden="false" customHeight="true" outlineLevel="0" collapsed="false">
      <c r="A3455" s="32" t="n">
        <v>44418</v>
      </c>
      <c r="B3455" s="9" t="s">
        <v>4897</v>
      </c>
      <c r="C3455" s="71" t="n">
        <v>430</v>
      </c>
      <c r="D3455" s="72" t="s">
        <v>821</v>
      </c>
      <c r="E3455" s="73" t="s">
        <v>4898</v>
      </c>
      <c r="F3455" s="74" t="n">
        <f aca="false">IF(MONTH(A3455)=MONTH(A3454),F3454+1,1)</f>
        <v>10</v>
      </c>
      <c r="G3455" s="73"/>
      <c r="H3455" s="75" t="s">
        <v>4899</v>
      </c>
      <c r="I3455" s="75" t="s">
        <v>113</v>
      </c>
      <c r="J3455" s="75" t="s">
        <v>2313</v>
      </c>
      <c r="K3455" s="34" t="s">
        <v>72</v>
      </c>
      <c r="L3455" s="7" t="n">
        <v>0.604166666666667</v>
      </c>
      <c r="M3455" s="7" t="n">
        <v>0.604166666666667</v>
      </c>
      <c r="N3455" s="77" t="str">
        <f aca="false">IF(A3456=A3455,IF(L3456,TEXT(L3456-M3455,"h:mm"),0),IF(M3455&lt;0.25,TEXT(L3456-M3455,"h:mm"),TEXT(1-M3455+L3456,"h:mm")))</f>
        <v>2:00</v>
      </c>
      <c r="O3455" s="37" t="s">
        <v>4900</v>
      </c>
      <c r="Q3455" s="0" t="s">
        <v>115</v>
      </c>
      <c r="R3455" s="0" t="str">
        <f aca="false">CHOOSE(WEEKDAY(A3455),"Dom","Lun","Mar","Mie","Jue","Vie","Sab")</f>
        <v>Mar</v>
      </c>
    </row>
    <row r="3456" customFormat="false" ht="15" hidden="false" customHeight="true" outlineLevel="0" collapsed="false">
      <c r="A3456" s="47" t="n">
        <v>44418</v>
      </c>
      <c r="B3456" s="79" t="s">
        <v>4901</v>
      </c>
      <c r="C3456" s="49" t="n">
        <v>350</v>
      </c>
      <c r="D3456" s="80" t="s">
        <v>821</v>
      </c>
      <c r="E3456" s="81" t="s">
        <v>4902</v>
      </c>
      <c r="F3456" s="82" t="n">
        <f aca="false">IF(MONTH(A3456)=MONTH(A3455),F3455+1,1)</f>
        <v>11</v>
      </c>
      <c r="G3456" s="81"/>
      <c r="H3456" s="83" t="s">
        <v>233</v>
      </c>
      <c r="I3456" s="83" t="s">
        <v>100</v>
      </c>
      <c r="J3456" s="83" t="s">
        <v>2313</v>
      </c>
      <c r="K3456" s="103" t="s">
        <v>72</v>
      </c>
      <c r="L3456" s="85" t="n">
        <v>0.6875</v>
      </c>
      <c r="M3456" s="85" t="n">
        <v>0.6875</v>
      </c>
      <c r="N3456" s="86" t="str">
        <f aca="false">IF(A3457=A3456,IF(L3457,TEXT(L3457-M3456,"h:mm"),0),IF(M3456&lt;0.25,TEXT(L3457-M3456,"h:mm"),TEXT(1-M3456+L3457,"h:mm")))</f>
        <v>16:51</v>
      </c>
      <c r="O3456" s="59" t="s">
        <v>4903</v>
      </c>
      <c r="Q3456" s="0" t="s">
        <v>115</v>
      </c>
      <c r="R3456" s="0" t="str">
        <f aca="false">CHOOSE(WEEKDAY(A3456),"Dom","Lun","Mar","Mie","Jue","Vie","Sab")</f>
        <v>Mar</v>
      </c>
    </row>
    <row r="3457" customFormat="false" ht="15" hidden="false" customHeight="true" outlineLevel="0" collapsed="false">
      <c r="A3457" s="32" t="n">
        <v>44427</v>
      </c>
      <c r="B3457" s="9" t="s">
        <v>4904</v>
      </c>
      <c r="C3457" s="71" t="n">
        <v>360</v>
      </c>
      <c r="D3457" s="72" t="s">
        <v>821</v>
      </c>
      <c r="E3457" s="73" t="s">
        <v>4905</v>
      </c>
      <c r="F3457" s="74" t="n">
        <f aca="false">IF(MONTH(A3457)=MONTH(A3456),F3456+1,1)</f>
        <v>12</v>
      </c>
      <c r="G3457" s="73"/>
      <c r="H3457" s="75" t="s">
        <v>4904</v>
      </c>
      <c r="I3457" s="75" t="s">
        <v>100</v>
      </c>
      <c r="J3457" s="75" t="s">
        <v>2313</v>
      </c>
      <c r="K3457" s="34" t="s">
        <v>72</v>
      </c>
      <c r="L3457" s="7" t="n">
        <v>0.389583333333333</v>
      </c>
      <c r="M3457" s="7" t="n">
        <v>0.389583333333333</v>
      </c>
      <c r="N3457" s="77" t="str">
        <f aca="false">IF(A3458=A3457,IF(L3458,TEXT(L3458-M3457,"h:mm"),0),IF(M3457&lt;0.25,TEXT(L3458-M3457,"h:mm"),TEXT(1-M3457+L3458,"h:mm")))</f>
        <v>0:54</v>
      </c>
      <c r="O3457" s="37" t="s">
        <v>4906</v>
      </c>
      <c r="P3457" s="0" t="s">
        <v>4403</v>
      </c>
      <c r="Q3457" s="0" t="s">
        <v>332</v>
      </c>
      <c r="R3457" s="0" t="str">
        <f aca="false">CHOOSE(WEEKDAY(A3457),"Dom","Lun","Mar","Mie","Jue","Vie","Sab")</f>
        <v>Jue</v>
      </c>
    </row>
    <row r="3458" customFormat="false" ht="15" hidden="false" customHeight="true" outlineLevel="0" collapsed="false">
      <c r="A3458" s="47" t="n">
        <v>44427</v>
      </c>
      <c r="B3458" s="79" t="s">
        <v>4907</v>
      </c>
      <c r="C3458" s="49" t="n">
        <v>340</v>
      </c>
      <c r="D3458" s="80" t="s">
        <v>821</v>
      </c>
      <c r="E3458" s="81" t="s">
        <v>4908</v>
      </c>
      <c r="F3458" s="82" t="n">
        <f aca="false">IF(MONTH(A3458)=MONTH(A3457),F3457+1,1)</f>
        <v>13</v>
      </c>
      <c r="G3458" s="81"/>
      <c r="H3458" s="83" t="s">
        <v>4909</v>
      </c>
      <c r="I3458" s="83" t="s">
        <v>100</v>
      </c>
      <c r="J3458" s="83" t="s">
        <v>2313</v>
      </c>
      <c r="K3458" s="103" t="s">
        <v>757</v>
      </c>
      <c r="L3458" s="85" t="n">
        <v>0.427083333333333</v>
      </c>
      <c r="M3458" s="85" t="n">
        <v>0.427083333333333</v>
      </c>
      <c r="N3458" s="86" t="str">
        <f aca="false">IF(A3459=A3458,IF(L3459,TEXT(L3459-M3458,"h:mm"),0),IF(M3458&lt;0.25,TEXT(L3459-M3458,"h:mm"),TEXT(1-M3458+L3459,"h:mm")))</f>
        <v>0:24</v>
      </c>
      <c r="O3458" s="59" t="s">
        <v>4910</v>
      </c>
      <c r="Q3458" s="0" t="s">
        <v>332</v>
      </c>
      <c r="R3458" s="0" t="str">
        <f aca="false">CHOOSE(WEEKDAY(A3458),"Dom","Lun","Mar","Mie","Jue","Vie","Sab")</f>
        <v>Jue</v>
      </c>
    </row>
    <row r="3459" customFormat="false" ht="15" hidden="false" customHeight="true" outlineLevel="0" collapsed="false">
      <c r="A3459" s="32" t="n">
        <v>44429</v>
      </c>
      <c r="B3459" s="9" t="s">
        <v>4911</v>
      </c>
      <c r="C3459" s="71" t="n">
        <v>350</v>
      </c>
      <c r="D3459" s="72" t="s">
        <v>821</v>
      </c>
      <c r="E3459" s="73" t="s">
        <v>4912</v>
      </c>
      <c r="F3459" s="74" t="n">
        <f aca="false">IF(MONTH(A3459)=MONTH(A3458),F3458+1,1)</f>
        <v>14</v>
      </c>
      <c r="G3459" s="73"/>
      <c r="H3459" s="75" t="s">
        <v>233</v>
      </c>
      <c r="I3459" s="75" t="s">
        <v>100</v>
      </c>
      <c r="J3459" s="75" t="s">
        <v>2313</v>
      </c>
      <c r="K3459" s="34" t="s">
        <v>72</v>
      </c>
      <c r="L3459" s="7" t="n">
        <v>0.44375</v>
      </c>
      <c r="M3459" s="7" t="n">
        <v>0.44375</v>
      </c>
      <c r="N3459" s="77" t="str">
        <f aca="false">IF(A3460=A3459,IF(L3460,TEXT(L3460-M3459,"h:mm"),0),IF(M3459&lt;0.25,TEXT(L3460-M3459,"h:mm"),TEXT(1-M3459+L3460,"h:mm")))</f>
        <v>0:24</v>
      </c>
      <c r="O3459" s="37" t="s">
        <v>4913</v>
      </c>
      <c r="P3459" s="0" t="s">
        <v>4914</v>
      </c>
      <c r="Q3459" s="0" t="s">
        <v>120</v>
      </c>
      <c r="R3459" s="0" t="str">
        <f aca="false">CHOOSE(WEEKDAY(A3459),"Dom","Lun","Mar","Mie","Jue","Vie","Sab")</f>
        <v>Sab</v>
      </c>
    </row>
    <row r="3460" customFormat="false" ht="15" hidden="false" customHeight="true" outlineLevel="0" collapsed="false">
      <c r="A3460" s="32" t="n">
        <v>44429</v>
      </c>
      <c r="B3460" s="9" t="s">
        <v>4915</v>
      </c>
      <c r="C3460" s="71" t="n">
        <v>330</v>
      </c>
      <c r="D3460" s="72" t="s">
        <v>821</v>
      </c>
      <c r="E3460" s="73" t="s">
        <v>4916</v>
      </c>
      <c r="F3460" s="74" t="n">
        <f aca="false">IF(MONTH(A3460)=MONTH(A3459),F3459+1,1)</f>
        <v>15</v>
      </c>
      <c r="G3460" s="73"/>
      <c r="H3460" s="75" t="s">
        <v>4917</v>
      </c>
      <c r="I3460" s="75" t="s">
        <v>187</v>
      </c>
      <c r="J3460" s="75" t="s">
        <v>2313</v>
      </c>
      <c r="K3460" s="34" t="s">
        <v>757</v>
      </c>
      <c r="L3460" s="7" t="n">
        <v>0.460416666666667</v>
      </c>
      <c r="M3460" s="7" t="n">
        <v>0.460416666666667</v>
      </c>
      <c r="N3460" s="77" t="str">
        <f aca="false">IF(A3461=A3460,IF(L3461,TEXT(L3461-M3460,"h:mm"),0),IF(M3460&lt;0.25,TEXT(L3461-M3460,"h:mm"),TEXT(1-M3460+L3461,"h:mm")))</f>
        <v>7:17</v>
      </c>
      <c r="O3460" s="37" t="s">
        <v>4918</v>
      </c>
      <c r="Q3460" s="0" t="s">
        <v>120</v>
      </c>
      <c r="R3460" s="0" t="str">
        <f aca="false">CHOOSE(WEEKDAY(A3460),"Dom","Lun","Mar","Mie","Jue","Vie","Sab")</f>
        <v>Sab</v>
      </c>
    </row>
    <row r="3461" customFormat="false" ht="15" hidden="false" customHeight="true" outlineLevel="0" collapsed="false">
      <c r="A3461" s="47" t="n">
        <v>44429</v>
      </c>
      <c r="B3461" s="79" t="s">
        <v>4919</v>
      </c>
      <c r="C3461" s="49" t="n">
        <v>450</v>
      </c>
      <c r="D3461" s="80" t="s">
        <v>821</v>
      </c>
      <c r="E3461" s="81" t="s">
        <v>4920</v>
      </c>
      <c r="F3461" s="82" t="n">
        <f aca="false">IF(MONTH(A3461)=MONTH(A3460),F3460+1,1)</f>
        <v>16</v>
      </c>
      <c r="G3461" s="81"/>
      <c r="H3461" s="83" t="s">
        <v>233</v>
      </c>
      <c r="I3461" s="83" t="s">
        <v>113</v>
      </c>
      <c r="J3461" s="83" t="s">
        <v>2313</v>
      </c>
      <c r="K3461" s="103" t="s">
        <v>757</v>
      </c>
      <c r="L3461" s="85" t="n">
        <v>0.763888888888889</v>
      </c>
      <c r="M3461" s="85" t="n">
        <v>0.763888888888889</v>
      </c>
      <c r="N3461" s="86" t="str">
        <f aca="false">IF(A3462=A3461,IF(L3462,TEXT(L3462-M3461,"h:mm"),0),IF(M3461&lt;0.25,TEXT(L3462-M3461,"h:mm"),TEXT(1-M3461+L3462,"h:mm")))</f>
        <v>20:40</v>
      </c>
      <c r="O3461" s="59" t="s">
        <v>4921</v>
      </c>
      <c r="Q3461" s="0" t="s">
        <v>120</v>
      </c>
      <c r="R3461" s="0" t="str">
        <f aca="false">CHOOSE(WEEKDAY(A3461),"Dom","Lun","Mar","Mie","Jue","Vie","Sab")</f>
        <v>Sab</v>
      </c>
    </row>
    <row r="3462" customFormat="false" ht="15" hidden="false" customHeight="true" outlineLevel="0" collapsed="false">
      <c r="A3462" s="32" t="n">
        <v>44431</v>
      </c>
      <c r="B3462" s="9" t="s">
        <v>4911</v>
      </c>
      <c r="C3462" s="33" t="n">
        <v>350</v>
      </c>
      <c r="D3462" s="72" t="s">
        <v>821</v>
      </c>
      <c r="E3462" s="73" t="s">
        <v>4912</v>
      </c>
      <c r="F3462" s="74" t="n">
        <f aca="false">IF(MONTH(A3462)=MONTH(A3461),F3461+1,1)</f>
        <v>17</v>
      </c>
      <c r="G3462" s="73"/>
      <c r="H3462" s="75" t="s">
        <v>233</v>
      </c>
      <c r="I3462" s="75" t="s">
        <v>100</v>
      </c>
      <c r="J3462" s="75" t="s">
        <v>2313</v>
      </c>
      <c r="K3462" s="34" t="s">
        <v>757</v>
      </c>
      <c r="L3462" s="7" t="n">
        <v>0.625</v>
      </c>
      <c r="M3462" s="7" t="n">
        <v>0.625</v>
      </c>
      <c r="N3462" s="77" t="s">
        <v>385</v>
      </c>
      <c r="O3462" s="37" t="s">
        <v>4913</v>
      </c>
      <c r="P3462" s="0" t="s">
        <v>4922</v>
      </c>
      <c r="Q3462" s="0" t="s">
        <v>120</v>
      </c>
      <c r="R3462" s="0" t="str">
        <f aca="false">CHOOSE(WEEKDAY(A3462),"Dom","Lun","Mar","Mie","Jue","Vie","Sab")</f>
        <v>Lun</v>
      </c>
    </row>
    <row r="3463" customFormat="false" ht="15" hidden="false" customHeight="true" outlineLevel="0" collapsed="false">
      <c r="A3463" s="47" t="n">
        <v>44431</v>
      </c>
      <c r="B3463" s="79" t="s">
        <v>4923</v>
      </c>
      <c r="C3463" s="49" t="n">
        <v>350</v>
      </c>
      <c r="D3463" s="80" t="s">
        <v>821</v>
      </c>
      <c r="E3463" s="81" t="s">
        <v>4924</v>
      </c>
      <c r="F3463" s="82" t="n">
        <f aca="false">IF(MONTH(A3463)=MONTH(A3462),F3462+1,1)</f>
        <v>18</v>
      </c>
      <c r="G3463" s="81"/>
      <c r="H3463" s="83" t="s">
        <v>4925</v>
      </c>
      <c r="I3463" s="83" t="s">
        <v>100</v>
      </c>
      <c r="J3463" s="83" t="s">
        <v>2313</v>
      </c>
      <c r="K3463" s="103" t="s">
        <v>757</v>
      </c>
      <c r="L3463" s="85" t="n">
        <v>0.958333333333333</v>
      </c>
      <c r="M3463" s="85" t="n">
        <v>0.958333333333333</v>
      </c>
      <c r="N3463" s="86" t="str">
        <f aca="false">IF(A3464=A3463,IF(L3464,TEXT(L3464-M3463,"h:mm"),0),IF(M3463&lt;0.25,TEXT(L3464-M3463,"h:mm"),TEXT(1-M3463+L3464,"h:mm")))</f>
        <v>11:30</v>
      </c>
      <c r="O3463" s="59" t="s">
        <v>4926</v>
      </c>
      <c r="Q3463" s="0" t="s">
        <v>120</v>
      </c>
      <c r="R3463" s="0" t="str">
        <f aca="false">CHOOSE(WEEKDAY(A3463),"Dom","Lun","Mar","Mie","Jue","Vie","Sab")</f>
        <v>Lun</v>
      </c>
    </row>
    <row r="3464" customFormat="false" ht="15" hidden="false" customHeight="true" outlineLevel="0" collapsed="false">
      <c r="A3464" s="32" t="n">
        <v>44437</v>
      </c>
      <c r="B3464" s="9" t="s">
        <v>4927</v>
      </c>
      <c r="C3464" s="71" t="n">
        <v>350</v>
      </c>
      <c r="D3464" s="72" t="s">
        <v>821</v>
      </c>
      <c r="E3464" s="73" t="s">
        <v>4928</v>
      </c>
      <c r="F3464" s="74" t="n">
        <f aca="false">IF(MONTH(A3464)=MONTH(A3463),F3463+1,1)</f>
        <v>19</v>
      </c>
      <c r="G3464" s="73"/>
      <c r="H3464" s="75" t="s">
        <v>4929</v>
      </c>
      <c r="I3464" s="75" t="s">
        <v>100</v>
      </c>
      <c r="J3464" s="75" t="s">
        <v>2313</v>
      </c>
      <c r="K3464" s="34" t="s">
        <v>757</v>
      </c>
      <c r="L3464" s="7" t="n">
        <v>0.4375</v>
      </c>
      <c r="M3464" s="7" t="n">
        <v>0.4375</v>
      </c>
      <c r="N3464" s="77" t="str">
        <f aca="false">IF(A3465=A3464,IF(L3465,TEXT(L3465-M3464,"h:mm"),0),IF(M3464&lt;0.25,TEXT(L3465-M3464,"h:mm"),TEXT(1-M3464+L3465,"h:mm")))</f>
        <v>4:00</v>
      </c>
      <c r="O3464" s="37" t="s">
        <v>4930</v>
      </c>
      <c r="Q3464" s="0" t="s">
        <v>120</v>
      </c>
      <c r="R3464" s="0" t="str">
        <f aca="false">CHOOSE(WEEKDAY(A3464),"Dom","Lun","Mar","Mie","Jue","Vie","Sab")</f>
        <v>Dom</v>
      </c>
    </row>
    <row r="3465" customFormat="false" ht="15" hidden="false" customHeight="true" outlineLevel="0" collapsed="false">
      <c r="A3465" s="47" t="n">
        <v>44437</v>
      </c>
      <c r="B3465" s="79" t="s">
        <v>4931</v>
      </c>
      <c r="C3465" s="49" t="n">
        <v>430</v>
      </c>
      <c r="D3465" s="80" t="s">
        <v>821</v>
      </c>
      <c r="E3465" s="81" t="s">
        <v>4932</v>
      </c>
      <c r="F3465" s="82" t="n">
        <f aca="false">IF(MONTH(A3465)=MONTH(A3464),F3464+1,1)</f>
        <v>20</v>
      </c>
      <c r="G3465" s="81"/>
      <c r="H3465" s="83" t="s">
        <v>4933</v>
      </c>
      <c r="I3465" s="83" t="s">
        <v>113</v>
      </c>
      <c r="J3465" s="83" t="s">
        <v>2313</v>
      </c>
      <c r="K3465" s="103" t="s">
        <v>757</v>
      </c>
      <c r="L3465" s="85" t="n">
        <v>0.604166666666667</v>
      </c>
      <c r="M3465" s="85" t="n">
        <v>0.604166666666667</v>
      </c>
      <c r="N3465" s="86" t="str">
        <f aca="false">IF(A3466=A3465,IF(L3466,TEXT(L3466-M3465,"h:mm"),0),IF(M3465&lt;0.25,TEXT(L3466-M3465,"h:mm"),TEXT(1-M3465+L3466,"h:mm")))</f>
        <v>21:01</v>
      </c>
      <c r="O3465" s="59" t="s">
        <v>4934</v>
      </c>
      <c r="Q3465" s="0" t="s">
        <v>120</v>
      </c>
      <c r="R3465" s="0" t="str">
        <f aca="false">CHOOSE(WEEKDAY(A3465),"Dom","Lun","Mar","Mie","Jue","Vie","Sab")</f>
        <v>Dom</v>
      </c>
    </row>
    <row r="3466" customFormat="false" ht="15" hidden="false" customHeight="true" outlineLevel="0" collapsed="false">
      <c r="A3466" s="32" t="n">
        <v>44439</v>
      </c>
      <c r="B3466" s="9" t="s">
        <v>4935</v>
      </c>
      <c r="C3466" s="71" t="n">
        <v>300</v>
      </c>
      <c r="D3466" s="72" t="s">
        <v>821</v>
      </c>
      <c r="E3466" s="73" t="s">
        <v>4936</v>
      </c>
      <c r="F3466" s="74" t="n">
        <f aca="false">IF(MONTH(A3466)=MONTH(A3465),F3465+1,1)</f>
        <v>21</v>
      </c>
      <c r="G3466" s="73"/>
      <c r="H3466" s="75" t="s">
        <v>4937</v>
      </c>
      <c r="I3466" s="75" t="s">
        <v>159</v>
      </c>
      <c r="J3466" s="75" t="s">
        <v>2313</v>
      </c>
      <c r="K3466" s="34" t="s">
        <v>757</v>
      </c>
      <c r="L3466" s="7" t="n">
        <v>0.479861111111111</v>
      </c>
      <c r="M3466" s="7" t="n">
        <v>0.479861111111111</v>
      </c>
      <c r="N3466" s="77" t="str">
        <f aca="false">IF(A3467=A3466,IF(L3467,TEXT(L3467-M3466,"h:mm"),0),IF(M3466&lt;0.25,TEXT(L3467-M3466,"h:mm"),TEXT(1-M3466+L3467,"h:mm")))</f>
        <v>9:51</v>
      </c>
      <c r="O3466" s="37" t="s">
        <v>4938</v>
      </c>
      <c r="P3466" s="0" t="s">
        <v>4939</v>
      </c>
      <c r="Q3466" s="0" t="s">
        <v>120</v>
      </c>
      <c r="R3466" s="0" t="str">
        <f aca="false">CHOOSE(WEEKDAY(A3466),"Dom","Lun","Mar","Mie","Jue","Vie","Sab")</f>
        <v>Mar</v>
      </c>
    </row>
    <row r="3467" customFormat="false" ht="15" hidden="false" customHeight="true" outlineLevel="0" collapsed="false">
      <c r="A3467" s="47" t="n">
        <v>44439</v>
      </c>
      <c r="B3467" s="79" t="s">
        <v>4940</v>
      </c>
      <c r="C3467" s="49" t="n">
        <v>350</v>
      </c>
      <c r="D3467" s="80" t="s">
        <v>821</v>
      </c>
      <c r="E3467" s="81" t="s">
        <v>4941</v>
      </c>
      <c r="F3467" s="82" t="n">
        <f aca="false">IF(MONTH(A3467)=MONTH(A3466),F3466+1,1)</f>
        <v>22</v>
      </c>
      <c r="G3467" s="81"/>
      <c r="H3467" s="83" t="s">
        <v>233</v>
      </c>
      <c r="I3467" s="83" t="s">
        <v>100</v>
      </c>
      <c r="J3467" s="83" t="s">
        <v>2313</v>
      </c>
      <c r="K3467" s="103" t="s">
        <v>757</v>
      </c>
      <c r="L3467" s="85" t="n">
        <v>0.890277777777778</v>
      </c>
      <c r="M3467" s="85" t="n">
        <v>0.890277777777778</v>
      </c>
      <c r="N3467" s="86" t="str">
        <f aca="false">IF(A3468=A3467,IF(L3468,TEXT(L3468-M3467,"h:mm"),0),IF(M3467&lt;0.25,TEXT(L3468-M3467,"h:mm"),TEXT(1-M3467+L3468,"h:mm")))</f>
        <v>15:56</v>
      </c>
      <c r="O3467" s="59" t="s">
        <v>4942</v>
      </c>
      <c r="Q3467" s="0" t="s">
        <v>120</v>
      </c>
      <c r="R3467" s="0" t="str">
        <f aca="false">CHOOSE(WEEKDAY(A3467),"Dom","Lun","Mar","Mie","Jue","Vie","Sab")</f>
        <v>Mar</v>
      </c>
    </row>
    <row r="3468" customFormat="false" ht="15" hidden="false" customHeight="true" outlineLevel="0" collapsed="false">
      <c r="A3468" s="87" t="n">
        <v>44440</v>
      </c>
      <c r="B3468" s="48" t="s">
        <v>3170</v>
      </c>
      <c r="C3468" s="97" t="n">
        <v>430</v>
      </c>
      <c r="D3468" s="50" t="s">
        <v>821</v>
      </c>
      <c r="E3468" s="51" t="s">
        <v>3171</v>
      </c>
      <c r="F3468" s="52" t="n">
        <f aca="false">IF(MONTH(A3468)=MONTH(A3467),F3467+1,1)</f>
        <v>1</v>
      </c>
      <c r="G3468" s="51"/>
      <c r="H3468" s="54" t="s">
        <v>3172</v>
      </c>
      <c r="I3468" s="54" t="s">
        <v>113</v>
      </c>
      <c r="J3468" s="54" t="s">
        <v>2313</v>
      </c>
      <c r="K3468" s="151" t="s">
        <v>757</v>
      </c>
      <c r="L3468" s="57" t="n">
        <v>0.554166666666667</v>
      </c>
      <c r="M3468" s="57" t="n">
        <v>0.554166666666667</v>
      </c>
      <c r="N3468" s="58" t="str">
        <f aca="false">IF(A3469=A3468,IF(L3469,TEXT(L3469-M3468,"h:mm"),0),IF(M3468&lt;0.25,TEXT(L3469-M3468,"h:mm"),TEXT(1-M3468+L3469,"h:mm")))</f>
        <v>0:02</v>
      </c>
      <c r="O3468" s="98" t="s">
        <v>3173</v>
      </c>
      <c r="P3468" s="0" t="s">
        <v>4943</v>
      </c>
      <c r="Q3468" s="0" t="s">
        <v>75</v>
      </c>
      <c r="R3468" s="0" t="str">
        <f aca="false">CHOOSE(WEEKDAY(A3468),"Dom","Lun","Mar","Mie","Jue","Vie","Sab")</f>
        <v>Mie</v>
      </c>
    </row>
    <row r="3469" customFormat="false" ht="15" hidden="false" customHeight="true" outlineLevel="0" collapsed="false">
      <c r="A3469" s="141" t="n">
        <v>44441</v>
      </c>
      <c r="B3469" s="60" t="s">
        <v>4944</v>
      </c>
      <c r="C3469" s="61" t="n">
        <v>350</v>
      </c>
      <c r="D3469" s="62" t="s">
        <v>821</v>
      </c>
      <c r="E3469" s="63" t="s">
        <v>4945</v>
      </c>
      <c r="F3469" s="64" t="n">
        <f aca="false">IF(MONTH(A3469)=MONTH(A3468),F3468+1,1)</f>
        <v>2</v>
      </c>
      <c r="G3469" s="63"/>
      <c r="H3469" s="65" t="s">
        <v>233</v>
      </c>
      <c r="I3469" s="65" t="s">
        <v>159</v>
      </c>
      <c r="J3469" s="65" t="s">
        <v>2313</v>
      </c>
      <c r="K3469" s="166" t="s">
        <v>757</v>
      </c>
      <c r="L3469" s="67" t="n">
        <v>0.555555555555556</v>
      </c>
      <c r="M3469" s="67" t="n">
        <v>0.555555555555556</v>
      </c>
      <c r="N3469" s="68" t="str">
        <f aca="false">IF(A3470=A3469,IF(L3470,TEXT(L3470-M3469,"h:mm"),0),IF(M3469&lt;0.25,TEXT(L3470-M3469,"h:mm"),TEXT(1-M3469+L3470,"h:mm")))</f>
        <v>4:27</v>
      </c>
      <c r="O3469" s="69" t="s">
        <v>4946</v>
      </c>
      <c r="Q3469" s="0" t="s">
        <v>75</v>
      </c>
      <c r="R3469" s="0" t="str">
        <f aca="false">CHOOSE(WEEKDAY(A3469),"Dom","Lun","Mar","Mie","Jue","Vie","Sab")</f>
        <v>Jue</v>
      </c>
    </row>
    <row r="3470" customFormat="false" ht="15" hidden="false" customHeight="true" outlineLevel="0" collapsed="false">
      <c r="A3470" s="47" t="n">
        <v>44441</v>
      </c>
      <c r="B3470" s="79" t="s">
        <v>4947</v>
      </c>
      <c r="C3470" s="49" t="n">
        <v>330</v>
      </c>
      <c r="D3470" s="80" t="s">
        <v>821</v>
      </c>
      <c r="E3470" s="81" t="s">
        <v>4948</v>
      </c>
      <c r="F3470" s="82" t="n">
        <f aca="false">IF(MONTH(A3470)=MONTH(A3469),F3469+1,1)</f>
        <v>3</v>
      </c>
      <c r="G3470" s="81"/>
      <c r="H3470" s="83" t="s">
        <v>233</v>
      </c>
      <c r="I3470" s="83" t="s">
        <v>187</v>
      </c>
      <c r="J3470" s="83" t="s">
        <v>2313</v>
      </c>
      <c r="K3470" s="103" t="s">
        <v>757</v>
      </c>
      <c r="L3470" s="85" t="n">
        <v>0.740972222222222</v>
      </c>
      <c r="M3470" s="85" t="n">
        <v>0.740972222222222</v>
      </c>
      <c r="N3470" s="86" t="str">
        <f aca="false">IF(A3471=A3470,IF(L3471,TEXT(L3471-M3470,"h:mm"),0),IF(M3470&lt;0.25,TEXT(L3471-M3470,"h:mm"),TEXT(1-M3470+L3471,"h:mm")))</f>
        <v>19:04</v>
      </c>
      <c r="O3470" s="59" t="s">
        <v>4949</v>
      </c>
      <c r="Q3470" s="0" t="s">
        <v>75</v>
      </c>
      <c r="R3470" s="0" t="str">
        <f aca="false">CHOOSE(WEEKDAY(A3470),"Dom","Lun","Mar","Mie","Jue","Vie","Sab")</f>
        <v>Jue</v>
      </c>
    </row>
    <row r="3471" customFormat="false" ht="15" hidden="false" customHeight="true" outlineLevel="0" collapsed="false">
      <c r="A3471" s="87" t="n">
        <v>44444</v>
      </c>
      <c r="B3471" s="48" t="s">
        <v>4950</v>
      </c>
      <c r="C3471" s="97" t="n">
        <v>500</v>
      </c>
      <c r="D3471" s="50" t="s">
        <v>821</v>
      </c>
      <c r="E3471" s="51" t="s">
        <v>4951</v>
      </c>
      <c r="F3471" s="52" t="n">
        <f aca="false">IF(MONTH(A3471)=MONTH(A3470),F3470+1,1)</f>
        <v>4</v>
      </c>
      <c r="G3471" s="51"/>
      <c r="H3471" s="54" t="s">
        <v>233</v>
      </c>
      <c r="I3471" s="54" t="s">
        <v>228</v>
      </c>
      <c r="J3471" s="54" t="s">
        <v>2313</v>
      </c>
      <c r="K3471" s="151" t="s">
        <v>72</v>
      </c>
      <c r="L3471" s="57" t="n">
        <v>0.535416666666667</v>
      </c>
      <c r="M3471" s="57" t="n">
        <v>0.535416666666667</v>
      </c>
      <c r="N3471" s="58" t="str">
        <f aca="false">IF(A3472=A3471,IF(L3472,TEXT(L3472-M3471,"h:mm"),0),IF(M3471&lt;0.25,TEXT(L3472-M3471,"h:mm"),TEXT(1-M3471+L3472,"h:mm")))</f>
        <v>22:50</v>
      </c>
      <c r="O3471" s="98" t="s">
        <v>4952</v>
      </c>
      <c r="Q3471" s="0" t="s">
        <v>75</v>
      </c>
      <c r="R3471" s="0" t="str">
        <f aca="false">CHOOSE(WEEKDAY(A3471),"Dom","Lun","Mar","Mie","Jue","Vie","Sab")</f>
        <v>Dom</v>
      </c>
    </row>
    <row r="3472" customFormat="false" ht="15" hidden="false" customHeight="true" outlineLevel="0" collapsed="false">
      <c r="A3472" s="32" t="n">
        <v>44445</v>
      </c>
      <c r="B3472" s="9" t="s">
        <v>4953</v>
      </c>
      <c r="C3472" s="71" t="n">
        <v>370</v>
      </c>
      <c r="D3472" s="72" t="s">
        <v>821</v>
      </c>
      <c r="E3472" s="73" t="s">
        <v>4954</v>
      </c>
      <c r="F3472" s="74" t="n">
        <f aca="false">IF(MONTH(A3472)=MONTH(A3471),F3471+1,1)</f>
        <v>5</v>
      </c>
      <c r="G3472" s="73"/>
      <c r="H3472" s="75" t="s">
        <v>4955</v>
      </c>
      <c r="I3472" s="75" t="s">
        <v>131</v>
      </c>
      <c r="J3472" s="75" t="s">
        <v>2313</v>
      </c>
      <c r="K3472" s="34" t="s">
        <v>757</v>
      </c>
      <c r="L3472" s="7" t="n">
        <v>0.486805555555556</v>
      </c>
      <c r="M3472" s="7" t="n">
        <v>0.486805555555556</v>
      </c>
      <c r="N3472" s="77" t="str">
        <f aca="false">IF(A3473=A3472,IF(L3473,TEXT(L3473-M3472,"h:mm"),0),IF(M3472&lt;0.25,TEXT(L3473-M3472,"h:mm"),TEXT(1-M3472+L3473,"h:mm")))</f>
        <v>1:17</v>
      </c>
      <c r="O3472" s="37" t="s">
        <v>4956</v>
      </c>
      <c r="Q3472" s="0" t="s">
        <v>75</v>
      </c>
      <c r="R3472" s="0" t="str">
        <f aca="false">CHOOSE(WEEKDAY(A3472),"Dom","Lun","Mar","Mie","Jue","Vie","Sab")</f>
        <v>Lun</v>
      </c>
    </row>
    <row r="3473" customFormat="false" ht="15" hidden="false" customHeight="true" outlineLevel="0" collapsed="false">
      <c r="A3473" s="32" t="n">
        <v>44445</v>
      </c>
      <c r="B3473" s="9" t="s">
        <v>4957</v>
      </c>
      <c r="C3473" s="71" t="n">
        <v>300</v>
      </c>
      <c r="D3473" s="72" t="s">
        <v>821</v>
      </c>
      <c r="E3473" s="73" t="s">
        <v>4958</v>
      </c>
      <c r="F3473" s="74" t="n">
        <f aca="false">IF(MONTH(A3473)=MONTH(A3472),F3472+1,1)</f>
        <v>6</v>
      </c>
      <c r="G3473" s="73"/>
      <c r="H3473" s="75" t="s">
        <v>233</v>
      </c>
      <c r="I3473" s="75" t="s">
        <v>183</v>
      </c>
      <c r="J3473" s="75" t="s">
        <v>2313</v>
      </c>
      <c r="K3473" s="34" t="s">
        <v>757</v>
      </c>
      <c r="L3473" s="7" t="n">
        <v>0.540277777777778</v>
      </c>
      <c r="M3473" s="7" t="n">
        <v>0.540277777777778</v>
      </c>
      <c r="N3473" s="77" t="str">
        <f aca="false">IF(A3474=A3473,IF(L3474,TEXT(L3474-M3473,"h:mm"),0),IF(M3473&lt;0.25,TEXT(L3474-M3473,"h:mm"),TEXT(1-M3473+L3474,"h:mm")))</f>
        <v>3:23</v>
      </c>
      <c r="O3473" s="37" t="s">
        <v>4959</v>
      </c>
      <c r="Q3473" s="0" t="s">
        <v>75</v>
      </c>
      <c r="R3473" s="0" t="str">
        <f aca="false">CHOOSE(WEEKDAY(A3473),"Dom","Lun","Mar","Mie","Jue","Vie","Sab")</f>
        <v>Lun</v>
      </c>
    </row>
    <row r="3474" customFormat="false" ht="15" hidden="false" customHeight="true" outlineLevel="0" collapsed="false">
      <c r="A3474" s="47" t="n">
        <v>44445</v>
      </c>
      <c r="B3474" s="79" t="s">
        <v>4960</v>
      </c>
      <c r="C3474" s="49" t="n">
        <v>400</v>
      </c>
      <c r="D3474" s="80" t="s">
        <v>821</v>
      </c>
      <c r="E3474" s="81" t="s">
        <v>4961</v>
      </c>
      <c r="F3474" s="82" t="n">
        <f aca="false">IF(MONTH(A3474)=MONTH(A3473),F3473+1,1)</f>
        <v>7</v>
      </c>
      <c r="G3474" s="81"/>
      <c r="H3474" s="83" t="s">
        <v>4962</v>
      </c>
      <c r="I3474" s="83" t="s">
        <v>100</v>
      </c>
      <c r="J3474" s="83" t="s">
        <v>2313</v>
      </c>
      <c r="K3474" s="103" t="s">
        <v>757</v>
      </c>
      <c r="L3474" s="85" t="n">
        <v>0.68125</v>
      </c>
      <c r="M3474" s="85" t="n">
        <v>0.68125</v>
      </c>
      <c r="N3474" s="86" t="str">
        <f aca="false">IF(A3475=A3474,IF(L3475,TEXT(L3475-M3474,"h:mm"),0),IF(M3474&lt;0.25,TEXT(L3475-M3474,"h:mm"),TEXT(1-M3474+L3475,"h:mm")))</f>
        <v>3:39</v>
      </c>
      <c r="O3474" s="59" t="s">
        <v>4963</v>
      </c>
      <c r="Q3474" s="0" t="s">
        <v>75</v>
      </c>
      <c r="R3474" s="0" t="str">
        <f aca="false">CHOOSE(WEEKDAY(A3474),"Dom","Lun","Mar","Mie","Jue","Vie","Sab")</f>
        <v>Lun</v>
      </c>
    </row>
    <row r="3475" customFormat="false" ht="15" hidden="false" customHeight="true" outlineLevel="0" collapsed="false">
      <c r="A3475" s="32" t="n">
        <v>44446</v>
      </c>
      <c r="B3475" s="9" t="s">
        <v>4950</v>
      </c>
      <c r="C3475" s="33" t="n">
        <v>500</v>
      </c>
      <c r="D3475" s="72" t="s">
        <v>821</v>
      </c>
      <c r="E3475" s="73" t="s">
        <v>4951</v>
      </c>
      <c r="F3475" s="74" t="n">
        <f aca="false">IF(MONTH(A3475)=MONTH(A3474),F3474+1,1)</f>
        <v>8</v>
      </c>
      <c r="G3475" s="73"/>
      <c r="H3475" s="75" t="s">
        <v>233</v>
      </c>
      <c r="I3475" s="75" t="s">
        <v>228</v>
      </c>
      <c r="J3475" s="75" t="s">
        <v>2313</v>
      </c>
      <c r="K3475" s="34" t="s">
        <v>757</v>
      </c>
      <c r="L3475" s="7" t="n">
        <v>0.833333333333333</v>
      </c>
      <c r="M3475" s="7" t="n">
        <v>0.833333333333333</v>
      </c>
      <c r="N3475" s="77" t="s">
        <v>4964</v>
      </c>
      <c r="O3475" s="37" t="s">
        <v>4952</v>
      </c>
      <c r="P3475" s="0" t="s">
        <v>4965</v>
      </c>
      <c r="Q3475" s="0" t="s">
        <v>75</v>
      </c>
      <c r="R3475" s="0" t="str">
        <f aca="false">CHOOSE(WEEKDAY(A3475),"Dom","Lun","Mar","Mie","Jue","Vie","Sab")</f>
        <v>Mar</v>
      </c>
    </row>
    <row r="3476" customFormat="false" ht="15" hidden="false" customHeight="true" outlineLevel="0" collapsed="false">
      <c r="A3476" s="47" t="n">
        <v>44446</v>
      </c>
      <c r="B3476" s="79" t="s">
        <v>4966</v>
      </c>
      <c r="C3476" s="49" t="n">
        <v>400</v>
      </c>
      <c r="D3476" s="80" t="s">
        <v>821</v>
      </c>
      <c r="E3476" s="81" t="s">
        <v>4967</v>
      </c>
      <c r="F3476" s="82" t="n">
        <f aca="false">IF(MONTH(A3476)=MONTH(A3475),F3475+1,1)</f>
        <v>9</v>
      </c>
      <c r="G3476" s="81"/>
      <c r="H3476" s="83" t="s">
        <v>4968</v>
      </c>
      <c r="I3476" s="83" t="s">
        <v>2471</v>
      </c>
      <c r="J3476" s="83" t="s">
        <v>2313</v>
      </c>
      <c r="K3476" s="103" t="s">
        <v>757</v>
      </c>
      <c r="L3476" s="85" t="n">
        <v>0.535416666666667</v>
      </c>
      <c r="M3476" s="85" t="n">
        <v>0.535416666666667</v>
      </c>
      <c r="N3476" s="86" t="str">
        <f aca="false">IF(A3477=A3476,IF(L3477,TEXT(L3477-M3476,"h:mm"),0),IF(M3476&lt;0.25,TEXT(L3477-M3476,"h:mm"),TEXT(1-M3476+L3477,"h:mm")))</f>
        <v>21:31</v>
      </c>
      <c r="O3476" s="59" t="s">
        <v>4969</v>
      </c>
      <c r="Q3476" s="0" t="s">
        <v>75</v>
      </c>
      <c r="R3476" s="0" t="str">
        <f aca="false">CHOOSE(WEEKDAY(A3476),"Dom","Lun","Mar","Mie","Jue","Vie","Sab")</f>
        <v>Mar</v>
      </c>
    </row>
    <row r="3477" customFormat="false" ht="15" hidden="false" customHeight="true" outlineLevel="0" collapsed="false">
      <c r="A3477" s="87" t="n">
        <v>44447</v>
      </c>
      <c r="B3477" s="48" t="s">
        <v>4970</v>
      </c>
      <c r="C3477" s="97" t="n">
        <v>380</v>
      </c>
      <c r="D3477" s="50" t="s">
        <v>821</v>
      </c>
      <c r="E3477" s="51" t="s">
        <v>4971</v>
      </c>
      <c r="F3477" s="52" t="n">
        <f aca="false">IF(MONTH(A3477)=MONTH(A3476),F3476+1,1)</f>
        <v>10</v>
      </c>
      <c r="G3477" s="51"/>
      <c r="H3477" s="54" t="s">
        <v>4972</v>
      </c>
      <c r="I3477" s="54" t="s">
        <v>100</v>
      </c>
      <c r="J3477" s="54" t="s">
        <v>2313</v>
      </c>
      <c r="K3477" s="151" t="s">
        <v>757</v>
      </c>
      <c r="L3477" s="57" t="n">
        <v>0.431944444444444</v>
      </c>
      <c r="M3477" s="57" t="n">
        <v>0.431944444444444</v>
      </c>
      <c r="N3477" s="58" t="str">
        <f aca="false">IF(A3478=A3477,IF(L3478,TEXT(L3478-M3477,"h:mm"),0),IF(M3477&lt;0.25,TEXT(L3478-M3477,"h:mm"),TEXT(1-M3477+L3478,"h:mm")))</f>
        <v>6:38</v>
      </c>
      <c r="O3477" s="98" t="s">
        <v>4973</v>
      </c>
      <c r="Q3477" s="0" t="s">
        <v>115</v>
      </c>
      <c r="R3477" s="0" t="str">
        <f aca="false">CHOOSE(WEEKDAY(A3477),"Dom","Lun","Mar","Mie","Jue","Vie","Sab")</f>
        <v>Mie</v>
      </c>
    </row>
    <row r="3478" customFormat="false" ht="15" hidden="false" customHeight="true" outlineLevel="0" collapsed="false">
      <c r="A3478" s="32" t="n">
        <v>44448</v>
      </c>
      <c r="B3478" s="9" t="s">
        <v>4974</v>
      </c>
      <c r="C3478" s="71" t="n">
        <v>300</v>
      </c>
      <c r="D3478" s="72" t="s">
        <v>821</v>
      </c>
      <c r="E3478" s="73" t="s">
        <v>4975</v>
      </c>
      <c r="F3478" s="74" t="n">
        <f aca="false">IF(MONTH(A3478)=MONTH(A3477),F3477+1,1)</f>
        <v>11</v>
      </c>
      <c r="G3478" s="73"/>
      <c r="H3478" s="75" t="s">
        <v>4976</v>
      </c>
      <c r="I3478" s="75" t="s">
        <v>183</v>
      </c>
      <c r="J3478" s="75" t="s">
        <v>2313</v>
      </c>
      <c r="K3478" s="34" t="s">
        <v>757</v>
      </c>
      <c r="L3478" s="7" t="n">
        <v>0.708333333333333</v>
      </c>
      <c r="M3478" s="7" t="n">
        <v>0.708333333333333</v>
      </c>
      <c r="N3478" s="77" t="str">
        <f aca="false">IF(A3479=A3478,IF(L3479,TEXT(L3479-M3478,"h:mm"),0),IF(M3478&lt;0.25,TEXT(L3479-M3478,"h:mm"),TEXT(1-M3478+L3479,"h:mm")))</f>
        <v>0:17</v>
      </c>
      <c r="O3478" s="37" t="s">
        <v>4977</v>
      </c>
      <c r="Q3478" s="0" t="s">
        <v>115</v>
      </c>
      <c r="R3478" s="0" t="str">
        <f aca="false">CHOOSE(WEEKDAY(A3478),"Dom","Lun","Mar","Mie","Jue","Vie","Sab")</f>
        <v>Jue</v>
      </c>
    </row>
    <row r="3479" customFormat="false" ht="15" hidden="false" customHeight="true" outlineLevel="0" collapsed="false">
      <c r="A3479" s="47" t="n">
        <v>44448</v>
      </c>
      <c r="B3479" s="79" t="s">
        <v>3480</v>
      </c>
      <c r="C3479" s="49" t="n">
        <v>490</v>
      </c>
      <c r="D3479" s="80" t="s">
        <v>821</v>
      </c>
      <c r="E3479" s="81" t="s">
        <v>3481</v>
      </c>
      <c r="F3479" s="82" t="n">
        <f aca="false">IF(MONTH(A3479)=MONTH(A3478),F3478+1,1)</f>
        <v>12</v>
      </c>
      <c r="G3479" s="81"/>
      <c r="H3479" s="83" t="s">
        <v>3482</v>
      </c>
      <c r="I3479" s="83" t="s">
        <v>79</v>
      </c>
      <c r="J3479" s="83" t="s">
        <v>2313</v>
      </c>
      <c r="K3479" s="103" t="s">
        <v>757</v>
      </c>
      <c r="L3479" s="85" t="n">
        <v>0.720138888888889</v>
      </c>
      <c r="M3479" s="85" t="n">
        <v>0.720138888888889</v>
      </c>
      <c r="N3479" s="86" t="str">
        <f aca="false">IF(A3485=A3479,IF(L3485,TEXT(L3485-M3479,"h:mm"),0),IF(M3479&lt;0.25,TEXT(L3485-M3479,"h:mm"),TEXT(1-M3479+L3485,"h:mm")))</f>
        <v>17:40</v>
      </c>
      <c r="O3479" s="59" t="s">
        <v>3483</v>
      </c>
      <c r="Q3479" s="0" t="s">
        <v>115</v>
      </c>
      <c r="R3479" s="0" t="str">
        <f aca="false">CHOOSE(WEEKDAY(A3479),"Dom","Lun","Mar","Mie","Jue","Vie","Sab")</f>
        <v>Jue</v>
      </c>
    </row>
    <row r="3480" customFormat="false" ht="15" hidden="false" customHeight="true" outlineLevel="0" collapsed="false">
      <c r="A3480" s="87" t="n">
        <v>44450</v>
      </c>
      <c r="B3480" s="48" t="s">
        <v>4978</v>
      </c>
      <c r="C3480" s="97" t="n">
        <v>490</v>
      </c>
      <c r="D3480" s="50" t="s">
        <v>821</v>
      </c>
      <c r="E3480" s="51" t="s">
        <v>4979</v>
      </c>
      <c r="F3480" s="52" t="n">
        <f aca="false">IF(MONTH(A3480)=MONTH(A3479),F3479+1,1)</f>
        <v>13</v>
      </c>
      <c r="G3480" s="51"/>
      <c r="H3480" s="54" t="s">
        <v>4980</v>
      </c>
      <c r="I3480" s="54" t="s">
        <v>1720</v>
      </c>
      <c r="J3480" s="54" t="s">
        <v>2313</v>
      </c>
      <c r="K3480" s="151" t="s">
        <v>80</v>
      </c>
      <c r="L3480" s="57" t="n">
        <v>0.416666666666667</v>
      </c>
      <c r="M3480" s="57" t="n">
        <v>0.416666666666667</v>
      </c>
      <c r="N3480" s="58" t="str">
        <f aca="false">IF(A3485=A3480,IF(L3485,TEXT(L3485-M3480,"h:mm"),0),IF(M3480&lt;0.25,TEXT(L3485-M3480,"h:mm"),TEXT(1-M3480+L3485,"h:mm")))</f>
        <v>0:57</v>
      </c>
      <c r="O3480" s="98" t="s">
        <v>4981</v>
      </c>
      <c r="P3480" s="0" t="s">
        <v>3199</v>
      </c>
      <c r="Q3480" s="0" t="s">
        <v>115</v>
      </c>
      <c r="R3480" s="0" t="str">
        <f aca="false">CHOOSE(WEEKDAY(A3480),"Dom","Lun","Mar","Mie","Jue","Vie","Sab")</f>
        <v>Sab</v>
      </c>
    </row>
    <row r="3481" customFormat="false" ht="15" hidden="false" customHeight="true" outlineLevel="0" collapsed="false">
      <c r="A3481" s="70" t="n">
        <v>44452</v>
      </c>
      <c r="B3481" s="9" t="s">
        <v>4982</v>
      </c>
      <c r="C3481" s="71" t="n">
        <v>500</v>
      </c>
      <c r="D3481" s="72" t="s">
        <v>104</v>
      </c>
      <c r="E3481" s="73"/>
      <c r="F3481" s="74" t="n">
        <f aca="false">IF(MONTH(A3481)=MONTH(A3480),F3480+1,1)</f>
        <v>14</v>
      </c>
      <c r="G3481" s="73"/>
      <c r="H3481" s="75"/>
      <c r="I3481" s="75"/>
      <c r="J3481" s="75" t="s">
        <v>2313</v>
      </c>
      <c r="K3481" s="104" t="s">
        <v>80</v>
      </c>
      <c r="L3481" s="7" t="n">
        <v>0.354166666666667</v>
      </c>
      <c r="M3481" s="7" t="n">
        <v>0.354166666666667</v>
      </c>
      <c r="N3481" s="77"/>
      <c r="O3481" s="78"/>
      <c r="P3481" s="0" t="s">
        <v>4983</v>
      </c>
      <c r="Q3481" s="0" t="s">
        <v>115</v>
      </c>
      <c r="R3481" s="0" t="str">
        <f aca="false">CHOOSE(WEEKDAY(A3481),"Dom","Lun","Mar","Mie","Jue","Vie","Sab")</f>
        <v>Lun</v>
      </c>
    </row>
    <row r="3482" customFormat="false" ht="15" hidden="false" customHeight="true" outlineLevel="0" collapsed="false">
      <c r="A3482" s="70" t="n">
        <v>44452</v>
      </c>
      <c r="B3482" s="9" t="s">
        <v>4982</v>
      </c>
      <c r="C3482" s="71" t="n">
        <v>400</v>
      </c>
      <c r="D3482" s="72" t="s">
        <v>104</v>
      </c>
      <c r="E3482" s="73"/>
      <c r="F3482" s="74" t="n">
        <f aca="false">IF(MONTH(A3482)=MONTH(A3481),F3481+1,1)</f>
        <v>15</v>
      </c>
      <c r="G3482" s="73"/>
      <c r="H3482" s="75"/>
      <c r="I3482" s="75"/>
      <c r="J3482" s="75" t="s">
        <v>2313</v>
      </c>
      <c r="K3482" s="104" t="s">
        <v>80</v>
      </c>
      <c r="L3482" s="7" t="n">
        <v>0.395833333333333</v>
      </c>
      <c r="M3482" s="7" t="n">
        <v>0.395833333333333</v>
      </c>
      <c r="N3482" s="77"/>
      <c r="O3482" s="78"/>
      <c r="P3482" s="0" t="s">
        <v>4983</v>
      </c>
      <c r="Q3482" s="0" t="s">
        <v>115</v>
      </c>
      <c r="R3482" s="0" t="str">
        <f aca="false">CHOOSE(WEEKDAY(A3482),"Dom","Lun","Mar","Mie","Jue","Vie","Sab")</f>
        <v>Lun</v>
      </c>
    </row>
    <row r="3483" customFormat="false" ht="15" hidden="false" customHeight="true" outlineLevel="0" collapsed="false">
      <c r="A3483" s="47" t="n">
        <v>44452</v>
      </c>
      <c r="B3483" s="79" t="s">
        <v>4982</v>
      </c>
      <c r="C3483" s="49" t="n">
        <v>200</v>
      </c>
      <c r="D3483" s="80" t="s">
        <v>104</v>
      </c>
      <c r="E3483" s="81"/>
      <c r="F3483" s="82" t="n">
        <f aca="false">IF(MONTH(A3483)=MONTH(A3482),F3482+1,1)</f>
        <v>16</v>
      </c>
      <c r="G3483" s="81"/>
      <c r="H3483" s="83"/>
      <c r="I3483" s="83"/>
      <c r="J3483" s="83" t="s">
        <v>2313</v>
      </c>
      <c r="K3483" s="103" t="s">
        <v>80</v>
      </c>
      <c r="L3483" s="85" t="n">
        <v>0.4375</v>
      </c>
      <c r="M3483" s="108" t="n">
        <v>0.4375</v>
      </c>
      <c r="N3483" s="86"/>
      <c r="O3483" s="59"/>
      <c r="P3483" s="0" t="s">
        <v>4983</v>
      </c>
      <c r="Q3483" s="0" t="s">
        <v>115</v>
      </c>
      <c r="R3483" s="0" t="str">
        <f aca="false">CHOOSE(WEEKDAY(A3483),"Dom","Lun","Mar","Mie","Jue","Vie","Sab")</f>
        <v>Lun</v>
      </c>
    </row>
    <row r="3484" customFormat="false" ht="15" hidden="false" customHeight="true" outlineLevel="0" collapsed="false">
      <c r="A3484" s="87" t="n">
        <v>44453</v>
      </c>
      <c r="B3484" s="48" t="s">
        <v>4984</v>
      </c>
      <c r="C3484" s="97" t="n">
        <v>400</v>
      </c>
      <c r="D3484" s="50" t="s">
        <v>821</v>
      </c>
      <c r="E3484" s="51" t="s">
        <v>4985</v>
      </c>
      <c r="F3484" s="52" t="n">
        <f aca="false">IF(MONTH(A3484)=MONTH(A3483),F3483+1,1)</f>
        <v>17</v>
      </c>
      <c r="G3484" s="51"/>
      <c r="H3484" s="54" t="s">
        <v>233</v>
      </c>
      <c r="I3484" s="54" t="s">
        <v>100</v>
      </c>
      <c r="J3484" s="54"/>
      <c r="K3484" s="151" t="s">
        <v>72</v>
      </c>
      <c r="L3484" s="57" t="n">
        <v>0.699305555555556</v>
      </c>
      <c r="M3484" s="57" t="n">
        <v>0.699305555555556</v>
      </c>
      <c r="N3484" s="58"/>
      <c r="O3484" s="98" t="s">
        <v>4986</v>
      </c>
      <c r="Q3484" s="0" t="s">
        <v>115</v>
      </c>
      <c r="R3484" s="0" t="str">
        <f aca="false">CHOOSE(WEEKDAY(A3484),"Dom","Lun","Mar","Mie","Jue","Vie","Sab")</f>
        <v>Mar</v>
      </c>
    </row>
    <row r="3485" customFormat="false" ht="15" hidden="false" customHeight="true" outlineLevel="0" collapsed="false">
      <c r="A3485" s="70" t="n">
        <v>44455</v>
      </c>
      <c r="B3485" s="9" t="s">
        <v>4987</v>
      </c>
      <c r="C3485" s="120" t="n">
        <v>400</v>
      </c>
      <c r="D3485" s="137" t="s">
        <v>821</v>
      </c>
      <c r="E3485" s="73" t="s">
        <v>4988</v>
      </c>
      <c r="F3485" s="74" t="n">
        <f aca="false">IF(MONTH(A3485)=MONTH(A3484),F3484+1,1)</f>
        <v>18</v>
      </c>
      <c r="G3485" s="73"/>
      <c r="H3485" s="75" t="s">
        <v>4989</v>
      </c>
      <c r="I3485" s="75" t="s">
        <v>100</v>
      </c>
      <c r="J3485" s="75" t="s">
        <v>2313</v>
      </c>
      <c r="K3485" s="104" t="s">
        <v>80</v>
      </c>
      <c r="L3485" s="7" t="n">
        <v>0.45625</v>
      </c>
      <c r="M3485" s="7" t="n">
        <v>0.476388888888889</v>
      </c>
      <c r="N3485" s="77" t="str">
        <f aca="false">IF(A3486=A3485,IF(L3486,TEXT(L3486-M3485,"h:mm"),0),IF(M3485&lt;0.25,TEXT(L3486-M3485,"h:mm"),TEXT(1-M3485+L3486,"h:mm")))</f>
        <v>4:07</v>
      </c>
      <c r="O3485" s="78" t="s">
        <v>4990</v>
      </c>
      <c r="Q3485" s="0" t="s">
        <v>332</v>
      </c>
      <c r="R3485" s="0" t="str">
        <f aca="false">CHOOSE(WEEKDAY(A3485),"Dom","Lun","Mar","Mie","Jue","Vie","Sab")</f>
        <v>Jue</v>
      </c>
    </row>
    <row r="3486" customFormat="false" ht="15" hidden="false" customHeight="true" outlineLevel="0" collapsed="false">
      <c r="A3486" s="32" t="n">
        <v>44455</v>
      </c>
      <c r="B3486" s="9" t="s">
        <v>4991</v>
      </c>
      <c r="C3486" s="156" t="n">
        <v>430</v>
      </c>
      <c r="D3486" s="137" t="s">
        <v>821</v>
      </c>
      <c r="E3486" s="73" t="s">
        <v>4992</v>
      </c>
      <c r="F3486" s="74" t="n">
        <f aca="false">IF(MONTH(A3486)=MONTH(A3485),F3485+1,1)</f>
        <v>19</v>
      </c>
      <c r="G3486" s="73"/>
      <c r="H3486" s="75" t="s">
        <v>4993</v>
      </c>
      <c r="I3486" s="75" t="s">
        <v>1227</v>
      </c>
      <c r="J3486" s="75" t="s">
        <v>2313</v>
      </c>
      <c r="K3486" s="34" t="s">
        <v>80</v>
      </c>
      <c r="L3486" s="7" t="n">
        <v>0.647916666666667</v>
      </c>
      <c r="M3486" s="7" t="n">
        <v>0.678472222222222</v>
      </c>
      <c r="N3486" s="77" t="str">
        <f aca="false">IF(A3487=A3486,IF(L3487,TEXT(L3487-M3486,"h:mm"),0),IF(M3486&lt;0.25,TEXT(L3487-M3486,"h:mm"),TEXT(1-M3486+L3487,"h:mm")))</f>
        <v>4:58</v>
      </c>
      <c r="O3486" s="37" t="s">
        <v>4994</v>
      </c>
      <c r="Q3486" s="0" t="s">
        <v>332</v>
      </c>
      <c r="R3486" s="0" t="str">
        <f aca="false">CHOOSE(WEEKDAY(A3486),"Dom","Lun","Mar","Mie","Jue","Vie","Sab")</f>
        <v>Jue</v>
      </c>
    </row>
    <row r="3487" customFormat="false" ht="15" hidden="false" customHeight="true" outlineLevel="0" collapsed="false">
      <c r="A3487" s="70" t="n">
        <v>44455</v>
      </c>
      <c r="B3487" s="9" t="s">
        <v>4995</v>
      </c>
      <c r="C3487" s="120" t="n">
        <v>460</v>
      </c>
      <c r="D3487" s="137" t="s">
        <v>821</v>
      </c>
      <c r="E3487" s="73" t="s">
        <v>4996</v>
      </c>
      <c r="F3487" s="74" t="n">
        <f aca="false">IF(MONTH(A3487)=MONTH(A3486),F3486+1,1)</f>
        <v>20</v>
      </c>
      <c r="G3487" s="73"/>
      <c r="H3487" s="75" t="s">
        <v>4997</v>
      </c>
      <c r="I3487" s="75" t="s">
        <v>113</v>
      </c>
      <c r="J3487" s="75" t="s">
        <v>2313</v>
      </c>
      <c r="K3487" s="104" t="s">
        <v>80</v>
      </c>
      <c r="L3487" s="7" t="n">
        <v>0.885416666666667</v>
      </c>
      <c r="M3487" s="7" t="n">
        <v>0.913888888888889</v>
      </c>
      <c r="N3487" s="77" t="str">
        <f aca="false">IF(A3488=A3487,IF(L3488,TEXT(L3488-M3487,"h:mm"),0),IF(M3487&lt;0.25,TEXT(L3488-M3487,"h:mm"),TEXT(1-M3487+L3488,"h:mm")))</f>
        <v>14:08</v>
      </c>
      <c r="O3487" s="78" t="s">
        <v>4998</v>
      </c>
      <c r="Q3487" s="0" t="s">
        <v>332</v>
      </c>
      <c r="R3487" s="0" t="str">
        <f aca="false">CHOOSE(WEEKDAY(A3487),"Dom","Lun","Mar","Mie","Jue","Vie","Sab")</f>
        <v>Jue</v>
      </c>
    </row>
    <row r="3488" customFormat="false" ht="15" hidden="true" customHeight="true" outlineLevel="0" collapsed="false">
      <c r="A3488" s="32" t="n">
        <v>44455</v>
      </c>
      <c r="B3488" s="9" t="str">
        <f aca="false">IF(K3488="LAG.OXIDACIÓN","Va a descargar a la Laguna de Oxidación",IF(K3488="GARAJE","Retorna al garaje",""))</f>
        <v>Va a descargar a la Laguna de Oxidación</v>
      </c>
      <c r="D3488" s="72"/>
      <c r="E3488" s="73"/>
      <c r="F3488" s="74"/>
      <c r="G3488" s="73"/>
      <c r="H3488" s="75"/>
      <c r="I3488" s="75"/>
      <c r="J3488" s="75"/>
      <c r="K3488" s="34" t="s">
        <v>144</v>
      </c>
      <c r="L3488" s="7" t="n">
        <v>0.502777777777778</v>
      </c>
      <c r="M3488" s="7" t="n">
        <v>0.536111111111111</v>
      </c>
      <c r="N3488" s="77" t="str">
        <f aca="false">IF(A3489=A3488,IF(L3489,TEXT(L3489-M3488,"h:mm"),0),IF(M3488&lt;0.25,TEXT(L3489-M3488,"h:mm"),TEXT(1-M3488+L3489,"h:mm")))</f>
        <v>0:17</v>
      </c>
      <c r="Q3488" s="0" t="s">
        <v>332</v>
      </c>
      <c r="R3488" s="0" t="str">
        <f aca="false">CHOOSE(WEEKDAY(A3488),"Dom","Lun","Mar","Mie","Jue","Vie","Sab")</f>
        <v>Jue</v>
      </c>
    </row>
    <row r="3489" customFormat="false" ht="15" hidden="true" customHeight="true" outlineLevel="0" collapsed="false">
      <c r="A3489" s="32" t="n">
        <v>44455</v>
      </c>
      <c r="B3489" s="9" t="str">
        <f aca="false">IF(K3489="LAG.OXIDACIÓN","Va a descargar a la Laguna de Oxidación",IF(K3489="GARAJE","Retorna al garaje",""))</f>
        <v>Retorna al garaje</v>
      </c>
      <c r="D3489" s="72"/>
      <c r="E3489" s="73"/>
      <c r="F3489" s="74"/>
      <c r="G3489" s="73"/>
      <c r="H3489" s="75"/>
      <c r="I3489" s="75"/>
      <c r="J3489" s="75"/>
      <c r="K3489" s="34" t="s">
        <v>96</v>
      </c>
      <c r="L3489" s="7" t="n">
        <v>0.547916666666667</v>
      </c>
      <c r="M3489" s="7" t="n">
        <v>0.571527777777778</v>
      </c>
      <c r="N3489" s="77" t="str">
        <f aca="false">IF(A3490=A3489,IF(L3490,TEXT(L3490-M3489,"h:mm"),0),IF(M3489&lt;0.25,TEXT(L3490-M3489,"h:mm"),TEXT(1-M3489+L3490,"h:mm")))</f>
        <v>3:16</v>
      </c>
      <c r="Q3489" s="0" t="s">
        <v>332</v>
      </c>
      <c r="R3489" s="0" t="str">
        <f aca="false">CHOOSE(WEEKDAY(A3489),"Dom","Lun","Mar","Mie","Jue","Vie","Sab")</f>
        <v>Jue</v>
      </c>
    </row>
    <row r="3490" customFormat="false" ht="15" hidden="true" customHeight="true" outlineLevel="0" collapsed="false">
      <c r="A3490" s="70" t="n">
        <v>44455</v>
      </c>
      <c r="B3490" s="9" t="str">
        <f aca="false">IF(K3490="LAG.OXIDACIÓN","Va a descargar a la Laguna de Oxidación",IF(K3490="GARAJE","Retorna al garaje",""))</f>
        <v>Retorna al garaje</v>
      </c>
      <c r="C3490" s="71"/>
      <c r="D3490" s="72"/>
      <c r="E3490" s="73"/>
      <c r="F3490" s="74"/>
      <c r="G3490" s="73"/>
      <c r="H3490" s="75"/>
      <c r="I3490" s="75"/>
      <c r="J3490" s="75"/>
      <c r="K3490" s="104" t="s">
        <v>96</v>
      </c>
      <c r="L3490" s="7" t="n">
        <v>0.707638888888889</v>
      </c>
      <c r="M3490" s="7" t="n">
        <v>0.854861111111111</v>
      </c>
      <c r="N3490" s="77" t="str">
        <f aca="false">IF(A3491=A3490,IF(L3491,TEXT(L3491-M3490,"h:mm"),0),IF(M3490&lt;0.25,TEXT(L3491-M3490,"h:mm"),TEXT(1-M3490+L3491,"h:mm")))</f>
        <v>2:05</v>
      </c>
      <c r="O3490" s="78"/>
      <c r="Q3490" s="0" t="s">
        <v>332</v>
      </c>
      <c r="R3490" s="0" t="str">
        <f aca="false">CHOOSE(WEEKDAY(A3490),"Dom","Lun","Mar","Mie","Jue","Vie","Sab")</f>
        <v>Jue</v>
      </c>
    </row>
    <row r="3491" customFormat="false" ht="15" hidden="true" customHeight="true" outlineLevel="0" collapsed="false">
      <c r="A3491" s="32" t="n">
        <v>44455</v>
      </c>
      <c r="B3491" s="9" t="s">
        <v>4999</v>
      </c>
      <c r="D3491" s="72"/>
      <c r="E3491" s="73"/>
      <c r="F3491" s="74"/>
      <c r="G3491" s="73"/>
      <c r="H3491" s="75"/>
      <c r="I3491" s="75"/>
      <c r="J3491" s="75"/>
      <c r="K3491" s="34" t="s">
        <v>144</v>
      </c>
      <c r="L3491" s="7" t="n">
        <v>0.941666666666667</v>
      </c>
      <c r="M3491" s="7" t="n">
        <v>0.978472222222222</v>
      </c>
      <c r="N3491" s="77" t="str">
        <f aca="false">IF(A3492=A3491,IF(L3492,TEXT(L3492-M3491,"h:mm"),0),IF(M3491&lt;0.25,TEXT(L3492-M3491,"h:mm"),TEXT(1-M3491+L3492,"h:mm")))</f>
        <v>0:17</v>
      </c>
      <c r="Q3491" s="0" t="s">
        <v>332</v>
      </c>
      <c r="R3491" s="0" t="str">
        <f aca="false">CHOOSE(WEEKDAY(A3491),"Dom","Lun","Mar","Mie","Jue","Vie","Sab")</f>
        <v>Jue</v>
      </c>
    </row>
    <row r="3492" customFormat="false" ht="15" hidden="true" customHeight="true" outlineLevel="0" collapsed="false">
      <c r="A3492" s="47" t="n">
        <v>44455</v>
      </c>
      <c r="B3492" s="79" t="str">
        <f aca="false">IF(K3492="LAG.OXIDACIÓN","Va a descargar a la Laguna de Oxidación",IF(K3492="GARAJE","Retorna al garaje",""))</f>
        <v>Retorna al garaje</v>
      </c>
      <c r="C3492" s="49"/>
      <c r="D3492" s="80"/>
      <c r="E3492" s="81"/>
      <c r="F3492" s="82"/>
      <c r="G3492" s="81"/>
      <c r="H3492" s="83"/>
      <c r="I3492" s="83"/>
      <c r="J3492" s="83"/>
      <c r="K3492" s="103" t="s">
        <v>96</v>
      </c>
      <c r="L3492" s="85" t="n">
        <v>0.990277777777778</v>
      </c>
      <c r="M3492" s="85" t="n">
        <v>0.00347222222222222</v>
      </c>
      <c r="N3492" s="86" t="str">
        <f aca="false">IF(A3493=A3492,IF(L3493,TEXT(L3493-M3492,"h:mm"),0),IF(M3492&lt;0.25,TEXT(L3493-M3492,"h:mm"),TEXT(1-M3492+L3493,"h:mm")))</f>
        <v>15:49</v>
      </c>
      <c r="O3492" s="59"/>
      <c r="Q3492" s="0" t="s">
        <v>332</v>
      </c>
      <c r="R3492" s="0" t="str">
        <f aca="false">CHOOSE(WEEKDAY(A3492),"Dom","Lun","Mar","Mie","Jue","Vie","Sab")</f>
        <v>Jue</v>
      </c>
    </row>
    <row r="3493" customFormat="false" ht="15" hidden="false" customHeight="true" outlineLevel="0" collapsed="false">
      <c r="A3493" s="32" t="n">
        <v>44456</v>
      </c>
      <c r="B3493" s="9" t="s">
        <v>5000</v>
      </c>
      <c r="C3493" s="120" t="n">
        <v>350</v>
      </c>
      <c r="D3493" s="137" t="s">
        <v>821</v>
      </c>
      <c r="E3493" s="73" t="s">
        <v>5001</v>
      </c>
      <c r="F3493" s="74" t="n">
        <f aca="false">IF(MONTH(A3493)=MONTH(A3492),F3492+1,1)</f>
        <v>1</v>
      </c>
      <c r="G3493" s="73"/>
      <c r="H3493" s="75" t="s">
        <v>5002</v>
      </c>
      <c r="I3493" s="75" t="s">
        <v>159</v>
      </c>
      <c r="J3493" s="75" t="s">
        <v>2313</v>
      </c>
      <c r="K3493" s="34" t="s">
        <v>80</v>
      </c>
      <c r="L3493" s="7" t="n">
        <v>0.6625</v>
      </c>
      <c r="M3493" s="7" t="n">
        <v>0.68125</v>
      </c>
      <c r="N3493" s="77" t="str">
        <f aca="false">IF(A3494=A3493,IF(L3494,TEXT(L3494-M3493,"h:mm"),0),IF(M3493&lt;0.25,TEXT(L3494-M3493,"h:mm"),TEXT(1-M3493+L3494,"h:mm")))</f>
        <v>1:19</v>
      </c>
      <c r="O3493" s="37" t="s">
        <v>5003</v>
      </c>
      <c r="Q3493" s="0" t="s">
        <v>332</v>
      </c>
      <c r="R3493" s="0" t="str">
        <f aca="false">CHOOSE(WEEKDAY(A3493),"Dom","Lun","Mar","Mie","Jue","Vie","Sab")</f>
        <v>Vie</v>
      </c>
    </row>
    <row r="3494" customFormat="false" ht="15" hidden="false" customHeight="true" outlineLevel="0" collapsed="false">
      <c r="A3494" s="32" t="n">
        <v>44456</v>
      </c>
      <c r="B3494" s="9" t="s">
        <v>5004</v>
      </c>
      <c r="C3494" s="120" t="n">
        <v>350</v>
      </c>
      <c r="D3494" s="137" t="s">
        <v>821</v>
      </c>
      <c r="E3494" s="73" t="s">
        <v>5005</v>
      </c>
      <c r="F3494" s="74" t="n">
        <f aca="false">IF(MONTH(A3494)=MONTH(A3493),F3493+1,1)</f>
        <v>2</v>
      </c>
      <c r="G3494" s="73"/>
      <c r="H3494" s="75" t="s">
        <v>233</v>
      </c>
      <c r="I3494" s="75" t="s">
        <v>187</v>
      </c>
      <c r="J3494" s="75" t="s">
        <v>2313</v>
      </c>
      <c r="K3494" s="34" t="s">
        <v>80</v>
      </c>
      <c r="L3494" s="7" t="n">
        <v>0.736111111111111</v>
      </c>
      <c r="M3494" s="7" t="n">
        <v>0.757638888888889</v>
      </c>
      <c r="N3494" s="77" t="str">
        <f aca="false">IF(A3495=A3494,IF(L3495,TEXT(L3495-M3494,"h:mm"),0),IF(M3494&lt;0.25,TEXT(L3495-M3494,"h:mm"),TEXT(1-M3494+L3495,"h:mm")))</f>
        <v>17:12</v>
      </c>
      <c r="O3494" s="37" t="s">
        <v>5006</v>
      </c>
      <c r="Q3494" s="0" t="s">
        <v>332</v>
      </c>
      <c r="R3494" s="0" t="str">
        <f aca="false">CHOOSE(WEEKDAY(A3494),"Dom","Lun","Mar","Mie","Jue","Vie","Sab")</f>
        <v>Vie</v>
      </c>
    </row>
    <row r="3495" customFormat="false" ht="15" hidden="false" customHeight="true" outlineLevel="0" collapsed="false">
      <c r="A3495" s="32" t="n">
        <v>44456</v>
      </c>
      <c r="B3495" s="9" t="s">
        <v>1563</v>
      </c>
      <c r="C3495" s="120" t="n">
        <v>400</v>
      </c>
      <c r="D3495" s="137" t="s">
        <v>104</v>
      </c>
      <c r="E3495" s="73" t="s">
        <v>5007</v>
      </c>
      <c r="F3495" s="74" t="n">
        <f aca="false">IF(MONTH(A3495)=MONTH(A3494),F3494+1,1)</f>
        <v>3</v>
      </c>
      <c r="G3495" s="73"/>
      <c r="H3495" s="75"/>
      <c r="I3495" s="75" t="s">
        <v>100</v>
      </c>
      <c r="J3495" s="75" t="s">
        <v>2313</v>
      </c>
      <c r="K3495" s="34" t="s">
        <v>80</v>
      </c>
      <c r="L3495" s="7" t="n">
        <v>0.474305555555556</v>
      </c>
      <c r="M3495" s="7" t="n">
        <v>0.510416666666667</v>
      </c>
      <c r="N3495" s="77" t="str">
        <f aca="false">IF(A3496=A3495,IF(L3496,TEXT(L3496-M3495,"h:mm"),0),IF(M3495&lt;0.25,TEXT(L3496-M3495,"h:mm"),TEXT(1-M3495+L3496,"h:mm")))</f>
        <v>0:18</v>
      </c>
      <c r="O3495" s="37" t="s">
        <v>5008</v>
      </c>
      <c r="Q3495" s="0" t="s">
        <v>332</v>
      </c>
      <c r="R3495" s="0" t="str">
        <f aca="false">CHOOSE(WEEKDAY(A3495),"Dom","Lun","Mar","Mie","Jue","Vie","Sab")</f>
        <v>Vie</v>
      </c>
    </row>
    <row r="3496" customFormat="false" ht="15" hidden="false" customHeight="true" outlineLevel="0" collapsed="false">
      <c r="A3496" s="32" t="n">
        <v>44456</v>
      </c>
      <c r="B3496" s="9" t="s">
        <v>5009</v>
      </c>
      <c r="C3496" s="120" t="n">
        <v>300</v>
      </c>
      <c r="D3496" s="137" t="s">
        <v>104</v>
      </c>
      <c r="E3496" s="73" t="s">
        <v>5010</v>
      </c>
      <c r="F3496" s="74" t="n">
        <f aca="false">IF(MONTH(A3496)=MONTH(A3495),F3495+1,1)</f>
        <v>4</v>
      </c>
      <c r="G3496" s="73"/>
      <c r="H3496" s="75"/>
      <c r="I3496" s="75" t="s">
        <v>100</v>
      </c>
      <c r="J3496" s="75" t="s">
        <v>2313</v>
      </c>
      <c r="K3496" s="34" t="s">
        <v>80</v>
      </c>
      <c r="L3496" s="7" t="n">
        <v>0.522916666666667</v>
      </c>
      <c r="M3496" s="7" t="n">
        <v>0.535416666666667</v>
      </c>
      <c r="N3496" s="77" t="str">
        <f aca="false">IF(A3497=A3496,IF(L3497,TEXT(L3497-M3496,"h:mm"),0),IF(M3496&lt;0.25,TEXT(L3497-M3496,"h:mm"),TEXT(1-M3496+L3497,"h:mm")))</f>
        <v>0:17</v>
      </c>
      <c r="O3496" s="37" t="s">
        <v>5011</v>
      </c>
      <c r="Q3496" s="0" t="s">
        <v>332</v>
      </c>
      <c r="R3496" s="0" t="str">
        <f aca="false">CHOOSE(WEEKDAY(A3496),"Dom","Lun","Mar","Mie","Jue","Vie","Sab")</f>
        <v>Vie</v>
      </c>
    </row>
    <row r="3497" customFormat="false" ht="15" hidden="true" customHeight="true" outlineLevel="0" collapsed="false">
      <c r="A3497" s="32" t="n">
        <v>44456</v>
      </c>
      <c r="B3497" s="9" t="str">
        <f aca="false">IF(K3497="LAG.OXIDACIÓN","Va a descargar a la Laguna de Oxidación",IF(K3497="GARAJE","Retorna al garaje",""))</f>
        <v>Retorna al garaje</v>
      </c>
      <c r="C3497" s="156"/>
      <c r="D3497" s="137"/>
      <c r="E3497" s="73"/>
      <c r="F3497" s="74"/>
      <c r="G3497" s="73"/>
      <c r="H3497" s="75"/>
      <c r="I3497" s="75"/>
      <c r="J3497" s="75"/>
      <c r="K3497" s="34" t="s">
        <v>96</v>
      </c>
      <c r="L3497" s="7" t="n">
        <v>0.547222222222222</v>
      </c>
      <c r="M3497" s="7" t="n">
        <v>0.580555555555556</v>
      </c>
      <c r="N3497" s="77" t="str">
        <f aca="false">IF(A3498=A3497,IF(L3498,TEXT(L3498-M3497,"h:mm"),0),IF(M3497&lt;0.25,TEXT(L3498-M3497,"h:mm"),TEXT(1-M3497+L3498,"h:mm")))</f>
        <v>2:53</v>
      </c>
      <c r="Q3497" s="0" t="s">
        <v>332</v>
      </c>
      <c r="R3497" s="0" t="str">
        <f aca="false">CHOOSE(WEEKDAY(A3497),"Dom","Lun","Mar","Mie","Jue","Vie","Sab")</f>
        <v>Vie</v>
      </c>
    </row>
    <row r="3498" customFormat="false" ht="15" hidden="true" customHeight="true" outlineLevel="0" collapsed="false">
      <c r="A3498" s="32" t="n">
        <v>44456</v>
      </c>
      <c r="B3498" s="9" t="str">
        <f aca="false">IF(K3498="LAG.OXIDACIÓN","Va a descargar a la Laguna de Oxidación",IF(K3498="GARAJE","Retorna al garaje",""))</f>
        <v>Va a descargar a la Laguna de Oxidación</v>
      </c>
      <c r="C3498" s="156"/>
      <c r="D3498" s="137"/>
      <c r="E3498" s="73"/>
      <c r="F3498" s="74"/>
      <c r="G3498" s="73"/>
      <c r="H3498" s="75"/>
      <c r="I3498" s="75"/>
      <c r="J3498" s="75"/>
      <c r="K3498" s="34" t="s">
        <v>144</v>
      </c>
      <c r="L3498" s="7" t="n">
        <v>0.700694444444444</v>
      </c>
      <c r="M3498" s="7" t="n">
        <v>0.726388888888889</v>
      </c>
      <c r="N3498" s="77" t="str">
        <f aca="false">IF(A3499=A3498,IF(L3499,TEXT(L3499-M3498,"h:mm"),0),IF(M3498&lt;0.25,TEXT(L3499-M3498,"h:mm"),TEXT(1-M3498+L3499,"h:mm")))</f>
        <v>1:28</v>
      </c>
      <c r="Q3498" s="0" t="s">
        <v>332</v>
      </c>
      <c r="R3498" s="0" t="str">
        <f aca="false">CHOOSE(WEEKDAY(A3498),"Dom","Lun","Mar","Mie","Jue","Vie","Sab")</f>
        <v>Vie</v>
      </c>
    </row>
    <row r="3499" customFormat="false" ht="15" hidden="true" customHeight="true" outlineLevel="0" collapsed="false">
      <c r="A3499" s="47" t="n">
        <v>44456</v>
      </c>
      <c r="B3499" s="79" t="str">
        <f aca="false">IF(K3499="LAG.OXIDACIÓN","Va a descargar a la Laguna de Oxidación",IF(K3499="GARAJE","Retorna al garaje",""))</f>
        <v>Retorna al garaje</v>
      </c>
      <c r="C3499" s="49"/>
      <c r="D3499" s="80"/>
      <c r="E3499" s="81"/>
      <c r="F3499" s="82"/>
      <c r="G3499" s="81"/>
      <c r="H3499" s="83"/>
      <c r="I3499" s="83"/>
      <c r="J3499" s="83"/>
      <c r="K3499" s="103" t="s">
        <v>96</v>
      </c>
      <c r="L3499" s="85" t="n">
        <v>0.7875</v>
      </c>
      <c r="M3499" s="85" t="n">
        <v>0.795138888888889</v>
      </c>
      <c r="N3499" s="86" t="str">
        <f aca="false">IF(A3500=A3499,IF(L3500,TEXT(L3500-M3499,"h:mm"),0),IF(M3499&lt;0.25,TEXT(L3500-M3499,"h:mm"),TEXT(1-M3499+L3500,"h:mm")))</f>
        <v>14:00</v>
      </c>
      <c r="O3499" s="59"/>
      <c r="Q3499" s="0" t="s">
        <v>332</v>
      </c>
      <c r="R3499" s="0" t="str">
        <f aca="false">CHOOSE(WEEKDAY(A3499),"Dom","Lun","Mar","Mie","Jue","Vie","Sab")</f>
        <v>Vie</v>
      </c>
    </row>
    <row r="3500" customFormat="false" ht="15" hidden="false" customHeight="true" outlineLevel="0" collapsed="false">
      <c r="A3500" s="32" t="n">
        <v>44457</v>
      </c>
      <c r="B3500" s="9" t="s">
        <v>5012</v>
      </c>
      <c r="C3500" s="120" t="n">
        <v>300</v>
      </c>
      <c r="D3500" s="137" t="s">
        <v>104</v>
      </c>
      <c r="E3500" s="73" t="s">
        <v>5013</v>
      </c>
      <c r="F3500" s="74" t="n">
        <f aca="false">IF(MONTH(A3500)=MONTH(A3499),F3499+1,1)</f>
        <v>1</v>
      </c>
      <c r="G3500" s="73"/>
      <c r="H3500" s="75"/>
      <c r="I3500" s="75" t="s">
        <v>100</v>
      </c>
      <c r="J3500" s="75" t="s">
        <v>2313</v>
      </c>
      <c r="K3500" s="34" t="s">
        <v>80</v>
      </c>
      <c r="L3500" s="7" t="n">
        <v>0.378472222222222</v>
      </c>
      <c r="M3500" s="7" t="n">
        <v>0.4</v>
      </c>
      <c r="N3500" s="77" t="str">
        <f aca="false">IF(A3501=A3500,IF(L3501,TEXT(L3501-M3500,"h:mm"),0),IF(M3500&lt;0.25,TEXT(L3501-M3500,"h:mm"),TEXT(1-M3500+L3501,"h:mm")))</f>
        <v>1:06</v>
      </c>
      <c r="O3500" s="37" t="s">
        <v>5014</v>
      </c>
      <c r="Q3500" s="0" t="s">
        <v>332</v>
      </c>
      <c r="R3500" s="0" t="str">
        <f aca="false">CHOOSE(WEEKDAY(A3500),"Dom","Lun","Mar","Mie","Jue","Vie","Sab")</f>
        <v>Sab</v>
      </c>
    </row>
    <row r="3501" customFormat="false" ht="15" hidden="false" customHeight="true" outlineLevel="0" collapsed="false">
      <c r="A3501" s="32" t="n">
        <v>44457</v>
      </c>
      <c r="B3501" s="9" t="s">
        <v>1670</v>
      </c>
      <c r="C3501" s="120" t="n">
        <v>350</v>
      </c>
      <c r="D3501" s="137" t="s">
        <v>104</v>
      </c>
      <c r="E3501" s="73" t="s">
        <v>2787</v>
      </c>
      <c r="F3501" s="74" t="n">
        <f aca="false">IF(MONTH(A3501)=MONTH(A3500),F3500+1,1)</f>
        <v>2</v>
      </c>
      <c r="G3501" s="73"/>
      <c r="H3501" s="75" t="s">
        <v>1672</v>
      </c>
      <c r="I3501" s="75" t="s">
        <v>131</v>
      </c>
      <c r="J3501" s="75" t="s">
        <v>2313</v>
      </c>
      <c r="K3501" s="34" t="s">
        <v>80</v>
      </c>
      <c r="L3501" s="7" t="n">
        <v>0.445833333333333</v>
      </c>
      <c r="M3501" s="7" t="n">
        <v>0.49375</v>
      </c>
      <c r="N3501" s="77" t="str">
        <f aca="false">IF(A3502=A3501,IF(L3502,TEXT(L3502-M3501,"h:mm"),0),IF(M3501&lt;0.25,TEXT(L3502-M3501,"h:mm"),TEXT(1-M3501+L3502,"h:mm")))</f>
        <v>22:27</v>
      </c>
      <c r="O3501" s="37" t="s">
        <v>2788</v>
      </c>
      <c r="Q3501" s="0" t="s">
        <v>332</v>
      </c>
      <c r="R3501" s="0" t="str">
        <f aca="false">CHOOSE(WEEKDAY(A3501),"Dom","Lun","Mar","Mie","Jue","Vie","Sab")</f>
        <v>Sab</v>
      </c>
    </row>
    <row r="3502" customFormat="false" ht="15" hidden="true" customHeight="true" outlineLevel="0" collapsed="false">
      <c r="A3502" s="32" t="n">
        <v>44457</v>
      </c>
      <c r="B3502" s="9" t="s">
        <v>5012</v>
      </c>
      <c r="C3502" s="152"/>
      <c r="D3502" s="153"/>
      <c r="E3502" s="73"/>
      <c r="F3502" s="74"/>
      <c r="G3502" s="73"/>
      <c r="H3502" s="75"/>
      <c r="I3502" s="75" t="s">
        <v>100</v>
      </c>
      <c r="J3502" s="75"/>
      <c r="K3502" s="34" t="s">
        <v>108</v>
      </c>
      <c r="L3502" s="7" t="n">
        <v>0.429166666666667</v>
      </c>
      <c r="M3502" s="7" t="n">
        <v>0.429861111111111</v>
      </c>
      <c r="N3502" s="77" t="str">
        <f aca="false">IF(A3503=A3502,IF(L3503,TEXT(L3503-M3502,"h:mm"),0),IF(M3502&lt;0.25,TEXT(L3503-M3502,"h:mm"),TEXT(1-M3502+L3503,"h:mm")))</f>
        <v>2:07</v>
      </c>
      <c r="O3502" s="37" t="s">
        <v>5015</v>
      </c>
      <c r="Q3502" s="0" t="s">
        <v>332</v>
      </c>
      <c r="R3502" s="0" t="str">
        <f aca="false">CHOOSE(WEEKDAY(A3502),"Dom","Lun","Mar","Mie","Jue","Vie","Sab")</f>
        <v>Sab</v>
      </c>
    </row>
    <row r="3503" customFormat="false" ht="15" hidden="true" customHeight="true" outlineLevel="0" collapsed="false">
      <c r="A3503" s="32" t="n">
        <v>44457</v>
      </c>
      <c r="B3503" s="9" t="str">
        <f aca="false">IF(K3503="LAG.OXIDACIÓN","Va a descargar a la Laguna de Oxidación",IF(K3503="GARAJE","Retorna al garaje",""))</f>
        <v>Va a descargar a la Laguna de Oxidación</v>
      </c>
      <c r="D3503" s="72"/>
      <c r="E3503" s="73"/>
      <c r="F3503" s="74"/>
      <c r="G3503" s="73"/>
      <c r="H3503" s="75"/>
      <c r="I3503" s="75"/>
      <c r="J3503" s="75"/>
      <c r="K3503" s="34" t="s">
        <v>144</v>
      </c>
      <c r="L3503" s="7" t="n">
        <v>0.518055555555556</v>
      </c>
      <c r="M3503" s="7" t="n">
        <v>0.543055555555555</v>
      </c>
      <c r="N3503" s="77" t="str">
        <f aca="false">IF(A3504=A3503,IF(L3504,TEXT(L3504-M3503,"h:mm"),0),IF(M3503&lt;0.25,TEXT(L3504-M3503,"h:mm"),TEXT(1-M3503+L3504,"h:mm")))</f>
        <v>0:16</v>
      </c>
      <c r="Q3503" s="0" t="s">
        <v>332</v>
      </c>
      <c r="R3503" s="0" t="str">
        <f aca="false">CHOOSE(WEEKDAY(A3503),"Dom","Lun","Mar","Mie","Jue","Vie","Sab")</f>
        <v>Sab</v>
      </c>
    </row>
    <row r="3504" customFormat="false" ht="15" hidden="true" customHeight="true" outlineLevel="0" collapsed="false">
      <c r="A3504" s="47" t="n">
        <v>44457</v>
      </c>
      <c r="B3504" s="79" t="str">
        <f aca="false">IF(K3504="LAG.OXIDACIÓN","Va a descargar a la Laguna de Oxidación",IF(K3504="GARAJE","Retorna al garaje",""))</f>
        <v>Retorna al garaje</v>
      </c>
      <c r="C3504" s="49"/>
      <c r="D3504" s="80"/>
      <c r="E3504" s="81"/>
      <c r="F3504" s="82"/>
      <c r="G3504" s="81"/>
      <c r="H3504" s="83"/>
      <c r="I3504" s="83"/>
      <c r="J3504" s="83"/>
      <c r="K3504" s="103" t="s">
        <v>96</v>
      </c>
      <c r="L3504" s="85" t="n">
        <v>0.554166666666667</v>
      </c>
      <c r="M3504" s="85" t="n">
        <v>0.582638888888889</v>
      </c>
      <c r="N3504" s="86" t="str">
        <f aca="false">IF(A3505=A3504,IF(L3505,TEXT(L3505-M3504,"h:mm"),0),IF(M3504&lt;0.25,TEXT(L3505-M3504,"h:mm"),TEXT(1-M3504+L3505,"h:mm")))</f>
        <v>0:24</v>
      </c>
      <c r="O3504" s="59"/>
      <c r="P3504" s="167"/>
      <c r="Q3504" s="0" t="s">
        <v>332</v>
      </c>
      <c r="R3504" s="0" t="str">
        <f aca="false">CHOOSE(WEEKDAY(A3504),"Dom","Lun","Mar","Mie","Jue","Vie","Sab")</f>
        <v>Sab</v>
      </c>
    </row>
    <row r="3505" customFormat="false" ht="15" hidden="false" customHeight="true" outlineLevel="0" collapsed="false">
      <c r="A3505" s="32" t="n">
        <v>44458</v>
      </c>
      <c r="B3505" s="9" t="s">
        <v>204</v>
      </c>
      <c r="C3505" s="156" t="n">
        <v>500</v>
      </c>
      <c r="D3505" s="137" t="s">
        <v>104</v>
      </c>
      <c r="E3505" s="73" t="s">
        <v>205</v>
      </c>
      <c r="F3505" s="74" t="n">
        <f aca="false">IF(MONTH(A3505)=MONTH(A3504),F3504+1,1)</f>
        <v>1</v>
      </c>
      <c r="G3505" s="73"/>
      <c r="H3505" s="75" t="s">
        <v>204</v>
      </c>
      <c r="I3505" s="75" t="s">
        <v>79</v>
      </c>
      <c r="J3505" s="75" t="s">
        <v>2313</v>
      </c>
      <c r="K3505" s="34" t="s">
        <v>80</v>
      </c>
      <c r="L3505" s="7" t="n">
        <v>0.599305555555556</v>
      </c>
      <c r="M3505" s="7" t="n">
        <v>0.631944444444444</v>
      </c>
      <c r="N3505" s="77" t="str">
        <f aca="false">IF(A3506=A3505,IF(L3506,TEXT(L3506-M3505,"h:mm"),0),IF(M3505&lt;0.25,TEXT(L3506-M3505,"h:mm"),TEXT(1-M3505+L3506,"h:mm")))</f>
        <v>0:39</v>
      </c>
      <c r="O3505" s="37" t="s">
        <v>207</v>
      </c>
      <c r="P3505" s="167"/>
      <c r="Q3505" s="0" t="s">
        <v>332</v>
      </c>
      <c r="R3505" s="0" t="str">
        <f aca="false">CHOOSE(WEEKDAY(A3505),"Dom","Lun","Mar","Mie","Jue","Vie","Sab")</f>
        <v>Dom</v>
      </c>
    </row>
    <row r="3506" customFormat="false" ht="15" hidden="true" customHeight="true" outlineLevel="0" collapsed="false">
      <c r="A3506" s="32" t="n">
        <v>44458</v>
      </c>
      <c r="B3506" s="9" t="str">
        <f aca="false">IF(K3506="LAG.OXIDACIÓN","Va a descargar a la Laguna de Oxidación",IF(K3506="GARAJE","Retorna al garaje",""))</f>
        <v>Va a descargar a la Laguna de Oxidación</v>
      </c>
      <c r="D3506" s="72"/>
      <c r="E3506" s="73"/>
      <c r="F3506" s="74"/>
      <c r="G3506" s="73"/>
      <c r="H3506" s="75"/>
      <c r="I3506" s="75"/>
      <c r="J3506" s="75"/>
      <c r="K3506" s="34" t="s">
        <v>144</v>
      </c>
      <c r="L3506" s="7" t="n">
        <v>0.659027777777778</v>
      </c>
      <c r="M3506" s="7" t="n">
        <v>0.692361111111111</v>
      </c>
      <c r="N3506" s="77" t="str">
        <f aca="false">IF(A3507=A3506,IF(L3507,TEXT(L3507-M3506,"h:mm"),0),IF(M3506&lt;0.25,TEXT(L3507-M3506,"h:mm"),TEXT(1-M3506+L3507,"h:mm")))</f>
        <v>0:12</v>
      </c>
      <c r="Q3506" s="0" t="s">
        <v>332</v>
      </c>
      <c r="R3506" s="0" t="str">
        <f aca="false">CHOOSE(WEEKDAY(A3506),"Dom","Lun","Mar","Mie","Jue","Vie","Sab")</f>
        <v>Dom</v>
      </c>
    </row>
    <row r="3507" customFormat="false" ht="15" hidden="true" customHeight="true" outlineLevel="0" collapsed="false">
      <c r="A3507" s="47" t="n">
        <v>44458</v>
      </c>
      <c r="B3507" s="79" t="str">
        <f aca="false">IF(K3507="LAG.OXIDACIÓN","Va a descargar a la Laguna de Oxidación",IF(K3507="GARAJE","Retorna al garaje",""))</f>
        <v>Retorna al garaje</v>
      </c>
      <c r="C3507" s="49"/>
      <c r="D3507" s="80"/>
      <c r="E3507" s="81"/>
      <c r="F3507" s="82"/>
      <c r="G3507" s="81"/>
      <c r="H3507" s="83"/>
      <c r="I3507" s="83"/>
      <c r="J3507" s="83"/>
      <c r="K3507" s="103" t="s">
        <v>96</v>
      </c>
      <c r="L3507" s="85" t="n">
        <v>0.700694444444444</v>
      </c>
      <c r="M3507" s="85" t="n">
        <v>0.713194444444444</v>
      </c>
      <c r="N3507" s="86" t="str">
        <f aca="false">IF(A3508=A3507,IF(L3508,TEXT(L3508-M3507,"h:mm"),0),IF(M3507&lt;0.25,TEXT(L3508-M3507,"h:mm"),TEXT(1-M3507+L3508,"h:mm")))</f>
        <v>14:58</v>
      </c>
      <c r="O3507" s="59"/>
      <c r="Q3507" s="0" t="s">
        <v>332</v>
      </c>
      <c r="R3507" s="0" t="str">
        <f aca="false">CHOOSE(WEEKDAY(A3507),"Dom","Lun","Mar","Mie","Jue","Vie","Sab")</f>
        <v>Dom</v>
      </c>
    </row>
    <row r="3508" customFormat="false" ht="15" hidden="false" customHeight="true" outlineLevel="0" collapsed="false">
      <c r="A3508" s="32" t="n">
        <v>44459</v>
      </c>
      <c r="B3508" s="9" t="s">
        <v>5016</v>
      </c>
      <c r="C3508" s="120" t="n">
        <v>300</v>
      </c>
      <c r="D3508" s="137" t="s">
        <v>104</v>
      </c>
      <c r="E3508" s="73" t="s">
        <v>5017</v>
      </c>
      <c r="F3508" s="74" t="n">
        <f aca="false">IF(MONTH(A3508)=MONTH(A3507),F3507+1,1)</f>
        <v>1</v>
      </c>
      <c r="G3508" s="73"/>
      <c r="H3508" s="75"/>
      <c r="I3508" s="75" t="s">
        <v>159</v>
      </c>
      <c r="J3508" s="75" t="s">
        <v>2313</v>
      </c>
      <c r="K3508" s="34" t="s">
        <v>80</v>
      </c>
      <c r="L3508" s="7" t="n">
        <v>0.336805555555556</v>
      </c>
      <c r="M3508" s="7" t="n">
        <v>0.352083333333333</v>
      </c>
      <c r="N3508" s="77" t="str">
        <f aca="false">IF(A3509=A3508,IF(L3509,TEXT(L3509-M3508,"h:mm"),0),IF(M3508&lt;0.25,TEXT(L3509-M3508,"h:mm"),TEXT(1-M3508+L3509,"h:mm")))</f>
        <v>9:28</v>
      </c>
      <c r="O3508" s="37" t="s">
        <v>5018</v>
      </c>
      <c r="Q3508" s="0" t="s">
        <v>332</v>
      </c>
      <c r="R3508" s="0" t="str">
        <f aca="false">CHOOSE(WEEKDAY(A3508),"Dom","Lun","Mar","Mie","Jue","Vie","Sab")</f>
        <v>Lun</v>
      </c>
    </row>
    <row r="3509" customFormat="false" ht="15" hidden="false" customHeight="true" outlineLevel="0" collapsed="false">
      <c r="A3509" s="32" t="n">
        <v>44459</v>
      </c>
      <c r="B3509" s="9" t="s">
        <v>1727</v>
      </c>
      <c r="C3509" s="120" t="n">
        <v>350</v>
      </c>
      <c r="D3509" s="137" t="s">
        <v>104</v>
      </c>
      <c r="E3509" s="73" t="s">
        <v>1728</v>
      </c>
      <c r="F3509" s="74" t="n">
        <f aca="false">IF(MONTH(A3509)=MONTH(A3508),F3508+1,1)</f>
        <v>2</v>
      </c>
      <c r="G3509" s="73"/>
      <c r="H3509" s="75"/>
      <c r="I3509" s="75" t="s">
        <v>100</v>
      </c>
      <c r="J3509" s="75" t="s">
        <v>2313</v>
      </c>
      <c r="K3509" s="34" t="s">
        <v>80</v>
      </c>
      <c r="L3509" s="7" t="n">
        <v>0.746527777777778</v>
      </c>
      <c r="M3509" s="7" t="n">
        <v>0.747222222222222</v>
      </c>
      <c r="N3509" s="77" t="str">
        <f aca="false">IF(A3510=A3509,IF(L3510,TEXT(L3510-M3509,"h:mm"),0),IF(M3509&lt;0.25,TEXT(L3510-M3509,"h:mm"),TEXT(1-M3509+L3510,"h:mm")))</f>
        <v>14:48</v>
      </c>
      <c r="O3509" s="37" t="s">
        <v>1729</v>
      </c>
      <c r="Q3509" s="0" t="s">
        <v>332</v>
      </c>
      <c r="R3509" s="0" t="str">
        <f aca="false">CHOOSE(WEEKDAY(A3509),"Dom","Lun","Mar","Mie","Jue","Vie","Sab")</f>
        <v>Lun</v>
      </c>
    </row>
    <row r="3510" customFormat="false" ht="15" hidden="true" customHeight="true" outlineLevel="0" collapsed="false">
      <c r="A3510" s="32" t="n">
        <v>44459</v>
      </c>
      <c r="B3510" s="9" t="str">
        <f aca="false">IF(K3510="LAG.OXIDACIÓN","Va a descargar a la Laguna de Oxidación",IF(K3510="GARAJE","Retorna al garaje",""))</f>
        <v>Retorna al garaje</v>
      </c>
      <c r="D3510" s="72"/>
      <c r="E3510" s="73"/>
      <c r="F3510" s="74"/>
      <c r="G3510" s="73"/>
      <c r="H3510" s="75"/>
      <c r="I3510" s="75"/>
      <c r="J3510" s="75"/>
      <c r="K3510" s="34" t="s">
        <v>96</v>
      </c>
      <c r="L3510" s="7" t="n">
        <v>0.363888888888889</v>
      </c>
      <c r="M3510" s="7" t="n">
        <v>0.379166666666667</v>
      </c>
      <c r="N3510" s="77" t="str">
        <f aca="false">IF(A3511=A3510,IF(L3511,TEXT(L3511-M3510,"h:mm"),0),IF(M3510&lt;0.25,TEXT(L3511-M3510,"h:mm"),TEXT(1-M3510+L3511,"h:mm")))</f>
        <v>7:48</v>
      </c>
      <c r="Q3510" s="0" t="s">
        <v>332</v>
      </c>
      <c r="R3510" s="0" t="str">
        <f aca="false">CHOOSE(WEEKDAY(A3510),"Dom","Lun","Mar","Mie","Jue","Vie","Sab")</f>
        <v>Lun</v>
      </c>
    </row>
    <row r="3511" customFormat="false" ht="15" hidden="true" customHeight="true" outlineLevel="0" collapsed="false">
      <c r="A3511" s="32" t="n">
        <v>44459</v>
      </c>
      <c r="B3511" s="9" t="s">
        <v>1727</v>
      </c>
      <c r="C3511" s="152"/>
      <c r="D3511" s="153"/>
      <c r="E3511" s="73"/>
      <c r="F3511" s="74"/>
      <c r="G3511" s="73"/>
      <c r="H3511" s="75"/>
      <c r="I3511" s="75"/>
      <c r="J3511" s="75"/>
      <c r="K3511" s="34" t="s">
        <v>108</v>
      </c>
      <c r="L3511" s="7" t="n">
        <v>0.704166666666667</v>
      </c>
      <c r="M3511" s="7" t="n">
        <v>0.727083333333333</v>
      </c>
      <c r="N3511" s="77" t="str">
        <f aca="false">IF(A3512=A3511,IF(L3512,TEXT(L3512-M3511,"h:mm"),0),IF(M3511&lt;0.25,TEXT(L3512-M3511,"h:mm"),TEXT(1-M3511+L3512,"h:mm")))</f>
        <v>0:59</v>
      </c>
      <c r="O3511" s="37" t="s">
        <v>5019</v>
      </c>
      <c r="P3511" s="0" t="s">
        <v>5020</v>
      </c>
      <c r="Q3511" s="0" t="s">
        <v>332</v>
      </c>
      <c r="R3511" s="0" t="str">
        <f aca="false">CHOOSE(WEEKDAY(A3511),"Dom","Lun","Mar","Mie","Jue","Vie","Sab")</f>
        <v>Lun</v>
      </c>
    </row>
    <row r="3512" customFormat="false" ht="15" hidden="true" customHeight="true" outlineLevel="0" collapsed="false">
      <c r="A3512" s="32" t="n">
        <v>44459</v>
      </c>
      <c r="B3512" s="9" t="s">
        <v>1546</v>
      </c>
      <c r="C3512" s="152"/>
      <c r="D3512" s="153"/>
      <c r="E3512" s="73" t="s">
        <v>1580</v>
      </c>
      <c r="F3512" s="74"/>
      <c r="G3512" s="73"/>
      <c r="H3512" s="75"/>
      <c r="I3512" s="75"/>
      <c r="J3512" s="75"/>
      <c r="K3512" s="34" t="s">
        <v>108</v>
      </c>
      <c r="L3512" s="7" t="n">
        <v>0.768055555555556</v>
      </c>
      <c r="M3512" s="7" t="n">
        <v>0.771527777777778</v>
      </c>
      <c r="N3512" s="77" t="str">
        <f aca="false">IF(A3513=A3512,IF(L3513,TEXT(L3513-M3512,"h:mm"),0),IF(M3512&lt;0.25,TEXT(L3513-M3512,"h:mm"),TEXT(1-M3512+L3513,"h:mm")))</f>
        <v>0:19</v>
      </c>
      <c r="O3512" s="37" t="s">
        <v>1581</v>
      </c>
      <c r="P3512" s="0" t="s">
        <v>5021</v>
      </c>
      <c r="Q3512" s="0" t="s">
        <v>332</v>
      </c>
      <c r="R3512" s="0" t="str">
        <f aca="false">CHOOSE(WEEKDAY(A3512),"Dom","Lun","Mar","Mie","Jue","Vie","Sab")</f>
        <v>Lun</v>
      </c>
    </row>
    <row r="3513" customFormat="false" ht="15" hidden="true" customHeight="true" outlineLevel="0" collapsed="false">
      <c r="A3513" s="32" t="n">
        <v>44459</v>
      </c>
      <c r="B3513" s="9" t="str">
        <f aca="false">IF(K3513="LAG.OXIDACIÓN","Va a descargar a la Laguna de Oxidación",IF(K3513="GARAJE","Retorna al garaje",""))</f>
        <v>Va a descargar a la Laguna de Oxidación</v>
      </c>
      <c r="D3513" s="72"/>
      <c r="E3513" s="73"/>
      <c r="F3513" s="74"/>
      <c r="G3513" s="73"/>
      <c r="H3513" s="75"/>
      <c r="I3513" s="75"/>
      <c r="J3513" s="75"/>
      <c r="K3513" s="34" t="s">
        <v>144</v>
      </c>
      <c r="L3513" s="7" t="n">
        <v>0.784722222222222</v>
      </c>
      <c r="M3513" s="7" t="n">
        <v>0.828472222222222</v>
      </c>
      <c r="N3513" s="77" t="str">
        <f aca="false">IF(A3514=A3513,IF(L3514,TEXT(L3514-M3513,"h:mm"),0),IF(M3513&lt;0.25,TEXT(L3514-M3513,"h:mm"),TEXT(1-M3513+L3514,"h:mm")))</f>
        <v>0:16</v>
      </c>
      <c r="Q3513" s="0" t="s">
        <v>332</v>
      </c>
      <c r="R3513" s="0" t="str">
        <f aca="false">CHOOSE(WEEKDAY(A3513),"Dom","Lun","Mar","Mie","Jue","Vie","Sab")</f>
        <v>Lun</v>
      </c>
    </row>
    <row r="3514" customFormat="false" ht="15" hidden="true" customHeight="true" outlineLevel="0" collapsed="false">
      <c r="A3514" s="47" t="n">
        <v>44459</v>
      </c>
      <c r="B3514" s="79" t="str">
        <f aca="false">IF(K3514="LAG.OXIDACIÓN","Va a descargar a la Laguna de Oxidación",IF(K3514="GARAJE","Retorna al garaje",""))</f>
        <v>Retorna al garaje</v>
      </c>
      <c r="C3514" s="49"/>
      <c r="D3514" s="80"/>
      <c r="E3514" s="81"/>
      <c r="F3514" s="82"/>
      <c r="G3514" s="81"/>
      <c r="H3514" s="83"/>
      <c r="I3514" s="83"/>
      <c r="J3514" s="83"/>
      <c r="K3514" s="103" t="s">
        <v>96</v>
      </c>
      <c r="L3514" s="85" t="n">
        <v>0.839583333333333</v>
      </c>
      <c r="M3514" s="85" t="n">
        <v>0.852777777777778</v>
      </c>
      <c r="N3514" s="86" t="str">
        <f aca="false">IF(A3515=A3514,IF(L3515,TEXT(L3515-M3514,"h:mm"),0),IF(M3514&lt;0.25,TEXT(L3515-M3514,"h:mm"),TEXT(1-M3514+L3515,"h:mm")))</f>
        <v>22:35</v>
      </c>
      <c r="O3514" s="59"/>
      <c r="Q3514" s="0" t="s">
        <v>332</v>
      </c>
      <c r="R3514" s="0" t="str">
        <f aca="false">CHOOSE(WEEKDAY(A3514),"Dom","Lun","Mar","Mie","Jue","Vie","Sab")</f>
        <v>Lun</v>
      </c>
    </row>
    <row r="3515" customFormat="false" ht="15" hidden="false" customHeight="true" outlineLevel="0" collapsed="false">
      <c r="A3515" s="32" t="n">
        <v>44460</v>
      </c>
      <c r="B3515" s="9" t="s">
        <v>2609</v>
      </c>
      <c r="C3515" s="156" t="n">
        <v>450</v>
      </c>
      <c r="D3515" s="137" t="s">
        <v>104</v>
      </c>
      <c r="E3515" s="73" t="s">
        <v>2610</v>
      </c>
      <c r="F3515" s="74" t="n">
        <f aca="false">IF(MONTH(A3515)=MONTH(A3514),F3514+1,1)</f>
        <v>1</v>
      </c>
      <c r="G3515" s="73"/>
      <c r="H3515" s="75" t="s">
        <v>2609</v>
      </c>
      <c r="I3515" s="75" t="s">
        <v>187</v>
      </c>
      <c r="J3515" s="75" t="s">
        <v>2313</v>
      </c>
      <c r="K3515" s="34" t="s">
        <v>80</v>
      </c>
      <c r="L3515" s="7" t="n">
        <v>0.79375</v>
      </c>
      <c r="M3515" s="7" t="n">
        <v>0.808333333333333</v>
      </c>
      <c r="N3515" s="77" t="str">
        <f aca="false">IF(A3516=A3515,IF(L3516,TEXT(L3516-M3515,"h:mm"),0),IF(M3515&lt;0.25,TEXT(L3516-M3515,"h:mm"),TEXT(1-M3515+L3516,"h:mm")))</f>
        <v>0:42</v>
      </c>
      <c r="O3515" s="37" t="s">
        <v>2611</v>
      </c>
      <c r="Q3515" s="0" t="s">
        <v>120</v>
      </c>
      <c r="R3515" s="0" t="str">
        <f aca="false">CHOOSE(WEEKDAY(A3515),"Dom","Lun","Mar","Mie","Jue","Vie","Sab")</f>
        <v>Mar</v>
      </c>
    </row>
    <row r="3516" customFormat="false" ht="15" hidden="true" customHeight="true" outlineLevel="0" collapsed="false">
      <c r="A3516" s="32" t="n">
        <v>44460</v>
      </c>
      <c r="B3516" s="9" t="s">
        <v>3006</v>
      </c>
      <c r="D3516" s="72"/>
      <c r="E3516" s="73"/>
      <c r="F3516" s="74"/>
      <c r="G3516" s="73"/>
      <c r="H3516" s="75"/>
      <c r="I3516" s="75"/>
      <c r="J3516" s="75"/>
      <c r="K3516" s="34" t="s">
        <v>144</v>
      </c>
      <c r="L3516" s="7" t="n">
        <v>0.8375</v>
      </c>
      <c r="M3516" s="7" t="n">
        <v>0.863888888888889</v>
      </c>
      <c r="N3516" s="77" t="str">
        <f aca="false">IF(A3517=A3516,IF(L3517,TEXT(L3517-M3516,"h:mm"),0),IF(M3516&lt;0.25,TEXT(L3517-M3516,"h:mm"),TEXT(1-M3516+L3517,"h:mm")))</f>
        <v>0:24</v>
      </c>
      <c r="P3516" s="0" t="s">
        <v>4820</v>
      </c>
      <c r="Q3516" s="0" t="s">
        <v>120</v>
      </c>
      <c r="R3516" s="0" t="str">
        <f aca="false">CHOOSE(WEEKDAY(A3516),"Dom","Lun","Mar","Mie","Jue","Vie","Sab")</f>
        <v>Mar</v>
      </c>
    </row>
    <row r="3517" customFormat="false" ht="15" hidden="true" customHeight="true" outlineLevel="0" collapsed="false">
      <c r="A3517" s="47" t="n">
        <v>44460</v>
      </c>
      <c r="B3517" s="79" t="str">
        <f aca="false">IF(K3517="LAG.OXIDACIÓN","Va a descargar a la Laguna de Oxidación",IF(K3517="GARAJE","Retorna al garaje",""))</f>
        <v>Retorna al garaje</v>
      </c>
      <c r="C3517" s="49"/>
      <c r="D3517" s="80"/>
      <c r="E3517" s="81"/>
      <c r="F3517" s="82"/>
      <c r="G3517" s="81"/>
      <c r="H3517" s="83"/>
      <c r="I3517" s="83"/>
      <c r="J3517" s="83"/>
      <c r="K3517" s="103" t="s">
        <v>96</v>
      </c>
      <c r="L3517" s="85" t="n">
        <v>0.880555555555556</v>
      </c>
      <c r="M3517" s="85" t="n">
        <v>0.884027777777778</v>
      </c>
      <c r="N3517" s="86" t="str">
        <f aca="false">IF(A3518=A3517,IF(L3518,TEXT(L3518-M3517,"h:mm"),0),IF(M3517&lt;0.25,TEXT(L3518-M3517,"h:mm"),TEXT(1-M3517+L3518,"h:mm")))</f>
        <v>10:41</v>
      </c>
      <c r="O3517" s="59"/>
      <c r="Q3517" s="0" t="s">
        <v>120</v>
      </c>
      <c r="R3517" s="0" t="str">
        <f aca="false">CHOOSE(WEEKDAY(A3517),"Dom","Lun","Mar","Mie","Jue","Vie","Sab")</f>
        <v>Mar</v>
      </c>
    </row>
    <row r="3518" customFormat="false" ht="15" hidden="false" customHeight="true" outlineLevel="0" collapsed="false">
      <c r="A3518" s="32" t="n">
        <v>44463</v>
      </c>
      <c r="B3518" s="9" t="s">
        <v>5009</v>
      </c>
      <c r="C3518" s="120" t="n">
        <v>300</v>
      </c>
      <c r="D3518" s="137" t="s">
        <v>104</v>
      </c>
      <c r="E3518" s="73" t="s">
        <v>5022</v>
      </c>
      <c r="F3518" s="74" t="n">
        <f aca="false">IF(MONTH(A3518)=MONTH(A3517),F3517+1,1)</f>
        <v>1</v>
      </c>
      <c r="G3518" s="73"/>
      <c r="H3518" s="75"/>
      <c r="I3518" s="75" t="s">
        <v>100</v>
      </c>
      <c r="J3518" s="75" t="s">
        <v>2313</v>
      </c>
      <c r="K3518" s="34" t="s">
        <v>80</v>
      </c>
      <c r="L3518" s="7" t="n">
        <v>0.329166666666667</v>
      </c>
      <c r="M3518" s="7" t="n">
        <v>0.361111111111111</v>
      </c>
      <c r="N3518" s="77" t="str">
        <f aca="false">IF(A3519=A3518,IF(L3519,TEXT(L3519-M3518,"h:mm"),0),IF(M3518&lt;0.25,TEXT(L3519-M3518,"h:mm"),TEXT(1-M3518+L3519,"h:mm")))</f>
        <v>0:22</v>
      </c>
      <c r="O3518" s="37" t="s">
        <v>5023</v>
      </c>
      <c r="Q3518" s="0" t="s">
        <v>120</v>
      </c>
      <c r="R3518" s="0" t="str">
        <f aca="false">CHOOSE(WEEKDAY(A3518),"Dom","Lun","Mar","Mie","Jue","Vie","Sab")</f>
        <v>Vie</v>
      </c>
    </row>
    <row r="3519" customFormat="false" ht="15" hidden="false" customHeight="true" outlineLevel="0" collapsed="false">
      <c r="A3519" s="32" t="n">
        <v>44463</v>
      </c>
      <c r="B3519" s="9" t="s">
        <v>5024</v>
      </c>
      <c r="C3519" s="120" t="n">
        <v>300</v>
      </c>
      <c r="D3519" s="137" t="s">
        <v>104</v>
      </c>
      <c r="E3519" s="73" t="s">
        <v>5025</v>
      </c>
      <c r="F3519" s="74" t="n">
        <f aca="false">IF(MONTH(A3519)=MONTH(A3518),F3518+1,1)</f>
        <v>2</v>
      </c>
      <c r="G3519" s="73"/>
      <c r="H3519" s="75"/>
      <c r="I3519" s="75" t="s">
        <v>100</v>
      </c>
      <c r="J3519" s="75" t="s">
        <v>2313</v>
      </c>
      <c r="K3519" s="34" t="s">
        <v>80</v>
      </c>
      <c r="L3519" s="7" t="n">
        <v>0.376388888888889</v>
      </c>
      <c r="M3519" s="7" t="n">
        <v>0.399305555555556</v>
      </c>
      <c r="N3519" s="77" t="str">
        <f aca="false">IF(A3520=A3519,IF(L3520,TEXT(L3520-M3519,"h:mm"),0),IF(M3519&lt;0.25,TEXT(L3520-M3519,"h:mm"),TEXT(1-M3519+L3520,"h:mm")))</f>
        <v>8:11</v>
      </c>
      <c r="O3519" s="37" t="s">
        <v>5026</v>
      </c>
      <c r="Q3519" s="0" t="s">
        <v>120</v>
      </c>
      <c r="R3519" s="0" t="str">
        <f aca="false">CHOOSE(WEEKDAY(A3519),"Dom","Lun","Mar","Mie","Jue","Vie","Sab")</f>
        <v>Vie</v>
      </c>
    </row>
    <row r="3520" customFormat="false" ht="15" hidden="false" customHeight="true" outlineLevel="0" collapsed="false">
      <c r="A3520" s="32" t="n">
        <v>44463</v>
      </c>
      <c r="B3520" s="9" t="s">
        <v>204</v>
      </c>
      <c r="C3520" s="156" t="n">
        <v>500</v>
      </c>
      <c r="D3520" s="137" t="s">
        <v>104</v>
      </c>
      <c r="E3520" s="73" t="s">
        <v>205</v>
      </c>
      <c r="F3520" s="74" t="n">
        <f aca="false">IF(MONTH(A3520)=MONTH(A3519),F3519+1,1)</f>
        <v>3</v>
      </c>
      <c r="G3520" s="73"/>
      <c r="H3520" s="75" t="s">
        <v>204</v>
      </c>
      <c r="I3520" s="75" t="s">
        <v>79</v>
      </c>
      <c r="J3520" s="75" t="s">
        <v>2313</v>
      </c>
      <c r="K3520" s="34" t="s">
        <v>80</v>
      </c>
      <c r="L3520" s="7" t="n">
        <v>0.740277777777778</v>
      </c>
      <c r="M3520" s="7" t="n">
        <v>0.774305555555555</v>
      </c>
      <c r="N3520" s="77" t="str">
        <f aca="false">IF(A3521=A3520,IF(L3521,TEXT(L3521-M3520,"h:mm"),0),IF(M3520&lt;0.25,TEXT(L3521-M3520,"h:mm"),TEXT(1-M3520+L3521,"h:mm")))</f>
        <v>15:20</v>
      </c>
      <c r="O3520" s="37" t="s">
        <v>207</v>
      </c>
      <c r="Q3520" s="0" t="s">
        <v>120</v>
      </c>
      <c r="R3520" s="0" t="str">
        <f aca="false">CHOOSE(WEEKDAY(A3520),"Dom","Lun","Mar","Mie","Jue","Vie","Sab")</f>
        <v>Vie</v>
      </c>
    </row>
    <row r="3521" customFormat="false" ht="15" hidden="true" customHeight="true" outlineLevel="0" collapsed="false">
      <c r="A3521" s="32" t="n">
        <v>44463</v>
      </c>
      <c r="B3521" s="9" t="str">
        <f aca="false">IF(K3521="LAG.OXIDACIÓN","Va a descargar a la Laguna de Oxidación",IF(K3521="GARAJE","Retorna al garaje",""))</f>
        <v>Retorna al garaje</v>
      </c>
      <c r="C3521" s="156"/>
      <c r="D3521" s="137"/>
      <c r="E3521" s="73"/>
      <c r="F3521" s="74"/>
      <c r="G3521" s="73"/>
      <c r="H3521" s="75"/>
      <c r="I3521" s="75"/>
      <c r="J3521" s="75"/>
      <c r="K3521" s="34" t="s">
        <v>96</v>
      </c>
      <c r="L3521" s="7" t="n">
        <v>0.413194444444444</v>
      </c>
      <c r="M3521" s="7" t="n">
        <v>0.426388888888889</v>
      </c>
      <c r="N3521" s="77" t="str">
        <f aca="false">IF(A3522=A3521,IF(L3522,TEXT(L3522-M3521,"h:mm"),0),IF(M3521&lt;0.25,TEXT(L3522-M3521,"h:mm"),TEXT(1-M3521+L3522,"h:mm")))</f>
        <v>6:52</v>
      </c>
      <c r="Q3521" s="0" t="s">
        <v>120</v>
      </c>
      <c r="R3521" s="0" t="str">
        <f aca="false">CHOOSE(WEEKDAY(A3521),"Dom","Lun","Mar","Mie","Jue","Vie","Sab")</f>
        <v>Vie</v>
      </c>
    </row>
    <row r="3522" customFormat="false" ht="15" hidden="true" customHeight="true" outlineLevel="0" collapsed="false">
      <c r="A3522" s="32" t="n">
        <v>44463</v>
      </c>
      <c r="B3522" s="9" t="s">
        <v>3006</v>
      </c>
      <c r="C3522" s="156"/>
      <c r="D3522" s="137"/>
      <c r="E3522" s="73"/>
      <c r="F3522" s="74"/>
      <c r="G3522" s="73"/>
      <c r="H3522" s="75"/>
      <c r="I3522" s="75"/>
      <c r="J3522" s="75"/>
      <c r="K3522" s="34" t="s">
        <v>144</v>
      </c>
      <c r="L3522" s="7" t="n">
        <v>0.7125</v>
      </c>
      <c r="M3522" s="7" t="n">
        <v>0.718055555555556</v>
      </c>
      <c r="N3522" s="77" t="str">
        <f aca="false">IF(A3523=A3522,IF(L3523,TEXT(L3523-M3522,"h:mm"),0),IF(M3522&lt;0.25,TEXT(L3523-M3522,"h:mm"),TEXT(1-M3522+L3523,"h:mm")))</f>
        <v>0:17</v>
      </c>
      <c r="P3522" s="0" t="s">
        <v>4820</v>
      </c>
      <c r="Q3522" s="0" t="s">
        <v>120</v>
      </c>
      <c r="R3522" s="0" t="str">
        <f aca="false">CHOOSE(WEEKDAY(A3522),"Dom","Lun","Mar","Mie","Jue","Vie","Sab")</f>
        <v>Vie</v>
      </c>
    </row>
    <row r="3523" customFormat="false" ht="15" hidden="true" customHeight="true" outlineLevel="0" collapsed="false">
      <c r="A3523" s="32" t="n">
        <v>44463</v>
      </c>
      <c r="B3523" s="9" t="s">
        <v>1632</v>
      </c>
      <c r="C3523" s="156"/>
      <c r="D3523" s="137"/>
      <c r="E3523" s="73"/>
      <c r="F3523" s="74"/>
      <c r="G3523" s="73"/>
      <c r="H3523" s="75"/>
      <c r="I3523" s="75"/>
      <c r="J3523" s="75"/>
      <c r="K3523" s="34" t="s">
        <v>257</v>
      </c>
      <c r="L3523" s="7" t="n">
        <v>0.729861111111111</v>
      </c>
      <c r="M3523" s="7" t="n">
        <v>0.736111111111111</v>
      </c>
      <c r="N3523" s="77" t="str">
        <f aca="false">IF(A3524=A3523,IF(L3524,TEXT(L3524-M3523,"h:mm"),0),IF(M3523&lt;0.25,TEXT(L3524-M3523,"h:mm"),TEXT(1-M3523+L3524,"h:mm")))</f>
        <v>1:25</v>
      </c>
      <c r="O3523" s="37" t="s">
        <v>407</v>
      </c>
      <c r="Q3523" s="0" t="s">
        <v>120</v>
      </c>
      <c r="R3523" s="0" t="str">
        <f aca="false">CHOOSE(WEEKDAY(A3523),"Dom","Lun","Mar","Mie","Jue","Vie","Sab")</f>
        <v>Vie</v>
      </c>
    </row>
    <row r="3524" customFormat="false" ht="15" hidden="true" customHeight="true" outlineLevel="0" collapsed="false">
      <c r="A3524" s="32" t="n">
        <v>44463</v>
      </c>
      <c r="B3524" s="9" t="s">
        <v>3006</v>
      </c>
      <c r="D3524" s="72"/>
      <c r="E3524" s="73"/>
      <c r="F3524" s="74"/>
      <c r="G3524" s="73"/>
      <c r="H3524" s="75"/>
      <c r="I3524" s="75"/>
      <c r="J3524" s="75"/>
      <c r="K3524" s="34" t="s">
        <v>144</v>
      </c>
      <c r="L3524" s="7" t="n">
        <v>0.795138888888889</v>
      </c>
      <c r="M3524" s="7" t="n">
        <v>0.844444444444444</v>
      </c>
      <c r="N3524" s="77" t="str">
        <f aca="false">IF(A3525=A3524,IF(L3525,TEXT(L3525-M3524,"h:mm"),0),IF(M3524&lt;0.25,TEXT(L3525-M3524,"h:mm"),TEXT(1-M3524+L3525,"h:mm")))</f>
        <v>0:25</v>
      </c>
      <c r="P3524" s="0" t="s">
        <v>4820</v>
      </c>
      <c r="Q3524" s="0" t="s">
        <v>120</v>
      </c>
      <c r="R3524" s="0" t="str">
        <f aca="false">CHOOSE(WEEKDAY(A3524),"Dom","Lun","Mar","Mie","Jue","Vie","Sab")</f>
        <v>Vie</v>
      </c>
    </row>
    <row r="3525" customFormat="false" ht="15" hidden="true" customHeight="true" outlineLevel="0" collapsed="false">
      <c r="A3525" s="47" t="n">
        <v>44463</v>
      </c>
      <c r="B3525" s="79" t="str">
        <f aca="false">IF(K3525="LAG.OXIDACIÓN","Va a descargar a la Laguna de Oxidación",IF(K3525="GARAJE","Retorna al garaje",""))</f>
        <v>Retorna al garaje</v>
      </c>
      <c r="C3525" s="49"/>
      <c r="D3525" s="80"/>
      <c r="E3525" s="81"/>
      <c r="F3525" s="82"/>
      <c r="G3525" s="81"/>
      <c r="H3525" s="83"/>
      <c r="I3525" s="83"/>
      <c r="J3525" s="83"/>
      <c r="K3525" s="103" t="s">
        <v>96</v>
      </c>
      <c r="L3525" s="85" t="n">
        <v>0.861805555555556</v>
      </c>
      <c r="M3525" s="85" t="n">
        <v>0.865972222222222</v>
      </c>
      <c r="N3525" s="86" t="str">
        <f aca="false">IF(A3526=A3525,IF(L3526,TEXT(L3526-M3525,"h:mm"),0),IF(M3525&lt;0.25,TEXT(L3526-M3525,"h:mm"),TEXT(1-M3525+L3526,"h:mm")))</f>
        <v>2:13</v>
      </c>
      <c r="O3525" s="59"/>
      <c r="Q3525" s="0" t="s">
        <v>120</v>
      </c>
      <c r="R3525" s="0" t="str">
        <f aca="false">CHOOSE(WEEKDAY(A3525),"Dom","Lun","Mar","Mie","Jue","Vie","Sab")</f>
        <v>Vie</v>
      </c>
    </row>
    <row r="3526" customFormat="false" ht="15" hidden="false" customHeight="true" outlineLevel="0" collapsed="false">
      <c r="A3526" s="47" t="n">
        <v>44468</v>
      </c>
      <c r="B3526" s="79" t="s">
        <v>2170</v>
      </c>
      <c r="C3526" s="118" t="n">
        <v>350</v>
      </c>
      <c r="D3526" s="150" t="s">
        <v>104</v>
      </c>
      <c r="E3526" s="81" t="s">
        <v>2171</v>
      </c>
      <c r="F3526" s="82" t="n">
        <f aca="false">IF(MONTH(A3526)=MONTH(A3525),F3525+1,1)</f>
        <v>1</v>
      </c>
      <c r="G3526" s="81"/>
      <c r="H3526" s="83"/>
      <c r="I3526" s="83" t="s">
        <v>113</v>
      </c>
      <c r="J3526" s="83" t="s">
        <v>2313</v>
      </c>
      <c r="K3526" s="103" t="s">
        <v>80</v>
      </c>
      <c r="L3526" s="85" t="n">
        <v>0.958333333333333</v>
      </c>
      <c r="M3526" s="85" t="n">
        <v>0.990277777777778</v>
      </c>
      <c r="N3526" s="86" t="str">
        <f aca="false">IF(A3527=A3526,IF(L3527,TEXT(L3527-M3526,"h:mm"),0),IF(M3526&lt;0.25,TEXT(L3527-M3526,"h:mm"),TEXT(1-M3526+L3527,"h:mm")))</f>
        <v>14:43</v>
      </c>
      <c r="O3526" s="59" t="s">
        <v>2172</v>
      </c>
      <c r="Q3526" s="0" t="s">
        <v>120</v>
      </c>
      <c r="R3526" s="0" t="str">
        <f aca="false">CHOOSE(WEEKDAY(A3526),"Dom","Lun","Mar","Mie","Jue","Vie","Sab")</f>
        <v>Mie</v>
      </c>
    </row>
    <row r="3527" customFormat="false" ht="15" hidden="false" customHeight="true" outlineLevel="0" collapsed="false">
      <c r="A3527" s="32" t="n">
        <v>44468</v>
      </c>
      <c r="B3527" s="9" t="s">
        <v>68</v>
      </c>
      <c r="C3527" s="156" t="n">
        <v>450</v>
      </c>
      <c r="D3527" s="137" t="s">
        <v>69</v>
      </c>
      <c r="E3527" s="73" t="s">
        <v>70</v>
      </c>
      <c r="F3527" s="74" t="n">
        <f aca="false">IF(MONTH(A3527)=MONTH(A3526),F3526+1,1)</f>
        <v>2</v>
      </c>
      <c r="G3527" s="73"/>
      <c r="H3527" s="75" t="s">
        <v>71</v>
      </c>
      <c r="I3527" s="75" t="s">
        <v>113</v>
      </c>
      <c r="J3527" s="75" t="s">
        <v>2313</v>
      </c>
      <c r="K3527" s="34" t="s">
        <v>80</v>
      </c>
      <c r="L3527" s="7" t="n">
        <v>0.603472222222222</v>
      </c>
      <c r="M3527" s="7" t="n">
        <v>0.617361111111111</v>
      </c>
      <c r="N3527" s="77" t="str">
        <f aca="false">IF(A3528=A3527,IF(L3528,TEXT(L3528-M3527,"h:mm"),0),IF(M3527&lt;0.25,TEXT(L3528-M3527,"h:mm"),TEXT(1-M3527+L3528,"h:mm")))</f>
        <v>23:04</v>
      </c>
      <c r="O3527" s="37" t="s">
        <v>74</v>
      </c>
      <c r="Q3527" s="0" t="s">
        <v>120</v>
      </c>
      <c r="R3527" s="0" t="str">
        <f aca="false">CHOOSE(WEEKDAY(A3527),"Dom","Lun","Mar","Mie","Jue","Vie","Sab")</f>
        <v>Mie</v>
      </c>
    </row>
    <row r="3528" customFormat="false" ht="15" hidden="true" customHeight="true" outlineLevel="0" collapsed="false">
      <c r="A3528" s="32" t="n">
        <v>44468</v>
      </c>
      <c r="B3528" s="9" t="s">
        <v>5027</v>
      </c>
      <c r="D3528" s="72"/>
      <c r="E3528" s="73"/>
      <c r="F3528" s="74"/>
      <c r="G3528" s="73"/>
      <c r="H3528" s="75"/>
      <c r="I3528" s="75" t="s">
        <v>85</v>
      </c>
      <c r="J3528" s="75"/>
      <c r="K3528" s="34" t="s">
        <v>108</v>
      </c>
      <c r="L3528" s="7" t="n">
        <v>0.578472222222222</v>
      </c>
      <c r="M3528" s="7" t="n">
        <v>0.590277777777778</v>
      </c>
      <c r="N3528" s="77" t="str">
        <f aca="false">IF(A3529=A3528,IF(L3529,TEXT(L3529-M3528,"h:mm"),0),IF(M3528&lt;0.25,TEXT(L3529-M3528,"h:mm"),TEXT(1-M3528+L3529,"h:mm")))</f>
        <v>1:45</v>
      </c>
      <c r="O3528" s="37" t="s">
        <v>5028</v>
      </c>
      <c r="Q3528" s="0" t="s">
        <v>120</v>
      </c>
      <c r="R3528" s="0" t="str">
        <f aca="false">CHOOSE(WEEKDAY(A3528),"Dom","Lun","Mar","Mie","Jue","Vie","Sab")</f>
        <v>Mie</v>
      </c>
    </row>
    <row r="3529" customFormat="false" ht="15" hidden="true" customHeight="true" outlineLevel="0" collapsed="false">
      <c r="A3529" s="32" t="n">
        <v>44468</v>
      </c>
      <c r="B3529" s="9" t="str">
        <f aca="false">IF(K3529="LAG.OXIDACIÓN","Va a descargar a la Laguna de Oxidación",IF(K3529="GARAJE","Retorna al garaje",""))</f>
        <v>Va a descargar a la Laguna de Oxidación</v>
      </c>
      <c r="C3529" s="164"/>
      <c r="D3529" s="144"/>
      <c r="E3529" s="73"/>
      <c r="F3529" s="74"/>
      <c r="G3529" s="73"/>
      <c r="H3529" s="75"/>
      <c r="I3529" s="75"/>
      <c r="J3529" s="75"/>
      <c r="K3529" s="34" t="s">
        <v>144</v>
      </c>
      <c r="L3529" s="7" t="n">
        <v>0.663194444444444</v>
      </c>
      <c r="M3529" s="7" t="n">
        <v>0.703472222222222</v>
      </c>
      <c r="N3529" s="77" t="str">
        <f aca="false">IF(A3530=A3529,IF(L3530,TEXT(L3530-M3529,"h:mm"),0),IF(M3529&lt;0.25,TEXT(L3530-M3529,"h:mm"),TEXT(1-M3529+L3530,"h:mm")))</f>
        <v>0:16</v>
      </c>
      <c r="Q3529" s="0" t="s">
        <v>120</v>
      </c>
      <c r="R3529" s="0" t="str">
        <f aca="false">CHOOSE(WEEKDAY(A3529),"Dom","Lun","Mar","Mie","Jue","Vie","Sab")</f>
        <v>Mie</v>
      </c>
    </row>
    <row r="3530" customFormat="false" ht="15" hidden="true" customHeight="true" outlineLevel="0" collapsed="false">
      <c r="A3530" s="32" t="n">
        <v>44468</v>
      </c>
      <c r="B3530" s="9" t="str">
        <f aca="false">IF(K3530="LAG.OXIDACIÓN","Va a descargar a la Laguna de Oxidación",IF(K3530="GARAJE","Retorna al garaje",""))</f>
        <v>Retorna al garaje</v>
      </c>
      <c r="C3530" s="164"/>
      <c r="D3530" s="144"/>
      <c r="E3530" s="73"/>
      <c r="F3530" s="74"/>
      <c r="G3530" s="73"/>
      <c r="H3530" s="75"/>
      <c r="I3530" s="75"/>
      <c r="J3530" s="75"/>
      <c r="K3530" s="34" t="s">
        <v>96</v>
      </c>
      <c r="L3530" s="7" t="n">
        <v>0.714583333333333</v>
      </c>
      <c r="M3530" s="7" t="n">
        <v>0.731944444444444</v>
      </c>
      <c r="N3530" s="77" t="str">
        <f aca="false">IF(A3531=A3530,IF(L3531,TEXT(L3531-M3530,"h:mm"),0),IF(M3530&lt;0.25,TEXT(L3531-M3530,"h:mm"),TEXT(1-M3530+L3531,"h:mm")))</f>
        <v>13:06</v>
      </c>
      <c r="Q3530" s="0" t="s">
        <v>120</v>
      </c>
      <c r="R3530" s="0" t="str">
        <f aca="false">CHOOSE(WEEKDAY(A3530),"Dom","Lun","Mar","Mie","Jue","Vie","Sab")</f>
        <v>Mie</v>
      </c>
    </row>
    <row r="3531" customFormat="false" ht="15" hidden="false" customHeight="true" outlineLevel="0" collapsed="false">
      <c r="A3531" s="32" t="n">
        <v>44469</v>
      </c>
      <c r="B3531" s="9" t="s">
        <v>5029</v>
      </c>
      <c r="C3531" s="120" t="n">
        <v>500</v>
      </c>
      <c r="D3531" s="137" t="s">
        <v>104</v>
      </c>
      <c r="E3531" s="73" t="s">
        <v>5030</v>
      </c>
      <c r="F3531" s="74" t="n">
        <f aca="false">IF(MONTH(A3531)=MONTH(A3530),F3530+1,1)</f>
        <v>1</v>
      </c>
      <c r="G3531" s="73"/>
      <c r="H3531" s="75"/>
      <c r="I3531" s="75" t="s">
        <v>79</v>
      </c>
      <c r="J3531" s="75" t="s">
        <v>2313</v>
      </c>
      <c r="K3531" s="34" t="s">
        <v>80</v>
      </c>
      <c r="L3531" s="7" t="n">
        <v>0.277777777777778</v>
      </c>
      <c r="M3531" s="7" t="n">
        <v>0.321527777777778</v>
      </c>
      <c r="N3531" s="77" t="str">
        <f aca="false">IF(A3532=A3531,IF(L3532,TEXT(L3532-M3531,"h:mm"),0),IF(M3531&lt;0.25,TEXT(L3532-M3531,"h:mm"),TEXT(1-M3531+L3532,"h:mm")))</f>
        <v>3:00</v>
      </c>
      <c r="O3531" s="37" t="s">
        <v>5031</v>
      </c>
      <c r="Q3531" s="0" t="s">
        <v>120</v>
      </c>
      <c r="R3531" s="0" t="str">
        <f aca="false">CHOOSE(WEEKDAY(A3531),"Dom","Lun","Mar","Mie","Jue","Vie","Sab")</f>
        <v>Jue</v>
      </c>
    </row>
    <row r="3532" customFormat="false" ht="15" hidden="false" customHeight="true" outlineLevel="0" collapsed="false">
      <c r="A3532" s="32" t="n">
        <v>44469</v>
      </c>
      <c r="B3532" s="9" t="s">
        <v>5029</v>
      </c>
      <c r="C3532" s="120" t="n">
        <v>300</v>
      </c>
      <c r="D3532" s="137" t="s">
        <v>104</v>
      </c>
      <c r="E3532" s="73" t="s">
        <v>5032</v>
      </c>
      <c r="F3532" s="74" t="n">
        <f aca="false">IF(MONTH(A3532)=MONTH(A3531),F3531+1,1)</f>
        <v>2</v>
      </c>
      <c r="G3532" s="73"/>
      <c r="H3532" s="75"/>
      <c r="I3532" s="75" t="s">
        <v>79</v>
      </c>
      <c r="J3532" s="75" t="s">
        <v>2313</v>
      </c>
      <c r="K3532" s="34" t="s">
        <v>80</v>
      </c>
      <c r="L3532" s="7" t="n">
        <v>0.446527777777778</v>
      </c>
      <c r="M3532" s="7" t="n">
        <v>0.509027777777778</v>
      </c>
      <c r="N3532" s="77" t="str">
        <f aca="false">IF(A3533=A3532,IF(L3533,TEXT(L3533-M3532,"h:mm"),0),IF(M3532&lt;0.25,TEXT(L3533-M3532,"h:mm"),TEXT(1-M3532+L3533,"h:mm")))</f>
        <v>2:19</v>
      </c>
      <c r="O3532" s="37" t="s">
        <v>5033</v>
      </c>
      <c r="Q3532" s="0" t="s">
        <v>120</v>
      </c>
      <c r="R3532" s="0" t="str">
        <f aca="false">CHOOSE(WEEKDAY(A3532),"Dom","Lun","Mar","Mie","Jue","Vie","Sab")</f>
        <v>Jue</v>
      </c>
    </row>
    <row r="3533" customFormat="false" ht="15" hidden="false" customHeight="true" outlineLevel="0" collapsed="false">
      <c r="A3533" s="32" t="n">
        <v>44469</v>
      </c>
      <c r="B3533" s="9" t="s">
        <v>204</v>
      </c>
      <c r="C3533" s="156" t="n">
        <v>450</v>
      </c>
      <c r="D3533" s="137" t="s">
        <v>104</v>
      </c>
      <c r="E3533" s="73" t="s">
        <v>205</v>
      </c>
      <c r="F3533" s="74" t="n">
        <f aca="false">IF(MONTH(A3533)=MONTH(A3532),F3532+1,1)</f>
        <v>3</v>
      </c>
      <c r="G3533" s="73"/>
      <c r="H3533" s="75" t="s">
        <v>204</v>
      </c>
      <c r="I3533" s="75" t="s">
        <v>79</v>
      </c>
      <c r="J3533" s="75" t="s">
        <v>2313</v>
      </c>
      <c r="K3533" s="34" t="s">
        <v>80</v>
      </c>
      <c r="L3533" s="7" t="n">
        <v>0.605555555555555</v>
      </c>
      <c r="M3533" s="7" t="n">
        <v>0.690277777777778</v>
      </c>
      <c r="N3533" s="77" t="str">
        <f aca="false">IF(A3534=A3533,IF(L3534,TEXT(L3534-M3533,"h:mm"),0),IF(M3533&lt;0.25,TEXT(L3534-M3533,"h:mm"),TEXT(1-M3533+L3534,"h:mm")))</f>
        <v>9:34</v>
      </c>
      <c r="O3533" s="37" t="s">
        <v>207</v>
      </c>
      <c r="Q3533" s="0" t="s">
        <v>120</v>
      </c>
      <c r="R3533" s="0" t="str">
        <f aca="false">CHOOSE(WEEKDAY(A3533),"Dom","Lun","Mar","Mie","Jue","Vie","Sab")</f>
        <v>Jue</v>
      </c>
    </row>
    <row r="3534" customFormat="false" ht="15" hidden="true" customHeight="true" outlineLevel="0" collapsed="false">
      <c r="A3534" s="32" t="n">
        <v>44469</v>
      </c>
      <c r="B3534" s="9" t="s">
        <v>5034</v>
      </c>
      <c r="D3534" s="72"/>
      <c r="E3534" s="73"/>
      <c r="F3534" s="74"/>
      <c r="G3534" s="73"/>
      <c r="H3534" s="75"/>
      <c r="I3534" s="75"/>
      <c r="J3534" s="75"/>
      <c r="K3534" s="34" t="s">
        <v>108</v>
      </c>
      <c r="L3534" s="7" t="n">
        <v>0.0888888888888889</v>
      </c>
      <c r="M3534" s="7" t="n">
        <v>0.0944444444444444</v>
      </c>
      <c r="N3534" s="77" t="str">
        <f aca="false">IF(A3535=A3534,IF(L3535,TEXT(L3535-M3534,"h:mm"),0),IF(M3534&lt;0.25,TEXT(L3535-M3534,"h:mm"),TEXT(1-M3534+L3535,"h:mm")))</f>
        <v>2:36</v>
      </c>
      <c r="O3534" s="37" t="s">
        <v>5035</v>
      </c>
      <c r="Q3534" s="0" t="s">
        <v>120</v>
      </c>
      <c r="R3534" s="0" t="str">
        <f aca="false">CHOOSE(WEEKDAY(A3534),"Dom","Lun","Mar","Mie","Jue","Vie","Sab")</f>
        <v>Jue</v>
      </c>
    </row>
    <row r="3535" customFormat="false" ht="15" hidden="true" customHeight="true" outlineLevel="0" collapsed="false">
      <c r="A3535" s="32" t="n">
        <v>44469</v>
      </c>
      <c r="B3535" s="9" t="str">
        <f aca="false">IF(K3535="LAG.OXIDACIÓN","Va a descargar a la Laguna de Oxidación",IF(K3535="GARAJE","Retorna al garaje",""))</f>
        <v>Va a descargar a la Laguna de Oxidación</v>
      </c>
      <c r="D3535" s="72"/>
      <c r="E3535" s="73"/>
      <c r="F3535" s="74"/>
      <c r="G3535" s="73"/>
      <c r="H3535" s="75"/>
      <c r="I3535" s="75"/>
      <c r="J3535" s="75"/>
      <c r="K3535" s="34" t="s">
        <v>144</v>
      </c>
      <c r="L3535" s="7" t="n">
        <v>0.202777777777778</v>
      </c>
      <c r="M3535" s="7" t="n">
        <v>0.236111111111111</v>
      </c>
      <c r="N3535" s="77" t="str">
        <f aca="false">IF(A3536=A3535,IF(L3536,TEXT(L3536-M3535,"h:mm"),0),IF(M3535&lt;0.25,TEXT(L3536-M3535,"h:mm"),TEXT(1-M3535+L3536,"h:mm")))</f>
        <v>0:24</v>
      </c>
      <c r="Q3535" s="0" t="s">
        <v>120</v>
      </c>
      <c r="R3535" s="0" t="str">
        <f aca="false">CHOOSE(WEEKDAY(A3535),"Dom","Lun","Mar","Mie","Jue","Vie","Sab")</f>
        <v>Jue</v>
      </c>
    </row>
    <row r="3536" customFormat="false" ht="15" hidden="true" customHeight="true" outlineLevel="0" collapsed="false">
      <c r="A3536" s="32" t="n">
        <v>44469</v>
      </c>
      <c r="B3536" s="9" t="s">
        <v>3006</v>
      </c>
      <c r="D3536" s="72"/>
      <c r="E3536" s="73"/>
      <c r="F3536" s="74"/>
      <c r="G3536" s="73"/>
      <c r="H3536" s="75"/>
      <c r="I3536" s="75"/>
      <c r="J3536" s="75"/>
      <c r="K3536" s="34" t="s">
        <v>96</v>
      </c>
      <c r="L3536" s="7" t="n">
        <v>0.252777777777778</v>
      </c>
      <c r="M3536" s="7" t="n">
        <v>0.255555555555556</v>
      </c>
      <c r="N3536" s="77" t="str">
        <f aca="false">IF(A3537=A3536,IF(L3537,TEXT(L3537-M3536,"h:mm"),0),IF(M3536&lt;0.25,TEXT(L3537-M3536,"h:mm"),TEXT(1-M3536+L3537,"h:mm")))</f>
        <v>3:16</v>
      </c>
      <c r="P3536" s="0" t="s">
        <v>4820</v>
      </c>
      <c r="Q3536" s="0" t="s">
        <v>120</v>
      </c>
      <c r="R3536" s="0" t="str">
        <f aca="false">CHOOSE(WEEKDAY(A3536),"Dom","Lun","Mar","Mie","Jue","Vie","Sab")</f>
        <v>Jue</v>
      </c>
    </row>
    <row r="3537" customFormat="false" ht="15" hidden="true" customHeight="true" outlineLevel="0" collapsed="false">
      <c r="A3537" s="32" t="n">
        <v>44469</v>
      </c>
      <c r="B3537" s="9" t="str">
        <f aca="false">IF(K3537="LAG.OXIDACIÓN","Va a descargar a la Laguna de Oxidación",IF(K3537="GARAJE","Retorna al garaje",""))</f>
        <v>Va a descargar a la Laguna de Oxidación</v>
      </c>
      <c r="C3537" s="156"/>
      <c r="D3537" s="137"/>
      <c r="E3537" s="73"/>
      <c r="F3537" s="74"/>
      <c r="G3537" s="73"/>
      <c r="H3537" s="75"/>
      <c r="I3537" s="75"/>
      <c r="J3537" s="75"/>
      <c r="K3537" s="34" t="s">
        <v>144</v>
      </c>
      <c r="L3537" s="7" t="n">
        <v>0.391666666666667</v>
      </c>
      <c r="M3537" s="7" t="n">
        <v>0.436111111111111</v>
      </c>
      <c r="N3537" s="77" t="str">
        <f aca="false">IF(A3538=A3537,IF(L3538,TEXT(L3538-M3537,"h:mm"),0),IF(M3537&lt;0.25,TEXT(L3538-M3537,"h:mm"),TEXT(1-M3537+L3538,"h:mm")))</f>
        <v>2:13</v>
      </c>
      <c r="Q3537" s="0" t="s">
        <v>120</v>
      </c>
      <c r="R3537" s="0" t="str">
        <f aca="false">CHOOSE(WEEKDAY(A3537),"Dom","Lun","Mar","Mie","Jue","Vie","Sab")</f>
        <v>Jue</v>
      </c>
    </row>
    <row r="3538" customFormat="false" ht="15" hidden="true" customHeight="true" outlineLevel="0" collapsed="false">
      <c r="A3538" s="32" t="n">
        <v>44469</v>
      </c>
      <c r="B3538" s="9" t="s">
        <v>5029</v>
      </c>
      <c r="C3538" s="120"/>
      <c r="D3538" s="137"/>
      <c r="E3538" s="73"/>
      <c r="F3538" s="74"/>
      <c r="G3538" s="73"/>
      <c r="H3538" s="75"/>
      <c r="I3538" s="75" t="s">
        <v>79</v>
      </c>
      <c r="J3538" s="75"/>
      <c r="K3538" s="34" t="s">
        <v>108</v>
      </c>
      <c r="L3538" s="7" t="n">
        <v>0.528472222222222</v>
      </c>
      <c r="M3538" s="7" t="n">
        <v>0.536111111111111</v>
      </c>
      <c r="N3538" s="77" t="str">
        <f aca="false">IF(A3539=A3538,IF(L3539,TEXT(L3539-M3538,"h:mm"),0),IF(M3538&lt;0.25,TEXT(L3539-M3538,"h:mm"),TEXT(1-M3538+L3539,"h:mm")))</f>
        <v>1:20</v>
      </c>
      <c r="O3538" s="37" t="s">
        <v>5036</v>
      </c>
      <c r="Q3538" s="0" t="s">
        <v>120</v>
      </c>
      <c r="R3538" s="0" t="str">
        <f aca="false">CHOOSE(WEEKDAY(A3538),"Dom","Lun","Mar","Mie","Jue","Vie","Sab")</f>
        <v>Jue</v>
      </c>
    </row>
    <row r="3539" customFormat="false" ht="15" hidden="true" customHeight="true" outlineLevel="0" collapsed="false">
      <c r="A3539" s="32" t="n">
        <v>44469</v>
      </c>
      <c r="B3539" s="9" t="s">
        <v>3006</v>
      </c>
      <c r="C3539" s="156"/>
      <c r="D3539" s="137"/>
      <c r="E3539" s="73"/>
      <c r="F3539" s="74"/>
      <c r="G3539" s="73"/>
      <c r="H3539" s="75"/>
      <c r="I3539" s="75"/>
      <c r="J3539" s="75"/>
      <c r="K3539" s="34" t="s">
        <v>144</v>
      </c>
      <c r="L3539" s="7" t="n">
        <v>0.591666666666667</v>
      </c>
      <c r="M3539" s="7" t="n">
        <v>0.640277777777778</v>
      </c>
      <c r="N3539" s="77" t="str">
        <f aca="false">IF(A3540=A3539,IF(L3540,TEXT(L3540-M3539,"h:mm"),0),IF(M3539&lt;0.25,TEXT(L3540-M3539,"h:mm"),TEXT(1-M3539+L3540,"h:mm")))</f>
        <v>0:25</v>
      </c>
      <c r="P3539" s="0" t="s">
        <v>4820</v>
      </c>
      <c r="Q3539" s="0" t="s">
        <v>120</v>
      </c>
      <c r="R3539" s="0" t="str">
        <f aca="false">CHOOSE(WEEKDAY(A3539),"Dom","Lun","Mar","Mie","Jue","Vie","Sab")</f>
        <v>Jue</v>
      </c>
    </row>
    <row r="3540" customFormat="false" ht="15" hidden="true" customHeight="true" outlineLevel="0" collapsed="false">
      <c r="A3540" s="32" t="n">
        <v>44469</v>
      </c>
      <c r="B3540" s="9" t="s">
        <v>694</v>
      </c>
      <c r="C3540" s="156"/>
      <c r="D3540" s="137"/>
      <c r="E3540" s="73"/>
      <c r="F3540" s="74"/>
      <c r="G3540" s="73"/>
      <c r="H3540" s="75"/>
      <c r="I3540" s="75"/>
      <c r="J3540" s="75"/>
      <c r="K3540" s="34" t="s">
        <v>257</v>
      </c>
      <c r="L3540" s="7" t="n">
        <v>0.657638888888889</v>
      </c>
      <c r="M3540" s="7" t="n">
        <v>0.603472222222222</v>
      </c>
      <c r="N3540" s="77" t="str">
        <f aca="false">IF(A3541=A3540,IF(L3541,TEXT(L3541-M3540,"h:mm"),0),IF(M3540&lt;0.25,TEXT(L3541-M3540,"h:mm"),TEXT(1-M3540+L3541,"h:mm")))</f>
        <v>2:48</v>
      </c>
      <c r="O3540" s="37" t="s">
        <v>695</v>
      </c>
      <c r="Q3540" s="0" t="s">
        <v>120</v>
      </c>
      <c r="R3540" s="0" t="str">
        <f aca="false">CHOOSE(WEEKDAY(A3540),"Dom","Lun","Mar","Mie","Jue","Vie","Sab")</f>
        <v>Jue</v>
      </c>
    </row>
    <row r="3541" customFormat="false" ht="15" hidden="true" customHeight="true" outlineLevel="0" collapsed="false">
      <c r="A3541" s="32" t="n">
        <v>44469</v>
      </c>
      <c r="B3541" s="9" t="str">
        <f aca="false">IF(K3541="LAG.OXIDACIÓN","Va a descargar a la Laguna de Oxidación",IF(K3541="GARAJE","Retorna al garaje",""))</f>
        <v>Va a descargar a la Laguna de Oxidación</v>
      </c>
      <c r="D3541" s="72"/>
      <c r="E3541" s="73"/>
      <c r="F3541" s="74"/>
      <c r="G3541" s="73"/>
      <c r="H3541" s="75"/>
      <c r="I3541" s="75"/>
      <c r="J3541" s="75"/>
      <c r="K3541" s="34" t="s">
        <v>144</v>
      </c>
      <c r="L3541" s="7" t="n">
        <v>0.720138888888889</v>
      </c>
      <c r="M3541" s="7" t="n">
        <v>0.766666666666667</v>
      </c>
      <c r="N3541" s="77" t="str">
        <f aca="false">IF(A3542=A3541,IF(L3542,TEXT(L3542-M3541,"h:mm"),0),IF(M3541&lt;0.25,TEXT(L3542-M3541,"h:mm"),TEXT(1-M3541+L3542,"h:mm")))</f>
        <v>0:17</v>
      </c>
      <c r="Q3541" s="0" t="s">
        <v>120</v>
      </c>
      <c r="R3541" s="0" t="str">
        <f aca="false">CHOOSE(WEEKDAY(A3541),"Dom","Lun","Mar","Mie","Jue","Vie","Sab")</f>
        <v>Jue</v>
      </c>
    </row>
    <row r="3542" customFormat="false" ht="15" hidden="true" customHeight="true" outlineLevel="0" collapsed="false">
      <c r="A3542" s="47" t="n">
        <v>44469</v>
      </c>
      <c r="B3542" s="79" t="str">
        <f aca="false">IF(K3542="LAG.OXIDACIÓN","Va a descargar a la Laguna de Oxidación",IF(K3542="GARAJE","Retorna al garaje",""))</f>
        <v>Retorna al garaje</v>
      </c>
      <c r="C3542" s="49"/>
      <c r="D3542" s="80"/>
      <c r="E3542" s="81"/>
      <c r="F3542" s="82"/>
      <c r="G3542" s="81"/>
      <c r="H3542" s="83"/>
      <c r="I3542" s="83"/>
      <c r="J3542" s="83"/>
      <c r="K3542" s="103" t="s">
        <v>96</v>
      </c>
      <c r="L3542" s="85" t="n">
        <v>0.778472222222222</v>
      </c>
      <c r="M3542" s="85" t="n">
        <v>0.795833333333333</v>
      </c>
      <c r="N3542" s="86" t="str">
        <f aca="false">IF(A3543=A3542,IF(L3543,TEXT(L3543-M3542,"h:mm"),0),IF(M3542&lt;0.25,TEXT(L3543-M3542,"h:mm"),TEXT(1-M3542+L3543,"h:mm")))</f>
        <v>17:27</v>
      </c>
      <c r="O3542" s="59"/>
      <c r="Q3542" s="0" t="s">
        <v>120</v>
      </c>
      <c r="R3542" s="0" t="str">
        <f aca="false">CHOOSE(WEEKDAY(A3542),"Dom","Lun","Mar","Mie","Jue","Vie","Sab")</f>
        <v>Jue</v>
      </c>
    </row>
    <row r="3543" customFormat="false" ht="15" hidden="false" customHeight="true" outlineLevel="0" collapsed="false">
      <c r="A3543" s="32" t="n">
        <v>44470</v>
      </c>
      <c r="B3543" s="9" t="s">
        <v>5037</v>
      </c>
      <c r="C3543" s="33" t="n">
        <v>300</v>
      </c>
      <c r="D3543" s="72" t="s">
        <v>821</v>
      </c>
      <c r="E3543" s="73" t="s">
        <v>5038</v>
      </c>
      <c r="F3543" s="74" t="n">
        <f aca="false">IF(MONTH(A3543)=MONTH(A3542),F3542+1,1)</f>
        <v>1</v>
      </c>
      <c r="G3543" s="73"/>
      <c r="H3543" s="75" t="s">
        <v>5039</v>
      </c>
      <c r="I3543" s="75" t="s">
        <v>183</v>
      </c>
      <c r="J3543" s="75" t="s">
        <v>2313</v>
      </c>
      <c r="K3543" s="34" t="s">
        <v>80</v>
      </c>
      <c r="L3543" s="7" t="n">
        <v>0.522916666666667</v>
      </c>
      <c r="M3543" s="7" t="n">
        <v>0.551388888888889</v>
      </c>
      <c r="N3543" s="77" t="str">
        <f aca="false">IF(A3544=A3543,IF(L3544,TEXT(L3544-M3543,"h:mm"),0),IF(M3543&lt;0.25,TEXT(L3544-M3543,"h:mm"),TEXT(1-M3543+L3544,"h:mm")))</f>
        <v>0:29</v>
      </c>
      <c r="O3543" s="37" t="s">
        <v>5040</v>
      </c>
      <c r="Q3543" s="0" t="s">
        <v>75</v>
      </c>
      <c r="R3543" s="0" t="str">
        <f aca="false">CHOOSE(WEEKDAY(A3543),"Dom","Lun","Mar","Mie","Jue","Vie","Sab")</f>
        <v>Vie</v>
      </c>
    </row>
    <row r="3544" customFormat="false" ht="15" hidden="true" customHeight="true" outlineLevel="0" collapsed="false">
      <c r="A3544" s="47" t="n">
        <v>44470</v>
      </c>
      <c r="B3544" s="79" t="str">
        <f aca="false">IF(K3544="LAG.OXIDACIÓN","Va a descargar a la Laguna de Oxidación",IF(K3544="GARAJE","Retorna al garaje",""))</f>
        <v>Retorna al garaje</v>
      </c>
      <c r="C3544" s="49"/>
      <c r="D3544" s="80"/>
      <c r="E3544" s="81"/>
      <c r="F3544" s="82"/>
      <c r="G3544" s="81"/>
      <c r="H3544" s="83"/>
      <c r="I3544" s="83"/>
      <c r="J3544" s="83"/>
      <c r="K3544" s="103" t="s">
        <v>96</v>
      </c>
      <c r="L3544" s="85" t="n">
        <v>0.571527777777778</v>
      </c>
      <c r="M3544" s="85" t="n">
        <v>0.602777777777778</v>
      </c>
      <c r="N3544" s="86" t="str">
        <f aca="false">IF(A3545=A3544,IF(L3545,TEXT(L3545-M3544,"h:mm"),0),IF(M3544&lt;0.25,TEXT(L3545-M3544,"h:mm"),TEXT(1-M3544+L3545,"h:mm")))</f>
        <v>18:54</v>
      </c>
      <c r="O3544" s="59"/>
      <c r="Q3544" s="0" t="s">
        <v>75</v>
      </c>
      <c r="R3544" s="0" t="str">
        <f aca="false">CHOOSE(WEEKDAY(A3544),"Dom","Lun","Mar","Mie","Jue","Vie","Sab")</f>
        <v>Vie</v>
      </c>
    </row>
    <row r="3545" customFormat="false" ht="15" hidden="false" customHeight="true" outlineLevel="0" collapsed="false">
      <c r="A3545" s="32" t="n">
        <v>44471</v>
      </c>
      <c r="B3545" s="9" t="s">
        <v>2410</v>
      </c>
      <c r="C3545" s="33" t="n">
        <v>370</v>
      </c>
      <c r="D3545" s="72" t="s">
        <v>821</v>
      </c>
      <c r="E3545" s="73" t="s">
        <v>2411</v>
      </c>
      <c r="F3545" s="74" t="n">
        <f aca="false">IF(MONTH(A3545)=MONTH(A3544),F3544+1,1)</f>
        <v>1</v>
      </c>
      <c r="G3545" s="73"/>
      <c r="H3545" s="75" t="s">
        <v>2412</v>
      </c>
      <c r="I3545" s="75" t="s">
        <v>187</v>
      </c>
      <c r="J3545" s="75" t="s">
        <v>2313</v>
      </c>
      <c r="K3545" s="34" t="s">
        <v>80</v>
      </c>
      <c r="L3545" s="7" t="n">
        <v>0.390277777777778</v>
      </c>
      <c r="M3545" s="7" t="n">
        <v>0.397916666666667</v>
      </c>
      <c r="N3545" s="77" t="str">
        <f aca="false">IF(A3546=A3545,IF(L3546,TEXT(L3546-M3545,"h:mm"),0),IF(M3545&lt;0.25,TEXT(L3546-M3545,"h:mm"),TEXT(1-M3545+L3546,"h:mm")))</f>
        <v>1:49</v>
      </c>
      <c r="O3545" s="37" t="s">
        <v>2413</v>
      </c>
      <c r="Q3545" s="0" t="s">
        <v>75</v>
      </c>
      <c r="R3545" s="0" t="str">
        <f aca="false">CHOOSE(WEEKDAY(A3545),"Dom","Lun","Mar","Mie","Jue","Vie","Sab")</f>
        <v>Sab</v>
      </c>
    </row>
    <row r="3546" customFormat="false" ht="15" hidden="false" customHeight="true" outlineLevel="0" collapsed="false">
      <c r="A3546" s="32" t="n">
        <v>44471</v>
      </c>
      <c r="B3546" s="9" t="s">
        <v>5041</v>
      </c>
      <c r="C3546" s="120" t="n">
        <v>400</v>
      </c>
      <c r="D3546" s="137" t="s">
        <v>104</v>
      </c>
      <c r="E3546" s="73" t="s">
        <v>5042</v>
      </c>
      <c r="F3546" s="74" t="n">
        <f aca="false">IF(MONTH(A3546)=MONTH(A3545),F3545+1,1)</f>
        <v>2</v>
      </c>
      <c r="G3546" s="73"/>
      <c r="H3546" s="75"/>
      <c r="I3546" s="75" t="s">
        <v>183</v>
      </c>
      <c r="J3546" s="75" t="s">
        <v>2313</v>
      </c>
      <c r="K3546" s="34" t="s">
        <v>80</v>
      </c>
      <c r="L3546" s="7" t="n">
        <v>0.473611111111111</v>
      </c>
      <c r="M3546" s="7" t="n">
        <v>0.486805555555556</v>
      </c>
      <c r="N3546" s="77" t="str">
        <f aca="false">IF(A3547=A3546,IF(L3547,TEXT(L3547-M3546,"h:mm"),0),IF(M3546&lt;0.25,TEXT(L3547-M3546,"h:mm"),TEXT(1-M3546+L3547,"h:mm")))</f>
        <v>22:13</v>
      </c>
      <c r="O3546" s="37" t="s">
        <v>5043</v>
      </c>
      <c r="Q3546" s="0" t="s">
        <v>75</v>
      </c>
      <c r="R3546" s="0" t="str">
        <f aca="false">CHOOSE(WEEKDAY(A3546),"Dom","Lun","Mar","Mie","Jue","Vie","Sab")</f>
        <v>Sab</v>
      </c>
    </row>
    <row r="3547" customFormat="false" ht="15" hidden="true" customHeight="true" outlineLevel="0" collapsed="false">
      <c r="A3547" s="32" t="n">
        <v>44471</v>
      </c>
      <c r="B3547" s="9" t="str">
        <f aca="false">IF(K3547="LAG.OXIDACIÓN","Va a descargar a la Laguna de Oxidación",IF(K3547="GARAJE","Retorna al garaje",""))</f>
        <v>Retorna al garaje</v>
      </c>
      <c r="D3547" s="72"/>
      <c r="E3547" s="73"/>
      <c r="F3547" s="74"/>
      <c r="G3547" s="73"/>
      <c r="H3547" s="75"/>
      <c r="I3547" s="75"/>
      <c r="J3547" s="75"/>
      <c r="K3547" s="34" t="s">
        <v>96</v>
      </c>
      <c r="L3547" s="7" t="n">
        <v>0.4125</v>
      </c>
      <c r="M3547" s="7" t="n">
        <v>0.420833333333333</v>
      </c>
      <c r="N3547" s="77" t="str">
        <f aca="false">IF(A3548=A3547,IF(L3548,TEXT(L3548-M3547,"h:mm"),0),IF(M3547&lt;0.25,TEXT(L3548-M3547,"h:mm"),TEXT(1-M3547+L3548,"h:mm")))</f>
        <v>0:13</v>
      </c>
      <c r="Q3547" s="0" t="s">
        <v>75</v>
      </c>
      <c r="R3547" s="0" t="str">
        <f aca="false">CHOOSE(WEEKDAY(A3547),"Dom","Lun","Mar","Mie","Jue","Vie","Sab")</f>
        <v>Sab</v>
      </c>
    </row>
    <row r="3548" customFormat="false" ht="15" hidden="true" customHeight="true" outlineLevel="0" collapsed="false">
      <c r="A3548" s="32" t="n">
        <v>44471</v>
      </c>
      <c r="B3548" s="9" t="str">
        <f aca="false">IF(K3548="LAG.OXIDACIÓN","Va a descargar a la Laguna de Oxidación",IF(K3548="GARAJE","Retorna al garaje",""))</f>
        <v>Va a descargar a la Laguna de Oxidación</v>
      </c>
      <c r="D3548" s="72"/>
      <c r="E3548" s="73"/>
      <c r="F3548" s="74"/>
      <c r="G3548" s="73"/>
      <c r="H3548" s="75"/>
      <c r="I3548" s="75"/>
      <c r="J3548" s="75"/>
      <c r="K3548" s="34" t="s">
        <v>144</v>
      </c>
      <c r="L3548" s="7" t="n">
        <v>0.429861111111111</v>
      </c>
      <c r="M3548" s="7" t="n">
        <v>0.452777777777778</v>
      </c>
      <c r="N3548" s="77" t="str">
        <f aca="false">IF(A3549=A3548,IF(L3549,TEXT(L3549-M3548,"h:mm"),0),IF(M3548&lt;0.25,TEXT(L3549-M3548,"h:mm"),TEXT(1-M3548+L3549,"h:mm")))</f>
        <v>1:14</v>
      </c>
      <c r="Q3548" s="0" t="s">
        <v>75</v>
      </c>
      <c r="R3548" s="0" t="str">
        <f aca="false">CHOOSE(WEEKDAY(A3548),"Dom","Lun","Mar","Mie","Jue","Vie","Sab")</f>
        <v>Sab</v>
      </c>
    </row>
    <row r="3549" customFormat="false" ht="15" hidden="true" customHeight="true" outlineLevel="0" collapsed="false">
      <c r="A3549" s="32" t="n">
        <v>44471</v>
      </c>
      <c r="B3549" s="9" t="str">
        <f aca="false">IF(K3549="LAG.OXIDACIÓN","Va a descargar a la Laguna de Oxidación",IF(K3549="GARAJE","Retorna al garaje",""))</f>
        <v>Va a descargar a la Laguna de Oxidación</v>
      </c>
      <c r="D3549" s="72"/>
      <c r="E3549" s="73"/>
      <c r="F3549" s="74"/>
      <c r="G3549" s="73"/>
      <c r="H3549" s="75"/>
      <c r="I3549" s="75"/>
      <c r="J3549" s="75"/>
      <c r="K3549" s="34" t="s">
        <v>144</v>
      </c>
      <c r="L3549" s="7" t="n">
        <v>0.504166666666667</v>
      </c>
      <c r="M3549" s="7" t="n">
        <v>0.518055555555556</v>
      </c>
      <c r="N3549" s="77" t="str">
        <f aca="false">IF(A3550=A3549,IF(L3550,TEXT(L3550-M3549,"h:mm"),0),IF(M3549&lt;0.25,TEXT(L3550-M3549,"h:mm"),TEXT(1-M3549+L3550,"h:mm")))</f>
        <v>0:09</v>
      </c>
      <c r="Q3549" s="0" t="s">
        <v>75</v>
      </c>
      <c r="R3549" s="0" t="str">
        <f aca="false">CHOOSE(WEEKDAY(A3549),"Dom","Lun","Mar","Mie","Jue","Vie","Sab")</f>
        <v>Sab</v>
      </c>
    </row>
    <row r="3550" customFormat="false" ht="15" hidden="true" customHeight="true" outlineLevel="0" collapsed="false">
      <c r="A3550" s="47" t="n">
        <v>44471</v>
      </c>
      <c r="B3550" s="79" t="str">
        <f aca="false">IF(K3550="LAG.OXIDACIÓN","Va a descargar a la Laguna de Oxidación",IF(K3550="GARAJE","Retorna al garaje",""))</f>
        <v>Retorna al garaje</v>
      </c>
      <c r="C3550" s="49"/>
      <c r="D3550" s="80"/>
      <c r="E3550" s="81"/>
      <c r="F3550" s="82"/>
      <c r="G3550" s="81"/>
      <c r="H3550" s="83"/>
      <c r="I3550" s="83"/>
      <c r="J3550" s="83"/>
      <c r="K3550" s="103" t="s">
        <v>96</v>
      </c>
      <c r="L3550" s="85" t="n">
        <v>0.524305555555556</v>
      </c>
      <c r="M3550" s="85" t="n">
        <v>0.540277777777778</v>
      </c>
      <c r="N3550" s="86" t="str">
        <f aca="false">IF(A3551=A3550,IF(L3551,TEXT(L3551-M3550,"h:mm"),0),IF(M3550&lt;0.25,TEXT(L3551-M3550,"h:mm"),TEXT(1-M3550+L3551,"h:mm")))</f>
        <v>23:49</v>
      </c>
      <c r="O3550" s="59"/>
      <c r="Q3550" s="0" t="s">
        <v>75</v>
      </c>
      <c r="R3550" s="0" t="str">
        <f aca="false">CHOOSE(WEEKDAY(A3550),"Dom","Lun","Mar","Mie","Jue","Vie","Sab")</f>
        <v>Sab</v>
      </c>
    </row>
    <row r="3551" customFormat="false" ht="15" hidden="false" customHeight="true" outlineLevel="0" collapsed="false">
      <c r="A3551" s="32" t="n">
        <v>44473</v>
      </c>
      <c r="B3551" s="9" t="s">
        <v>5044</v>
      </c>
      <c r="C3551" s="120" t="n">
        <v>500</v>
      </c>
      <c r="D3551" s="137" t="s">
        <v>821</v>
      </c>
      <c r="E3551" s="168" t="s">
        <v>5045</v>
      </c>
      <c r="F3551" s="169" t="n">
        <f aca="false">IF(MONTH(A3551)=MONTH(A3550),F3550+1,1)</f>
        <v>1</v>
      </c>
      <c r="G3551" s="168"/>
      <c r="H3551" s="75" t="s">
        <v>5046</v>
      </c>
      <c r="I3551" s="75" t="s">
        <v>183</v>
      </c>
      <c r="J3551" s="75" t="s">
        <v>2313</v>
      </c>
      <c r="K3551" s="34" t="s">
        <v>80</v>
      </c>
      <c r="L3551" s="7" t="n">
        <v>0.532638888888889</v>
      </c>
      <c r="M3551" s="7" t="n">
        <v>0.551388888888889</v>
      </c>
      <c r="N3551" s="77" t="str">
        <f aca="false">IF(A3552=A3551,IF(L3552,TEXT(L3552-M3551,"h:mm"),0),IF(M3551&lt;0.25,TEXT(L3552-M3551,"h:mm"),TEXT(1-M3551+L3552,"h:mm")))</f>
        <v>1:36</v>
      </c>
      <c r="O3551" s="37" t="s">
        <v>5047</v>
      </c>
      <c r="Q3551" s="0" t="s">
        <v>75</v>
      </c>
      <c r="R3551" s="0" t="str">
        <f aca="false">CHOOSE(WEEKDAY(A3551),"Dom","Lun","Mar","Mie","Jue","Vie","Sab")</f>
        <v>Lun</v>
      </c>
    </row>
    <row r="3552" customFormat="false" ht="15" hidden="false" customHeight="true" outlineLevel="0" collapsed="false">
      <c r="A3552" s="32" t="n">
        <v>44473</v>
      </c>
      <c r="B3552" s="9" t="s">
        <v>5044</v>
      </c>
      <c r="C3552" s="120" t="n">
        <v>500</v>
      </c>
      <c r="D3552" s="137" t="s">
        <v>821</v>
      </c>
      <c r="E3552" s="73" t="s">
        <v>5045</v>
      </c>
      <c r="F3552" s="74" t="n">
        <f aca="false">IF(MONTH(A3552)=MONTH(A3551),F3551+1,1)</f>
        <v>2</v>
      </c>
      <c r="G3552" s="73"/>
      <c r="H3552" s="75" t="s">
        <v>5046</v>
      </c>
      <c r="I3552" s="75" t="s">
        <v>183</v>
      </c>
      <c r="J3552" s="75" t="s">
        <v>2313</v>
      </c>
      <c r="K3552" s="34" t="s">
        <v>80</v>
      </c>
      <c r="L3552" s="7" t="n">
        <v>0.618055555555556</v>
      </c>
      <c r="M3552" s="7" t="n">
        <v>0.625694444444444</v>
      </c>
      <c r="N3552" s="77" t="str">
        <f aca="false">IF(A3553=A3552,IF(L3553,TEXT(L3553-M3552,"h:mm"),0),IF(M3552&lt;0.25,TEXT(L3553-M3552,"h:mm"),TEXT(1-M3552+L3553,"h:mm")))</f>
        <v>21:07</v>
      </c>
      <c r="O3552" s="37" t="s">
        <v>5047</v>
      </c>
      <c r="Q3552" s="0" t="s">
        <v>75</v>
      </c>
      <c r="R3552" s="0" t="str">
        <f aca="false">CHOOSE(WEEKDAY(A3552),"Dom","Lun","Mar","Mie","Jue","Vie","Sab")</f>
        <v>Lun</v>
      </c>
    </row>
    <row r="3553" customFormat="false" ht="15" hidden="true" customHeight="true" outlineLevel="0" collapsed="false">
      <c r="A3553" s="32" t="n">
        <v>44473</v>
      </c>
      <c r="B3553" s="9" t="s">
        <v>5048</v>
      </c>
      <c r="D3553" s="72"/>
      <c r="E3553" s="73"/>
      <c r="F3553" s="74"/>
      <c r="G3553" s="73"/>
      <c r="H3553" s="75"/>
      <c r="I3553" s="75" t="s">
        <v>183</v>
      </c>
      <c r="J3553" s="75"/>
      <c r="K3553" s="34" t="s">
        <v>108</v>
      </c>
      <c r="L3553" s="7" t="n">
        <v>0.505555555555556</v>
      </c>
      <c r="M3553" s="7" t="n">
        <v>0.522222222222222</v>
      </c>
      <c r="N3553" s="77" t="str">
        <f aca="false">IF(A3554=A3553,IF(L3554,TEXT(L3554-M3553,"h:mm"),0),IF(M3553&lt;0.25,TEXT(L3554-M3553,"h:mm"),TEXT(1-M3553+L3554,"h:mm")))</f>
        <v>1:48</v>
      </c>
      <c r="O3553" s="37" t="s">
        <v>5049</v>
      </c>
      <c r="Q3553" s="0" t="s">
        <v>75</v>
      </c>
      <c r="R3553" s="0" t="str">
        <f aca="false">CHOOSE(WEEKDAY(A3553),"Dom","Lun","Mar","Mie","Jue","Vie","Sab")</f>
        <v>Lun</v>
      </c>
    </row>
    <row r="3554" customFormat="false" ht="15" hidden="true" customHeight="true" outlineLevel="0" collapsed="false">
      <c r="A3554" s="32" t="n">
        <v>44473</v>
      </c>
      <c r="B3554" s="9" t="str">
        <f aca="false">IF(K3554="LAG.OXIDACIÓN","Va a descargar a la Laguna de Oxidación",IF(K3554="GARAJE","Retorna al garaje",""))</f>
        <v>Va a descargar a la Laguna de Oxidación</v>
      </c>
      <c r="D3554" s="72"/>
      <c r="E3554" s="73"/>
      <c r="F3554" s="74"/>
      <c r="G3554" s="73"/>
      <c r="H3554" s="75"/>
      <c r="I3554" s="75"/>
      <c r="J3554" s="75"/>
      <c r="K3554" s="34" t="s">
        <v>144</v>
      </c>
      <c r="L3554" s="7" t="n">
        <v>0.597222222222222</v>
      </c>
      <c r="M3554" s="7" t="n">
        <v>0.609722222222222</v>
      </c>
      <c r="N3554" s="77" t="str">
        <f aca="false">IF(A3555=A3554,IF(L3555,TEXT(L3555-M3554,"h:mm"),0),IF(M3554&lt;0.25,TEXT(L3555-M3554,"h:mm"),TEXT(1-M3554+L3555,"h:mm")))</f>
        <v>1:28</v>
      </c>
      <c r="Q3554" s="0" t="s">
        <v>75</v>
      </c>
      <c r="R3554" s="0" t="str">
        <f aca="false">CHOOSE(WEEKDAY(A3554),"Dom","Lun","Mar","Mie","Jue","Vie","Sab")</f>
        <v>Lun</v>
      </c>
    </row>
    <row r="3555" customFormat="false" ht="15" hidden="true" customHeight="true" outlineLevel="0" collapsed="false">
      <c r="A3555" s="32" t="n">
        <v>44473</v>
      </c>
      <c r="B3555" s="9" t="str">
        <f aca="false">IF(K3555="LAG.OXIDACIÓN","Va a descargar a la Laguna de Oxidación",IF(K3555="GARAJE","Retorna al garaje",""))</f>
        <v>Va a descargar a la Laguna de Oxidación</v>
      </c>
      <c r="D3555" s="72"/>
      <c r="E3555" s="73"/>
      <c r="F3555" s="74"/>
      <c r="G3555" s="73"/>
      <c r="H3555" s="75"/>
      <c r="I3555" s="75"/>
      <c r="J3555" s="75"/>
      <c r="K3555" s="34" t="s">
        <v>144</v>
      </c>
      <c r="L3555" s="7" t="n">
        <v>0.670833333333333</v>
      </c>
      <c r="M3555" s="7" t="n">
        <v>0.686111111111111</v>
      </c>
      <c r="N3555" s="77" t="str">
        <f aca="false">IF(A3556=A3555,IF(L3556,TEXT(L3556-M3555,"h:mm"),0),IF(M3555&lt;0.25,TEXT(L3556-M3555,"h:mm"),TEXT(1-M3555+L3556,"h:mm")))</f>
        <v>0:14</v>
      </c>
      <c r="Q3555" s="0" t="s">
        <v>75</v>
      </c>
      <c r="R3555" s="0" t="str">
        <f aca="false">CHOOSE(WEEKDAY(A3555),"Dom","Lun","Mar","Mie","Jue","Vie","Sab")</f>
        <v>Lun</v>
      </c>
    </row>
    <row r="3556" customFormat="false" ht="15" hidden="true" customHeight="true" outlineLevel="0" collapsed="false">
      <c r="A3556" s="32" t="n">
        <v>44473</v>
      </c>
      <c r="B3556" s="9" t="s">
        <v>4736</v>
      </c>
      <c r="D3556" s="72"/>
      <c r="E3556" s="73"/>
      <c r="F3556" s="74"/>
      <c r="G3556" s="73"/>
      <c r="H3556" s="75"/>
      <c r="I3556" s="75"/>
      <c r="J3556" s="75"/>
      <c r="K3556" s="34" t="s">
        <v>108</v>
      </c>
      <c r="L3556" s="7" t="n">
        <v>0.695833333333333</v>
      </c>
      <c r="M3556" s="7" t="n">
        <v>0.697916666666667</v>
      </c>
      <c r="N3556" s="77" t="str">
        <f aca="false">IF(A3557=A3556,IF(L3557,TEXT(L3557-M3556,"h:mm"),0),IF(M3556&lt;0.25,TEXT(L3557-M3556,"h:mm"),TEXT(1-M3556+L3557,"h:mm")))</f>
        <v>0:47</v>
      </c>
      <c r="Q3556" s="0" t="s">
        <v>75</v>
      </c>
      <c r="R3556" s="0" t="str">
        <f aca="false">CHOOSE(WEEKDAY(A3556),"Dom","Lun","Mar","Mie","Jue","Vie","Sab")</f>
        <v>Lun</v>
      </c>
    </row>
    <row r="3557" customFormat="false" ht="15" hidden="true" customHeight="true" outlineLevel="0" collapsed="false">
      <c r="A3557" s="32" t="n">
        <v>44473</v>
      </c>
      <c r="B3557" s="9" t="str">
        <f aca="false">IF(K3557="LAG.OXIDACIÓN","Va a descargar a la Laguna de Oxidación",IF(K3557="GARAJE","Retorna al garaje",""))</f>
        <v>Retorna al garaje</v>
      </c>
      <c r="D3557" s="72"/>
      <c r="E3557" s="73"/>
      <c r="F3557" s="74"/>
      <c r="G3557" s="73"/>
      <c r="H3557" s="75"/>
      <c r="I3557" s="75"/>
      <c r="J3557" s="75"/>
      <c r="K3557" s="34" t="s">
        <v>96</v>
      </c>
      <c r="L3557" s="7" t="n">
        <v>0.730555555555556</v>
      </c>
      <c r="M3557" s="7" t="n">
        <v>0.739583333333333</v>
      </c>
      <c r="N3557" s="77" t="str">
        <f aca="false">IF(A3558=A3557,IF(L3558,TEXT(L3558-M3557,"h:mm"),0),IF(M3557&lt;0.25,TEXT(L3558-M3557,"h:mm"),TEXT(1-M3557+L3558,"h:mm")))</f>
        <v>0:23</v>
      </c>
      <c r="Q3557" s="0" t="s">
        <v>75</v>
      </c>
      <c r="R3557" s="0" t="str">
        <f aca="false">CHOOSE(WEEKDAY(A3557),"Dom","Lun","Mar","Mie","Jue","Vie","Sab")</f>
        <v>Lun</v>
      </c>
    </row>
    <row r="3558" customFormat="false" ht="15" hidden="true" customHeight="true" outlineLevel="0" collapsed="false">
      <c r="A3558" s="47" t="n">
        <v>44473</v>
      </c>
      <c r="B3558" s="79" t="str">
        <f aca="false">IF(K3558="LAG.OXIDACIÓN","Va a descargar a la Laguna de Oxidación",IF(K3558="GARAJE","Retorna al garaje",""))</f>
        <v>Retorna al garaje</v>
      </c>
      <c r="C3558" s="49"/>
      <c r="D3558" s="80"/>
      <c r="E3558" s="81"/>
      <c r="F3558" s="82"/>
      <c r="G3558" s="81"/>
      <c r="H3558" s="83"/>
      <c r="I3558" s="83"/>
      <c r="J3558" s="83"/>
      <c r="K3558" s="103" t="s">
        <v>96</v>
      </c>
      <c r="L3558" s="85" t="n">
        <v>0.755555555555556</v>
      </c>
      <c r="M3558" s="85" t="n">
        <v>0.788194444444444</v>
      </c>
      <c r="N3558" s="86" t="str">
        <f aca="false">IF(A3559=A3558,IF(L3559,TEXT(L3559-M3558,"h:mm"),0),IF(M3558&lt;0.25,TEXT(L3559-M3558,"h:mm"),TEXT(1-M3558+L3559,"h:mm")))</f>
        <v>10:52</v>
      </c>
      <c r="O3558" s="59"/>
      <c r="Q3558" s="0" t="s">
        <v>75</v>
      </c>
      <c r="R3558" s="0" t="str">
        <f aca="false">CHOOSE(WEEKDAY(A3558),"Dom","Lun","Mar","Mie","Jue","Vie","Sab")</f>
        <v>Lun</v>
      </c>
    </row>
    <row r="3559" customFormat="false" ht="15" hidden="false" customHeight="true" outlineLevel="0" collapsed="false">
      <c r="A3559" s="32" t="n">
        <v>44474</v>
      </c>
      <c r="B3559" s="9" t="s">
        <v>5050</v>
      </c>
      <c r="C3559" s="120" t="n">
        <v>600</v>
      </c>
      <c r="D3559" s="137" t="s">
        <v>104</v>
      </c>
      <c r="E3559" s="73" t="s">
        <v>5051</v>
      </c>
      <c r="F3559" s="74" t="n">
        <f aca="false">IF(MONTH(A3559)=MONTH(A3558),F3558+1,1)</f>
        <v>1</v>
      </c>
      <c r="G3559" s="73"/>
      <c r="H3559" s="75"/>
      <c r="I3559" s="75" t="s">
        <v>79</v>
      </c>
      <c r="J3559" s="75" t="s">
        <v>2313</v>
      </c>
      <c r="K3559" s="34" t="s">
        <v>80</v>
      </c>
      <c r="L3559" s="7" t="n">
        <v>0.240972222222222</v>
      </c>
      <c r="M3559" s="7" t="n">
        <v>0.299305555555556</v>
      </c>
      <c r="N3559" s="77" t="str">
        <f aca="false">IF(A3560=A3559,IF(L3560,TEXT(L3560-M3559,"h:mm"),0),IF(M3559&lt;0.25,TEXT(L3560-M3559,"h:mm"),TEXT(1-M3559+L3560,"h:mm")))</f>
        <v>1:20</v>
      </c>
      <c r="O3559" s="37" t="s">
        <v>5052</v>
      </c>
      <c r="Q3559" s="0" t="s">
        <v>75</v>
      </c>
      <c r="R3559" s="0" t="str">
        <f aca="false">CHOOSE(WEEKDAY(A3559),"Dom","Lun","Mar","Mie","Jue","Vie","Sab")</f>
        <v>Mar</v>
      </c>
    </row>
    <row r="3560" customFormat="false" ht="15" hidden="true" customHeight="true" outlineLevel="0" collapsed="false">
      <c r="A3560" s="47" t="n">
        <v>44474</v>
      </c>
      <c r="B3560" s="79" t="str">
        <f aca="false">IF(K3560="LAG.OXIDACIÓN","Va a descargar a la Laguna de Oxidación",IF(K3560="GARAJE","Retorna al garaje",""))</f>
        <v>Retorna al garaje</v>
      </c>
      <c r="C3560" s="49"/>
      <c r="D3560" s="80"/>
      <c r="E3560" s="81"/>
      <c r="F3560" s="82"/>
      <c r="G3560" s="81"/>
      <c r="H3560" s="83"/>
      <c r="I3560" s="83"/>
      <c r="J3560" s="83"/>
      <c r="K3560" s="103" t="s">
        <v>96</v>
      </c>
      <c r="L3560" s="85" t="n">
        <v>0.354861111111111</v>
      </c>
      <c r="M3560" s="85" t="n">
        <v>0.397916666666667</v>
      </c>
      <c r="N3560" s="86" t="str">
        <f aca="false">IF(A3561=A3560,IF(L3561,TEXT(L3561-M3560,"h:mm"),0),IF(M3560&lt;0.25,TEXT(L3561-M3560,"h:mm"),TEXT(1-M3560+L3561,"h:mm")))</f>
        <v>1:56</v>
      </c>
      <c r="O3560" s="59"/>
      <c r="Q3560" s="0" t="s">
        <v>75</v>
      </c>
      <c r="R3560" s="0" t="str">
        <f aca="false">CHOOSE(WEEKDAY(A3560),"Dom","Lun","Mar","Mie","Jue","Vie","Sab")</f>
        <v>Mar</v>
      </c>
    </row>
    <row r="3561" customFormat="false" ht="15" hidden="false" customHeight="true" outlineLevel="0" collapsed="false">
      <c r="A3561" s="32" t="n">
        <v>44475</v>
      </c>
      <c r="B3561" s="9" t="s">
        <v>5053</v>
      </c>
      <c r="C3561" s="33" t="n">
        <v>1400</v>
      </c>
      <c r="D3561" s="72" t="s">
        <v>104</v>
      </c>
      <c r="E3561" s="73" t="s">
        <v>5054</v>
      </c>
      <c r="F3561" s="74" t="n">
        <f aca="false">IF(MONTH(A3561)=MONTH(A3560),F3560+1,1)</f>
        <v>1</v>
      </c>
      <c r="G3561" s="73"/>
      <c r="H3561" s="75"/>
      <c r="I3561" s="75" t="s">
        <v>131</v>
      </c>
      <c r="J3561" s="75" t="s">
        <v>2313</v>
      </c>
      <c r="K3561" s="34" t="s">
        <v>80</v>
      </c>
      <c r="L3561" s="7" t="n">
        <v>0.478472222222222</v>
      </c>
      <c r="M3561" s="7" t="n">
        <v>0.479166666666667</v>
      </c>
      <c r="N3561" s="77" t="str">
        <f aca="false">IF(A3562=A3561,IF(L3562,TEXT(L3562-M3561,"h:mm"),0),IF(M3561&lt;0.25,TEXT(L3562-M3561,"h:mm"),TEXT(1-M3561+L3562,"h:mm")))</f>
        <v>2:34</v>
      </c>
      <c r="O3561" s="37" t="s">
        <v>5055</v>
      </c>
      <c r="Q3561" s="0" t="s">
        <v>75</v>
      </c>
      <c r="R3561" s="0" t="str">
        <f aca="false">CHOOSE(WEEKDAY(A3561),"Dom","Lun","Mar","Mie","Jue","Vie","Sab")</f>
        <v>Mie</v>
      </c>
    </row>
    <row r="3562" customFormat="false" ht="15" hidden="false" customHeight="true" outlineLevel="0" collapsed="false">
      <c r="A3562" s="32" t="n">
        <v>44475</v>
      </c>
      <c r="B3562" s="9" t="s">
        <v>1314</v>
      </c>
      <c r="C3562" s="120" t="n">
        <v>300</v>
      </c>
      <c r="D3562" s="137" t="s">
        <v>104</v>
      </c>
      <c r="E3562" s="73" t="s">
        <v>1466</v>
      </c>
      <c r="F3562" s="74" t="n">
        <f aca="false">IF(MONTH(A3562)=MONTH(A3561),F3561+1,1)</f>
        <v>2</v>
      </c>
      <c r="G3562" s="73"/>
      <c r="H3562" s="75"/>
      <c r="I3562" s="75" t="s">
        <v>159</v>
      </c>
      <c r="J3562" s="75" t="s">
        <v>2313</v>
      </c>
      <c r="K3562" s="34" t="s">
        <v>80</v>
      </c>
      <c r="L3562" s="7" t="n">
        <v>0.586111111111111</v>
      </c>
      <c r="M3562" s="7" t="n">
        <v>0.625694444444444</v>
      </c>
      <c r="N3562" s="77" t="str">
        <f aca="false">IF(A3563=A3562,IF(L3563,TEXT(L3563-M3562,"h:mm"),0),IF(M3562&lt;0.25,TEXT(L3563-M3562,"h:mm"),TEXT(1-M3562+L3563,"h:mm")))</f>
        <v>17:45</v>
      </c>
      <c r="O3562" s="37" t="s">
        <v>1467</v>
      </c>
      <c r="Q3562" s="0" t="s">
        <v>75</v>
      </c>
      <c r="R3562" s="0" t="str">
        <f aca="false">CHOOSE(WEEKDAY(A3562),"Dom","Lun","Mar","Mie","Jue","Vie","Sab")</f>
        <v>Mie</v>
      </c>
    </row>
    <row r="3563" customFormat="false" ht="15" hidden="true" customHeight="true" outlineLevel="0" collapsed="false">
      <c r="A3563" s="32" t="n">
        <v>44475</v>
      </c>
      <c r="B3563" s="9" t="str">
        <f aca="false">IF(K3563="LAG.OXIDACIÓN","Va a descargar a la Laguna de Oxidación",IF(K3563="GARAJE","Retorna al garaje",""))</f>
        <v>Va a descargar a la Laguna de Oxidación</v>
      </c>
      <c r="D3563" s="72"/>
      <c r="E3563" s="73"/>
      <c r="F3563" s="74"/>
      <c r="G3563" s="73"/>
      <c r="H3563" s="75"/>
      <c r="I3563" s="75"/>
      <c r="J3563" s="75"/>
      <c r="K3563" s="34" t="s">
        <v>144</v>
      </c>
      <c r="L3563" s="7" t="n">
        <v>0.365277777777778</v>
      </c>
      <c r="M3563" s="7" t="n">
        <v>0.378472222222222</v>
      </c>
      <c r="N3563" s="77" t="str">
        <f aca="false">IF(A3564=A3563,IF(L3564,TEXT(L3564-M3563,"h:mm"),0),IF(M3563&lt;0.25,TEXT(L3564-M3563,"h:mm"),TEXT(1-M3563+L3564,"h:mm")))</f>
        <v>0:15</v>
      </c>
      <c r="Q3563" s="0" t="s">
        <v>75</v>
      </c>
      <c r="R3563" s="0" t="str">
        <f aca="false">CHOOSE(WEEKDAY(A3563),"Dom","Lun","Mar","Mie","Jue","Vie","Sab")</f>
        <v>Mie</v>
      </c>
    </row>
    <row r="3564" customFormat="false" ht="15" hidden="true" customHeight="true" outlineLevel="0" collapsed="false">
      <c r="A3564" s="32" t="n">
        <v>44475</v>
      </c>
      <c r="B3564" s="9" t="s">
        <v>5056</v>
      </c>
      <c r="C3564" s="120"/>
      <c r="D3564" s="137"/>
      <c r="E3564" s="73"/>
      <c r="F3564" s="74"/>
      <c r="G3564" s="73"/>
      <c r="H3564" s="75"/>
      <c r="I3564" s="75" t="s">
        <v>183</v>
      </c>
      <c r="J3564" s="75"/>
      <c r="K3564" s="34" t="s">
        <v>108</v>
      </c>
      <c r="L3564" s="7" t="n">
        <v>0.388888888888889</v>
      </c>
      <c r="M3564" s="7" t="n">
        <v>0.392361111111111</v>
      </c>
      <c r="N3564" s="77" t="str">
        <f aca="false">IF(A3565=A3564,IF(L3565,TEXT(L3565-M3564,"h:mm"),0),IF(M3564&lt;0.25,TEXT(L3565-M3564,"h:mm"),TEXT(1-M3564+L3565,"h:mm")))</f>
        <v>0:57</v>
      </c>
      <c r="O3564" s="37" t="s">
        <v>5057</v>
      </c>
      <c r="Q3564" s="0" t="s">
        <v>75</v>
      </c>
      <c r="R3564" s="0" t="str">
        <f aca="false">CHOOSE(WEEKDAY(A3564),"Dom","Lun","Mar","Mie","Jue","Vie","Sab")</f>
        <v>Mie</v>
      </c>
    </row>
    <row r="3565" customFormat="false" ht="15" hidden="true" customHeight="true" outlineLevel="0" collapsed="false">
      <c r="A3565" s="32" t="n">
        <v>44475</v>
      </c>
      <c r="B3565" s="9" t="s">
        <v>5053</v>
      </c>
      <c r="C3565" s="120"/>
      <c r="D3565" s="137"/>
      <c r="E3565" s="73"/>
      <c r="F3565" s="74"/>
      <c r="G3565" s="73"/>
      <c r="H3565" s="75"/>
      <c r="I3565" s="75"/>
      <c r="J3565" s="75"/>
      <c r="K3565" s="34" t="s">
        <v>108</v>
      </c>
      <c r="L3565" s="7" t="n">
        <v>0.431944444444444</v>
      </c>
      <c r="M3565" s="7" t="n">
        <v>0.471527777777778</v>
      </c>
      <c r="N3565" s="77" t="str">
        <f aca="false">IF(A3566=A3565,IF(L3566,TEXT(L3566-M3565,"h:mm"),0),IF(M3565&lt;0.25,TEXT(L3566-M3565,"h:mm"),TEXT(1-M3565+L3566,"h:mm")))</f>
        <v>0:26</v>
      </c>
      <c r="O3565" s="37" t="s">
        <v>5058</v>
      </c>
      <c r="Q3565" s="0" t="s">
        <v>75</v>
      </c>
      <c r="R3565" s="0" t="str">
        <f aca="false">CHOOSE(WEEKDAY(A3565),"Dom","Lun","Mar","Mie","Jue","Vie","Sab")</f>
        <v>Mie</v>
      </c>
    </row>
    <row r="3566" customFormat="false" ht="15" hidden="true" customHeight="true" outlineLevel="0" collapsed="false">
      <c r="A3566" s="32" t="n">
        <v>44475</v>
      </c>
      <c r="B3566" s="9" t="s">
        <v>5053</v>
      </c>
      <c r="D3566" s="72"/>
      <c r="E3566" s="73"/>
      <c r="F3566" s="74"/>
      <c r="G3566" s="73"/>
      <c r="H3566" s="75"/>
      <c r="I3566" s="75"/>
      <c r="J3566" s="75"/>
      <c r="K3566" s="34" t="s">
        <v>108</v>
      </c>
      <c r="L3566" s="7" t="n">
        <v>0.489583333333333</v>
      </c>
      <c r="M3566" s="7" t="n">
        <v>0.489583333333333</v>
      </c>
      <c r="N3566" s="77" t="str">
        <f aca="false">IF(A3567=A3566,IF(L3567,TEXT(L3567-M3566,"h:mm"),0),IF(M3566&lt;0.25,TEXT(L3567-M3566,"h:mm"),TEXT(1-M3566+L3567,"h:mm")))</f>
        <v>0:09</v>
      </c>
      <c r="O3566" s="37" t="s">
        <v>5055</v>
      </c>
      <c r="Q3566" s="0" t="s">
        <v>75</v>
      </c>
      <c r="R3566" s="0" t="str">
        <f aca="false">CHOOSE(WEEKDAY(A3566),"Dom","Lun","Mar","Mie","Jue","Vie","Sab")</f>
        <v>Mie</v>
      </c>
    </row>
    <row r="3567" customFormat="false" ht="15" hidden="true" customHeight="true" outlineLevel="0" collapsed="false">
      <c r="A3567" s="32" t="n">
        <v>44475</v>
      </c>
      <c r="B3567" s="9" t="s">
        <v>5053</v>
      </c>
      <c r="D3567" s="72"/>
      <c r="E3567" s="73"/>
      <c r="F3567" s="74"/>
      <c r="G3567" s="73"/>
      <c r="H3567" s="75"/>
      <c r="I3567" s="75"/>
      <c r="J3567" s="75"/>
      <c r="K3567" s="34" t="s">
        <v>108</v>
      </c>
      <c r="L3567" s="7" t="n">
        <v>0.495833333333333</v>
      </c>
      <c r="M3567" s="7" t="n">
        <v>0.497222222222222</v>
      </c>
      <c r="N3567" s="77" t="str">
        <f aca="false">IF(A3568=A3567,IF(L3568,TEXT(L3568-M3567,"h:mm"),0),IF(M3567&lt;0.25,TEXT(L3568-M3567,"h:mm"),TEXT(1-M3567+L3568,"h:mm")))</f>
        <v>0:08</v>
      </c>
      <c r="O3567" s="37" t="s">
        <v>5059</v>
      </c>
      <c r="Q3567" s="0" t="s">
        <v>75</v>
      </c>
      <c r="R3567" s="0" t="str">
        <f aca="false">CHOOSE(WEEKDAY(A3567),"Dom","Lun","Mar","Mie","Jue","Vie","Sab")</f>
        <v>Mie</v>
      </c>
    </row>
    <row r="3568" customFormat="false" ht="15" hidden="true" customHeight="true" outlineLevel="0" collapsed="false">
      <c r="A3568" s="32" t="n">
        <v>44475</v>
      </c>
      <c r="B3568" s="9" t="s">
        <v>5053</v>
      </c>
      <c r="D3568" s="72"/>
      <c r="E3568" s="73"/>
      <c r="F3568" s="74"/>
      <c r="G3568" s="73"/>
      <c r="H3568" s="75"/>
      <c r="I3568" s="75"/>
      <c r="J3568" s="75"/>
      <c r="K3568" s="34" t="s">
        <v>108</v>
      </c>
      <c r="L3568" s="7" t="n">
        <v>0.502777777777778</v>
      </c>
      <c r="M3568" s="7" t="n">
        <v>0.503472222222222</v>
      </c>
      <c r="N3568" s="77" t="str">
        <f aca="false">IF(A3569=A3568,IF(L3569,TEXT(L3569-M3568,"h:mm"),0),IF(M3568&lt;0.25,TEXT(L3569-M3568,"h:mm"),TEXT(1-M3568+L3569,"h:mm")))</f>
        <v>0:11</v>
      </c>
      <c r="O3568" s="37" t="s">
        <v>5060</v>
      </c>
      <c r="Q3568" s="0" t="s">
        <v>75</v>
      </c>
      <c r="R3568" s="0" t="str">
        <f aca="false">CHOOSE(WEEKDAY(A3568),"Dom","Lun","Mar","Mie","Jue","Vie","Sab")</f>
        <v>Mie</v>
      </c>
    </row>
    <row r="3569" customFormat="false" ht="15" hidden="true" customHeight="true" outlineLevel="0" collapsed="false">
      <c r="A3569" s="32" t="n">
        <v>44475</v>
      </c>
      <c r="B3569" s="9" t="s">
        <v>5053</v>
      </c>
      <c r="D3569" s="72"/>
      <c r="E3569" s="73"/>
      <c r="F3569" s="74"/>
      <c r="G3569" s="73"/>
      <c r="H3569" s="75"/>
      <c r="I3569" s="75"/>
      <c r="J3569" s="75"/>
      <c r="K3569" s="34" t="s">
        <v>108</v>
      </c>
      <c r="L3569" s="7" t="n">
        <v>0.511111111111111</v>
      </c>
      <c r="M3569" s="7" t="n">
        <v>0.511111111111111</v>
      </c>
      <c r="N3569" s="77" t="str">
        <f aca="false">IF(A3570=A3569,IF(L3570,TEXT(L3570-M3569,"h:mm"),0),IF(M3569&lt;0.25,TEXT(L3570-M3569,"h:mm"),TEXT(1-M3569+L3570,"h:mm")))</f>
        <v>0:12</v>
      </c>
      <c r="O3569" s="37" t="s">
        <v>5061</v>
      </c>
      <c r="Q3569" s="0" t="s">
        <v>75</v>
      </c>
      <c r="R3569" s="0" t="str">
        <f aca="false">CHOOSE(WEEKDAY(A3569),"Dom","Lun","Mar","Mie","Jue","Vie","Sab")</f>
        <v>Mie</v>
      </c>
    </row>
    <row r="3570" customFormat="false" ht="15" hidden="true" customHeight="true" outlineLevel="0" collapsed="false">
      <c r="A3570" s="32" t="n">
        <v>44475</v>
      </c>
      <c r="B3570" s="9" t="s">
        <v>5053</v>
      </c>
      <c r="D3570" s="72"/>
      <c r="E3570" s="73"/>
      <c r="F3570" s="74"/>
      <c r="G3570" s="73"/>
      <c r="H3570" s="75"/>
      <c r="I3570" s="75"/>
      <c r="J3570" s="75"/>
      <c r="K3570" s="34" t="s">
        <v>108</v>
      </c>
      <c r="L3570" s="7" t="n">
        <v>0.519444444444444</v>
      </c>
      <c r="M3570" s="7" t="n">
        <v>0.520138888888889</v>
      </c>
      <c r="N3570" s="77" t="str">
        <f aca="false">IF(A3571=A3570,IF(L3571,TEXT(L3571-M3570,"h:mm"),0),IF(M3570&lt;0.25,TEXT(L3571-M3570,"h:mm"),TEXT(1-M3570+L3571,"h:mm")))</f>
        <v>0:08</v>
      </c>
      <c r="O3570" s="37" t="s">
        <v>5062</v>
      </c>
      <c r="Q3570" s="0" t="s">
        <v>75</v>
      </c>
      <c r="R3570" s="0" t="str">
        <f aca="false">CHOOSE(WEEKDAY(A3570),"Dom","Lun","Mar","Mie","Jue","Vie","Sab")</f>
        <v>Mie</v>
      </c>
    </row>
    <row r="3571" customFormat="false" ht="15" hidden="true" customHeight="true" outlineLevel="0" collapsed="false">
      <c r="A3571" s="32" t="n">
        <v>44475</v>
      </c>
      <c r="B3571" s="9" t="s">
        <v>5063</v>
      </c>
      <c r="D3571" s="72"/>
      <c r="E3571" s="73"/>
      <c r="F3571" s="74"/>
      <c r="G3571" s="73"/>
      <c r="H3571" s="75"/>
      <c r="I3571" s="75"/>
      <c r="J3571" s="75"/>
      <c r="K3571" s="34" t="s">
        <v>257</v>
      </c>
      <c r="L3571" s="7" t="n">
        <v>0.525694444444444</v>
      </c>
      <c r="M3571" s="7" t="n">
        <v>0.542361111111111</v>
      </c>
      <c r="N3571" s="77" t="str">
        <f aca="false">IF(A3572=A3571,IF(L3572,TEXT(L3572-M3571,"h:mm"),0),IF(M3571&lt;0.25,TEXT(L3572-M3571,"h:mm"),TEXT(1-M3571+L3572,"h:mm")))</f>
        <v>0:04</v>
      </c>
      <c r="O3571" s="37" t="s">
        <v>5064</v>
      </c>
      <c r="Q3571" s="0" t="s">
        <v>75</v>
      </c>
      <c r="R3571" s="0" t="str">
        <f aca="false">CHOOSE(WEEKDAY(A3571),"Dom","Lun","Mar","Mie","Jue","Vie","Sab")</f>
        <v>Mie</v>
      </c>
    </row>
    <row r="3572" customFormat="false" ht="15" hidden="true" customHeight="true" outlineLevel="0" collapsed="false">
      <c r="A3572" s="32" t="n">
        <v>44475</v>
      </c>
      <c r="B3572" s="9" t="str">
        <f aca="false">IF(K3572="LAG.OXIDACIÓN","Va a descargar a la Laguna de Oxidación",IF(K3572="GARAJE","Retorna al garaje",""))</f>
        <v>Va a descargar a la Laguna de Oxidación</v>
      </c>
      <c r="D3572" s="72"/>
      <c r="E3572" s="73"/>
      <c r="F3572" s="74"/>
      <c r="G3572" s="73"/>
      <c r="H3572" s="75"/>
      <c r="I3572" s="75"/>
      <c r="J3572" s="75"/>
      <c r="K3572" s="34" t="s">
        <v>144</v>
      </c>
      <c r="L3572" s="7" t="n">
        <v>0.545138888888889</v>
      </c>
      <c r="M3572" s="7" t="n">
        <v>0.577777777777778</v>
      </c>
      <c r="N3572" s="77" t="str">
        <f aca="false">IF(A3573=A3572,IF(L3573,TEXT(L3573-M3572,"h:mm"),0),IF(M3572&lt;0.25,TEXT(L3573-M3572,"h:mm"),TEXT(1-M3572+L3573,"h:mm")))</f>
        <v>1:41</v>
      </c>
      <c r="Q3572" s="0" t="s">
        <v>75</v>
      </c>
      <c r="R3572" s="0" t="str">
        <f aca="false">CHOOSE(WEEKDAY(A3572),"Dom","Lun","Mar","Mie","Jue","Vie","Sab")</f>
        <v>Mie</v>
      </c>
    </row>
    <row r="3573" customFormat="false" ht="15" hidden="true" customHeight="true" outlineLevel="0" collapsed="false">
      <c r="A3573" s="47" t="n">
        <v>44475</v>
      </c>
      <c r="B3573" s="79" t="str">
        <f aca="false">IF(K3573="LAG.OXIDACIÓN","Va a descargar a la Laguna de Oxidación",IF(K3573="GARAJE","Retorna al garaje",""))</f>
        <v>Retorna al garaje</v>
      </c>
      <c r="C3573" s="49"/>
      <c r="D3573" s="80"/>
      <c r="E3573" s="81"/>
      <c r="F3573" s="82"/>
      <c r="G3573" s="81"/>
      <c r="H3573" s="83"/>
      <c r="I3573" s="83"/>
      <c r="J3573" s="83"/>
      <c r="K3573" s="103" t="s">
        <v>96</v>
      </c>
      <c r="L3573" s="85" t="n">
        <v>0.647916666666667</v>
      </c>
      <c r="M3573" s="85" t="n">
        <v>0.668055555555556</v>
      </c>
      <c r="N3573" s="86" t="str">
        <f aca="false">IF(A3574=A3573,IF(L3574,TEXT(L3574-M3573,"h:mm"),0),IF(M3573&lt;0.25,TEXT(L3574-M3573,"h:mm"),TEXT(1-M3573+L3574,"h:mm")))</f>
        <v>22:06</v>
      </c>
      <c r="O3573" s="59"/>
      <c r="Q3573" s="0" t="s">
        <v>75</v>
      </c>
      <c r="R3573" s="0" t="str">
        <f aca="false">CHOOSE(WEEKDAY(A3573),"Dom","Lun","Mar","Mie","Jue","Vie","Sab")</f>
        <v>Mie</v>
      </c>
    </row>
    <row r="3574" customFormat="false" ht="15" hidden="false" customHeight="true" outlineLevel="0" collapsed="false">
      <c r="A3574" s="32" t="n">
        <v>44476</v>
      </c>
      <c r="B3574" s="9" t="s">
        <v>5065</v>
      </c>
      <c r="C3574" s="120" t="n">
        <v>400</v>
      </c>
      <c r="D3574" s="137" t="s">
        <v>821</v>
      </c>
      <c r="E3574" s="73" t="s">
        <v>5066</v>
      </c>
      <c r="F3574" s="74" t="n">
        <f aca="false">IF(MONTH(A3574)=MONTH(A3573),F3573+1,1)</f>
        <v>1</v>
      </c>
      <c r="G3574" s="73"/>
      <c r="H3574" s="75" t="s">
        <v>5067</v>
      </c>
      <c r="I3574" s="75" t="s">
        <v>85</v>
      </c>
      <c r="J3574" s="75" t="s">
        <v>2313</v>
      </c>
      <c r="K3574" s="34" t="s">
        <v>80</v>
      </c>
      <c r="L3574" s="7" t="n">
        <v>0.588888888888889</v>
      </c>
      <c r="M3574" s="7" t="n">
        <v>0.609027777777778</v>
      </c>
      <c r="N3574" s="77" t="str">
        <f aca="false">IF(A3575=A3574,IF(L3575,TEXT(L3575-M3574,"h:mm"),0),IF(M3574&lt;0.25,TEXT(L3575-M3574,"h:mm"),TEXT(1-M3574+L3575,"h:mm")))</f>
        <v>23:02</v>
      </c>
      <c r="O3574" s="37" t="s">
        <v>5068</v>
      </c>
      <c r="Q3574" s="0" t="s">
        <v>115</v>
      </c>
      <c r="R3574" s="0" t="str">
        <f aca="false">CHOOSE(WEEKDAY(A3574),"Dom","Lun","Mar","Mie","Jue","Vie","Sab")</f>
        <v>Jue</v>
      </c>
    </row>
    <row r="3575" customFormat="false" ht="15" hidden="true" customHeight="true" outlineLevel="0" collapsed="false">
      <c r="A3575" s="32" t="n">
        <v>44476</v>
      </c>
      <c r="B3575" s="9" t="str">
        <f aca="false">IF(K3575="LAG.OXIDACIÓN","Va a descargar a la Laguna de Oxidación",IF(K3575="GARAJE","Retorna al garaje",""))</f>
        <v>Va a descargar a la Laguna de Oxidación</v>
      </c>
      <c r="D3575" s="72"/>
      <c r="E3575" s="73"/>
      <c r="F3575" s="74"/>
      <c r="G3575" s="73"/>
      <c r="H3575" s="75"/>
      <c r="I3575" s="75"/>
      <c r="J3575" s="75"/>
      <c r="K3575" s="34" t="s">
        <v>144</v>
      </c>
      <c r="L3575" s="7" t="n">
        <v>0.56875</v>
      </c>
      <c r="M3575" s="7" t="n">
        <v>0.572916666666667</v>
      </c>
      <c r="N3575" s="77" t="str">
        <f aca="false">IF(A3576=A3575,IF(L3576,TEXT(L3576-M3575,"h:mm"),0),IF(M3575&lt;0.25,TEXT(L3576-M3575,"h:mm"),TEXT(1-M3575+L3576,"h:mm")))</f>
        <v>1:28</v>
      </c>
      <c r="Q3575" s="0" t="s">
        <v>115</v>
      </c>
      <c r="R3575" s="0" t="str">
        <f aca="false">CHOOSE(WEEKDAY(A3575),"Dom","Lun","Mar","Mie","Jue","Vie","Sab")</f>
        <v>Jue</v>
      </c>
    </row>
    <row r="3576" customFormat="false" ht="15" hidden="true" customHeight="true" outlineLevel="0" collapsed="false">
      <c r="A3576" s="47" t="n">
        <v>44476</v>
      </c>
      <c r="B3576" s="79" t="str">
        <f aca="false">IF(K3576="LAG.OXIDACIÓN","Va a descargar a la Laguna de Oxidación",IF(K3576="GARAJE","Retorna al garaje",""))</f>
        <v>Retorna al garaje</v>
      </c>
      <c r="C3576" s="49"/>
      <c r="D3576" s="80"/>
      <c r="E3576" s="81"/>
      <c r="F3576" s="82"/>
      <c r="G3576" s="81"/>
      <c r="H3576" s="83"/>
      <c r="I3576" s="83"/>
      <c r="J3576" s="83"/>
      <c r="K3576" s="103" t="s">
        <v>96</v>
      </c>
      <c r="L3576" s="85" t="n">
        <v>0.634027777777778</v>
      </c>
      <c r="M3576" s="85" t="n">
        <v>0.6625</v>
      </c>
      <c r="N3576" s="86" t="str">
        <f aca="false">IF(A3577=A3576,IF(L3577,TEXT(L3577-M3576,"h:mm"),0),IF(M3576&lt;0.25,TEXT(L3577-M3576,"h:mm"),TEXT(1-M3576+L3577,"h:mm")))</f>
        <v>18:03</v>
      </c>
      <c r="O3576" s="59"/>
      <c r="Q3576" s="0" t="s">
        <v>115</v>
      </c>
      <c r="R3576" s="0" t="str">
        <f aca="false">CHOOSE(WEEKDAY(A3576),"Dom","Lun","Mar","Mie","Jue","Vie","Sab")</f>
        <v>Jue</v>
      </c>
    </row>
    <row r="3577" customFormat="false" ht="15" hidden="false" customHeight="true" outlineLevel="0" collapsed="false">
      <c r="A3577" s="70" t="n">
        <v>44478</v>
      </c>
      <c r="B3577" s="9" t="s">
        <v>5069</v>
      </c>
      <c r="C3577" s="120" t="n">
        <v>400</v>
      </c>
      <c r="D3577" s="137" t="s">
        <v>104</v>
      </c>
      <c r="E3577" s="73" t="s">
        <v>5070</v>
      </c>
      <c r="F3577" s="74" t="n">
        <f aca="false">IF(MONTH(A3577)=MONTH(A3576),F3576+1,1)</f>
        <v>1</v>
      </c>
      <c r="G3577" s="73"/>
      <c r="H3577" s="75"/>
      <c r="I3577" s="75" t="s">
        <v>314</v>
      </c>
      <c r="J3577" s="75" t="s">
        <v>2313</v>
      </c>
      <c r="K3577" s="104" t="s">
        <v>80</v>
      </c>
      <c r="L3577" s="7" t="n">
        <v>0.414583333333333</v>
      </c>
      <c r="M3577" s="7" t="n">
        <v>0.418055555555556</v>
      </c>
      <c r="N3577" s="77" t="str">
        <f aca="false">IF(A3578=A3577,IF(L3578,TEXT(L3578-M3577,"h:mm"),0),IF(M3577&lt;0.25,TEXT(L3578-M3577,"h:mm"),TEXT(1-M3577+L3578,"h:mm")))</f>
        <v>23:03</v>
      </c>
      <c r="O3577" s="78" t="s">
        <v>5071</v>
      </c>
      <c r="Q3577" s="0" t="s">
        <v>115</v>
      </c>
      <c r="R3577" s="0" t="str">
        <f aca="false">CHOOSE(WEEKDAY(A3577),"Dom","Lun","Mar","Mie","Jue","Vie","Sab")</f>
        <v>Sab</v>
      </c>
    </row>
    <row r="3578" customFormat="false" ht="15" hidden="true" customHeight="true" outlineLevel="0" collapsed="false">
      <c r="A3578" s="32" t="n">
        <v>44478</v>
      </c>
      <c r="B3578" s="9" t="s">
        <v>589</v>
      </c>
      <c r="D3578" s="72"/>
      <c r="E3578" s="73"/>
      <c r="F3578" s="74"/>
      <c r="G3578" s="73"/>
      <c r="H3578" s="75"/>
      <c r="I3578" s="75"/>
      <c r="J3578" s="75"/>
      <c r="K3578" s="34" t="s">
        <v>257</v>
      </c>
      <c r="L3578" s="7" t="n">
        <v>0.378472222222222</v>
      </c>
      <c r="M3578" s="7" t="n">
        <v>0.395833333333333</v>
      </c>
      <c r="N3578" s="77" t="str">
        <f aca="false">IF(A3579=A3578,IF(L3579,TEXT(L3579-M3578,"h:mm"),0),IF(M3578&lt;0.25,TEXT(L3579-M3578,"h:mm"),TEXT(1-M3578+L3579,"h:mm")))</f>
        <v>0:03</v>
      </c>
      <c r="O3578" s="37" t="s">
        <v>590</v>
      </c>
      <c r="Q3578" s="0" t="s">
        <v>115</v>
      </c>
      <c r="R3578" s="0" t="str">
        <f aca="false">CHOOSE(WEEKDAY(A3578),"Dom","Lun","Mar","Mie","Jue","Vie","Sab")</f>
        <v>Sab</v>
      </c>
    </row>
    <row r="3579" customFormat="false" ht="15" hidden="true" customHeight="true" outlineLevel="0" collapsed="false">
      <c r="A3579" s="32" t="n">
        <v>44478</v>
      </c>
      <c r="B3579" s="9" t="s">
        <v>5072</v>
      </c>
      <c r="D3579" s="72"/>
      <c r="E3579" s="73"/>
      <c r="F3579" s="74"/>
      <c r="G3579" s="73"/>
      <c r="H3579" s="75"/>
      <c r="I3579" s="75"/>
      <c r="J3579" s="75"/>
      <c r="K3579" s="34" t="s">
        <v>108</v>
      </c>
      <c r="L3579" s="7" t="n">
        <v>0.397916666666667</v>
      </c>
      <c r="M3579" s="7" t="n">
        <v>0.406944444444444</v>
      </c>
      <c r="N3579" s="77" t="str">
        <f aca="false">IF(A3580=A3579,IF(L3580,TEXT(L3580-M3579,"h:mm"),0),IF(M3579&lt;0.25,TEXT(L3580-M3579,"h:mm"),TEXT(1-M3579+L3580,"h:mm")))</f>
        <v>0:40</v>
      </c>
      <c r="O3579" s="37" t="s">
        <v>5073</v>
      </c>
      <c r="Q3579" s="0" t="s">
        <v>115</v>
      </c>
      <c r="R3579" s="0" t="str">
        <f aca="false">CHOOSE(WEEKDAY(A3579),"Dom","Lun","Mar","Mie","Jue","Vie","Sab")</f>
        <v>Sab</v>
      </c>
    </row>
    <row r="3580" customFormat="false" ht="15" hidden="true" customHeight="true" outlineLevel="0" collapsed="false">
      <c r="A3580" s="47" t="n">
        <v>44478</v>
      </c>
      <c r="B3580" s="79" t="str">
        <f aca="false">IF(K3580="LAG.OXIDACIÓN","Va a descargar a la Laguna de Oxidación",IF(K3580="GARAJE","Retorna al garaje",""))</f>
        <v>Retorna al garaje</v>
      </c>
      <c r="C3580" s="49"/>
      <c r="D3580" s="80"/>
      <c r="E3580" s="81"/>
      <c r="F3580" s="82"/>
      <c r="G3580" s="81"/>
      <c r="H3580" s="83"/>
      <c r="I3580" s="83"/>
      <c r="J3580" s="83"/>
      <c r="K3580" s="103" t="s">
        <v>96</v>
      </c>
      <c r="L3580" s="85" t="n">
        <v>0.434722222222222</v>
      </c>
      <c r="M3580" s="85" t="n">
        <v>0.461805555555556</v>
      </c>
      <c r="N3580" s="86" t="str">
        <f aca="false">IF(A3581=A3580,IF(L3581,TEXT(L3581-M3580,"h:mm"),0),IF(M3580&lt;0.25,TEXT(L3581-M3580,"h:mm"),TEXT(1-M3580+L3581,"h:mm")))</f>
        <v>23:55</v>
      </c>
      <c r="O3580" s="59"/>
      <c r="Q3580" s="0" t="s">
        <v>115</v>
      </c>
      <c r="R3580" s="0" t="str">
        <f aca="false">CHOOSE(WEEKDAY(A3580),"Dom","Lun","Mar","Mie","Jue","Vie","Sab")</f>
        <v>Sab</v>
      </c>
    </row>
    <row r="3581" customFormat="false" ht="15" hidden="false" customHeight="true" outlineLevel="0" collapsed="false">
      <c r="A3581" s="32" t="n">
        <v>44481</v>
      </c>
      <c r="B3581" s="9" t="s">
        <v>5074</v>
      </c>
      <c r="C3581" s="33" t="n">
        <v>350</v>
      </c>
      <c r="D3581" s="72" t="s">
        <v>821</v>
      </c>
      <c r="E3581" s="73" t="s">
        <v>5075</v>
      </c>
      <c r="F3581" s="74" t="n">
        <f aca="false">IF(MONTH(A3581)=MONTH(A3580),F3580+1,1)</f>
        <v>1</v>
      </c>
      <c r="G3581" s="73"/>
      <c r="H3581" s="75" t="s">
        <v>233</v>
      </c>
      <c r="I3581" s="75" t="s">
        <v>183</v>
      </c>
      <c r="J3581" s="75" t="s">
        <v>2313</v>
      </c>
      <c r="K3581" s="34" t="s">
        <v>80</v>
      </c>
      <c r="L3581" s="7" t="n">
        <v>0.458333333333333</v>
      </c>
      <c r="M3581" s="7" t="n">
        <v>0.479166666666667</v>
      </c>
      <c r="N3581" s="77" t="str">
        <f aca="false">IF(A3582=A3581,IF(L3582,TEXT(L3582-M3581,"h:mm"),0),IF(M3581&lt;0.25,TEXT(L3582-M3581,"h:mm"),TEXT(1-M3581+L3582,"h:mm")))</f>
        <v>3:30</v>
      </c>
      <c r="O3581" s="37" t="s">
        <v>5076</v>
      </c>
      <c r="Q3581" s="0" t="s">
        <v>115</v>
      </c>
      <c r="R3581" s="0" t="str">
        <f aca="false">CHOOSE(WEEKDAY(A3581),"Dom","Lun","Mar","Mie","Jue","Vie","Sab")</f>
        <v>Mar</v>
      </c>
    </row>
    <row r="3582" customFormat="false" ht="15" hidden="false" customHeight="true" outlineLevel="0" collapsed="false">
      <c r="A3582" s="32" t="n">
        <v>44481</v>
      </c>
      <c r="B3582" s="9" t="s">
        <v>2037</v>
      </c>
      <c r="C3582" s="33" t="n">
        <v>400</v>
      </c>
      <c r="D3582" s="72" t="s">
        <v>821</v>
      </c>
      <c r="E3582" s="73" t="s">
        <v>2038</v>
      </c>
      <c r="F3582" s="74" t="n">
        <f aca="false">IF(MONTH(A3582)=MONTH(A3581),F3581+1,1)</f>
        <v>2</v>
      </c>
      <c r="G3582" s="73"/>
      <c r="H3582" s="75" t="s">
        <v>2039</v>
      </c>
      <c r="I3582" s="75" t="s">
        <v>1227</v>
      </c>
      <c r="J3582" s="75" t="s">
        <v>2313</v>
      </c>
      <c r="K3582" s="34" t="s">
        <v>80</v>
      </c>
      <c r="L3582" s="7" t="n">
        <v>0.625</v>
      </c>
      <c r="M3582" s="7" t="n">
        <v>0.625</v>
      </c>
      <c r="N3582" s="77" t="str">
        <f aca="false">IF(A3583=A3582,IF(L3583,TEXT(L3583-M3582,"h:mm"),0),IF(M3582&lt;0.25,TEXT(L3583-M3582,"h:mm"),TEXT(1-M3582+L3583,"h:mm")))</f>
        <v>0:30</v>
      </c>
      <c r="O3582" s="37" t="s">
        <v>2040</v>
      </c>
      <c r="Q3582" s="0" t="s">
        <v>115</v>
      </c>
      <c r="R3582" s="0" t="str">
        <f aca="false">CHOOSE(WEEKDAY(A3582),"Dom","Lun","Mar","Mie","Jue","Vie","Sab")</f>
        <v>Mar</v>
      </c>
    </row>
    <row r="3583" customFormat="false" ht="15" hidden="false" customHeight="true" outlineLevel="0" collapsed="false">
      <c r="A3583" s="32" t="n">
        <v>44481</v>
      </c>
      <c r="B3583" s="9" t="s">
        <v>2037</v>
      </c>
      <c r="C3583" s="33" t="n">
        <v>400</v>
      </c>
      <c r="D3583" s="72" t="s">
        <v>821</v>
      </c>
      <c r="E3583" s="73" t="s">
        <v>2038</v>
      </c>
      <c r="F3583" s="74" t="n">
        <f aca="false">IF(MONTH(A3583)=MONTH(A3582),F3582+1,1)</f>
        <v>3</v>
      </c>
      <c r="G3583" s="73"/>
      <c r="H3583" s="75" t="s">
        <v>2039</v>
      </c>
      <c r="I3583" s="75" t="s">
        <v>1227</v>
      </c>
      <c r="J3583" s="75" t="s">
        <v>2313</v>
      </c>
      <c r="K3583" s="34" t="s">
        <v>80</v>
      </c>
      <c r="L3583" s="7" t="n">
        <v>0.645833333333333</v>
      </c>
      <c r="M3583" s="7" t="n">
        <v>0.645833333333333</v>
      </c>
      <c r="N3583" s="77" t="str">
        <f aca="false">IF(A3584=A3583,IF(L3584,TEXT(L3584-M3583,"h:mm"),0),IF(M3583&lt;0.25,TEXT(L3584-M3583,"h:mm"),TEXT(1-M3583+L3584,"h:mm")))</f>
        <v>0:30</v>
      </c>
      <c r="O3583" s="37" t="s">
        <v>2041</v>
      </c>
      <c r="Q3583" s="0" t="s">
        <v>115</v>
      </c>
      <c r="R3583" s="0" t="str">
        <f aca="false">CHOOSE(WEEKDAY(A3583),"Dom","Lun","Mar","Mie","Jue","Vie","Sab")</f>
        <v>Mar</v>
      </c>
    </row>
    <row r="3584" customFormat="false" ht="15" hidden="false" customHeight="true" outlineLevel="0" collapsed="false">
      <c r="A3584" s="32" t="n">
        <v>44481</v>
      </c>
      <c r="B3584" s="9" t="s">
        <v>2037</v>
      </c>
      <c r="C3584" s="33" t="n">
        <v>350</v>
      </c>
      <c r="D3584" s="72" t="s">
        <v>821</v>
      </c>
      <c r="E3584" s="73" t="s">
        <v>2038</v>
      </c>
      <c r="F3584" s="74" t="n">
        <f aca="false">IF(MONTH(A3584)=MONTH(A3583),F3583+1,1)</f>
        <v>4</v>
      </c>
      <c r="G3584" s="73"/>
      <c r="H3584" s="75" t="s">
        <v>2039</v>
      </c>
      <c r="I3584" s="75" t="s">
        <v>1227</v>
      </c>
      <c r="J3584" s="75" t="s">
        <v>2313</v>
      </c>
      <c r="K3584" s="34" t="s">
        <v>80</v>
      </c>
      <c r="L3584" s="7" t="n">
        <v>0.666666666666667</v>
      </c>
      <c r="M3584" s="7" t="n">
        <v>0.6875</v>
      </c>
      <c r="N3584" s="77" t="str">
        <f aca="false">IF(A3585=A3584,IF(L3585,TEXT(L3585-M3584,"h:mm"),0),IF(M3584&lt;0.25,TEXT(L3585-M3584,"h:mm"),TEXT(1-M3584+L3585,"h:mm")))</f>
        <v>0:30</v>
      </c>
      <c r="O3584" s="37" t="s">
        <v>2042</v>
      </c>
      <c r="Q3584" s="0" t="s">
        <v>115</v>
      </c>
      <c r="R3584" s="0" t="str">
        <f aca="false">CHOOSE(WEEKDAY(A3584),"Dom","Lun","Mar","Mie","Jue","Vie","Sab")</f>
        <v>Mar</v>
      </c>
    </row>
    <row r="3585" customFormat="false" ht="15" hidden="false" customHeight="true" outlineLevel="0" collapsed="false">
      <c r="A3585" s="32" t="n">
        <v>44481</v>
      </c>
      <c r="B3585" s="9" t="s">
        <v>5077</v>
      </c>
      <c r="C3585" s="33" t="n">
        <v>400</v>
      </c>
      <c r="D3585" s="72" t="s">
        <v>821</v>
      </c>
      <c r="E3585" s="73" t="s">
        <v>5078</v>
      </c>
      <c r="F3585" s="74" t="n">
        <f aca="false">IF(MONTH(A3585)=MONTH(A3584),F3584+1,1)</f>
        <v>5</v>
      </c>
      <c r="G3585" s="73"/>
      <c r="H3585" s="75" t="s">
        <v>5079</v>
      </c>
      <c r="I3585" s="75" t="s">
        <v>131</v>
      </c>
      <c r="J3585" s="75" t="s">
        <v>2313</v>
      </c>
      <c r="K3585" s="34" t="s">
        <v>80</v>
      </c>
      <c r="L3585" s="7" t="n">
        <v>0.708333333333333</v>
      </c>
      <c r="M3585" s="7" t="n">
        <v>0.75</v>
      </c>
      <c r="N3585" s="77" t="str">
        <f aca="false">IF(A3586=A3585,IF(L3586,TEXT(L3586-M3585,"h:mm"),0),IF(M3585&lt;0.25,TEXT(L3586-M3585,"h:mm"),TEXT(1-M3585+L3586,"h:mm")))</f>
        <v>2:00</v>
      </c>
      <c r="O3585" s="37" t="s">
        <v>5080</v>
      </c>
      <c r="Q3585" s="0" t="s">
        <v>115</v>
      </c>
      <c r="R3585" s="0" t="str">
        <f aca="false">CHOOSE(WEEKDAY(A3585),"Dom","Lun","Mar","Mie","Jue","Vie","Sab")</f>
        <v>Mar</v>
      </c>
    </row>
    <row r="3586" customFormat="false" ht="15" hidden="false" customHeight="true" outlineLevel="0" collapsed="false">
      <c r="A3586" s="47" t="n">
        <v>44481</v>
      </c>
      <c r="B3586" s="79" t="s">
        <v>5081</v>
      </c>
      <c r="C3586" s="49" t="n">
        <v>380</v>
      </c>
      <c r="D3586" s="80" t="s">
        <v>821</v>
      </c>
      <c r="E3586" s="81" t="s">
        <v>5082</v>
      </c>
      <c r="F3586" s="82" t="n">
        <f aca="false">IF(MONTH(A3586)=MONTH(A3585),F3585+1,1)</f>
        <v>6</v>
      </c>
      <c r="G3586" s="81"/>
      <c r="H3586" s="83" t="s">
        <v>5083</v>
      </c>
      <c r="I3586" s="83" t="s">
        <v>159</v>
      </c>
      <c r="J3586" s="83" t="s">
        <v>2313</v>
      </c>
      <c r="K3586" s="103" t="s">
        <v>80</v>
      </c>
      <c r="L3586" s="85" t="n">
        <v>0.833333333333333</v>
      </c>
      <c r="M3586" s="85" t="n">
        <v>0.833333333333333</v>
      </c>
      <c r="N3586" s="86" t="str">
        <f aca="false">IF(A3587=A3586,IF(L3587,TEXT(L3587-M3586,"h:mm"),0),IF(M3586&lt;0.25,TEXT(L3587-M3586,"h:mm"),TEXT(1-M3586+L3587,"h:mm")))</f>
        <v>13:00</v>
      </c>
      <c r="O3586" s="59" t="s">
        <v>5084</v>
      </c>
      <c r="Q3586" s="0" t="s">
        <v>115</v>
      </c>
      <c r="R3586" s="0" t="str">
        <f aca="false">CHOOSE(WEEKDAY(A3586),"Dom","Lun","Mar","Mie","Jue","Vie","Sab")</f>
        <v>Mar</v>
      </c>
    </row>
    <row r="3587" customFormat="false" ht="15" hidden="false" customHeight="true" outlineLevel="0" collapsed="false">
      <c r="A3587" s="32" t="n">
        <v>44481</v>
      </c>
      <c r="B3587" s="9" t="s">
        <v>204</v>
      </c>
      <c r="C3587" s="33" t="n">
        <v>450</v>
      </c>
      <c r="D3587" s="72" t="s">
        <v>104</v>
      </c>
      <c r="E3587" s="73" t="s">
        <v>205</v>
      </c>
      <c r="F3587" s="74" t="n">
        <f aca="false">IF(MONTH(A3587)=MONTH(A3586),F3586+1,1)</f>
        <v>7</v>
      </c>
      <c r="G3587" s="73"/>
      <c r="H3587" s="75" t="s">
        <v>204</v>
      </c>
      <c r="I3587" s="75" t="s">
        <v>79</v>
      </c>
      <c r="J3587" s="75" t="s">
        <v>2313</v>
      </c>
      <c r="K3587" s="34" t="s">
        <v>80</v>
      </c>
      <c r="L3587" s="7" t="n">
        <v>0.375</v>
      </c>
      <c r="M3587" s="7" t="n">
        <v>0.375</v>
      </c>
      <c r="N3587" s="77" t="str">
        <f aca="false">IF(A3588=A3587,IF(L3588,TEXT(L3588-M3587,"h:mm"),0),IF(M3587&lt;0.25,TEXT(L3588-M3587,"h:mm"),TEXT(1-M3587+L3588,"h:mm")))</f>
        <v>1:13</v>
      </c>
      <c r="O3587" s="37" t="s">
        <v>207</v>
      </c>
      <c r="Q3587" s="0" t="s">
        <v>115</v>
      </c>
      <c r="R3587" s="0" t="str">
        <f aca="false">CHOOSE(WEEKDAY(A3587),"Dom","Lun","Mar","Mie","Jue","Vie","Sab")</f>
        <v>Mar</v>
      </c>
    </row>
    <row r="3588" customFormat="false" ht="15" hidden="false" customHeight="true" outlineLevel="0" collapsed="false">
      <c r="A3588" s="32" t="n">
        <v>44482</v>
      </c>
      <c r="B3588" s="9" t="s">
        <v>5085</v>
      </c>
      <c r="C3588" s="120" t="n">
        <v>300</v>
      </c>
      <c r="D3588" s="137" t="s">
        <v>104</v>
      </c>
      <c r="E3588" s="73" t="s">
        <v>5086</v>
      </c>
      <c r="F3588" s="74" t="n">
        <f aca="false">IF(MONTH(A3588)=MONTH(A3587),F3587+1,1)</f>
        <v>8</v>
      </c>
      <c r="G3588" s="73"/>
      <c r="H3588" s="75"/>
      <c r="I3588" s="75" t="s">
        <v>100</v>
      </c>
      <c r="J3588" s="75" t="s">
        <v>2313</v>
      </c>
      <c r="K3588" s="34" t="s">
        <v>80</v>
      </c>
      <c r="L3588" s="7" t="n">
        <v>0.425694444444444</v>
      </c>
      <c r="M3588" s="7" t="n">
        <v>0.4375</v>
      </c>
      <c r="N3588" s="77" t="str">
        <f aca="false">IF(A3589=A3588,IF(L3589,TEXT(L3589-M3588,"h:mm"),0),IF(M3588&lt;0.25,TEXT(L3589-M3588,"h:mm"),TEXT(1-M3588+L3589,"h:mm")))</f>
        <v>0:46</v>
      </c>
      <c r="O3588" s="37" t="s">
        <v>5087</v>
      </c>
      <c r="Q3588" s="0" t="s">
        <v>115</v>
      </c>
      <c r="R3588" s="0" t="str">
        <f aca="false">CHOOSE(WEEKDAY(A3588),"Dom","Lun","Mar","Mie","Jue","Vie","Sab")</f>
        <v>Mie</v>
      </c>
    </row>
    <row r="3589" customFormat="false" ht="15" hidden="true" customHeight="true" outlineLevel="0" collapsed="false">
      <c r="A3589" s="47" t="n">
        <v>44482</v>
      </c>
      <c r="B3589" s="79" t="str">
        <f aca="false">IF(K3589="LAG.OXIDACIÓN","Va a descargar a la Laguna de Oxidación",IF(K3589="GARAJE","Retorna al garaje",""))</f>
        <v>Retorna al garaje</v>
      </c>
      <c r="C3589" s="49"/>
      <c r="D3589" s="80"/>
      <c r="E3589" s="81"/>
      <c r="F3589" s="82"/>
      <c r="G3589" s="81"/>
      <c r="H3589" s="83"/>
      <c r="I3589" s="83"/>
      <c r="J3589" s="83"/>
      <c r="K3589" s="103" t="s">
        <v>96</v>
      </c>
      <c r="L3589" s="85" t="n">
        <v>0.469444444444444</v>
      </c>
      <c r="M3589" s="85" t="n">
        <v>0.486805555555556</v>
      </c>
      <c r="N3589" s="86" t="str">
        <f aca="false">IF(A3590=A3589,IF(L3590,TEXT(L3590-M3589,"h:mm"),0),IF(M3589&lt;0.25,TEXT(L3590-M3589,"h:mm"),TEXT(1-M3589+L3590,"h:mm")))</f>
        <v>3:31</v>
      </c>
      <c r="O3589" s="59"/>
      <c r="Q3589" s="0" t="s">
        <v>115</v>
      </c>
      <c r="R3589" s="0" t="str">
        <f aca="false">CHOOSE(WEEKDAY(A3589),"Dom","Lun","Mar","Mie","Jue","Vie","Sab")</f>
        <v>Mie</v>
      </c>
    </row>
    <row r="3590" customFormat="false" ht="15" hidden="false" customHeight="true" outlineLevel="0" collapsed="false">
      <c r="A3590" s="32" t="n">
        <v>44484</v>
      </c>
      <c r="B3590" s="9" t="s">
        <v>204</v>
      </c>
      <c r="C3590" s="156" t="n">
        <v>450</v>
      </c>
      <c r="D3590" s="137" t="s">
        <v>104</v>
      </c>
      <c r="E3590" s="73" t="s">
        <v>205</v>
      </c>
      <c r="F3590" s="74" t="n">
        <f aca="false">IF(MONTH(A3590)=MONTH(A3589),F3589+1,1)</f>
        <v>1</v>
      </c>
      <c r="G3590" s="73"/>
      <c r="H3590" s="75" t="s">
        <v>204</v>
      </c>
      <c r="I3590" s="75" t="s">
        <v>79</v>
      </c>
      <c r="J3590" s="75" t="s">
        <v>2313</v>
      </c>
      <c r="K3590" s="34" t="s">
        <v>80</v>
      </c>
      <c r="L3590" s="7" t="n">
        <v>0.633333333333333</v>
      </c>
      <c r="M3590" s="7" t="n">
        <v>0.672222222222222</v>
      </c>
      <c r="N3590" s="77" t="str">
        <f aca="false">IF(A3591=A3590,IF(L3591,TEXT(L3591-M3590,"h:mm"),0),IF(M3590&lt;0.25,TEXT(L3591-M3590,"h:mm"),TEXT(1-M3590+L3591,"h:mm")))</f>
        <v>4:25</v>
      </c>
      <c r="O3590" s="37" t="s">
        <v>207</v>
      </c>
      <c r="Q3590" s="0" t="s">
        <v>332</v>
      </c>
      <c r="R3590" s="0" t="str">
        <f aca="false">CHOOSE(WEEKDAY(A3590),"Dom","Lun","Mar","Mie","Jue","Vie","Sab")</f>
        <v>Vie</v>
      </c>
    </row>
    <row r="3591" customFormat="false" ht="15" hidden="false" customHeight="true" outlineLevel="0" collapsed="false">
      <c r="A3591" s="32" t="n">
        <v>44484</v>
      </c>
      <c r="B3591" s="9" t="s">
        <v>5053</v>
      </c>
      <c r="C3591" s="120" t="n">
        <v>1000</v>
      </c>
      <c r="D3591" s="137" t="s">
        <v>104</v>
      </c>
      <c r="E3591" s="73" t="s">
        <v>5088</v>
      </c>
      <c r="F3591" s="74" t="n">
        <f aca="false">IF(MONTH(A3591)=MONTH(A3590),F3590+1,1)</f>
        <v>2</v>
      </c>
      <c r="G3591" s="73"/>
      <c r="H3591" s="75"/>
      <c r="I3591" s="75" t="s">
        <v>131</v>
      </c>
      <c r="J3591" s="75" t="s">
        <v>2313</v>
      </c>
      <c r="K3591" s="34" t="s">
        <v>80</v>
      </c>
      <c r="L3591" s="7" t="n">
        <v>0.85625</v>
      </c>
      <c r="M3591" s="7" t="n">
        <v>0.927777777777778</v>
      </c>
      <c r="N3591" s="77" t="str">
        <f aca="false">IF(A3592=A3591,IF(L3592,TEXT(L3592-M3591,"h:mm"),0),IF(M3591&lt;0.25,TEXT(L3592-M3591,"h:mm"),TEXT(1-M3591+L3592,"h:mm")))</f>
        <v>16:45</v>
      </c>
      <c r="O3591" s="37" t="s">
        <v>5059</v>
      </c>
      <c r="Q3591" s="0" t="s">
        <v>332</v>
      </c>
      <c r="R3591" s="0" t="str">
        <f aca="false">CHOOSE(WEEKDAY(A3591),"Dom","Lun","Mar","Mie","Jue","Vie","Sab")</f>
        <v>Vie</v>
      </c>
    </row>
    <row r="3592" customFormat="false" ht="15" hidden="true" customHeight="true" outlineLevel="0" collapsed="false">
      <c r="A3592" s="32" t="n">
        <v>44484</v>
      </c>
      <c r="B3592" s="9" t="s">
        <v>1632</v>
      </c>
      <c r="D3592" s="72"/>
      <c r="E3592" s="73"/>
      <c r="F3592" s="74"/>
      <c r="G3592" s="73"/>
      <c r="H3592" s="75"/>
      <c r="I3592" s="75"/>
      <c r="J3592" s="75"/>
      <c r="K3592" s="34" t="s">
        <v>257</v>
      </c>
      <c r="L3592" s="7" t="n">
        <v>0.625694444444444</v>
      </c>
      <c r="M3592" s="7" t="n">
        <v>0.629861111111111</v>
      </c>
      <c r="N3592" s="77" t="str">
        <f aca="false">IF(A3593=A3592,IF(L3593,TEXT(L3593-M3592,"h:mm"),0),IF(M3592&lt;0.25,TEXT(L3593-M3592,"h:mm"),TEXT(1-M3592+L3593,"h:mm")))</f>
        <v>1:32</v>
      </c>
      <c r="O3592" s="37" t="s">
        <v>407</v>
      </c>
      <c r="Q3592" s="0" t="s">
        <v>332</v>
      </c>
      <c r="R3592" s="0" t="str">
        <f aca="false">CHOOSE(WEEKDAY(A3592),"Dom","Lun","Mar","Mie","Jue","Vie","Sab")</f>
        <v>Vie</v>
      </c>
    </row>
    <row r="3593" customFormat="false" ht="15" hidden="true" customHeight="true" outlineLevel="0" collapsed="false">
      <c r="A3593" s="32" t="n">
        <v>44484</v>
      </c>
      <c r="B3593" s="9" t="str">
        <f aca="false">IF(K3593="LAG.OXIDACIÓN","Va a descargar a la Laguna de Oxidación",IF(K3593="GARAJE","Retorna al garaje",""))</f>
        <v>Retorna al garaje</v>
      </c>
      <c r="D3593" s="72"/>
      <c r="E3593" s="73"/>
      <c r="F3593" s="74"/>
      <c r="G3593" s="73"/>
      <c r="H3593" s="75"/>
      <c r="I3593" s="75"/>
      <c r="J3593" s="75"/>
      <c r="K3593" s="34" t="s">
        <v>96</v>
      </c>
      <c r="L3593" s="7" t="n">
        <v>0.69375</v>
      </c>
      <c r="M3593" s="7" t="n">
        <v>0.734722222222222</v>
      </c>
      <c r="N3593" s="77" t="str">
        <f aca="false">IF(A3594=A3593,IF(L3594,TEXT(L3594-M3593,"h:mm"),0),IF(M3593&lt;0.25,TEXT(L3594-M3593,"h:mm"),TEXT(1-M3593+L3594,"h:mm")))</f>
        <v>4:58</v>
      </c>
      <c r="Q3593" s="0" t="s">
        <v>332</v>
      </c>
      <c r="R3593" s="0" t="str">
        <f aca="false">CHOOSE(WEEKDAY(A3593),"Dom","Lun","Mar","Mie","Jue","Vie","Sab")</f>
        <v>Vie</v>
      </c>
    </row>
    <row r="3594" customFormat="false" ht="15" hidden="true" customHeight="true" outlineLevel="0" collapsed="false">
      <c r="A3594" s="47" t="n">
        <v>44484</v>
      </c>
      <c r="B3594" s="79" t="str">
        <f aca="false">IF(K3594="LAG.OXIDACIÓN","Va a descargar a la Laguna de Oxidación",IF(K3594="GARAJE","Retorna al garaje",""))</f>
        <v>Retorna al garaje</v>
      </c>
      <c r="C3594" s="49"/>
      <c r="D3594" s="80"/>
      <c r="E3594" s="81"/>
      <c r="F3594" s="82"/>
      <c r="G3594" s="81"/>
      <c r="H3594" s="83"/>
      <c r="I3594" s="83"/>
      <c r="J3594" s="83"/>
      <c r="K3594" s="103" t="s">
        <v>96</v>
      </c>
      <c r="L3594" s="85" t="n">
        <v>0.941666666666667</v>
      </c>
      <c r="M3594" s="85" t="n">
        <v>0.00625</v>
      </c>
      <c r="N3594" s="86" t="str">
        <f aca="false">IF(A3595=A3594,IF(L3595,TEXT(L3595-M3594,"h:mm"),0),IF(M3594&lt;0.25,TEXT(L3595-M3594,"h:mm"),TEXT(1-M3594+L3595,"h:mm")))</f>
        <v>6:51</v>
      </c>
      <c r="O3594" s="59"/>
      <c r="Q3594" s="0" t="s">
        <v>332</v>
      </c>
      <c r="R3594" s="0" t="str">
        <f aca="false">CHOOSE(WEEKDAY(A3594),"Dom","Lun","Mar","Mie","Jue","Vie","Sab")</f>
        <v>Vie</v>
      </c>
    </row>
    <row r="3595" customFormat="false" ht="15" hidden="false" customHeight="true" outlineLevel="0" collapsed="false">
      <c r="A3595" s="87" t="n">
        <v>44485</v>
      </c>
      <c r="B3595" s="48" t="s">
        <v>2310</v>
      </c>
      <c r="C3595" s="97" t="n">
        <v>480</v>
      </c>
      <c r="D3595" s="50" t="s">
        <v>821</v>
      </c>
      <c r="E3595" s="51" t="n">
        <v>79841793</v>
      </c>
      <c r="F3595" s="52" t="n">
        <f aca="false">IF(MONTH(A3595)=MONTH(A3594),F3594+1,1)</f>
        <v>1</v>
      </c>
      <c r="G3595" s="51"/>
      <c r="H3595" s="54" t="s">
        <v>2312</v>
      </c>
      <c r="I3595" s="54" t="s">
        <v>228</v>
      </c>
      <c r="J3595" s="54" t="s">
        <v>2313</v>
      </c>
      <c r="K3595" s="151" t="s">
        <v>72</v>
      </c>
      <c r="L3595" s="57" t="n">
        <v>0.291666666666667</v>
      </c>
      <c r="M3595" s="57" t="n">
        <v>0.291666666666667</v>
      </c>
      <c r="N3595" s="58" t="str">
        <f aca="false">IF(A3596=A3595,IF(L3596,TEXT(L3596-M3595,"h:mm"),0),IF(M3595&lt;0.25,TEXT(L3596-M3595,"h:mm"),TEXT(1-M3595+L3596,"h:mm")))</f>
        <v>4:07</v>
      </c>
      <c r="O3595" s="98" t="s">
        <v>230</v>
      </c>
      <c r="P3595" s="0" t="s">
        <v>5089</v>
      </c>
      <c r="Q3595" s="0" t="s">
        <v>332</v>
      </c>
      <c r="R3595" s="0" t="str">
        <f aca="false">CHOOSE(WEEKDAY(A3595),"Dom","Lun","Mar","Mie","Jue","Vie","Sab")</f>
        <v>Sab</v>
      </c>
    </row>
    <row r="3596" customFormat="false" ht="15" hidden="false" customHeight="true" outlineLevel="0" collapsed="false">
      <c r="A3596" s="32" t="n">
        <v>44487</v>
      </c>
      <c r="B3596" s="9" t="s">
        <v>5090</v>
      </c>
      <c r="C3596" s="33" t="n">
        <v>380</v>
      </c>
      <c r="D3596" s="72" t="s">
        <v>821</v>
      </c>
      <c r="E3596" s="73" t="s">
        <v>5091</v>
      </c>
      <c r="F3596" s="74" t="n">
        <f aca="false">IF(MONTH(A3596)=MONTH(A3595),F3595+1,1)</f>
        <v>2</v>
      </c>
      <c r="G3596" s="73"/>
      <c r="H3596" s="75" t="s">
        <v>5092</v>
      </c>
      <c r="I3596" s="75" t="s">
        <v>113</v>
      </c>
      <c r="J3596" s="75" t="s">
        <v>2313</v>
      </c>
      <c r="K3596" s="34" t="s">
        <v>80</v>
      </c>
      <c r="L3596" s="7" t="n">
        <v>0.463194444444444</v>
      </c>
      <c r="M3596" s="7" t="n">
        <v>0.495138888888889</v>
      </c>
      <c r="N3596" s="77" t="str">
        <f aca="false">IF(A3597=A3596,IF(L3597,TEXT(L3597-M3596,"h:mm"),0),IF(M3596&lt;0.25,TEXT(L3597-M3596,"h:mm"),TEXT(1-M3596+L3597,"h:mm")))</f>
        <v>2:07</v>
      </c>
      <c r="O3596" s="37" t="s">
        <v>5093</v>
      </c>
      <c r="Q3596" s="0" t="s">
        <v>332</v>
      </c>
      <c r="R3596" s="0" t="str">
        <f aca="false">CHOOSE(WEEKDAY(A3596),"Dom","Lun","Mar","Mie","Jue","Vie","Sab")</f>
        <v>Lun</v>
      </c>
    </row>
    <row r="3597" customFormat="false" ht="15" hidden="false" customHeight="true" outlineLevel="0" collapsed="false">
      <c r="A3597" s="32" t="n">
        <v>44487</v>
      </c>
      <c r="B3597" s="9" t="s">
        <v>68</v>
      </c>
      <c r="C3597" s="164" t="n">
        <v>450</v>
      </c>
      <c r="D3597" s="144" t="s">
        <v>69</v>
      </c>
      <c r="E3597" s="73" t="s">
        <v>70</v>
      </c>
      <c r="F3597" s="74" t="n">
        <f aca="false">IF(MONTH(A3597)=MONTH(A3596),F3596+1,1)</f>
        <v>3</v>
      </c>
      <c r="G3597" s="73"/>
      <c r="H3597" s="75" t="s">
        <v>71</v>
      </c>
      <c r="I3597" s="75" t="s">
        <v>113</v>
      </c>
      <c r="J3597" s="75" t="s">
        <v>2313</v>
      </c>
      <c r="K3597" s="34" t="s">
        <v>80</v>
      </c>
      <c r="L3597" s="7" t="n">
        <v>0.583333333333333</v>
      </c>
      <c r="M3597" s="7" t="n">
        <v>0.613888888888889</v>
      </c>
      <c r="N3597" s="77" t="str">
        <f aca="false">IF(A3598=A3597,IF(L3598,TEXT(L3598-M3597,"h:mm"),0),IF(M3597&lt;0.25,TEXT(L3598-M3597,"h:mm"),TEXT(1-M3597+L3598,"h:mm")))</f>
        <v>20:14</v>
      </c>
      <c r="O3597" s="37" t="s">
        <v>74</v>
      </c>
      <c r="Q3597" s="0" t="s">
        <v>332</v>
      </c>
      <c r="R3597" s="0" t="str">
        <f aca="false">CHOOSE(WEEKDAY(A3597),"Dom","Lun","Mar","Mie","Jue","Vie","Sab")</f>
        <v>Lun</v>
      </c>
    </row>
    <row r="3598" customFormat="false" ht="15" hidden="true" customHeight="true" outlineLevel="0" collapsed="false">
      <c r="A3598" s="32" t="n">
        <v>44487</v>
      </c>
      <c r="B3598" s="9" t="s">
        <v>1632</v>
      </c>
      <c r="D3598" s="72"/>
      <c r="E3598" s="73"/>
      <c r="F3598" s="74"/>
      <c r="G3598" s="73"/>
      <c r="H3598" s="75"/>
      <c r="I3598" s="75"/>
      <c r="J3598" s="75"/>
      <c r="K3598" s="34" t="s">
        <v>257</v>
      </c>
      <c r="L3598" s="7" t="n">
        <v>0.456944444444444</v>
      </c>
      <c r="M3598" s="7" t="n">
        <v>0.459027777777778</v>
      </c>
      <c r="N3598" s="77" t="str">
        <f aca="false">IF(A3599=A3598,IF(L3599,TEXT(L3599-M3598,"h:mm"),0),IF(M3598&lt;0.25,TEXT(L3599-M3598,"h:mm"),TEXT(1-M3598+L3599,"h:mm")))</f>
        <v>2:03</v>
      </c>
      <c r="O3598" s="37" t="s">
        <v>407</v>
      </c>
      <c r="Q3598" s="0" t="s">
        <v>332</v>
      </c>
      <c r="R3598" s="0" t="str">
        <f aca="false">CHOOSE(WEEKDAY(A3598),"Dom","Lun","Mar","Mie","Jue","Vie","Sab")</f>
        <v>Lun</v>
      </c>
    </row>
    <row r="3599" customFormat="false" ht="15" hidden="true" customHeight="true" outlineLevel="0" collapsed="false">
      <c r="A3599" s="32" t="n">
        <v>44487</v>
      </c>
      <c r="B3599" s="9" t="str">
        <f aca="false">IF(K3599="LAG.OXIDACIÓN","Va a descargar a la Laguna de Oxidación",IF(K3599="GARAJE","Retorna al garaje",""))</f>
        <v>Va a descargar a la Laguna de Oxidación</v>
      </c>
      <c r="D3599" s="72"/>
      <c r="E3599" s="73"/>
      <c r="F3599" s="74"/>
      <c r="G3599" s="73"/>
      <c r="H3599" s="75"/>
      <c r="I3599" s="75"/>
      <c r="J3599" s="75"/>
      <c r="K3599" s="34" t="s">
        <v>144</v>
      </c>
      <c r="L3599" s="7" t="n">
        <v>0.544444444444444</v>
      </c>
      <c r="M3599" s="7" t="n">
        <v>0.575</v>
      </c>
      <c r="N3599" s="77" t="str">
        <f aca="false">IF(A3600=A3599,IF(L3600,TEXT(L3600-M3599,"h:mm"),0),IF(M3599&lt;0.25,TEXT(L3600-M3599,"h:mm"),TEXT(1-M3599+L3600,"h:mm")))</f>
        <v>2:37</v>
      </c>
      <c r="Q3599" s="0" t="s">
        <v>332</v>
      </c>
      <c r="R3599" s="0" t="str">
        <f aca="false">CHOOSE(WEEKDAY(A3599),"Dom","Lun","Mar","Mie","Jue","Vie","Sab")</f>
        <v>Lun</v>
      </c>
    </row>
    <row r="3600" customFormat="false" ht="15" hidden="true" customHeight="true" outlineLevel="0" collapsed="false">
      <c r="A3600" s="32" t="n">
        <v>44487</v>
      </c>
      <c r="B3600" s="9" t="str">
        <f aca="false">IF(K3600="LAG.OXIDACIÓN","Va a descargar a la Laguna de Oxidación",IF(K3600="GARAJE","Retorna al garaje",""))</f>
        <v>Va a descargar a la Laguna de Oxidación</v>
      </c>
      <c r="D3600" s="72"/>
      <c r="E3600" s="73"/>
      <c r="F3600" s="74"/>
      <c r="G3600" s="73"/>
      <c r="H3600" s="75"/>
      <c r="I3600" s="75"/>
      <c r="J3600" s="75"/>
      <c r="K3600" s="34" t="s">
        <v>144</v>
      </c>
      <c r="L3600" s="7" t="n">
        <v>0.684027777777778</v>
      </c>
      <c r="M3600" s="7" t="n">
        <v>0.722222222222222</v>
      </c>
      <c r="N3600" s="77" t="str">
        <f aca="false">IF(A3601=A3600,IF(L3601,TEXT(L3601-M3600,"h:mm"),0),IF(M3600&lt;0.25,TEXT(L3601-M3600,"h:mm"),TEXT(1-M3600+L3601,"h:mm")))</f>
        <v>0:18</v>
      </c>
      <c r="Q3600" s="0" t="s">
        <v>332</v>
      </c>
      <c r="R3600" s="0" t="str">
        <f aca="false">CHOOSE(WEEKDAY(A3600),"Dom","Lun","Mar","Mie","Jue","Vie","Sab")</f>
        <v>Lun</v>
      </c>
    </row>
    <row r="3601" customFormat="false" ht="15" hidden="true" customHeight="true" outlineLevel="0" collapsed="false">
      <c r="A3601" s="47" t="n">
        <v>44487</v>
      </c>
      <c r="B3601" s="79" t="str">
        <f aca="false">IF(K3601="LAG.OXIDACIÓN","Va a descargar a la Laguna de Oxidación",IF(K3601="GARAJE","Retorna al garaje",""))</f>
        <v>Retorna al garaje</v>
      </c>
      <c r="C3601" s="49"/>
      <c r="D3601" s="80"/>
      <c r="E3601" s="81"/>
      <c r="F3601" s="82"/>
      <c r="G3601" s="81"/>
      <c r="H3601" s="83"/>
      <c r="I3601" s="83"/>
      <c r="J3601" s="83"/>
      <c r="K3601" s="103" t="s">
        <v>96</v>
      </c>
      <c r="L3601" s="85" t="n">
        <v>0.734722222222222</v>
      </c>
      <c r="M3601" s="85" t="n">
        <v>0.750694444444444</v>
      </c>
      <c r="N3601" s="86" t="str">
        <f aca="false">IF(A3602=A3601,IF(L3602,TEXT(L3602-M3601,"h:mm"),0),IF(M3601&lt;0.25,TEXT(L3602-M3601,"h:mm"),TEXT(1-M3601+L3602,"h:mm")))</f>
        <v>2:18</v>
      </c>
      <c r="O3601" s="59"/>
      <c r="Q3601" s="0" t="s">
        <v>332</v>
      </c>
      <c r="R3601" s="0" t="str">
        <f aca="false">CHOOSE(WEEKDAY(A3601),"Dom","Lun","Mar","Mie","Jue","Vie","Sab")</f>
        <v>Lun</v>
      </c>
    </row>
    <row r="3602" customFormat="false" ht="15" hidden="false" customHeight="true" outlineLevel="0" collapsed="false">
      <c r="A3602" s="32" t="n">
        <v>44488</v>
      </c>
      <c r="B3602" s="9" t="s">
        <v>5094</v>
      </c>
      <c r="C3602" s="33" t="n">
        <v>350</v>
      </c>
      <c r="D3602" s="72" t="s">
        <v>821</v>
      </c>
      <c r="E3602" s="73" t="s">
        <v>5095</v>
      </c>
      <c r="F3602" s="74" t="n">
        <f aca="false">IF(MONTH(A3602)=MONTH(A3601),F3601+1,1)</f>
        <v>1</v>
      </c>
      <c r="G3602" s="73"/>
      <c r="H3602" s="75" t="s">
        <v>5096</v>
      </c>
      <c r="I3602" s="75" t="s">
        <v>187</v>
      </c>
      <c r="J3602" s="75" t="s">
        <v>2313</v>
      </c>
      <c r="K3602" s="34" t="s">
        <v>80</v>
      </c>
      <c r="L3602" s="7" t="n">
        <v>0.846527777777778</v>
      </c>
      <c r="M3602" s="7" t="n">
        <v>0.858333333333333</v>
      </c>
      <c r="N3602" s="77" t="str">
        <f aca="false">IF(A3603=A3602,IF(L3603,TEXT(L3603-M3602,"h:mm"),0),IF(M3602&lt;0.25,TEXT(L3603-M3602,"h:mm"),TEXT(1-M3602+L3603,"h:mm")))</f>
        <v>0:19</v>
      </c>
      <c r="O3602" s="37" t="s">
        <v>5097</v>
      </c>
      <c r="Q3602" s="0" t="s">
        <v>332</v>
      </c>
      <c r="R3602" s="0" t="str">
        <f aca="false">CHOOSE(WEEKDAY(A3602),"Dom","Lun","Mar","Mie","Jue","Vie","Sab")</f>
        <v>Mar</v>
      </c>
    </row>
    <row r="3603" customFormat="false" ht="15" hidden="false" customHeight="true" outlineLevel="0" collapsed="false">
      <c r="A3603" s="32" t="n">
        <v>44488</v>
      </c>
      <c r="B3603" s="9" t="s">
        <v>5098</v>
      </c>
      <c r="C3603" s="157" t="n">
        <v>300</v>
      </c>
      <c r="D3603" s="153" t="s">
        <v>104</v>
      </c>
      <c r="E3603" s="73" t="s">
        <v>5099</v>
      </c>
      <c r="F3603" s="74" t="n">
        <f aca="false">IF(MONTH(A3603)=MONTH(A3602),F3602+1,1)</f>
        <v>2</v>
      </c>
      <c r="G3603" s="73"/>
      <c r="H3603" s="75"/>
      <c r="I3603" s="75" t="s">
        <v>183</v>
      </c>
      <c r="J3603" s="75"/>
      <c r="K3603" s="34" t="s">
        <v>80</v>
      </c>
      <c r="L3603" s="7" t="n">
        <v>0.871527777777778</v>
      </c>
      <c r="M3603" s="7" t="n">
        <v>0.89375</v>
      </c>
      <c r="N3603" s="77" t="str">
        <f aca="false">IF(A3604=A3603,IF(L3604,TEXT(L3604-M3603,"h:mm"),0),IF(M3603&lt;0.25,TEXT(L3604-M3603,"h:mm"),TEXT(1-M3603+L3604,"h:mm")))</f>
        <v>22:40</v>
      </c>
      <c r="O3603" s="37" t="s">
        <v>5100</v>
      </c>
      <c r="Q3603" s="0" t="s">
        <v>332</v>
      </c>
      <c r="R3603" s="0" t="str">
        <f aca="false">CHOOSE(WEEKDAY(A3603),"Dom","Lun","Mar","Mie","Jue","Vie","Sab")</f>
        <v>Mar</v>
      </c>
    </row>
    <row r="3604" customFormat="false" ht="15" hidden="true" customHeight="true" outlineLevel="0" collapsed="false">
      <c r="A3604" s="32" t="n">
        <v>44488</v>
      </c>
      <c r="B3604" s="9" t="s">
        <v>5101</v>
      </c>
      <c r="D3604" s="72"/>
      <c r="E3604" s="73"/>
      <c r="F3604" s="74"/>
      <c r="G3604" s="73"/>
      <c r="H3604" s="75"/>
      <c r="I3604" s="75"/>
      <c r="J3604" s="75"/>
      <c r="K3604" s="34" t="s">
        <v>257</v>
      </c>
      <c r="L3604" s="7" t="n">
        <v>0.838194444444444</v>
      </c>
      <c r="M3604" s="7" t="n">
        <v>0.84375</v>
      </c>
      <c r="N3604" s="77" t="str">
        <f aca="false">IF(A3605=A3604,IF(L3605,TEXT(L3605-M3604,"h:mm"),0),IF(M3604&lt;0.25,TEXT(L3605-M3604,"h:mm"),TEXT(1-M3604+L3605,"h:mm")))</f>
        <v>1:43</v>
      </c>
      <c r="Q3604" s="0" t="s">
        <v>332</v>
      </c>
      <c r="R3604" s="0" t="str">
        <f aca="false">CHOOSE(WEEKDAY(A3604),"Dom","Lun","Mar","Mie","Jue","Vie","Sab")</f>
        <v>Mar</v>
      </c>
    </row>
    <row r="3605" customFormat="false" ht="15" hidden="true" customHeight="true" outlineLevel="0" collapsed="false">
      <c r="A3605" s="32" t="n">
        <v>44488</v>
      </c>
      <c r="B3605" s="9" t="str">
        <f aca="false">IF(K3605="LAG.OXIDACIÓN","Va a descargar a la Laguna de Oxidación",IF(K3605="GARAJE","Retorna al garaje",""))</f>
        <v>Va a descargar a la Laguna de Oxidación</v>
      </c>
      <c r="D3605" s="72"/>
      <c r="E3605" s="73"/>
      <c r="F3605" s="74"/>
      <c r="G3605" s="73"/>
      <c r="H3605" s="75"/>
      <c r="I3605" s="75"/>
      <c r="J3605" s="75"/>
      <c r="K3605" s="34" t="s">
        <v>144</v>
      </c>
      <c r="L3605" s="7" t="n">
        <v>0.915277777777778</v>
      </c>
      <c r="M3605" s="7" t="n">
        <v>0.9375</v>
      </c>
      <c r="N3605" s="77" t="str">
        <f aca="false">IF(A3606=A3605,IF(L3606,TEXT(L3606-M3605,"h:mm"),0),IF(M3605&lt;0.25,TEXT(L3606-M3605,"h:mm"),TEXT(1-M3605+L3606,"h:mm")))</f>
        <v>0:11</v>
      </c>
      <c r="Q3605" s="0" t="s">
        <v>332</v>
      </c>
      <c r="R3605" s="0" t="str">
        <f aca="false">CHOOSE(WEEKDAY(A3605),"Dom","Lun","Mar","Mie","Jue","Vie","Sab")</f>
        <v>Mar</v>
      </c>
    </row>
    <row r="3606" customFormat="false" ht="15" hidden="true" customHeight="true" outlineLevel="0" collapsed="false">
      <c r="A3606" s="47" t="n">
        <v>44488</v>
      </c>
      <c r="B3606" s="79" t="str">
        <f aca="false">IF(K3606="LAG.OXIDACIÓN","Va a descargar a la Laguna de Oxidación",IF(K3606="GARAJE","Retorna al garaje",""))</f>
        <v>Retorna al garaje</v>
      </c>
      <c r="C3606" s="49"/>
      <c r="D3606" s="80"/>
      <c r="E3606" s="81"/>
      <c r="F3606" s="82"/>
      <c r="G3606" s="81"/>
      <c r="H3606" s="83"/>
      <c r="I3606" s="83"/>
      <c r="J3606" s="83"/>
      <c r="K3606" s="103" t="s">
        <v>96</v>
      </c>
      <c r="L3606" s="85" t="n">
        <v>0.945138888888889</v>
      </c>
      <c r="M3606" s="85" t="n">
        <v>0.959722222222222</v>
      </c>
      <c r="N3606" s="86" t="str">
        <f aca="false">IF(A3607=A3606,IF(L3607,TEXT(L3607-M3606,"h:mm"),0),IF(M3606&lt;0.25,TEXT(L3607-M3606,"h:mm"),TEXT(1-M3606+L3607,"h:mm")))</f>
        <v>14:42</v>
      </c>
      <c r="O3606" s="59"/>
      <c r="Q3606" s="0" t="s">
        <v>332</v>
      </c>
      <c r="R3606" s="0" t="str">
        <f aca="false">CHOOSE(WEEKDAY(A3606),"Dom","Lun","Mar","Mie","Jue","Vie","Sab")</f>
        <v>Mar</v>
      </c>
    </row>
    <row r="3607" customFormat="false" ht="15" hidden="false" customHeight="true" outlineLevel="0" collapsed="false">
      <c r="A3607" s="32" t="n">
        <v>44489</v>
      </c>
      <c r="B3607" s="9" t="s">
        <v>3480</v>
      </c>
      <c r="C3607" s="33" t="n">
        <v>490</v>
      </c>
      <c r="D3607" s="72" t="s">
        <v>821</v>
      </c>
      <c r="E3607" s="73" t="n">
        <v>73521825</v>
      </c>
      <c r="F3607" s="74" t="n">
        <f aca="false">IF(MONTH(A3607)=MONTH(A3606),F3606+1,1)</f>
        <v>1</v>
      </c>
      <c r="G3607" s="73"/>
      <c r="H3607" s="75" t="s">
        <v>3482</v>
      </c>
      <c r="I3607" s="75" t="s">
        <v>79</v>
      </c>
      <c r="J3607" s="75" t="s">
        <v>2313</v>
      </c>
      <c r="K3607" s="34" t="s">
        <v>80</v>
      </c>
      <c r="L3607" s="7" t="n">
        <v>0.572222222222222</v>
      </c>
      <c r="M3607" s="7" t="n">
        <v>0.616666666666667</v>
      </c>
      <c r="N3607" s="77" t="str">
        <f aca="false">IF(A3608=A3607,IF(L3608,TEXT(L3608-M3607,"h:mm"),0),IF(M3607&lt;0.25,TEXT(L3608-M3607,"h:mm"),TEXT(1-M3607+L3608,"h:mm")))</f>
        <v>2:34</v>
      </c>
      <c r="O3607" s="37" t="s">
        <v>3483</v>
      </c>
      <c r="Q3607" s="0" t="s">
        <v>332</v>
      </c>
      <c r="R3607" s="0" t="str">
        <f aca="false">CHOOSE(WEEKDAY(A3607),"Dom","Lun","Mar","Mie","Jue","Vie","Sab")</f>
        <v>Mie</v>
      </c>
    </row>
    <row r="3608" customFormat="false" ht="15" hidden="false" customHeight="true" outlineLevel="0" collapsed="false">
      <c r="A3608" s="32" t="n">
        <v>44489</v>
      </c>
      <c r="B3608" s="9" t="s">
        <v>5102</v>
      </c>
      <c r="C3608" s="33" t="n">
        <v>330</v>
      </c>
      <c r="D3608" s="72" t="s">
        <v>821</v>
      </c>
      <c r="E3608" s="73" t="s">
        <v>5103</v>
      </c>
      <c r="F3608" s="74" t="n">
        <f aca="false">IF(MONTH(A3608)=MONTH(A3607),F3607+1,1)</f>
        <v>2</v>
      </c>
      <c r="G3608" s="73"/>
      <c r="H3608" s="75" t="s">
        <v>5104</v>
      </c>
      <c r="I3608" s="75" t="s">
        <v>183</v>
      </c>
      <c r="J3608" s="75" t="s">
        <v>2313</v>
      </c>
      <c r="K3608" s="34" t="s">
        <v>80</v>
      </c>
      <c r="L3608" s="7" t="n">
        <v>0.723611111111111</v>
      </c>
      <c r="M3608" s="7" t="n">
        <v>0.747916666666667</v>
      </c>
      <c r="N3608" s="77" t="str">
        <f aca="false">IF(A3609=A3608,IF(L3609,TEXT(L3609-M3608,"h:mm"),0),IF(M3608&lt;0.25,TEXT(L3609-M3608,"h:mm"),TEXT(1-M3608+L3609,"h:mm")))</f>
        <v>0:37</v>
      </c>
      <c r="O3608" s="37" t="s">
        <v>5105</v>
      </c>
      <c r="Q3608" s="0" t="s">
        <v>332</v>
      </c>
      <c r="R3608" s="0" t="str">
        <f aca="false">CHOOSE(WEEKDAY(A3608),"Dom","Lun","Mar","Mie","Jue","Vie","Sab")</f>
        <v>Mie</v>
      </c>
    </row>
    <row r="3609" customFormat="false" ht="15" hidden="false" customHeight="true" outlineLevel="0" collapsed="false">
      <c r="A3609" s="32" t="n">
        <v>44489</v>
      </c>
      <c r="B3609" s="9" t="s">
        <v>5106</v>
      </c>
      <c r="C3609" s="157" t="n">
        <v>300</v>
      </c>
      <c r="D3609" s="153" t="s">
        <v>104</v>
      </c>
      <c r="E3609" s="73" t="s">
        <v>5107</v>
      </c>
      <c r="F3609" s="74" t="n">
        <f aca="false">IF(MONTH(A3609)=MONTH(A3608),F3608+1,1)</f>
        <v>3</v>
      </c>
      <c r="G3609" s="73"/>
      <c r="H3609" s="75"/>
      <c r="I3609" s="75" t="s">
        <v>113</v>
      </c>
      <c r="J3609" s="75"/>
      <c r="K3609" s="34" t="s">
        <v>80</v>
      </c>
      <c r="L3609" s="7" t="n">
        <v>0.773611111111111</v>
      </c>
      <c r="M3609" s="7" t="n">
        <v>0.8125</v>
      </c>
      <c r="N3609" s="77" t="str">
        <f aca="false">IF(A3610=A3609,IF(L3610,TEXT(L3610-M3609,"h:mm"),0),IF(M3609&lt;0.25,TEXT(L3610-M3609,"h:mm"),TEXT(1-M3609+L3610,"h:mm")))</f>
        <v>0:54</v>
      </c>
      <c r="O3609" s="37" t="s">
        <v>5108</v>
      </c>
      <c r="Q3609" s="0" t="s">
        <v>332</v>
      </c>
      <c r="R3609" s="0" t="str">
        <f aca="false">CHOOSE(WEEKDAY(A3609),"Dom","Lun","Mar","Mie","Jue","Vie","Sab")</f>
        <v>Mie</v>
      </c>
    </row>
    <row r="3610" customFormat="false" ht="15" hidden="false" customHeight="true" outlineLevel="0" collapsed="false">
      <c r="A3610" s="32" t="n">
        <v>44489</v>
      </c>
      <c r="B3610" s="9" t="s">
        <v>204</v>
      </c>
      <c r="C3610" s="164" t="n">
        <v>450</v>
      </c>
      <c r="D3610" s="144" t="s">
        <v>104</v>
      </c>
      <c r="E3610" s="73" t="s">
        <v>205</v>
      </c>
      <c r="F3610" s="74" t="n">
        <f aca="false">IF(MONTH(A3610)=MONTH(A3609),F3609+1,1)</f>
        <v>4</v>
      </c>
      <c r="G3610" s="73"/>
      <c r="H3610" s="75" t="s">
        <v>204</v>
      </c>
      <c r="I3610" s="75" t="s">
        <v>79</v>
      </c>
      <c r="J3610" s="75" t="s">
        <v>2313</v>
      </c>
      <c r="K3610" s="34" t="s">
        <v>80</v>
      </c>
      <c r="L3610" s="7" t="n">
        <v>0.85</v>
      </c>
      <c r="M3610" s="7" t="n">
        <v>0.877083333333333</v>
      </c>
      <c r="N3610" s="77" t="str">
        <f aca="false">IF(A3611=A3610,IF(L3611,TEXT(L3611-M3610,"h:mm"),0),IF(M3610&lt;0.25,TEXT(L3611-M3610,"h:mm"),TEXT(1-M3610+L3611,"h:mm")))</f>
        <v>18:21</v>
      </c>
      <c r="O3610" s="37" t="s">
        <v>207</v>
      </c>
      <c r="Q3610" s="0" t="s">
        <v>332</v>
      </c>
      <c r="R3610" s="0" t="str">
        <f aca="false">CHOOSE(WEEKDAY(A3610),"Dom","Lun","Mar","Mie","Jue","Vie","Sab")</f>
        <v>Mie</v>
      </c>
    </row>
    <row r="3611" customFormat="false" ht="15" hidden="true" customHeight="true" outlineLevel="0" collapsed="false">
      <c r="A3611" s="32" t="n">
        <v>44489</v>
      </c>
      <c r="B3611" s="9" t="str">
        <f aca="false">IF(K3611="LAG.OXIDACIÓN","Va a descargar a la Laguna de Oxidación",IF(K3611="GARAJE","Retorna al garaje",""))</f>
        <v>Va a descargar a la Laguna de Oxidación</v>
      </c>
      <c r="D3611" s="72"/>
      <c r="E3611" s="73"/>
      <c r="F3611" s="74"/>
      <c r="G3611" s="73"/>
      <c r="H3611" s="75"/>
      <c r="I3611" s="75"/>
      <c r="J3611" s="75"/>
      <c r="K3611" s="34" t="s">
        <v>144</v>
      </c>
      <c r="L3611" s="7" t="n">
        <v>0.641666666666667</v>
      </c>
      <c r="M3611" s="7" t="n">
        <v>0.711111111111111</v>
      </c>
      <c r="N3611" s="77" t="str">
        <f aca="false">IF(A3612=A3611,IF(L3612,TEXT(L3612-M3611,"h:mm"),0),IF(M3611&lt;0.25,TEXT(L3612-M3611,"h:mm"),TEXT(1-M3611+L3612,"h:mm")))</f>
        <v>2:52</v>
      </c>
      <c r="Q3611" s="0" t="s">
        <v>332</v>
      </c>
      <c r="R3611" s="0" t="str">
        <f aca="false">CHOOSE(WEEKDAY(A3611),"Dom","Lun","Mar","Mie","Jue","Vie","Sab")</f>
        <v>Mie</v>
      </c>
    </row>
    <row r="3612" customFormat="false" ht="15" hidden="true" customHeight="true" outlineLevel="0" collapsed="false">
      <c r="A3612" s="32" t="n">
        <v>44489</v>
      </c>
      <c r="B3612" s="9" t="s">
        <v>5106</v>
      </c>
      <c r="C3612" s="157"/>
      <c r="D3612" s="153"/>
      <c r="E3612" s="73"/>
      <c r="F3612" s="74"/>
      <c r="G3612" s="73"/>
      <c r="H3612" s="75"/>
      <c r="I3612" s="75" t="s">
        <v>113</v>
      </c>
      <c r="J3612" s="75"/>
      <c r="K3612" s="34" t="s">
        <v>108</v>
      </c>
      <c r="L3612" s="7" t="n">
        <v>0.830555555555556</v>
      </c>
      <c r="M3612" s="7" t="n">
        <v>0.830555555555556</v>
      </c>
      <c r="N3612" s="77" t="str">
        <f aca="false">IF(A3613=A3612,IF(L3613,TEXT(L3613-M3612,"h:mm"),0),IF(M3612&lt;0.25,TEXT(L3613-M3612,"h:mm"),TEXT(1-M3612+L3613,"h:mm")))</f>
        <v>1:25</v>
      </c>
      <c r="O3612" s="37" t="s">
        <v>5109</v>
      </c>
      <c r="Q3612" s="0" t="s">
        <v>332</v>
      </c>
      <c r="R3612" s="0" t="str">
        <f aca="false">CHOOSE(WEEKDAY(A3612),"Dom","Lun","Mar","Mie","Jue","Vie","Sab")</f>
        <v>Mie</v>
      </c>
    </row>
    <row r="3613" customFormat="false" ht="15" hidden="true" customHeight="true" outlineLevel="0" collapsed="false">
      <c r="A3613" s="47" t="n">
        <v>44489</v>
      </c>
      <c r="B3613" s="79" t="str">
        <f aca="false">IF(K3613="LAG.OXIDACIÓN","Va a descargar a la Laguna de Oxidación",IF(K3613="GARAJE","Retorna al garaje",""))</f>
        <v>Retorna al garaje</v>
      </c>
      <c r="C3613" s="49"/>
      <c r="D3613" s="80"/>
      <c r="E3613" s="81"/>
      <c r="F3613" s="82"/>
      <c r="G3613" s="81"/>
      <c r="H3613" s="83"/>
      <c r="I3613" s="83"/>
      <c r="J3613" s="83"/>
      <c r="K3613" s="103" t="s">
        <v>96</v>
      </c>
      <c r="L3613" s="85" t="n">
        <v>0.889583333333333</v>
      </c>
      <c r="M3613" s="85" t="n">
        <v>0.934722222222222</v>
      </c>
      <c r="N3613" s="86" t="str">
        <f aca="false">IF(A3614=A3613,IF(L3614,TEXT(L3614-M3613,"h:mm"),0),IF(M3613&lt;0.25,TEXT(L3614-M3613,"h:mm"),TEXT(1-M3613+L3614,"h:mm")))</f>
        <v>20:34</v>
      </c>
      <c r="O3613" s="59"/>
      <c r="Q3613" s="0" t="s">
        <v>332</v>
      </c>
      <c r="R3613" s="0" t="str">
        <f aca="false">CHOOSE(WEEKDAY(A3613),"Dom","Lun","Mar","Mie","Jue","Vie","Sab")</f>
        <v>Mie</v>
      </c>
    </row>
    <row r="3614" customFormat="false" ht="15" hidden="false" customHeight="true" outlineLevel="0" collapsed="false">
      <c r="A3614" s="87" t="n">
        <v>44490</v>
      </c>
      <c r="B3614" s="48" t="s">
        <v>4744</v>
      </c>
      <c r="C3614" s="97" t="n">
        <v>260</v>
      </c>
      <c r="D3614" s="50" t="s">
        <v>821</v>
      </c>
      <c r="E3614" s="51" t="s">
        <v>4745</v>
      </c>
      <c r="F3614" s="52" t="n">
        <f aca="false">IF(MONTH(A3614)=MONTH(A3613),F3613+1,1)</f>
        <v>1</v>
      </c>
      <c r="G3614" s="51"/>
      <c r="H3614" s="54" t="s">
        <v>4746</v>
      </c>
      <c r="I3614" s="54" t="s">
        <v>183</v>
      </c>
      <c r="J3614" s="54" t="s">
        <v>2313</v>
      </c>
      <c r="K3614" s="151" t="s">
        <v>757</v>
      </c>
      <c r="L3614" s="57" t="n">
        <v>0.791666666666667</v>
      </c>
      <c r="M3614" s="57" t="n">
        <v>0.791666666666667</v>
      </c>
      <c r="N3614" s="58" t="str">
        <f aca="false">IF(A3615=A3614,IF(L3615,TEXT(L3615-M3614,"h:mm"),0),IF(M3614&lt;0.25,TEXT(L3615-M3614,"h:mm"),TEXT(1-M3614+L3615,"h:mm")))</f>
        <v>23:27</v>
      </c>
      <c r="O3614" s="98" t="s">
        <v>5110</v>
      </c>
      <c r="P3614" s="0" t="s">
        <v>5111</v>
      </c>
      <c r="Q3614" s="0" t="s">
        <v>332</v>
      </c>
      <c r="R3614" s="0" t="str">
        <f aca="false">CHOOSE(WEEKDAY(A3614),"Dom","Lun","Mar","Mie","Jue","Vie","Sab")</f>
        <v>Jue</v>
      </c>
    </row>
    <row r="3615" customFormat="false" ht="15" hidden="false" customHeight="true" outlineLevel="0" collapsed="false">
      <c r="A3615" s="141" t="n">
        <v>44491</v>
      </c>
      <c r="B3615" s="60" t="s">
        <v>5112</v>
      </c>
      <c r="C3615" s="61" t="n">
        <v>400</v>
      </c>
      <c r="D3615" s="62" t="s">
        <v>821</v>
      </c>
      <c r="E3615" s="63" t="s">
        <v>5113</v>
      </c>
      <c r="F3615" s="64" t="n">
        <f aca="false">IF(MONTH(A3615)=MONTH(A3614),F3614+1,1)</f>
        <v>2</v>
      </c>
      <c r="G3615" s="63"/>
      <c r="H3615" s="65" t="s">
        <v>5114</v>
      </c>
      <c r="I3615" s="65" t="s">
        <v>100</v>
      </c>
      <c r="J3615" s="65" t="s">
        <v>2313</v>
      </c>
      <c r="K3615" s="166" t="s">
        <v>80</v>
      </c>
      <c r="L3615" s="67" t="n">
        <v>0.76875</v>
      </c>
      <c r="M3615" s="67" t="n">
        <v>0.795138888888889</v>
      </c>
      <c r="N3615" s="68" t="str">
        <f aca="false">IF(A3616=A3615,IF(L3616,TEXT(L3616-M3615,"h:mm"),0),IF(M3615&lt;0.25,TEXT(L3616-M3615,"h:mm"),TEXT(1-M3615+L3616,"h:mm")))</f>
        <v>0:26</v>
      </c>
      <c r="O3615" s="69" t="s">
        <v>5115</v>
      </c>
      <c r="Q3615" s="0" t="s">
        <v>120</v>
      </c>
      <c r="R3615" s="0" t="str">
        <f aca="false">CHOOSE(WEEKDAY(A3615),"Dom","Lun","Mar","Mie","Jue","Vie","Sab")</f>
        <v>Vie</v>
      </c>
    </row>
    <row r="3616" customFormat="false" ht="15" hidden="true" customHeight="true" outlineLevel="0" collapsed="false">
      <c r="A3616" s="47" t="n">
        <v>44491</v>
      </c>
      <c r="B3616" s="79" t="str">
        <f aca="false">IF(K3616="LAG.OXIDACIÓN","Va a descargar a la Laguna de Oxidación",IF(K3616="GARAJE","Retorna al garaje",""))</f>
        <v>Retorna al garaje</v>
      </c>
      <c r="C3616" s="49"/>
      <c r="D3616" s="80"/>
      <c r="E3616" s="81"/>
      <c r="F3616" s="82"/>
      <c r="G3616" s="81"/>
      <c r="H3616" s="83"/>
      <c r="I3616" s="83"/>
      <c r="J3616" s="83"/>
      <c r="K3616" s="103" t="s">
        <v>96</v>
      </c>
      <c r="L3616" s="85" t="n">
        <v>0.813194444444444</v>
      </c>
      <c r="M3616" s="85" t="n">
        <v>0.923611111111111</v>
      </c>
      <c r="N3616" s="86" t="str">
        <f aca="false">IF(A3617=A3616,IF(L3617,TEXT(L3617-M3616,"h:mm"),0),IF(M3616&lt;0.25,TEXT(L3617-M3616,"h:mm"),TEXT(1-M3616+L3617,"h:mm")))</f>
        <v>17:47</v>
      </c>
      <c r="O3616" s="59"/>
      <c r="Q3616" s="0" t="s">
        <v>120</v>
      </c>
      <c r="R3616" s="0" t="str">
        <f aca="false">CHOOSE(WEEKDAY(A3616),"Dom","Lun","Mar","Mie","Jue","Vie","Sab")</f>
        <v>Vie</v>
      </c>
    </row>
    <row r="3617" customFormat="false" ht="15" hidden="false" customHeight="true" outlineLevel="0" collapsed="false">
      <c r="A3617" s="32" t="n">
        <v>44494</v>
      </c>
      <c r="B3617" s="9" t="s">
        <v>5116</v>
      </c>
      <c r="C3617" s="33" t="n">
        <v>430</v>
      </c>
      <c r="D3617" s="72" t="s">
        <v>821</v>
      </c>
      <c r="E3617" s="73" t="s">
        <v>5117</v>
      </c>
      <c r="F3617" s="74" t="n">
        <f aca="false">IF(MONTH(A3617)=MONTH(A3616),F3616+1,1)</f>
        <v>1</v>
      </c>
      <c r="G3617" s="73"/>
      <c r="H3617" s="75" t="s">
        <v>233</v>
      </c>
      <c r="I3617" s="75" t="s">
        <v>187</v>
      </c>
      <c r="J3617" s="75" t="s">
        <v>2313</v>
      </c>
      <c r="K3617" s="34" t="s">
        <v>80</v>
      </c>
      <c r="L3617" s="7" t="n">
        <v>0.664583333333333</v>
      </c>
      <c r="M3617" s="7" t="n">
        <v>0.684027777777778</v>
      </c>
      <c r="N3617" s="77" t="str">
        <f aca="false">IF(A3618=A3617,IF(L3618,TEXT(L3618-M3617,"h:mm"),0),IF(M3617&lt;0.25,TEXT(L3618-M3617,"h:mm"),TEXT(1-M3617+L3618,"h:mm")))</f>
        <v>22:34</v>
      </c>
      <c r="O3617" s="37" t="s">
        <v>5118</v>
      </c>
      <c r="Q3617" s="0" t="s">
        <v>120</v>
      </c>
      <c r="R3617" s="0" t="str">
        <f aca="false">CHOOSE(WEEKDAY(A3617),"Dom","Lun","Mar","Mie","Jue","Vie","Sab")</f>
        <v>Lun</v>
      </c>
    </row>
    <row r="3618" customFormat="false" ht="15" hidden="true" customHeight="true" outlineLevel="0" collapsed="false">
      <c r="A3618" s="32" t="n">
        <v>44494</v>
      </c>
      <c r="B3618" s="9" t="s">
        <v>5119</v>
      </c>
      <c r="D3618" s="72"/>
      <c r="E3618" s="73"/>
      <c r="F3618" s="74"/>
      <c r="G3618" s="73"/>
      <c r="H3618" s="75"/>
      <c r="I3618" s="75"/>
      <c r="J3618" s="75"/>
      <c r="K3618" s="34" t="s">
        <v>92</v>
      </c>
      <c r="L3618" s="7" t="n">
        <v>0.624305555555556</v>
      </c>
      <c r="M3618" s="7" t="n">
        <v>0.629861111111111</v>
      </c>
      <c r="N3618" s="77" t="str">
        <f aca="false">IF(A3619=A3618,IF(L3619,TEXT(L3619-M3618,"h:mm"),0),IF(M3618&lt;0.25,TEXT(L3619-M3618,"h:mm"),TEXT(1-M3618+L3619,"h:mm")))</f>
        <v>1:56</v>
      </c>
      <c r="O3618" s="37" t="s">
        <v>5120</v>
      </c>
      <c r="Q3618" s="0" t="s">
        <v>120</v>
      </c>
      <c r="R3618" s="0" t="str">
        <f aca="false">CHOOSE(WEEKDAY(A3618),"Dom","Lun","Mar","Mie","Jue","Vie","Sab")</f>
        <v>Lun</v>
      </c>
    </row>
    <row r="3619" customFormat="false" ht="15" hidden="true" customHeight="true" outlineLevel="0" collapsed="false">
      <c r="A3619" s="32" t="n">
        <v>44494</v>
      </c>
      <c r="B3619" s="9" t="s">
        <v>5121</v>
      </c>
      <c r="D3619" s="72"/>
      <c r="E3619" s="73"/>
      <c r="F3619" s="74"/>
      <c r="G3619" s="73"/>
      <c r="H3619" s="75"/>
      <c r="I3619" s="75"/>
      <c r="J3619" s="75"/>
      <c r="K3619" s="34" t="s">
        <v>108</v>
      </c>
      <c r="L3619" s="7" t="n">
        <v>0.710416666666667</v>
      </c>
      <c r="M3619" s="7" t="n">
        <v>0.714583333333333</v>
      </c>
      <c r="N3619" s="77" t="str">
        <f aca="false">IF(A3620=A3619,IF(L3620,TEXT(L3620-M3619,"h:mm"),0),IF(M3619&lt;0.25,TEXT(L3620-M3619,"h:mm"),TEXT(1-M3619+L3620,"h:mm")))</f>
        <v>0:38</v>
      </c>
      <c r="O3619" s="37" t="s">
        <v>5122</v>
      </c>
      <c r="Q3619" s="0" t="s">
        <v>120</v>
      </c>
      <c r="R3619" s="0" t="str">
        <f aca="false">CHOOSE(WEEKDAY(A3619),"Dom","Lun","Mar","Mie","Jue","Vie","Sab")</f>
        <v>Lun</v>
      </c>
    </row>
    <row r="3620" customFormat="false" ht="15" hidden="true" customHeight="true" outlineLevel="0" collapsed="false">
      <c r="A3620" s="47" t="n">
        <v>44494</v>
      </c>
      <c r="B3620" s="79" t="str">
        <f aca="false">IF(K3620="LAG.OXIDACIÓN","Va a descargar a la Laguna de Oxidación",IF(K3620="GARAJE","Retorna al garaje",""))</f>
        <v>Retorna al garaje</v>
      </c>
      <c r="C3620" s="49"/>
      <c r="D3620" s="80"/>
      <c r="E3620" s="81"/>
      <c r="F3620" s="82"/>
      <c r="G3620" s="81"/>
      <c r="H3620" s="83"/>
      <c r="I3620" s="83"/>
      <c r="J3620" s="83"/>
      <c r="K3620" s="103" t="s">
        <v>96</v>
      </c>
      <c r="L3620" s="85" t="n">
        <v>0.740972222222222</v>
      </c>
      <c r="M3620" s="85" t="n">
        <v>0.750694444444444</v>
      </c>
      <c r="N3620" s="86" t="str">
        <f aca="false">IF(A3621=A3620,IF(L3621,TEXT(L3621-M3620,"h:mm"),0),IF(M3620&lt;0.25,TEXT(L3621-M3620,"h:mm"),TEXT(1-M3620+L3621,"h:mm")))</f>
        <v>14:05</v>
      </c>
      <c r="O3620" s="59"/>
      <c r="Q3620" s="0" t="s">
        <v>120</v>
      </c>
      <c r="R3620" s="0" t="str">
        <f aca="false">CHOOSE(WEEKDAY(A3620),"Dom","Lun","Mar","Mie","Jue","Vie","Sab")</f>
        <v>Lun</v>
      </c>
    </row>
    <row r="3621" customFormat="false" ht="15" hidden="false" customHeight="true" outlineLevel="0" collapsed="false">
      <c r="A3621" s="32" t="n">
        <v>44496</v>
      </c>
      <c r="B3621" s="9" t="s">
        <v>5123</v>
      </c>
      <c r="C3621" s="33" t="n">
        <v>320</v>
      </c>
      <c r="D3621" s="72" t="s">
        <v>821</v>
      </c>
      <c r="E3621" s="73" t="s">
        <v>5124</v>
      </c>
      <c r="F3621" s="74" t="n">
        <f aca="false">IF(MONTH(A3621)=MONTH(A3620),F3620+1,1)</f>
        <v>1</v>
      </c>
      <c r="G3621" s="73"/>
      <c r="H3621" s="75" t="s">
        <v>5123</v>
      </c>
      <c r="I3621" s="75" t="s">
        <v>159</v>
      </c>
      <c r="J3621" s="75" t="s">
        <v>2313</v>
      </c>
      <c r="K3621" s="34" t="s">
        <v>80</v>
      </c>
      <c r="L3621" s="7" t="n">
        <v>0.3375</v>
      </c>
      <c r="M3621" s="7" t="n">
        <v>0.352777777777778</v>
      </c>
      <c r="N3621" s="77" t="str">
        <f aca="false">IF(A3622=A3621,IF(L3622,TEXT(L3622-M3621,"h:mm"),0),IF(M3621&lt;0.25,TEXT(L3622-M3621,"h:mm"),TEXT(1-M3621+L3622,"h:mm")))</f>
        <v>0:33</v>
      </c>
      <c r="O3621" s="37" t="s">
        <v>5125</v>
      </c>
      <c r="Q3621" s="0" t="s">
        <v>120</v>
      </c>
      <c r="R3621" s="0" t="str">
        <f aca="false">CHOOSE(WEEKDAY(A3621),"Dom","Lun","Mar","Mie","Jue","Vie","Sab")</f>
        <v>Mie</v>
      </c>
    </row>
    <row r="3622" customFormat="false" ht="15" hidden="false" customHeight="true" outlineLevel="0" collapsed="false">
      <c r="A3622" s="32" t="n">
        <v>44496</v>
      </c>
      <c r="B3622" s="9" t="s">
        <v>2138</v>
      </c>
      <c r="C3622" s="157" t="n">
        <v>300</v>
      </c>
      <c r="D3622" s="153" t="s">
        <v>104</v>
      </c>
      <c r="E3622" s="73" t="s">
        <v>5126</v>
      </c>
      <c r="F3622" s="74" t="n">
        <f aca="false">IF(MONTH(A3622)=MONTH(A3621),F3621+1,1)</f>
        <v>2</v>
      </c>
      <c r="G3622" s="73"/>
      <c r="H3622" s="75"/>
      <c r="I3622" s="75" t="s">
        <v>159</v>
      </c>
      <c r="J3622" s="75"/>
      <c r="K3622" s="34" t="s">
        <v>80</v>
      </c>
      <c r="L3622" s="7" t="n">
        <v>0.375694444444444</v>
      </c>
      <c r="M3622" s="7" t="n">
        <v>0.385416666666667</v>
      </c>
      <c r="N3622" s="77" t="str">
        <f aca="false">IF(A3623=A3622,IF(L3623,TEXT(L3623-M3622,"h:mm"),0),IF(M3622&lt;0.25,TEXT(L3623-M3622,"h:mm"),TEXT(1-M3622+L3623,"h:mm")))</f>
        <v>1:02</v>
      </c>
      <c r="O3622" s="37" t="s">
        <v>5127</v>
      </c>
      <c r="Q3622" s="0" t="s">
        <v>120</v>
      </c>
      <c r="R3622" s="0" t="str">
        <f aca="false">CHOOSE(WEEKDAY(A3622),"Dom","Lun","Mar","Mie","Jue","Vie","Sab")</f>
        <v>Mie</v>
      </c>
    </row>
    <row r="3623" customFormat="false" ht="15" hidden="false" customHeight="true" outlineLevel="0" collapsed="false">
      <c r="A3623" s="32" t="n">
        <v>44496</v>
      </c>
      <c r="B3623" s="9" t="s">
        <v>5128</v>
      </c>
      <c r="C3623" s="157" t="n">
        <v>300</v>
      </c>
      <c r="D3623" s="153" t="s">
        <v>104</v>
      </c>
      <c r="E3623" s="73" t="s">
        <v>5129</v>
      </c>
      <c r="F3623" s="74" t="n">
        <f aca="false">IF(MONTH(A3623)=MONTH(A3622),F3622+1,1)</f>
        <v>3</v>
      </c>
      <c r="G3623" s="73"/>
      <c r="H3623" s="75"/>
      <c r="I3623" s="75" t="s">
        <v>100</v>
      </c>
      <c r="J3623" s="75"/>
      <c r="K3623" s="34" t="s">
        <v>80</v>
      </c>
      <c r="L3623" s="7" t="n">
        <v>0.428472222222222</v>
      </c>
      <c r="M3623" s="7" t="n">
        <v>0.466666666666667</v>
      </c>
      <c r="N3623" s="77" t="str">
        <f aca="false">IF(A3624=A3623,IF(L3624,TEXT(L3624-M3623,"h:mm"),0),IF(M3623&lt;0.25,TEXT(L3624-M3623,"h:mm"),TEXT(1-M3623+L3624,"h:mm")))</f>
        <v>1:24</v>
      </c>
      <c r="O3623" s="37" t="s">
        <v>5130</v>
      </c>
      <c r="Q3623" s="0" t="s">
        <v>120</v>
      </c>
      <c r="R3623" s="0" t="str">
        <f aca="false">CHOOSE(WEEKDAY(A3623),"Dom","Lun","Mar","Mie","Jue","Vie","Sab")</f>
        <v>Mie</v>
      </c>
    </row>
    <row r="3624" customFormat="false" ht="15" hidden="false" customHeight="true" outlineLevel="0" collapsed="false">
      <c r="A3624" s="32" t="n">
        <v>44496</v>
      </c>
      <c r="B3624" s="9" t="s">
        <v>5131</v>
      </c>
      <c r="C3624" s="157" t="n">
        <v>300</v>
      </c>
      <c r="D3624" s="153" t="s">
        <v>104</v>
      </c>
      <c r="E3624" s="73" t="s">
        <v>5132</v>
      </c>
      <c r="F3624" s="74" t="n">
        <f aca="false">IF(MONTH(A3624)=MONTH(A3623),F3623+1,1)</f>
        <v>4</v>
      </c>
      <c r="G3624" s="73"/>
      <c r="H3624" s="75"/>
      <c r="I3624" s="75" t="s">
        <v>100</v>
      </c>
      <c r="J3624" s="75"/>
      <c r="K3624" s="34" t="s">
        <v>80</v>
      </c>
      <c r="L3624" s="7" t="n">
        <v>0.525</v>
      </c>
      <c r="M3624" s="7" t="n">
        <v>0.534027777777778</v>
      </c>
      <c r="N3624" s="77" t="str">
        <f aca="false">IF(A3625=A3624,IF(L3625,TEXT(L3625-M3624,"h:mm"),0),IF(M3624&lt;0.25,TEXT(L3625-M3624,"h:mm"),TEXT(1-M3624+L3625,"h:mm")))</f>
        <v>4:51</v>
      </c>
      <c r="O3624" s="37" t="s">
        <v>5133</v>
      </c>
      <c r="Q3624" s="0" t="s">
        <v>120</v>
      </c>
      <c r="R3624" s="0" t="str">
        <f aca="false">CHOOSE(WEEKDAY(A3624),"Dom","Lun","Mar","Mie","Jue","Vie","Sab")</f>
        <v>Mie</v>
      </c>
    </row>
    <row r="3625" customFormat="false" ht="15" hidden="true" customHeight="true" outlineLevel="0" collapsed="false">
      <c r="A3625" s="32" t="n">
        <v>44496</v>
      </c>
      <c r="B3625" s="9" t="s">
        <v>1385</v>
      </c>
      <c r="D3625" s="72"/>
      <c r="E3625" s="73"/>
      <c r="F3625" s="74"/>
      <c r="G3625" s="73"/>
      <c r="H3625" s="75"/>
      <c r="I3625" s="75"/>
      <c r="J3625" s="75"/>
      <c r="K3625" s="34" t="s">
        <v>257</v>
      </c>
      <c r="L3625" s="7" t="n">
        <v>0.736111111111111</v>
      </c>
      <c r="M3625" s="7" t="n">
        <v>0.334722222222222</v>
      </c>
      <c r="N3625" s="77" t="str">
        <f aca="false">IF(A3626=A3625,IF(L3626,TEXT(L3626-M3625,"h:mm"),0),IF(M3625&lt;0.25,TEXT(L3626-M3625,"h:mm"),TEXT(1-M3625+L3626,"h:mm")))</f>
        <v>1:41</v>
      </c>
      <c r="O3625" s="37" t="s">
        <v>281</v>
      </c>
      <c r="Q3625" s="0" t="s">
        <v>120</v>
      </c>
      <c r="R3625" s="0" t="str">
        <f aca="false">CHOOSE(WEEKDAY(A3625),"Dom","Lun","Mar","Mie","Jue","Vie","Sab")</f>
        <v>Mie</v>
      </c>
    </row>
    <row r="3626" customFormat="false" ht="15" hidden="true" customHeight="true" outlineLevel="0" collapsed="false">
      <c r="A3626" s="32" t="n">
        <v>44496</v>
      </c>
      <c r="B3626" s="9" t="str">
        <f aca="false">IF(K3626="LAG.OXIDACIÓN","Va a descargar a la Laguna de Oxidación",IF(K3626="GARAJE","Retorna al garaje",""))</f>
        <v>Va a descargar a la Laguna de Oxidación</v>
      </c>
      <c r="D3626" s="72"/>
      <c r="E3626" s="73"/>
      <c r="F3626" s="74"/>
      <c r="G3626" s="73"/>
      <c r="H3626" s="75"/>
      <c r="I3626" s="75"/>
      <c r="J3626" s="75"/>
      <c r="K3626" s="34" t="s">
        <v>144</v>
      </c>
      <c r="L3626" s="7" t="n">
        <v>0.404861111111111</v>
      </c>
      <c r="M3626" s="7" t="n">
        <v>0.416666666666667</v>
      </c>
      <c r="N3626" s="77" t="str">
        <f aca="false">IF(A3627=A3626,IF(L3627,TEXT(L3627-M3626,"h:mm"),0),IF(M3626&lt;0.25,TEXT(L3627-M3626,"h:mm"),TEXT(1-M3626+L3627,"h:mm")))</f>
        <v>2:32</v>
      </c>
      <c r="Q3626" s="0" t="s">
        <v>120</v>
      </c>
      <c r="R3626" s="0" t="str">
        <f aca="false">CHOOSE(WEEKDAY(A3626),"Dom","Lun","Mar","Mie","Jue","Vie","Sab")</f>
        <v>Mie</v>
      </c>
    </row>
    <row r="3627" customFormat="false" ht="15" hidden="true" customHeight="true" outlineLevel="0" collapsed="false">
      <c r="A3627" s="32" t="n">
        <v>44496</v>
      </c>
      <c r="B3627" s="9" t="s">
        <v>5134</v>
      </c>
      <c r="D3627" s="72"/>
      <c r="E3627" s="73"/>
      <c r="F3627" s="74"/>
      <c r="G3627" s="73"/>
      <c r="H3627" s="75"/>
      <c r="I3627" s="75"/>
      <c r="J3627" s="75"/>
      <c r="K3627" s="34" t="s">
        <v>108</v>
      </c>
      <c r="L3627" s="7" t="n">
        <v>0.522222222222222</v>
      </c>
      <c r="M3627" s="7" t="n">
        <v>0.480555555555556</v>
      </c>
      <c r="N3627" s="77" t="str">
        <f aca="false">IF(A3628=A3627,IF(L3628,TEXT(L3628-M3627,"h:mm"),0),IF(M3627&lt;0.25,TEXT(L3628-M3627,"h:mm"),TEXT(1-M3627+L3628,"h:mm")))</f>
        <v>1:51</v>
      </c>
      <c r="O3627" s="37" t="s">
        <v>5135</v>
      </c>
      <c r="Q3627" s="0" t="s">
        <v>120</v>
      </c>
      <c r="R3627" s="0" t="str">
        <f aca="false">CHOOSE(WEEKDAY(A3627),"Dom","Lun","Mar","Mie","Jue","Vie","Sab")</f>
        <v>Mie</v>
      </c>
    </row>
    <row r="3628" customFormat="false" ht="15" hidden="true" customHeight="true" outlineLevel="0" collapsed="false">
      <c r="A3628" s="32" t="n">
        <v>44496</v>
      </c>
      <c r="B3628" s="9" t="str">
        <f aca="false">IF(K3628="LAG.OXIDACIÓN","Va a descargar a la Laguna de Oxidación",IF(K3628="GARAJE","Retorna al garaje",""))</f>
        <v>Va a descargar a la Laguna de Oxidación</v>
      </c>
      <c r="D3628" s="72"/>
      <c r="E3628" s="73"/>
      <c r="F3628" s="74"/>
      <c r="G3628" s="73"/>
      <c r="H3628" s="75"/>
      <c r="I3628" s="75"/>
      <c r="J3628" s="75"/>
      <c r="K3628" s="34" t="s">
        <v>144</v>
      </c>
      <c r="L3628" s="7" t="n">
        <v>0.557638888888889</v>
      </c>
      <c r="M3628" s="7" t="n">
        <v>0.577777777777778</v>
      </c>
      <c r="N3628" s="77" t="str">
        <f aca="false">IF(A3629=A3628,IF(L3629,TEXT(L3629-M3628,"h:mm"),0),IF(M3628&lt;0.25,TEXT(L3629-M3628,"h:mm"),TEXT(1-M3628+L3629,"h:mm")))</f>
        <v>0:10</v>
      </c>
      <c r="Q3628" s="0" t="s">
        <v>120</v>
      </c>
      <c r="R3628" s="0" t="str">
        <f aca="false">CHOOSE(WEEKDAY(A3628),"Dom","Lun","Mar","Mie","Jue","Vie","Sab")</f>
        <v>Mie</v>
      </c>
    </row>
    <row r="3629" customFormat="false" ht="15" hidden="true" customHeight="true" outlineLevel="0" collapsed="false">
      <c r="A3629" s="32" t="n">
        <v>44496</v>
      </c>
      <c r="B3629" s="9" t="s">
        <v>1323</v>
      </c>
      <c r="D3629" s="72"/>
      <c r="E3629" s="73"/>
      <c r="F3629" s="74"/>
      <c r="G3629" s="73"/>
      <c r="H3629" s="75"/>
      <c r="I3629" s="75"/>
      <c r="J3629" s="75"/>
      <c r="K3629" s="34" t="s">
        <v>108</v>
      </c>
      <c r="L3629" s="7" t="n">
        <v>0.584722222222222</v>
      </c>
      <c r="M3629" s="7" t="n">
        <v>0.5875</v>
      </c>
      <c r="N3629" s="77" t="str">
        <f aca="false">IF(A3630=A3629,IF(L3630,TEXT(L3630-M3629,"h:mm"),0),IF(M3629&lt;0.25,TEXT(L3630-M3629,"h:mm"),TEXT(1-M3629+L3630,"h:mm")))</f>
        <v>1:58</v>
      </c>
      <c r="Q3629" s="0" t="s">
        <v>120</v>
      </c>
      <c r="R3629" s="0" t="str">
        <f aca="false">CHOOSE(WEEKDAY(A3629),"Dom","Lun","Mar","Mie","Jue","Vie","Sab")</f>
        <v>Mie</v>
      </c>
    </row>
    <row r="3630" customFormat="false" ht="15" hidden="true" customHeight="true" outlineLevel="0" collapsed="false">
      <c r="A3630" s="47" t="n">
        <v>44496</v>
      </c>
      <c r="B3630" s="79" t="str">
        <f aca="false">IF(K3630="LAG.OXIDACIÓN","Va a descargar a la Laguna de Oxidación",IF(K3630="GARAJE","Retorna al garaje",""))</f>
        <v>Retorna al garaje</v>
      </c>
      <c r="C3630" s="49"/>
      <c r="D3630" s="80"/>
      <c r="E3630" s="81"/>
      <c r="F3630" s="82"/>
      <c r="G3630" s="81"/>
      <c r="H3630" s="83"/>
      <c r="I3630" s="83"/>
      <c r="J3630" s="83"/>
      <c r="K3630" s="103" t="s">
        <v>96</v>
      </c>
      <c r="L3630" s="85" t="n">
        <v>0.669444444444444</v>
      </c>
      <c r="M3630" s="85" t="n">
        <v>0.678472222222222</v>
      </c>
      <c r="N3630" s="86" t="str">
        <f aca="false">IF(A3631=A3630,IF(L3631,TEXT(L3631-M3630,"h:mm"),0),IF(M3630&lt;0.25,TEXT(L3631-M3630,"h:mm"),TEXT(1-M3630+L3631,"h:mm")))</f>
        <v>8:50</v>
      </c>
      <c r="O3630" s="59"/>
      <c r="Q3630" s="0" t="s">
        <v>120</v>
      </c>
      <c r="R3630" s="0" t="str">
        <f aca="false">CHOOSE(WEEKDAY(A3630),"Dom","Lun","Mar","Mie","Jue","Vie","Sab")</f>
        <v>Mie</v>
      </c>
    </row>
    <row r="3631" customFormat="false" ht="15" hidden="false" customHeight="true" outlineLevel="0" collapsed="false">
      <c r="A3631" s="32" t="n">
        <v>44498</v>
      </c>
      <c r="B3631" s="9" t="s">
        <v>5136</v>
      </c>
      <c r="C3631" s="33" t="n">
        <v>4300</v>
      </c>
      <c r="D3631" s="72" t="s">
        <v>821</v>
      </c>
      <c r="E3631" s="73" t="s">
        <v>5137</v>
      </c>
      <c r="F3631" s="74" t="n">
        <f aca="false">IF(MONTH(A3631)=MONTH(A3630),F3630+1,1)</f>
        <v>1</v>
      </c>
      <c r="G3631" s="73"/>
      <c r="H3631" s="75" t="s">
        <v>5138</v>
      </c>
      <c r="I3631" s="75" t="s">
        <v>4657</v>
      </c>
      <c r="J3631" s="75" t="s">
        <v>2313</v>
      </c>
      <c r="K3631" s="34" t="s">
        <v>80</v>
      </c>
      <c r="L3631" s="7" t="n">
        <v>0.0465277777777778</v>
      </c>
      <c r="M3631" s="7" t="n">
        <v>0.348611111111111</v>
      </c>
      <c r="N3631" s="77" t="str">
        <f aca="false">IF(A3632=A3631,IF(L3632,TEXT(L3632-M3631,"h:mm"),0),IF(M3631&lt;0.25,TEXT(L3632-M3631,"h:mm"),TEXT(1-M3631+L3632,"h:mm")))</f>
        <v>7:06</v>
      </c>
      <c r="O3631" s="37" t="s">
        <v>5139</v>
      </c>
      <c r="P3631" s="0" t="s">
        <v>3152</v>
      </c>
      <c r="Q3631" s="0" t="s">
        <v>120</v>
      </c>
      <c r="R3631" s="0" t="str">
        <f aca="false">CHOOSE(WEEKDAY(A3631),"Dom","Lun","Mar","Mie","Jue","Vie","Sab")</f>
        <v>Vie</v>
      </c>
    </row>
    <row r="3632" customFormat="false" ht="15" hidden="false" customHeight="true" outlineLevel="0" collapsed="false">
      <c r="A3632" s="32" t="n">
        <v>44498</v>
      </c>
      <c r="B3632" s="9" t="s">
        <v>5140</v>
      </c>
      <c r="C3632" s="33" t="n">
        <v>300</v>
      </c>
      <c r="D3632" s="72" t="s">
        <v>821</v>
      </c>
      <c r="E3632" s="73" t="s">
        <v>5141</v>
      </c>
      <c r="F3632" s="74" t="n">
        <f aca="false">IF(MONTH(A3632)=MONTH(A3631),F3631+1,1)</f>
        <v>2</v>
      </c>
      <c r="G3632" s="73"/>
      <c r="H3632" s="75" t="s">
        <v>233</v>
      </c>
      <c r="I3632" s="75" t="s">
        <v>183</v>
      </c>
      <c r="J3632" s="75" t="s">
        <v>2313</v>
      </c>
      <c r="K3632" s="34" t="s">
        <v>72</v>
      </c>
      <c r="L3632" s="7" t="n">
        <v>0.644444444444444</v>
      </c>
      <c r="M3632" s="7" t="n">
        <v>0.644444444444444</v>
      </c>
      <c r="N3632" s="77" t="str">
        <f aca="false">IF(A3633=A3632,IF(L3633,TEXT(L3633-M3632,"h:mm"),0),IF(M3632&lt;0.25,TEXT(L3633-M3632,"h:mm"),TEXT(1-M3632+L3633,"h:mm")))</f>
        <v>9:25</v>
      </c>
      <c r="O3632" s="37" t="s">
        <v>5142</v>
      </c>
      <c r="Q3632" s="0" t="s">
        <v>120</v>
      </c>
      <c r="R3632" s="0" t="s">
        <v>5143</v>
      </c>
    </row>
    <row r="3633" customFormat="false" ht="15" hidden="true" customHeight="true" outlineLevel="0" collapsed="false">
      <c r="A3633" s="32" t="n">
        <v>44498</v>
      </c>
      <c r="B3633" s="9" t="s">
        <v>5144</v>
      </c>
      <c r="D3633" s="72"/>
      <c r="E3633" s="73"/>
      <c r="F3633" s="74"/>
      <c r="G3633" s="73"/>
      <c r="H3633" s="75"/>
      <c r="I3633" s="75"/>
      <c r="J3633" s="75"/>
      <c r="K3633" s="34" t="s">
        <v>257</v>
      </c>
      <c r="L3633" s="7" t="n">
        <v>0.0368055555555556</v>
      </c>
      <c r="M3633" s="7" t="n">
        <v>0.0423611111111111</v>
      </c>
      <c r="N3633" s="77" t="str">
        <f aca="false">IF(A3634=A3633,IF(L3634,TEXT(L3634-M3633,"h:mm"),0),IF(M3633&lt;0.25,TEXT(L3634-M3633,"h:mm"),TEXT(1-M3633+L3634,"h:mm")))</f>
        <v>7:56</v>
      </c>
      <c r="Q3633" s="0" t="s">
        <v>120</v>
      </c>
      <c r="R3633" s="0" t="str">
        <f aca="false">CHOOSE(WEEKDAY(A3633),"Dom","Lun","Mar","Mie","Jue","Vie","Sab")</f>
        <v>Vie</v>
      </c>
    </row>
    <row r="3634" customFormat="false" ht="15" hidden="true" customHeight="true" outlineLevel="0" collapsed="false">
      <c r="A3634" s="32" t="n">
        <v>44498</v>
      </c>
      <c r="B3634" s="9" t="s">
        <v>5145</v>
      </c>
      <c r="D3634" s="72"/>
      <c r="E3634" s="73"/>
      <c r="F3634" s="74"/>
      <c r="G3634" s="73"/>
      <c r="H3634" s="75"/>
      <c r="I3634" s="75"/>
      <c r="J3634" s="75"/>
      <c r="K3634" s="34" t="s">
        <v>108</v>
      </c>
      <c r="L3634" s="7" t="n">
        <v>0.372916666666667</v>
      </c>
      <c r="M3634" s="7" t="n">
        <v>0.653472222222222</v>
      </c>
      <c r="N3634" s="77" t="str">
        <f aca="false">IF(A3636=A3634,IF(L3636,TEXT(L3636-M3634,"h:mm"),0),IF(M3634&lt;0.25,TEXT(L3636-M3634,"h:mm"),TEXT(1-M3634+L3636,"h:mm")))</f>
        <v>3:24</v>
      </c>
      <c r="O3634" s="37" t="s">
        <v>5146</v>
      </c>
      <c r="Q3634" s="0" t="s">
        <v>120</v>
      </c>
      <c r="R3634" s="0" t="str">
        <f aca="false">CHOOSE(WEEKDAY(A3634),"Dom","Lun","Mar","Mie","Jue","Vie","Sab")</f>
        <v>Vie</v>
      </c>
    </row>
    <row r="3635" customFormat="false" ht="15" hidden="true" customHeight="true" outlineLevel="0" collapsed="false">
      <c r="A3635" s="47" t="n">
        <v>44498</v>
      </c>
      <c r="B3635" s="79" t="str">
        <f aca="false">IF(K3635="LAG.OXIDACIÓN","Va a descargar a la Laguna de Oxidación",IF(K3635="GARAJE","Retorna al garaje",""))</f>
        <v>Retorna al garaje</v>
      </c>
      <c r="C3635" s="49"/>
      <c r="D3635" s="80"/>
      <c r="E3635" s="81"/>
      <c r="F3635" s="82"/>
      <c r="G3635" s="81"/>
      <c r="H3635" s="83"/>
      <c r="I3635" s="83"/>
      <c r="J3635" s="83"/>
      <c r="K3635" s="103" t="s">
        <v>96</v>
      </c>
      <c r="L3635" s="85" t="n">
        <v>0.65625</v>
      </c>
      <c r="M3635" s="85" t="n">
        <v>0.709722222222222</v>
      </c>
      <c r="N3635" s="86" t="str">
        <f aca="false">IF(A3636=A3635,IF(L3636,TEXT(L3636-M3635,"h:mm"),0),IF(M3635&lt;0.25,TEXT(L3636-M3635,"h:mm"),TEXT(1-M3635+L3636,"h:mm")))</f>
        <v>2:03</v>
      </c>
      <c r="O3635" s="59"/>
      <c r="Q3635" s="0" t="s">
        <v>120</v>
      </c>
      <c r="R3635" s="0" t="str">
        <f aca="false">CHOOSE(WEEKDAY(A3635),"Dom","Lun","Mar","Mie","Jue","Vie","Sab")</f>
        <v>Vie</v>
      </c>
    </row>
    <row r="3636" customFormat="false" ht="15" hidden="false" customHeight="true" outlineLevel="0" collapsed="false">
      <c r="A3636" s="32" t="n">
        <v>44501</v>
      </c>
      <c r="B3636" s="9" t="s">
        <v>204</v>
      </c>
      <c r="C3636" s="156" t="n">
        <v>450</v>
      </c>
      <c r="D3636" s="137" t="s">
        <v>104</v>
      </c>
      <c r="E3636" s="73" t="s">
        <v>205</v>
      </c>
      <c r="F3636" s="74" t="n">
        <f aca="false">IF(MONTH(A3636)=MONTH(A3635),F3635+1,1)</f>
        <v>1</v>
      </c>
      <c r="G3636" s="73"/>
      <c r="H3636" s="75" t="s">
        <v>204</v>
      </c>
      <c r="I3636" s="75" t="s">
        <v>79</v>
      </c>
      <c r="J3636" s="75" t="s">
        <v>2313</v>
      </c>
      <c r="K3636" s="34" t="s">
        <v>80</v>
      </c>
      <c r="L3636" s="7" t="n">
        <v>0.795138888888889</v>
      </c>
      <c r="M3636" s="7" t="n">
        <v>0.829861111111111</v>
      </c>
      <c r="N3636" s="77" t="str">
        <f aca="false">IF(A3637=A3636,IF(L3637,TEXT(L3637-M3636,"h:mm"),0),IF(M3636&lt;0.25,TEXT(L3637-M3636,"h:mm"),TEXT(1-M3636+L3637,"h:mm")))</f>
        <v>0:35</v>
      </c>
      <c r="O3636" s="37" t="s">
        <v>207</v>
      </c>
      <c r="P3636" s="0" t="s">
        <v>5147</v>
      </c>
      <c r="Q3636" s="0" t="s">
        <v>75</v>
      </c>
      <c r="R3636" s="0" t="str">
        <f aca="false">CHOOSE(WEEKDAY(A3636),"Dom","Lun","Mar","Mie","Jue","Vie","Sab")</f>
        <v>Lun</v>
      </c>
    </row>
    <row r="3637" customFormat="false" ht="15" hidden="true" customHeight="true" outlineLevel="0" collapsed="false">
      <c r="A3637" s="47" t="n">
        <v>44501</v>
      </c>
      <c r="B3637" s="79" t="str">
        <f aca="false">IF(K3637="LAG.OXIDACIÓN","Va a descargar a la Laguna de Oxidación",IF(K3637="GARAJE","Retorna al garaje",""))</f>
        <v>Retorna al garaje</v>
      </c>
      <c r="C3637" s="49"/>
      <c r="D3637" s="80"/>
      <c r="E3637" s="81"/>
      <c r="F3637" s="82"/>
      <c r="G3637" s="81"/>
      <c r="H3637" s="83"/>
      <c r="I3637" s="83"/>
      <c r="J3637" s="83"/>
      <c r="K3637" s="103" t="s">
        <v>96</v>
      </c>
      <c r="L3637" s="85" t="n">
        <v>0.854166666666667</v>
      </c>
      <c r="M3637" s="85" t="n">
        <v>0.890277777777778</v>
      </c>
      <c r="N3637" s="86" t="str">
        <f aca="false">IF(A3638=A3637,IF(L3638,TEXT(L3638-M3637,"h:mm"),0),IF(M3637&lt;0.25,TEXT(L3638-M3637,"h:mm"),TEXT(1-M3637+L3638,"h:mm")))</f>
        <v>22:01</v>
      </c>
      <c r="O3637" s="59"/>
      <c r="Q3637" s="0" t="s">
        <v>75</v>
      </c>
      <c r="R3637" s="0" t="str">
        <f aca="false">CHOOSE(WEEKDAY(A3637),"Dom","Lun","Mar","Mie","Jue","Vie","Sab")</f>
        <v>Lun</v>
      </c>
    </row>
    <row r="3638" customFormat="false" ht="15" hidden="false" customHeight="true" outlineLevel="0" collapsed="false">
      <c r="A3638" s="32" t="n">
        <v>44503</v>
      </c>
      <c r="B3638" s="9" t="s">
        <v>5000</v>
      </c>
      <c r="C3638" s="120" t="n">
        <v>350</v>
      </c>
      <c r="D3638" s="137" t="s">
        <v>821</v>
      </c>
      <c r="E3638" s="73" t="s">
        <v>5001</v>
      </c>
      <c r="F3638" s="74" t="n">
        <f aca="false">IF(MONTH(A3638)=MONTH(A3637),F3637+1,1)</f>
        <v>1</v>
      </c>
      <c r="G3638" s="73"/>
      <c r="H3638" s="75" t="s">
        <v>5002</v>
      </c>
      <c r="I3638" s="75" t="s">
        <v>159</v>
      </c>
      <c r="J3638" s="75"/>
      <c r="K3638" s="34" t="s">
        <v>80</v>
      </c>
      <c r="L3638" s="7" t="n">
        <v>0.807638888888889</v>
      </c>
      <c r="M3638" s="7" t="n">
        <v>0.840277777777778</v>
      </c>
      <c r="N3638" s="77" t="str">
        <f aca="false">IF(A3639=A3638,IF(L3639,TEXT(L3639-M3638,"h:mm"),0),IF(M3638&lt;0.25,TEXT(L3639-M3638,"h:mm"),TEXT(1-M3638+L3639,"h:mm")))</f>
        <v>12:21</v>
      </c>
      <c r="O3638" s="37" t="s">
        <v>5003</v>
      </c>
      <c r="Q3638" s="0" t="s">
        <v>75</v>
      </c>
      <c r="R3638" s="0" t="str">
        <f aca="false">CHOOSE(WEEKDAY(A3638),"Dom","Lun","Mar","Mie","Jue","Vie","Sab")</f>
        <v>Mie</v>
      </c>
    </row>
    <row r="3639" customFormat="false" ht="15" hidden="false" customHeight="true" outlineLevel="0" collapsed="false">
      <c r="A3639" s="32" t="n">
        <v>44503</v>
      </c>
      <c r="B3639" s="9" t="s">
        <v>5148</v>
      </c>
      <c r="C3639" s="157" t="n">
        <v>300</v>
      </c>
      <c r="D3639" s="153" t="s">
        <v>104</v>
      </c>
      <c r="E3639" s="73" t="s">
        <v>5149</v>
      </c>
      <c r="F3639" s="74" t="n">
        <f aca="false">IF(MONTH(A3639)=MONTH(A3638),F3638+1,1)</f>
        <v>2</v>
      </c>
      <c r="G3639" s="73"/>
      <c r="H3639" s="75"/>
      <c r="I3639" s="75" t="s">
        <v>113</v>
      </c>
      <c r="J3639" s="75"/>
      <c r="K3639" s="34" t="s">
        <v>80</v>
      </c>
      <c r="L3639" s="7" t="n">
        <v>0.354861111111111</v>
      </c>
      <c r="M3639" s="7" t="n">
        <v>0.388194444444444</v>
      </c>
      <c r="N3639" s="77" t="str">
        <f aca="false">IF(A3640=A3639,IF(L3640,TEXT(L3640-M3639,"h:mm"),0),IF(M3639&lt;0.25,TEXT(L3640-M3639,"h:mm"),TEXT(1-M3639+L3640,"h:mm")))</f>
        <v>0:36</v>
      </c>
      <c r="O3639" s="37" t="s">
        <v>5150</v>
      </c>
      <c r="Q3639" s="0" t="s">
        <v>75</v>
      </c>
      <c r="R3639" s="0" t="str">
        <f aca="false">CHOOSE(WEEKDAY(A3639),"Dom","Lun","Mar","Mie","Jue","Vie","Sab")</f>
        <v>Mie</v>
      </c>
    </row>
    <row r="3640" customFormat="false" ht="15" hidden="false" customHeight="true" outlineLevel="0" collapsed="false">
      <c r="A3640" s="32" t="n">
        <v>44503</v>
      </c>
      <c r="B3640" s="9" t="s">
        <v>5151</v>
      </c>
      <c r="C3640" s="157" t="n">
        <v>300</v>
      </c>
      <c r="D3640" s="153" t="s">
        <v>104</v>
      </c>
      <c r="E3640" s="73" t="s">
        <v>5152</v>
      </c>
      <c r="F3640" s="74" t="n">
        <f aca="false">IF(MONTH(A3640)=MONTH(A3639),F3639+1,1)</f>
        <v>3</v>
      </c>
      <c r="G3640" s="73"/>
      <c r="H3640" s="75"/>
      <c r="I3640" s="75" t="s">
        <v>113</v>
      </c>
      <c r="J3640" s="75"/>
      <c r="K3640" s="34" t="s">
        <v>80</v>
      </c>
      <c r="L3640" s="7" t="n">
        <v>0.413194444444444</v>
      </c>
      <c r="M3640" s="7" t="n">
        <v>0.424305555555556</v>
      </c>
      <c r="N3640" s="77" t="str">
        <f aca="false">IF(A3641=A3640,IF(L3641,TEXT(L3641-M3640,"h:mm"),0),IF(M3640&lt;0.25,TEXT(L3641-M3640,"h:mm"),TEXT(1-M3640+L3641,"h:mm")))</f>
        <v>8:34</v>
      </c>
      <c r="O3640" s="37" t="s">
        <v>5153</v>
      </c>
      <c r="Q3640" s="0" t="s">
        <v>75</v>
      </c>
      <c r="R3640" s="0" t="str">
        <f aca="false">CHOOSE(WEEKDAY(A3640),"Dom","Lun","Mar","Mie","Jue","Vie","Sab")</f>
        <v>Mie</v>
      </c>
    </row>
    <row r="3641" customFormat="false" ht="15" hidden="false" customHeight="true" outlineLevel="0" collapsed="false">
      <c r="A3641" s="32" t="n">
        <v>44503</v>
      </c>
      <c r="B3641" s="9" t="s">
        <v>5154</v>
      </c>
      <c r="C3641" s="157" t="n">
        <v>300</v>
      </c>
      <c r="D3641" s="153" t="s">
        <v>104</v>
      </c>
      <c r="E3641" s="73" t="s">
        <v>5155</v>
      </c>
      <c r="F3641" s="74" t="n">
        <f aca="false">IF(MONTH(A3641)=MONTH(A3640),F3640+1,1)</f>
        <v>4</v>
      </c>
      <c r="G3641" s="73"/>
      <c r="H3641" s="75"/>
      <c r="I3641" s="75" t="s">
        <v>100</v>
      </c>
      <c r="J3641" s="75"/>
      <c r="K3641" s="34" t="s">
        <v>80</v>
      </c>
      <c r="L3641" s="7" t="n">
        <v>0.78125</v>
      </c>
      <c r="M3641" s="7" t="n">
        <v>0.796527777777778</v>
      </c>
      <c r="N3641" s="77" t="str">
        <f aca="false">IF(A3642=A3641,IF(L3642,TEXT(L3642-M3641,"h:mm"),0),IF(M3641&lt;0.25,TEXT(L3642-M3641,"h:mm"),TEXT(1-M3641+L3642,"h:mm")))</f>
        <v>15:46</v>
      </c>
      <c r="O3641" s="37" t="s">
        <v>5156</v>
      </c>
      <c r="Q3641" s="0" t="s">
        <v>75</v>
      </c>
      <c r="R3641" s="0" t="str">
        <f aca="false">CHOOSE(WEEKDAY(A3641),"Dom","Lun","Mar","Mie","Jue","Vie","Sab")</f>
        <v>Mie</v>
      </c>
    </row>
    <row r="3642" customFormat="false" ht="15" hidden="true" customHeight="true" outlineLevel="0" collapsed="false">
      <c r="A3642" s="32" t="n">
        <v>44503</v>
      </c>
      <c r="B3642" s="9" t="str">
        <f aca="false">IF(K3642="LAG.OXIDACIÓN","Va a descargar a la Laguna de Oxidación",IF(K3642="GARAJE","Retorna al garaje",""))</f>
        <v>Va a descargar a la Laguna de Oxidación</v>
      </c>
      <c r="D3642" s="72"/>
      <c r="E3642" s="73"/>
      <c r="F3642" s="74"/>
      <c r="G3642" s="73"/>
      <c r="H3642" s="75"/>
      <c r="I3642" s="75"/>
      <c r="J3642" s="75"/>
      <c r="K3642" s="34" t="s">
        <v>144</v>
      </c>
      <c r="L3642" s="7" t="n">
        <v>0.453472222222222</v>
      </c>
      <c r="M3642" s="7" t="n">
        <v>0.498611111111111</v>
      </c>
      <c r="N3642" s="77" t="str">
        <f aca="false">IF(A3643=A3642,IF(L3643,TEXT(L3643-M3642,"h:mm"),0),IF(M3642&lt;0.25,TEXT(L3643-M3642,"h:mm"),TEXT(1-M3642+L3643,"h:mm")))</f>
        <v>0:37</v>
      </c>
      <c r="Q3642" s="0" t="s">
        <v>75</v>
      </c>
      <c r="R3642" s="0" t="str">
        <f aca="false">CHOOSE(WEEKDAY(A3642),"Dom","Lun","Mar","Mie","Jue","Vie","Sab")</f>
        <v>Mie</v>
      </c>
    </row>
    <row r="3643" customFormat="false" ht="15" hidden="true" customHeight="true" outlineLevel="0" collapsed="false">
      <c r="A3643" s="32" t="n">
        <v>44503</v>
      </c>
      <c r="B3643" s="9" t="s">
        <v>5157</v>
      </c>
      <c r="D3643" s="72"/>
      <c r="E3643" s="73"/>
      <c r="F3643" s="74"/>
      <c r="G3643" s="73"/>
      <c r="H3643" s="75"/>
      <c r="I3643" s="75"/>
      <c r="J3643" s="75"/>
      <c r="K3643" s="34" t="s">
        <v>108</v>
      </c>
      <c r="L3643" s="7" t="n">
        <v>0.524305555555556</v>
      </c>
      <c r="M3643" s="7" t="n">
        <v>0.547916666666667</v>
      </c>
      <c r="N3643" s="77" t="str">
        <f aca="false">IF(A3644=A3643,IF(L3644,TEXT(L3644-M3643,"h:mm"),0),IF(M3643&lt;0.25,TEXT(L3644-M3643,"h:mm"),TEXT(1-M3643+L3644,"h:mm")))</f>
        <v>0:21</v>
      </c>
      <c r="O3643" s="37" t="s">
        <v>5158</v>
      </c>
      <c r="Q3643" s="0" t="s">
        <v>75</v>
      </c>
      <c r="R3643" s="0" t="str">
        <f aca="false">CHOOSE(WEEKDAY(A3643),"Dom","Lun","Mar","Mie","Jue","Vie","Sab")</f>
        <v>Mie</v>
      </c>
    </row>
    <row r="3644" customFormat="false" ht="15" hidden="true" customHeight="true" outlineLevel="0" collapsed="false">
      <c r="A3644" s="32" t="n">
        <v>44503</v>
      </c>
      <c r="B3644" s="9" t="str">
        <f aca="false">IF(K3644="LAG.OXIDACIÓN","Va a descargar a la Laguna de Oxidación",IF(K3644="GARAJE","Retorna al garaje",""))</f>
        <v>Retorna al garaje</v>
      </c>
      <c r="D3644" s="72"/>
      <c r="E3644" s="73"/>
      <c r="F3644" s="74"/>
      <c r="G3644" s="73"/>
      <c r="H3644" s="75"/>
      <c r="I3644" s="75"/>
      <c r="J3644" s="75"/>
      <c r="K3644" s="34" t="s">
        <v>96</v>
      </c>
      <c r="L3644" s="7" t="n">
        <v>0.5625</v>
      </c>
      <c r="M3644" s="7" t="n">
        <v>0.565972222222222</v>
      </c>
      <c r="N3644" s="77" t="str">
        <f aca="false">IF(A3645=A3644,IF(L3645,TEXT(L3645-M3644,"h:mm"),0),IF(M3644&lt;0.25,TEXT(L3645-M3644,"h:mm"),TEXT(1-M3644+L3645,"h:mm")))</f>
        <v>3:53</v>
      </c>
      <c r="Q3644" s="0" t="s">
        <v>75</v>
      </c>
      <c r="R3644" s="0" t="str">
        <f aca="false">CHOOSE(WEEKDAY(A3644),"Dom","Lun","Mar","Mie","Jue","Vie","Sab")</f>
        <v>Mie</v>
      </c>
    </row>
    <row r="3645" customFormat="false" ht="15" hidden="true" customHeight="true" outlineLevel="0" collapsed="false">
      <c r="A3645" s="32" t="n">
        <v>44503</v>
      </c>
      <c r="B3645" s="9" t="s">
        <v>4556</v>
      </c>
      <c r="D3645" s="72"/>
      <c r="E3645" s="73"/>
      <c r="F3645" s="74"/>
      <c r="G3645" s="73"/>
      <c r="H3645" s="75"/>
      <c r="I3645" s="75"/>
      <c r="J3645" s="75"/>
      <c r="K3645" s="34" t="s">
        <v>92</v>
      </c>
      <c r="L3645" s="7" t="n">
        <v>0.727777777777778</v>
      </c>
      <c r="M3645" s="7" t="n">
        <v>0.730555555555556</v>
      </c>
      <c r="N3645" s="77" t="str">
        <f aca="false">IF(A3646=A3645,IF(L3646,TEXT(L3646-M3645,"h:mm"),0),IF(M3645&lt;0.25,TEXT(L3646-M3645,"h:mm"),TEXT(1-M3645+L3646,"h:mm")))</f>
        <v>2:55</v>
      </c>
      <c r="O3645" s="37" t="s">
        <v>4557</v>
      </c>
      <c r="Q3645" s="0" t="s">
        <v>75</v>
      </c>
      <c r="R3645" s="0" t="str">
        <f aca="false">CHOOSE(WEEKDAY(A3645),"Dom","Lun","Mar","Mie","Jue","Vie","Sab")</f>
        <v>Mie</v>
      </c>
    </row>
    <row r="3646" customFormat="false" ht="15" hidden="true" customHeight="true" outlineLevel="0" collapsed="false">
      <c r="A3646" s="47" t="n">
        <v>44503</v>
      </c>
      <c r="B3646" s="79" t="str">
        <f aca="false">IF(K3646="LAG.OXIDACIÓN","Va a descargar a la Laguna de Oxidación",IF(K3646="GARAJE","Retorna al garaje",""))</f>
        <v>Retorna al garaje</v>
      </c>
      <c r="C3646" s="49"/>
      <c r="D3646" s="80"/>
      <c r="E3646" s="81"/>
      <c r="F3646" s="82"/>
      <c r="G3646" s="81"/>
      <c r="H3646" s="83"/>
      <c r="I3646" s="83"/>
      <c r="J3646" s="83"/>
      <c r="K3646" s="103" t="s">
        <v>96</v>
      </c>
      <c r="L3646" s="85" t="n">
        <v>0.852083333333333</v>
      </c>
      <c r="M3646" s="85" t="n">
        <v>0.874305555555556</v>
      </c>
      <c r="N3646" s="86" t="str">
        <f aca="false">IF(A3647=A3646,IF(L3647,TEXT(L3647-M3646,"h:mm"),0),IF(M3646&lt;0.25,TEXT(L3647-M3646,"h:mm"),TEXT(1-M3646+L3647,"h:mm")))</f>
        <v>16:28</v>
      </c>
      <c r="O3646" s="59"/>
      <c r="Q3646" s="0" t="s">
        <v>75</v>
      </c>
      <c r="R3646" s="0" t="str">
        <f aca="false">CHOOSE(WEEKDAY(A3646),"Dom","Lun","Mar","Mie","Jue","Vie","Sab")</f>
        <v>Mie</v>
      </c>
    </row>
    <row r="3647" customFormat="false" ht="15" hidden="false" customHeight="true" outlineLevel="0" collapsed="false">
      <c r="A3647" s="87" t="n">
        <v>44504</v>
      </c>
      <c r="B3647" s="48" t="s">
        <v>4878</v>
      </c>
      <c r="C3647" s="97" t="n">
        <v>370</v>
      </c>
      <c r="D3647" s="50" t="s">
        <v>821</v>
      </c>
      <c r="E3647" s="51" t="s">
        <v>4879</v>
      </c>
      <c r="F3647" s="52" t="n">
        <f aca="false">IF(MONTH(A3647)=MONTH(A3646),F3646+1,1)</f>
        <v>1</v>
      </c>
      <c r="G3647" s="51"/>
      <c r="H3647" s="54" t="s">
        <v>4880</v>
      </c>
      <c r="I3647" s="54" t="s">
        <v>183</v>
      </c>
      <c r="J3647" s="54" t="s">
        <v>2313</v>
      </c>
      <c r="K3647" s="151" t="s">
        <v>757</v>
      </c>
      <c r="L3647" s="57" t="n">
        <v>0.560416666666667</v>
      </c>
      <c r="M3647" s="57" t="n">
        <v>0.560416666666667</v>
      </c>
      <c r="N3647" s="58" t="str">
        <f aca="false">IF(A3648=A3647,IF(L3648,TEXT(L3648-M3647,"h:mm"),0),IF(M3647&lt;0.25,TEXT(L3648-M3647,"h:mm"),TEXT(1-M3647+L3648,"h:mm")))</f>
        <v>0:29</v>
      </c>
      <c r="O3647" s="98" t="s">
        <v>4881</v>
      </c>
      <c r="Q3647" s="0" t="s">
        <v>75</v>
      </c>
      <c r="R3647" s="0" t="str">
        <f aca="false">CHOOSE(WEEKDAY(A3647),"Dom","Lun","Mar","Mie","Jue","Vie","Sab")</f>
        <v>Jue</v>
      </c>
    </row>
    <row r="3648" customFormat="false" ht="15" hidden="false" customHeight="true" outlineLevel="0" collapsed="false">
      <c r="A3648" s="32" t="n">
        <v>44505</v>
      </c>
      <c r="B3648" s="9" t="s">
        <v>204</v>
      </c>
      <c r="C3648" s="164" t="n">
        <v>450</v>
      </c>
      <c r="D3648" s="144" t="s">
        <v>104</v>
      </c>
      <c r="E3648" s="73" t="s">
        <v>205</v>
      </c>
      <c r="F3648" s="74" t="n">
        <f aca="false">IF(MONTH(A3648)=MONTH(A3647),F3647+1,1)</f>
        <v>2</v>
      </c>
      <c r="G3648" s="73"/>
      <c r="H3648" s="75" t="s">
        <v>204</v>
      </c>
      <c r="I3648" s="75" t="s">
        <v>79</v>
      </c>
      <c r="J3648" s="75"/>
      <c r="K3648" s="34" t="s">
        <v>80</v>
      </c>
      <c r="L3648" s="7" t="n">
        <v>0.580555555555556</v>
      </c>
      <c r="M3648" s="7" t="n">
        <v>0.603472222222222</v>
      </c>
      <c r="N3648" s="77" t="str">
        <f aca="false">IF(A3649=A3648,IF(L3649,TEXT(L3649-M3648,"h:mm"),0),IF(M3648&lt;0.25,TEXT(L3649-M3648,"h:mm"),TEXT(1-M3648+L3649,"h:mm")))</f>
        <v>3:04</v>
      </c>
      <c r="O3648" s="37" t="s">
        <v>207</v>
      </c>
      <c r="Q3648" s="0" t="s">
        <v>75</v>
      </c>
      <c r="R3648" s="0" t="str">
        <f aca="false">CHOOSE(WEEKDAY(A3648),"Dom","Lun","Mar","Mie","Jue","Vie","Sab")</f>
        <v>Vie</v>
      </c>
    </row>
    <row r="3649" customFormat="false" ht="15" hidden="false" customHeight="true" outlineLevel="0" collapsed="false">
      <c r="A3649" s="32" t="n">
        <v>44505</v>
      </c>
      <c r="B3649" s="9" t="s">
        <v>5159</v>
      </c>
      <c r="C3649" s="157" t="n">
        <v>300</v>
      </c>
      <c r="D3649" s="153" t="s">
        <v>104</v>
      </c>
      <c r="E3649" s="73" t="s">
        <v>5160</v>
      </c>
      <c r="F3649" s="74" t="n">
        <f aca="false">IF(MONTH(A3649)=MONTH(A3648),F3648+1,1)</f>
        <v>3</v>
      </c>
      <c r="G3649" s="73"/>
      <c r="H3649" s="75"/>
      <c r="I3649" s="75" t="s">
        <v>100</v>
      </c>
      <c r="J3649" s="75"/>
      <c r="K3649" s="34" t="s">
        <v>80</v>
      </c>
      <c r="L3649" s="7" t="n">
        <v>0.73125</v>
      </c>
      <c r="M3649" s="7" t="n">
        <v>0.745833333333333</v>
      </c>
      <c r="N3649" s="77" t="str">
        <f aca="false">IF(A3650=A3649,IF(L3650,TEXT(L3650-M3649,"h:mm"),0),IF(M3649&lt;0.25,TEXT(L3650-M3649,"h:mm"),TEXT(1-M3649+L3650,"h:mm")))</f>
        <v>1:01</v>
      </c>
      <c r="O3649" s="37" t="s">
        <v>5161</v>
      </c>
      <c r="Q3649" s="0" t="s">
        <v>75</v>
      </c>
      <c r="R3649" s="0" t="str">
        <f aca="false">CHOOSE(WEEKDAY(A3649),"Dom","Lun","Mar","Mie","Jue","Vie","Sab")</f>
        <v>Vie</v>
      </c>
    </row>
    <row r="3650" customFormat="false" ht="15" hidden="false" customHeight="true" outlineLevel="0" collapsed="false">
      <c r="A3650" s="32" t="n">
        <v>44505</v>
      </c>
      <c r="B3650" s="9" t="s">
        <v>5162</v>
      </c>
      <c r="C3650" s="157" t="n">
        <v>300</v>
      </c>
      <c r="D3650" s="153" t="s">
        <v>104</v>
      </c>
      <c r="E3650" s="73" t="s">
        <v>5163</v>
      </c>
      <c r="F3650" s="74" t="n">
        <f aca="false">IF(MONTH(A3650)=MONTH(A3649),F3649+1,1)</f>
        <v>4</v>
      </c>
      <c r="G3650" s="73"/>
      <c r="H3650" s="75"/>
      <c r="I3650" s="75" t="s">
        <v>113</v>
      </c>
      <c r="J3650" s="75"/>
      <c r="K3650" s="34" t="s">
        <v>80</v>
      </c>
      <c r="L3650" s="7" t="n">
        <v>0.788194444444444</v>
      </c>
      <c r="M3650" s="7" t="n">
        <v>0.805555555555555</v>
      </c>
      <c r="N3650" s="77" t="str">
        <f aca="false">IF(A3651=A3650,IF(L3651,TEXT(L3651-M3650,"h:mm"),0),IF(M3650&lt;0.25,TEXT(L3651-M3650,"h:mm"),TEXT(1-M3650+L3651,"h:mm")))</f>
        <v>17:27</v>
      </c>
      <c r="O3650" s="37" t="s">
        <v>5164</v>
      </c>
      <c r="Q3650" s="0" t="s">
        <v>75</v>
      </c>
      <c r="R3650" s="0" t="str">
        <f aca="false">CHOOSE(WEEKDAY(A3650),"Dom","Lun","Mar","Mie","Jue","Vie","Sab")</f>
        <v>Vie</v>
      </c>
    </row>
    <row r="3651" customFormat="false" ht="15" hidden="true" customHeight="true" outlineLevel="0" collapsed="false">
      <c r="A3651" s="32" t="n">
        <v>44505</v>
      </c>
      <c r="B3651" s="9" t="s">
        <v>5119</v>
      </c>
      <c r="D3651" s="72"/>
      <c r="E3651" s="73"/>
      <c r="F3651" s="74"/>
      <c r="G3651" s="73"/>
      <c r="H3651" s="75"/>
      <c r="I3651" s="75"/>
      <c r="J3651" s="75"/>
      <c r="K3651" s="34" t="s">
        <v>92</v>
      </c>
      <c r="L3651" s="7" t="n">
        <v>0.532638888888889</v>
      </c>
      <c r="M3651" s="7" t="n">
        <v>0.554861111111111</v>
      </c>
      <c r="N3651" s="77" t="str">
        <f aca="false">IF(A3652=A3651,IF(L3652,TEXT(L3652-M3651,"h:mm"),0),IF(M3651&lt;0.25,TEXT(L3652-M3651,"h:mm"),TEXT(1-M3651+L3652,"h:mm")))</f>
        <v>0:21</v>
      </c>
      <c r="O3651" s="37" t="s">
        <v>5120</v>
      </c>
      <c r="Q3651" s="0" t="s">
        <v>75</v>
      </c>
      <c r="R3651" s="0" t="str">
        <f aca="false">CHOOSE(WEEKDAY(A3651),"Dom","Lun","Mar","Mie","Jue","Vie","Sab")</f>
        <v>Vie</v>
      </c>
    </row>
    <row r="3652" customFormat="false" ht="15" hidden="true" customHeight="true" outlineLevel="0" collapsed="false">
      <c r="A3652" s="32" t="n">
        <v>44505</v>
      </c>
      <c r="B3652" s="9" t="s">
        <v>1014</v>
      </c>
      <c r="D3652" s="72"/>
      <c r="E3652" s="73"/>
      <c r="F3652" s="74"/>
      <c r="G3652" s="73"/>
      <c r="H3652" s="75"/>
      <c r="I3652" s="75"/>
      <c r="J3652" s="75"/>
      <c r="K3652" s="34" t="s">
        <v>257</v>
      </c>
      <c r="L3652" s="7" t="n">
        <v>0.569444444444444</v>
      </c>
      <c r="M3652" s="7" t="n">
        <v>0.577777777777778</v>
      </c>
      <c r="N3652" s="77" t="str">
        <f aca="false">IF(A3653=A3652,IF(L3653,TEXT(L3653-M3652,"h:mm"),0),IF(M3652&lt;0.25,TEXT(L3653-M3652,"h:mm"),TEXT(1-M3652+L3653,"h:mm")))</f>
        <v>1:04</v>
      </c>
      <c r="O3652" s="37" t="s">
        <v>1015</v>
      </c>
      <c r="Q3652" s="0" t="s">
        <v>75</v>
      </c>
      <c r="R3652" s="0" t="str">
        <f aca="false">CHOOSE(WEEKDAY(A3652),"Dom","Lun","Mar","Mie","Jue","Vie","Sab")</f>
        <v>Vie</v>
      </c>
    </row>
    <row r="3653" customFormat="false" ht="15" hidden="true" customHeight="true" outlineLevel="0" collapsed="false">
      <c r="A3653" s="32" t="n">
        <v>44505</v>
      </c>
      <c r="B3653" s="9" t="s">
        <v>3991</v>
      </c>
      <c r="D3653" s="72"/>
      <c r="E3653" s="73"/>
      <c r="F3653" s="74"/>
      <c r="G3653" s="73"/>
      <c r="H3653" s="75"/>
      <c r="I3653" s="75"/>
      <c r="J3653" s="75"/>
      <c r="K3653" s="34" t="s">
        <v>257</v>
      </c>
      <c r="L3653" s="7" t="n">
        <v>0.622222222222222</v>
      </c>
      <c r="M3653" s="7" t="n">
        <v>0.632638888888889</v>
      </c>
      <c r="N3653" s="77" t="str">
        <f aca="false">IF(A3654=A3653,IF(L3654,TEXT(L3654-M3653,"h:mm"),0),IF(M3653&lt;0.25,TEXT(L3654-M3653,"h:mm"),TEXT(1-M3653+L3654,"h:mm")))</f>
        <v>0:04</v>
      </c>
      <c r="O3653" s="37" t="s">
        <v>3992</v>
      </c>
      <c r="Q3653" s="0" t="s">
        <v>75</v>
      </c>
      <c r="R3653" s="0" t="str">
        <f aca="false">CHOOSE(WEEKDAY(A3653),"Dom","Lun","Mar","Mie","Jue","Vie","Sab")</f>
        <v>Vie</v>
      </c>
    </row>
    <row r="3654" customFormat="false" ht="15" hidden="true" customHeight="true" outlineLevel="0" collapsed="false">
      <c r="A3654" s="32" t="n">
        <v>44505</v>
      </c>
      <c r="B3654" s="9" t="str">
        <f aca="false">IF(K3654="LAG.OXIDACIÓN","Va a descargar a la Laguna de Oxidación",IF(K3654="GARAJE","Retorna al garaje",""))</f>
        <v>Retorna al garaje</v>
      </c>
      <c r="D3654" s="72"/>
      <c r="E3654" s="73"/>
      <c r="F3654" s="74"/>
      <c r="G3654" s="73"/>
      <c r="H3654" s="75"/>
      <c r="I3654" s="75"/>
      <c r="J3654" s="75"/>
      <c r="K3654" s="34" t="s">
        <v>96</v>
      </c>
      <c r="L3654" s="7" t="n">
        <v>0.635416666666667</v>
      </c>
      <c r="M3654" s="7" t="n">
        <v>0.661111111111111</v>
      </c>
      <c r="N3654" s="77" t="str">
        <f aca="false">IF(A3655=A3654,IF(L3655,TEXT(L3655-M3654,"h:mm"),0),IF(M3654&lt;0.25,TEXT(L3655-M3654,"h:mm"),TEXT(1-M3654+L3655,"h:mm")))</f>
        <v>2:25</v>
      </c>
      <c r="Q3654" s="0" t="s">
        <v>75</v>
      </c>
      <c r="R3654" s="0" t="str">
        <f aca="false">CHOOSE(WEEKDAY(A3654),"Dom","Lun","Mar","Mie","Jue","Vie","Sab")</f>
        <v>Vie</v>
      </c>
    </row>
    <row r="3655" customFormat="false" ht="15" hidden="true" customHeight="true" outlineLevel="0" collapsed="false">
      <c r="A3655" s="32" t="n">
        <v>44505</v>
      </c>
      <c r="B3655" s="9" t="s">
        <v>5165</v>
      </c>
      <c r="D3655" s="72"/>
      <c r="E3655" s="73"/>
      <c r="F3655" s="74"/>
      <c r="G3655" s="73"/>
      <c r="H3655" s="75"/>
      <c r="I3655" s="75"/>
      <c r="J3655" s="75"/>
      <c r="K3655" s="34" t="s">
        <v>108</v>
      </c>
      <c r="L3655" s="7" t="n">
        <v>0.761805555555556</v>
      </c>
      <c r="M3655" s="7" t="n">
        <v>0.771527777777778</v>
      </c>
      <c r="N3655" s="77" t="str">
        <f aca="false">IF(A3656=A3655,IF(L3656,TEXT(L3656-M3655,"h:mm"),0),IF(M3655&lt;0.25,TEXT(L3656-M3655,"h:mm"),TEXT(1-M3655+L3656,"h:mm")))</f>
        <v>0:06</v>
      </c>
      <c r="O3655" s="37" t="s">
        <v>5166</v>
      </c>
      <c r="Q3655" s="0" t="s">
        <v>75</v>
      </c>
      <c r="R3655" s="0" t="str">
        <f aca="false">CHOOSE(WEEKDAY(A3655),"Dom","Lun","Mar","Mie","Jue","Vie","Sab")</f>
        <v>Vie</v>
      </c>
    </row>
    <row r="3656" customFormat="false" ht="15" hidden="true" customHeight="true" outlineLevel="0" collapsed="false">
      <c r="A3656" s="32" t="n">
        <v>44505</v>
      </c>
      <c r="B3656" s="9" t="s">
        <v>5167</v>
      </c>
      <c r="D3656" s="72"/>
      <c r="E3656" s="73"/>
      <c r="F3656" s="74"/>
      <c r="G3656" s="73"/>
      <c r="H3656" s="75"/>
      <c r="I3656" s="75"/>
      <c r="J3656" s="75"/>
      <c r="K3656" s="34" t="s">
        <v>108</v>
      </c>
      <c r="L3656" s="7" t="n">
        <v>0.775694444444444</v>
      </c>
      <c r="M3656" s="7" t="n">
        <v>0.783333333333333</v>
      </c>
      <c r="N3656" s="77" t="str">
        <f aca="false">IF(A3657=A3656,IF(L3657,TEXT(L3657-M3656,"h:mm"),0),IF(M3656&lt;0.25,TEXT(L3657-M3656,"h:mm"),TEXT(1-M3656+L3657,"h:mm")))</f>
        <v>1:21</v>
      </c>
      <c r="O3656" s="37" t="s">
        <v>5168</v>
      </c>
      <c r="Q3656" s="0" t="s">
        <v>75</v>
      </c>
      <c r="R3656" s="0" t="str">
        <f aca="false">CHOOSE(WEEKDAY(A3656),"Dom","Lun","Mar","Mie","Jue","Vie","Sab")</f>
        <v>Vie</v>
      </c>
    </row>
    <row r="3657" customFormat="false" ht="15" hidden="true" customHeight="true" outlineLevel="0" collapsed="false">
      <c r="A3657" s="47" t="n">
        <v>44505</v>
      </c>
      <c r="B3657" s="79" t="str">
        <f aca="false">IF(K3657="LAG.OXIDACIÓN","Va a descargar a la Laguna de Oxidación",IF(K3657="GARAJE","Retorna al garaje",""))</f>
        <v>Retorna al garaje</v>
      </c>
      <c r="C3657" s="49"/>
      <c r="D3657" s="80"/>
      <c r="E3657" s="81"/>
      <c r="F3657" s="82"/>
      <c r="G3657" s="81"/>
      <c r="H3657" s="83"/>
      <c r="I3657" s="83"/>
      <c r="J3657" s="83"/>
      <c r="K3657" s="103" t="s">
        <v>96</v>
      </c>
      <c r="L3657" s="85" t="n">
        <v>0.839583333333333</v>
      </c>
      <c r="M3657" s="85" t="n">
        <v>0.885416666666667</v>
      </c>
      <c r="N3657" s="86" t="str">
        <f aca="false">IF(A3658=A3657,IF(L3658,TEXT(L3658-M3657,"h:mm"),0),IF(M3657&lt;0.25,TEXT(L3658-M3657,"h:mm"),TEXT(1-M3657+L3658,"h:mm")))</f>
        <v>14:21</v>
      </c>
      <c r="O3657" s="59"/>
      <c r="Q3657" s="0" t="s">
        <v>75</v>
      </c>
      <c r="R3657" s="0" t="str">
        <f aca="false">CHOOSE(WEEKDAY(A3657),"Dom","Lun","Mar","Mie","Jue","Vie","Sab")</f>
        <v>Vie</v>
      </c>
    </row>
    <row r="3658" customFormat="false" ht="15" hidden="false" customHeight="true" outlineLevel="0" collapsed="false">
      <c r="A3658" s="32" t="n">
        <v>44506</v>
      </c>
      <c r="B3658" s="9" t="s">
        <v>5169</v>
      </c>
      <c r="C3658" s="156" t="n">
        <v>520</v>
      </c>
      <c r="D3658" s="137" t="s">
        <v>821</v>
      </c>
      <c r="E3658" s="73" t="s">
        <v>5170</v>
      </c>
      <c r="F3658" s="74" t="n">
        <f aca="false">IF(MONTH(A3658)=MONTH(A3657),F3657+1,1)</f>
        <v>1</v>
      </c>
      <c r="G3658" s="73"/>
      <c r="H3658" s="75" t="s">
        <v>5171</v>
      </c>
      <c r="I3658" s="75" t="s">
        <v>1227</v>
      </c>
      <c r="J3658" s="75" t="s">
        <v>2313</v>
      </c>
      <c r="K3658" s="34" t="s">
        <v>80</v>
      </c>
      <c r="L3658" s="7" t="n">
        <v>0.483333333333333</v>
      </c>
      <c r="M3658" s="7" t="n">
        <v>0.49375</v>
      </c>
      <c r="N3658" s="77" t="str">
        <f aca="false">IF(A3659=A3658,IF(L3659,TEXT(L3659-M3658,"h:mm"),0),IF(M3658&lt;0.25,TEXT(L3659-M3658,"h:mm"),TEXT(1-M3658+L3659,"h:mm")))</f>
        <v>3:30</v>
      </c>
      <c r="O3658" s="37" t="s">
        <v>5172</v>
      </c>
      <c r="Q3658" s="0" t="s">
        <v>75</v>
      </c>
      <c r="R3658" s="0" t="str">
        <f aca="false">CHOOSE(WEEKDAY(A3658),"Dom","Lun","Mar","Mie","Jue","Vie","Sab")</f>
        <v>Sab</v>
      </c>
    </row>
    <row r="3659" customFormat="false" ht="15" hidden="false" customHeight="true" outlineLevel="0" collapsed="false">
      <c r="A3659" s="32" t="n">
        <v>44506</v>
      </c>
      <c r="B3659" s="9" t="s">
        <v>5173</v>
      </c>
      <c r="C3659" s="156" t="n">
        <v>400</v>
      </c>
      <c r="D3659" s="137" t="s">
        <v>821</v>
      </c>
      <c r="E3659" s="73" t="s">
        <v>5174</v>
      </c>
      <c r="F3659" s="74" t="n">
        <f aca="false">IF(MONTH(A3659)=MONTH(A3658),F3658+1,1)</f>
        <v>2</v>
      </c>
      <c r="G3659" s="73"/>
      <c r="H3659" s="75" t="s">
        <v>5175</v>
      </c>
      <c r="I3659" s="75" t="s">
        <v>100</v>
      </c>
      <c r="J3659" s="75" t="s">
        <v>2313</v>
      </c>
      <c r="K3659" s="34" t="s">
        <v>80</v>
      </c>
      <c r="L3659" s="7" t="n">
        <v>0.639583333333333</v>
      </c>
      <c r="M3659" s="7" t="n">
        <v>0.654166666666667</v>
      </c>
      <c r="N3659" s="77" t="str">
        <f aca="false">IF(A3660=A3659,IF(L3660,TEXT(L3660-M3659,"h:mm"),0),IF(M3659&lt;0.25,TEXT(L3660-M3659,"h:mm"),TEXT(1-M3659+L3660,"h:mm")))</f>
        <v>18:56</v>
      </c>
      <c r="O3659" s="37" t="s">
        <v>5176</v>
      </c>
      <c r="Q3659" s="0" t="s">
        <v>75</v>
      </c>
      <c r="R3659" s="0" t="str">
        <f aca="false">CHOOSE(WEEKDAY(A3659),"Dom","Lun","Mar","Mie","Jue","Vie","Sab")</f>
        <v>Sab</v>
      </c>
    </row>
    <row r="3660" customFormat="false" ht="15" hidden="false" customHeight="true" outlineLevel="0" collapsed="false">
      <c r="A3660" s="32" t="n">
        <v>44506</v>
      </c>
      <c r="B3660" s="9" t="s">
        <v>4781</v>
      </c>
      <c r="C3660" s="164" t="n">
        <v>300</v>
      </c>
      <c r="D3660" s="144" t="s">
        <v>104</v>
      </c>
      <c r="E3660" s="73" t="s">
        <v>5177</v>
      </c>
      <c r="F3660" s="74" t="n">
        <f aca="false">IF(MONTH(A3660)=MONTH(A3659),F3659+1,1)</f>
        <v>3</v>
      </c>
      <c r="G3660" s="73"/>
      <c r="H3660" s="75"/>
      <c r="I3660" s="75" t="s">
        <v>1227</v>
      </c>
      <c r="J3660" s="75"/>
      <c r="K3660" s="34" t="s">
        <v>80</v>
      </c>
      <c r="L3660" s="7" t="n">
        <v>0.443055555555556</v>
      </c>
      <c r="M3660" s="7" t="n">
        <v>0.470833333333333</v>
      </c>
      <c r="N3660" s="77" t="str">
        <f aca="false">IF(A3661=A3660,IF(L3661,TEXT(L3661-M3660,"h:mm"),0),IF(M3660&lt;0.25,TEXT(L3661-M3660,"h:mm"),TEXT(1-M3660+L3661,"h:mm")))</f>
        <v>1:24</v>
      </c>
      <c r="O3660" s="37" t="s">
        <v>5178</v>
      </c>
      <c r="Q3660" s="0" t="s">
        <v>75</v>
      </c>
      <c r="R3660" s="0" t="str">
        <f aca="false">CHOOSE(WEEKDAY(A3660),"Dom","Lun","Mar","Mie","Jue","Vie","Sab")</f>
        <v>Sab</v>
      </c>
    </row>
    <row r="3661" customFormat="false" ht="15" hidden="true" customHeight="true" outlineLevel="0" collapsed="false">
      <c r="A3661" s="32" t="n">
        <v>44506</v>
      </c>
      <c r="B3661" s="9" t="s">
        <v>5179</v>
      </c>
      <c r="C3661" s="157" t="n">
        <v>300</v>
      </c>
      <c r="D3661" s="153" t="s">
        <v>104</v>
      </c>
      <c r="E3661" s="73"/>
      <c r="F3661" s="74"/>
      <c r="G3661" s="73"/>
      <c r="H3661" s="75"/>
      <c r="I3661" s="75" t="s">
        <v>1227</v>
      </c>
      <c r="J3661" s="75"/>
      <c r="K3661" s="34" t="s">
        <v>108</v>
      </c>
      <c r="L3661" s="7" t="n">
        <v>0.529166666666667</v>
      </c>
      <c r="M3661" s="7" t="n">
        <v>0.552083333333333</v>
      </c>
      <c r="N3661" s="77" t="str">
        <f aca="false">IF(A3662=A3661,IF(L3662,TEXT(L3662-M3661,"h:mm"),0),IF(M3661&lt;0.25,TEXT(L3662-M3661,"h:mm"),TEXT(1-M3661+L3662,"h:mm")))</f>
        <v>3:15</v>
      </c>
      <c r="O3661" s="37" t="s">
        <v>5180</v>
      </c>
      <c r="Q3661" s="0" t="s">
        <v>75</v>
      </c>
      <c r="R3661" s="0" t="str">
        <f aca="false">CHOOSE(WEEKDAY(A3661),"Dom","Lun","Mar","Mie","Jue","Vie","Sab")</f>
        <v>Sab</v>
      </c>
    </row>
    <row r="3662" customFormat="false" ht="15" hidden="false" customHeight="true" outlineLevel="0" collapsed="false">
      <c r="A3662" s="32" t="n">
        <v>44506</v>
      </c>
      <c r="B3662" s="9" t="s">
        <v>68</v>
      </c>
      <c r="C3662" s="164" t="n">
        <v>450</v>
      </c>
      <c r="D3662" s="144" t="s">
        <v>69</v>
      </c>
      <c r="E3662" s="73" t="s">
        <v>70</v>
      </c>
      <c r="F3662" s="74" t="n">
        <f aca="false">IF(MONTH(A3662)=MONTH(A3661),F3661+1,1)</f>
        <v>1</v>
      </c>
      <c r="G3662" s="73"/>
      <c r="H3662" s="75" t="s">
        <v>71</v>
      </c>
      <c r="I3662" s="75" t="s">
        <v>113</v>
      </c>
      <c r="J3662" s="75" t="s">
        <v>2313</v>
      </c>
      <c r="K3662" s="34" t="s">
        <v>80</v>
      </c>
      <c r="L3662" s="7" t="n">
        <v>0.6875</v>
      </c>
      <c r="M3662" s="7" t="n">
        <v>0.730555555555556</v>
      </c>
      <c r="N3662" s="77" t="str">
        <f aca="false">IF(A3663=A3662,IF(L3663,TEXT(L3663-M3662,"h:mm"),0),IF(M3662&lt;0.25,TEXT(L3663-M3662,"h:mm"),TEXT(1-M3662+L3663,"h:mm")))</f>
        <v>16:45</v>
      </c>
      <c r="O3662" s="37" t="s">
        <v>74</v>
      </c>
      <c r="Q3662" s="0" t="s">
        <v>75</v>
      </c>
      <c r="R3662" s="0" t="str">
        <f aca="false">CHOOSE(WEEKDAY(A3662),"Dom","Lun","Mar","Mie","Jue","Vie","Sab")</f>
        <v>Sab</v>
      </c>
    </row>
    <row r="3663" customFormat="false" ht="15" hidden="true" customHeight="true" outlineLevel="0" collapsed="false">
      <c r="A3663" s="32" t="n">
        <v>44506</v>
      </c>
      <c r="B3663" s="9" t="s">
        <v>5181</v>
      </c>
      <c r="D3663" s="72"/>
      <c r="E3663" s="73"/>
      <c r="F3663" s="74"/>
      <c r="G3663" s="73"/>
      <c r="H3663" s="75"/>
      <c r="I3663" s="75"/>
      <c r="J3663" s="75"/>
      <c r="K3663" s="34" t="s">
        <v>257</v>
      </c>
      <c r="L3663" s="7" t="n">
        <v>0.428472222222222</v>
      </c>
      <c r="M3663" s="7" t="n">
        <v>0.439583333333333</v>
      </c>
      <c r="N3663" s="77" t="str">
        <f aca="false">IF(A3664=A3663,IF(L3664,TEXT(L3664-M3663,"h:mm"),0),IF(M3663&lt;0.25,TEXT(L3664-M3663,"h:mm"),TEXT(1-M3663+L3664,"h:mm")))</f>
        <v>3:01</v>
      </c>
      <c r="O3663" s="37" t="s">
        <v>5182</v>
      </c>
      <c r="Q3663" s="0" t="s">
        <v>75</v>
      </c>
      <c r="R3663" s="0" t="str">
        <f aca="false">CHOOSE(WEEKDAY(A3663),"Dom","Lun","Mar","Mie","Jue","Vie","Sab")</f>
        <v>Sab</v>
      </c>
    </row>
    <row r="3664" customFormat="false" ht="15" hidden="true" customHeight="true" outlineLevel="0" collapsed="false">
      <c r="A3664" s="32" t="n">
        <v>44506</v>
      </c>
      <c r="B3664" s="9" t="str">
        <f aca="false">IF(K3664="LAG.OXIDACIÓN","Va a descargar a la Laguna de Oxidación",IF(K3664="GARAJE","Retorna al garaje",""))</f>
        <v>Va a descargar a la Laguna de Oxidación</v>
      </c>
      <c r="D3664" s="72"/>
      <c r="E3664" s="73"/>
      <c r="F3664" s="74"/>
      <c r="G3664" s="73"/>
      <c r="H3664" s="75"/>
      <c r="I3664" s="75"/>
      <c r="J3664" s="75"/>
      <c r="K3664" s="34" t="s">
        <v>144</v>
      </c>
      <c r="L3664" s="7" t="n">
        <v>0.565277777777778</v>
      </c>
      <c r="M3664" s="7" t="n">
        <v>0.609027777777778</v>
      </c>
      <c r="N3664" s="77" t="str">
        <f aca="false">IF(A3665=A3664,IF(L3665,TEXT(L3665-M3664,"h:mm"),0),IF(M3664&lt;0.25,TEXT(L3665-M3664,"h:mm"),TEXT(1-M3664+L3665,"h:mm")))</f>
        <v>0:08</v>
      </c>
      <c r="Q3664" s="0" t="s">
        <v>75</v>
      </c>
      <c r="R3664" s="0" t="str">
        <f aca="false">CHOOSE(WEEKDAY(A3664),"Dom","Lun","Mar","Mie","Jue","Vie","Sab")</f>
        <v>Sab</v>
      </c>
    </row>
    <row r="3665" customFormat="false" ht="15" hidden="true" customHeight="true" outlineLevel="0" collapsed="false">
      <c r="A3665" s="32" t="n">
        <v>44506</v>
      </c>
      <c r="B3665" s="9" t="str">
        <f aca="false">IF(K3665="LAG.OXIDACIÓN","Va a descargar a la Laguna de Oxidación",IF(K3665="GARAJE","Retorna al garaje",""))</f>
        <v>Retorna al garaje</v>
      </c>
      <c r="D3665" s="72"/>
      <c r="E3665" s="73"/>
      <c r="F3665" s="74"/>
      <c r="G3665" s="73"/>
      <c r="H3665" s="75"/>
      <c r="I3665" s="75"/>
      <c r="J3665" s="75"/>
      <c r="K3665" s="34" t="s">
        <v>96</v>
      </c>
      <c r="L3665" s="7" t="n">
        <v>0.614583333333333</v>
      </c>
      <c r="M3665" s="7" t="n">
        <v>0.631944444444444</v>
      </c>
      <c r="N3665" s="77" t="str">
        <f aca="false">IF(A3666=A3665,IF(L3666,TEXT(L3666-M3665,"h:mm"),0),IF(M3665&lt;0.25,TEXT(L3666-M3665,"h:mm"),TEXT(1-M3665+L3666,"h:mm")))</f>
        <v>3:25</v>
      </c>
      <c r="O3665" s="37" t="s">
        <v>5183</v>
      </c>
      <c r="Q3665" s="0" t="s">
        <v>75</v>
      </c>
      <c r="R3665" s="0" t="str">
        <f aca="false">CHOOSE(WEEKDAY(A3665),"Dom","Lun","Mar","Mie","Jue","Vie","Sab")</f>
        <v>Sab</v>
      </c>
    </row>
    <row r="3666" customFormat="false" ht="15" hidden="true" customHeight="true" outlineLevel="0" collapsed="false">
      <c r="A3666" s="47" t="n">
        <v>44506</v>
      </c>
      <c r="B3666" s="79" t="str">
        <f aca="false">IF(K3666="LAG.OXIDACIÓN","Va a descargar a la Laguna de Oxidación",IF(K3666="GARAJE","Retorna al garaje",""))</f>
        <v>Retorna al garaje</v>
      </c>
      <c r="C3666" s="49"/>
      <c r="D3666" s="80"/>
      <c r="E3666" s="81"/>
      <c r="F3666" s="82"/>
      <c r="G3666" s="81"/>
      <c r="H3666" s="83"/>
      <c r="I3666" s="83"/>
      <c r="J3666" s="83"/>
      <c r="K3666" s="103" t="s">
        <v>96</v>
      </c>
      <c r="L3666" s="85" t="n">
        <v>0.774305555555555</v>
      </c>
      <c r="M3666" s="85" t="n">
        <v>0.815972222222222</v>
      </c>
      <c r="N3666" s="86" t="str">
        <f aca="false">IF(A3667=A3666,IF(L3667,TEXT(L3667-M3666,"h:mm"),0),IF(M3666&lt;0.25,TEXT(L3667-M3666,"h:mm"),TEXT(1-M3666+L3667,"h:mm")))</f>
        <v>12:06</v>
      </c>
      <c r="O3666" s="59"/>
      <c r="Q3666" s="0" t="s">
        <v>75</v>
      </c>
      <c r="R3666" s="0" t="str">
        <f aca="false">CHOOSE(WEEKDAY(A3666),"Dom","Lun","Mar","Mie","Jue","Vie","Sab")</f>
        <v>Sab</v>
      </c>
    </row>
    <row r="3667" customFormat="false" ht="15" hidden="false" customHeight="true" outlineLevel="0" collapsed="false">
      <c r="A3667" s="32" t="n">
        <v>44510</v>
      </c>
      <c r="B3667" s="9" t="s">
        <v>204</v>
      </c>
      <c r="C3667" s="156" t="n">
        <v>450</v>
      </c>
      <c r="D3667" s="137" t="s">
        <v>104</v>
      </c>
      <c r="E3667" s="73" t="s">
        <v>205</v>
      </c>
      <c r="F3667" s="74" t="n">
        <f aca="false">IF(MONTH(A3667)=MONTH(A3666),F3666+1,1)</f>
        <v>1</v>
      </c>
      <c r="G3667" s="73"/>
      <c r="H3667" s="75" t="s">
        <v>204</v>
      </c>
      <c r="I3667" s="75" t="s">
        <v>79</v>
      </c>
      <c r="J3667" s="75" t="s">
        <v>2313</v>
      </c>
      <c r="K3667" s="34" t="s">
        <v>80</v>
      </c>
      <c r="L3667" s="7" t="n">
        <v>0.320138888888889</v>
      </c>
      <c r="M3667" s="7" t="n">
        <v>0.35</v>
      </c>
      <c r="N3667" s="77" t="str">
        <f aca="false">IF(A3668=A3667,IF(L3668,TEXT(L3668-M3667,"h:mm"),0),IF(M3667&lt;0.25,TEXT(L3668-M3667,"h:mm"),TEXT(1-M3667+L3668,"h:mm")))</f>
        <v>23:00</v>
      </c>
      <c r="O3667" s="37" t="s">
        <v>207</v>
      </c>
      <c r="P3667" s="0" t="s">
        <v>5147</v>
      </c>
      <c r="Q3667" s="0" t="s">
        <v>115</v>
      </c>
      <c r="R3667" s="0" t="str">
        <f aca="false">CHOOSE(WEEKDAY(A3667),"Dom","Lun","Mar","Mie","Jue","Vie","Sab")</f>
        <v>Mie</v>
      </c>
    </row>
    <row r="3668" customFormat="false" ht="15" hidden="true" customHeight="true" outlineLevel="0" collapsed="false">
      <c r="A3668" s="32" t="n">
        <v>44510</v>
      </c>
      <c r="B3668" s="9" t="s">
        <v>1632</v>
      </c>
      <c r="D3668" s="72"/>
      <c r="E3668" s="73"/>
      <c r="F3668" s="74"/>
      <c r="G3668" s="73"/>
      <c r="H3668" s="75"/>
      <c r="I3668" s="75"/>
      <c r="J3668" s="75"/>
      <c r="K3668" s="34" t="s">
        <v>257</v>
      </c>
      <c r="L3668" s="7" t="n">
        <v>0.308333333333333</v>
      </c>
      <c r="M3668" s="7" t="n">
        <v>0.315277777777778</v>
      </c>
      <c r="N3668" s="77" t="str">
        <f aca="false">IF(A3669=A3668,IF(L3669,TEXT(L3669-M3668,"h:mm"),0),IF(M3668&lt;0.25,TEXT(L3669-M3668,"h:mm"),TEXT(1-M3668+L3669,"h:mm")))</f>
        <v>1:17</v>
      </c>
      <c r="O3668" s="37" t="s">
        <v>407</v>
      </c>
      <c r="Q3668" s="0" t="s">
        <v>115</v>
      </c>
      <c r="R3668" s="0" t="str">
        <f aca="false">CHOOSE(WEEKDAY(A3668),"Dom","Lun","Mar","Mie","Jue","Vie","Sab")</f>
        <v>Mie</v>
      </c>
    </row>
    <row r="3669" customFormat="false" ht="15" hidden="true" customHeight="true" outlineLevel="0" collapsed="false">
      <c r="A3669" s="47" t="n">
        <v>44510</v>
      </c>
      <c r="B3669" s="79" t="str">
        <f aca="false">IF(K3669="LAG.OXIDACIÓN","Va a descargar a la Laguna de Oxidación",IF(K3669="GARAJE","Retorna al garaje",""))</f>
        <v>Retorna al garaje</v>
      </c>
      <c r="C3669" s="49"/>
      <c r="D3669" s="80"/>
      <c r="E3669" s="81"/>
      <c r="F3669" s="82"/>
      <c r="G3669" s="81"/>
      <c r="H3669" s="83"/>
      <c r="I3669" s="83"/>
      <c r="J3669" s="83"/>
      <c r="K3669" s="103" t="s">
        <v>96</v>
      </c>
      <c r="L3669" s="85" t="n">
        <v>0.36875</v>
      </c>
      <c r="M3669" s="85" t="n">
        <v>0.4125</v>
      </c>
      <c r="N3669" s="86" t="str">
        <f aca="false">IF(A3670=A3669,IF(L3670,TEXT(L3670-M3669,"h:mm"),0),IF(M3669&lt;0.25,TEXT(L3670-M3669,"h:mm"),TEXT(1-M3669+L3670,"h:mm")))</f>
        <v>19:20</v>
      </c>
      <c r="O3669" s="59"/>
      <c r="Q3669" s="0" t="s">
        <v>115</v>
      </c>
      <c r="R3669" s="0" t="str">
        <f aca="false">CHOOSE(WEEKDAY(A3669),"Dom","Lun","Mar","Mie","Jue","Vie","Sab")</f>
        <v>Mie</v>
      </c>
    </row>
    <row r="3670" customFormat="false" ht="15" hidden="false" customHeight="true" outlineLevel="0" collapsed="false">
      <c r="A3670" s="32" t="n">
        <v>44511</v>
      </c>
      <c r="B3670" s="9" t="s">
        <v>5184</v>
      </c>
      <c r="C3670" s="33" t="n">
        <v>300</v>
      </c>
      <c r="D3670" s="72" t="s">
        <v>898</v>
      </c>
      <c r="E3670" s="73" t="s">
        <v>899</v>
      </c>
      <c r="F3670" s="74" t="n">
        <f aca="false">IF(MONTH(A3670)=MONTH(A3669),F3669+1,1)</f>
        <v>1</v>
      </c>
      <c r="G3670" s="73"/>
      <c r="H3670" s="75" t="s">
        <v>897</v>
      </c>
      <c r="I3670" s="75" t="s">
        <v>79</v>
      </c>
      <c r="J3670" s="75" t="s">
        <v>2313</v>
      </c>
      <c r="K3670" s="34" t="s">
        <v>80</v>
      </c>
      <c r="L3670" s="7" t="n">
        <v>0.218055555555556</v>
      </c>
      <c r="M3670" s="7" t="n">
        <v>0.252777777777778</v>
      </c>
      <c r="N3670" s="77" t="str">
        <f aca="false">IF(A3671=A3670,IF(L3671,TEXT(L3671-M3670,"h:mm"),0),IF(M3670&lt;0.25,TEXT(L3671-M3670,"h:mm"),TEXT(1-M3670+L3671,"h:mm")))</f>
        <v>0:40</v>
      </c>
      <c r="O3670" s="37" t="s">
        <v>901</v>
      </c>
      <c r="P3670" s="0" t="s">
        <v>5147</v>
      </c>
      <c r="Q3670" s="0" t="s">
        <v>115</v>
      </c>
      <c r="R3670" s="0" t="str">
        <f aca="false">CHOOSE(WEEKDAY(A3670),"Dom","Lun","Mar","Mie","Jue","Vie","Sab")</f>
        <v>Jue</v>
      </c>
    </row>
    <row r="3671" customFormat="false" ht="15" hidden="false" customHeight="true" outlineLevel="0" collapsed="false">
      <c r="A3671" s="32" t="n">
        <v>44511</v>
      </c>
      <c r="B3671" s="9" t="s">
        <v>897</v>
      </c>
      <c r="C3671" s="33" t="n">
        <v>300</v>
      </c>
      <c r="D3671" s="72" t="s">
        <v>898</v>
      </c>
      <c r="E3671" s="73" t="s">
        <v>899</v>
      </c>
      <c r="F3671" s="74" t="n">
        <f aca="false">IF(MONTH(A3671)=MONTH(A3670),F3670+1,1)</f>
        <v>2</v>
      </c>
      <c r="G3671" s="73"/>
      <c r="H3671" s="75" t="s">
        <v>897</v>
      </c>
      <c r="I3671" s="75" t="s">
        <v>79</v>
      </c>
      <c r="J3671" s="75" t="s">
        <v>2313</v>
      </c>
      <c r="K3671" s="34" t="s">
        <v>80</v>
      </c>
      <c r="L3671" s="7" t="n">
        <v>0.280555555555556</v>
      </c>
      <c r="M3671" s="7" t="n">
        <v>0.284027777777778</v>
      </c>
      <c r="N3671" s="77" t="str">
        <f aca="false">IF(A3672=A3671,IF(L3672,TEXT(L3672-M3671,"h:mm"),0),IF(M3671&lt;0.25,TEXT(L3672-M3671,"h:mm"),TEXT(1-M3671+L3672,"h:mm")))</f>
        <v>0:24</v>
      </c>
      <c r="O3671" s="37" t="s">
        <v>5185</v>
      </c>
      <c r="P3671" s="0" t="s">
        <v>5147</v>
      </c>
      <c r="Q3671" s="0" t="s">
        <v>115</v>
      </c>
      <c r="R3671" s="0" t="str">
        <f aca="false">CHOOSE(WEEKDAY(A3671),"Dom","Lun","Mar","Mie","Jue","Vie","Sab")</f>
        <v>Jue</v>
      </c>
    </row>
    <row r="3672" customFormat="false" ht="15" hidden="true" customHeight="true" outlineLevel="0" collapsed="false">
      <c r="A3672" s="47" t="n">
        <v>44511</v>
      </c>
      <c r="B3672" s="79" t="str">
        <f aca="false">IF(K3672="LAG.OXIDACIÓN","Va a descargar a la Laguna de Oxidación",IF(K3672="GARAJE","Retorna al garaje",""))</f>
        <v>Retorna al garaje</v>
      </c>
      <c r="C3672" s="49"/>
      <c r="D3672" s="80"/>
      <c r="E3672" s="81"/>
      <c r="F3672" s="82"/>
      <c r="G3672" s="81"/>
      <c r="H3672" s="83"/>
      <c r="I3672" s="83"/>
      <c r="J3672" s="83"/>
      <c r="K3672" s="103" t="s">
        <v>96</v>
      </c>
      <c r="L3672" s="85" t="n">
        <v>0.300694444444444</v>
      </c>
      <c r="M3672" s="85" t="n">
        <v>0.347222222222222</v>
      </c>
      <c r="N3672" s="86" t="str">
        <f aca="false">IF(A3673=A3672,IF(L3673,TEXT(L3673-M3672,"h:mm"),0),IF(M3672&lt;0.25,TEXT(L3673-M3672,"h:mm"),TEXT(1-M3672+L3673,"h:mm")))</f>
        <v>1:21</v>
      </c>
      <c r="O3672" s="59"/>
      <c r="Q3672" s="0" t="s">
        <v>115</v>
      </c>
      <c r="R3672" s="0" t="str">
        <f aca="false">CHOOSE(WEEKDAY(A3672),"Dom","Lun","Mar","Mie","Jue","Vie","Sab")</f>
        <v>Jue</v>
      </c>
    </row>
    <row r="3673" customFormat="false" ht="15" hidden="false" customHeight="true" outlineLevel="0" collapsed="false">
      <c r="A3673" s="32" t="n">
        <v>44512</v>
      </c>
      <c r="B3673" s="9" t="s">
        <v>2970</v>
      </c>
      <c r="C3673" s="33" t="n">
        <v>350</v>
      </c>
      <c r="D3673" s="72" t="s">
        <v>821</v>
      </c>
      <c r="E3673" s="73" t="s">
        <v>2971</v>
      </c>
      <c r="F3673" s="74" t="n">
        <f aca="false">IF(MONTH(A3673)=MONTH(A3672),F3672+1,1)</f>
        <v>1</v>
      </c>
      <c r="G3673" s="73"/>
      <c r="H3673" s="75" t="s">
        <v>2972</v>
      </c>
      <c r="I3673" s="75" t="s">
        <v>100</v>
      </c>
      <c r="J3673" s="75" t="s">
        <v>2313</v>
      </c>
      <c r="K3673" s="34" t="s">
        <v>72</v>
      </c>
      <c r="L3673" s="7" t="n">
        <v>0.403472222222222</v>
      </c>
      <c r="M3673" s="7" t="n">
        <v>0.403472222222222</v>
      </c>
      <c r="N3673" s="77" t="n">
        <f aca="false">IF(A3674=A3673,IF(L3674,TEXT(L3674-M3673,"h:mm"),0),IF(M3673&lt;0.25,TEXT(L3674-M3673,"h:mm"),TEXT(1-M3673+L3674,"h:mm")))</f>
        <v>0</v>
      </c>
      <c r="O3673" s="37" t="s">
        <v>2973</v>
      </c>
      <c r="Q3673" s="0" t="s">
        <v>115</v>
      </c>
      <c r="R3673" s="0" t="str">
        <f aca="false">CHOOSE(WEEKDAY(A3673),"Dom","Lun","Mar","Mie","Jue","Vie","Sab")</f>
        <v>Vie</v>
      </c>
    </row>
    <row r="3674" customFormat="false" ht="15" hidden="false" customHeight="true" outlineLevel="0" collapsed="false">
      <c r="A3674" s="47" t="n">
        <v>44512</v>
      </c>
      <c r="B3674" s="79" t="s">
        <v>3170</v>
      </c>
      <c r="C3674" s="49" t="n">
        <v>430</v>
      </c>
      <c r="D3674" s="80" t="s">
        <v>821</v>
      </c>
      <c r="E3674" s="81" t="s">
        <v>3171</v>
      </c>
      <c r="F3674" s="82" t="n">
        <f aca="false">IF(MONTH(A3674)=MONTH(A3673),F3673+1,1)</f>
        <v>2</v>
      </c>
      <c r="G3674" s="81"/>
      <c r="H3674" s="83" t="s">
        <v>3172</v>
      </c>
      <c r="I3674" s="83" t="s">
        <v>113</v>
      </c>
      <c r="J3674" s="83" t="s">
        <v>2313</v>
      </c>
      <c r="K3674" s="103" t="s">
        <v>72</v>
      </c>
      <c r="L3674" s="85"/>
      <c r="M3674" s="85"/>
      <c r="N3674" s="86" t="str">
        <f aca="false">IF(A3675=A3674,IF(L3675,TEXT(L3675-M3674,"h:mm"),0),IF(M3674&lt;0.25,TEXT(L3675-M3674,"h:mm"),TEXT(1-M3674+L3675,"h:mm")))</f>
        <v>5:47</v>
      </c>
      <c r="O3674" s="59" t="s">
        <v>3173</v>
      </c>
      <c r="Q3674" s="0" t="s">
        <v>115</v>
      </c>
      <c r="R3674" s="0" t="str">
        <f aca="false">CHOOSE(WEEKDAY(A3674),"Dom","Lun","Mar","Mie","Jue","Vie","Sab")</f>
        <v>Vie</v>
      </c>
    </row>
    <row r="3675" customFormat="false" ht="15" hidden="true" customHeight="true" outlineLevel="0" collapsed="false">
      <c r="A3675" s="32" t="n">
        <v>44513</v>
      </c>
      <c r="B3675" s="9" t="s">
        <v>5186</v>
      </c>
      <c r="D3675" s="72"/>
      <c r="E3675" s="73"/>
      <c r="F3675" s="74"/>
      <c r="G3675" s="73"/>
      <c r="H3675" s="75"/>
      <c r="I3675" s="75"/>
      <c r="J3675" s="75"/>
      <c r="K3675" s="34" t="s">
        <v>257</v>
      </c>
      <c r="L3675" s="7" t="n">
        <v>0.240972222222222</v>
      </c>
      <c r="M3675" s="7" t="n">
        <v>0.25</v>
      </c>
      <c r="N3675" s="77" t="str">
        <f aca="false">IF(A3676=A3675,IF(L3676,TEXT(L3676-M3675,"h:mm"),0),IF(M3675&lt;0.25,TEXT(L3676-M3675,"h:mm"),TEXT(1-M3675+L3676,"h:mm")))</f>
        <v>0:03</v>
      </c>
      <c r="O3675" s="37" t="s">
        <v>5187</v>
      </c>
      <c r="Q3675" s="0" t="s">
        <v>115</v>
      </c>
      <c r="R3675" s="0" t="str">
        <f aca="false">CHOOSE(WEEKDAY(A3675),"Dom","Lun","Mar","Mie","Jue","Vie","Sab")</f>
        <v>Sab</v>
      </c>
    </row>
    <row r="3676" customFormat="false" ht="15" hidden="true" customHeight="true" outlineLevel="0" collapsed="false">
      <c r="A3676" s="47" t="n">
        <v>44513</v>
      </c>
      <c r="B3676" s="79" t="str">
        <f aca="false">IF(K3676="LAG.OXIDACIÓN","Va a descargar a la Laguna de Oxidación",IF(K3676="GARAJE","Retorna al garaje",""))</f>
        <v>Retorna al garaje</v>
      </c>
      <c r="C3676" s="49"/>
      <c r="D3676" s="80"/>
      <c r="E3676" s="81"/>
      <c r="F3676" s="82"/>
      <c r="G3676" s="81"/>
      <c r="H3676" s="83"/>
      <c r="I3676" s="83"/>
      <c r="J3676" s="83"/>
      <c r="K3676" s="103" t="s">
        <v>96</v>
      </c>
      <c r="L3676" s="85" t="n">
        <v>0.252083333333333</v>
      </c>
      <c r="M3676" s="85" t="n">
        <v>0.263888888888889</v>
      </c>
      <c r="N3676" s="86" t="str">
        <f aca="false">IF(A3677=A3676,IF(L3677,TEXT(L3677-M3676,"h:mm"),0),IF(M3676&lt;0.25,TEXT(L3677-M3676,"h:mm"),TEXT(1-M3676+L3677,"h:mm")))</f>
        <v>22:23</v>
      </c>
      <c r="O3676" s="59"/>
      <c r="Q3676" s="0" t="s">
        <v>115</v>
      </c>
      <c r="R3676" s="0" t="str">
        <f aca="false">CHOOSE(WEEKDAY(A3676),"Dom","Lun","Mar","Mie","Jue","Vie","Sab")</f>
        <v>Sab</v>
      </c>
    </row>
    <row r="3677" customFormat="false" ht="15" hidden="false" customHeight="true" outlineLevel="0" collapsed="false">
      <c r="A3677" s="32" t="n">
        <v>44515</v>
      </c>
      <c r="B3677" s="9" t="s">
        <v>204</v>
      </c>
      <c r="C3677" s="164" t="n">
        <v>450</v>
      </c>
      <c r="D3677" s="144" t="s">
        <v>104</v>
      </c>
      <c r="E3677" s="73" t="s">
        <v>205</v>
      </c>
      <c r="F3677" s="74" t="n">
        <f aca="false">IF(MONTH(A3677)=MONTH(A3676),F3676+1,1)</f>
        <v>1</v>
      </c>
      <c r="G3677" s="73"/>
      <c r="H3677" s="75" t="s">
        <v>204</v>
      </c>
      <c r="I3677" s="75" t="s">
        <v>79</v>
      </c>
      <c r="J3677" s="75"/>
      <c r="K3677" s="34" t="s">
        <v>80</v>
      </c>
      <c r="L3677" s="7" t="n">
        <v>0.196527777777778</v>
      </c>
      <c r="M3677" s="7" t="n">
        <v>0.227083333333333</v>
      </c>
      <c r="N3677" s="77" t="str">
        <f aca="false">IF(A3678=A3677,IF(L3678,TEXT(L3678-M3677,"h:mm"),0),IF(M3677&lt;0.25,TEXT(L3678-M3677,"h:mm"),TEXT(1-M3677+L3678,"h:mm")))</f>
        <v>23:05</v>
      </c>
      <c r="O3677" s="37" t="s">
        <v>207</v>
      </c>
      <c r="Q3677" s="0" t="s">
        <v>115</v>
      </c>
      <c r="R3677" s="0" t="str">
        <f aca="false">CHOOSE(WEEKDAY(A3677),"Dom","Lun","Mar","Mie","Jue","Vie","Sab")</f>
        <v>Lun</v>
      </c>
    </row>
    <row r="3678" customFormat="false" ht="15" hidden="true" customHeight="true" outlineLevel="0" collapsed="false">
      <c r="A3678" s="32" t="n">
        <v>44515</v>
      </c>
      <c r="B3678" s="9" t="s">
        <v>1632</v>
      </c>
      <c r="D3678" s="72"/>
      <c r="E3678" s="73"/>
      <c r="F3678" s="74"/>
      <c r="G3678" s="73"/>
      <c r="H3678" s="75"/>
      <c r="I3678" s="75"/>
      <c r="J3678" s="75"/>
      <c r="K3678" s="34" t="s">
        <v>257</v>
      </c>
      <c r="L3678" s="7" t="n">
        <v>0.188888888888889</v>
      </c>
      <c r="M3678" s="7" t="n">
        <v>0.19375</v>
      </c>
      <c r="N3678" s="77" t="str">
        <f aca="false">IF(A3679=A3678,IF(L3679,TEXT(L3679-M3678,"h:mm"),0),IF(M3678&lt;0.25,TEXT(L3679-M3678,"h:mm"),TEXT(1-M3678+L3679,"h:mm")))</f>
        <v>1:13</v>
      </c>
      <c r="O3678" s="37" t="s">
        <v>407</v>
      </c>
      <c r="Q3678" s="0" t="s">
        <v>115</v>
      </c>
      <c r="R3678" s="0" t="str">
        <f aca="false">CHOOSE(WEEKDAY(A3678),"Dom","Lun","Mar","Mie","Jue","Vie","Sab")</f>
        <v>Lun</v>
      </c>
    </row>
    <row r="3679" customFormat="false" ht="15" hidden="true" customHeight="true" outlineLevel="0" collapsed="false">
      <c r="A3679" s="47" t="n">
        <v>44515</v>
      </c>
      <c r="B3679" s="79" t="str">
        <f aca="false">IF(K3679="LAG.OXIDACIÓN","Va a descargar a la Laguna de Oxidación",IF(K3679="GARAJE","Retorna al garaje",""))</f>
        <v>Retorna al garaje</v>
      </c>
      <c r="C3679" s="49"/>
      <c r="D3679" s="80"/>
      <c r="E3679" s="81"/>
      <c r="F3679" s="82"/>
      <c r="G3679" s="81"/>
      <c r="H3679" s="83"/>
      <c r="I3679" s="83"/>
      <c r="J3679" s="83"/>
      <c r="K3679" s="103" t="s">
        <v>96</v>
      </c>
      <c r="L3679" s="85" t="n">
        <v>0.244444444444444</v>
      </c>
      <c r="M3679" s="85" t="n">
        <v>0.283333333333333</v>
      </c>
      <c r="N3679" s="86" t="str">
        <f aca="false">IF(A3680=A3679,IF(L3680,TEXT(L3680-M3679,"h:mm"),0),IF(M3679&lt;0.25,TEXT(L3680-M3679,"h:mm"),TEXT(1-M3679+L3680,"h:mm")))</f>
        <v>2:12</v>
      </c>
      <c r="O3679" s="59"/>
      <c r="Q3679" s="0" t="s">
        <v>115</v>
      </c>
      <c r="R3679" s="0" t="str">
        <f aca="false">CHOOSE(WEEKDAY(A3679),"Dom","Lun","Mar","Mie","Jue","Vie","Sab")</f>
        <v>Lun</v>
      </c>
    </row>
    <row r="3680" customFormat="false" ht="15" hidden="false" customHeight="true" outlineLevel="0" collapsed="false">
      <c r="A3680" s="32" t="n">
        <v>44516</v>
      </c>
      <c r="B3680" s="9" t="s">
        <v>5188</v>
      </c>
      <c r="C3680" s="157" t="n">
        <v>300</v>
      </c>
      <c r="D3680" s="153" t="s">
        <v>104</v>
      </c>
      <c r="E3680" s="73" t="s">
        <v>5189</v>
      </c>
      <c r="F3680" s="74" t="n">
        <f aca="false">IF(MONTH(A3680)=MONTH(A3679),F3679+1,1)</f>
        <v>1</v>
      </c>
      <c r="G3680" s="73"/>
      <c r="H3680" s="75"/>
      <c r="I3680" s="75" t="s">
        <v>79</v>
      </c>
      <c r="J3680" s="75"/>
      <c r="K3680" s="34" t="s">
        <v>80</v>
      </c>
      <c r="L3680" s="7" t="n">
        <v>0.375</v>
      </c>
      <c r="M3680" s="7" t="n">
        <v>0.395833333333333</v>
      </c>
      <c r="N3680" s="77" t="str">
        <f aca="false">IF(A3681=A3680,IF(L3681,TEXT(L3681-M3680,"h:mm"),0),IF(M3680&lt;0.25,TEXT(L3681-M3680,"h:mm"),TEXT(1-M3680+L3681,"h:mm")))</f>
        <v>22:31</v>
      </c>
      <c r="O3680" s="37" t="s">
        <v>5190</v>
      </c>
      <c r="Q3680" s="0" t="s">
        <v>332</v>
      </c>
      <c r="R3680" s="0" t="str">
        <f aca="false">CHOOSE(WEEKDAY(A3680),"Dom","Lun","Mar","Mie","Jue","Vie","Sab")</f>
        <v>Mar</v>
      </c>
    </row>
    <row r="3681" customFormat="false" ht="15" hidden="true" customHeight="true" outlineLevel="0" collapsed="false">
      <c r="A3681" s="32" t="n">
        <v>44516</v>
      </c>
      <c r="B3681" s="9" t="s">
        <v>1730</v>
      </c>
      <c r="D3681" s="72"/>
      <c r="E3681" s="73"/>
      <c r="F3681" s="74"/>
      <c r="G3681" s="73"/>
      <c r="H3681" s="75"/>
      <c r="I3681" s="75"/>
      <c r="J3681" s="75"/>
      <c r="K3681" s="34" t="s">
        <v>108</v>
      </c>
      <c r="L3681" s="7" t="n">
        <v>0.334027777777778</v>
      </c>
      <c r="M3681" s="7" t="n">
        <v>0.345138888888889</v>
      </c>
      <c r="N3681" s="77" t="str">
        <f aca="false">IF(A3682=A3681,IF(L3682,TEXT(L3682-M3681,"h:mm"),0),IF(M3681&lt;0.25,TEXT(L3682-M3681,"h:mm"),TEXT(1-M3681+L3682,"h:mm")))</f>
        <v>1:42</v>
      </c>
      <c r="O3681" s="37" t="s">
        <v>5191</v>
      </c>
      <c r="Q3681" s="0" t="s">
        <v>332</v>
      </c>
      <c r="R3681" s="0" t="str">
        <f aca="false">CHOOSE(WEEKDAY(A3681),"Dom","Lun","Mar","Mie","Jue","Vie","Sab")</f>
        <v>Mar</v>
      </c>
    </row>
    <row r="3682" customFormat="false" ht="15" hidden="true" customHeight="true" outlineLevel="0" collapsed="false">
      <c r="A3682" s="32" t="n">
        <v>44516</v>
      </c>
      <c r="B3682" s="9" t="s">
        <v>5188</v>
      </c>
      <c r="D3682" s="72"/>
      <c r="E3682" s="73"/>
      <c r="F3682" s="74"/>
      <c r="G3682" s="73"/>
      <c r="H3682" s="75"/>
      <c r="I3682" s="75"/>
      <c r="J3682" s="75"/>
      <c r="K3682" s="34" t="s">
        <v>108</v>
      </c>
      <c r="L3682" s="7" t="n">
        <v>0.415972222222222</v>
      </c>
      <c r="M3682" s="7" t="n">
        <v>0.418055555555556</v>
      </c>
      <c r="N3682" s="77" t="str">
        <f aca="false">IF(A3683=A3682,IF(L3683,TEXT(L3683-M3682,"h:mm"),0),IF(M3682&lt;0.25,TEXT(L3683-M3682,"h:mm"),TEXT(1-M3682+L3683,"h:mm")))</f>
        <v>0:16</v>
      </c>
      <c r="O3682" s="37" t="s">
        <v>5192</v>
      </c>
      <c r="Q3682" s="0" t="s">
        <v>332</v>
      </c>
      <c r="R3682" s="0" t="str">
        <f aca="false">CHOOSE(WEEKDAY(A3682),"Dom","Lun","Mar","Mie","Jue","Vie","Sab")</f>
        <v>Mar</v>
      </c>
    </row>
    <row r="3683" customFormat="false" ht="15" hidden="true" customHeight="true" outlineLevel="0" collapsed="false">
      <c r="A3683" s="47" t="n">
        <v>44516</v>
      </c>
      <c r="B3683" s="79" t="str">
        <f aca="false">IF(K3683="LAG.OXIDACIÓN","Va a descargar a la Laguna de Oxidación",IF(K3683="GARAJE","Retorna al garaje",""))</f>
        <v>Retorna al garaje</v>
      </c>
      <c r="C3683" s="49"/>
      <c r="D3683" s="80"/>
      <c r="E3683" s="81"/>
      <c r="F3683" s="82"/>
      <c r="G3683" s="81"/>
      <c r="H3683" s="83"/>
      <c r="I3683" s="83"/>
      <c r="J3683" s="83"/>
      <c r="K3683" s="103" t="s">
        <v>96</v>
      </c>
      <c r="L3683" s="85" t="n">
        <v>0.429166666666667</v>
      </c>
      <c r="M3683" s="85" t="n">
        <v>0.460416666666667</v>
      </c>
      <c r="N3683" s="86" t="str">
        <f aca="false">IF(A3684=A3683,IF(L3684,TEXT(L3684-M3683,"h:mm"),0),IF(M3683&lt;0.25,TEXT(L3684-M3683,"h:mm"),TEXT(1-M3683+L3684,"h:mm")))</f>
        <v>5:37</v>
      </c>
      <c r="O3683" s="59"/>
      <c r="Q3683" s="0" t="s">
        <v>332</v>
      </c>
      <c r="R3683" s="0" t="str">
        <f aca="false">CHOOSE(WEEKDAY(A3683),"Dom","Lun","Mar","Mie","Jue","Vie","Sab")</f>
        <v>Mar</v>
      </c>
    </row>
    <row r="3684" customFormat="false" ht="15" hidden="false" customHeight="true" outlineLevel="0" collapsed="false">
      <c r="A3684" s="32" t="n">
        <v>44517</v>
      </c>
      <c r="B3684" s="9" t="s">
        <v>5193</v>
      </c>
      <c r="C3684" s="156" t="n">
        <v>350</v>
      </c>
      <c r="D3684" s="137" t="s">
        <v>821</v>
      </c>
      <c r="E3684" s="73" t="n">
        <v>78131846</v>
      </c>
      <c r="F3684" s="74" t="n">
        <f aca="false">IF(MONTH(A3684)=MONTH(A3683),F3683+1,1)</f>
        <v>1</v>
      </c>
      <c r="G3684" s="73"/>
      <c r="H3684" s="75" t="s">
        <v>5194</v>
      </c>
      <c r="I3684" s="75" t="s">
        <v>183</v>
      </c>
      <c r="J3684" s="75" t="s">
        <v>2313</v>
      </c>
      <c r="K3684" s="34" t="s">
        <v>80</v>
      </c>
      <c r="L3684" s="7" t="n">
        <v>0.694444444444444</v>
      </c>
      <c r="M3684" s="7" t="n">
        <v>0.734722222222222</v>
      </c>
      <c r="N3684" s="77" t="str">
        <f aca="false">IF(A3685=A3684,IF(L3685,TEXT(L3685-M3684,"h:mm"),0),IF(M3684&lt;0.25,TEXT(L3685-M3684,"h:mm"),TEXT(1-M3684+L3685,"h:mm")))</f>
        <v>17:00</v>
      </c>
      <c r="O3684" s="37" t="s">
        <v>5195</v>
      </c>
      <c r="P3684" s="0" t="s">
        <v>5147</v>
      </c>
      <c r="Q3684" s="0" t="s">
        <v>332</v>
      </c>
      <c r="R3684" s="0" t="str">
        <f aca="false">CHOOSE(WEEKDAY(A3684),"Dom","Lun","Mar","Mie","Jue","Vie","Sab")</f>
        <v>Mie</v>
      </c>
    </row>
    <row r="3685" customFormat="false" ht="15" hidden="false" customHeight="true" outlineLevel="0" collapsed="false">
      <c r="A3685" s="32" t="n">
        <v>44517</v>
      </c>
      <c r="B3685" s="9" t="s">
        <v>5196</v>
      </c>
      <c r="C3685" s="156" t="n">
        <v>400</v>
      </c>
      <c r="D3685" s="137" t="s">
        <v>104</v>
      </c>
      <c r="E3685" s="73" t="s">
        <v>2033</v>
      </c>
      <c r="F3685" s="74" t="n">
        <f aca="false">IF(MONTH(A3685)=MONTH(A3684),F3684+1,1)</f>
        <v>2</v>
      </c>
      <c r="G3685" s="73"/>
      <c r="H3685" s="75"/>
      <c r="I3685" s="75" t="s">
        <v>183</v>
      </c>
      <c r="J3685" s="75" t="s">
        <v>2313</v>
      </c>
      <c r="K3685" s="34" t="s">
        <v>80</v>
      </c>
      <c r="L3685" s="7" t="n">
        <v>0.443055555555556</v>
      </c>
      <c r="M3685" s="7" t="n">
        <v>0.464583333333333</v>
      </c>
      <c r="N3685" s="77" t="str">
        <f aca="false">IF(A3686=A3685,IF(L3686,TEXT(L3686-M3685,"h:mm"),0),IF(M3685&lt;0.25,TEXT(L3686-M3685,"h:mm"),TEXT(1-M3685+L3686,"h:mm")))</f>
        <v>1:17</v>
      </c>
      <c r="O3685" s="37" t="s">
        <v>2034</v>
      </c>
      <c r="P3685" s="0" t="s">
        <v>5147</v>
      </c>
      <c r="Q3685" s="0" t="s">
        <v>332</v>
      </c>
      <c r="R3685" s="0" t="str">
        <f aca="false">CHOOSE(WEEKDAY(A3685),"Dom","Lun","Mar","Mie","Jue","Vie","Sab")</f>
        <v>Mie</v>
      </c>
    </row>
    <row r="3686" customFormat="false" ht="15" hidden="false" customHeight="true" outlineLevel="0" collapsed="false">
      <c r="A3686" s="32" t="n">
        <v>44517</v>
      </c>
      <c r="B3686" s="9" t="s">
        <v>1089</v>
      </c>
      <c r="C3686" s="156" t="n">
        <v>350</v>
      </c>
      <c r="D3686" s="137" t="s">
        <v>104</v>
      </c>
      <c r="E3686" s="73" t="s">
        <v>5197</v>
      </c>
      <c r="F3686" s="74" t="n">
        <f aca="false">IF(MONTH(A3686)=MONTH(A3685),F3685+1,1)</f>
        <v>3</v>
      </c>
      <c r="G3686" s="73"/>
      <c r="H3686" s="75"/>
      <c r="I3686" s="75" t="s">
        <v>131</v>
      </c>
      <c r="J3686" s="75" t="s">
        <v>2313</v>
      </c>
      <c r="K3686" s="34" t="s">
        <v>80</v>
      </c>
      <c r="L3686" s="7" t="n">
        <v>0.518055555555556</v>
      </c>
      <c r="M3686" s="7" t="n">
        <v>0.549305555555556</v>
      </c>
      <c r="N3686" s="77" t="str">
        <f aca="false">IF(A3687=A3686,IF(L3687,TEXT(L3687-M3686,"h:mm"),0),IF(M3686&lt;0.25,TEXT(L3687-M3686,"h:mm"),TEXT(1-M3686+L3687,"h:mm")))</f>
        <v>1:35</v>
      </c>
      <c r="O3686" s="37" t="s">
        <v>5198</v>
      </c>
      <c r="P3686" s="0" t="s">
        <v>5147</v>
      </c>
      <c r="Q3686" s="0" t="s">
        <v>332</v>
      </c>
      <c r="R3686" s="0" t="str">
        <f aca="false">CHOOSE(WEEKDAY(A3686),"Dom","Lun","Mar","Mie","Jue","Vie","Sab")</f>
        <v>Mie</v>
      </c>
    </row>
    <row r="3687" customFormat="false" ht="15" hidden="false" customHeight="true" outlineLevel="0" collapsed="false">
      <c r="A3687" s="32" t="n">
        <v>44517</v>
      </c>
      <c r="B3687" s="9" t="s">
        <v>982</v>
      </c>
      <c r="C3687" s="156" t="n">
        <v>300</v>
      </c>
      <c r="D3687" s="137" t="s">
        <v>104</v>
      </c>
      <c r="E3687" s="73" t="s">
        <v>983</v>
      </c>
      <c r="F3687" s="74" t="n">
        <f aca="false">IF(MONTH(A3687)=MONTH(A3686),F3686+1,1)</f>
        <v>4</v>
      </c>
      <c r="G3687" s="73"/>
      <c r="H3687" s="75"/>
      <c r="I3687" s="75" t="s">
        <v>113</v>
      </c>
      <c r="J3687" s="75" t="s">
        <v>2313</v>
      </c>
      <c r="K3687" s="34" t="s">
        <v>80</v>
      </c>
      <c r="L3687" s="7" t="n">
        <v>0.615277777777778</v>
      </c>
      <c r="M3687" s="7" t="n">
        <v>0.629166666666667</v>
      </c>
      <c r="N3687" s="77" t="str">
        <f aca="false">IF(A3688=A3687,IF(L3688,TEXT(L3688-M3687,"h:mm"),0),IF(M3687&lt;0.25,TEXT(L3688-M3687,"h:mm"),TEXT(1-M3687+L3688,"h:mm")))</f>
        <v>20:30</v>
      </c>
      <c r="O3687" s="37" t="s">
        <v>984</v>
      </c>
      <c r="P3687" s="0" t="s">
        <v>5147</v>
      </c>
      <c r="Q3687" s="0" t="s">
        <v>332</v>
      </c>
      <c r="R3687" s="0" t="str">
        <f aca="false">CHOOSE(WEEKDAY(A3687),"Dom","Lun","Mar","Mie","Jue","Vie","Sab")</f>
        <v>Mie</v>
      </c>
    </row>
    <row r="3688" customFormat="false" ht="15" hidden="true" customHeight="true" outlineLevel="0" collapsed="false">
      <c r="A3688" s="32" t="n">
        <v>44517</v>
      </c>
      <c r="B3688" s="9" t="str">
        <f aca="false">IF(K3688="LAG.OXIDACIÓN","Va a descargar a la Laguna de Oxidación",IF(K3688="GARAJE","Retorna al garaje",""))</f>
        <v>Va a descargar a la Laguna de Oxidación</v>
      </c>
      <c r="D3688" s="72"/>
      <c r="E3688" s="73"/>
      <c r="F3688" s="74"/>
      <c r="G3688" s="73"/>
      <c r="H3688" s="75"/>
      <c r="I3688" s="75"/>
      <c r="J3688" s="75"/>
      <c r="K3688" s="34" t="s">
        <v>144</v>
      </c>
      <c r="L3688" s="7" t="n">
        <v>0.483333333333333</v>
      </c>
      <c r="M3688" s="7" t="n">
        <v>0.500694444444444</v>
      </c>
      <c r="N3688" s="77" t="str">
        <f aca="false">IF(A3689=A3688,IF(L3689,TEXT(L3689-M3688,"h:mm"),0),IF(M3688&lt;0.25,TEXT(L3689-M3688,"h:mm"),TEXT(1-M3688+L3689,"h:mm")))</f>
        <v>1:49</v>
      </c>
      <c r="Q3688" s="0" t="s">
        <v>332</v>
      </c>
      <c r="R3688" s="0" t="str">
        <f aca="false">CHOOSE(WEEKDAY(A3688),"Dom","Lun","Mar","Mie","Jue","Vie","Sab")</f>
        <v>Mie</v>
      </c>
    </row>
    <row r="3689" customFormat="false" ht="15" hidden="true" customHeight="true" outlineLevel="0" collapsed="false">
      <c r="A3689" s="32" t="n">
        <v>44517</v>
      </c>
      <c r="B3689" s="9" t="s">
        <v>5199</v>
      </c>
      <c r="D3689" s="72"/>
      <c r="E3689" s="73"/>
      <c r="F3689" s="74"/>
      <c r="G3689" s="73"/>
      <c r="H3689" s="75"/>
      <c r="I3689" s="75"/>
      <c r="J3689" s="75"/>
      <c r="K3689" s="34" t="s">
        <v>108</v>
      </c>
      <c r="L3689" s="7" t="n">
        <v>0.576388888888889</v>
      </c>
      <c r="M3689" s="7" t="n">
        <v>0.588194444444444</v>
      </c>
      <c r="N3689" s="77" t="str">
        <f aca="false">IF(A3690=A3689,IF(L3690,TEXT(L3690-M3689,"h:mm"),0),IF(M3689&lt;0.25,TEXT(L3690-M3689,"h:mm"),TEXT(1-M3689+L3690,"h:mm")))</f>
        <v>0:05</v>
      </c>
      <c r="Q3689" s="0" t="s">
        <v>332</v>
      </c>
      <c r="R3689" s="0" t="str">
        <f aca="false">CHOOSE(WEEKDAY(A3689),"Dom","Lun","Mar","Mie","Jue","Vie","Sab")</f>
        <v>Mie</v>
      </c>
    </row>
    <row r="3690" customFormat="false" ht="15" hidden="true" customHeight="true" outlineLevel="0" collapsed="false">
      <c r="A3690" s="32" t="n">
        <v>44517</v>
      </c>
      <c r="B3690" s="9" t="s">
        <v>1039</v>
      </c>
      <c r="D3690" s="72"/>
      <c r="E3690" s="73"/>
      <c r="F3690" s="74"/>
      <c r="G3690" s="73"/>
      <c r="H3690" s="75"/>
      <c r="I3690" s="75"/>
      <c r="J3690" s="75"/>
      <c r="K3690" s="34" t="s">
        <v>257</v>
      </c>
      <c r="L3690" s="7" t="n">
        <v>0.591666666666667</v>
      </c>
      <c r="M3690" s="7" t="n">
        <v>0.6125</v>
      </c>
      <c r="N3690" s="77" t="str">
        <f aca="false">IF(A3691=A3690,IF(L3691,TEXT(L3691-M3690,"h:mm"),0),IF(M3690&lt;0.25,TEXT(L3691-M3690,"h:mm"),TEXT(1-M3690+L3691,"h:mm")))</f>
        <v>1:10</v>
      </c>
      <c r="O3690" s="37" t="s">
        <v>1040</v>
      </c>
      <c r="Q3690" s="0" t="s">
        <v>332</v>
      </c>
      <c r="R3690" s="0" t="str">
        <f aca="false">CHOOSE(WEEKDAY(A3690),"Dom","Lun","Mar","Mie","Jue","Vie","Sab")</f>
        <v>Mie</v>
      </c>
    </row>
    <row r="3691" customFormat="false" ht="15" hidden="true" customHeight="true" outlineLevel="0" collapsed="false">
      <c r="A3691" s="32" t="n">
        <v>44517</v>
      </c>
      <c r="B3691" s="9" t="s">
        <v>982</v>
      </c>
      <c r="D3691" s="72"/>
      <c r="E3691" s="73"/>
      <c r="F3691" s="74"/>
      <c r="G3691" s="73"/>
      <c r="H3691" s="75"/>
      <c r="I3691" s="75" t="s">
        <v>113</v>
      </c>
      <c r="J3691" s="75"/>
      <c r="K3691" s="34" t="s">
        <v>108</v>
      </c>
      <c r="L3691" s="7" t="n">
        <v>0.661111111111111</v>
      </c>
      <c r="M3691" s="7" t="n">
        <v>0.6625</v>
      </c>
      <c r="N3691" s="77" t="str">
        <f aca="false">IF(A3692=A3691,IF(L3692,TEXT(L3692-M3691,"h:mm"),0),IF(M3691&lt;0.25,TEXT(L3692-M3691,"h:mm"),TEXT(1-M3691+L3692,"h:mm")))</f>
        <v>2:43</v>
      </c>
      <c r="O3691" s="37" t="s">
        <v>5200</v>
      </c>
      <c r="Q3691" s="0" t="s">
        <v>332</v>
      </c>
      <c r="R3691" s="0" t="str">
        <f aca="false">CHOOSE(WEEKDAY(A3691),"Dom","Lun","Mar","Mie","Jue","Vie","Sab")</f>
        <v>Mie</v>
      </c>
    </row>
    <row r="3692" customFormat="false" ht="15" hidden="true" customHeight="true" outlineLevel="0" collapsed="false">
      <c r="A3692" s="32" t="n">
        <v>44517</v>
      </c>
      <c r="B3692" s="9" t="str">
        <f aca="false">IF(K3692="LAG.OXIDACIÓN","Va a descargar a la Laguna de Oxidación",IF(K3692="GARAJE","Retorna al garaje",""))</f>
        <v>Va a descargar a la Laguna de Oxidación</v>
      </c>
      <c r="D3692" s="72"/>
      <c r="E3692" s="73"/>
      <c r="F3692" s="74"/>
      <c r="G3692" s="73"/>
      <c r="H3692" s="75"/>
      <c r="I3692" s="75"/>
      <c r="J3692" s="75"/>
      <c r="K3692" s="34" t="s">
        <v>144</v>
      </c>
      <c r="L3692" s="7" t="n">
        <v>0.775694444444444</v>
      </c>
      <c r="M3692" s="7" t="n">
        <v>0.788194444444444</v>
      </c>
      <c r="N3692" s="77" t="str">
        <f aca="false">IF(A3693=A3692,IF(L3693,TEXT(L3693-M3692,"h:mm"),0),IF(M3692&lt;0.25,TEXT(L3693-M3692,"h:mm"),TEXT(1-M3692+L3693,"h:mm")))</f>
        <v>0:12</v>
      </c>
      <c r="Q3692" s="0" t="s">
        <v>332</v>
      </c>
      <c r="R3692" s="0" t="str">
        <f aca="false">CHOOSE(WEEKDAY(A3692),"Dom","Lun","Mar","Mie","Jue","Vie","Sab")</f>
        <v>Mie</v>
      </c>
    </row>
    <row r="3693" customFormat="false" ht="15" hidden="true" customHeight="true" outlineLevel="0" collapsed="false">
      <c r="A3693" s="47" t="n">
        <v>44517</v>
      </c>
      <c r="B3693" s="79" t="str">
        <f aca="false">IF(K3693="LAG.OXIDACIÓN","Va a descargar a la Laguna de Oxidación",IF(K3693="GARAJE","Retorna al garaje",""))</f>
        <v>Retorna al garaje</v>
      </c>
      <c r="C3693" s="49"/>
      <c r="D3693" s="80"/>
      <c r="E3693" s="81"/>
      <c r="F3693" s="82"/>
      <c r="G3693" s="81"/>
      <c r="H3693" s="83"/>
      <c r="I3693" s="83"/>
      <c r="J3693" s="83"/>
      <c r="K3693" s="103" t="s">
        <v>96</v>
      </c>
      <c r="L3693" s="85" t="n">
        <v>0.796527777777778</v>
      </c>
      <c r="M3693" s="85" t="n">
        <v>0.815277777777778</v>
      </c>
      <c r="N3693" s="86" t="str">
        <f aca="false">IF(A3694=A3693,IF(L3694,TEXT(L3694-M3693,"h:mm"),0),IF(M3693&lt;0.25,TEXT(L3694-M3693,"h:mm"),TEXT(1-M3693+L3694,"h:mm")))</f>
        <v>20:11</v>
      </c>
      <c r="O3693" s="59"/>
      <c r="Q3693" s="0" t="s">
        <v>332</v>
      </c>
      <c r="R3693" s="0" t="str">
        <f aca="false">CHOOSE(WEEKDAY(A3693),"Dom","Lun","Mar","Mie","Jue","Vie","Sab")</f>
        <v>Mie</v>
      </c>
    </row>
    <row r="3694" customFormat="false" ht="15" hidden="false" customHeight="true" outlineLevel="0" collapsed="false">
      <c r="A3694" s="32" t="n">
        <v>44518</v>
      </c>
      <c r="B3694" s="9" t="s">
        <v>5201</v>
      </c>
      <c r="C3694" s="33" t="n">
        <v>440</v>
      </c>
      <c r="D3694" s="72" t="s">
        <v>821</v>
      </c>
      <c r="E3694" s="73" t="s">
        <v>5202</v>
      </c>
      <c r="F3694" s="74" t="n">
        <f aca="false">IF(MONTH(A3694)=MONTH(A3693),F3693+1,1)</f>
        <v>1</v>
      </c>
      <c r="G3694" s="73"/>
      <c r="H3694" s="75" t="s">
        <v>5203</v>
      </c>
      <c r="I3694" s="75" t="s">
        <v>113</v>
      </c>
      <c r="J3694" s="75" t="s">
        <v>2313</v>
      </c>
      <c r="K3694" s="34" t="s">
        <v>757</v>
      </c>
      <c r="L3694" s="7" t="n">
        <v>0.65625</v>
      </c>
      <c r="M3694" s="7" t="n">
        <v>0.65625</v>
      </c>
      <c r="N3694" s="77" t="str">
        <f aca="false">IF(A3695=A3694,IF(L3695,TEXT(L3695-M3694,"h:mm"),0),IF(M3694&lt;0.25,TEXT(L3695-M3694,"h:mm"),TEXT(1-M3694+L3695,"h:mm")))</f>
        <v>2:13</v>
      </c>
      <c r="O3694" s="37" t="s">
        <v>5204</v>
      </c>
      <c r="Q3694" s="0" t="s">
        <v>332</v>
      </c>
      <c r="R3694" s="0" t="str">
        <f aca="false">CHOOSE(WEEKDAY(A3694),"Dom","Lun","Mar","Mie","Jue","Vie","Sab")</f>
        <v>Jue</v>
      </c>
    </row>
    <row r="3695" customFormat="false" ht="15" hidden="false" customHeight="true" outlineLevel="0" collapsed="false">
      <c r="A3695" s="32" t="n">
        <v>44518</v>
      </c>
      <c r="B3695" s="9" t="s">
        <v>5205</v>
      </c>
      <c r="C3695" s="33" t="n">
        <v>400</v>
      </c>
      <c r="D3695" s="72" t="s">
        <v>821</v>
      </c>
      <c r="E3695" s="73" t="s">
        <v>5206</v>
      </c>
      <c r="F3695" s="74" t="n">
        <f aca="false">IF(MONTH(A3695)=MONTH(A3694),F3694+1,1)</f>
        <v>2</v>
      </c>
      <c r="G3695" s="73"/>
      <c r="H3695" s="75" t="s">
        <v>5207</v>
      </c>
      <c r="I3695" s="75" t="s">
        <v>131</v>
      </c>
      <c r="J3695" s="75" t="s">
        <v>2313</v>
      </c>
      <c r="K3695" s="34" t="s">
        <v>80</v>
      </c>
      <c r="L3695" s="7" t="n">
        <v>0.748611111111111</v>
      </c>
      <c r="M3695" s="7" t="n">
        <v>0.784027777777778</v>
      </c>
      <c r="N3695" s="77" t="str">
        <f aca="false">IF(A3696=A3695,IF(L3696,TEXT(L3696-M3695,"h:mm"),0),IF(M3695&lt;0.25,TEXT(L3696-M3695,"h:mm"),TEXT(1-M3695+L3696,"h:mm")))</f>
        <v>20:50</v>
      </c>
      <c r="O3695" s="37" t="s">
        <v>5208</v>
      </c>
      <c r="P3695" s="0" t="s">
        <v>5147</v>
      </c>
      <c r="Q3695" s="0" t="s">
        <v>332</v>
      </c>
      <c r="R3695" s="0" t="str">
        <f aca="false">CHOOSE(WEEKDAY(A3695),"Dom","Lun","Mar","Mie","Jue","Vie","Sab")</f>
        <v>Jue</v>
      </c>
    </row>
    <row r="3696" customFormat="false" ht="15" hidden="false" customHeight="true" outlineLevel="0" collapsed="false">
      <c r="A3696" s="32" t="n">
        <v>44518</v>
      </c>
      <c r="B3696" s="9" t="s">
        <v>204</v>
      </c>
      <c r="C3696" s="156" t="n">
        <v>450</v>
      </c>
      <c r="D3696" s="137" t="s">
        <v>104</v>
      </c>
      <c r="E3696" s="73" t="s">
        <v>205</v>
      </c>
      <c r="F3696" s="74" t="n">
        <f aca="false">IF(MONTH(A3696)=MONTH(A3695),F3695+1,1)</f>
        <v>3</v>
      </c>
      <c r="G3696" s="73"/>
      <c r="H3696" s="75" t="s">
        <v>204</v>
      </c>
      <c r="I3696" s="75" t="s">
        <v>79</v>
      </c>
      <c r="J3696" s="75" t="s">
        <v>2313</v>
      </c>
      <c r="K3696" s="34" t="s">
        <v>80</v>
      </c>
      <c r="L3696" s="7" t="n">
        <v>0.652083333333333</v>
      </c>
      <c r="M3696" s="7" t="n">
        <v>0.65625</v>
      </c>
      <c r="N3696" s="77" t="str">
        <f aca="false">IF(A3697=A3696,IF(L3697,TEXT(L3697-M3696,"h:mm"),0),IF(M3696&lt;0.25,TEXT(L3697-M3696,"h:mm"),TEXT(1-M3696+L3697,"h:mm")))</f>
        <v>17:44</v>
      </c>
      <c r="O3696" s="37" t="s">
        <v>207</v>
      </c>
      <c r="P3696" s="0" t="s">
        <v>5147</v>
      </c>
      <c r="Q3696" s="0" t="s">
        <v>332</v>
      </c>
      <c r="R3696" s="0" t="str">
        <f aca="false">CHOOSE(WEEKDAY(A3696),"Dom","Lun","Mar","Mie","Jue","Vie","Sab")</f>
        <v>Jue</v>
      </c>
    </row>
    <row r="3697" customFormat="false" ht="15" hidden="false" customHeight="true" outlineLevel="0" collapsed="false">
      <c r="A3697" s="32" t="n">
        <v>44518</v>
      </c>
      <c r="B3697" s="9" t="s">
        <v>68</v>
      </c>
      <c r="C3697" s="156" t="n">
        <v>450</v>
      </c>
      <c r="D3697" s="137" t="s">
        <v>69</v>
      </c>
      <c r="E3697" s="73" t="s">
        <v>70</v>
      </c>
      <c r="F3697" s="74" t="n">
        <f aca="false">IF(MONTH(A3697)=MONTH(A3696),F3696+1,1)</f>
        <v>4</v>
      </c>
      <c r="G3697" s="73"/>
      <c r="H3697" s="75" t="s">
        <v>71</v>
      </c>
      <c r="I3697" s="75" t="s">
        <v>113</v>
      </c>
      <c r="J3697" s="75" t="s">
        <v>2313</v>
      </c>
      <c r="K3697" s="34" t="s">
        <v>80</v>
      </c>
      <c r="L3697" s="7" t="n">
        <v>0.395138888888889</v>
      </c>
      <c r="M3697" s="7" t="n">
        <v>0.403472222222222</v>
      </c>
      <c r="N3697" s="77" t="str">
        <f aca="false">IF(A3698=A3697,IF(L3698,TEXT(L3698-M3697,"h:mm"),0),IF(M3697&lt;0.25,TEXT(L3698-M3697,"h:mm"),TEXT(1-M3697+L3698,"h:mm")))</f>
        <v>22:54</v>
      </c>
      <c r="O3697" s="37" t="s">
        <v>74</v>
      </c>
      <c r="P3697" s="0" t="s">
        <v>5147</v>
      </c>
      <c r="Q3697" s="0" t="s">
        <v>332</v>
      </c>
      <c r="R3697" s="0" t="str">
        <f aca="false">CHOOSE(WEEKDAY(A3697),"Dom","Lun","Mar","Mie","Jue","Vie","Sab")</f>
        <v>Jue</v>
      </c>
    </row>
    <row r="3698" customFormat="false" ht="15" hidden="true" customHeight="true" outlineLevel="0" collapsed="false">
      <c r="A3698" s="32" t="n">
        <v>44518</v>
      </c>
      <c r="B3698" s="9" t="s">
        <v>5209</v>
      </c>
      <c r="D3698" s="72"/>
      <c r="E3698" s="73"/>
      <c r="F3698" s="74"/>
      <c r="G3698" s="73"/>
      <c r="H3698" s="75"/>
      <c r="I3698" s="75"/>
      <c r="J3698" s="75"/>
      <c r="K3698" s="34" t="s">
        <v>108</v>
      </c>
      <c r="L3698" s="7" t="n">
        <v>0.357638888888889</v>
      </c>
      <c r="M3698" s="7" t="n">
        <v>0.379861111111111</v>
      </c>
      <c r="N3698" s="77" t="str">
        <f aca="false">IF(A3699=A3698,IF(L3699,TEXT(L3699-M3698,"h:mm"),0),IF(M3698&lt;0.25,TEXT(L3699-M3698,"h:mm"),TEXT(1-M3698+L3699,"h:mm")))</f>
        <v>1:32</v>
      </c>
      <c r="O3698" s="37" t="s">
        <v>5210</v>
      </c>
      <c r="Q3698" s="0" t="s">
        <v>332</v>
      </c>
      <c r="R3698" s="0" t="str">
        <f aca="false">CHOOSE(WEEKDAY(A3698),"Dom","Lun","Mar","Mie","Jue","Vie","Sab")</f>
        <v>Jue</v>
      </c>
    </row>
    <row r="3699" customFormat="false" ht="15" hidden="true" customHeight="true" outlineLevel="0" collapsed="false">
      <c r="A3699" s="32" t="n">
        <v>44518</v>
      </c>
      <c r="B3699" s="9" t="str">
        <f aca="false">IF(K3699="LAG.OXIDACIÓN","Va a descargar a la Laguna de Oxidación",IF(K3699="GARAJE","Retorna al garaje",""))</f>
        <v>Va a descargar a la Laguna de Oxidación</v>
      </c>
      <c r="D3699" s="72"/>
      <c r="E3699" s="73"/>
      <c r="F3699" s="74"/>
      <c r="G3699" s="73"/>
      <c r="H3699" s="75"/>
      <c r="I3699" s="75"/>
      <c r="J3699" s="75"/>
      <c r="K3699" s="34" t="s">
        <v>144</v>
      </c>
      <c r="L3699" s="7" t="n">
        <v>0.44375</v>
      </c>
      <c r="M3699" s="7" t="n">
        <v>0.482638888888889</v>
      </c>
      <c r="N3699" s="77" t="str">
        <f aca="false">IF(A3700=A3699,IF(L3700,TEXT(L3700-M3699,"h:mm"),0),IF(M3699&lt;0.25,TEXT(L3700-M3699,"h:mm"),TEXT(1-M3699+L3700,"h:mm")))</f>
        <v>0:20</v>
      </c>
      <c r="Q3699" s="0" t="s">
        <v>332</v>
      </c>
      <c r="R3699" s="0" t="str">
        <f aca="false">CHOOSE(WEEKDAY(A3699),"Dom","Lun","Mar","Mie","Jue","Vie","Sab")</f>
        <v>Jue</v>
      </c>
    </row>
    <row r="3700" customFormat="false" ht="15" hidden="true" customHeight="true" outlineLevel="0" collapsed="false">
      <c r="A3700" s="32" t="n">
        <v>44518</v>
      </c>
      <c r="B3700" s="9" t="s">
        <v>5211</v>
      </c>
      <c r="D3700" s="72"/>
      <c r="E3700" s="73"/>
      <c r="F3700" s="74"/>
      <c r="G3700" s="73"/>
      <c r="H3700" s="75"/>
      <c r="I3700" s="75" t="s">
        <v>183</v>
      </c>
      <c r="J3700" s="75"/>
      <c r="K3700" s="34" t="s">
        <v>108</v>
      </c>
      <c r="L3700" s="7" t="n">
        <v>0.496527777777778</v>
      </c>
      <c r="M3700" s="7" t="n">
        <v>0.501388888888889</v>
      </c>
      <c r="N3700" s="77" t="str">
        <f aca="false">IF(A3701=A3700,IF(L3701,TEXT(L3701-M3700,"h:mm"),0),IF(M3700&lt;0.25,TEXT(L3701-M3700,"h:mm"),TEXT(1-M3700+L3701,"h:mm")))</f>
        <v>0:22</v>
      </c>
      <c r="O3700" s="37" t="s">
        <v>5212</v>
      </c>
      <c r="Q3700" s="0" t="s">
        <v>332</v>
      </c>
      <c r="R3700" s="0" t="str">
        <f aca="false">CHOOSE(WEEKDAY(A3700),"Dom","Lun","Mar","Mie","Jue","Vie","Sab")</f>
        <v>Jue</v>
      </c>
    </row>
    <row r="3701" customFormat="false" ht="15" hidden="true" customHeight="true" outlineLevel="0" collapsed="false">
      <c r="A3701" s="32" t="n">
        <v>44518</v>
      </c>
      <c r="B3701" s="9" t="s">
        <v>4736</v>
      </c>
      <c r="D3701" s="72"/>
      <c r="E3701" s="73"/>
      <c r="F3701" s="74"/>
      <c r="G3701" s="73"/>
      <c r="H3701" s="75"/>
      <c r="I3701" s="75"/>
      <c r="J3701" s="75"/>
      <c r="K3701" s="34" t="s">
        <v>108</v>
      </c>
      <c r="L3701" s="7" t="n">
        <v>0.516666666666667</v>
      </c>
      <c r="M3701" s="7" t="n">
        <v>0.561805555555556</v>
      </c>
      <c r="N3701" s="77" t="str">
        <f aca="false">IF(A3702=A3701,IF(L3702,TEXT(L3702-M3701,"h:mm"),0),IF(M3701&lt;0.25,TEXT(L3702-M3701,"h:mm"),TEXT(1-M3701+L3702,"h:mm")))</f>
        <v>1:15</v>
      </c>
      <c r="Q3701" s="0" t="s">
        <v>332</v>
      </c>
      <c r="R3701" s="0" t="str">
        <f aca="false">CHOOSE(WEEKDAY(A3701),"Dom","Lun","Mar","Mie","Jue","Vie","Sab")</f>
        <v>Jue</v>
      </c>
    </row>
    <row r="3702" customFormat="false" ht="15" hidden="true" customHeight="true" outlineLevel="0" collapsed="false">
      <c r="A3702" s="32" t="n">
        <v>44518</v>
      </c>
      <c r="B3702" s="9" t="s">
        <v>433</v>
      </c>
      <c r="D3702" s="72"/>
      <c r="E3702" s="73"/>
      <c r="F3702" s="74"/>
      <c r="G3702" s="73"/>
      <c r="H3702" s="75"/>
      <c r="I3702" s="75"/>
      <c r="J3702" s="75"/>
      <c r="K3702" s="34" t="s">
        <v>257</v>
      </c>
      <c r="L3702" s="7" t="n">
        <v>0.613888888888889</v>
      </c>
      <c r="M3702" s="7" t="n">
        <v>0.65</v>
      </c>
      <c r="N3702" s="77" t="str">
        <f aca="false">IF(A3703=A3702,IF(L3703,TEXT(L3703-M3702,"h:mm"),0),IF(M3702&lt;0.25,TEXT(L3703-M3702,"h:mm"),TEXT(1-M3702+L3703,"h:mm")))</f>
        <v>0:59</v>
      </c>
      <c r="O3702" s="37" t="s">
        <v>435</v>
      </c>
      <c r="Q3702" s="0" t="s">
        <v>332</v>
      </c>
      <c r="R3702" s="0" t="str">
        <f aca="false">CHOOSE(WEEKDAY(A3702),"Dom","Lun","Mar","Mie","Jue","Vie","Sab")</f>
        <v>Jue</v>
      </c>
    </row>
    <row r="3703" customFormat="false" ht="15" hidden="true" customHeight="true" outlineLevel="0" collapsed="false">
      <c r="A3703" s="32" t="n">
        <v>44518</v>
      </c>
      <c r="B3703" s="9" t="str">
        <f aca="false">IF(K3703="LAG.OXIDACIÓN","Va a descargar a la Laguna de Oxidación",IF(K3703="GARAJE","Retorna al garaje",""))</f>
        <v>Retorna al garaje</v>
      </c>
      <c r="D3703" s="72"/>
      <c r="E3703" s="73"/>
      <c r="F3703" s="74"/>
      <c r="G3703" s="73"/>
      <c r="H3703" s="75"/>
      <c r="I3703" s="75"/>
      <c r="J3703" s="75"/>
      <c r="K3703" s="34" t="s">
        <v>96</v>
      </c>
      <c r="L3703" s="7" t="n">
        <v>0.690972222222222</v>
      </c>
      <c r="M3703" s="7" t="n">
        <v>0.722916666666667</v>
      </c>
      <c r="N3703" s="77" t="str">
        <f aca="false">IF(A3704=A3703,IF(L3704,TEXT(L3704-M3703,"h:mm"),0),IF(M3703&lt;0.25,TEXT(L3704-M3703,"h:mm"),TEXT(1-M3703+L3704,"h:mm")))</f>
        <v>2:05</v>
      </c>
      <c r="Q3703" s="0" t="s">
        <v>332</v>
      </c>
      <c r="R3703" s="0" t="str">
        <f aca="false">CHOOSE(WEEKDAY(A3703),"Dom","Lun","Mar","Mie","Jue","Vie","Sab")</f>
        <v>Jue</v>
      </c>
    </row>
    <row r="3704" customFormat="false" ht="15" hidden="true" customHeight="true" outlineLevel="0" collapsed="false">
      <c r="A3704" s="32" t="n">
        <v>44518</v>
      </c>
      <c r="B3704" s="9" t="str">
        <f aca="false">IF(K3704="LAG.OXIDACIÓN","Va a descargar a la Laguna de Oxidación",IF(K3704="GARAJE","Retorna al garaje",""))</f>
        <v>Va a descargar a la Laguna de Oxidación</v>
      </c>
      <c r="D3704" s="72"/>
      <c r="E3704" s="73"/>
      <c r="F3704" s="74"/>
      <c r="G3704" s="73"/>
      <c r="H3704" s="75"/>
      <c r="I3704" s="75"/>
      <c r="J3704" s="75"/>
      <c r="K3704" s="34" t="s">
        <v>144</v>
      </c>
      <c r="L3704" s="7" t="n">
        <v>0.809722222222222</v>
      </c>
      <c r="M3704" s="7" t="n">
        <v>0.848611111111111</v>
      </c>
      <c r="N3704" s="77" t="str">
        <f aca="false">IF(A3705=A3704,IF(L3705,TEXT(L3705-M3704,"h:mm"),0),IF(M3704&lt;0.25,TEXT(L3705-M3704,"h:mm"),TEXT(1-M3704+L3705,"h:mm")))</f>
        <v>0:16</v>
      </c>
      <c r="Q3704" s="0" t="s">
        <v>332</v>
      </c>
      <c r="R3704" s="0" t="str">
        <f aca="false">CHOOSE(WEEKDAY(A3704),"Dom","Lun","Mar","Mie","Jue","Vie","Sab")</f>
        <v>Jue</v>
      </c>
    </row>
    <row r="3705" customFormat="false" ht="15" hidden="true" customHeight="true" outlineLevel="0" collapsed="false">
      <c r="A3705" s="47" t="n">
        <v>44518</v>
      </c>
      <c r="B3705" s="79" t="str">
        <f aca="false">IF(K3705="LAG.OXIDACIÓN","Va a descargar a la Laguna de Oxidación",IF(K3705="GARAJE","Retorna al garaje",""))</f>
        <v>Retorna al garaje</v>
      </c>
      <c r="C3705" s="49"/>
      <c r="D3705" s="80"/>
      <c r="E3705" s="81"/>
      <c r="F3705" s="82"/>
      <c r="G3705" s="81"/>
      <c r="H3705" s="83"/>
      <c r="I3705" s="83"/>
      <c r="J3705" s="83"/>
      <c r="K3705" s="103" t="s">
        <v>96</v>
      </c>
      <c r="L3705" s="85" t="n">
        <v>0.859722222222222</v>
      </c>
      <c r="M3705" s="85"/>
      <c r="N3705" s="86" t="str">
        <f aca="false">IF(A3706=A3705,IF(L3706,TEXT(L3706-M3705,"h:mm"),0),IF(M3705&lt;0.25,TEXT(L3706-M3705,"h:mm"),TEXT(1-M3705+L3706,"h:mm")))</f>
        <v>11:15</v>
      </c>
      <c r="O3705" s="59"/>
      <c r="Q3705" s="0" t="s">
        <v>332</v>
      </c>
      <c r="R3705" s="0" t="str">
        <f aca="false">CHOOSE(WEEKDAY(A3705),"Dom","Lun","Mar","Mie","Jue","Vie","Sab")</f>
        <v>Jue</v>
      </c>
    </row>
    <row r="3706" customFormat="false" ht="15" hidden="false" customHeight="true" outlineLevel="0" collapsed="false">
      <c r="A3706" s="32" t="n">
        <v>44519</v>
      </c>
      <c r="B3706" s="9" t="s">
        <v>5213</v>
      </c>
      <c r="C3706" s="156" t="n">
        <v>350</v>
      </c>
      <c r="D3706" s="137" t="s">
        <v>104</v>
      </c>
      <c r="E3706" s="73" t="s">
        <v>5214</v>
      </c>
      <c r="F3706" s="74" t="n">
        <f aca="false">IF(MONTH(A3706)=MONTH(A3705),F3705+1,1)</f>
        <v>1</v>
      </c>
      <c r="G3706" s="73"/>
      <c r="H3706" s="75"/>
      <c r="I3706" s="75" t="s">
        <v>85</v>
      </c>
      <c r="J3706" s="75" t="s">
        <v>2313</v>
      </c>
      <c r="K3706" s="34" t="s">
        <v>80</v>
      </c>
      <c r="L3706" s="7" t="n">
        <v>0.46875</v>
      </c>
      <c r="M3706" s="7" t="n">
        <v>0.495833333333333</v>
      </c>
      <c r="N3706" s="77" t="str">
        <f aca="false">IF(A3707=A3706,IF(L3707,TEXT(L3707-M3706,"h:mm"),0),IF(M3706&lt;0.25,TEXT(L3707-M3706,"h:mm"),TEXT(1-M3706+L3707,"h:mm")))</f>
        <v>2:48</v>
      </c>
      <c r="O3706" s="37" t="s">
        <v>5215</v>
      </c>
      <c r="Q3706" s="0" t="s">
        <v>332</v>
      </c>
      <c r="R3706" s="0" t="str">
        <f aca="false">CHOOSE(WEEKDAY(A3706),"Dom","Lun","Mar","Mie","Jue","Vie","Sab")</f>
        <v>Vie</v>
      </c>
    </row>
    <row r="3707" customFormat="false" ht="15" hidden="false" customHeight="true" outlineLevel="0" collapsed="false">
      <c r="A3707" s="70" t="n">
        <v>44519</v>
      </c>
      <c r="B3707" s="9" t="s">
        <v>3613</v>
      </c>
      <c r="C3707" s="120" t="n">
        <v>300</v>
      </c>
      <c r="D3707" s="137" t="s">
        <v>104</v>
      </c>
      <c r="E3707" s="73" t="s">
        <v>3614</v>
      </c>
      <c r="F3707" s="74" t="n">
        <f aca="false">IF(MONTH(A3707)=MONTH(A3706),F3706+1,1)</f>
        <v>2</v>
      </c>
      <c r="G3707" s="73"/>
      <c r="H3707" s="75"/>
      <c r="I3707" s="75" t="s">
        <v>113</v>
      </c>
      <c r="J3707" s="75" t="s">
        <v>2313</v>
      </c>
      <c r="K3707" s="104" t="s">
        <v>80</v>
      </c>
      <c r="L3707" s="7" t="n">
        <v>0.6125</v>
      </c>
      <c r="M3707" s="7" t="n">
        <v>0.640972222222222</v>
      </c>
      <c r="N3707" s="77" t="str">
        <f aca="false">IF(A3708=A3707,IF(L3708,TEXT(L3708-M3707,"h:mm"),0),IF(M3707&lt;0.25,TEXT(L3708-M3707,"h:mm"),TEXT(1-M3707+L3708,"h:mm")))</f>
        <v>18:53</v>
      </c>
      <c r="O3707" s="78" t="s">
        <v>3615</v>
      </c>
      <c r="Q3707" s="0" t="s">
        <v>332</v>
      </c>
      <c r="R3707" s="0" t="str">
        <f aca="false">CHOOSE(WEEKDAY(A3707),"Dom","Lun","Mar","Mie","Jue","Vie","Sab")</f>
        <v>Vie</v>
      </c>
    </row>
    <row r="3708" customFormat="false" ht="15" hidden="true" customHeight="true" outlineLevel="0" collapsed="false">
      <c r="A3708" s="32" t="n">
        <v>44519</v>
      </c>
      <c r="B3708" s="9" t="s">
        <v>1403</v>
      </c>
      <c r="D3708" s="72"/>
      <c r="E3708" s="73"/>
      <c r="F3708" s="74"/>
      <c r="G3708" s="73"/>
      <c r="H3708" s="75"/>
      <c r="I3708" s="75"/>
      <c r="J3708" s="75"/>
      <c r="K3708" s="34" t="s">
        <v>257</v>
      </c>
      <c r="L3708" s="7" t="n">
        <v>0.427777777777778</v>
      </c>
      <c r="M3708" s="7" t="n">
        <v>0.447222222222222</v>
      </c>
      <c r="N3708" s="77" t="str">
        <f aca="false">IF(A3709=A3708,IF(L3709,TEXT(L3709-M3708,"h:mm"),0),IF(M3708&lt;0.25,TEXT(L3709-M3708,"h:mm"),TEXT(1-M3708+L3709,"h:mm")))</f>
        <v>0:03</v>
      </c>
      <c r="O3708" s="37" t="s">
        <v>1404</v>
      </c>
      <c r="Q3708" s="0" t="s">
        <v>332</v>
      </c>
      <c r="R3708" s="0" t="str">
        <f aca="false">CHOOSE(WEEKDAY(A3708),"Dom","Lun","Mar","Mie","Jue","Vie","Sab")</f>
        <v>Vie</v>
      </c>
    </row>
    <row r="3709" customFormat="false" ht="15" hidden="true" customHeight="true" outlineLevel="0" collapsed="false">
      <c r="A3709" s="32" t="n">
        <v>44519</v>
      </c>
      <c r="B3709" s="9" t="s">
        <v>5216</v>
      </c>
      <c r="C3709" s="157"/>
      <c r="D3709" s="153"/>
      <c r="E3709" s="73"/>
      <c r="F3709" s="74"/>
      <c r="G3709" s="73"/>
      <c r="H3709" s="75"/>
      <c r="I3709" s="75" t="s">
        <v>113</v>
      </c>
      <c r="J3709" s="75"/>
      <c r="K3709" s="34" t="s">
        <v>141</v>
      </c>
      <c r="L3709" s="7" t="n">
        <v>0.449305555555556</v>
      </c>
      <c r="M3709" s="7" t="n">
        <v>0.459027777777778</v>
      </c>
      <c r="N3709" s="77" t="str">
        <f aca="false">IF(A3710=A3709,IF(L3710,TEXT(L3710-M3709,"h:mm"),0),IF(M3709&lt;0.25,TEXT(L3710-M3709,"h:mm"),TEXT(1-M3709+L3710,"h:mm")))</f>
        <v>1:22</v>
      </c>
      <c r="O3709" s="37" t="s">
        <v>5217</v>
      </c>
      <c r="P3709" s="0" t="s">
        <v>5218</v>
      </c>
      <c r="Q3709" s="0" t="s">
        <v>332</v>
      </c>
      <c r="R3709" s="0" t="str">
        <f aca="false">CHOOSE(WEEKDAY(A3709),"Dom","Lun","Mar","Mie","Jue","Vie","Sab")</f>
        <v>Vie</v>
      </c>
    </row>
    <row r="3710" customFormat="false" ht="15" hidden="true" customHeight="true" outlineLevel="0" collapsed="false">
      <c r="A3710" s="32" t="n">
        <v>44519</v>
      </c>
      <c r="B3710" s="9" t="str">
        <f aca="false">IF(K3710="LAG.OXIDACIÓN","Va a descargar a la Laguna de Oxidación",IF(K3710="GARAJE","Retorna al garaje",""))</f>
        <v>Retorna al garaje</v>
      </c>
      <c r="C3710" s="156"/>
      <c r="D3710" s="137"/>
      <c r="E3710" s="73"/>
      <c r="F3710" s="74"/>
      <c r="G3710" s="73"/>
      <c r="H3710" s="75"/>
      <c r="I3710" s="75"/>
      <c r="J3710" s="75"/>
      <c r="K3710" s="34" t="s">
        <v>96</v>
      </c>
      <c r="L3710" s="7" t="n">
        <v>0.515972222222222</v>
      </c>
      <c r="M3710" s="7" t="n">
        <v>0.542361111111111</v>
      </c>
      <c r="N3710" s="77" t="str">
        <f aca="false">IF(A3711=A3710,IF(L3711,TEXT(L3711-M3710,"h:mm"),0),IF(M3710&lt;0.25,TEXT(L3711-M3710,"h:mm"),TEXT(1-M3710+L3711,"h:mm")))</f>
        <v>3:04</v>
      </c>
      <c r="Q3710" s="0" t="s">
        <v>332</v>
      </c>
      <c r="R3710" s="0" t="str">
        <f aca="false">CHOOSE(WEEKDAY(A3710),"Dom","Lun","Mar","Mie","Jue","Vie","Sab")</f>
        <v>Vie</v>
      </c>
    </row>
    <row r="3711" customFormat="false" ht="15" hidden="true" customHeight="true" outlineLevel="0" collapsed="false">
      <c r="A3711" s="47" t="n">
        <v>44519</v>
      </c>
      <c r="B3711" s="79" t="str">
        <f aca="false">IF(K3711="LAG.OXIDACIÓN","Va a descargar a la Laguna de Oxidación",IF(K3711="GARAJE","Retorna al garaje",""))</f>
        <v>Retorna al garaje</v>
      </c>
      <c r="C3711" s="49"/>
      <c r="D3711" s="80"/>
      <c r="E3711" s="81"/>
      <c r="F3711" s="82"/>
      <c r="G3711" s="81"/>
      <c r="H3711" s="83"/>
      <c r="I3711" s="83"/>
      <c r="J3711" s="83"/>
      <c r="K3711" s="103" t="s">
        <v>96</v>
      </c>
      <c r="L3711" s="85" t="n">
        <v>0.670138888888889</v>
      </c>
      <c r="M3711" s="85" t="n">
        <v>0.704861111111111</v>
      </c>
      <c r="N3711" s="86" t="str">
        <f aca="false">IF(A3712=A3711,IF(L3712,TEXT(L3712-M3711,"h:mm"),0),IF(M3711&lt;0.25,TEXT(L3712-M3711,"h:mm"),TEXT(1-M3711+L3712,"h:mm")))</f>
        <v>13:05</v>
      </c>
      <c r="O3711" s="59"/>
      <c r="Q3711" s="0" t="s">
        <v>332</v>
      </c>
      <c r="R3711" s="0" t="str">
        <f aca="false">CHOOSE(WEEKDAY(A3711),"Dom","Lun","Mar","Mie","Jue","Vie","Sab")</f>
        <v>Vie</v>
      </c>
    </row>
    <row r="3712" customFormat="false" ht="15" hidden="false" customHeight="true" outlineLevel="0" collapsed="false">
      <c r="A3712" s="32" t="n">
        <v>44521</v>
      </c>
      <c r="B3712" s="9" t="s">
        <v>5219</v>
      </c>
      <c r="C3712" s="33" t="n">
        <v>380</v>
      </c>
      <c r="D3712" s="72" t="s">
        <v>821</v>
      </c>
      <c r="E3712" s="73" t="s">
        <v>5220</v>
      </c>
      <c r="F3712" s="74" t="n">
        <f aca="false">IF(MONTH(A3712)=MONTH(A3711),F3711+1,1)</f>
        <v>1</v>
      </c>
      <c r="G3712" s="73"/>
      <c r="H3712" s="75" t="s">
        <v>5221</v>
      </c>
      <c r="I3712" s="75" t="s">
        <v>100</v>
      </c>
      <c r="J3712" s="75" t="s">
        <v>2313</v>
      </c>
      <c r="K3712" s="34" t="s">
        <v>80</v>
      </c>
      <c r="L3712" s="7" t="n">
        <v>0.25</v>
      </c>
      <c r="M3712" s="7" t="n">
        <v>0.275</v>
      </c>
      <c r="N3712" s="77" t="str">
        <f aca="false">IF(A3713=A3712,IF(L3713,TEXT(L3713-M3712,"h:mm"),0),IF(M3712&lt;0.25,TEXT(L3713-M3712,"h:mm"),TEXT(1-M3712+L3713,"h:mm")))</f>
        <v>0:42</v>
      </c>
      <c r="O3712" s="37" t="s">
        <v>5222</v>
      </c>
      <c r="P3712" s="0" t="s">
        <v>5147</v>
      </c>
      <c r="Q3712" s="0" t="s">
        <v>332</v>
      </c>
      <c r="R3712" s="0" t="str">
        <f aca="false">CHOOSE(WEEKDAY(A3712),"Dom","Lun","Mar","Mie","Jue","Vie","Sab")</f>
        <v>Dom</v>
      </c>
    </row>
    <row r="3713" customFormat="false" ht="15" hidden="true" customHeight="true" outlineLevel="0" collapsed="false">
      <c r="A3713" s="47" t="n">
        <v>44521</v>
      </c>
      <c r="B3713" s="79" t="str">
        <f aca="false">IF(K3713="LAG.OXIDACIÓN","Va a descargar a la Laguna de Oxidación",IF(K3713="GARAJE","Retorna al garaje",""))</f>
        <v>Retorna al garaje</v>
      </c>
      <c r="C3713" s="49"/>
      <c r="D3713" s="80"/>
      <c r="E3713" s="81"/>
      <c r="F3713" s="82"/>
      <c r="G3713" s="81"/>
      <c r="H3713" s="83"/>
      <c r="I3713" s="83"/>
      <c r="J3713" s="83"/>
      <c r="K3713" s="103" t="s">
        <v>96</v>
      </c>
      <c r="L3713" s="85" t="n">
        <v>0.304166666666667</v>
      </c>
      <c r="M3713" s="85" t="n">
        <v>0.323611111111111</v>
      </c>
      <c r="N3713" s="86" t="str">
        <f aca="false">IF(A3714=A3713,IF(L3714,TEXT(L3714-M3713,"h:mm"),0),IF(M3713&lt;0.25,TEXT(L3714-M3713,"h:mm"),TEXT(1-M3713+L3714,"h:mm")))</f>
        <v>0:31</v>
      </c>
      <c r="O3713" s="59"/>
      <c r="Q3713" s="0" t="s">
        <v>332</v>
      </c>
      <c r="R3713" s="0" t="str">
        <f aca="false">CHOOSE(WEEKDAY(A3713),"Dom","Lun","Mar","Mie","Jue","Vie","Sab")</f>
        <v>Dom</v>
      </c>
    </row>
    <row r="3714" customFormat="false" ht="15" hidden="false" customHeight="true" outlineLevel="0" collapsed="false">
      <c r="A3714" s="32" t="n">
        <v>44522</v>
      </c>
      <c r="B3714" s="9" t="s">
        <v>5223</v>
      </c>
      <c r="C3714" s="156" t="n">
        <v>450</v>
      </c>
      <c r="D3714" s="137" t="s">
        <v>104</v>
      </c>
      <c r="E3714" s="73" t="s">
        <v>5224</v>
      </c>
      <c r="F3714" s="74" t="n">
        <f aca="false">IF(MONTH(A3714)=MONTH(A3713),F3713+1,1)</f>
        <v>1</v>
      </c>
      <c r="G3714" s="73"/>
      <c r="H3714" s="75"/>
      <c r="I3714" s="75" t="s">
        <v>131</v>
      </c>
      <c r="J3714" s="75" t="s">
        <v>2313</v>
      </c>
      <c r="K3714" s="34" t="s">
        <v>80</v>
      </c>
      <c r="L3714" s="7" t="n">
        <v>0.345138888888889</v>
      </c>
      <c r="M3714" s="7" t="n">
        <v>0.347222222222222</v>
      </c>
      <c r="N3714" s="77" t="str">
        <f aca="false">IF(A3715=A3714,IF(L3715,TEXT(L3715-M3714,"h:mm"),0),IF(M3714&lt;0.25,TEXT(L3715-M3714,"h:mm"),TEXT(1-M3714+L3715,"h:mm")))</f>
        <v>2:28</v>
      </c>
      <c r="O3714" s="37" t="s">
        <v>5225</v>
      </c>
      <c r="P3714" s="0" t="s">
        <v>5147</v>
      </c>
      <c r="Q3714" s="0" t="s">
        <v>120</v>
      </c>
      <c r="R3714" s="0" t="str">
        <f aca="false">CHOOSE(WEEKDAY(A3714),"Dom","Lun","Mar","Mie","Jue","Vie","Sab")</f>
        <v>Lun</v>
      </c>
    </row>
    <row r="3715" customFormat="false" ht="15" hidden="false" customHeight="true" outlineLevel="0" collapsed="false">
      <c r="A3715" s="32" t="n">
        <v>44522</v>
      </c>
      <c r="B3715" s="9" t="s">
        <v>2609</v>
      </c>
      <c r="C3715" s="156" t="n">
        <v>450</v>
      </c>
      <c r="D3715" s="137" t="s">
        <v>104</v>
      </c>
      <c r="E3715" s="73" t="s">
        <v>2610</v>
      </c>
      <c r="F3715" s="74" t="n">
        <f aca="false">IF(MONTH(A3715)=MONTH(A3714),F3714+1,1)</f>
        <v>2</v>
      </c>
      <c r="G3715" s="73"/>
      <c r="H3715" s="75" t="s">
        <v>2609</v>
      </c>
      <c r="I3715" s="75" t="s">
        <v>187</v>
      </c>
      <c r="J3715" s="75" t="s">
        <v>2313</v>
      </c>
      <c r="K3715" s="34" t="s">
        <v>80</v>
      </c>
      <c r="L3715" s="7" t="n">
        <v>0.45</v>
      </c>
      <c r="M3715" s="7" t="n">
        <v>0.468055555555555</v>
      </c>
      <c r="N3715" s="77" t="str">
        <f aca="false">IF(A3716=A3715,IF(L3716,TEXT(L3716-M3715,"h:mm"),0),IF(M3715&lt;0.25,TEXT(L3716-M3715,"h:mm"),TEXT(1-M3715+L3716,"h:mm")))</f>
        <v>2:09</v>
      </c>
      <c r="O3715" s="37" t="s">
        <v>2611</v>
      </c>
      <c r="P3715" s="0" t="s">
        <v>5147</v>
      </c>
      <c r="Q3715" s="0" t="s">
        <v>120</v>
      </c>
      <c r="R3715" s="0" t="str">
        <f aca="false">CHOOSE(WEEKDAY(A3715),"Dom","Lun","Mar","Mie","Jue","Vie","Sab")</f>
        <v>Lun</v>
      </c>
    </row>
    <row r="3716" customFormat="false" ht="15" hidden="false" customHeight="true" outlineLevel="0" collapsed="false">
      <c r="A3716" s="32" t="n">
        <v>44522</v>
      </c>
      <c r="B3716" s="9" t="s">
        <v>1124</v>
      </c>
      <c r="C3716" s="156" t="n">
        <v>450</v>
      </c>
      <c r="D3716" s="137" t="s">
        <v>104</v>
      </c>
      <c r="E3716" s="73" t="s">
        <v>5226</v>
      </c>
      <c r="F3716" s="74" t="n">
        <f aca="false">IF(MONTH(A3716)=MONTH(A3715),F3715+1,1)</f>
        <v>3</v>
      </c>
      <c r="G3716" s="73"/>
      <c r="H3716" s="75"/>
      <c r="I3716" s="75" t="s">
        <v>113</v>
      </c>
      <c r="J3716" s="75" t="s">
        <v>2313</v>
      </c>
      <c r="K3716" s="34" t="s">
        <v>80</v>
      </c>
      <c r="L3716" s="7" t="n">
        <v>0.557638888888889</v>
      </c>
      <c r="M3716" s="7" t="n">
        <v>0.609722222222222</v>
      </c>
      <c r="N3716" s="77" t="str">
        <f aca="false">IF(A3717=A3716,IF(L3717,TEXT(L3717-M3716,"h:mm"),0),IF(M3716&lt;0.25,TEXT(L3717-M3716,"h:mm"),TEXT(1-M3716+L3717,"h:mm")))</f>
        <v>2:23</v>
      </c>
      <c r="O3716" s="37" t="s">
        <v>5227</v>
      </c>
      <c r="P3716" s="0" t="s">
        <v>5147</v>
      </c>
      <c r="Q3716" s="0" t="s">
        <v>120</v>
      </c>
      <c r="R3716" s="0" t="str">
        <f aca="false">CHOOSE(WEEKDAY(A3716),"Dom","Lun","Mar","Mie","Jue","Vie","Sab")</f>
        <v>Lun</v>
      </c>
    </row>
    <row r="3717" customFormat="false" ht="15" hidden="false" customHeight="true" outlineLevel="0" collapsed="false">
      <c r="A3717" s="32" t="n">
        <v>44522</v>
      </c>
      <c r="B3717" s="9" t="s">
        <v>1546</v>
      </c>
      <c r="C3717" s="156" t="n">
        <v>400</v>
      </c>
      <c r="D3717" s="137" t="s">
        <v>104</v>
      </c>
      <c r="E3717" s="73" t="s">
        <v>5228</v>
      </c>
      <c r="F3717" s="74" t="n">
        <f aca="false">IF(MONTH(A3717)=MONTH(A3716),F3716+1,1)</f>
        <v>4</v>
      </c>
      <c r="G3717" s="73"/>
      <c r="H3717" s="75"/>
      <c r="I3717" s="75" t="s">
        <v>100</v>
      </c>
      <c r="J3717" s="75" t="s">
        <v>2313</v>
      </c>
      <c r="K3717" s="34" t="s">
        <v>80</v>
      </c>
      <c r="L3717" s="7" t="n">
        <v>0.709027777777778</v>
      </c>
      <c r="M3717" s="7" t="n">
        <v>0.7375</v>
      </c>
      <c r="N3717" s="77" t="str">
        <f aca="false">IF(A3718=A3717,IF(L3718,TEXT(L3718-M3717,"h:mm"),0),IF(M3717&lt;0.25,TEXT(L3718-M3717,"h:mm"),TEXT(1-M3717+L3718,"h:mm")))</f>
        <v>0:51</v>
      </c>
      <c r="O3717" s="37" t="s">
        <v>5229</v>
      </c>
      <c r="P3717" s="0" t="s">
        <v>5147</v>
      </c>
      <c r="Q3717" s="0" t="s">
        <v>120</v>
      </c>
      <c r="R3717" s="0" t="str">
        <f aca="false">CHOOSE(WEEKDAY(A3717),"Dom","Lun","Mar","Mie","Jue","Vie","Sab")</f>
        <v>Lun</v>
      </c>
    </row>
    <row r="3718" customFormat="false" ht="15" hidden="false" customHeight="true" outlineLevel="0" collapsed="false">
      <c r="A3718" s="32" t="n">
        <v>44522</v>
      </c>
      <c r="B3718" s="9" t="s">
        <v>4044</v>
      </c>
      <c r="C3718" s="156" t="n">
        <v>300</v>
      </c>
      <c r="D3718" s="137" t="s">
        <v>104</v>
      </c>
      <c r="E3718" s="73" t="s">
        <v>4045</v>
      </c>
      <c r="F3718" s="74" t="n">
        <f aca="false">IF(MONTH(A3718)=MONTH(A3717),F3717+1,1)</f>
        <v>5</v>
      </c>
      <c r="G3718" s="73"/>
      <c r="H3718" s="75"/>
      <c r="I3718" s="75" t="s">
        <v>100</v>
      </c>
      <c r="J3718" s="75" t="s">
        <v>2313</v>
      </c>
      <c r="K3718" s="34" t="s">
        <v>80</v>
      </c>
      <c r="L3718" s="7" t="n">
        <v>0.772916666666667</v>
      </c>
      <c r="M3718" s="7" t="n">
        <v>0.785416666666667</v>
      </c>
      <c r="N3718" s="77" t="str">
        <f aca="false">IF(A3719=A3718,IF(L3719,TEXT(L3719-M3718,"h:mm"),0),IF(M3718&lt;0.25,TEXT(L3719-M3718,"h:mm"),TEXT(1-M3718+L3719,"h:mm")))</f>
        <v>12:01</v>
      </c>
      <c r="O3718" s="37" t="s">
        <v>4046</v>
      </c>
      <c r="P3718" s="0" t="s">
        <v>5147</v>
      </c>
      <c r="Q3718" s="0" t="s">
        <v>120</v>
      </c>
      <c r="R3718" s="0" t="str">
        <f aca="false">CHOOSE(WEEKDAY(A3718),"Dom","Lun","Mar","Mie","Jue","Vie","Sab")</f>
        <v>Lun</v>
      </c>
    </row>
    <row r="3719" customFormat="false" ht="15" hidden="true" customHeight="true" outlineLevel="0" collapsed="false">
      <c r="A3719" s="32" t="n">
        <v>44522</v>
      </c>
      <c r="B3719" s="9" t="s">
        <v>2055</v>
      </c>
      <c r="D3719" s="72"/>
      <c r="E3719" s="73"/>
      <c r="F3719" s="74"/>
      <c r="G3719" s="73"/>
      <c r="H3719" s="75"/>
      <c r="I3719" s="75"/>
      <c r="J3719" s="75"/>
      <c r="K3719" s="34" t="s">
        <v>257</v>
      </c>
      <c r="L3719" s="7" t="n">
        <v>0.286111111111111</v>
      </c>
      <c r="M3719" s="7" t="n">
        <v>0.307638888888889</v>
      </c>
      <c r="N3719" s="77" t="str">
        <f aca="false">IF(A3720=A3719,IF(L3720,TEXT(L3720-M3719,"h:mm"),0),IF(M3719&lt;0.25,TEXT(L3720-M3719,"h:mm"),TEXT(1-M3719+L3720,"h:mm")))</f>
        <v>0:14</v>
      </c>
      <c r="O3719" s="37" t="s">
        <v>2056</v>
      </c>
      <c r="Q3719" s="0" t="s">
        <v>120</v>
      </c>
      <c r="R3719" s="0" t="str">
        <f aca="false">CHOOSE(WEEKDAY(A3719),"Dom","Lun","Mar","Mie","Jue","Vie","Sab")</f>
        <v>Lun</v>
      </c>
    </row>
    <row r="3720" customFormat="false" ht="15" hidden="true" customHeight="true" outlineLevel="0" collapsed="false">
      <c r="A3720" s="32" t="n">
        <v>44522</v>
      </c>
      <c r="B3720" s="9" t="s">
        <v>5223</v>
      </c>
      <c r="D3720" s="72"/>
      <c r="E3720" s="73"/>
      <c r="F3720" s="74"/>
      <c r="G3720" s="73"/>
      <c r="H3720" s="75"/>
      <c r="I3720" s="75"/>
      <c r="J3720" s="75"/>
      <c r="K3720" s="34" t="s">
        <v>108</v>
      </c>
      <c r="L3720" s="7" t="n">
        <v>0.317361111111111</v>
      </c>
      <c r="M3720" s="7" t="n">
        <v>0.335416666666667</v>
      </c>
      <c r="N3720" s="77" t="str">
        <f aca="false">IF(A3721=A3720,IF(L3721,TEXT(L3721-M3720,"h:mm"),0),IF(M3720&lt;0.25,TEXT(L3721-M3720,"h:mm"),TEXT(1-M3720+L3721,"h:mm")))</f>
        <v>1:00</v>
      </c>
      <c r="O3720" s="37" t="s">
        <v>5230</v>
      </c>
      <c r="Q3720" s="0" t="s">
        <v>120</v>
      </c>
      <c r="R3720" s="0" t="str">
        <f aca="false">CHOOSE(WEEKDAY(A3720),"Dom","Lun","Mar","Mie","Jue","Vie","Sab")</f>
        <v>Lun</v>
      </c>
    </row>
    <row r="3721" customFormat="false" ht="15" hidden="true" customHeight="true" outlineLevel="0" collapsed="false">
      <c r="A3721" s="32" t="n">
        <v>44522</v>
      </c>
      <c r="B3721" s="9" t="str">
        <f aca="false">IF(K3721="LAG.OXIDACIÓN","Va a descargar a la Laguna de Oxidación",IF(K3721="GARAJE","Retorna al garaje",""))</f>
        <v>Va a descargar a la Laguna de Oxidación</v>
      </c>
      <c r="D3721" s="72"/>
      <c r="E3721" s="73"/>
      <c r="F3721" s="74"/>
      <c r="G3721" s="73"/>
      <c r="H3721" s="75"/>
      <c r="I3721" s="75"/>
      <c r="J3721" s="75"/>
      <c r="K3721" s="34" t="s">
        <v>144</v>
      </c>
      <c r="L3721" s="7" t="n">
        <v>0.377083333333333</v>
      </c>
      <c r="M3721" s="7" t="n">
        <v>0.4125</v>
      </c>
      <c r="N3721" s="77" t="str">
        <f aca="false">IF(A3722=A3721,IF(L3722,TEXT(L3722-M3721,"h:mm"),0),IF(M3721&lt;0.25,TEXT(L3722-M3721,"h:mm"),TEXT(1-M3721+L3722,"h:mm")))</f>
        <v>0:13</v>
      </c>
      <c r="Q3721" s="0" t="s">
        <v>120</v>
      </c>
      <c r="R3721" s="0" t="str">
        <f aca="false">CHOOSE(WEEKDAY(A3721),"Dom","Lun","Mar","Mie","Jue","Vie","Sab")</f>
        <v>Lun</v>
      </c>
    </row>
    <row r="3722" customFormat="false" ht="15" hidden="true" customHeight="true" outlineLevel="0" collapsed="false">
      <c r="A3722" s="32" t="n">
        <v>44522</v>
      </c>
      <c r="B3722" s="9" t="str">
        <f aca="false">IF(K3722="LAG.OXIDACIÓN","Va a descargar a la Laguna de Oxidación",IF(K3722="GARAJE","Retorna al garaje",""))</f>
        <v>Retorna al garaje</v>
      </c>
      <c r="D3722" s="72"/>
      <c r="E3722" s="73"/>
      <c r="F3722" s="74"/>
      <c r="G3722" s="73"/>
      <c r="H3722" s="75"/>
      <c r="I3722" s="75"/>
      <c r="J3722" s="75"/>
      <c r="K3722" s="34" t="s">
        <v>96</v>
      </c>
      <c r="L3722" s="7" t="n">
        <v>0.421527777777778</v>
      </c>
      <c r="M3722" s="7" t="n">
        <v>0.44375</v>
      </c>
      <c r="N3722" s="77" t="str">
        <f aca="false">IF(A3723=A3722,IF(L3723,TEXT(L3723-M3722,"h:mm"),0),IF(M3722&lt;0.25,TEXT(L3723-M3722,"h:mm"),TEXT(1-M3722+L3723,"h:mm")))</f>
        <v>1:42</v>
      </c>
      <c r="Q3722" s="0" t="s">
        <v>120</v>
      </c>
      <c r="R3722" s="0" t="str">
        <f aca="false">CHOOSE(WEEKDAY(A3722),"Dom","Lun","Mar","Mie","Jue","Vie","Sab")</f>
        <v>Lun</v>
      </c>
    </row>
    <row r="3723" customFormat="false" ht="15" hidden="true" customHeight="true" outlineLevel="0" collapsed="false">
      <c r="A3723" s="32" t="n">
        <v>44522</v>
      </c>
      <c r="B3723" s="9" t="str">
        <f aca="false">IF(K3723="LAG.OXIDACIÓN","Va a descargar a la Laguna de Oxidación",IF(K3723="GARAJE","Retorna al garaje",""))</f>
        <v>Va a descargar a la Laguna de Oxidación</v>
      </c>
      <c r="D3723" s="72"/>
      <c r="E3723" s="73"/>
      <c r="F3723" s="74"/>
      <c r="G3723" s="73"/>
      <c r="H3723" s="75"/>
      <c r="I3723" s="75"/>
      <c r="J3723" s="75"/>
      <c r="K3723" s="34" t="s">
        <v>144</v>
      </c>
      <c r="L3723" s="7" t="n">
        <v>0.514583333333333</v>
      </c>
      <c r="M3723" s="7" t="n">
        <v>0.542361111111111</v>
      </c>
      <c r="N3723" s="77" t="str">
        <f aca="false">IF(A3724=A3723,IF(L3724,TEXT(L3724-M3723,"h:mm"),0),IF(M3723&lt;0.25,TEXT(L3724-M3723,"h:mm"),TEXT(1-M3723+L3724,"h:mm")))</f>
        <v>2:09</v>
      </c>
      <c r="Q3723" s="0" t="s">
        <v>120</v>
      </c>
      <c r="R3723" s="0" t="str">
        <f aca="false">CHOOSE(WEEKDAY(A3723),"Dom","Lun","Mar","Mie","Jue","Vie","Sab")</f>
        <v>Lun</v>
      </c>
    </row>
    <row r="3724" customFormat="false" ht="15" hidden="true" customHeight="true" outlineLevel="0" collapsed="false">
      <c r="A3724" s="32" t="n">
        <v>44522</v>
      </c>
      <c r="B3724" s="9" t="s">
        <v>1124</v>
      </c>
      <c r="D3724" s="72"/>
      <c r="E3724" s="73"/>
      <c r="F3724" s="74"/>
      <c r="G3724" s="73"/>
      <c r="H3724" s="75"/>
      <c r="I3724" s="75"/>
      <c r="J3724" s="75"/>
      <c r="K3724" s="34" t="s">
        <v>108</v>
      </c>
      <c r="L3724" s="7" t="n">
        <v>0.631944444444444</v>
      </c>
      <c r="M3724" s="7" t="n">
        <v>0.6375</v>
      </c>
      <c r="N3724" s="77" t="str">
        <f aca="false">IF(A3725=A3724,IF(L3725,TEXT(L3725-M3724,"h:mm"),0),IF(M3724&lt;0.25,TEXT(L3725-M3724,"h:mm"),TEXT(1-M3724+L3725,"h:mm")))</f>
        <v>0:10</v>
      </c>
      <c r="O3724" s="37" t="s">
        <v>5231</v>
      </c>
      <c r="Q3724" s="0" t="s">
        <v>120</v>
      </c>
      <c r="R3724" s="0" t="str">
        <f aca="false">CHOOSE(WEEKDAY(A3724),"Dom","Lun","Mar","Mie","Jue","Vie","Sab")</f>
        <v>Lun</v>
      </c>
    </row>
    <row r="3725" customFormat="false" ht="15" hidden="true" customHeight="true" outlineLevel="0" collapsed="false">
      <c r="A3725" s="32" t="n">
        <v>44522</v>
      </c>
      <c r="B3725" s="9" t="s">
        <v>1124</v>
      </c>
      <c r="C3725" s="157"/>
      <c r="D3725" s="153"/>
      <c r="E3725" s="73"/>
      <c r="F3725" s="74"/>
      <c r="G3725" s="73"/>
      <c r="H3725" s="75"/>
      <c r="I3725" s="75" t="s">
        <v>113</v>
      </c>
      <c r="J3725" s="75"/>
      <c r="K3725" s="34" t="s">
        <v>108</v>
      </c>
      <c r="L3725" s="7" t="n">
        <v>0.644444444444444</v>
      </c>
      <c r="M3725" s="7" t="n">
        <v>0.644444444444444</v>
      </c>
      <c r="N3725" s="77" t="str">
        <f aca="false">IF(A3726=A3725,IF(L3726,TEXT(L3726-M3725,"h:mm"),0),IF(M3725&lt;0.25,TEXT(L3726-M3725,"h:mm"),TEXT(1-M3725+L3726,"h:mm")))</f>
        <v>0:14</v>
      </c>
      <c r="O3725" s="37" t="s">
        <v>5232</v>
      </c>
      <c r="Q3725" s="0" t="s">
        <v>120</v>
      </c>
      <c r="R3725" s="0" t="str">
        <f aca="false">CHOOSE(WEEKDAY(A3725),"Dom","Lun","Mar","Mie","Jue","Vie","Sab")</f>
        <v>Lun</v>
      </c>
    </row>
    <row r="3726" customFormat="false" ht="15" hidden="true" customHeight="true" outlineLevel="0" collapsed="false">
      <c r="A3726" s="32" t="n">
        <v>44522</v>
      </c>
      <c r="B3726" s="9" t="str">
        <f aca="false">IF(K3726="LAG.OXIDACIÓN","Va a descargar a la Laguna de Oxidación",IF(K3726="GARAJE","Retorna al garaje",""))</f>
        <v>Retorna al garaje</v>
      </c>
      <c r="D3726" s="72"/>
      <c r="E3726" s="73"/>
      <c r="F3726" s="74"/>
      <c r="G3726" s="73"/>
      <c r="H3726" s="75"/>
      <c r="I3726" s="75"/>
      <c r="J3726" s="75"/>
      <c r="K3726" s="34" t="s">
        <v>96</v>
      </c>
      <c r="L3726" s="7" t="n">
        <v>0.654166666666667</v>
      </c>
      <c r="M3726" s="7" t="n">
        <v>0.689583333333333</v>
      </c>
      <c r="N3726" s="77" t="str">
        <f aca="false">IF(A3727=A3726,IF(L3727,TEXT(L3727-M3726,"h:mm"),0),IF(M3726&lt;0.25,TEXT(L3727-M3726,"h:mm"),TEXT(1-M3726+L3727,"h:mm")))</f>
        <v>2:48</v>
      </c>
      <c r="Q3726" s="0" t="s">
        <v>120</v>
      </c>
      <c r="R3726" s="0" t="str">
        <f aca="false">CHOOSE(WEEKDAY(A3726),"Dom","Lun","Mar","Mie","Jue","Vie","Sab")</f>
        <v>Lun</v>
      </c>
    </row>
    <row r="3727" customFormat="false" ht="15" hidden="true" customHeight="true" outlineLevel="0" collapsed="false">
      <c r="A3727" s="47" t="n">
        <v>44522</v>
      </c>
      <c r="B3727" s="79" t="str">
        <f aca="false">IF(K3727="LAG.OXIDACIÓN","Va a descargar a la Laguna de Oxidación",IF(K3727="GARAJE","Retorna al garaje",""))</f>
        <v>Retorna al garaje</v>
      </c>
      <c r="C3727" s="49"/>
      <c r="D3727" s="80"/>
      <c r="E3727" s="81"/>
      <c r="F3727" s="82"/>
      <c r="G3727" s="81"/>
      <c r="H3727" s="83"/>
      <c r="I3727" s="83"/>
      <c r="J3727" s="83"/>
      <c r="K3727" s="103" t="s">
        <v>96</v>
      </c>
      <c r="L3727" s="85" t="n">
        <v>0.80625</v>
      </c>
      <c r="M3727" s="85" t="n">
        <v>0.820833333333333</v>
      </c>
      <c r="N3727" s="86" t="str">
        <f aca="false">IF(A3728=A3727,IF(L3728,TEXT(L3728-M3727,"h:mm"),0),IF(M3727&lt;0.25,TEXT(L3728-M3727,"h:mm"),TEXT(1-M3727+L3728,"h:mm")))</f>
        <v>15:34</v>
      </c>
      <c r="O3727" s="59"/>
      <c r="Q3727" s="0" t="s">
        <v>120</v>
      </c>
      <c r="R3727" s="0" t="str">
        <f aca="false">CHOOSE(WEEKDAY(A3727),"Dom","Lun","Mar","Mie","Jue","Vie","Sab")</f>
        <v>Lun</v>
      </c>
    </row>
    <row r="3728" customFormat="false" ht="15" hidden="false" customHeight="true" outlineLevel="0" collapsed="false">
      <c r="A3728" s="32" t="n">
        <v>44523</v>
      </c>
      <c r="B3728" s="9" t="s">
        <v>204</v>
      </c>
      <c r="C3728" s="156" t="n">
        <v>450</v>
      </c>
      <c r="D3728" s="137" t="s">
        <v>104</v>
      </c>
      <c r="E3728" s="73" t="s">
        <v>205</v>
      </c>
      <c r="F3728" s="74" t="n">
        <f aca="false">IF(MONTH(A3728)=MONTH(A3727),F3727+1,1)</f>
        <v>1</v>
      </c>
      <c r="G3728" s="73"/>
      <c r="H3728" s="75" t="s">
        <v>204</v>
      </c>
      <c r="I3728" s="75" t="s">
        <v>79</v>
      </c>
      <c r="J3728" s="75" t="s">
        <v>2313</v>
      </c>
      <c r="K3728" s="34" t="s">
        <v>80</v>
      </c>
      <c r="L3728" s="7" t="n">
        <v>0.469444444444444</v>
      </c>
      <c r="M3728" s="7" t="n">
        <v>0.509027777777778</v>
      </c>
      <c r="N3728" s="77" t="str">
        <f aca="false">IF(A3729=A3728,IF(L3729,TEXT(L3729-M3728,"h:mm"),0),IF(M3728&lt;0.25,TEXT(L3729-M3728,"h:mm"),TEXT(1-M3728+L3729,"h:mm")))</f>
        <v>0:36</v>
      </c>
      <c r="O3728" s="37" t="s">
        <v>207</v>
      </c>
      <c r="P3728" s="0" t="s">
        <v>5147</v>
      </c>
      <c r="Q3728" s="0" t="s">
        <v>120</v>
      </c>
      <c r="R3728" s="0" t="str">
        <f aca="false">CHOOSE(WEEKDAY(A3728),"Dom","Lun","Mar","Mie","Jue","Vie","Sab")</f>
        <v>Mar</v>
      </c>
    </row>
    <row r="3729" customFormat="false" ht="15" hidden="true" customHeight="true" outlineLevel="0" collapsed="false">
      <c r="A3729" s="47" t="n">
        <v>44523</v>
      </c>
      <c r="B3729" s="79" t="str">
        <f aca="false">IF(K3729="LAG.OXIDACIÓN","Va a descargar a la Laguna de Oxidación",IF(K3729="GARAJE","Retorna al garaje",""))</f>
        <v>Retorna al garaje</v>
      </c>
      <c r="C3729" s="49"/>
      <c r="D3729" s="80"/>
      <c r="E3729" s="81"/>
      <c r="F3729" s="82"/>
      <c r="G3729" s="81"/>
      <c r="H3729" s="83"/>
      <c r="I3729" s="83"/>
      <c r="J3729" s="83"/>
      <c r="K3729" s="103" t="s">
        <v>96</v>
      </c>
      <c r="L3729" s="85" t="n">
        <v>0.534027777777778</v>
      </c>
      <c r="M3729" s="85" t="n">
        <v>0.5625</v>
      </c>
      <c r="N3729" s="86" t="str">
        <f aca="false">IF(A3730=A3729,IF(L3730,TEXT(L3730-M3729,"h:mm"),0),IF(M3729&lt;0.25,TEXT(L3730-M3729,"h:mm"),TEXT(1-M3729+L3730,"h:mm")))</f>
        <v>0:47</v>
      </c>
      <c r="O3729" s="59"/>
      <c r="Q3729" s="0" t="s">
        <v>120</v>
      </c>
      <c r="R3729" s="0" t="str">
        <f aca="false">CHOOSE(WEEKDAY(A3729),"Dom","Lun","Mar","Mie","Jue","Vie","Sab")</f>
        <v>Mar</v>
      </c>
    </row>
    <row r="3730" customFormat="false" ht="15" hidden="false" customHeight="true" outlineLevel="0" collapsed="false">
      <c r="A3730" s="32" t="n">
        <v>44524</v>
      </c>
      <c r="B3730" s="9" t="s">
        <v>5233</v>
      </c>
      <c r="C3730" s="156" t="n">
        <v>350</v>
      </c>
      <c r="D3730" s="137" t="s">
        <v>104</v>
      </c>
      <c r="E3730" s="73" t="s">
        <v>5234</v>
      </c>
      <c r="F3730" s="74" t="n">
        <f aca="false">IF(MONTH(A3730)=MONTH(A3729),F3729+1,1)</f>
        <v>1</v>
      </c>
      <c r="G3730" s="73"/>
      <c r="H3730" s="75"/>
      <c r="I3730" s="75" t="s">
        <v>159</v>
      </c>
      <c r="J3730" s="75" t="s">
        <v>2313</v>
      </c>
      <c r="K3730" s="34" t="s">
        <v>80</v>
      </c>
      <c r="L3730" s="7" t="n">
        <v>0.595138888888889</v>
      </c>
      <c r="M3730" s="7" t="n">
        <v>0.617361111111111</v>
      </c>
      <c r="N3730" s="77" t="str">
        <f aca="false">IF(A3731=A3730,IF(L3731,TEXT(L3731-M3730,"h:mm"),0),IF(M3730&lt;0.25,TEXT(L3731-M3730,"h:mm"),TEXT(1-M3730+L3731,"h:mm")))</f>
        <v>5:58</v>
      </c>
      <c r="O3730" s="37" t="s">
        <v>5235</v>
      </c>
      <c r="P3730" s="0" t="s">
        <v>5147</v>
      </c>
      <c r="Q3730" s="0" t="s">
        <v>120</v>
      </c>
      <c r="R3730" s="0" t="str">
        <f aca="false">CHOOSE(WEEKDAY(A3730),"Dom","Lun","Mar","Mie","Jue","Vie","Sab")</f>
        <v>Mie</v>
      </c>
    </row>
    <row r="3731" customFormat="false" ht="15" hidden="false" customHeight="true" outlineLevel="0" collapsed="false">
      <c r="A3731" s="70" t="n">
        <v>44524</v>
      </c>
      <c r="B3731" s="9" t="s">
        <v>2407</v>
      </c>
      <c r="C3731" s="156" t="n">
        <v>350</v>
      </c>
      <c r="D3731" s="137" t="s">
        <v>104</v>
      </c>
      <c r="E3731" s="73" t="s">
        <v>5236</v>
      </c>
      <c r="F3731" s="74" t="n">
        <f aca="false">IF(MONTH(A3731)=MONTH(A3730),F3730+1,1)</f>
        <v>2</v>
      </c>
      <c r="G3731" s="73"/>
      <c r="H3731" s="75"/>
      <c r="I3731" s="75" t="s">
        <v>113</v>
      </c>
      <c r="J3731" s="75" t="s">
        <v>2313</v>
      </c>
      <c r="K3731" s="104" t="s">
        <v>80</v>
      </c>
      <c r="L3731" s="7" t="n">
        <v>0.865972222222222</v>
      </c>
      <c r="M3731" s="7" t="n">
        <v>0.900694444444444</v>
      </c>
      <c r="N3731" s="77" t="str">
        <f aca="false">IF(A3732=A3731,IF(L3732,TEXT(L3732-M3731,"h:mm"),0),IF(M3731&lt;0.25,TEXT(L3732-M3731,"h:mm"),TEXT(1-M3731+L3732,"h:mm")))</f>
        <v>17:56</v>
      </c>
      <c r="O3731" s="78" t="s">
        <v>5237</v>
      </c>
      <c r="P3731" s="0" t="s">
        <v>5147</v>
      </c>
      <c r="Q3731" s="0" t="s">
        <v>120</v>
      </c>
      <c r="R3731" s="0" t="str">
        <f aca="false">CHOOSE(WEEKDAY(A3731),"Dom","Lun","Mar","Mie","Jue","Vie","Sab")</f>
        <v>Mie</v>
      </c>
    </row>
    <row r="3732" customFormat="false" ht="15" hidden="true" customHeight="true" outlineLevel="0" collapsed="false">
      <c r="A3732" s="32" t="n">
        <v>44524</v>
      </c>
      <c r="B3732" s="9" t="s">
        <v>5238</v>
      </c>
      <c r="D3732" s="72"/>
      <c r="E3732" s="73"/>
      <c r="F3732" s="74"/>
      <c r="G3732" s="73"/>
      <c r="H3732" s="75"/>
      <c r="I3732" s="75"/>
      <c r="J3732" s="75"/>
      <c r="K3732" s="34" t="s">
        <v>108</v>
      </c>
      <c r="L3732" s="7" t="n">
        <v>0.647916666666667</v>
      </c>
      <c r="M3732" s="7" t="n">
        <v>0.659027777777778</v>
      </c>
      <c r="N3732" s="77" t="str">
        <f aca="false">IF(A3733=A3732,IF(L3733,TEXT(L3733-M3732,"h:mm"),0),IF(M3732&lt;0.25,TEXT(L3733-M3732,"h:mm"),TEXT(1-M3732+L3733,"h:mm")))</f>
        <v>0:32</v>
      </c>
      <c r="O3732" s="37" t="s">
        <v>5239</v>
      </c>
      <c r="Q3732" s="0" t="s">
        <v>120</v>
      </c>
      <c r="R3732" s="0" t="str">
        <f aca="false">CHOOSE(WEEKDAY(A3732),"Dom","Lun","Mar","Mie","Jue","Vie","Sab")</f>
        <v>Mie</v>
      </c>
    </row>
    <row r="3733" customFormat="false" ht="15" hidden="true" customHeight="true" outlineLevel="0" collapsed="false">
      <c r="A3733" s="70" t="n">
        <v>44524</v>
      </c>
      <c r="B3733" s="9" t="str">
        <f aca="false">IF(K3733="LAG.OXIDACIÓN","Va a descargar a la Laguna de Oxidación",IF(K3733="GARAJE","Retorna al garaje",""))</f>
        <v>Retorna al garaje</v>
      </c>
      <c r="C3733" s="71"/>
      <c r="D3733" s="72"/>
      <c r="E3733" s="73"/>
      <c r="F3733" s="74"/>
      <c r="G3733" s="73"/>
      <c r="H3733" s="75"/>
      <c r="I3733" s="75"/>
      <c r="J3733" s="75"/>
      <c r="K3733" s="104" t="s">
        <v>96</v>
      </c>
      <c r="L3733" s="7" t="n">
        <v>0.68125</v>
      </c>
      <c r="M3733" s="7" t="n">
        <v>0.693055555555556</v>
      </c>
      <c r="N3733" s="77" t="str">
        <f aca="false">IF(A3734=A3733,IF(L3734,TEXT(L3734-M3733,"h:mm"),0),IF(M3733&lt;0.25,TEXT(L3734-M3733,"h:mm"),TEXT(1-M3733+L3734,"h:mm")))</f>
        <v>6:03</v>
      </c>
      <c r="O3733" s="78"/>
      <c r="Q3733" s="0" t="s">
        <v>120</v>
      </c>
      <c r="R3733" s="0" t="str">
        <f aca="false">CHOOSE(WEEKDAY(A3733),"Dom","Lun","Mar","Mie","Jue","Vie","Sab")</f>
        <v>Mie</v>
      </c>
    </row>
    <row r="3734" customFormat="false" ht="15" hidden="true" customHeight="true" outlineLevel="0" collapsed="false">
      <c r="A3734" s="47" t="n">
        <v>44524</v>
      </c>
      <c r="B3734" s="79" t="str">
        <f aca="false">IF(K3734="LAG.OXIDACIÓN","Va a descargar a la Laguna de Oxidación",IF(K3734="GARAJE","Retorna al garaje",""))</f>
        <v>Retorna al garaje</v>
      </c>
      <c r="C3734" s="49"/>
      <c r="D3734" s="80"/>
      <c r="E3734" s="81"/>
      <c r="F3734" s="82"/>
      <c r="G3734" s="81"/>
      <c r="H3734" s="83"/>
      <c r="I3734" s="83"/>
      <c r="J3734" s="83"/>
      <c r="K3734" s="103" t="s">
        <v>96</v>
      </c>
      <c r="L3734" s="85" t="n">
        <v>0.945138888888889</v>
      </c>
      <c r="M3734" s="85" t="n">
        <v>0.981944444444444</v>
      </c>
      <c r="N3734" s="86" t="str">
        <f aca="false">IF(A3735=A3734,IF(L3735,TEXT(L3735-M3734,"h:mm"),0),IF(M3734&lt;0.25,TEXT(L3735-M3734,"h:mm"),TEXT(1-M3734+L3735,"h:mm")))</f>
        <v>9:14</v>
      </c>
      <c r="O3734" s="59"/>
      <c r="Q3734" s="0" t="s">
        <v>120</v>
      </c>
      <c r="R3734" s="0" t="str">
        <f aca="false">CHOOSE(WEEKDAY(A3734),"Dom","Lun","Mar","Mie","Jue","Vie","Sab")</f>
        <v>Mie</v>
      </c>
    </row>
    <row r="3735" customFormat="false" ht="15" hidden="false" customHeight="true" outlineLevel="0" collapsed="false">
      <c r="A3735" s="32" t="n">
        <v>44525</v>
      </c>
      <c r="B3735" s="9" t="s">
        <v>5240</v>
      </c>
      <c r="C3735" s="156" t="n">
        <v>450</v>
      </c>
      <c r="D3735" s="137" t="s">
        <v>104</v>
      </c>
      <c r="E3735" s="73" t="s">
        <v>5241</v>
      </c>
      <c r="F3735" s="74" t="n">
        <f aca="false">IF(MONTH(A3735)=MONTH(A3734),F3734+1,1)</f>
        <v>1</v>
      </c>
      <c r="G3735" s="73"/>
      <c r="H3735" s="75"/>
      <c r="I3735" s="75" t="s">
        <v>85</v>
      </c>
      <c r="J3735" s="75" t="s">
        <v>2313</v>
      </c>
      <c r="K3735" s="34" t="s">
        <v>80</v>
      </c>
      <c r="L3735" s="7" t="n">
        <v>0.366666666666667</v>
      </c>
      <c r="M3735" s="7" t="n">
        <v>0.392361111111111</v>
      </c>
      <c r="N3735" s="77" t="str">
        <f aca="false">IF(A3736=A3735,IF(L3736,TEXT(L3736-M3735,"h:mm"),0),IF(M3735&lt;0.25,TEXT(L3736-M3735,"h:mm"),TEXT(1-M3735+L3736,"h:mm")))</f>
        <v>22:01</v>
      </c>
      <c r="O3735" s="37" t="s">
        <v>5242</v>
      </c>
      <c r="P3735" s="0" t="s">
        <v>5147</v>
      </c>
      <c r="Q3735" s="0" t="s">
        <v>120</v>
      </c>
      <c r="R3735" s="0" t="str">
        <f aca="false">CHOOSE(WEEKDAY(A3735),"Dom","Lun","Mar","Mie","Jue","Vie","Sab")</f>
        <v>Jue</v>
      </c>
    </row>
    <row r="3736" customFormat="false" ht="15" hidden="true" customHeight="true" outlineLevel="0" collapsed="false">
      <c r="A3736" s="32" t="n">
        <v>44525</v>
      </c>
      <c r="B3736" s="9" t="s">
        <v>5243</v>
      </c>
      <c r="C3736" s="156"/>
      <c r="D3736" s="137"/>
      <c r="E3736" s="73"/>
      <c r="F3736" s="74"/>
      <c r="G3736" s="73"/>
      <c r="H3736" s="75"/>
      <c r="I3736" s="75" t="s">
        <v>159</v>
      </c>
      <c r="J3736" s="75"/>
      <c r="K3736" s="34" t="s">
        <v>108</v>
      </c>
      <c r="L3736" s="7" t="n">
        <v>0.309722222222222</v>
      </c>
      <c r="M3736" s="7" t="n">
        <v>0.313888888888889</v>
      </c>
      <c r="N3736" s="77" t="str">
        <f aca="false">IF(A3737=A3736,IF(L3737,TEXT(L3737-M3736,"h:mm"),0),IF(M3736&lt;0.25,TEXT(L3737-M3736,"h:mm"),TEXT(1-M3736+L3737,"h:mm")))</f>
        <v>0:16</v>
      </c>
      <c r="O3736" s="37" t="s">
        <v>5244</v>
      </c>
      <c r="P3736" s="0" t="s">
        <v>5245</v>
      </c>
      <c r="Q3736" s="0" t="s">
        <v>120</v>
      </c>
      <c r="R3736" s="0" t="str">
        <f aca="false">CHOOSE(WEEKDAY(A3736),"Dom","Lun","Mar","Mie","Jue","Vie","Sab")</f>
        <v>Jue</v>
      </c>
    </row>
    <row r="3737" customFormat="false" ht="15" hidden="true" customHeight="true" outlineLevel="0" collapsed="false">
      <c r="A3737" s="32" t="n">
        <v>44525</v>
      </c>
      <c r="B3737" s="9" t="str">
        <f aca="false">IF(K3737="LAG.OXIDACIÓN","Va a descargar a la Laguna de Oxidación",IF(K3737="GARAJE","Retorna al garaje",""))</f>
        <v>Retorna al garaje</v>
      </c>
      <c r="D3737" s="72"/>
      <c r="E3737" s="73"/>
      <c r="F3737" s="74"/>
      <c r="G3737" s="73"/>
      <c r="H3737" s="75"/>
      <c r="I3737" s="75"/>
      <c r="J3737" s="75"/>
      <c r="K3737" s="34" t="s">
        <v>96</v>
      </c>
      <c r="L3737" s="7" t="n">
        <v>0.325</v>
      </c>
      <c r="M3737" s="7" t="n">
        <v>0.329166666666667</v>
      </c>
      <c r="N3737" s="77" t="str">
        <f aca="false">IF(A3738=A3737,IF(L3738,TEXT(L3738-M3737,"h:mm"),0),IF(M3737&lt;0.25,TEXT(L3738-M3737,"h:mm"),TEXT(1-M3737+L3738,"h:mm")))</f>
        <v>0:16</v>
      </c>
      <c r="Q3737" s="0" t="s">
        <v>120</v>
      </c>
      <c r="R3737" s="0" t="str">
        <f aca="false">CHOOSE(WEEKDAY(A3737),"Dom","Lun","Mar","Mie","Jue","Vie","Sab")</f>
        <v>Jue</v>
      </c>
    </row>
    <row r="3738" customFormat="false" ht="15" hidden="true" customHeight="true" outlineLevel="0" collapsed="false">
      <c r="A3738" s="32" t="n">
        <v>44525</v>
      </c>
      <c r="B3738" s="9" t="s">
        <v>5246</v>
      </c>
      <c r="D3738" s="72"/>
      <c r="E3738" s="73"/>
      <c r="F3738" s="74"/>
      <c r="G3738" s="73"/>
      <c r="H3738" s="75"/>
      <c r="I3738" s="75" t="s">
        <v>100</v>
      </c>
      <c r="J3738" s="75"/>
      <c r="K3738" s="34" t="s">
        <v>108</v>
      </c>
      <c r="L3738" s="7" t="n">
        <v>0.340277777777778</v>
      </c>
      <c r="M3738" s="7" t="n">
        <v>0.355555555555556</v>
      </c>
      <c r="N3738" s="77" t="str">
        <f aca="false">IF(A3739=A3738,IF(L3739,TEXT(L3739-M3738,"h:mm"),0),IF(M3738&lt;0.25,TEXT(L3739-M3738,"h:mm"),TEXT(1-M3738+L3739,"h:mm")))</f>
        <v>1:22</v>
      </c>
      <c r="O3738" s="37" t="s">
        <v>5247</v>
      </c>
      <c r="Q3738" s="0" t="s">
        <v>120</v>
      </c>
      <c r="R3738" s="0" t="str">
        <f aca="false">CHOOSE(WEEKDAY(A3738),"Dom","Lun","Mar","Mie","Jue","Vie","Sab")</f>
        <v>Jue</v>
      </c>
    </row>
    <row r="3739" customFormat="false" ht="15" hidden="true" customHeight="true" outlineLevel="0" collapsed="false">
      <c r="A3739" s="47" t="n">
        <v>44525</v>
      </c>
      <c r="B3739" s="79" t="str">
        <f aca="false">IF(K3739="LAG.OXIDACIÓN","Va a descargar a la Laguna de Oxidación",IF(K3739="GARAJE","Retorna al garaje",""))</f>
        <v>Retorna al garaje</v>
      </c>
      <c r="C3739" s="49"/>
      <c r="D3739" s="80"/>
      <c r="E3739" s="81"/>
      <c r="F3739" s="82"/>
      <c r="G3739" s="81"/>
      <c r="H3739" s="83"/>
      <c r="I3739" s="83"/>
      <c r="J3739" s="83"/>
      <c r="K3739" s="103" t="s">
        <v>96</v>
      </c>
      <c r="L3739" s="85" t="n">
        <v>0.4125</v>
      </c>
      <c r="M3739" s="85" t="n">
        <v>0.463194444444444</v>
      </c>
      <c r="N3739" s="86" t="str">
        <f aca="false">IF(A3740=A3739,IF(L3740,TEXT(L3740-M3739,"h:mm"),0),IF(M3739&lt;0.25,TEXT(L3740-M3739,"h:mm"),TEXT(1-M3739+L3740,"h:mm")))</f>
        <v>8:36</v>
      </c>
      <c r="O3739" s="59"/>
      <c r="Q3739" s="0" t="s">
        <v>120</v>
      </c>
      <c r="R3739" s="0" t="str">
        <f aca="false">CHOOSE(WEEKDAY(A3739),"Dom","Lun","Mar","Mie","Jue","Vie","Sab")</f>
        <v>Jue</v>
      </c>
    </row>
    <row r="3740" customFormat="false" ht="15" hidden="false" customHeight="true" outlineLevel="0" collapsed="false">
      <c r="A3740" s="32" t="n">
        <v>44526</v>
      </c>
      <c r="B3740" s="9" t="s">
        <v>204</v>
      </c>
      <c r="C3740" s="156" t="n">
        <v>450</v>
      </c>
      <c r="D3740" s="137" t="s">
        <v>104</v>
      </c>
      <c r="E3740" s="73" t="s">
        <v>205</v>
      </c>
      <c r="F3740" s="74" t="n">
        <f aca="false">IF(MONTH(A3740)=MONTH(A3739),F3739+1,1)</f>
        <v>1</v>
      </c>
      <c r="G3740" s="73"/>
      <c r="H3740" s="75" t="s">
        <v>204</v>
      </c>
      <c r="I3740" s="75" t="s">
        <v>79</v>
      </c>
      <c r="J3740" s="75" t="s">
        <v>2313</v>
      </c>
      <c r="K3740" s="34" t="s">
        <v>80</v>
      </c>
      <c r="L3740" s="7" t="n">
        <v>0.821527777777778</v>
      </c>
      <c r="M3740" s="7" t="n">
        <v>0.8625</v>
      </c>
      <c r="N3740" s="77" t="str">
        <f aca="false">IF(A3741=A3740,IF(L3741,TEXT(L3741-M3740,"h:mm"),0),IF(M3740&lt;0.25,TEXT(L3741-M3740,"h:mm"),TEXT(1-M3740+L3741,"h:mm")))</f>
        <v>0:30</v>
      </c>
      <c r="O3740" s="37" t="s">
        <v>207</v>
      </c>
      <c r="P3740" s="0" t="s">
        <v>5147</v>
      </c>
      <c r="Q3740" s="0" t="s">
        <v>120</v>
      </c>
      <c r="R3740" s="0" t="str">
        <f aca="false">CHOOSE(WEEKDAY(A3740),"Dom","Lun","Mar","Mie","Jue","Vie","Sab")</f>
        <v>Vie</v>
      </c>
    </row>
    <row r="3741" customFormat="false" ht="15" hidden="true" customHeight="true" outlineLevel="0" collapsed="false">
      <c r="A3741" s="47" t="n">
        <v>44526</v>
      </c>
      <c r="B3741" s="79" t="str">
        <f aca="false">IF(K3741="LAG.OXIDACIÓN","Va a descargar a la Laguna de Oxidación",IF(K3741="GARAJE","Retorna al garaje",""))</f>
        <v>Retorna al garaje</v>
      </c>
      <c r="C3741" s="49"/>
      <c r="D3741" s="80"/>
      <c r="E3741" s="81"/>
      <c r="F3741" s="82"/>
      <c r="G3741" s="81"/>
      <c r="H3741" s="83"/>
      <c r="I3741" s="83"/>
      <c r="J3741" s="83"/>
      <c r="K3741" s="103" t="s">
        <v>96</v>
      </c>
      <c r="L3741" s="85" t="n">
        <v>0.883333333333333</v>
      </c>
      <c r="M3741" s="85" t="n">
        <v>0.923611111111111</v>
      </c>
      <c r="N3741" s="86" t="str">
        <f aca="false">IF(A3742=A3741,IF(L3742,TEXT(L3742-M3741,"h:mm"),0),IF(M3741&lt;0.25,TEXT(L3742-M3741,"h:mm"),TEXT(1-M3741+L3742,"h:mm")))</f>
        <v>10:50</v>
      </c>
      <c r="O3741" s="59"/>
      <c r="Q3741" s="0" t="s">
        <v>120</v>
      </c>
      <c r="R3741" s="0" t="str">
        <f aca="false">CHOOSE(WEEKDAY(A3741),"Dom","Lun","Mar","Mie","Jue","Vie","Sab")</f>
        <v>Vie</v>
      </c>
    </row>
    <row r="3742" customFormat="false" ht="15" hidden="false" customHeight="true" outlineLevel="0" collapsed="false">
      <c r="A3742" s="87" t="n">
        <v>44527</v>
      </c>
      <c r="B3742" s="48" t="s">
        <v>5248</v>
      </c>
      <c r="C3742" s="97" t="n">
        <v>450</v>
      </c>
      <c r="D3742" s="50" t="s">
        <v>821</v>
      </c>
      <c r="E3742" s="51" t="s">
        <v>5249</v>
      </c>
      <c r="F3742" s="52" t="n">
        <f aca="false">IF(MONTH(A3742)=MONTH(A3741),F3741+1,1)</f>
        <v>1</v>
      </c>
      <c r="G3742" s="51"/>
      <c r="H3742" s="54" t="s">
        <v>5250</v>
      </c>
      <c r="I3742" s="54" t="s">
        <v>1720</v>
      </c>
      <c r="J3742" s="54" t="s">
        <v>2313</v>
      </c>
      <c r="K3742" s="151" t="s">
        <v>757</v>
      </c>
      <c r="L3742" s="57" t="n">
        <v>0.375</v>
      </c>
      <c r="M3742" s="57" t="n">
        <v>0.416666666666667</v>
      </c>
      <c r="N3742" s="58" t="str">
        <f aca="false">IF(A3743=A3742,IF(L3743,TEXT(L3743-M3742,"h:mm"),0),IF(M3742&lt;0.25,TEXT(L3743-M3742,"h:mm"),TEXT(1-M3742+L3743,"h:mm")))</f>
        <v>8:37</v>
      </c>
      <c r="O3742" s="98" t="s">
        <v>5251</v>
      </c>
      <c r="P3742" s="0" t="s">
        <v>5147</v>
      </c>
      <c r="Q3742" s="0" t="s">
        <v>120</v>
      </c>
      <c r="R3742" s="0" t="str">
        <f aca="false">CHOOSE(WEEKDAY(A3742),"Dom","Lun","Mar","Mie","Jue","Vie","Sab")</f>
        <v>Sab</v>
      </c>
    </row>
    <row r="3743" customFormat="false" ht="15" hidden="false" customHeight="true" outlineLevel="0" collapsed="false">
      <c r="A3743" s="32" t="n">
        <v>44530</v>
      </c>
      <c r="B3743" s="9" t="s">
        <v>5252</v>
      </c>
      <c r="C3743" s="33" t="n">
        <v>380</v>
      </c>
      <c r="D3743" s="72" t="s">
        <v>821</v>
      </c>
      <c r="E3743" s="73" t="s">
        <v>5253</v>
      </c>
      <c r="F3743" s="74" t="n">
        <f aca="false">IF(MONTH(A3743)=MONTH(A3742),F3742+1,1)</f>
        <v>2</v>
      </c>
      <c r="G3743" s="73"/>
      <c r="H3743" s="75" t="s">
        <v>5254</v>
      </c>
      <c r="I3743" s="75" t="s">
        <v>79</v>
      </c>
      <c r="J3743" s="75" t="s">
        <v>2313</v>
      </c>
      <c r="K3743" s="34" t="s">
        <v>80</v>
      </c>
      <c r="L3743" s="7" t="n">
        <v>0.775694444444444</v>
      </c>
      <c r="M3743" s="7" t="n">
        <v>0.813888888888889</v>
      </c>
      <c r="N3743" s="77" t="str">
        <f aca="false">IF(A3744=A3743,IF(L3744,TEXT(L3744-M3743,"h:mm"),0),IF(M3743&lt;0.25,TEXT(L3744-M3743,"h:mm"),TEXT(1-M3743+L3744,"h:mm")))</f>
        <v>14:06</v>
      </c>
      <c r="O3743" s="37" t="s">
        <v>5255</v>
      </c>
      <c r="P3743" s="0" t="s">
        <v>5147</v>
      </c>
      <c r="Q3743" s="0" t="s">
        <v>120</v>
      </c>
      <c r="R3743" s="0" t="str">
        <f aca="false">CHOOSE(WEEKDAY(A3743),"Dom","Lun","Mar","Mie","Jue","Vie","Sab")</f>
        <v>Mar</v>
      </c>
    </row>
    <row r="3744" customFormat="false" ht="15" hidden="false" customHeight="true" outlineLevel="0" collapsed="false">
      <c r="A3744" s="32" t="n">
        <v>44530</v>
      </c>
      <c r="B3744" s="9" t="s">
        <v>204</v>
      </c>
      <c r="C3744" s="156" t="n">
        <v>450</v>
      </c>
      <c r="D3744" s="137" t="s">
        <v>104</v>
      </c>
      <c r="E3744" s="73" t="s">
        <v>205</v>
      </c>
      <c r="F3744" s="74" t="n">
        <f aca="false">IF(MONTH(A3744)=MONTH(A3743),F3743+1,1)</f>
        <v>3</v>
      </c>
      <c r="G3744" s="73"/>
      <c r="H3744" s="75" t="s">
        <v>204</v>
      </c>
      <c r="I3744" s="75" t="s">
        <v>79</v>
      </c>
      <c r="J3744" s="75" t="s">
        <v>2313</v>
      </c>
      <c r="K3744" s="34" t="s">
        <v>80</v>
      </c>
      <c r="L3744" s="7" t="n">
        <v>0.401388888888889</v>
      </c>
      <c r="M3744" s="7" t="n">
        <v>0.440277777777778</v>
      </c>
      <c r="N3744" s="77" t="str">
        <f aca="false">IF(A3745=A3744,IF(L3745,TEXT(L3745-M3744,"h:mm"),0),IF(M3744&lt;0.25,TEXT(L3745-M3744,"h:mm"),TEXT(1-M3744+L3745,"h:mm")))</f>
        <v>9:41</v>
      </c>
      <c r="O3744" s="37" t="s">
        <v>207</v>
      </c>
      <c r="P3744" s="0" t="s">
        <v>5147</v>
      </c>
      <c r="Q3744" s="0" t="s">
        <v>120</v>
      </c>
      <c r="R3744" s="0" t="str">
        <f aca="false">CHOOSE(WEEKDAY(A3744),"Dom","Lun","Mar","Mie","Jue","Vie","Sab")</f>
        <v>Mar</v>
      </c>
    </row>
    <row r="3745" customFormat="false" ht="15" hidden="false" customHeight="true" outlineLevel="0" collapsed="false">
      <c r="A3745" s="32" t="n">
        <v>44530</v>
      </c>
      <c r="B3745" s="9" t="s">
        <v>4340</v>
      </c>
      <c r="C3745" s="156" t="n">
        <v>300</v>
      </c>
      <c r="D3745" s="137" t="s">
        <v>104</v>
      </c>
      <c r="E3745" s="73" t="s">
        <v>5256</v>
      </c>
      <c r="F3745" s="74" t="n">
        <f aca="false">IF(MONTH(A3745)=MONTH(A3744),F3744+1,1)</f>
        <v>4</v>
      </c>
      <c r="G3745" s="73"/>
      <c r="H3745" s="75"/>
      <c r="I3745" s="75" t="s">
        <v>79</v>
      </c>
      <c r="J3745" s="75" t="s">
        <v>2313</v>
      </c>
      <c r="K3745" s="34" t="s">
        <v>80</v>
      </c>
      <c r="L3745" s="7" t="n">
        <v>0.84375</v>
      </c>
      <c r="M3745" s="7" t="n">
        <v>0.859722222222222</v>
      </c>
      <c r="N3745" s="77" t="str">
        <f aca="false">IF(A3746=A3745,IF(L3746,TEXT(L3746-M3745,"h:mm"),0),IF(M3745&lt;0.25,TEXT(L3746-M3745,"h:mm"),TEXT(1-M3745+L3746,"h:mm")))</f>
        <v>0:26</v>
      </c>
      <c r="O3745" s="37" t="s">
        <v>5257</v>
      </c>
      <c r="P3745" s="0" t="s">
        <v>5147</v>
      </c>
      <c r="Q3745" s="0" t="s">
        <v>120</v>
      </c>
      <c r="R3745" s="0" t="str">
        <f aca="false">CHOOSE(WEEKDAY(A3745),"Dom","Lun","Mar","Mie","Jue","Vie","Sab")</f>
        <v>Mar</v>
      </c>
    </row>
    <row r="3746" customFormat="false" ht="15" hidden="false" customHeight="true" outlineLevel="0" collapsed="false">
      <c r="A3746" s="32" t="n">
        <v>44530</v>
      </c>
      <c r="B3746" s="9" t="s">
        <v>5258</v>
      </c>
      <c r="C3746" s="156" t="n">
        <v>300</v>
      </c>
      <c r="D3746" s="137" t="s">
        <v>104</v>
      </c>
      <c r="E3746" s="73" t="s">
        <v>5259</v>
      </c>
      <c r="F3746" s="74" t="n">
        <f aca="false">IF(MONTH(A3746)=MONTH(A3745),F3745+1,1)</f>
        <v>5</v>
      </c>
      <c r="G3746" s="73"/>
      <c r="H3746" s="75"/>
      <c r="I3746" s="75" t="s">
        <v>113</v>
      </c>
      <c r="J3746" s="75" t="s">
        <v>2313</v>
      </c>
      <c r="K3746" s="34" t="s">
        <v>80</v>
      </c>
      <c r="L3746" s="7" t="n">
        <v>0.877777777777778</v>
      </c>
      <c r="M3746" s="7" t="n">
        <v>0.9</v>
      </c>
      <c r="N3746" s="77" t="str">
        <f aca="false">IF(A3747=A3746,IF(L3747,TEXT(L3747-M3746,"h:mm"),0),IF(M3746&lt;0.25,TEXT(L3747-M3746,"h:mm"),TEXT(1-M3746+L3747,"h:mm")))</f>
        <v>13:25</v>
      </c>
      <c r="O3746" s="37" t="s">
        <v>5260</v>
      </c>
      <c r="P3746" s="0" t="s">
        <v>5147</v>
      </c>
      <c r="Q3746" s="0" t="s">
        <v>120</v>
      </c>
      <c r="R3746" s="0" t="str">
        <f aca="false">CHOOSE(WEEKDAY(A3746),"Dom","Lun","Mar","Mie","Jue","Vie","Sab")</f>
        <v>Mar</v>
      </c>
    </row>
    <row r="3747" customFormat="false" ht="15" hidden="true" customHeight="true" outlineLevel="0" collapsed="false">
      <c r="A3747" s="32" t="n">
        <v>44530</v>
      </c>
      <c r="B3747" s="9" t="str">
        <f aca="false">IF(K3747="LAG.OXIDACIÓN","Va a descargar a la Laguna de Oxidación",IF(K3747="GARAJE","Retorna al garaje",""))</f>
        <v>Retorna al garaje</v>
      </c>
      <c r="D3747" s="72"/>
      <c r="E3747" s="73"/>
      <c r="F3747" s="74"/>
      <c r="G3747" s="73"/>
      <c r="H3747" s="75"/>
      <c r="I3747" s="75"/>
      <c r="J3747" s="75"/>
      <c r="K3747" s="34" t="s">
        <v>96</v>
      </c>
      <c r="L3747" s="7" t="n">
        <v>0.459027777777778</v>
      </c>
      <c r="M3747" s="7" t="n">
        <v>0.502083333333333</v>
      </c>
      <c r="N3747" s="77" t="str">
        <f aca="false">IF(A3748=A3747,IF(L3748,TEXT(L3748-M3747,"h:mm"),0),IF(M3747&lt;0.25,TEXT(L3748-M3747,"h:mm"),TEXT(1-M3747+L3748,"h:mm")))</f>
        <v>10:27</v>
      </c>
      <c r="Q3747" s="0" t="s">
        <v>120</v>
      </c>
      <c r="R3747" s="0" t="str">
        <f aca="false">CHOOSE(WEEKDAY(A3747),"Dom","Lun","Mar","Mie","Jue","Vie","Sab")</f>
        <v>Mar</v>
      </c>
    </row>
    <row r="3748" customFormat="false" ht="15" hidden="true" customHeight="true" outlineLevel="0" collapsed="false">
      <c r="A3748" s="47" t="n">
        <v>44530</v>
      </c>
      <c r="B3748" s="79" t="str">
        <f aca="false">IF(K3748="LAG.OXIDACIÓN","Va a descargar a la Laguna de Oxidación",IF(K3748="GARAJE","Retorna al garaje",""))</f>
        <v>Retorna al garaje</v>
      </c>
      <c r="C3748" s="49"/>
      <c r="D3748" s="80"/>
      <c r="E3748" s="81"/>
      <c r="F3748" s="82"/>
      <c r="G3748" s="81"/>
      <c r="H3748" s="83"/>
      <c r="I3748" s="83"/>
      <c r="J3748" s="83"/>
      <c r="K3748" s="103" t="s">
        <v>96</v>
      </c>
      <c r="L3748" s="85" t="n">
        <v>0.9375</v>
      </c>
      <c r="M3748" s="85" t="n">
        <v>0.951388888888889</v>
      </c>
      <c r="N3748" s="86" t="str">
        <f aca="false">IF(A3749=A3748,IF(L3749,TEXT(L3749-M3748,"h:mm"),0),IF(M3748&lt;0.25,TEXT(L3749-M3748,"h:mm"),TEXT(1-M3748+L3749,"h:mm")))</f>
        <v>16:18</v>
      </c>
      <c r="O3748" s="59"/>
      <c r="Q3748" s="0" t="s">
        <v>120</v>
      </c>
      <c r="R3748" s="0" t="str">
        <f aca="false">CHOOSE(WEEKDAY(A3748),"Dom","Lun","Mar","Mie","Jue","Vie","Sab")</f>
        <v>Mar</v>
      </c>
    </row>
    <row r="3749" customFormat="false" ht="15" hidden="false" customHeight="true" outlineLevel="0" collapsed="false">
      <c r="A3749" s="32" t="n">
        <v>44531</v>
      </c>
      <c r="B3749" s="9" t="s">
        <v>5261</v>
      </c>
      <c r="C3749" s="33" t="n">
        <v>450</v>
      </c>
      <c r="D3749" s="72" t="s">
        <v>821</v>
      </c>
      <c r="E3749" s="73" t="s">
        <v>5262</v>
      </c>
      <c r="F3749" s="74" t="n">
        <f aca="false">IF(MONTH(A3749)=MONTH(A3748),F3748+1,1)</f>
        <v>1</v>
      </c>
      <c r="G3749" s="73"/>
      <c r="H3749" s="75" t="s">
        <v>5263</v>
      </c>
      <c r="I3749" s="75" t="s">
        <v>85</v>
      </c>
      <c r="J3749" s="75" t="s">
        <v>2313</v>
      </c>
      <c r="K3749" s="34" t="s">
        <v>80</v>
      </c>
      <c r="L3749" s="7" t="n">
        <v>0.630555555555556</v>
      </c>
      <c r="M3749" s="7" t="n">
        <v>0.645833333333333</v>
      </c>
      <c r="N3749" s="77" t="str">
        <f aca="false">IF(A3750=A3749,IF(L3750,TEXT(L3750-M3749,"h:mm"),0),IF(M3749&lt;0.25,TEXT(L3750-M3749,"h:mm"),TEXT(1-M3749+L3750,"h:mm")))</f>
        <v>2:26</v>
      </c>
      <c r="O3749" s="37" t="s">
        <v>5264</v>
      </c>
      <c r="P3749" s="0" t="s">
        <v>5265</v>
      </c>
      <c r="Q3749" s="0" t="s">
        <v>75</v>
      </c>
      <c r="R3749" s="0" t="str">
        <f aca="false">CHOOSE(WEEKDAY(A3749),"Dom","Lun","Mar","Mie","Jue","Vie","Sab")</f>
        <v>Mie</v>
      </c>
    </row>
    <row r="3750" customFormat="false" ht="15" hidden="false" customHeight="true" outlineLevel="0" collapsed="false">
      <c r="A3750" s="32" t="n">
        <v>44531</v>
      </c>
      <c r="B3750" s="9" t="s">
        <v>3480</v>
      </c>
      <c r="C3750" s="33" t="n">
        <v>490</v>
      </c>
      <c r="D3750" s="72" t="s">
        <v>821</v>
      </c>
      <c r="E3750" s="73" t="s">
        <v>3481</v>
      </c>
      <c r="F3750" s="74" t="n">
        <f aca="false">IF(MONTH(A3750)=MONTH(A3749),F3749+1,1)</f>
        <v>2</v>
      </c>
      <c r="G3750" s="73"/>
      <c r="H3750" s="75" t="s">
        <v>3482</v>
      </c>
      <c r="I3750" s="75" t="s">
        <v>113</v>
      </c>
      <c r="J3750" s="75" t="s">
        <v>2313</v>
      </c>
      <c r="K3750" s="34" t="s">
        <v>80</v>
      </c>
      <c r="L3750" s="7" t="n">
        <v>0.747222222222222</v>
      </c>
      <c r="M3750" s="7" t="n">
        <v>0.788194444444444</v>
      </c>
      <c r="N3750" s="77" t="str">
        <f aca="false">IF(A3751=A3750,IF(L3751,TEXT(L3751-M3750,"h:mm"),0),IF(M3750&lt;0.25,TEXT(L3751-M3750,"h:mm"),TEXT(1-M3750+L3751,"h:mm")))</f>
        <v>14:12</v>
      </c>
      <c r="O3750" s="37" t="s">
        <v>3483</v>
      </c>
      <c r="P3750" s="0" t="s">
        <v>5147</v>
      </c>
      <c r="Q3750" s="0" t="s">
        <v>75</v>
      </c>
      <c r="R3750" s="0" t="str">
        <f aca="false">CHOOSE(WEEKDAY(A3750),"Dom","Lun","Mar","Mie","Jue","Vie","Sab")</f>
        <v>Mie</v>
      </c>
    </row>
    <row r="3751" customFormat="false" ht="15" hidden="false" customHeight="true" outlineLevel="0" collapsed="false">
      <c r="A3751" s="32" t="n">
        <v>44531</v>
      </c>
      <c r="B3751" s="9" t="s">
        <v>68</v>
      </c>
      <c r="C3751" s="156" t="n">
        <v>450</v>
      </c>
      <c r="D3751" s="137" t="s">
        <v>69</v>
      </c>
      <c r="E3751" s="73" t="s">
        <v>70</v>
      </c>
      <c r="F3751" s="74" t="n">
        <f aca="false">IF(MONTH(A3751)=MONTH(A3750),F3750+1,1)</f>
        <v>3</v>
      </c>
      <c r="G3751" s="73"/>
      <c r="H3751" s="75" t="s">
        <v>71</v>
      </c>
      <c r="I3751" s="75" t="s">
        <v>113</v>
      </c>
      <c r="J3751" s="75" t="s">
        <v>2313</v>
      </c>
      <c r="K3751" s="34" t="s">
        <v>80</v>
      </c>
      <c r="L3751" s="7" t="n">
        <v>0.379861111111111</v>
      </c>
      <c r="M3751" s="7" t="n">
        <v>0.411805555555556</v>
      </c>
      <c r="N3751" s="77" t="str">
        <f aca="false">IF(A3752=A3751,IF(L3752,TEXT(L3752-M3751,"h:mm"),0),IF(M3751&lt;0.25,TEXT(L3752-M3751,"h:mm"),TEXT(1-M3751+L3752,"h:mm")))</f>
        <v>0:50</v>
      </c>
      <c r="O3751" s="37" t="s">
        <v>74</v>
      </c>
      <c r="P3751" s="0" t="s">
        <v>5147</v>
      </c>
      <c r="Q3751" s="0" t="s">
        <v>75</v>
      </c>
      <c r="R3751" s="0" t="str">
        <f aca="false">CHOOSE(WEEKDAY(A3751),"Dom","Lun","Mar","Mie","Jue","Vie","Sab")</f>
        <v>Mie</v>
      </c>
    </row>
    <row r="3752" customFormat="false" ht="15" hidden="true" customHeight="true" outlineLevel="0" collapsed="false">
      <c r="A3752" s="32" t="n">
        <v>44531</v>
      </c>
      <c r="B3752" s="9" t="str">
        <f aca="false">IF(K3752="LAG.OXIDACIÓN","Va a descargar a la Laguna de Oxidación",IF(K3752="GARAJE","Retorna al garaje",""))</f>
        <v>Retorna al garaje</v>
      </c>
      <c r="D3752" s="72"/>
      <c r="E3752" s="73"/>
      <c r="F3752" s="74"/>
      <c r="G3752" s="73"/>
      <c r="H3752" s="75"/>
      <c r="I3752" s="75"/>
      <c r="J3752" s="75"/>
      <c r="K3752" s="34" t="s">
        <v>96</v>
      </c>
      <c r="L3752" s="7" t="n">
        <v>0.446527777777778</v>
      </c>
      <c r="M3752" s="7" t="n">
        <v>0.479166666666667</v>
      </c>
      <c r="N3752" s="77" t="str">
        <f aca="false">IF(A3753=A3752,IF(L3753,TEXT(L3753-M3752,"h:mm"),0),IF(M3752&lt;0.25,TEXT(L3753-M3752,"h:mm"),TEXT(1-M3752+L3753,"h:mm")))</f>
        <v>5:14</v>
      </c>
      <c r="Q3752" s="0" t="s">
        <v>75</v>
      </c>
      <c r="R3752" s="0" t="str">
        <f aca="false">CHOOSE(WEEKDAY(A3752),"Dom","Lun","Mar","Mie","Jue","Vie","Sab")</f>
        <v>Mie</v>
      </c>
    </row>
    <row r="3753" customFormat="false" ht="15" hidden="true" customHeight="true" outlineLevel="0" collapsed="false">
      <c r="A3753" s="32" t="n">
        <v>44531</v>
      </c>
      <c r="B3753" s="9" t="str">
        <f aca="false">IF(K3753="LAG.OXIDACIÓN","Va a descargar a la Laguna de Oxidación",IF(K3753="GARAJE","Retorna al garaje",""))</f>
        <v>Retorna al garaje</v>
      </c>
      <c r="D3753" s="72"/>
      <c r="E3753" s="73"/>
      <c r="F3753" s="74"/>
      <c r="G3753" s="73"/>
      <c r="H3753" s="75"/>
      <c r="I3753" s="75"/>
      <c r="J3753" s="75"/>
      <c r="K3753" s="34" t="s">
        <v>96</v>
      </c>
      <c r="L3753" s="7" t="n">
        <v>0.697222222222222</v>
      </c>
      <c r="M3753" s="7" t="n">
        <v>0.717361111111111</v>
      </c>
      <c r="N3753" s="77" t="str">
        <f aca="false">IF(A3754=A3753,IF(L3754,TEXT(L3754-M3753,"h:mm"),0),IF(M3753&lt;0.25,TEXT(L3754-M3753,"h:mm"),TEXT(1-M3753+L3754,"h:mm")))</f>
        <v>2:13</v>
      </c>
      <c r="Q3753" s="0" t="s">
        <v>75</v>
      </c>
      <c r="R3753" s="0" t="str">
        <f aca="false">CHOOSE(WEEKDAY(A3753),"Dom","Lun","Mar","Mie","Jue","Vie","Sab")</f>
        <v>Mie</v>
      </c>
    </row>
    <row r="3754" customFormat="false" ht="15" hidden="true" customHeight="true" outlineLevel="0" collapsed="false">
      <c r="A3754" s="47" t="n">
        <v>44531</v>
      </c>
      <c r="B3754" s="79" t="str">
        <f aca="false">IF(K3754="LAG.OXIDACIÓN","Va a descargar a la Laguna de Oxidación",IF(K3754="GARAJE","Retorna al garaje",""))</f>
        <v>Retorna al garaje</v>
      </c>
      <c r="C3754" s="49"/>
      <c r="D3754" s="80"/>
      <c r="E3754" s="81"/>
      <c r="F3754" s="82"/>
      <c r="G3754" s="81"/>
      <c r="H3754" s="83"/>
      <c r="I3754" s="83"/>
      <c r="J3754" s="83"/>
      <c r="K3754" s="103" t="s">
        <v>96</v>
      </c>
      <c r="L3754" s="85" t="n">
        <v>0.809722222222222</v>
      </c>
      <c r="M3754" s="85" t="n">
        <v>0.85</v>
      </c>
      <c r="N3754" s="86" t="str">
        <f aca="false">IF(A3755=A3754,IF(L3755,TEXT(L3755-M3754,"h:mm"),0),IF(M3754&lt;0.25,TEXT(L3755-M3754,"h:mm"),TEXT(1-M3754+L3755,"h:mm")))</f>
        <v>13:03</v>
      </c>
      <c r="O3754" s="59"/>
      <c r="Q3754" s="0" t="s">
        <v>75</v>
      </c>
      <c r="R3754" s="0" t="str">
        <f aca="false">CHOOSE(WEEKDAY(A3754),"Dom","Lun","Mar","Mie","Jue","Vie","Sab")</f>
        <v>Mie</v>
      </c>
    </row>
    <row r="3755" customFormat="false" ht="15" hidden="false" customHeight="true" outlineLevel="0" collapsed="false">
      <c r="A3755" s="32" t="n">
        <v>44533</v>
      </c>
      <c r="B3755" s="9" t="s">
        <v>5266</v>
      </c>
      <c r="C3755" s="33" t="n">
        <v>380</v>
      </c>
      <c r="D3755" s="72" t="s">
        <v>821</v>
      </c>
      <c r="E3755" s="73" t="s">
        <v>5267</v>
      </c>
      <c r="F3755" s="74" t="n">
        <f aca="false">IF(MONTH(A3755)=MONTH(A3754),F3754+1,1)</f>
        <v>1</v>
      </c>
      <c r="G3755" s="73"/>
      <c r="H3755" s="75" t="s">
        <v>5268</v>
      </c>
      <c r="I3755" s="75" t="s">
        <v>100</v>
      </c>
      <c r="J3755" s="75" t="s">
        <v>2313</v>
      </c>
      <c r="K3755" s="34" t="s">
        <v>80</v>
      </c>
      <c r="L3755" s="7" t="n">
        <v>0.39375</v>
      </c>
      <c r="M3755" s="7" t="n">
        <v>0.407638888888889</v>
      </c>
      <c r="N3755" s="77" t="str">
        <f aca="false">IF(A3756=A3755,IF(L3756,TEXT(L3756-M3755,"h:mm"),0),IF(M3755&lt;0.25,TEXT(L3756-M3755,"h:mm"),TEXT(1-M3755+L3756,"h:mm")))</f>
        <v>4:29</v>
      </c>
      <c r="O3755" s="37" t="s">
        <v>5269</v>
      </c>
      <c r="P3755" s="0" t="s">
        <v>5147</v>
      </c>
      <c r="Q3755" s="0" t="s">
        <v>75</v>
      </c>
      <c r="R3755" s="0" t="str">
        <f aca="false">CHOOSE(WEEKDAY(A3755),"Dom","Lun","Mar","Mie","Jue","Vie","Sab")</f>
        <v>Vie</v>
      </c>
    </row>
    <row r="3756" customFormat="false" ht="15" hidden="false" customHeight="true" outlineLevel="0" collapsed="false">
      <c r="A3756" s="32" t="n">
        <v>44533</v>
      </c>
      <c r="B3756" s="9" t="s">
        <v>5270</v>
      </c>
      <c r="C3756" s="156" t="n">
        <v>350</v>
      </c>
      <c r="D3756" s="137" t="s">
        <v>821</v>
      </c>
      <c r="E3756" s="73" t="s">
        <v>5271</v>
      </c>
      <c r="F3756" s="74" t="n">
        <f aca="false">IF(MONTH(A3756)=MONTH(A3755),F3755+1,1)</f>
        <v>2</v>
      </c>
      <c r="G3756" s="73"/>
      <c r="H3756" s="75" t="s">
        <v>233</v>
      </c>
      <c r="I3756" s="75" t="s">
        <v>183</v>
      </c>
      <c r="J3756" s="75" t="s">
        <v>2313</v>
      </c>
      <c r="K3756" s="34" t="s">
        <v>80</v>
      </c>
      <c r="L3756" s="7" t="n">
        <v>0.594444444444444</v>
      </c>
      <c r="M3756" s="7" t="n">
        <v>0.618055555555556</v>
      </c>
      <c r="N3756" s="77" t="str">
        <f aca="false">IF(A3757=A3756,IF(L3757,TEXT(L3757-M3756,"h:mm"),0),IF(M3756&lt;0.25,TEXT(L3757-M3756,"h:mm"),TEXT(1-M3756+L3757,"h:mm")))</f>
        <v>20:34</v>
      </c>
      <c r="O3756" s="37" t="s">
        <v>5272</v>
      </c>
      <c r="P3756" s="0" t="s">
        <v>5147</v>
      </c>
      <c r="Q3756" s="0" t="s">
        <v>75</v>
      </c>
      <c r="R3756" s="0" t="str">
        <f aca="false">CHOOSE(WEEKDAY(A3756),"Dom","Lun","Mar","Mie","Jue","Vie","Sab")</f>
        <v>Vie</v>
      </c>
    </row>
    <row r="3757" customFormat="false" ht="15" hidden="false" customHeight="true" outlineLevel="0" collapsed="false">
      <c r="A3757" s="32" t="n">
        <v>44533</v>
      </c>
      <c r="B3757" s="9" t="s">
        <v>5273</v>
      </c>
      <c r="C3757" s="156" t="n">
        <v>300</v>
      </c>
      <c r="D3757" s="137" t="s">
        <v>104</v>
      </c>
      <c r="E3757" s="73" t="s">
        <v>5274</v>
      </c>
      <c r="F3757" s="74" t="n">
        <f aca="false">IF(MONTH(A3757)=MONTH(A3756),F3756+1,1)</f>
        <v>3</v>
      </c>
      <c r="G3757" s="73"/>
      <c r="H3757" s="75"/>
      <c r="I3757" s="75" t="s">
        <v>113</v>
      </c>
      <c r="J3757" s="75" t="s">
        <v>2313</v>
      </c>
      <c r="K3757" s="34" t="s">
        <v>80</v>
      </c>
      <c r="L3757" s="7" t="n">
        <v>0.475</v>
      </c>
      <c r="M3757" s="7" t="n">
        <v>0.495833333333333</v>
      </c>
      <c r="N3757" s="77" t="str">
        <f aca="false">IF(A3758=A3757,IF(L3758,TEXT(L3758-M3757,"h:mm"),0),IF(M3757&lt;0.25,TEXT(L3758-M3757,"h:mm"),TEXT(1-M3757+L3758,"h:mm")))</f>
        <v>6:12</v>
      </c>
      <c r="O3757" s="37" t="s">
        <v>5275</v>
      </c>
      <c r="P3757" s="0" t="s">
        <v>5147</v>
      </c>
      <c r="Q3757" s="0" t="s">
        <v>75</v>
      </c>
      <c r="R3757" s="0" t="str">
        <f aca="false">CHOOSE(WEEKDAY(A3757),"Dom","Lun","Mar","Mie","Jue","Vie","Sab")</f>
        <v>Vie</v>
      </c>
    </row>
    <row r="3758" customFormat="false" ht="15" hidden="false" customHeight="true" outlineLevel="0" collapsed="false">
      <c r="A3758" s="32" t="n">
        <v>44533</v>
      </c>
      <c r="B3758" s="9" t="s">
        <v>204</v>
      </c>
      <c r="C3758" s="156" t="n">
        <v>450</v>
      </c>
      <c r="D3758" s="137" t="s">
        <v>104</v>
      </c>
      <c r="E3758" s="73" t="s">
        <v>205</v>
      </c>
      <c r="F3758" s="74" t="n">
        <f aca="false">IF(MONTH(A3758)=MONTH(A3757),F3757+1,1)</f>
        <v>4</v>
      </c>
      <c r="G3758" s="73"/>
      <c r="H3758" s="75" t="s">
        <v>204</v>
      </c>
      <c r="I3758" s="75" t="s">
        <v>79</v>
      </c>
      <c r="J3758" s="75" t="s">
        <v>2313</v>
      </c>
      <c r="K3758" s="34" t="s">
        <v>80</v>
      </c>
      <c r="L3758" s="7" t="n">
        <v>0.754166666666667</v>
      </c>
      <c r="M3758" s="7" t="n">
        <v>0.785416666666667</v>
      </c>
      <c r="N3758" s="77" t="str">
        <f aca="false">IF(A3759=A3758,IF(L3759,TEXT(L3759-M3758,"h:mm"),0),IF(M3758&lt;0.25,TEXT(L3759-M3758,"h:mm"),TEXT(1-M3758+L3759,"h:mm")))</f>
        <v>15:21</v>
      </c>
      <c r="O3758" s="37" t="s">
        <v>207</v>
      </c>
      <c r="P3758" s="0" t="s">
        <v>5147</v>
      </c>
      <c r="Q3758" s="0" t="s">
        <v>75</v>
      </c>
      <c r="R3758" s="0" t="str">
        <f aca="false">CHOOSE(WEEKDAY(A3758),"Dom","Lun","Mar","Mie","Jue","Vie","Sab")</f>
        <v>Vie</v>
      </c>
    </row>
    <row r="3759" customFormat="false" ht="15" hidden="true" customHeight="true" outlineLevel="0" collapsed="false">
      <c r="A3759" s="32" t="n">
        <v>44533</v>
      </c>
      <c r="B3759" s="9" t="s">
        <v>5276</v>
      </c>
      <c r="C3759" s="157"/>
      <c r="D3759" s="153"/>
      <c r="E3759" s="73"/>
      <c r="F3759" s="74"/>
      <c r="G3759" s="73"/>
      <c r="H3759" s="75"/>
      <c r="I3759" s="75" t="s">
        <v>100</v>
      </c>
      <c r="J3759" s="75"/>
      <c r="K3759" s="34" t="s">
        <v>108</v>
      </c>
      <c r="L3759" s="7" t="n">
        <v>0.425</v>
      </c>
      <c r="M3759" s="7" t="n">
        <v>0.434027777777778</v>
      </c>
      <c r="N3759" s="77" t="str">
        <f aca="false">IF(A3760=A3759,IF(L3760,TEXT(L3760-M3759,"h:mm"),0),IF(M3759&lt;0.25,TEXT(L3760-M3759,"h:mm"),TEXT(1-M3759+L3760,"h:mm")))</f>
        <v>0:48</v>
      </c>
      <c r="O3759" s="37" t="s">
        <v>5277</v>
      </c>
      <c r="Q3759" s="0" t="s">
        <v>75</v>
      </c>
      <c r="R3759" s="0" t="str">
        <f aca="false">CHOOSE(WEEKDAY(A3759),"Dom","Lun","Mar","Mie","Jue","Vie","Sab")</f>
        <v>Vie</v>
      </c>
    </row>
    <row r="3760" customFormat="false" ht="15" hidden="true" customHeight="true" outlineLevel="0" collapsed="false">
      <c r="A3760" s="32" t="n">
        <v>44533</v>
      </c>
      <c r="B3760" s="9" t="s">
        <v>1014</v>
      </c>
      <c r="D3760" s="72"/>
      <c r="E3760" s="73"/>
      <c r="F3760" s="74"/>
      <c r="G3760" s="73"/>
      <c r="H3760" s="75"/>
      <c r="I3760" s="75"/>
      <c r="J3760" s="75"/>
      <c r="K3760" s="34" t="s">
        <v>257</v>
      </c>
      <c r="L3760" s="7" t="n">
        <v>0.467361111111111</v>
      </c>
      <c r="M3760" s="7" t="n">
        <v>0.472222222222222</v>
      </c>
      <c r="N3760" s="77" t="str">
        <f aca="false">IF(A3761=A3760,IF(L3761,TEXT(L3761-M3760,"h:mm"),0),IF(M3760&lt;0.25,TEXT(L3761-M3760,"h:mm"),TEXT(1-M3760+L3761,"h:mm")))</f>
        <v>1:07</v>
      </c>
      <c r="O3760" s="37" t="s">
        <v>1015</v>
      </c>
      <c r="Q3760" s="0" t="s">
        <v>75</v>
      </c>
      <c r="R3760" s="0" t="str">
        <f aca="false">CHOOSE(WEEKDAY(A3760),"Dom","Lun","Mar","Mie","Jue","Vie","Sab")</f>
        <v>Vie</v>
      </c>
    </row>
    <row r="3761" customFormat="false" ht="15" hidden="true" customHeight="true" outlineLevel="0" collapsed="false">
      <c r="A3761" s="32" t="n">
        <v>44533</v>
      </c>
      <c r="B3761" s="9" t="s">
        <v>5278</v>
      </c>
      <c r="C3761" s="156"/>
      <c r="D3761" s="137"/>
      <c r="E3761" s="73"/>
      <c r="F3761" s="74"/>
      <c r="G3761" s="73"/>
      <c r="H3761" s="75"/>
      <c r="I3761" s="75" t="s">
        <v>79</v>
      </c>
      <c r="J3761" s="75"/>
      <c r="K3761" s="34" t="s">
        <v>108</v>
      </c>
      <c r="L3761" s="7" t="n">
        <v>0.51875</v>
      </c>
      <c r="M3761" s="7" t="n">
        <v>0.522916666666667</v>
      </c>
      <c r="N3761" s="77" t="str">
        <f aca="false">IF(A3762=A3761,IF(L3762,TEXT(L3762-M3761,"h:mm"),0),IF(M3761&lt;0.25,TEXT(L3762-M3761,"h:mm"),TEXT(1-M3761+L3762,"h:mm")))</f>
        <v>0:26</v>
      </c>
      <c r="O3761" s="37" t="s">
        <v>5279</v>
      </c>
      <c r="Q3761" s="0" t="s">
        <v>75</v>
      </c>
      <c r="R3761" s="0" t="str">
        <f aca="false">CHOOSE(WEEKDAY(A3761),"Dom","Lun","Mar","Mie","Jue","Vie","Sab")</f>
        <v>Vie</v>
      </c>
    </row>
    <row r="3762" customFormat="false" ht="15" hidden="true" customHeight="true" outlineLevel="0" collapsed="false">
      <c r="A3762" s="32" t="n">
        <v>44533</v>
      </c>
      <c r="B3762" s="9" t="s">
        <v>5280</v>
      </c>
      <c r="C3762" s="156"/>
      <c r="D3762" s="137"/>
      <c r="E3762" s="73"/>
      <c r="F3762" s="74"/>
      <c r="G3762" s="73"/>
      <c r="H3762" s="75"/>
      <c r="I3762" s="75"/>
      <c r="J3762" s="75"/>
      <c r="K3762" s="34" t="s">
        <v>144</v>
      </c>
      <c r="L3762" s="7" t="n">
        <v>0.540972222222222</v>
      </c>
      <c r="M3762" s="7" t="n">
        <v>0.566666666666667</v>
      </c>
      <c r="N3762" s="77" t="str">
        <f aca="false">IF(A3763=A3762,IF(L3763,TEXT(L3763-M3762,"h:mm"),0),IF(M3762&lt;0.25,TEXT(L3763-M3762,"h:mm"),TEXT(1-M3762+L3763,"h:mm")))</f>
        <v>2:06</v>
      </c>
      <c r="Q3762" s="0" t="s">
        <v>75</v>
      </c>
      <c r="R3762" s="0" t="str">
        <f aca="false">CHOOSE(WEEKDAY(A3762),"Dom","Lun","Mar","Mie","Jue","Vie","Sab")</f>
        <v>Vie</v>
      </c>
    </row>
    <row r="3763" customFormat="false" ht="15" hidden="true" customHeight="true" outlineLevel="0" collapsed="false">
      <c r="A3763" s="32" t="n">
        <v>44533</v>
      </c>
      <c r="B3763" s="9" t="str">
        <f aca="false">IF(K3763="LAG.OXIDACIÓN","Va a descargar a la Laguna de Oxidación",IF(K3763="GARAJE","Retorna al garaje",""))</f>
        <v>Retorna al garaje</v>
      </c>
      <c r="C3763" s="156"/>
      <c r="D3763" s="137"/>
      <c r="E3763" s="73"/>
      <c r="F3763" s="74"/>
      <c r="G3763" s="73"/>
      <c r="H3763" s="75"/>
      <c r="I3763" s="75"/>
      <c r="J3763" s="75"/>
      <c r="K3763" s="34" t="s">
        <v>96</v>
      </c>
      <c r="L3763" s="7" t="n">
        <v>0.654166666666667</v>
      </c>
      <c r="M3763" s="7" t="n">
        <v>0.686111111111111</v>
      </c>
      <c r="N3763" s="77" t="str">
        <f aca="false">IF(A3764=A3763,IF(L3764,TEXT(L3764-M3763,"h:mm"),0),IF(M3763&lt;0.25,TEXT(L3764-M3763,"h:mm"),TEXT(1-M3763+L3764,"h:mm")))</f>
        <v>3:03</v>
      </c>
      <c r="Q3763" s="0" t="s">
        <v>75</v>
      </c>
      <c r="R3763" s="0" t="str">
        <f aca="false">CHOOSE(WEEKDAY(A3763),"Dom","Lun","Mar","Mie","Jue","Vie","Sab")</f>
        <v>Vie</v>
      </c>
    </row>
    <row r="3764" customFormat="false" ht="15" hidden="true" customHeight="true" outlineLevel="0" collapsed="false">
      <c r="A3764" s="47" t="n">
        <v>44533</v>
      </c>
      <c r="B3764" s="79" t="str">
        <f aca="false">IF(K3764="LAG.OXIDACIÓN","Va a descargar a la Laguna de Oxidación",IF(K3764="GARAJE","Retorna al garaje",""))</f>
        <v>Retorna al garaje</v>
      </c>
      <c r="C3764" s="49"/>
      <c r="D3764" s="80"/>
      <c r="E3764" s="81"/>
      <c r="F3764" s="82"/>
      <c r="G3764" s="81"/>
      <c r="H3764" s="83"/>
      <c r="I3764" s="83"/>
      <c r="J3764" s="83"/>
      <c r="K3764" s="103" t="s">
        <v>96</v>
      </c>
      <c r="L3764" s="85" t="n">
        <v>0.813194444444444</v>
      </c>
      <c r="M3764" s="85" t="n">
        <v>0.877777777777778</v>
      </c>
      <c r="N3764" s="86" t="str">
        <f aca="false">IF(A3765=A3764,IF(L3765,TEXT(L3765-M3764,"h:mm"),0),IF(M3764&lt;0.25,TEXT(L3765-M3764,"h:mm"),TEXT(1-M3764+L3765,"h:mm")))</f>
        <v>11:35</v>
      </c>
      <c r="O3764" s="59"/>
      <c r="Q3764" s="0" t="s">
        <v>75</v>
      </c>
      <c r="R3764" s="0" t="str">
        <f aca="false">CHOOSE(WEEKDAY(A3764),"Dom","Lun","Mar","Mie","Jue","Vie","Sab")</f>
        <v>Vie</v>
      </c>
    </row>
    <row r="3765" customFormat="false" ht="15" hidden="false" customHeight="true" outlineLevel="0" collapsed="false">
      <c r="A3765" s="32" t="n">
        <v>44534</v>
      </c>
      <c r="B3765" s="9" t="s">
        <v>5281</v>
      </c>
      <c r="C3765" s="33" t="n">
        <v>320</v>
      </c>
      <c r="D3765" s="72" t="s">
        <v>821</v>
      </c>
      <c r="E3765" s="73" t="s">
        <v>5282</v>
      </c>
      <c r="F3765" s="74" t="n">
        <f aca="false">IF(MONTH(A3765)=MONTH(A3764),F3764+1,1)</f>
        <v>1</v>
      </c>
      <c r="G3765" s="73"/>
      <c r="H3765" s="75" t="s">
        <v>5283</v>
      </c>
      <c r="I3765" s="75" t="s">
        <v>159</v>
      </c>
      <c r="J3765" s="75" t="s">
        <v>2313</v>
      </c>
      <c r="K3765" s="34" t="s">
        <v>80</v>
      </c>
      <c r="L3765" s="7" t="n">
        <v>0.360416666666667</v>
      </c>
      <c r="M3765" s="7" t="n">
        <v>0.375694444444444</v>
      </c>
      <c r="N3765" s="77" t="str">
        <f aca="false">IF(A3766=A3765,IF(L3766,TEXT(L3766-M3765,"h:mm"),0),IF(M3765&lt;0.25,TEXT(L3766-M3765,"h:mm"),TEXT(1-M3765+L3766,"h:mm")))</f>
        <v>6:31</v>
      </c>
      <c r="O3765" s="37" t="s">
        <v>5284</v>
      </c>
      <c r="P3765" s="0" t="s">
        <v>5147</v>
      </c>
      <c r="Q3765" s="0" t="s">
        <v>75</v>
      </c>
      <c r="R3765" s="0" t="str">
        <f aca="false">CHOOSE(WEEKDAY(A3765),"Dom","Lun","Mar","Mie","Jue","Vie","Sab")</f>
        <v>Sab</v>
      </c>
    </row>
    <row r="3766" customFormat="false" ht="15" hidden="false" customHeight="true" outlineLevel="0" collapsed="false">
      <c r="A3766" s="32" t="n">
        <v>44534</v>
      </c>
      <c r="B3766" s="9" t="s">
        <v>5285</v>
      </c>
      <c r="C3766" s="156" t="n">
        <v>300</v>
      </c>
      <c r="D3766" s="137" t="s">
        <v>104</v>
      </c>
      <c r="E3766" s="73" t="s">
        <v>5286</v>
      </c>
      <c r="F3766" s="74" t="n">
        <f aca="false">IF(MONTH(A3766)=MONTH(A3765),F3765+1,1)</f>
        <v>2</v>
      </c>
      <c r="G3766" s="73"/>
      <c r="H3766" s="75"/>
      <c r="I3766" s="75" t="s">
        <v>159</v>
      </c>
      <c r="J3766" s="75" t="s">
        <v>2313</v>
      </c>
      <c r="K3766" s="34" t="s">
        <v>80</v>
      </c>
      <c r="L3766" s="7" t="n">
        <v>0.647222222222222</v>
      </c>
      <c r="M3766" s="7" t="n">
        <v>0.663888888888889</v>
      </c>
      <c r="N3766" s="77" t="str">
        <f aca="false">IF(A3767=A3766,IF(L3767,TEXT(L3767-M3766,"h:mm"),0),IF(M3766&lt;0.25,TEXT(L3767-M3766,"h:mm"),TEXT(1-M3766+L3767,"h:mm")))</f>
        <v>1:20</v>
      </c>
      <c r="O3766" s="37" t="s">
        <v>5287</v>
      </c>
      <c r="P3766" s="0" t="s">
        <v>5147</v>
      </c>
      <c r="Q3766" s="0" t="s">
        <v>75</v>
      </c>
      <c r="R3766" s="0" t="str">
        <f aca="false">CHOOSE(WEEKDAY(A3766),"Dom","Lun","Mar","Mie","Jue","Vie","Sab")</f>
        <v>Sab</v>
      </c>
    </row>
    <row r="3767" customFormat="false" ht="15" hidden="false" customHeight="true" outlineLevel="0" collapsed="false">
      <c r="A3767" s="32" t="n">
        <v>44534</v>
      </c>
      <c r="B3767" s="9" t="s">
        <v>5288</v>
      </c>
      <c r="C3767" s="156" t="n">
        <v>300</v>
      </c>
      <c r="D3767" s="137" t="s">
        <v>104</v>
      </c>
      <c r="E3767" s="73" t="s">
        <v>5289</v>
      </c>
      <c r="F3767" s="74" t="n">
        <f aca="false">IF(MONTH(A3767)=MONTH(A3766),F3766+1,1)</f>
        <v>3</v>
      </c>
      <c r="G3767" s="73"/>
      <c r="H3767" s="75"/>
      <c r="I3767" s="75" t="s">
        <v>159</v>
      </c>
      <c r="J3767" s="75" t="s">
        <v>2313</v>
      </c>
      <c r="K3767" s="34" t="s">
        <v>80</v>
      </c>
      <c r="L3767" s="7" t="n">
        <v>0.719444444444444</v>
      </c>
      <c r="M3767" s="7" t="n">
        <v>0.736111111111111</v>
      </c>
      <c r="N3767" s="77" t="str">
        <f aca="false">IF(A3768=A3767,IF(L3768,TEXT(L3768-M3767,"h:mm"),0),IF(M3767&lt;0.25,TEXT(L3768-M3767,"h:mm"),TEXT(1-M3767+L3768,"h:mm")))</f>
        <v>15:56</v>
      </c>
      <c r="O3767" s="37" t="s">
        <v>5290</v>
      </c>
      <c r="P3767" s="0" t="s">
        <v>5147</v>
      </c>
      <c r="Q3767" s="0" t="s">
        <v>75</v>
      </c>
      <c r="R3767" s="0" t="str">
        <f aca="false">CHOOSE(WEEKDAY(A3767),"Dom","Lun","Mar","Mie","Jue","Vie","Sab")</f>
        <v>Sab</v>
      </c>
    </row>
    <row r="3768" customFormat="false" ht="15" hidden="true" customHeight="true" outlineLevel="0" collapsed="false">
      <c r="A3768" s="32" t="n">
        <v>44534</v>
      </c>
      <c r="B3768" s="9" t="s">
        <v>5291</v>
      </c>
      <c r="D3768" s="72"/>
      <c r="E3768" s="73"/>
      <c r="F3768" s="74"/>
      <c r="G3768" s="73"/>
      <c r="H3768" s="75"/>
      <c r="I3768" s="75"/>
      <c r="J3768" s="75"/>
      <c r="K3768" s="34" t="s">
        <v>108</v>
      </c>
      <c r="L3768" s="7" t="n">
        <v>0.4</v>
      </c>
      <c r="M3768" s="7" t="n">
        <v>0.406944444444444</v>
      </c>
      <c r="N3768" s="77" t="str">
        <f aca="false">IF(A3769=A3768,IF(L3769,TEXT(L3769-M3768,"h:mm"),0),IF(M3768&lt;0.25,TEXT(L3769-M3768,"h:mm"),TEXT(1-M3768+L3769,"h:mm")))</f>
        <v>0:31</v>
      </c>
      <c r="O3768" s="37" t="s">
        <v>5292</v>
      </c>
      <c r="Q3768" s="0" t="s">
        <v>75</v>
      </c>
      <c r="R3768" s="0" t="str">
        <f aca="false">CHOOSE(WEEKDAY(A3768),"Dom","Lun","Mar","Mie","Jue","Vie","Sab")</f>
        <v>Sab</v>
      </c>
    </row>
    <row r="3769" customFormat="false" ht="15" hidden="true" customHeight="true" outlineLevel="0" collapsed="false">
      <c r="A3769" s="32" t="n">
        <v>44534</v>
      </c>
      <c r="B3769" s="9" t="s">
        <v>5293</v>
      </c>
      <c r="C3769" s="157"/>
      <c r="D3769" s="153"/>
      <c r="E3769" s="73"/>
      <c r="F3769" s="74"/>
      <c r="G3769" s="73"/>
      <c r="H3769" s="75"/>
      <c r="I3769" s="75"/>
      <c r="J3769" s="75"/>
      <c r="K3769" s="34" t="s">
        <v>108</v>
      </c>
      <c r="L3769" s="7" t="n">
        <v>0.428472222222222</v>
      </c>
      <c r="M3769" s="7" t="n">
        <v>0.429166666666667</v>
      </c>
      <c r="N3769" s="77" t="str">
        <f aca="false">IF(A3770=A3769,IF(L3770,TEXT(L3770-M3769,"h:mm"),0),IF(M3769&lt;0.25,TEXT(L3770-M3769,"h:mm"),TEXT(1-M3769+L3770,"h:mm")))</f>
        <v>0:22</v>
      </c>
      <c r="O3769" s="37" t="s">
        <v>5294</v>
      </c>
      <c r="Q3769" s="0" t="s">
        <v>75</v>
      </c>
      <c r="R3769" s="0" t="str">
        <f aca="false">CHOOSE(WEEKDAY(A3769),"Dom","Lun","Mar","Mie","Jue","Vie","Sab")</f>
        <v>Sab</v>
      </c>
    </row>
    <row r="3770" customFormat="false" ht="15" hidden="true" customHeight="true" outlineLevel="0" collapsed="false">
      <c r="A3770" s="32" t="n">
        <v>44534</v>
      </c>
      <c r="B3770" s="9" t="str">
        <f aca="false">IF(K3770="LAG.OXIDACIÓN","Va a descargar a la Laguna de Oxidación",IF(K3770="GARAJE","Retorna al garaje",""))</f>
        <v>Retorna al garaje</v>
      </c>
      <c r="D3770" s="72"/>
      <c r="E3770" s="73"/>
      <c r="F3770" s="74"/>
      <c r="G3770" s="73"/>
      <c r="H3770" s="75"/>
      <c r="I3770" s="75"/>
      <c r="J3770" s="75"/>
      <c r="K3770" s="34" t="s">
        <v>96</v>
      </c>
      <c r="L3770" s="7" t="n">
        <v>0.444444444444444</v>
      </c>
      <c r="M3770" s="7" t="n">
        <v>0.469444444444444</v>
      </c>
      <c r="N3770" s="77" t="str">
        <f aca="false">IF(A3771=A3770,IF(L3771,TEXT(L3771-M3770,"h:mm"),0),IF(M3770&lt;0.25,TEXT(L3771-M3770,"h:mm"),TEXT(1-M3770+L3771,"h:mm")))</f>
        <v>4:56</v>
      </c>
      <c r="Q3770" s="0" t="s">
        <v>75</v>
      </c>
      <c r="R3770" s="0" t="str">
        <f aca="false">CHOOSE(WEEKDAY(A3770),"Dom","Lun","Mar","Mie","Jue","Vie","Sab")</f>
        <v>Sab</v>
      </c>
    </row>
    <row r="3771" customFormat="false" ht="15" hidden="true" customHeight="true" outlineLevel="0" collapsed="false">
      <c r="A3771" s="32" t="n">
        <v>44534</v>
      </c>
      <c r="B3771" s="9" t="s">
        <v>5295</v>
      </c>
      <c r="D3771" s="72"/>
      <c r="E3771" s="73"/>
      <c r="F3771" s="74"/>
      <c r="G3771" s="73"/>
      <c r="H3771" s="75"/>
      <c r="I3771" s="75"/>
      <c r="J3771" s="75"/>
      <c r="K3771" s="34" t="s">
        <v>108</v>
      </c>
      <c r="L3771" s="7" t="n">
        <v>0.675</v>
      </c>
      <c r="M3771" s="7" t="n">
        <v>0.675</v>
      </c>
      <c r="N3771" s="77" t="str">
        <f aca="false">IF(A3772=A3771,IF(L3772,TEXT(L3772-M3771,"h:mm"),0),IF(M3771&lt;0.25,TEXT(L3772-M3771,"h:mm"),TEXT(1-M3771+L3772,"h:mm")))</f>
        <v>0:18</v>
      </c>
      <c r="O3771" s="37" t="s">
        <v>5296</v>
      </c>
      <c r="Q3771" s="0" t="s">
        <v>75</v>
      </c>
      <c r="R3771" s="0" t="str">
        <f aca="false">CHOOSE(WEEKDAY(A3771),"Dom","Lun","Mar","Mie","Jue","Vie","Sab")</f>
        <v>Sab</v>
      </c>
    </row>
    <row r="3772" customFormat="false" ht="15" hidden="true" customHeight="true" outlineLevel="0" collapsed="false">
      <c r="A3772" s="32" t="n">
        <v>44534</v>
      </c>
      <c r="B3772" s="9" t="s">
        <v>3310</v>
      </c>
      <c r="D3772" s="72"/>
      <c r="E3772" s="73"/>
      <c r="F3772" s="74"/>
      <c r="G3772" s="73"/>
      <c r="H3772" s="75"/>
      <c r="I3772" s="75"/>
      <c r="J3772" s="75"/>
      <c r="K3772" s="34" t="s">
        <v>108</v>
      </c>
      <c r="L3772" s="7" t="n">
        <v>0.6875</v>
      </c>
      <c r="M3772" s="7" t="n">
        <v>0.691666666666667</v>
      </c>
      <c r="N3772" s="77" t="str">
        <f aca="false">IF(A3773=A3772,IF(L3773,TEXT(L3773-M3772,"h:mm"),0),IF(M3772&lt;0.25,TEXT(L3773-M3772,"h:mm"),TEXT(1-M3772+L3773,"h:mm")))</f>
        <v>0:11</v>
      </c>
      <c r="O3772" s="37" t="s">
        <v>5297</v>
      </c>
      <c r="Q3772" s="0" t="s">
        <v>75</v>
      </c>
      <c r="R3772" s="0" t="str">
        <f aca="false">CHOOSE(WEEKDAY(A3772),"Dom","Lun","Mar","Mie","Jue","Vie","Sab")</f>
        <v>Sab</v>
      </c>
    </row>
    <row r="3773" customFormat="false" ht="15" hidden="true" customHeight="true" outlineLevel="0" collapsed="false">
      <c r="A3773" s="32" t="n">
        <v>44534</v>
      </c>
      <c r="B3773" s="9" t="str">
        <f aca="false">IF(K3773="LAG.OXIDACIÓN","Va a descargar a la Laguna de Oxidación",IF(K3773="GARAJE","Retorna al garaje",""))</f>
        <v>Va a descargar a la Laguna de Oxidación</v>
      </c>
      <c r="D3773" s="72"/>
      <c r="E3773" s="73"/>
      <c r="F3773" s="74"/>
      <c r="G3773" s="73"/>
      <c r="H3773" s="75"/>
      <c r="I3773" s="75"/>
      <c r="J3773" s="75"/>
      <c r="K3773" s="34" t="s">
        <v>144</v>
      </c>
      <c r="L3773" s="7" t="n">
        <v>0.699305555555556</v>
      </c>
      <c r="M3773" s="7" t="n">
        <v>0.713888888888889</v>
      </c>
      <c r="N3773" s="77" t="str">
        <f aca="false">IF(A3774=A3773,IF(L3774,TEXT(L3774-M3773,"h:mm"),0),IF(M3773&lt;0.25,TEXT(L3774-M3773,"h:mm"),TEXT(1-M3773+L3774,"h:mm")))</f>
        <v>0:56</v>
      </c>
      <c r="Q3773" s="0" t="s">
        <v>75</v>
      </c>
      <c r="R3773" s="0" t="str">
        <f aca="false">CHOOSE(WEEKDAY(A3773),"Dom","Lun","Mar","Mie","Jue","Vie","Sab")</f>
        <v>Sab</v>
      </c>
    </row>
    <row r="3774" customFormat="false" ht="15" hidden="true" customHeight="true" outlineLevel="0" collapsed="false">
      <c r="A3774" s="47" t="n">
        <v>44534</v>
      </c>
      <c r="B3774" s="79" t="str">
        <f aca="false">IF(K3774="LAG.OXIDACIÓN","Va a descargar a la Laguna de Oxidación",IF(K3774="GARAJE","Retorna al garaje",""))</f>
        <v>Retorna al garaje</v>
      </c>
      <c r="C3774" s="49"/>
      <c r="D3774" s="80"/>
      <c r="E3774" s="81"/>
      <c r="F3774" s="82"/>
      <c r="G3774" s="81"/>
      <c r="H3774" s="83"/>
      <c r="I3774" s="83"/>
      <c r="J3774" s="83"/>
      <c r="K3774" s="103" t="s">
        <v>96</v>
      </c>
      <c r="L3774" s="85" t="n">
        <v>0.752777777777778</v>
      </c>
      <c r="M3774" s="85" t="n">
        <v>0.774305555555555</v>
      </c>
      <c r="N3774" s="86" t="str">
        <f aca="false">IF(A3775=A3774,IF(L3775,TEXT(L3775-M3774,"h:mm"),0),IF(M3774&lt;0.25,TEXT(L3775-M3774,"h:mm"),TEXT(1-M3774+L3775,"h:mm")))</f>
        <v>17:22</v>
      </c>
      <c r="O3774" s="59"/>
      <c r="Q3774" s="0" t="s">
        <v>75</v>
      </c>
      <c r="R3774" s="0" t="str">
        <f aca="false">CHOOSE(WEEKDAY(A3774),"Dom","Lun","Mar","Mie","Jue","Vie","Sab")</f>
        <v>Sab</v>
      </c>
    </row>
    <row r="3775" customFormat="false" ht="15" hidden="false" customHeight="true" outlineLevel="0" collapsed="false">
      <c r="A3775" s="32" t="n">
        <v>44535</v>
      </c>
      <c r="B3775" s="9" t="s">
        <v>204</v>
      </c>
      <c r="C3775" s="156" t="n">
        <v>450</v>
      </c>
      <c r="D3775" s="137" t="s">
        <v>104</v>
      </c>
      <c r="E3775" s="73" t="s">
        <v>205</v>
      </c>
      <c r="F3775" s="74" t="n">
        <f aca="false">IF(MONTH(A3775)=MONTH(A3774),F3774+1,1)</f>
        <v>1</v>
      </c>
      <c r="G3775" s="73"/>
      <c r="H3775" s="75" t="s">
        <v>204</v>
      </c>
      <c r="I3775" s="75" t="s">
        <v>79</v>
      </c>
      <c r="J3775" s="75" t="s">
        <v>2313</v>
      </c>
      <c r="K3775" s="34" t="s">
        <v>80</v>
      </c>
      <c r="L3775" s="7" t="n">
        <v>0.497916666666667</v>
      </c>
      <c r="M3775" s="7" t="n">
        <v>0.524305555555556</v>
      </c>
      <c r="N3775" s="77" t="str">
        <f aca="false">IF(A3776=A3775,IF(L3776,TEXT(L3776-M3775,"h:mm"),0),IF(M3775&lt;0.25,TEXT(L3776-M3775,"h:mm"),TEXT(1-M3775+L3776,"h:mm")))</f>
        <v>0:39</v>
      </c>
      <c r="O3775" s="37" t="s">
        <v>207</v>
      </c>
      <c r="P3775" s="0" t="s">
        <v>5147</v>
      </c>
      <c r="Q3775" s="0" t="s">
        <v>75</v>
      </c>
      <c r="R3775" s="0" t="str">
        <f aca="false">CHOOSE(WEEKDAY(A3775),"Dom","Lun","Mar","Mie","Jue","Vie","Sab")</f>
        <v>Dom</v>
      </c>
    </row>
    <row r="3776" customFormat="false" ht="15" hidden="true" customHeight="true" outlineLevel="0" collapsed="false">
      <c r="A3776" s="47" t="n">
        <v>44535</v>
      </c>
      <c r="B3776" s="79" t="str">
        <f aca="false">IF(K3776="LAG.OXIDACIÓN","Va a descargar a la Laguna de Oxidación",IF(K3776="GARAJE","Retorna al garaje",""))</f>
        <v>Retorna al garaje</v>
      </c>
      <c r="C3776" s="49"/>
      <c r="D3776" s="80"/>
      <c r="E3776" s="81"/>
      <c r="F3776" s="82"/>
      <c r="G3776" s="81"/>
      <c r="H3776" s="83"/>
      <c r="I3776" s="83"/>
      <c r="J3776" s="83"/>
      <c r="K3776" s="103" t="s">
        <v>96</v>
      </c>
      <c r="L3776" s="85" t="n">
        <v>0.551388888888889</v>
      </c>
      <c r="M3776" s="85" t="n">
        <v>0.58125</v>
      </c>
      <c r="N3776" s="86" t="str">
        <f aca="false">IF(A3777=A3776,IF(L3777,TEXT(L3777-M3776,"h:mm"),0),IF(M3776&lt;0.25,TEXT(L3777-M3776,"h:mm"),TEXT(1-M3776+L3777,"h:mm")))</f>
        <v>1:58</v>
      </c>
      <c r="O3776" s="59"/>
      <c r="Q3776" s="0" t="s">
        <v>75</v>
      </c>
      <c r="R3776" s="0" t="str">
        <f aca="false">CHOOSE(WEEKDAY(A3776),"Dom","Lun","Mar","Mie","Jue","Vie","Sab")</f>
        <v>Dom</v>
      </c>
    </row>
    <row r="3777" customFormat="false" ht="15" hidden="false" customHeight="true" outlineLevel="0" collapsed="false">
      <c r="A3777" s="32" t="n">
        <v>44536</v>
      </c>
      <c r="B3777" s="9" t="s">
        <v>5298</v>
      </c>
      <c r="C3777" s="156" t="n">
        <v>300</v>
      </c>
      <c r="D3777" s="137" t="s">
        <v>104</v>
      </c>
      <c r="E3777" s="73" t="s">
        <v>5299</v>
      </c>
      <c r="F3777" s="74" t="n">
        <f aca="false">IF(MONTH(A3777)=MONTH(A3776),F3776+1,1)</f>
        <v>1</v>
      </c>
      <c r="G3777" s="73"/>
      <c r="H3777" s="75"/>
      <c r="I3777" s="75" t="s">
        <v>100</v>
      </c>
      <c r="J3777" s="75" t="s">
        <v>2313</v>
      </c>
      <c r="K3777" s="34" t="s">
        <v>80</v>
      </c>
      <c r="L3777" s="7" t="n">
        <v>0.663194444444444</v>
      </c>
      <c r="M3777" s="7" t="n">
        <v>0.681944444444444</v>
      </c>
      <c r="N3777" s="77" t="str">
        <f aca="false">IF(A3778=A3777,IF(L3778,TEXT(L3778-M3777,"h:mm"),0),IF(M3777&lt;0.25,TEXT(L3778-M3777,"h:mm"),TEXT(1-M3777+L3778,"h:mm")))</f>
        <v>0:18</v>
      </c>
      <c r="O3777" s="37" t="s">
        <v>5300</v>
      </c>
      <c r="P3777" s="0" t="s">
        <v>5147</v>
      </c>
      <c r="Q3777" s="0" t="s">
        <v>75</v>
      </c>
      <c r="R3777" s="0" t="str">
        <f aca="false">CHOOSE(WEEKDAY(A3777),"Dom","Lun","Mar","Mie","Jue","Vie","Sab")</f>
        <v>Lun</v>
      </c>
    </row>
    <row r="3778" customFormat="false" ht="15" hidden="false" customHeight="true" outlineLevel="0" collapsed="false">
      <c r="A3778" s="32" t="n">
        <v>44536</v>
      </c>
      <c r="B3778" s="9" t="s">
        <v>1658</v>
      </c>
      <c r="C3778" s="156" t="n">
        <v>350</v>
      </c>
      <c r="D3778" s="137" t="s">
        <v>104</v>
      </c>
      <c r="E3778" s="73" t="s">
        <v>5301</v>
      </c>
      <c r="F3778" s="74" t="n">
        <f aca="false">IF(MONTH(A3778)=MONTH(A3777),F3777+1,1)</f>
        <v>2</v>
      </c>
      <c r="G3778" s="73"/>
      <c r="H3778" s="75"/>
      <c r="I3778" s="75" t="s">
        <v>159</v>
      </c>
      <c r="J3778" s="75" t="s">
        <v>2313</v>
      </c>
      <c r="K3778" s="34" t="s">
        <v>80</v>
      </c>
      <c r="L3778" s="7" t="n">
        <v>0.694444444444444</v>
      </c>
      <c r="M3778" s="7" t="n">
        <v>0.718055555555556</v>
      </c>
      <c r="N3778" s="77" t="str">
        <f aca="false">IF(A3779=A3778,IF(L3779,TEXT(L3779-M3778,"h:mm"),0),IF(M3778&lt;0.25,TEXT(L3779-M3778,"h:mm"),TEXT(1-M3778+L3779,"h:mm")))</f>
        <v>22:05</v>
      </c>
      <c r="O3778" s="37" t="s">
        <v>5302</v>
      </c>
      <c r="P3778" s="0" t="s">
        <v>5147</v>
      </c>
      <c r="Q3778" s="0" t="s">
        <v>75</v>
      </c>
      <c r="R3778" s="0" t="str">
        <f aca="false">CHOOSE(WEEKDAY(A3778),"Dom","Lun","Mar","Mie","Jue","Vie","Sab")</f>
        <v>Lun</v>
      </c>
    </row>
    <row r="3779" customFormat="false" ht="15" hidden="true" customHeight="true" outlineLevel="0" collapsed="false">
      <c r="A3779" s="32" t="n">
        <v>44536</v>
      </c>
      <c r="B3779" s="9" t="s">
        <v>5119</v>
      </c>
      <c r="D3779" s="72"/>
      <c r="E3779" s="73"/>
      <c r="F3779" s="74"/>
      <c r="G3779" s="73"/>
      <c r="H3779" s="75"/>
      <c r="I3779" s="75"/>
      <c r="J3779" s="75"/>
      <c r="K3779" s="34" t="s">
        <v>92</v>
      </c>
      <c r="L3779" s="7" t="n">
        <v>0.638194444444444</v>
      </c>
      <c r="M3779" s="7" t="n">
        <v>0.646527777777778</v>
      </c>
      <c r="N3779" s="77" t="str">
        <f aca="false">IF(A3780=A3779,IF(L3780,TEXT(L3780-M3779,"h:mm"),0),IF(M3779&lt;0.25,TEXT(L3780-M3779,"h:mm"),TEXT(1-M3779+L3780,"h:mm")))</f>
        <v>2:01</v>
      </c>
      <c r="O3779" s="37" t="s">
        <v>5120</v>
      </c>
      <c r="Q3779" s="0" t="s">
        <v>75</v>
      </c>
      <c r="R3779" s="0" t="str">
        <f aca="false">CHOOSE(WEEKDAY(A3779),"Dom","Lun","Mar","Mie","Jue","Vie","Sab")</f>
        <v>Lun</v>
      </c>
    </row>
    <row r="3780" customFormat="false" ht="15" hidden="true" customHeight="true" outlineLevel="0" collapsed="false">
      <c r="A3780" s="32" t="n">
        <v>44536</v>
      </c>
      <c r="B3780" s="9" t="str">
        <f aca="false">IF(K3780="LAG.OXIDACIÓN","Va a descargar a la Laguna de Oxidación",IF(K3780="GARAJE","Retorna al garaje",""))</f>
        <v>Va a descargar a la Laguna de Oxidación</v>
      </c>
      <c r="D3780" s="72"/>
      <c r="E3780" s="73"/>
      <c r="F3780" s="74"/>
      <c r="G3780" s="73"/>
      <c r="H3780" s="75"/>
      <c r="I3780" s="75"/>
      <c r="J3780" s="75"/>
      <c r="K3780" s="34" t="s">
        <v>144</v>
      </c>
      <c r="L3780" s="7" t="n">
        <v>0.730555555555556</v>
      </c>
      <c r="M3780" s="7" t="n">
        <v>0.747916666666667</v>
      </c>
      <c r="N3780" s="77" t="str">
        <f aca="false">IF(A3781=A3780,IF(L3781,TEXT(L3781-M3780,"h:mm"),0),IF(M3780&lt;0.25,TEXT(L3781-M3780,"h:mm"),TEXT(1-M3780+L3781,"h:mm")))</f>
        <v>0:12</v>
      </c>
      <c r="Q3780" s="0" t="s">
        <v>75</v>
      </c>
      <c r="R3780" s="0" t="str">
        <f aca="false">CHOOSE(WEEKDAY(A3780),"Dom","Lun","Mar","Mie","Jue","Vie","Sab")</f>
        <v>Lun</v>
      </c>
    </row>
    <row r="3781" customFormat="false" ht="15" hidden="true" customHeight="true" outlineLevel="0" collapsed="false">
      <c r="A3781" s="32" t="n">
        <v>44536</v>
      </c>
      <c r="B3781" s="9" t="s">
        <v>5303</v>
      </c>
      <c r="D3781" s="72"/>
      <c r="E3781" s="73"/>
      <c r="F3781" s="74"/>
      <c r="G3781" s="73"/>
      <c r="H3781" s="75"/>
      <c r="I3781" s="75"/>
      <c r="J3781" s="75"/>
      <c r="K3781" s="34" t="s">
        <v>92</v>
      </c>
      <c r="L3781" s="7" t="n">
        <v>0.75625</v>
      </c>
      <c r="M3781" s="7" t="n">
        <v>0.763888888888889</v>
      </c>
      <c r="N3781" s="77" t="str">
        <f aca="false">IF(A3782=A3781,IF(L3782,TEXT(L3782-M3781,"h:mm"),0),IF(M3781&lt;0.25,TEXT(L3782-M3781,"h:mm"),TEXT(1-M3781+L3782,"h:mm")))</f>
        <v>0:28</v>
      </c>
      <c r="O3781" s="37" t="s">
        <v>5304</v>
      </c>
      <c r="Q3781" s="0" t="s">
        <v>75</v>
      </c>
      <c r="R3781" s="0" t="str">
        <f aca="false">CHOOSE(WEEKDAY(A3781),"Dom","Lun","Mar","Mie","Jue","Vie","Sab")</f>
        <v>Lun</v>
      </c>
    </row>
    <row r="3782" customFormat="false" ht="15" hidden="true" customHeight="true" outlineLevel="0" collapsed="false">
      <c r="A3782" s="47" t="n">
        <v>44536</v>
      </c>
      <c r="B3782" s="79" t="str">
        <f aca="false">IF(K3782="LAG.OXIDACIÓN","Va a descargar a la Laguna de Oxidación",IF(K3782="GARAJE","Retorna al garaje",""))</f>
        <v>Retorna al garaje</v>
      </c>
      <c r="C3782" s="49"/>
      <c r="D3782" s="80"/>
      <c r="E3782" s="81"/>
      <c r="F3782" s="82"/>
      <c r="G3782" s="81"/>
      <c r="H3782" s="83"/>
      <c r="I3782" s="83"/>
      <c r="J3782" s="83"/>
      <c r="K3782" s="103" t="s">
        <v>96</v>
      </c>
      <c r="L3782" s="85" t="n">
        <v>0.783333333333333</v>
      </c>
      <c r="M3782" s="85" t="n">
        <v>0.796527777777778</v>
      </c>
      <c r="N3782" s="86" t="str">
        <f aca="false">IF(A3783=A3782,IF(L3783,TEXT(L3783-M3782,"h:mm"),0),IF(M3782&lt;0.25,TEXT(L3783-M3782,"h:mm"),TEXT(1-M3782+L3783,"h:mm")))</f>
        <v>15:00</v>
      </c>
      <c r="O3782" s="59"/>
      <c r="Q3782" s="0" t="s">
        <v>75</v>
      </c>
      <c r="R3782" s="0" t="str">
        <f aca="false">CHOOSE(WEEKDAY(A3782),"Dom","Lun","Mar","Mie","Jue","Vie","Sab")</f>
        <v>Lun</v>
      </c>
    </row>
    <row r="3783" customFormat="false" ht="15" hidden="false" customHeight="true" outlineLevel="0" collapsed="false">
      <c r="A3783" s="32" t="n">
        <v>44537</v>
      </c>
      <c r="B3783" s="9" t="s">
        <v>2839</v>
      </c>
      <c r="C3783" s="156" t="n">
        <v>450</v>
      </c>
      <c r="D3783" s="137" t="s">
        <v>104</v>
      </c>
      <c r="E3783" s="73" t="s">
        <v>4141</v>
      </c>
      <c r="F3783" s="74" t="n">
        <f aca="false">IF(MONTH(A3783)=MONTH(A3782),F3782+1,1)</f>
        <v>1</v>
      </c>
      <c r="G3783" s="73"/>
      <c r="H3783" s="75"/>
      <c r="I3783" s="75" t="s">
        <v>131</v>
      </c>
      <c r="J3783" s="75" t="s">
        <v>2313</v>
      </c>
      <c r="K3783" s="34" t="s">
        <v>80</v>
      </c>
      <c r="L3783" s="7" t="n">
        <v>0.421527777777778</v>
      </c>
      <c r="M3783" s="7" t="n">
        <v>0.452083333333333</v>
      </c>
      <c r="N3783" s="77" t="str">
        <f aca="false">IF(A3784=A3783,IF(L3784,TEXT(L3784-M3783,"h:mm"),0),IF(M3783&lt;0.25,TEXT(L3784-M3783,"h:mm"),TEXT(1-M3783+L3784,"h:mm")))</f>
        <v>2:32</v>
      </c>
      <c r="O3783" s="37" t="s">
        <v>4142</v>
      </c>
      <c r="P3783" s="0" t="s">
        <v>5147</v>
      </c>
      <c r="Q3783" s="0" t="s">
        <v>115</v>
      </c>
      <c r="R3783" s="0" t="str">
        <f aca="false">CHOOSE(WEEKDAY(A3783),"Dom","Lun","Mar","Mie","Jue","Vie","Sab")</f>
        <v>Mar</v>
      </c>
    </row>
    <row r="3784" customFormat="false" ht="15" hidden="false" customHeight="true" outlineLevel="0" collapsed="false">
      <c r="A3784" s="32" t="n">
        <v>44537</v>
      </c>
      <c r="B3784" s="9" t="s">
        <v>5305</v>
      </c>
      <c r="C3784" s="156" t="n">
        <v>350</v>
      </c>
      <c r="D3784" s="137" t="s">
        <v>104</v>
      </c>
      <c r="E3784" s="73" t="s">
        <v>5306</v>
      </c>
      <c r="F3784" s="74" t="n">
        <f aca="false">IF(MONTH(A3784)=MONTH(A3783),F3783+1,1)</f>
        <v>2</v>
      </c>
      <c r="G3784" s="73"/>
      <c r="H3784" s="75"/>
      <c r="I3784" s="75" t="s">
        <v>113</v>
      </c>
      <c r="J3784" s="75" t="s">
        <v>2313</v>
      </c>
      <c r="K3784" s="34" t="s">
        <v>80</v>
      </c>
      <c r="L3784" s="7" t="n">
        <v>0.557638888888889</v>
      </c>
      <c r="M3784" s="7" t="n">
        <v>0.588194444444444</v>
      </c>
      <c r="N3784" s="77" t="str">
        <f aca="false">IF(A3785=A3784,IF(L3785,TEXT(L3785-M3784,"h:mm"),0),IF(M3784&lt;0.25,TEXT(L3785-M3784,"h:mm"),TEXT(1-M3784+L3785,"h:mm")))</f>
        <v>0:59</v>
      </c>
      <c r="O3784" s="37" t="s">
        <v>5307</v>
      </c>
      <c r="P3784" s="0" t="s">
        <v>5147</v>
      </c>
      <c r="Q3784" s="0" t="s">
        <v>115</v>
      </c>
      <c r="R3784" s="0" t="str">
        <f aca="false">CHOOSE(WEEKDAY(A3784),"Dom","Lun","Mar","Mie","Jue","Vie","Sab")</f>
        <v>Mar</v>
      </c>
    </row>
    <row r="3785" customFormat="false" ht="15" hidden="false" customHeight="true" outlineLevel="0" collapsed="false">
      <c r="A3785" s="32" t="n">
        <v>44537</v>
      </c>
      <c r="B3785" s="9" t="s">
        <v>5308</v>
      </c>
      <c r="C3785" s="156" t="n">
        <v>300</v>
      </c>
      <c r="D3785" s="137" t="s">
        <v>104</v>
      </c>
      <c r="E3785" s="73" t="s">
        <v>5309</v>
      </c>
      <c r="F3785" s="74" t="n">
        <f aca="false">IF(MONTH(A3785)=MONTH(A3784),F3784+1,1)</f>
        <v>3</v>
      </c>
      <c r="G3785" s="73"/>
      <c r="H3785" s="75"/>
      <c r="I3785" s="75" t="s">
        <v>113</v>
      </c>
      <c r="J3785" s="75" t="s">
        <v>2313</v>
      </c>
      <c r="K3785" s="34" t="s">
        <v>80</v>
      </c>
      <c r="L3785" s="7" t="n">
        <v>0.629166666666667</v>
      </c>
      <c r="M3785" s="7" t="n">
        <v>0.643055555555556</v>
      </c>
      <c r="N3785" s="77" t="str">
        <f aca="false">IF(A3786=A3785,IF(L3786,TEXT(L3786-M3785,"h:mm"),0),IF(M3785&lt;0.25,TEXT(L3786-M3785,"h:mm"),TEXT(1-M3785+L3786,"h:mm")))</f>
        <v>18:26</v>
      </c>
      <c r="O3785" s="37" t="s">
        <v>5310</v>
      </c>
      <c r="P3785" s="0" t="s">
        <v>5147</v>
      </c>
      <c r="Q3785" s="0" t="s">
        <v>115</v>
      </c>
      <c r="R3785" s="0" t="str">
        <f aca="false">CHOOSE(WEEKDAY(A3785),"Dom","Lun","Mar","Mie","Jue","Vie","Sab")</f>
        <v>Mar</v>
      </c>
    </row>
    <row r="3786" customFormat="false" ht="15" hidden="true" customHeight="true" outlineLevel="0" collapsed="false">
      <c r="A3786" s="32" t="n">
        <v>44537</v>
      </c>
      <c r="B3786" s="9" t="s">
        <v>1385</v>
      </c>
      <c r="D3786" s="72"/>
      <c r="E3786" s="73"/>
      <c r="F3786" s="74"/>
      <c r="G3786" s="73"/>
      <c r="H3786" s="75"/>
      <c r="I3786" s="75"/>
      <c r="J3786" s="75"/>
      <c r="K3786" s="34" t="s">
        <v>257</v>
      </c>
      <c r="L3786" s="7" t="n">
        <v>0.411111111111111</v>
      </c>
      <c r="M3786" s="7" t="n">
        <v>0.418055555555556</v>
      </c>
      <c r="N3786" s="77" t="str">
        <f aca="false">IF(A3787=A3786,IF(L3787,TEXT(L3787-M3786,"h:mm"),0),IF(M3786&lt;0.25,TEXT(L3787-M3786,"h:mm"),TEXT(1-M3786+L3787,"h:mm")))</f>
        <v>1:42</v>
      </c>
      <c r="Q3786" s="0" t="s">
        <v>115</v>
      </c>
      <c r="R3786" s="0" t="str">
        <f aca="false">CHOOSE(WEEKDAY(A3786),"Dom","Lun","Mar","Mie","Jue","Vie","Sab")</f>
        <v>Mar</v>
      </c>
    </row>
    <row r="3787" customFormat="false" ht="15" hidden="true" customHeight="true" outlineLevel="0" collapsed="false">
      <c r="A3787" s="32" t="n">
        <v>44537</v>
      </c>
      <c r="B3787" s="9" t="str">
        <f aca="false">IF(K3787="LAG.OXIDACIÓN","Va a descargar a la Laguna de Oxidación",IF(K3787="GARAJE","Retorna al garaje",""))</f>
        <v>Va a descargar a la Laguna de Oxidación</v>
      </c>
      <c r="D3787" s="72"/>
      <c r="E3787" s="73"/>
      <c r="F3787" s="74"/>
      <c r="G3787" s="73"/>
      <c r="H3787" s="75"/>
      <c r="I3787" s="75"/>
      <c r="J3787" s="75"/>
      <c r="K3787" s="34" t="s">
        <v>144</v>
      </c>
      <c r="L3787" s="7" t="n">
        <v>0.488888888888889</v>
      </c>
      <c r="M3787" s="7" t="n">
        <v>0.520833333333333</v>
      </c>
      <c r="N3787" s="77" t="str">
        <f aca="false">IF(A3788=A3787,IF(L3788,TEXT(L3788-M3787,"h:mm"),0),IF(M3787&lt;0.25,TEXT(L3788-M3787,"h:mm"),TEXT(1-M3787+L3788,"h:mm")))</f>
        <v>0:14</v>
      </c>
      <c r="Q3787" s="0" t="s">
        <v>115</v>
      </c>
      <c r="R3787" s="0" t="str">
        <f aca="false">CHOOSE(WEEKDAY(A3787),"Dom","Lun","Mar","Mie","Jue","Vie","Sab")</f>
        <v>Mar</v>
      </c>
    </row>
    <row r="3788" customFormat="false" ht="15" hidden="true" customHeight="true" outlineLevel="0" collapsed="false">
      <c r="A3788" s="32" t="n">
        <v>44537</v>
      </c>
      <c r="B3788" s="9" t="s">
        <v>5311</v>
      </c>
      <c r="C3788" s="157"/>
      <c r="D3788" s="153"/>
      <c r="E3788" s="73"/>
      <c r="F3788" s="74"/>
      <c r="G3788" s="73"/>
      <c r="H3788" s="75"/>
      <c r="I3788" s="75"/>
      <c r="J3788" s="75"/>
      <c r="K3788" s="34" t="s">
        <v>108</v>
      </c>
      <c r="L3788" s="7" t="n">
        <v>0.530555555555556</v>
      </c>
      <c r="M3788" s="7" t="n">
        <v>0.535416666666667</v>
      </c>
      <c r="N3788" s="77" t="str">
        <f aca="false">IF(A3789=A3788,IF(L3789,TEXT(L3789-M3788,"h:mm"),0),IF(M3788&lt;0.25,TEXT(L3789-M3788,"h:mm"),TEXT(1-M3788+L3789,"h:mm")))</f>
        <v>2:51</v>
      </c>
      <c r="O3788" s="37" t="s">
        <v>5312</v>
      </c>
      <c r="Q3788" s="0" t="s">
        <v>115</v>
      </c>
      <c r="R3788" s="0" t="str">
        <f aca="false">CHOOSE(WEEKDAY(A3788),"Dom","Lun","Mar","Mie","Jue","Vie","Sab")</f>
        <v>Mar</v>
      </c>
    </row>
    <row r="3789" customFormat="false" ht="15" hidden="true" customHeight="true" outlineLevel="0" collapsed="false">
      <c r="A3789" s="47" t="n">
        <v>44537</v>
      </c>
      <c r="B3789" s="79" t="str">
        <f aca="false">IF(K3789="LAG.OXIDACIÓN","Va a descargar a la Laguna de Oxidación",IF(K3789="GARAJE","Retorna al garaje",""))</f>
        <v>Retorna al garaje</v>
      </c>
      <c r="C3789" s="49"/>
      <c r="D3789" s="80"/>
      <c r="E3789" s="81"/>
      <c r="F3789" s="82"/>
      <c r="G3789" s="81"/>
      <c r="H3789" s="83"/>
      <c r="I3789" s="83"/>
      <c r="J3789" s="83"/>
      <c r="K3789" s="103" t="s">
        <v>96</v>
      </c>
      <c r="L3789" s="85" t="n">
        <v>0.654166666666667</v>
      </c>
      <c r="M3789" s="85" t="n">
        <v>0.685416666666667</v>
      </c>
      <c r="N3789" s="86" t="str">
        <f aca="false">IF(A3790=A3789,IF(L3790,TEXT(L3790-M3789,"h:mm"),0),IF(M3789&lt;0.25,TEXT(L3790-M3789,"h:mm"),TEXT(1-M3789+L3790,"h:mm")))</f>
        <v>22:10</v>
      </c>
      <c r="O3789" s="59"/>
      <c r="Q3789" s="0" t="s">
        <v>115</v>
      </c>
      <c r="R3789" s="0" t="str">
        <f aca="false">CHOOSE(WEEKDAY(A3789),"Dom","Lun","Mar","Mie","Jue","Vie","Sab")</f>
        <v>Mar</v>
      </c>
    </row>
    <row r="3790" customFormat="false" ht="15" hidden="false" customHeight="true" outlineLevel="0" collapsed="false">
      <c r="A3790" s="32" t="n">
        <v>44538</v>
      </c>
      <c r="B3790" s="9" t="s">
        <v>204</v>
      </c>
      <c r="C3790" s="156" t="n">
        <v>450</v>
      </c>
      <c r="D3790" s="137" t="s">
        <v>104</v>
      </c>
      <c r="E3790" s="73" t="s">
        <v>205</v>
      </c>
      <c r="F3790" s="74" t="n">
        <f aca="false">IF(MONTH(A3790)=MONTH(A3789),F3789+1,1)</f>
        <v>1</v>
      </c>
      <c r="G3790" s="73"/>
      <c r="H3790" s="75" t="s">
        <v>204</v>
      </c>
      <c r="I3790" s="75" t="s">
        <v>79</v>
      </c>
      <c r="J3790" s="75" t="s">
        <v>2313</v>
      </c>
      <c r="K3790" s="34" t="s">
        <v>80</v>
      </c>
      <c r="L3790" s="7" t="n">
        <v>0.609027777777778</v>
      </c>
      <c r="M3790" s="7" t="n">
        <v>0.616666666666667</v>
      </c>
      <c r="N3790" s="77" t="str">
        <f aca="false">IF(A3791=A3790,IF(L3791,TEXT(L3791-M3790,"h:mm"),0),IF(M3790&lt;0.25,TEXT(L3791-M3790,"h:mm"),TEXT(1-M3790+L3791,"h:mm")))</f>
        <v>1:44</v>
      </c>
      <c r="O3790" s="37" t="s">
        <v>207</v>
      </c>
      <c r="P3790" s="0" t="s">
        <v>5147</v>
      </c>
      <c r="Q3790" s="0" t="s">
        <v>115</v>
      </c>
      <c r="R3790" s="0" t="str">
        <f aca="false">CHOOSE(WEEKDAY(A3790),"Dom","Lun","Mar","Mie","Jue","Vie","Sab")</f>
        <v>Mie</v>
      </c>
    </row>
    <row r="3791" customFormat="false" ht="15" hidden="false" customHeight="true" outlineLevel="0" collapsed="false">
      <c r="A3791" s="32" t="n">
        <v>44538</v>
      </c>
      <c r="B3791" s="9" t="s">
        <v>5313</v>
      </c>
      <c r="C3791" s="156" t="n">
        <v>300</v>
      </c>
      <c r="D3791" s="137" t="s">
        <v>104</v>
      </c>
      <c r="E3791" s="73" t="s">
        <v>5314</v>
      </c>
      <c r="F3791" s="74" t="n">
        <f aca="false">IF(MONTH(A3791)=MONTH(A3790),F3790+1,1)</f>
        <v>2</v>
      </c>
      <c r="G3791" s="73"/>
      <c r="H3791" s="75"/>
      <c r="I3791" s="75" t="s">
        <v>100</v>
      </c>
      <c r="J3791" s="75" t="s">
        <v>2313</v>
      </c>
      <c r="K3791" s="34" t="s">
        <v>80</v>
      </c>
      <c r="L3791" s="7" t="n">
        <v>0.688888888888889</v>
      </c>
      <c r="M3791" s="7" t="n">
        <v>0.710416666666667</v>
      </c>
      <c r="N3791" s="77" t="str">
        <f aca="false">IF(A3792=A3791,IF(L3792,TEXT(L3792-M3791,"h:mm"),0),IF(M3791&lt;0.25,TEXT(L3792-M3791,"h:mm"),TEXT(1-M3791+L3792,"h:mm")))</f>
        <v>20:50</v>
      </c>
      <c r="O3791" s="37" t="s">
        <v>5315</v>
      </c>
      <c r="P3791" s="0" t="s">
        <v>5147</v>
      </c>
      <c r="Q3791" s="0" t="s">
        <v>115</v>
      </c>
      <c r="R3791" s="0" t="str">
        <f aca="false">CHOOSE(WEEKDAY(A3791),"Dom","Lun","Mar","Mie","Jue","Vie","Sab")</f>
        <v>Mie</v>
      </c>
    </row>
    <row r="3792" customFormat="false" ht="15" hidden="true" customHeight="true" outlineLevel="0" collapsed="false">
      <c r="A3792" s="32" t="n">
        <v>44538</v>
      </c>
      <c r="B3792" s="9" t="s">
        <v>433</v>
      </c>
      <c r="D3792" s="72"/>
      <c r="E3792" s="73"/>
      <c r="F3792" s="74"/>
      <c r="G3792" s="73"/>
      <c r="H3792" s="75"/>
      <c r="I3792" s="75"/>
      <c r="J3792" s="75"/>
      <c r="K3792" s="34" t="s">
        <v>257</v>
      </c>
      <c r="L3792" s="7" t="n">
        <v>0.578472222222222</v>
      </c>
      <c r="M3792" s="7" t="n">
        <v>0.604166666666667</v>
      </c>
      <c r="N3792" s="77" t="str">
        <f aca="false">IF(A3793=A3792,IF(L3793,TEXT(L3793-M3792,"h:mm"),0),IF(M3792&lt;0.25,TEXT(L3793-M3792,"h:mm"),TEXT(1-M3792+L3793,"h:mm")))</f>
        <v>0:41</v>
      </c>
      <c r="O3792" s="37" t="s">
        <v>435</v>
      </c>
      <c r="Q3792" s="0" t="s">
        <v>115</v>
      </c>
      <c r="R3792" s="0" t="str">
        <f aca="false">CHOOSE(WEEKDAY(A3792),"Dom","Lun","Mar","Mie","Jue","Vie","Sab")</f>
        <v>Mie</v>
      </c>
    </row>
    <row r="3793" customFormat="false" ht="15" hidden="true" customHeight="true" outlineLevel="0" collapsed="false">
      <c r="A3793" s="32" t="n">
        <v>44538</v>
      </c>
      <c r="B3793" s="9" t="s">
        <v>5280</v>
      </c>
      <c r="C3793" s="156"/>
      <c r="D3793" s="137"/>
      <c r="E3793" s="73"/>
      <c r="F3793" s="74"/>
      <c r="G3793" s="73"/>
      <c r="H3793" s="75"/>
      <c r="I3793" s="75"/>
      <c r="J3793" s="75"/>
      <c r="K3793" s="34" t="s">
        <v>144</v>
      </c>
      <c r="L3793" s="7" t="n">
        <v>0.632638888888889</v>
      </c>
      <c r="M3793" s="7" t="n">
        <v>0.666666666666667</v>
      </c>
      <c r="N3793" s="77" t="str">
        <f aca="false">IF(A3794=A3793,IF(L3794,TEXT(L3794-M3793,"h:mm"),0),IF(M3793&lt;0.25,TEXT(L3794-M3793,"h:mm"),TEXT(1-M3793+L3794,"h:mm")))</f>
        <v>1:28</v>
      </c>
      <c r="Q3793" s="0" t="s">
        <v>115</v>
      </c>
      <c r="R3793" s="0" t="str">
        <f aca="false">CHOOSE(WEEKDAY(A3793),"Dom","Lun","Mar","Mie","Jue","Vie","Sab")</f>
        <v>Mie</v>
      </c>
    </row>
    <row r="3794" customFormat="false" ht="15" hidden="true" customHeight="true" outlineLevel="0" collapsed="false">
      <c r="A3794" s="47" t="n">
        <v>44538</v>
      </c>
      <c r="B3794" s="79" t="str">
        <f aca="false">IF(K3794="LAG.OXIDACIÓN","Va a descargar a la Laguna de Oxidación",IF(K3794="GARAJE","Retorna al garaje",""))</f>
        <v>Retorna al garaje</v>
      </c>
      <c r="C3794" s="49"/>
      <c r="D3794" s="80"/>
      <c r="E3794" s="81"/>
      <c r="F3794" s="82"/>
      <c r="G3794" s="81"/>
      <c r="H3794" s="83"/>
      <c r="I3794" s="83"/>
      <c r="J3794" s="83"/>
      <c r="K3794" s="103" t="s">
        <v>96</v>
      </c>
      <c r="L3794" s="85" t="n">
        <v>0.727777777777778</v>
      </c>
      <c r="M3794" s="85" t="n">
        <v>0.75</v>
      </c>
      <c r="N3794" s="86" t="str">
        <f aca="false">IF(A3795=A3794,IF(L3795,TEXT(L3795-M3794,"h:mm"),0),IF(M3794&lt;0.25,TEXT(L3795-M3794,"h:mm"),TEXT(1-M3794+L3795,"h:mm")))</f>
        <v>18:37</v>
      </c>
      <c r="O3794" s="59"/>
      <c r="Q3794" s="0" t="s">
        <v>115</v>
      </c>
      <c r="R3794" s="0" t="str">
        <f aca="false">CHOOSE(WEEKDAY(A3794),"Dom","Lun","Mar","Mie","Jue","Vie","Sab")</f>
        <v>Mie</v>
      </c>
    </row>
    <row r="3795" customFormat="false" ht="15" hidden="false" customHeight="true" outlineLevel="0" collapsed="false">
      <c r="A3795" s="32" t="n">
        <v>44540</v>
      </c>
      <c r="B3795" s="9" t="s">
        <v>5316</v>
      </c>
      <c r="C3795" s="156" t="n">
        <v>400</v>
      </c>
      <c r="D3795" s="137" t="s">
        <v>821</v>
      </c>
      <c r="E3795" s="73" t="s">
        <v>5317</v>
      </c>
      <c r="F3795" s="74" t="n">
        <f aca="false">IF(MONTH(A3795)=MONTH(A3794),F3794+1,1)</f>
        <v>1</v>
      </c>
      <c r="G3795" s="73"/>
      <c r="H3795" s="75" t="s">
        <v>5318</v>
      </c>
      <c r="I3795" s="75" t="s">
        <v>79</v>
      </c>
      <c r="J3795" s="75" t="s">
        <v>2313</v>
      </c>
      <c r="K3795" s="34" t="s">
        <v>80</v>
      </c>
      <c r="L3795" s="7" t="n">
        <v>0.525694444444444</v>
      </c>
      <c r="M3795" s="7" t="n">
        <v>0.540277777777778</v>
      </c>
      <c r="N3795" s="77" t="str">
        <f aca="false">IF(A3796=A3795,IF(L3796,TEXT(L3796-M3795,"h:mm"),0),IF(M3795&lt;0.25,TEXT(L3796-M3795,"h:mm"),TEXT(1-M3795+L3796,"h:mm")))</f>
        <v>0:37</v>
      </c>
      <c r="O3795" s="37" t="s">
        <v>5319</v>
      </c>
      <c r="P3795" s="0" t="s">
        <v>4285</v>
      </c>
      <c r="Q3795" s="0" t="s">
        <v>115</v>
      </c>
      <c r="R3795" s="0" t="str">
        <f aca="false">CHOOSE(WEEKDAY(A3795),"Dom","Lun","Mar","Mie","Jue","Vie","Sab")</f>
        <v>Vie</v>
      </c>
    </row>
    <row r="3796" customFormat="false" ht="15" hidden="false" customHeight="true" outlineLevel="0" collapsed="false">
      <c r="A3796" s="32" t="n">
        <v>44540</v>
      </c>
      <c r="B3796" s="9" t="s">
        <v>5316</v>
      </c>
      <c r="C3796" s="156" t="n">
        <v>400</v>
      </c>
      <c r="D3796" s="137" t="s">
        <v>821</v>
      </c>
      <c r="E3796" s="73" t="s">
        <v>5317</v>
      </c>
      <c r="F3796" s="74" t="n">
        <f aca="false">IF(MONTH(A3796)=MONTH(A3795),F3795+1,1)</f>
        <v>2</v>
      </c>
      <c r="G3796" s="73"/>
      <c r="H3796" s="75" t="s">
        <v>5318</v>
      </c>
      <c r="I3796" s="75" t="s">
        <v>79</v>
      </c>
      <c r="J3796" s="75" t="s">
        <v>2313</v>
      </c>
      <c r="K3796" s="34" t="s">
        <v>80</v>
      </c>
      <c r="L3796" s="7" t="n">
        <v>0.565972222222222</v>
      </c>
      <c r="M3796" s="7" t="n">
        <v>0.565972222222222</v>
      </c>
      <c r="N3796" s="77" t="str">
        <f aca="false">IF(A3797=A3796,IF(L3797,TEXT(L3797-M3796,"h:mm"),0),IF(M3796&lt;0.25,TEXT(L3797-M3796,"h:mm"),TEXT(1-M3796+L3797,"h:mm")))</f>
        <v>0:32</v>
      </c>
      <c r="O3796" s="37" t="s">
        <v>5320</v>
      </c>
      <c r="P3796" s="0" t="s">
        <v>4285</v>
      </c>
      <c r="Q3796" s="0" t="s">
        <v>115</v>
      </c>
      <c r="R3796" s="0" t="str">
        <f aca="false">CHOOSE(WEEKDAY(A3796),"Dom","Lun","Mar","Mie","Jue","Vie","Sab")</f>
        <v>Vie</v>
      </c>
    </row>
    <row r="3797" customFormat="false" ht="15" hidden="false" customHeight="true" outlineLevel="0" collapsed="false">
      <c r="A3797" s="32" t="n">
        <v>44540</v>
      </c>
      <c r="B3797" s="9" t="s">
        <v>4765</v>
      </c>
      <c r="C3797" s="156" t="n">
        <v>100</v>
      </c>
      <c r="D3797" s="137" t="s">
        <v>104</v>
      </c>
      <c r="E3797" s="73" t="s">
        <v>5321</v>
      </c>
      <c r="F3797" s="74" t="n">
        <f aca="false">IF(MONTH(A3797)=MONTH(A3796),F3796+1,1)</f>
        <v>3</v>
      </c>
      <c r="G3797" s="73"/>
      <c r="H3797" s="75"/>
      <c r="I3797" s="75" t="s">
        <v>113</v>
      </c>
      <c r="J3797" s="75" t="s">
        <v>2313</v>
      </c>
      <c r="K3797" s="34" t="s">
        <v>80</v>
      </c>
      <c r="L3797" s="7" t="n">
        <v>0.588194444444444</v>
      </c>
      <c r="M3797" s="7" t="n">
        <v>0.602777777777778</v>
      </c>
      <c r="N3797" s="77" t="str">
        <f aca="false">IF(A3798=A3797,IF(L3798,TEXT(L3798-M3797,"h:mm"),0),IF(M3797&lt;0.25,TEXT(L3798-M3797,"h:mm"),TEXT(1-M3797+L3798,"h:mm")))</f>
        <v>0:12</v>
      </c>
      <c r="O3797" s="37" t="s">
        <v>5322</v>
      </c>
      <c r="P3797" s="0" t="s">
        <v>5323</v>
      </c>
      <c r="Q3797" s="0" t="s">
        <v>115</v>
      </c>
      <c r="R3797" s="0" t="str">
        <f aca="false">CHOOSE(WEEKDAY(A3797),"Dom","Lun","Mar","Mie","Jue","Vie","Sab")</f>
        <v>Vie</v>
      </c>
    </row>
    <row r="3798" customFormat="false" ht="15" hidden="false" customHeight="true" outlineLevel="0" collapsed="false">
      <c r="A3798" s="32" t="n">
        <v>44540</v>
      </c>
      <c r="B3798" s="9" t="s">
        <v>5324</v>
      </c>
      <c r="C3798" s="156" t="n">
        <v>290</v>
      </c>
      <c r="D3798" s="137" t="s">
        <v>104</v>
      </c>
      <c r="E3798" s="73" t="s">
        <v>5325</v>
      </c>
      <c r="F3798" s="74" t="n">
        <f aca="false">IF(MONTH(A3798)=MONTH(A3797),F3797+1,1)</f>
        <v>4</v>
      </c>
      <c r="G3798" s="73"/>
      <c r="H3798" s="75"/>
      <c r="I3798" s="75" t="s">
        <v>113</v>
      </c>
      <c r="J3798" s="75" t="s">
        <v>2313</v>
      </c>
      <c r="K3798" s="34" t="s">
        <v>80</v>
      </c>
      <c r="L3798" s="7" t="n">
        <v>0.611111111111111</v>
      </c>
      <c r="M3798" s="7" t="n">
        <v>0.621527777777778</v>
      </c>
      <c r="N3798" s="77" t="str">
        <f aca="false">IF(A3799=A3798,IF(L3799,TEXT(L3799-M3798,"h:mm"),0),IF(M3798&lt;0.25,TEXT(L3799-M3798,"h:mm"),TEXT(1-M3798+L3799,"h:mm")))</f>
        <v>2:10</v>
      </c>
      <c r="O3798" s="37" t="s">
        <v>5326</v>
      </c>
      <c r="P3798" s="0" t="s">
        <v>5147</v>
      </c>
      <c r="Q3798" s="0" t="s">
        <v>115</v>
      </c>
      <c r="R3798" s="0" t="str">
        <f aca="false">CHOOSE(WEEKDAY(A3798),"Dom","Lun","Mar","Mie","Jue","Vie","Sab")</f>
        <v>Vie</v>
      </c>
    </row>
    <row r="3799" customFormat="false" ht="15" hidden="false" customHeight="true" outlineLevel="0" collapsed="false">
      <c r="A3799" s="32" t="n">
        <v>44540</v>
      </c>
      <c r="B3799" s="9" t="s">
        <v>4267</v>
      </c>
      <c r="C3799" s="156" t="n">
        <v>300</v>
      </c>
      <c r="D3799" s="137" t="s">
        <v>104</v>
      </c>
      <c r="E3799" s="73" t="s">
        <v>2033</v>
      </c>
      <c r="F3799" s="74" t="n">
        <f aca="false">IF(MONTH(A3799)=MONTH(A3798),F3798+1,1)</f>
        <v>5</v>
      </c>
      <c r="G3799" s="73"/>
      <c r="H3799" s="75"/>
      <c r="I3799" s="75" t="s">
        <v>183</v>
      </c>
      <c r="J3799" s="75" t="s">
        <v>2313</v>
      </c>
      <c r="K3799" s="34" t="s">
        <v>80</v>
      </c>
      <c r="L3799" s="7" t="n">
        <v>0.711805555555555</v>
      </c>
      <c r="M3799" s="7" t="n">
        <v>0.724305555555556</v>
      </c>
      <c r="N3799" s="77" t="str">
        <f aca="false">IF(A3800=A3799,IF(L3800,TEXT(L3800-M3799,"h:mm"),0),IF(M3799&lt;0.25,TEXT(L3800-M3799,"h:mm"),TEXT(1-M3799+L3800,"h:mm")))</f>
        <v>18:36</v>
      </c>
      <c r="O3799" s="37" t="s">
        <v>2034</v>
      </c>
      <c r="P3799" s="0" t="s">
        <v>3163</v>
      </c>
      <c r="Q3799" s="0" t="s">
        <v>115</v>
      </c>
      <c r="R3799" s="0" t="str">
        <f aca="false">CHOOSE(WEEKDAY(A3799),"Dom","Lun","Mar","Mie","Jue","Vie","Sab")</f>
        <v>Vie</v>
      </c>
    </row>
    <row r="3800" customFormat="false" ht="15" hidden="true" customHeight="true" outlineLevel="0" collapsed="false">
      <c r="A3800" s="32" t="n">
        <v>44540</v>
      </c>
      <c r="B3800" s="9" t="s">
        <v>1403</v>
      </c>
      <c r="D3800" s="72"/>
      <c r="E3800" s="73"/>
      <c r="F3800" s="74"/>
      <c r="G3800" s="73"/>
      <c r="H3800" s="75"/>
      <c r="I3800" s="75"/>
      <c r="J3800" s="75"/>
      <c r="K3800" s="34" t="s">
        <v>257</v>
      </c>
      <c r="L3800" s="7" t="n">
        <v>0.499305555555555</v>
      </c>
      <c r="M3800" s="7" t="n">
        <v>0.520833333333333</v>
      </c>
      <c r="N3800" s="77" t="str">
        <f aca="false">IF(A3801=A3800,IF(L3801,TEXT(L3801-M3800,"h:mm"),0),IF(M3800&lt;0.25,TEXT(L3801-M3800,"h:mm"),TEXT(1-M3800+L3801,"h:mm")))</f>
        <v>2:49</v>
      </c>
      <c r="O3800" s="37" t="s">
        <v>1404</v>
      </c>
      <c r="Q3800" s="0" t="s">
        <v>115</v>
      </c>
      <c r="R3800" s="0" t="str">
        <f aca="false">CHOOSE(WEEKDAY(A3800),"Dom","Lun","Mar","Mie","Jue","Vie","Sab")</f>
        <v>Vie</v>
      </c>
    </row>
    <row r="3801" customFormat="false" ht="15" hidden="true" customHeight="true" outlineLevel="0" collapsed="false">
      <c r="A3801" s="32" t="n">
        <v>44540</v>
      </c>
      <c r="B3801" s="9" t="s">
        <v>1455</v>
      </c>
      <c r="C3801" s="157"/>
      <c r="D3801" s="153"/>
      <c r="E3801" s="73"/>
      <c r="F3801" s="74"/>
      <c r="G3801" s="73"/>
      <c r="H3801" s="75"/>
      <c r="I3801" s="75"/>
      <c r="J3801" s="75"/>
      <c r="K3801" s="34" t="s">
        <v>108</v>
      </c>
      <c r="L3801" s="7" t="n">
        <v>0.638194444444444</v>
      </c>
      <c r="M3801" s="7" t="n">
        <v>0.677083333333333</v>
      </c>
      <c r="N3801" s="77" t="str">
        <f aca="false">IF(A3802=A3801,IF(L3802,TEXT(L3802-M3801,"h:mm"),0),IF(M3801&lt;0.25,TEXT(L3802-M3801,"h:mm"),TEXT(1-M3801+L3802,"h:mm")))</f>
        <v>0:15</v>
      </c>
      <c r="O3801" s="37" t="s">
        <v>5327</v>
      </c>
      <c r="Q3801" s="0" t="s">
        <v>115</v>
      </c>
      <c r="R3801" s="0" t="str">
        <f aca="false">CHOOSE(WEEKDAY(A3801),"Dom","Lun","Mar","Mie","Jue","Vie","Sab")</f>
        <v>Vie</v>
      </c>
    </row>
    <row r="3802" customFormat="false" ht="15" hidden="true" customHeight="true" outlineLevel="0" collapsed="false">
      <c r="A3802" s="32" t="n">
        <v>44540</v>
      </c>
      <c r="B3802" s="9" t="str">
        <f aca="false">IF(K3802="LAG.OXIDACIÓN","Va a descargar a la Laguna de Oxidación",IF(K3802="GARAJE","Retorna al garaje",""))</f>
        <v>Va a descargar a la Laguna de Oxidación</v>
      </c>
      <c r="D3802" s="72"/>
      <c r="E3802" s="73"/>
      <c r="F3802" s="74"/>
      <c r="G3802" s="73"/>
      <c r="H3802" s="75"/>
      <c r="I3802" s="75"/>
      <c r="J3802" s="75"/>
      <c r="K3802" s="34" t="s">
        <v>144</v>
      </c>
      <c r="L3802" s="7" t="n">
        <v>0.6875</v>
      </c>
      <c r="M3802" s="7" t="n">
        <v>0.69375</v>
      </c>
      <c r="N3802" s="77" t="str">
        <f aca="false">IF(A3803=A3802,IF(L3803,TEXT(L3803-M3802,"h:mm"),0),IF(M3802&lt;0.25,TEXT(L3803-M3802,"h:mm"),TEXT(1-M3802+L3803,"h:mm")))</f>
        <v>1:08</v>
      </c>
      <c r="Q3802" s="0" t="s">
        <v>115</v>
      </c>
      <c r="R3802" s="0" t="str">
        <f aca="false">CHOOSE(WEEKDAY(A3802),"Dom","Lun","Mar","Mie","Jue","Vie","Sab")</f>
        <v>Vie</v>
      </c>
    </row>
    <row r="3803" customFormat="false" ht="15" hidden="true" customHeight="true" outlineLevel="0" collapsed="false">
      <c r="A3803" s="47" t="n">
        <v>44540</v>
      </c>
      <c r="B3803" s="79" t="str">
        <f aca="false">IF(K3803="LAG.OXIDACIÓN","Va a descargar a la Laguna de Oxidación",IF(K3803="GARAJE","Retorna al garaje",""))</f>
        <v>Retorna al garaje</v>
      </c>
      <c r="C3803" s="49"/>
      <c r="D3803" s="80"/>
      <c r="E3803" s="81"/>
      <c r="F3803" s="82"/>
      <c r="G3803" s="81"/>
      <c r="H3803" s="83"/>
      <c r="I3803" s="83"/>
      <c r="J3803" s="83"/>
      <c r="K3803" s="103" t="s">
        <v>96</v>
      </c>
      <c r="L3803" s="85" t="n">
        <v>0.740972222222222</v>
      </c>
      <c r="M3803" s="85" t="n">
        <v>0.764583333333333</v>
      </c>
      <c r="N3803" s="86" t="str">
        <f aca="false">IF(A3804=A3803,IF(L3804,TEXT(L3804-M3803,"h:mm"),0),IF(M3803&lt;0.25,TEXT(L3804-M3803,"h:mm"),TEXT(1-M3803+L3804,"h:mm")))</f>
        <v>15:23</v>
      </c>
      <c r="O3803" s="59"/>
      <c r="Q3803" s="0" t="s">
        <v>115</v>
      </c>
      <c r="R3803" s="0" t="str">
        <f aca="false">CHOOSE(WEEKDAY(A3803),"Dom","Lun","Mar","Mie","Jue","Vie","Sab")</f>
        <v>Vie</v>
      </c>
    </row>
    <row r="3804" customFormat="false" ht="15" hidden="false" customHeight="true" outlineLevel="0" collapsed="false">
      <c r="A3804" s="32" t="n">
        <v>44541</v>
      </c>
      <c r="B3804" s="9" t="s">
        <v>5328</v>
      </c>
      <c r="C3804" s="156" t="n">
        <v>400</v>
      </c>
      <c r="D3804" s="137" t="s">
        <v>821</v>
      </c>
      <c r="E3804" s="73" t="s">
        <v>5329</v>
      </c>
      <c r="F3804" s="74" t="n">
        <f aca="false">IF(MONTH(A3804)=MONTH(A3803),F3803+1,1)</f>
        <v>1</v>
      </c>
      <c r="G3804" s="73"/>
      <c r="H3804" s="75" t="s">
        <v>5330</v>
      </c>
      <c r="I3804" s="75" t="s">
        <v>2471</v>
      </c>
      <c r="J3804" s="75" t="s">
        <v>2313</v>
      </c>
      <c r="K3804" s="34" t="s">
        <v>80</v>
      </c>
      <c r="L3804" s="7" t="n">
        <v>0.405555555555555</v>
      </c>
      <c r="M3804" s="7" t="n">
        <v>0.43125</v>
      </c>
      <c r="N3804" s="77" t="str">
        <f aca="false">IF(A3805=A3804,IF(L3805,TEXT(L3805-M3804,"h:mm"),0),IF(M3804&lt;0.25,TEXT(L3805-M3804,"h:mm"),TEXT(1-M3804+L3805,"h:mm")))</f>
        <v>20:34</v>
      </c>
      <c r="O3804" s="37" t="s">
        <v>5331</v>
      </c>
      <c r="P3804" s="0" t="s">
        <v>3152</v>
      </c>
      <c r="Q3804" s="0" t="s">
        <v>115</v>
      </c>
      <c r="R3804" s="0" t="str">
        <f aca="false">CHOOSE(WEEKDAY(A3804),"Dom","Lun","Mar","Mie","Jue","Vie","Sab")</f>
        <v>Sab</v>
      </c>
    </row>
    <row r="3805" customFormat="false" ht="15" hidden="false" customHeight="true" outlineLevel="0" collapsed="false">
      <c r="A3805" s="32" t="n">
        <v>44541</v>
      </c>
      <c r="B3805" s="9" t="s">
        <v>204</v>
      </c>
      <c r="C3805" s="156" t="n">
        <v>450</v>
      </c>
      <c r="D3805" s="137" t="s">
        <v>104</v>
      </c>
      <c r="E3805" s="73" t="s">
        <v>205</v>
      </c>
      <c r="F3805" s="74" t="n">
        <f aca="false">IF(MONTH(A3805)=MONTH(A3804),F3804+1,1)</f>
        <v>2</v>
      </c>
      <c r="G3805" s="73"/>
      <c r="H3805" s="75" t="s">
        <v>204</v>
      </c>
      <c r="I3805" s="75" t="s">
        <v>79</v>
      </c>
      <c r="J3805" s="75" t="s">
        <v>2313</v>
      </c>
      <c r="K3805" s="34" t="s">
        <v>80</v>
      </c>
      <c r="L3805" s="7" t="n">
        <v>0.288194444444444</v>
      </c>
      <c r="M3805" s="7" t="n">
        <v>0.314583333333333</v>
      </c>
      <c r="N3805" s="77" t="str">
        <f aca="false">IF(A3806=A3805,IF(L3806,TEXT(L3806-M3805,"h:mm"),0),IF(M3805&lt;0.25,TEXT(L3806-M3805,"h:mm"),TEXT(1-M3805+L3806,"h:mm")))</f>
        <v>3:14</v>
      </c>
      <c r="O3805" s="37" t="s">
        <v>207</v>
      </c>
      <c r="P3805" s="0" t="s">
        <v>5147</v>
      </c>
      <c r="Q3805" s="0" t="s">
        <v>115</v>
      </c>
      <c r="R3805" s="0" t="str">
        <f aca="false">CHOOSE(WEEKDAY(A3805),"Dom","Lun","Mar","Mie","Jue","Vie","Sab")</f>
        <v>Sab</v>
      </c>
    </row>
    <row r="3806" customFormat="false" ht="15" hidden="false" customHeight="true" outlineLevel="0" collapsed="false">
      <c r="A3806" s="32" t="n">
        <v>44541</v>
      </c>
      <c r="B3806" s="9" t="s">
        <v>5332</v>
      </c>
      <c r="C3806" s="156" t="n">
        <v>350</v>
      </c>
      <c r="D3806" s="137" t="s">
        <v>104</v>
      </c>
      <c r="E3806" s="73" t="s">
        <v>5333</v>
      </c>
      <c r="F3806" s="74" t="n">
        <f aca="false">IF(MONTH(A3806)=MONTH(A3805),F3805+1,1)</f>
        <v>3</v>
      </c>
      <c r="G3806" s="73"/>
      <c r="H3806" s="75"/>
      <c r="I3806" s="75" t="s">
        <v>113</v>
      </c>
      <c r="J3806" s="75" t="s">
        <v>2313</v>
      </c>
      <c r="K3806" s="34" t="s">
        <v>80</v>
      </c>
      <c r="L3806" s="7" t="n">
        <v>0.449305555555556</v>
      </c>
      <c r="M3806" s="7" t="n">
        <v>0.479166666666667</v>
      </c>
      <c r="N3806" s="77" t="str">
        <f aca="false">IF(A3807=A3806,IF(L3807,TEXT(L3807-M3806,"h:mm"),0),IF(M3806&lt;0.25,TEXT(L3807-M3806,"h:mm"),TEXT(1-M3806+L3807,"h:mm")))</f>
        <v>20:44</v>
      </c>
      <c r="O3806" s="37" t="s">
        <v>5334</v>
      </c>
      <c r="P3806" s="0" t="s">
        <v>5147</v>
      </c>
      <c r="Q3806" s="0" t="s">
        <v>115</v>
      </c>
      <c r="R3806" s="0" t="str">
        <f aca="false">CHOOSE(WEEKDAY(A3806),"Dom","Lun","Mar","Mie","Jue","Vie","Sab")</f>
        <v>Sab</v>
      </c>
    </row>
    <row r="3807" customFormat="false" ht="15" hidden="true" customHeight="true" outlineLevel="0" collapsed="false">
      <c r="A3807" s="32" t="n">
        <v>44541</v>
      </c>
      <c r="B3807" s="9" t="s">
        <v>5280</v>
      </c>
      <c r="C3807" s="156"/>
      <c r="D3807" s="137"/>
      <c r="E3807" s="73"/>
      <c r="F3807" s="74"/>
      <c r="G3807" s="73"/>
      <c r="H3807" s="75"/>
      <c r="I3807" s="75"/>
      <c r="J3807" s="75"/>
      <c r="K3807" s="34" t="s">
        <v>144</v>
      </c>
      <c r="L3807" s="7" t="n">
        <v>0.343055555555555</v>
      </c>
      <c r="M3807" s="7" t="n">
        <v>0.3875</v>
      </c>
      <c r="N3807" s="77" t="str">
        <f aca="false">IF(A3808=A3807,IF(L3808,TEXT(L3808-M3807,"h:mm"),0),IF(M3807&lt;0.25,TEXT(L3808-M3807,"h:mm"),TEXT(1-M3807+L3808,"h:mm")))</f>
        <v>2:41</v>
      </c>
      <c r="Q3807" s="0" t="s">
        <v>115</v>
      </c>
      <c r="R3807" s="0" t="str">
        <f aca="false">CHOOSE(WEEKDAY(A3807),"Dom","Lun","Mar","Mie","Jue","Vie","Sab")</f>
        <v>Sab</v>
      </c>
    </row>
    <row r="3808" customFormat="false" ht="15" hidden="true" customHeight="true" outlineLevel="0" collapsed="false">
      <c r="A3808" s="47" t="n">
        <v>44541</v>
      </c>
      <c r="B3808" s="79" t="str">
        <f aca="false">IF(K3808="LAG.OXIDACIÓN","Va a descargar a la Laguna de Oxidación",IF(K3808="GARAJE","Retorna al garaje",""))</f>
        <v>Retorna al garaje</v>
      </c>
      <c r="C3808" s="49"/>
      <c r="D3808" s="80"/>
      <c r="E3808" s="81"/>
      <c r="F3808" s="82"/>
      <c r="G3808" s="81"/>
      <c r="H3808" s="83"/>
      <c r="I3808" s="83"/>
      <c r="J3808" s="83"/>
      <c r="K3808" s="103" t="s">
        <v>96</v>
      </c>
      <c r="L3808" s="85" t="n">
        <v>0.499305555555555</v>
      </c>
      <c r="M3808" s="85" t="n">
        <v>0.526388888888889</v>
      </c>
      <c r="N3808" s="86" t="str">
        <f aca="false">IF(A3809=A3808,IF(L3809,TEXT(L3809-M3808,"h:mm"),0),IF(M3808&lt;0.25,TEXT(L3809-M3808,"h:mm"),TEXT(1-M3808+L3809,"h:mm")))</f>
        <v>21:38</v>
      </c>
      <c r="O3808" s="59"/>
      <c r="Q3808" s="0" t="s">
        <v>115</v>
      </c>
      <c r="R3808" s="0" t="str">
        <f aca="false">CHOOSE(WEEKDAY(A3808),"Dom","Lun","Mar","Mie","Jue","Vie","Sab")</f>
        <v>Sab</v>
      </c>
    </row>
    <row r="3809" customFormat="false" ht="15" hidden="false" customHeight="true" outlineLevel="0" collapsed="false">
      <c r="A3809" s="32" t="n">
        <v>44543</v>
      </c>
      <c r="B3809" s="9" t="s">
        <v>5335</v>
      </c>
      <c r="C3809" s="33" t="n">
        <v>330</v>
      </c>
      <c r="D3809" s="72" t="s">
        <v>821</v>
      </c>
      <c r="E3809" s="73" t="s">
        <v>5336</v>
      </c>
      <c r="F3809" s="74" t="n">
        <f aca="false">IF(MONTH(A3809)=MONTH(A3808),F3808+1,1)</f>
        <v>1</v>
      </c>
      <c r="G3809" s="73"/>
      <c r="H3809" s="75" t="s">
        <v>5337</v>
      </c>
      <c r="I3809" s="75" t="s">
        <v>394</v>
      </c>
      <c r="J3809" s="75" t="s">
        <v>2313</v>
      </c>
      <c r="K3809" s="34" t="s">
        <v>72</v>
      </c>
      <c r="L3809" s="7" t="n">
        <v>0.427777777777778</v>
      </c>
      <c r="M3809" s="7" t="n">
        <v>0.427777777777778</v>
      </c>
      <c r="N3809" s="77" t="str">
        <f aca="false">IF(A3810=A3809,IF(L3810,TEXT(L3810-M3809,"h:mm"),0),IF(M3809&lt;0.25,TEXT(L3810-M3809,"h:mm"),TEXT(1-M3809+L3810,"h:mm")))</f>
        <v>2:04</v>
      </c>
      <c r="O3809" s="37" t="s">
        <v>5338</v>
      </c>
      <c r="P3809" s="0" t="s">
        <v>4403</v>
      </c>
      <c r="Q3809" s="0" t="s">
        <v>115</v>
      </c>
      <c r="R3809" s="0" t="str">
        <f aca="false">CHOOSE(WEEKDAY(A3809),"Dom","Lun","Mar","Mie","Jue","Vie","Sab")</f>
        <v>Lun</v>
      </c>
    </row>
    <row r="3810" customFormat="false" ht="15" hidden="false" customHeight="true" outlineLevel="0" collapsed="false">
      <c r="A3810" s="32" t="n">
        <v>44543</v>
      </c>
      <c r="B3810" s="9" t="s">
        <v>5112</v>
      </c>
      <c r="C3810" s="33" t="n">
        <v>400</v>
      </c>
      <c r="D3810" s="72" t="s">
        <v>821</v>
      </c>
      <c r="E3810" s="73" t="s">
        <v>5113</v>
      </c>
      <c r="F3810" s="74" t="n">
        <f aca="false">IF(MONTH(A3810)=MONTH(A3809),F3809+1,1)</f>
        <v>2</v>
      </c>
      <c r="G3810" s="73"/>
      <c r="H3810" s="75" t="s">
        <v>5114</v>
      </c>
      <c r="I3810" s="75" t="s">
        <v>100</v>
      </c>
      <c r="J3810" s="75" t="s">
        <v>2313</v>
      </c>
      <c r="K3810" s="34" t="s">
        <v>80</v>
      </c>
      <c r="L3810" s="7" t="n">
        <v>0.513888888888889</v>
      </c>
      <c r="M3810" s="7" t="n">
        <v>0.525</v>
      </c>
      <c r="N3810" s="77" t="str">
        <f aca="false">IF(A3811=A3810,IF(L3811,TEXT(L3811-M3810,"h:mm"),0),IF(M3810&lt;0.25,TEXT(L3811-M3810,"h:mm"),TEXT(1-M3810+L3811,"h:mm")))</f>
        <v>5:32</v>
      </c>
      <c r="O3810" s="37" t="s">
        <v>5115</v>
      </c>
      <c r="Q3810" s="0" t="s">
        <v>115</v>
      </c>
      <c r="R3810" s="0" t="str">
        <f aca="false">CHOOSE(WEEKDAY(A3810),"Dom","Lun","Mar","Mie","Jue","Vie","Sab")</f>
        <v>Lun</v>
      </c>
    </row>
    <row r="3811" customFormat="false" ht="15" hidden="false" customHeight="true" outlineLevel="0" collapsed="false">
      <c r="A3811" s="32" t="n">
        <v>44543</v>
      </c>
      <c r="B3811" s="9" t="s">
        <v>5339</v>
      </c>
      <c r="C3811" s="33" t="n">
        <v>380</v>
      </c>
      <c r="D3811" s="72" t="s">
        <v>821</v>
      </c>
      <c r="E3811" s="73" t="s">
        <v>5340</v>
      </c>
      <c r="F3811" s="74" t="n">
        <f aca="false">IF(MONTH(A3811)=MONTH(A3810),F3810+1,1)</f>
        <v>3</v>
      </c>
      <c r="G3811" s="73"/>
      <c r="H3811" s="75" t="s">
        <v>233</v>
      </c>
      <c r="I3811" s="75" t="s">
        <v>2471</v>
      </c>
      <c r="J3811" s="75" t="s">
        <v>2313</v>
      </c>
      <c r="K3811" s="34" t="s">
        <v>80</v>
      </c>
      <c r="L3811" s="7" t="n">
        <v>0.755555555555556</v>
      </c>
      <c r="M3811" s="7" t="n">
        <v>0.779166666666667</v>
      </c>
      <c r="N3811" s="77" t="str">
        <f aca="false">IF(A3812=A3811,IF(L3812,TEXT(L3812-M3811,"h:mm"),0),IF(M3811&lt;0.25,TEXT(L3812-M3811,"h:mm"),TEXT(1-M3811+L3812,"h:mm")))</f>
        <v>18:34</v>
      </c>
      <c r="O3811" s="37" t="s">
        <v>5341</v>
      </c>
      <c r="P3811" s="0" t="s">
        <v>5323</v>
      </c>
      <c r="Q3811" s="0" t="s">
        <v>115</v>
      </c>
      <c r="R3811" s="0" t="str">
        <f aca="false">CHOOSE(WEEKDAY(A3811),"Dom","Lun","Mar","Mie","Jue","Vie","Sab")</f>
        <v>Lun</v>
      </c>
    </row>
    <row r="3812" customFormat="false" ht="15" hidden="false" customHeight="true" outlineLevel="0" collapsed="false">
      <c r="A3812" s="32" t="n">
        <v>44543</v>
      </c>
      <c r="B3812" s="9" t="s">
        <v>5342</v>
      </c>
      <c r="C3812" s="157" t="n">
        <v>350</v>
      </c>
      <c r="D3812" s="153" t="s">
        <v>104</v>
      </c>
      <c r="E3812" s="73" t="s">
        <v>5343</v>
      </c>
      <c r="F3812" s="74" t="n">
        <f aca="false">IF(MONTH(A3812)=MONTH(A3811),F3811+1,1)</f>
        <v>4</v>
      </c>
      <c r="G3812" s="73"/>
      <c r="H3812" s="75"/>
      <c r="I3812" s="75" t="s">
        <v>85</v>
      </c>
      <c r="J3812" s="75"/>
      <c r="K3812" s="34" t="s">
        <v>80</v>
      </c>
      <c r="L3812" s="7" t="n">
        <v>0.552777777777778</v>
      </c>
      <c r="M3812" s="7" t="n">
        <v>0.580555555555556</v>
      </c>
      <c r="N3812" s="77" t="str">
        <f aca="false">IF(A3813=A3812,IF(L3813,TEXT(L3813-M3812,"h:mm"),0),IF(M3812&lt;0.25,TEXT(L3813-M3812,"h:mm"),TEXT(1-M3812+L3813,"h:mm")))</f>
        <v>0:22</v>
      </c>
      <c r="O3812" s="37" t="s">
        <v>5344</v>
      </c>
      <c r="Q3812" s="0" t="s">
        <v>115</v>
      </c>
      <c r="R3812" s="0" t="str">
        <f aca="false">CHOOSE(WEEKDAY(A3812),"Dom","Lun","Mar","Mie","Jue","Vie","Sab")</f>
        <v>Lun</v>
      </c>
    </row>
    <row r="3813" customFormat="false" ht="15" hidden="false" customHeight="true" outlineLevel="0" collapsed="false">
      <c r="A3813" s="32" t="n">
        <v>44543</v>
      </c>
      <c r="B3813" s="9" t="s">
        <v>5342</v>
      </c>
      <c r="C3813" s="157" t="n">
        <v>350</v>
      </c>
      <c r="D3813" s="153" t="s">
        <v>104</v>
      </c>
      <c r="E3813" s="73" t="s">
        <v>5345</v>
      </c>
      <c r="F3813" s="74" t="n">
        <f aca="false">IF(MONTH(A3813)=MONTH(A3812),F3812+1,1)</f>
        <v>5</v>
      </c>
      <c r="G3813" s="73"/>
      <c r="H3813" s="75"/>
      <c r="I3813" s="75" t="s">
        <v>85</v>
      </c>
      <c r="J3813" s="75"/>
      <c r="K3813" s="34" t="s">
        <v>80</v>
      </c>
      <c r="L3813" s="7" t="n">
        <v>0.595833333333333</v>
      </c>
      <c r="M3813" s="7" t="n">
        <v>0.595833333333333</v>
      </c>
      <c r="N3813" s="77" t="str">
        <f aca="false">IF(A3814=A3813,IF(L3814,TEXT(L3814-M3813,"h:mm"),0),IF(M3813&lt;0.25,TEXT(L3814-M3813,"h:mm"),TEXT(1-M3813+L3814,"h:mm")))</f>
        <v>1:59</v>
      </c>
      <c r="Q3813" s="0" t="s">
        <v>115</v>
      </c>
      <c r="R3813" s="0" t="str">
        <f aca="false">CHOOSE(WEEKDAY(A3813),"Dom","Lun","Mar","Mie","Jue","Vie","Sab")</f>
        <v>Lun</v>
      </c>
    </row>
    <row r="3814" customFormat="false" ht="15" hidden="false" customHeight="true" outlineLevel="0" collapsed="false">
      <c r="A3814" s="32" t="n">
        <v>44543</v>
      </c>
      <c r="B3814" s="9" t="s">
        <v>4175</v>
      </c>
      <c r="C3814" s="157" t="n">
        <v>350</v>
      </c>
      <c r="D3814" s="153" t="s">
        <v>104</v>
      </c>
      <c r="E3814" s="73" t="s">
        <v>5346</v>
      </c>
      <c r="F3814" s="74" t="n">
        <f aca="false">IF(MONTH(A3814)=MONTH(A3813),F3813+1,1)</f>
        <v>6</v>
      </c>
      <c r="G3814" s="73"/>
      <c r="H3814" s="75"/>
      <c r="I3814" s="75" t="s">
        <v>113</v>
      </c>
      <c r="J3814" s="75"/>
      <c r="K3814" s="34" t="s">
        <v>80</v>
      </c>
      <c r="L3814" s="7" t="n">
        <v>0.678472222222222</v>
      </c>
      <c r="M3814" s="7" t="n">
        <v>0.688888888888889</v>
      </c>
      <c r="N3814" s="77" t="str">
        <f aca="false">IF(A3815=A3814,IF(L3815,TEXT(L3815-M3814,"h:mm"),0),IF(M3814&lt;0.25,TEXT(L3815-M3814,"h:mm"),TEXT(1-M3814+L3815,"h:mm")))</f>
        <v>0:55</v>
      </c>
      <c r="O3814" s="37" t="s">
        <v>5347</v>
      </c>
      <c r="Q3814" s="0" t="s">
        <v>115</v>
      </c>
      <c r="R3814" s="0" t="str">
        <f aca="false">CHOOSE(WEEKDAY(A3814),"Dom","Lun","Mar","Mie","Jue","Vie","Sab")</f>
        <v>Lun</v>
      </c>
    </row>
    <row r="3815" customFormat="false" ht="15" hidden="false" customHeight="true" outlineLevel="0" collapsed="false">
      <c r="A3815" s="32" t="n">
        <v>44543</v>
      </c>
      <c r="B3815" s="9" t="s">
        <v>2201</v>
      </c>
      <c r="C3815" s="164" t="n">
        <v>400</v>
      </c>
      <c r="D3815" s="144" t="s">
        <v>104</v>
      </c>
      <c r="E3815" s="73" t="s">
        <v>1129</v>
      </c>
      <c r="F3815" s="74" t="n">
        <f aca="false">IF(MONTH(A3815)=MONTH(A3814),F3814+1,1)</f>
        <v>7</v>
      </c>
      <c r="G3815" s="73"/>
      <c r="H3815" s="75"/>
      <c r="I3815" s="75" t="s">
        <v>113</v>
      </c>
      <c r="J3815" s="75"/>
      <c r="K3815" s="34" t="s">
        <v>80</v>
      </c>
      <c r="L3815" s="7" t="n">
        <v>0.727083333333333</v>
      </c>
      <c r="M3815" s="7" t="n">
        <v>0.7375</v>
      </c>
      <c r="N3815" s="77" t="str">
        <f aca="false">IF(A3816=A3815,IF(L3816,TEXT(L3816-M3815,"h:mm"),0),IF(M3815&lt;0.25,TEXT(L3816-M3815,"h:mm"),TEXT(1-M3815+L3816,"h:mm")))</f>
        <v>18:04</v>
      </c>
      <c r="O3815" s="37" t="s">
        <v>1130</v>
      </c>
      <c r="Q3815" s="0" t="s">
        <v>115</v>
      </c>
      <c r="R3815" s="0" t="str">
        <f aca="false">CHOOSE(WEEKDAY(A3815),"Dom","Lun","Mar","Mie","Jue","Vie","Sab")</f>
        <v>Lun</v>
      </c>
    </row>
    <row r="3816" customFormat="false" ht="15" hidden="true" customHeight="true" outlineLevel="0" collapsed="false">
      <c r="A3816" s="32" t="n">
        <v>44543</v>
      </c>
      <c r="B3816" s="9" t="s">
        <v>5348</v>
      </c>
      <c r="D3816" s="72"/>
      <c r="E3816" s="73"/>
      <c r="F3816" s="74"/>
      <c r="G3816" s="73"/>
      <c r="H3816" s="75"/>
      <c r="I3816" s="75"/>
      <c r="J3816" s="75"/>
      <c r="K3816" s="34" t="s">
        <v>92</v>
      </c>
      <c r="L3816" s="7" t="n">
        <v>0.490277777777778</v>
      </c>
      <c r="M3816" s="7" t="n">
        <v>0.504861111111111</v>
      </c>
      <c r="N3816" s="77" t="str">
        <f aca="false">IF(A3817=A3816,IF(L3817,TEXT(L3817-M3816,"h:mm"),0),IF(M3816&lt;0.25,TEXT(L3817-M3816,"h:mm"),TEXT(1-M3816+L3817,"h:mm")))</f>
        <v>2:40</v>
      </c>
      <c r="O3816" s="37" t="s">
        <v>5349</v>
      </c>
      <c r="Q3816" s="0" t="s">
        <v>115</v>
      </c>
      <c r="R3816" s="0" t="str">
        <f aca="false">CHOOSE(WEEKDAY(A3816),"Dom","Lun","Mar","Mie","Jue","Vie","Sab")</f>
        <v>Lun</v>
      </c>
    </row>
    <row r="3817" customFormat="false" ht="15" hidden="true" customHeight="true" outlineLevel="0" collapsed="false">
      <c r="A3817" s="32" t="n">
        <v>44543</v>
      </c>
      <c r="B3817" s="9" t="s">
        <v>5280</v>
      </c>
      <c r="D3817" s="72"/>
      <c r="E3817" s="73"/>
      <c r="F3817" s="74"/>
      <c r="G3817" s="73"/>
      <c r="H3817" s="75"/>
      <c r="I3817" s="75"/>
      <c r="J3817" s="75"/>
      <c r="K3817" s="34" t="s">
        <v>144</v>
      </c>
      <c r="L3817" s="7" t="n">
        <v>0.615972222222222</v>
      </c>
      <c r="M3817" s="7" t="n">
        <v>0.638194444444444</v>
      </c>
      <c r="N3817" s="77" t="str">
        <f aca="false">IF(A3818=A3817,IF(L3818,TEXT(L3818-M3817,"h:mm"),0),IF(M3817&lt;0.25,TEXT(L3818-M3817,"h:mm"),TEXT(1-M3817+L3818,"h:mm")))</f>
        <v>0:26</v>
      </c>
      <c r="Q3817" s="0" t="s">
        <v>115</v>
      </c>
      <c r="R3817" s="0" t="str">
        <f aca="false">CHOOSE(WEEKDAY(A3817),"Dom","Lun","Mar","Mie","Jue","Vie","Sab")</f>
        <v>Lun</v>
      </c>
    </row>
    <row r="3818" customFormat="false" ht="15" hidden="true" customHeight="true" outlineLevel="0" collapsed="false">
      <c r="A3818" s="32" t="n">
        <v>44543</v>
      </c>
      <c r="B3818" s="9" t="s">
        <v>1403</v>
      </c>
      <c r="D3818" s="72"/>
      <c r="E3818" s="73"/>
      <c r="F3818" s="74"/>
      <c r="G3818" s="73"/>
      <c r="H3818" s="75"/>
      <c r="I3818" s="75"/>
      <c r="J3818" s="75"/>
      <c r="K3818" s="34" t="s">
        <v>257</v>
      </c>
      <c r="L3818" s="7" t="n">
        <v>0.65625</v>
      </c>
      <c r="M3818" s="7" t="n">
        <v>0.676388888888889</v>
      </c>
      <c r="N3818" s="77" t="str">
        <f aca="false">IF(A3819=A3818,IF(L3819,TEXT(L3819-M3818,"h:mm"),0),IF(M3818&lt;0.25,TEXT(L3819-M3818,"h:mm"),TEXT(1-M3818+L3819,"h:mm")))</f>
        <v>3:30</v>
      </c>
      <c r="O3818" s="37" t="s">
        <v>1404</v>
      </c>
      <c r="Q3818" s="0" t="s">
        <v>115</v>
      </c>
      <c r="R3818" s="0" t="str">
        <f aca="false">CHOOSE(WEEKDAY(A3818),"Dom","Lun","Mar","Mie","Jue","Vie","Sab")</f>
        <v>Lun</v>
      </c>
    </row>
    <row r="3819" customFormat="false" ht="15" hidden="true" customHeight="true" outlineLevel="0" collapsed="false">
      <c r="A3819" s="47" t="n">
        <v>44543</v>
      </c>
      <c r="B3819" s="79" t="str">
        <f aca="false">IF(K3819="LAG.OXIDACIÓN","Va a descargar a la Laguna de Oxidación",IF(K3819="GARAJE","Retorna al garaje",""))</f>
        <v>Retorna al garaje</v>
      </c>
      <c r="C3819" s="49"/>
      <c r="D3819" s="80"/>
      <c r="E3819" s="81"/>
      <c r="F3819" s="82"/>
      <c r="G3819" s="81"/>
      <c r="H3819" s="83"/>
      <c r="I3819" s="83"/>
      <c r="J3819" s="83"/>
      <c r="K3819" s="103" t="s">
        <v>96</v>
      </c>
      <c r="L3819" s="85" t="n">
        <v>0.822222222222222</v>
      </c>
      <c r="M3819" s="85" t="n">
        <v>0.831944444444444</v>
      </c>
      <c r="N3819" s="86" t="str">
        <f aca="false">IF(A3820=A3819,IF(L3820,TEXT(L3820-M3819,"h:mm"),0),IF(M3819&lt;0.25,TEXT(L3820-M3819,"h:mm"),TEXT(1-M3819+L3820,"h:mm")))</f>
        <v>19:26</v>
      </c>
      <c r="O3819" s="59"/>
      <c r="Q3819" s="0" t="s">
        <v>115</v>
      </c>
      <c r="R3819" s="0" t="str">
        <f aca="false">CHOOSE(WEEKDAY(A3819),"Dom","Lun","Mar","Mie","Jue","Vie","Sab")</f>
        <v>Lun</v>
      </c>
    </row>
    <row r="3820" customFormat="false" ht="15" hidden="false" customHeight="true" outlineLevel="0" collapsed="false">
      <c r="A3820" s="32" t="n">
        <v>44544</v>
      </c>
      <c r="B3820" s="9" t="s">
        <v>68</v>
      </c>
      <c r="C3820" s="164" t="n">
        <v>450</v>
      </c>
      <c r="D3820" s="144" t="s">
        <v>69</v>
      </c>
      <c r="E3820" s="73" t="s">
        <v>70</v>
      </c>
      <c r="F3820" s="74" t="n">
        <f aca="false">IF(MONTH(A3820)=MONTH(A3819),F3819+1,1)</f>
        <v>1</v>
      </c>
      <c r="G3820" s="73"/>
      <c r="H3820" s="75" t="s">
        <v>71</v>
      </c>
      <c r="I3820" s="75" t="s">
        <v>113</v>
      </c>
      <c r="J3820" s="75" t="s">
        <v>2313</v>
      </c>
      <c r="K3820" s="34" t="s">
        <v>80</v>
      </c>
      <c r="L3820" s="7" t="n">
        <v>0.641666666666667</v>
      </c>
      <c r="M3820" s="7" t="n">
        <v>0.666666666666667</v>
      </c>
      <c r="N3820" s="77" t="str">
        <f aca="false">IF(A3821=A3820,IF(L3821,TEXT(L3821-M3820,"h:mm"),0),IF(M3820&lt;0.25,TEXT(L3821-M3820,"h:mm"),TEXT(1-M3820+L3821,"h:mm")))</f>
        <v>22:37</v>
      </c>
      <c r="O3820" s="37" t="s">
        <v>74</v>
      </c>
      <c r="Q3820" s="0" t="s">
        <v>115</v>
      </c>
      <c r="R3820" s="0" t="str">
        <f aca="false">CHOOSE(WEEKDAY(A3820),"Dom","Lun","Mar","Mie","Jue","Vie","Sab")</f>
        <v>Mar</v>
      </c>
    </row>
    <row r="3821" customFormat="false" ht="15" hidden="true" customHeight="true" outlineLevel="0" collapsed="false">
      <c r="A3821" s="32" t="n">
        <v>44544</v>
      </c>
      <c r="B3821" s="9" t="s">
        <v>4125</v>
      </c>
      <c r="D3821" s="72"/>
      <c r="E3821" s="73"/>
      <c r="F3821" s="74"/>
      <c r="G3821" s="73"/>
      <c r="H3821" s="75"/>
      <c r="I3821" s="75" t="s">
        <v>85</v>
      </c>
      <c r="J3821" s="75"/>
      <c r="K3821" s="34" t="s">
        <v>108</v>
      </c>
      <c r="L3821" s="7" t="n">
        <v>0.609027777777778</v>
      </c>
      <c r="M3821" s="7" t="n">
        <v>0.624305555555556</v>
      </c>
      <c r="N3821" s="77" t="str">
        <f aca="false">IF(A3822=A3821,IF(L3822,TEXT(L3822-M3821,"h:mm"),0),IF(M3821&lt;0.25,TEXT(L3822-M3821,"h:mm"),TEXT(1-M3821+L3822,"h:mm")))</f>
        <v>1:59</v>
      </c>
      <c r="O3821" s="37" t="s">
        <v>4126</v>
      </c>
      <c r="Q3821" s="0" t="s">
        <v>115</v>
      </c>
      <c r="R3821" s="0" t="str">
        <f aca="false">CHOOSE(WEEKDAY(A3821),"Dom","Lun","Mar","Mie","Jue","Vie","Sab")</f>
        <v>Mar</v>
      </c>
    </row>
    <row r="3822" customFormat="false" ht="15" hidden="true" customHeight="true" outlineLevel="0" collapsed="false">
      <c r="A3822" s="47" t="n">
        <v>44544</v>
      </c>
      <c r="B3822" s="79" t="str">
        <f aca="false">IF(K3822="LAG.OXIDACIÓN","Va a descargar a la Laguna de Oxidación",IF(K3822="GARAJE","Retorna al garaje",""))</f>
        <v>Retorna al garaje</v>
      </c>
      <c r="C3822" s="49"/>
      <c r="D3822" s="80"/>
      <c r="E3822" s="81"/>
      <c r="F3822" s="82"/>
      <c r="G3822" s="81"/>
      <c r="H3822" s="83"/>
      <c r="I3822" s="83"/>
      <c r="J3822" s="83"/>
      <c r="K3822" s="103" t="s">
        <v>96</v>
      </c>
      <c r="L3822" s="85" t="n">
        <v>0.706944444444444</v>
      </c>
      <c r="M3822" s="85" t="n">
        <v>0.739583333333333</v>
      </c>
      <c r="N3822" s="86" t="str">
        <f aca="false">IF(A3823=A3822,IF(L3823,TEXT(L3823-M3822,"h:mm"),0),IF(M3822&lt;0.25,TEXT(L3823-M3822,"h:mm"),TEXT(1-M3822+L3823,"h:mm")))</f>
        <v>20:36</v>
      </c>
      <c r="O3822" s="59"/>
      <c r="Q3822" s="0" t="s">
        <v>115</v>
      </c>
      <c r="R3822" s="0" t="str">
        <f aca="false">CHOOSE(WEEKDAY(A3822),"Dom","Lun","Mar","Mie","Jue","Vie","Sab")</f>
        <v>Mar</v>
      </c>
    </row>
    <row r="3823" customFormat="false" ht="15" hidden="false" customHeight="true" outlineLevel="0" collapsed="false">
      <c r="A3823" s="32" t="n">
        <v>44545</v>
      </c>
      <c r="B3823" s="9" t="s">
        <v>5350</v>
      </c>
      <c r="C3823" s="33" t="n">
        <v>350</v>
      </c>
      <c r="D3823" s="72" t="s">
        <v>821</v>
      </c>
      <c r="E3823" s="73" t="s">
        <v>5351</v>
      </c>
      <c r="F3823" s="74" t="n">
        <f aca="false">IF(MONTH(A3823)=MONTH(A3822),F3822+1,1)</f>
        <v>1</v>
      </c>
      <c r="G3823" s="73"/>
      <c r="H3823" s="75" t="s">
        <v>5352</v>
      </c>
      <c r="I3823" s="75" t="s">
        <v>100</v>
      </c>
      <c r="J3823" s="75" t="s">
        <v>2313</v>
      </c>
      <c r="K3823" s="34" t="s">
        <v>80</v>
      </c>
      <c r="L3823" s="7" t="n">
        <v>0.597916666666667</v>
      </c>
      <c r="M3823" s="7" t="n">
        <v>0.611111111111111</v>
      </c>
      <c r="N3823" s="77" t="str">
        <f aca="false">IF(A3824=A3823,IF(L3824,TEXT(L3824-M3823,"h:mm"),0),IF(M3823&lt;0.25,TEXT(L3824-M3823,"h:mm"),TEXT(1-M3823+L3824,"h:mm")))</f>
        <v>1:39</v>
      </c>
      <c r="O3823" s="37" t="s">
        <v>5353</v>
      </c>
      <c r="P3823" s="0" t="s">
        <v>5147</v>
      </c>
      <c r="Q3823" s="0" t="s">
        <v>332</v>
      </c>
      <c r="R3823" s="0" t="str">
        <f aca="false">CHOOSE(WEEKDAY(A3823),"Dom","Lun","Mar","Mie","Jue","Vie","Sab")</f>
        <v>Mie</v>
      </c>
    </row>
    <row r="3824" customFormat="false" ht="15" hidden="false" customHeight="true" outlineLevel="0" collapsed="false">
      <c r="A3824" s="32" t="n">
        <v>44545</v>
      </c>
      <c r="B3824" s="9" t="s">
        <v>5354</v>
      </c>
      <c r="C3824" s="33" t="n">
        <v>500</v>
      </c>
      <c r="D3824" s="72" t="s">
        <v>821</v>
      </c>
      <c r="E3824" s="73" t="s">
        <v>5355</v>
      </c>
      <c r="F3824" s="74" t="n">
        <f aca="false">IF(MONTH(A3824)=MONTH(A3823),F3823+1,1)</f>
        <v>2</v>
      </c>
      <c r="G3824" s="73"/>
      <c r="H3824" s="75" t="s">
        <v>5356</v>
      </c>
      <c r="I3824" s="75" t="s">
        <v>79</v>
      </c>
      <c r="J3824" s="75" t="s">
        <v>2313</v>
      </c>
      <c r="K3824" s="34" t="s">
        <v>80</v>
      </c>
      <c r="L3824" s="7" t="n">
        <v>0.679861111111111</v>
      </c>
      <c r="M3824" s="7" t="n">
        <v>0.700694444444444</v>
      </c>
      <c r="N3824" s="77" t="str">
        <f aca="false">IF(A3825=A3824,IF(L3825,TEXT(L3825-M3824,"h:mm"),0),IF(M3824&lt;0.25,TEXT(L3825-M3824,"h:mm"),TEXT(1-M3824+L3825,"h:mm")))</f>
        <v>17:10</v>
      </c>
      <c r="O3824" s="37" t="s">
        <v>5357</v>
      </c>
      <c r="P3824" s="0" t="s">
        <v>5147</v>
      </c>
      <c r="Q3824" s="0" t="s">
        <v>332</v>
      </c>
      <c r="R3824" s="0" t="str">
        <f aca="false">CHOOSE(WEEKDAY(A3824),"Dom","Lun","Mar","Mie","Jue","Vie","Sab")</f>
        <v>Mie</v>
      </c>
    </row>
    <row r="3825" customFormat="false" ht="15" hidden="false" customHeight="true" outlineLevel="0" collapsed="false">
      <c r="A3825" s="32" t="n">
        <v>44545</v>
      </c>
      <c r="B3825" s="9" t="s">
        <v>204</v>
      </c>
      <c r="C3825" s="156" t="n">
        <v>450</v>
      </c>
      <c r="D3825" s="137" t="s">
        <v>104</v>
      </c>
      <c r="E3825" s="73" t="s">
        <v>205</v>
      </c>
      <c r="F3825" s="74" t="n">
        <f aca="false">IF(MONTH(A3825)=MONTH(A3824),F3824+1,1)</f>
        <v>3</v>
      </c>
      <c r="G3825" s="73"/>
      <c r="H3825" s="75" t="s">
        <v>204</v>
      </c>
      <c r="I3825" s="75" t="s">
        <v>79</v>
      </c>
      <c r="J3825" s="75" t="s">
        <v>2313</v>
      </c>
      <c r="K3825" s="34" t="s">
        <v>80</v>
      </c>
      <c r="L3825" s="7" t="n">
        <v>0.415972222222222</v>
      </c>
      <c r="M3825" s="7" t="n">
        <v>0.440277777777778</v>
      </c>
      <c r="N3825" s="77" t="str">
        <f aca="false">IF(A3826=A3825,IF(L3826,TEXT(L3826-M3825,"h:mm"),0),IF(M3825&lt;0.25,TEXT(L3826-M3825,"h:mm"),TEXT(1-M3825+L3826,"h:mm")))</f>
        <v>6:46</v>
      </c>
      <c r="O3825" s="37" t="s">
        <v>207</v>
      </c>
      <c r="P3825" s="0" t="s">
        <v>5147</v>
      </c>
      <c r="Q3825" s="0" t="s">
        <v>332</v>
      </c>
      <c r="R3825" s="0" t="str">
        <f aca="false">CHOOSE(WEEKDAY(A3825),"Dom","Lun","Mar","Mie","Jue","Vie","Sab")</f>
        <v>Mie</v>
      </c>
    </row>
    <row r="3826" customFormat="false" ht="15" hidden="false" customHeight="true" outlineLevel="0" collapsed="false">
      <c r="A3826" s="32" t="n">
        <v>44545</v>
      </c>
      <c r="B3826" s="9" t="s">
        <v>4340</v>
      </c>
      <c r="C3826" s="156" t="n">
        <v>300</v>
      </c>
      <c r="D3826" s="137" t="s">
        <v>104</v>
      </c>
      <c r="E3826" s="73" t="s">
        <v>5358</v>
      </c>
      <c r="F3826" s="74" t="n">
        <f aca="false">IF(MONTH(A3826)=MONTH(A3825),F3825+1,1)</f>
        <v>4</v>
      </c>
      <c r="G3826" s="73"/>
      <c r="H3826" s="75"/>
      <c r="I3826" s="75" t="s">
        <v>79</v>
      </c>
      <c r="J3826" s="75" t="s">
        <v>2313</v>
      </c>
      <c r="K3826" s="34" t="s">
        <v>80</v>
      </c>
      <c r="L3826" s="7" t="n">
        <v>0.722222222222222</v>
      </c>
      <c r="M3826" s="7" t="n">
        <v>0.727777777777778</v>
      </c>
      <c r="N3826" s="77" t="str">
        <f aca="false">IF(A3827=A3826,IF(L3827,TEXT(L3827-M3826,"h:mm"),0),IF(M3826&lt;0.25,TEXT(L3827-M3826,"h:mm"),TEXT(1-M3826+L3827,"h:mm")))</f>
        <v>0:17</v>
      </c>
      <c r="O3826" s="37" t="s">
        <v>5359</v>
      </c>
      <c r="P3826" s="0" t="s">
        <v>5147</v>
      </c>
      <c r="Q3826" s="0" t="s">
        <v>332</v>
      </c>
      <c r="R3826" s="0" t="str">
        <f aca="false">CHOOSE(WEEKDAY(A3826),"Dom","Lun","Mar","Mie","Jue","Vie","Sab")</f>
        <v>Mie</v>
      </c>
    </row>
    <row r="3827" customFormat="false" ht="15" hidden="false" customHeight="true" outlineLevel="0" collapsed="false">
      <c r="A3827" s="32" t="n">
        <v>44545</v>
      </c>
      <c r="B3827" s="9" t="s">
        <v>5360</v>
      </c>
      <c r="C3827" s="156" t="n">
        <v>300</v>
      </c>
      <c r="D3827" s="137" t="s">
        <v>104</v>
      </c>
      <c r="E3827" s="73" t="s">
        <v>5361</v>
      </c>
      <c r="F3827" s="74" t="n">
        <f aca="false">IF(MONTH(A3827)=MONTH(A3826),F3826+1,1)</f>
        <v>5</v>
      </c>
      <c r="G3827" s="73"/>
      <c r="H3827" s="75"/>
      <c r="I3827" s="75" t="s">
        <v>113</v>
      </c>
      <c r="J3827" s="75" t="s">
        <v>2313</v>
      </c>
      <c r="K3827" s="34" t="s">
        <v>80</v>
      </c>
      <c r="L3827" s="7" t="n">
        <v>0.739583333333333</v>
      </c>
      <c r="M3827" s="7" t="n">
        <v>0.755555555555556</v>
      </c>
      <c r="N3827" s="77" t="str">
        <f aca="false">IF(A3828=A3827,IF(L3828,TEXT(L3828-M3827,"h:mm"),0),IF(M3827&lt;0.25,TEXT(L3828-M3827,"h:mm"),TEXT(1-M3827+L3828,"h:mm")))</f>
        <v>15:25</v>
      </c>
      <c r="O3827" s="37" t="s">
        <v>5362</v>
      </c>
      <c r="P3827" s="0" t="s">
        <v>5147</v>
      </c>
      <c r="Q3827" s="0" t="s">
        <v>332</v>
      </c>
      <c r="R3827" s="0" t="str">
        <f aca="false">CHOOSE(WEEKDAY(A3827),"Dom","Lun","Mar","Mie","Jue","Vie","Sab")</f>
        <v>Mie</v>
      </c>
    </row>
    <row r="3828" customFormat="false" ht="15" hidden="true" customHeight="true" outlineLevel="0" collapsed="false">
      <c r="A3828" s="32" t="n">
        <v>44545</v>
      </c>
      <c r="B3828" s="9" t="s">
        <v>1730</v>
      </c>
      <c r="D3828" s="72"/>
      <c r="E3828" s="73"/>
      <c r="F3828" s="74"/>
      <c r="G3828" s="73"/>
      <c r="H3828" s="75"/>
      <c r="I3828" s="75"/>
      <c r="J3828" s="75"/>
      <c r="K3828" s="34" t="s">
        <v>108</v>
      </c>
      <c r="L3828" s="7" t="n">
        <v>0.397916666666667</v>
      </c>
      <c r="M3828" s="7" t="n">
        <v>0.411111111111111</v>
      </c>
      <c r="N3828" s="77" t="str">
        <f aca="false">IF(A3829=A3828,IF(L3829,TEXT(L3829-M3828,"h:mm"),0),IF(M3828&lt;0.25,TEXT(L3829-M3828,"h:mm"),TEXT(1-M3828+L3829,"h:mm")))</f>
        <v>1:21</v>
      </c>
      <c r="O3828" s="37" t="s">
        <v>5363</v>
      </c>
      <c r="Q3828" s="0" t="s">
        <v>332</v>
      </c>
      <c r="R3828" s="0" t="str">
        <f aca="false">CHOOSE(WEEKDAY(A3828),"Dom","Lun","Mar","Mie","Jue","Vie","Sab")</f>
        <v>Mie</v>
      </c>
    </row>
    <row r="3829" customFormat="false" ht="15" hidden="true" customHeight="true" outlineLevel="0" collapsed="false">
      <c r="A3829" s="32" t="n">
        <v>44545</v>
      </c>
      <c r="B3829" s="9" t="s">
        <v>5280</v>
      </c>
      <c r="D3829" s="72"/>
      <c r="E3829" s="73"/>
      <c r="F3829" s="74"/>
      <c r="G3829" s="73"/>
      <c r="H3829" s="75"/>
      <c r="I3829" s="75"/>
      <c r="J3829" s="75"/>
      <c r="K3829" s="34" t="s">
        <v>144</v>
      </c>
      <c r="L3829" s="7" t="n">
        <v>0.467361111111111</v>
      </c>
      <c r="M3829" s="7" t="n">
        <v>0.504166666666667</v>
      </c>
      <c r="N3829" s="77" t="str">
        <f aca="false">IF(A3830=A3829,IF(L3830,TEXT(L3830-M3829,"h:mm"),0),IF(M3829&lt;0.25,TEXT(L3830-M3829,"h:mm"),TEXT(1-M3829+L3830,"h:mm")))</f>
        <v>2:53</v>
      </c>
      <c r="Q3829" s="0" t="s">
        <v>332</v>
      </c>
      <c r="R3829" s="0" t="str">
        <f aca="false">CHOOSE(WEEKDAY(A3829),"Dom","Lun","Mar","Mie","Jue","Vie","Sab")</f>
        <v>Mie</v>
      </c>
    </row>
    <row r="3830" customFormat="false" ht="15" hidden="true" customHeight="true" outlineLevel="0" collapsed="false">
      <c r="A3830" s="32" t="n">
        <v>44545</v>
      </c>
      <c r="B3830" s="9" t="s">
        <v>5280</v>
      </c>
      <c r="D3830" s="72"/>
      <c r="E3830" s="73"/>
      <c r="F3830" s="74"/>
      <c r="G3830" s="73"/>
      <c r="H3830" s="75"/>
      <c r="I3830" s="75"/>
      <c r="J3830" s="75"/>
      <c r="K3830" s="34" t="s">
        <v>144</v>
      </c>
      <c r="L3830" s="7" t="n">
        <v>0.624305555555556</v>
      </c>
      <c r="M3830" s="7" t="n">
        <v>0.638888888888889</v>
      </c>
      <c r="N3830" s="77" t="str">
        <f aca="false">IF(A3831=A3830,IF(L3831,TEXT(L3831-M3830,"h:mm"),0),IF(M3830&lt;0.25,TEXT(L3831-M3830,"h:mm"),TEXT(1-M3830+L3831,"h:mm")))</f>
        <v>0:16</v>
      </c>
      <c r="Q3830" s="0" t="s">
        <v>332</v>
      </c>
      <c r="R3830" s="0" t="str">
        <f aca="false">CHOOSE(WEEKDAY(A3830),"Dom","Lun","Mar","Mie","Jue","Vie","Sab")</f>
        <v>Mie</v>
      </c>
    </row>
    <row r="3831" customFormat="false" ht="15" hidden="true" customHeight="true" outlineLevel="0" collapsed="false">
      <c r="A3831" s="32" t="n">
        <v>44545</v>
      </c>
      <c r="B3831" s="9" t="s">
        <v>433</v>
      </c>
      <c r="D3831" s="72"/>
      <c r="E3831" s="73"/>
      <c r="F3831" s="74"/>
      <c r="G3831" s="73"/>
      <c r="H3831" s="75"/>
      <c r="I3831" s="75"/>
      <c r="J3831" s="75"/>
      <c r="K3831" s="34" t="s">
        <v>257</v>
      </c>
      <c r="L3831" s="7" t="n">
        <v>0.65</v>
      </c>
      <c r="M3831" s="7" t="n">
        <v>0.678472222222222</v>
      </c>
      <c r="N3831" s="77" t="str">
        <f aca="false">IF(A3832=A3831,IF(L3832,TEXT(L3832-M3831,"h:mm"),0),IF(M3831&lt;0.25,TEXT(L3832-M3831,"h:mm"),TEXT(1-M3831+L3832,"h:mm")))</f>
        <v>2:18</v>
      </c>
      <c r="O3831" s="37" t="s">
        <v>435</v>
      </c>
      <c r="Q3831" s="0" t="s">
        <v>332</v>
      </c>
      <c r="R3831" s="0" t="str">
        <f aca="false">CHOOSE(WEEKDAY(A3831),"Dom","Lun","Mar","Mie","Jue","Vie","Sab")</f>
        <v>Mie</v>
      </c>
    </row>
    <row r="3832" customFormat="false" ht="15" hidden="true" customHeight="true" outlineLevel="0" collapsed="false">
      <c r="A3832" s="47" t="n">
        <v>44545</v>
      </c>
      <c r="B3832" s="79" t="str">
        <f aca="false">IF(K3832="LAG.OXIDACIÓN","Va a descargar a la Laguna de Oxidación",IF(K3832="GARAJE","Retorna al garaje",""))</f>
        <v>Retorna al garaje</v>
      </c>
      <c r="C3832" s="49"/>
      <c r="D3832" s="80"/>
      <c r="E3832" s="81"/>
      <c r="F3832" s="82"/>
      <c r="G3832" s="81"/>
      <c r="H3832" s="83"/>
      <c r="I3832" s="83"/>
      <c r="J3832" s="83"/>
      <c r="K3832" s="103" t="s">
        <v>96</v>
      </c>
      <c r="L3832" s="85" t="n">
        <v>0.774305555555555</v>
      </c>
      <c r="M3832" s="85" t="n">
        <v>0.815972222222222</v>
      </c>
      <c r="N3832" s="86" t="str">
        <f aca="false">IF(A3833=A3832,IF(L3833,TEXT(L3833-M3832,"h:mm"),0),IF(M3832&lt;0.25,TEXT(L3833-M3832,"h:mm"),TEXT(1-M3832+L3833,"h:mm")))</f>
        <v>19:03</v>
      </c>
      <c r="O3832" s="59"/>
      <c r="Q3832" s="0" t="s">
        <v>332</v>
      </c>
      <c r="R3832" s="0" t="str">
        <f aca="false">CHOOSE(WEEKDAY(A3832),"Dom","Lun","Mar","Mie","Jue","Vie","Sab")</f>
        <v>Mie</v>
      </c>
    </row>
    <row r="3833" customFormat="false" ht="15" hidden="false" customHeight="true" outlineLevel="0" collapsed="false">
      <c r="A3833" s="32" t="n">
        <v>44546</v>
      </c>
      <c r="B3833" s="9" t="s">
        <v>5364</v>
      </c>
      <c r="C3833" s="33" t="n">
        <v>300</v>
      </c>
      <c r="D3833" s="72" t="s">
        <v>821</v>
      </c>
      <c r="E3833" s="73" t="s">
        <v>5365</v>
      </c>
      <c r="F3833" s="74" t="n">
        <f aca="false">IF(MONTH(A3833)=MONTH(A3832),F3832+1,1)</f>
        <v>1</v>
      </c>
      <c r="G3833" s="73"/>
      <c r="H3833" s="75" t="s">
        <v>5366</v>
      </c>
      <c r="I3833" s="75" t="s">
        <v>187</v>
      </c>
      <c r="J3833" s="75" t="s">
        <v>2313</v>
      </c>
      <c r="K3833" s="34" t="s">
        <v>80</v>
      </c>
      <c r="L3833" s="7" t="n">
        <v>0.609722222222222</v>
      </c>
      <c r="M3833" s="7" t="n">
        <v>0.6125</v>
      </c>
      <c r="N3833" s="77" t="str">
        <f aca="false">IF(A3834=A3833,IF(L3834,TEXT(L3834-M3833,"h:mm"),0),IF(M3833&lt;0.25,TEXT(L3834-M3833,"h:mm"),TEXT(1-M3833+L3834,"h:mm")))</f>
        <v>20:11</v>
      </c>
      <c r="O3833" s="37" t="s">
        <v>5367</v>
      </c>
      <c r="P3833" s="0" t="s">
        <v>5147</v>
      </c>
      <c r="Q3833" s="0" t="s">
        <v>332</v>
      </c>
      <c r="R3833" s="0" t="str">
        <f aca="false">CHOOSE(WEEKDAY(A3833),"Dom","Lun","Mar","Mie","Jue","Vie","Sab")</f>
        <v>Jue</v>
      </c>
    </row>
    <row r="3834" customFormat="false" ht="15" hidden="false" customHeight="true" outlineLevel="0" collapsed="false">
      <c r="A3834" s="32" t="n">
        <v>44546</v>
      </c>
      <c r="B3834" s="9" t="s">
        <v>5368</v>
      </c>
      <c r="C3834" s="156" t="n">
        <v>350</v>
      </c>
      <c r="D3834" s="137" t="s">
        <v>104</v>
      </c>
      <c r="E3834" s="73" t="s">
        <v>5369</v>
      </c>
      <c r="F3834" s="74" t="n">
        <f aca="false">IF(MONTH(A3834)=MONTH(A3833),F3833+1,1)</f>
        <v>2</v>
      </c>
      <c r="G3834" s="73"/>
      <c r="H3834" s="75"/>
      <c r="I3834" s="75" t="s">
        <v>100</v>
      </c>
      <c r="J3834" s="75" t="s">
        <v>2313</v>
      </c>
      <c r="K3834" s="34" t="s">
        <v>80</v>
      </c>
      <c r="L3834" s="7" t="n">
        <v>0.453472222222222</v>
      </c>
      <c r="M3834" s="7" t="n">
        <v>0.467361111111111</v>
      </c>
      <c r="N3834" s="77" t="str">
        <f aca="false">IF(A3835=A3834,IF(L3835,TEXT(L3835-M3834,"h:mm"),0),IF(M3834&lt;0.25,TEXT(L3835-M3834,"h:mm"),TEXT(1-M3834+L3835,"h:mm")))</f>
        <v>3:47</v>
      </c>
      <c r="O3834" s="37" t="s">
        <v>5370</v>
      </c>
      <c r="P3834" s="0" t="s">
        <v>5147</v>
      </c>
      <c r="Q3834" s="0" t="s">
        <v>332</v>
      </c>
      <c r="R3834" s="0" t="str">
        <f aca="false">CHOOSE(WEEKDAY(A3834),"Dom","Lun","Mar","Mie","Jue","Vie","Sab")</f>
        <v>Jue</v>
      </c>
    </row>
    <row r="3835" customFormat="false" ht="15" hidden="false" customHeight="true" outlineLevel="0" collapsed="false">
      <c r="A3835" s="32" t="n">
        <v>44546</v>
      </c>
      <c r="B3835" s="9" t="s">
        <v>5371</v>
      </c>
      <c r="C3835" s="33" t="n">
        <v>350</v>
      </c>
      <c r="D3835" s="72" t="s">
        <v>104</v>
      </c>
      <c r="E3835" s="73" t="s">
        <v>5372</v>
      </c>
      <c r="F3835" s="74" t="n">
        <f aca="false">IF(MONTH(A3835)=MONTH(A3834),F3834+1,1)</f>
        <v>3</v>
      </c>
      <c r="G3835" s="73"/>
      <c r="H3835" s="75"/>
      <c r="I3835" s="75" t="s">
        <v>183</v>
      </c>
      <c r="J3835" s="75" t="s">
        <v>2313</v>
      </c>
      <c r="K3835" s="34" t="s">
        <v>80</v>
      </c>
      <c r="L3835" s="7" t="n">
        <v>0.625</v>
      </c>
      <c r="M3835" s="7" t="n">
        <v>0.652777777777778</v>
      </c>
      <c r="N3835" s="77" t="str">
        <f aca="false">IF(A3836=A3835,IF(L3836,TEXT(L3836-M3835,"h:mm"),0),IF(M3835&lt;0.25,TEXT(L3836-M3835,"h:mm"),TEXT(1-M3835+L3836,"h:mm")))</f>
        <v>20:25</v>
      </c>
      <c r="O3835" s="37" t="s">
        <v>5373</v>
      </c>
      <c r="P3835" s="0" t="s">
        <v>5147</v>
      </c>
      <c r="Q3835" s="0" t="s">
        <v>332</v>
      </c>
      <c r="R3835" s="0" t="str">
        <f aca="false">CHOOSE(WEEKDAY(A3835),"Dom","Lun","Mar","Mie","Jue","Vie","Sab")</f>
        <v>Jue</v>
      </c>
    </row>
    <row r="3836" customFormat="false" ht="15" hidden="true" customHeight="true" outlineLevel="0" collapsed="false">
      <c r="A3836" s="32" t="n">
        <v>44546</v>
      </c>
      <c r="B3836" s="9" t="s">
        <v>5280</v>
      </c>
      <c r="D3836" s="72"/>
      <c r="E3836" s="73"/>
      <c r="F3836" s="74"/>
      <c r="G3836" s="73"/>
      <c r="H3836" s="75"/>
      <c r="I3836" s="75"/>
      <c r="J3836" s="75"/>
      <c r="K3836" s="34" t="s">
        <v>144</v>
      </c>
      <c r="L3836" s="7" t="n">
        <v>0.503472222222222</v>
      </c>
      <c r="M3836" s="7" t="n">
        <v>0.519444444444444</v>
      </c>
      <c r="N3836" s="77" t="str">
        <f aca="false">IF(A3837=A3836,IF(L3837,TEXT(L3837-M3836,"h:mm"),0),IF(M3836&lt;0.25,TEXT(L3837-M3836,"h:mm"),TEXT(1-M3836+L3837,"h:mm")))</f>
        <v>1:45</v>
      </c>
      <c r="Q3836" s="0" t="s">
        <v>332</v>
      </c>
      <c r="R3836" s="0" t="str">
        <f aca="false">CHOOSE(WEEKDAY(A3836),"Dom","Lun","Mar","Mie","Jue","Vie","Sab")</f>
        <v>Jue</v>
      </c>
    </row>
    <row r="3837" customFormat="false" ht="15" hidden="true" customHeight="true" outlineLevel="0" collapsed="false">
      <c r="A3837" s="32" t="n">
        <v>44546</v>
      </c>
      <c r="B3837" s="9" t="s">
        <v>5374</v>
      </c>
      <c r="D3837" s="72"/>
      <c r="E3837" s="73"/>
      <c r="F3837" s="74"/>
      <c r="G3837" s="73"/>
      <c r="H3837" s="75"/>
      <c r="I3837" s="75"/>
      <c r="J3837" s="75"/>
      <c r="K3837" s="34" t="s">
        <v>141</v>
      </c>
      <c r="L3837" s="7" t="n">
        <v>0.592361111111111</v>
      </c>
      <c r="M3837" s="7" t="n">
        <v>0.601388888888889</v>
      </c>
      <c r="N3837" s="77" t="str">
        <f aca="false">IF(A3838=A3837,IF(L3838,TEXT(L3838-M3837,"h:mm"),0),IF(M3837&lt;0.25,TEXT(L3838-M3837,"h:mm"),TEXT(1-M3837+L3838,"h:mm")))</f>
        <v>2:01</v>
      </c>
      <c r="O3837" s="37" t="s">
        <v>5375</v>
      </c>
      <c r="P3837" s="0" t="s">
        <v>5376</v>
      </c>
      <c r="Q3837" s="0" t="s">
        <v>332</v>
      </c>
      <c r="R3837" s="0" t="str">
        <f aca="false">CHOOSE(WEEKDAY(A3837),"Dom","Lun","Mar","Mie","Jue","Vie","Sab")</f>
        <v>Jue</v>
      </c>
    </row>
    <row r="3838" customFormat="false" ht="15" hidden="true" customHeight="true" outlineLevel="0" collapsed="false">
      <c r="A3838" s="32" t="n">
        <v>44546</v>
      </c>
      <c r="B3838" s="9" t="str">
        <f aca="false">IF(K3838="LAG.OXIDACIÓN","Va a descargar a la Laguna de Oxidación",IF(K3838="GARAJE","Retorna al garaje",""))</f>
        <v>Va a descargar a la Laguna de Oxidación</v>
      </c>
      <c r="D3838" s="72"/>
      <c r="E3838" s="73"/>
      <c r="F3838" s="74"/>
      <c r="G3838" s="73"/>
      <c r="H3838" s="75"/>
      <c r="I3838" s="75"/>
      <c r="J3838" s="75"/>
      <c r="K3838" s="34" t="s">
        <v>144</v>
      </c>
      <c r="L3838" s="7" t="n">
        <v>0.685416666666667</v>
      </c>
      <c r="M3838" s="7" t="n">
        <v>0.7</v>
      </c>
      <c r="N3838" s="77" t="str">
        <f aca="false">IF(A3839=A3838,IF(L3839,TEXT(L3839-M3838,"h:mm"),0),IF(M3838&lt;0.25,TEXT(L3839-M3838,"h:mm"),TEXT(1-M3838+L3839,"h:mm")))</f>
        <v>0:17</v>
      </c>
      <c r="Q3838" s="0" t="s">
        <v>332</v>
      </c>
      <c r="R3838" s="0" t="str">
        <f aca="false">CHOOSE(WEEKDAY(A3838),"Dom","Lun","Mar","Mie","Jue","Vie","Sab")</f>
        <v>Jue</v>
      </c>
    </row>
    <row r="3839" customFormat="false" ht="15" hidden="true" customHeight="true" outlineLevel="0" collapsed="false">
      <c r="A3839" s="32" t="n">
        <v>44546</v>
      </c>
      <c r="B3839" s="9" t="s">
        <v>1385</v>
      </c>
      <c r="D3839" s="72"/>
      <c r="E3839" s="73"/>
      <c r="F3839" s="74"/>
      <c r="G3839" s="73"/>
      <c r="H3839" s="75"/>
      <c r="I3839" s="75"/>
      <c r="J3839" s="75"/>
      <c r="K3839" s="34" t="s">
        <v>257</v>
      </c>
      <c r="L3839" s="7" t="n">
        <v>0.711805555555555</v>
      </c>
      <c r="M3839" s="7" t="n">
        <v>0.718055555555556</v>
      </c>
      <c r="N3839" s="77" t="str">
        <f aca="false">IF(A3840=A3839,IF(L3840,TEXT(L3840-M3839,"h:mm"),0),IF(M3839&lt;0.25,TEXT(L3840-M3839,"h:mm"),TEXT(1-M3839+L3840,"h:mm")))</f>
        <v>0:03</v>
      </c>
      <c r="Q3839" s="0" t="s">
        <v>332</v>
      </c>
      <c r="R3839" s="0" t="str">
        <f aca="false">CHOOSE(WEEKDAY(A3839),"Dom","Lun","Mar","Mie","Jue","Vie","Sab")</f>
        <v>Jue</v>
      </c>
    </row>
    <row r="3840" customFormat="false" ht="15" hidden="true" customHeight="true" outlineLevel="0" collapsed="false">
      <c r="A3840" s="47" t="n">
        <v>44546</v>
      </c>
      <c r="B3840" s="79" t="str">
        <f aca="false">IF(K3840="LAG.OXIDACIÓN","Va a descargar a la Laguna de Oxidación",IF(K3840="GARAJE","Retorna al garaje",""))</f>
        <v>Retorna al garaje</v>
      </c>
      <c r="C3840" s="49"/>
      <c r="D3840" s="80"/>
      <c r="E3840" s="81"/>
      <c r="F3840" s="82"/>
      <c r="G3840" s="81"/>
      <c r="H3840" s="83"/>
      <c r="I3840" s="83"/>
      <c r="J3840" s="83"/>
      <c r="K3840" s="103" t="s">
        <v>96</v>
      </c>
      <c r="L3840" s="85" t="n">
        <v>0.720138888888889</v>
      </c>
      <c r="M3840" s="85" t="n">
        <v>0.738194444444444</v>
      </c>
      <c r="N3840" s="86" t="str">
        <f aca="false">IF(A3841=A3840,IF(L3841,TEXT(L3841-M3840,"h:mm"),0),IF(M3840&lt;0.25,TEXT(L3841-M3840,"h:mm"),TEXT(1-M3840+L3841,"h:mm")))</f>
        <v>20:02</v>
      </c>
      <c r="O3840" s="59"/>
      <c r="Q3840" s="0" t="s">
        <v>332</v>
      </c>
      <c r="R3840" s="0" t="str">
        <f aca="false">CHOOSE(WEEKDAY(A3840),"Dom","Lun","Mar","Mie","Jue","Vie","Sab")</f>
        <v>Jue</v>
      </c>
    </row>
    <row r="3841" customFormat="false" ht="15" hidden="false" customHeight="true" outlineLevel="0" collapsed="false">
      <c r="A3841" s="32" t="n">
        <v>44547</v>
      </c>
      <c r="B3841" s="9" t="s">
        <v>5377</v>
      </c>
      <c r="C3841" s="33" t="n">
        <v>420</v>
      </c>
      <c r="D3841" s="72" t="s">
        <v>821</v>
      </c>
      <c r="E3841" s="73" t="n">
        <v>69027782</v>
      </c>
      <c r="F3841" s="74" t="n">
        <f aca="false">IF(MONTH(A3841)=MONTH(A3840),F3840+1,1)</f>
        <v>1</v>
      </c>
      <c r="G3841" s="73"/>
      <c r="H3841" s="75" t="s">
        <v>233</v>
      </c>
      <c r="I3841" s="75" t="s">
        <v>131</v>
      </c>
      <c r="J3841" s="75" t="s">
        <v>2313</v>
      </c>
      <c r="K3841" s="34" t="s">
        <v>80</v>
      </c>
      <c r="L3841" s="7" t="n">
        <v>0.572916666666667</v>
      </c>
      <c r="M3841" s="7" t="n">
        <v>0.580555555555556</v>
      </c>
      <c r="N3841" s="77" t="str">
        <f aca="false">IF(A3842=A3841,IF(L3842,TEXT(L3842-M3841,"h:mm"),0),IF(M3841&lt;0.25,TEXT(L3842-M3841,"h:mm"),TEXT(1-M3841+L3842,"h:mm")))</f>
        <v>0:17</v>
      </c>
      <c r="O3841" s="37" t="s">
        <v>5378</v>
      </c>
      <c r="Q3841" s="0" t="s">
        <v>332</v>
      </c>
      <c r="R3841" s="0" t="str">
        <f aca="false">CHOOSE(WEEKDAY(A3841),"Dom","Lun","Mar","Mie","Jue","Vie","Sab")</f>
        <v>Vie</v>
      </c>
    </row>
    <row r="3842" customFormat="false" ht="15" hidden="false" customHeight="true" outlineLevel="0" collapsed="false">
      <c r="A3842" s="32" t="n">
        <v>44547</v>
      </c>
      <c r="B3842" s="9" t="s">
        <v>5379</v>
      </c>
      <c r="C3842" s="33" t="n">
        <v>350</v>
      </c>
      <c r="D3842" s="72" t="s">
        <v>821</v>
      </c>
      <c r="E3842" s="73" t="s">
        <v>5380</v>
      </c>
      <c r="F3842" s="74" t="n">
        <f aca="false">IF(MONTH(A3842)=MONTH(A3841),F3841+1,1)</f>
        <v>2</v>
      </c>
      <c r="G3842" s="73"/>
      <c r="H3842" s="75" t="s">
        <v>5381</v>
      </c>
      <c r="I3842" s="75" t="s">
        <v>183</v>
      </c>
      <c r="J3842" s="75" t="s">
        <v>2313</v>
      </c>
      <c r="K3842" s="34" t="s">
        <v>80</v>
      </c>
      <c r="L3842" s="7" t="n">
        <v>0.592361111111111</v>
      </c>
      <c r="M3842" s="7" t="n">
        <v>0.630555555555556</v>
      </c>
      <c r="N3842" s="77" t="str">
        <f aca="false">IF(A3843=A3842,IF(L3843,TEXT(L3843-M3842,"h:mm"),0),IF(M3842&lt;0.25,TEXT(L3843-M3842,"h:mm"),TEXT(1-M3842+L3843,"h:mm")))</f>
        <v>0:22</v>
      </c>
      <c r="O3842" s="37" t="s">
        <v>5382</v>
      </c>
      <c r="Q3842" s="0" t="s">
        <v>332</v>
      </c>
      <c r="R3842" s="0" t="str">
        <f aca="false">CHOOSE(WEEKDAY(A3842),"Dom","Lun","Mar","Mie","Jue","Vie","Sab")</f>
        <v>Vie</v>
      </c>
    </row>
    <row r="3843" customFormat="false" ht="15" hidden="false" customHeight="true" outlineLevel="0" collapsed="false">
      <c r="A3843" s="32" t="n">
        <v>44547</v>
      </c>
      <c r="B3843" s="9" t="s">
        <v>5383</v>
      </c>
      <c r="C3843" s="33" t="n">
        <v>300</v>
      </c>
      <c r="D3843" s="72" t="s">
        <v>821</v>
      </c>
      <c r="E3843" s="73" t="s">
        <v>5384</v>
      </c>
      <c r="F3843" s="74" t="n">
        <f aca="false">IF(MONTH(A3843)=MONTH(A3842),F3842+1,1)</f>
        <v>3</v>
      </c>
      <c r="G3843" s="73"/>
      <c r="H3843" s="75" t="s">
        <v>5385</v>
      </c>
      <c r="I3843" s="75" t="s">
        <v>159</v>
      </c>
      <c r="J3843" s="75" t="s">
        <v>2313</v>
      </c>
      <c r="K3843" s="34" t="s">
        <v>80</v>
      </c>
      <c r="L3843" s="7" t="n">
        <v>0.645833333333333</v>
      </c>
      <c r="M3843" s="7" t="n">
        <v>0.671527777777778</v>
      </c>
      <c r="N3843" s="77" t="str">
        <f aca="false">IF(A3844=A3843,IF(L3844,TEXT(L3844-M3843,"h:mm"),0),IF(M3843&lt;0.25,TEXT(L3844-M3843,"h:mm"),TEXT(1-M3843+L3844,"h:mm")))</f>
        <v>16:14</v>
      </c>
      <c r="O3843" s="37" t="s">
        <v>5386</v>
      </c>
      <c r="Q3843" s="0" t="s">
        <v>332</v>
      </c>
      <c r="R3843" s="0" t="str">
        <f aca="false">CHOOSE(WEEKDAY(A3843),"Dom","Lun","Mar","Mie","Jue","Vie","Sab")</f>
        <v>Vie</v>
      </c>
    </row>
    <row r="3844" customFormat="false" ht="15" hidden="false" customHeight="true" outlineLevel="0" collapsed="false">
      <c r="A3844" s="32" t="n">
        <v>44547</v>
      </c>
      <c r="B3844" s="9" t="s">
        <v>3634</v>
      </c>
      <c r="C3844" s="156" t="n">
        <v>300</v>
      </c>
      <c r="D3844" s="137" t="s">
        <v>104</v>
      </c>
      <c r="E3844" s="73" t="s">
        <v>3635</v>
      </c>
      <c r="F3844" s="74" t="n">
        <f aca="false">IF(MONTH(A3844)=MONTH(A3843),F3843+1,1)</f>
        <v>4</v>
      </c>
      <c r="G3844" s="73"/>
      <c r="H3844" s="75" t="s">
        <v>3636</v>
      </c>
      <c r="I3844" s="75" t="s">
        <v>183</v>
      </c>
      <c r="J3844" s="75" t="s">
        <v>2313</v>
      </c>
      <c r="K3844" s="34" t="s">
        <v>80</v>
      </c>
      <c r="L3844" s="7" t="n">
        <v>0.347916666666667</v>
      </c>
      <c r="M3844" s="7" t="n">
        <v>0.349305555555556</v>
      </c>
      <c r="N3844" s="77" t="str">
        <f aca="false">IF(A3845=A3844,IF(L3845,TEXT(L3845-M3844,"h:mm"),0),IF(M3844&lt;0.25,TEXT(L3845-M3844,"h:mm"),TEXT(1-M3844+L3845,"h:mm")))</f>
        <v>1:01</v>
      </c>
      <c r="O3844" s="37" t="s">
        <v>3637</v>
      </c>
      <c r="Q3844" s="0" t="s">
        <v>332</v>
      </c>
      <c r="R3844" s="0" t="str">
        <f aca="false">CHOOSE(WEEKDAY(A3844),"Dom","Lun","Mar","Mie","Jue","Vie","Sab")</f>
        <v>Vie</v>
      </c>
    </row>
    <row r="3845" customFormat="false" ht="15" hidden="false" customHeight="true" outlineLevel="0" collapsed="false">
      <c r="A3845" s="32" t="n">
        <v>44547</v>
      </c>
      <c r="B3845" s="9" t="s">
        <v>3634</v>
      </c>
      <c r="C3845" s="156" t="n">
        <v>300</v>
      </c>
      <c r="D3845" s="137" t="s">
        <v>104</v>
      </c>
      <c r="E3845" s="73" t="s">
        <v>3635</v>
      </c>
      <c r="F3845" s="74" t="n">
        <f aca="false">IF(MONTH(A3845)=MONTH(A3844),F3844+1,1)</f>
        <v>5</v>
      </c>
      <c r="G3845" s="73"/>
      <c r="H3845" s="75" t="s">
        <v>3636</v>
      </c>
      <c r="I3845" s="75" t="s">
        <v>183</v>
      </c>
      <c r="J3845" s="75" t="s">
        <v>2313</v>
      </c>
      <c r="K3845" s="34" t="s">
        <v>80</v>
      </c>
      <c r="L3845" s="7" t="n">
        <v>0.391666666666667</v>
      </c>
      <c r="M3845" s="7" t="n">
        <v>0.397222222222222</v>
      </c>
      <c r="N3845" s="77" t="str">
        <f aca="false">IF(A3846=A3845,IF(L3846,TEXT(L3846-M3845,"h:mm"),0),IF(M3845&lt;0.25,TEXT(L3846-M3845,"h:mm"),TEXT(1-M3845+L3846,"h:mm")))</f>
        <v>7:41</v>
      </c>
      <c r="O3845" s="37" t="s">
        <v>3637</v>
      </c>
      <c r="Q3845" s="0" t="s">
        <v>332</v>
      </c>
      <c r="R3845" s="0" t="str">
        <f aca="false">CHOOSE(WEEKDAY(A3845),"Dom","Lun","Mar","Mie","Jue","Vie","Sab")</f>
        <v>Vie</v>
      </c>
    </row>
    <row r="3846" customFormat="false" ht="15" hidden="false" customHeight="true" outlineLevel="0" collapsed="false">
      <c r="A3846" s="32" t="n">
        <v>44547</v>
      </c>
      <c r="B3846" s="9" t="s">
        <v>5387</v>
      </c>
      <c r="C3846" s="156" t="n">
        <v>300</v>
      </c>
      <c r="D3846" s="137" t="s">
        <v>104</v>
      </c>
      <c r="E3846" s="73" t="s">
        <v>5388</v>
      </c>
      <c r="F3846" s="74" t="n">
        <f aca="false">IF(MONTH(A3846)=MONTH(A3845),F3845+1,1)</f>
        <v>6</v>
      </c>
      <c r="G3846" s="73"/>
      <c r="H3846" s="75"/>
      <c r="I3846" s="75" t="s">
        <v>100</v>
      </c>
      <c r="J3846" s="75" t="s">
        <v>2313</v>
      </c>
      <c r="K3846" s="34" t="s">
        <v>80</v>
      </c>
      <c r="L3846" s="7" t="n">
        <v>0.717361111111111</v>
      </c>
      <c r="M3846" s="7" t="n">
        <v>0.735416666666667</v>
      </c>
      <c r="N3846" s="77" t="str">
        <f aca="false">IF(A3847=A3846,IF(L3847,TEXT(L3847-M3846,"h:mm"),0),IF(M3846&lt;0.25,TEXT(L3847-M3846,"h:mm"),TEXT(1-M3846+L3847,"h:mm")))</f>
        <v>14:20</v>
      </c>
      <c r="O3846" s="37" t="s">
        <v>5389</v>
      </c>
      <c r="Q3846" s="0" t="s">
        <v>332</v>
      </c>
      <c r="R3846" s="0" t="str">
        <f aca="false">CHOOSE(WEEKDAY(A3846),"Dom","Lun","Mar","Mie","Jue","Vie","Sab")</f>
        <v>Vie</v>
      </c>
    </row>
    <row r="3847" customFormat="false" ht="15" hidden="true" customHeight="true" outlineLevel="0" collapsed="false">
      <c r="A3847" s="32" t="n">
        <v>44547</v>
      </c>
      <c r="B3847" s="9" t="s">
        <v>1455</v>
      </c>
      <c r="D3847" s="72"/>
      <c r="E3847" s="73"/>
      <c r="F3847" s="74"/>
      <c r="G3847" s="73"/>
      <c r="H3847" s="75"/>
      <c r="I3847" s="75"/>
      <c r="J3847" s="75"/>
      <c r="K3847" s="34" t="s">
        <v>108</v>
      </c>
      <c r="L3847" s="7" t="n">
        <v>0.332638888888889</v>
      </c>
      <c r="M3847" s="7" t="n">
        <v>0.342361111111111</v>
      </c>
      <c r="N3847" s="77" t="str">
        <f aca="false">IF(A3848=A3847,IF(L3848,TEXT(L3848-M3847,"h:mm"),0),IF(M3847&lt;0.25,TEXT(L3848-M3847,"h:mm"),TEXT(1-M3847+L3848,"h:mm")))</f>
        <v>0:48</v>
      </c>
      <c r="O3847" s="37" t="s">
        <v>5390</v>
      </c>
      <c r="Q3847" s="0" t="s">
        <v>332</v>
      </c>
      <c r="R3847" s="0" t="str">
        <f aca="false">CHOOSE(WEEKDAY(A3847),"Dom","Lun","Mar","Mie","Jue","Vie","Sab")</f>
        <v>Vie</v>
      </c>
    </row>
    <row r="3848" customFormat="false" ht="15" hidden="true" customHeight="true" outlineLevel="0" collapsed="false">
      <c r="A3848" s="32" t="n">
        <v>44547</v>
      </c>
      <c r="B3848" s="9" t="str">
        <f aca="false">IF(K3848="LAG.OXIDACIÓN","Va a descargar a la Laguna de Oxidación",IF(K3848="GARAJE","Retorna al garaje",""))</f>
        <v>Va a descargar a la Laguna de Oxidación</v>
      </c>
      <c r="C3848" s="156"/>
      <c r="D3848" s="137"/>
      <c r="E3848" s="73"/>
      <c r="F3848" s="74"/>
      <c r="G3848" s="73"/>
      <c r="H3848" s="75"/>
      <c r="I3848" s="75"/>
      <c r="J3848" s="75"/>
      <c r="K3848" s="34" t="s">
        <v>144</v>
      </c>
      <c r="L3848" s="7" t="n">
        <v>0.375694444444444</v>
      </c>
      <c r="M3848" s="7" t="n">
        <v>0.382638888888889</v>
      </c>
      <c r="N3848" s="77" t="str">
        <f aca="false">IF(A3849=A3848,IF(L3849,TEXT(L3849-M3848,"h:mm"),0),IF(M3848&lt;0.25,TEXT(L3849-M3848,"h:mm"),TEXT(1-M3848+L3849,"h:mm")))</f>
        <v>0:38</v>
      </c>
      <c r="Q3848" s="0" t="s">
        <v>332</v>
      </c>
      <c r="R3848" s="0" t="str">
        <f aca="false">CHOOSE(WEEKDAY(A3848),"Dom","Lun","Mar","Mie","Jue","Vie","Sab")</f>
        <v>Vie</v>
      </c>
    </row>
    <row r="3849" customFormat="false" ht="15" hidden="true" customHeight="true" outlineLevel="0" collapsed="false">
      <c r="A3849" s="32" t="n">
        <v>44547</v>
      </c>
      <c r="B3849" s="9" t="str">
        <f aca="false">IF(K3849="LAG.OXIDACIÓN","Va a descargar a la Laguna de Oxidación",IF(K3849="GARAJE","Retorna al garaje",""))</f>
        <v>Va a descargar a la Laguna de Oxidación</v>
      </c>
      <c r="D3849" s="72"/>
      <c r="E3849" s="73"/>
      <c r="F3849" s="74"/>
      <c r="G3849" s="73"/>
      <c r="H3849" s="75"/>
      <c r="I3849" s="75"/>
      <c r="J3849" s="75"/>
      <c r="K3849" s="34" t="s">
        <v>144</v>
      </c>
      <c r="L3849" s="7" t="n">
        <v>0.409027777777778</v>
      </c>
      <c r="M3849" s="7" t="n">
        <v>0.414583333333333</v>
      </c>
      <c r="N3849" s="77" t="str">
        <f aca="false">IF(A3850=A3849,IF(L3850,TEXT(L3850-M3849,"h:mm"),0),IF(M3849&lt;0.25,TEXT(L3850-M3849,"h:mm"),TEXT(1-M3849+L3850,"h:mm")))</f>
        <v>0:26</v>
      </c>
      <c r="Q3849" s="0" t="s">
        <v>332</v>
      </c>
      <c r="R3849" s="0" t="str">
        <f aca="false">CHOOSE(WEEKDAY(A3849),"Dom","Lun","Mar","Mie","Jue","Vie","Sab")</f>
        <v>Vie</v>
      </c>
    </row>
    <row r="3850" customFormat="false" ht="15" hidden="true" customHeight="true" outlineLevel="0" collapsed="false">
      <c r="A3850" s="32" t="n">
        <v>44547</v>
      </c>
      <c r="B3850" s="9" t="s">
        <v>1385</v>
      </c>
      <c r="D3850" s="72"/>
      <c r="E3850" s="73"/>
      <c r="F3850" s="74"/>
      <c r="G3850" s="73"/>
      <c r="H3850" s="75"/>
      <c r="I3850" s="75"/>
      <c r="J3850" s="75"/>
      <c r="K3850" s="34" t="s">
        <v>257</v>
      </c>
      <c r="L3850" s="7" t="n">
        <v>0.432638888888889</v>
      </c>
      <c r="M3850" s="7" t="n">
        <v>0.439583333333333</v>
      </c>
      <c r="N3850" s="77" t="str">
        <f aca="false">IF(A3851=A3850,IF(L3851,TEXT(L3851-M3850,"h:mm"),0),IF(M3850&lt;0.25,TEXT(L3851-M3850,"h:mm"),TEXT(1-M3850+L3851,"h:mm")))</f>
        <v>0:03</v>
      </c>
      <c r="Q3850" s="0" t="s">
        <v>332</v>
      </c>
      <c r="R3850" s="0" t="str">
        <f aca="false">CHOOSE(WEEKDAY(A3850),"Dom","Lun","Mar","Mie","Jue","Vie","Sab")</f>
        <v>Vie</v>
      </c>
    </row>
    <row r="3851" customFormat="false" ht="15" hidden="true" customHeight="true" outlineLevel="0" collapsed="false">
      <c r="A3851" s="32" t="n">
        <v>44547</v>
      </c>
      <c r="B3851" s="9" t="s">
        <v>5391</v>
      </c>
      <c r="D3851" s="72"/>
      <c r="E3851" s="73"/>
      <c r="F3851" s="74"/>
      <c r="G3851" s="73"/>
      <c r="H3851" s="75"/>
      <c r="I3851" s="75"/>
      <c r="J3851" s="75"/>
      <c r="K3851" s="34" t="s">
        <v>141</v>
      </c>
      <c r="L3851" s="7" t="n">
        <v>0.441666666666667</v>
      </c>
      <c r="M3851" s="7" t="n">
        <v>0.482638888888889</v>
      </c>
      <c r="N3851" s="77" t="str">
        <f aca="false">IF(A3852=A3851,IF(L3852,TEXT(L3852-M3851,"h:mm"),0),IF(M3851&lt;0.25,TEXT(L3852-M3851,"h:mm"),TEXT(1-M3851+L3852,"h:mm")))</f>
        <v>4:52</v>
      </c>
      <c r="O3851" s="37" t="s">
        <v>5392</v>
      </c>
      <c r="P3851" s="0" t="s">
        <v>5393</v>
      </c>
      <c r="Q3851" s="0" t="s">
        <v>332</v>
      </c>
      <c r="R3851" s="0" t="str">
        <f aca="false">CHOOSE(WEEKDAY(A3851),"Dom","Lun","Mar","Mie","Jue","Vie","Sab")</f>
        <v>Vie</v>
      </c>
    </row>
    <row r="3852" customFormat="false" ht="15" hidden="true" customHeight="true" outlineLevel="0" collapsed="false">
      <c r="A3852" s="32" t="n">
        <v>44547</v>
      </c>
      <c r="B3852" s="9" t="str">
        <f aca="false">IF(K3852="LAG.OXIDACIÓN","Va a descargar a la Laguna de Oxidación",IF(K3852="GARAJE","Retorna al garaje",""))</f>
        <v>Va a descargar a la Laguna de Oxidación</v>
      </c>
      <c r="D3852" s="72"/>
      <c r="E3852" s="73"/>
      <c r="F3852" s="74"/>
      <c r="G3852" s="73"/>
      <c r="H3852" s="75"/>
      <c r="I3852" s="75"/>
      <c r="J3852" s="75"/>
      <c r="K3852" s="34" t="s">
        <v>144</v>
      </c>
      <c r="L3852" s="7" t="n">
        <v>0.685416666666667</v>
      </c>
      <c r="M3852" s="7" t="n">
        <v>0.709027777777778</v>
      </c>
      <c r="N3852" s="77" t="str">
        <f aca="false">IF(A3853=A3852,IF(L3853,TEXT(L3853-M3852,"h:mm"),0),IF(M3852&lt;0.25,TEXT(L3853-M3852,"h:mm"),TEXT(1-M3852+L3853,"h:mm")))</f>
        <v>1:04</v>
      </c>
      <c r="Q3852" s="0" t="s">
        <v>332</v>
      </c>
      <c r="R3852" s="0" t="str">
        <f aca="false">CHOOSE(WEEKDAY(A3852),"Dom","Lun","Mar","Mie","Jue","Vie","Sab")</f>
        <v>Vie</v>
      </c>
    </row>
    <row r="3853" customFormat="false" ht="15" hidden="true" customHeight="true" outlineLevel="0" collapsed="false">
      <c r="A3853" s="47" t="n">
        <v>44547</v>
      </c>
      <c r="B3853" s="79" t="str">
        <f aca="false">IF(K3853="LAG.OXIDACIÓN","Va a descargar a la Laguna de Oxidación",IF(K3853="GARAJE","Retorna al garaje",""))</f>
        <v>Retorna al garaje</v>
      </c>
      <c r="C3853" s="49"/>
      <c r="D3853" s="80"/>
      <c r="E3853" s="81"/>
      <c r="F3853" s="82"/>
      <c r="G3853" s="81"/>
      <c r="H3853" s="83"/>
      <c r="I3853" s="83"/>
      <c r="J3853" s="83"/>
      <c r="K3853" s="103" t="s">
        <v>96</v>
      </c>
      <c r="L3853" s="85" t="n">
        <v>0.753472222222222</v>
      </c>
      <c r="M3853" s="85" t="n">
        <v>0.761805555555556</v>
      </c>
      <c r="N3853" s="86" t="str">
        <f aca="false">IF(A3854=A3853,IF(L3854,TEXT(L3854-M3853,"h:mm"),0),IF(M3853&lt;0.25,TEXT(L3854-M3853,"h:mm"),TEXT(1-M3853+L3854,"h:mm")))</f>
        <v>17:32</v>
      </c>
      <c r="O3853" s="59"/>
      <c r="Q3853" s="0" t="s">
        <v>332</v>
      </c>
      <c r="R3853" s="0" t="str">
        <f aca="false">CHOOSE(WEEKDAY(A3853),"Dom","Lun","Mar","Mie","Jue","Vie","Sab")</f>
        <v>Vie</v>
      </c>
    </row>
    <row r="3854" customFormat="false" ht="15" hidden="false" customHeight="true" outlineLevel="0" collapsed="false">
      <c r="A3854" s="32" t="n">
        <v>44548</v>
      </c>
      <c r="B3854" s="9" t="s">
        <v>2993</v>
      </c>
      <c r="C3854" s="156" t="n">
        <v>300</v>
      </c>
      <c r="D3854" s="137" t="s">
        <v>77</v>
      </c>
      <c r="E3854" s="73" t="s">
        <v>2994</v>
      </c>
      <c r="F3854" s="74" t="n">
        <f aca="false">IF(MONTH(A3854)=MONTH(A3853),F3853+1,1)</f>
        <v>1</v>
      </c>
      <c r="G3854" s="73"/>
      <c r="H3854" s="75"/>
      <c r="I3854" s="75" t="s">
        <v>79</v>
      </c>
      <c r="J3854" s="75" t="s">
        <v>2313</v>
      </c>
      <c r="K3854" s="34" t="s">
        <v>80</v>
      </c>
      <c r="L3854" s="7" t="n">
        <v>0.492361111111111</v>
      </c>
      <c r="M3854" s="7" t="n">
        <v>0.504166666666667</v>
      </c>
      <c r="N3854" s="77" t="str">
        <f aca="false">IF(A3855=A3854,IF(L3855,TEXT(L3855-M3854,"h:mm"),0),IF(M3854&lt;0.25,TEXT(L3855-M3854,"h:mm"),TEXT(1-M3854+L3855,"h:mm")))</f>
        <v>20:55</v>
      </c>
      <c r="O3854" s="37" t="s">
        <v>2995</v>
      </c>
      <c r="Q3854" s="0" t="s">
        <v>332</v>
      </c>
      <c r="R3854" s="0" t="str">
        <f aca="false">CHOOSE(WEEKDAY(A3854),"Dom","Lun","Mar","Mie","Jue","Vie","Sab")</f>
        <v>Sab</v>
      </c>
    </row>
    <row r="3855" customFormat="false" ht="15" hidden="false" customHeight="true" outlineLevel="0" collapsed="false">
      <c r="A3855" s="32" t="n">
        <v>44548</v>
      </c>
      <c r="B3855" s="9" t="s">
        <v>5394</v>
      </c>
      <c r="C3855" s="33" t="n">
        <v>0</v>
      </c>
      <c r="D3855" s="72" t="s">
        <v>821</v>
      </c>
      <c r="E3855" s="73" t="s">
        <v>5395</v>
      </c>
      <c r="F3855" s="74" t="n">
        <f aca="false">IF(MONTH(A3855)=MONTH(A3854),F3854+1,1)</f>
        <v>2</v>
      </c>
      <c r="G3855" s="73"/>
      <c r="H3855" s="75" t="s">
        <v>233</v>
      </c>
      <c r="I3855" s="75" t="s">
        <v>228</v>
      </c>
      <c r="J3855" s="75" t="s">
        <v>2313</v>
      </c>
      <c r="K3855" s="34" t="s">
        <v>72</v>
      </c>
      <c r="L3855" s="7" t="n">
        <v>0.375694444444444</v>
      </c>
      <c r="M3855" s="7" t="n">
        <v>0.395138888888889</v>
      </c>
      <c r="N3855" s="77" t="str">
        <f aca="false">IF(A3857=A3855,IF(L3857,TEXT(L3857-M3855,"h:mm"),0),IF(M3855&lt;0.25,TEXT(L3857-M3855,"h:mm"),TEXT(1-M3855+L3857,"h:mm")))</f>
        <v>7:10</v>
      </c>
      <c r="O3855" s="37" t="s">
        <v>5396</v>
      </c>
      <c r="P3855" s="143" t="s">
        <v>5397</v>
      </c>
      <c r="Q3855" s="0" t="s">
        <v>332</v>
      </c>
      <c r="R3855" s="0" t="str">
        <f aca="false">CHOOSE(WEEKDAY(A3855),"Dom","Lun","Mar","Mie","Jue","Vie","Sab")</f>
        <v>Sab</v>
      </c>
    </row>
    <row r="3856" customFormat="false" ht="15" hidden="false" customHeight="true" outlineLevel="0" collapsed="false">
      <c r="A3856" s="32" t="n">
        <v>44548</v>
      </c>
      <c r="B3856" s="9" t="s">
        <v>5398</v>
      </c>
      <c r="C3856" s="33" t="n">
        <v>700</v>
      </c>
      <c r="D3856" s="72" t="s">
        <v>821</v>
      </c>
      <c r="E3856" s="73" t="s">
        <v>5399</v>
      </c>
      <c r="F3856" s="74" t="n">
        <f aca="false">IF(MONTH(A3856)=MONTH(A3855),F3855+1,1)</f>
        <v>3</v>
      </c>
      <c r="G3856" s="73"/>
      <c r="H3856" s="75" t="s">
        <v>233</v>
      </c>
      <c r="I3856" s="75" t="s">
        <v>541</v>
      </c>
      <c r="J3856" s="75" t="s">
        <v>2313</v>
      </c>
      <c r="K3856" s="34" t="s">
        <v>80</v>
      </c>
      <c r="L3856" s="7" t="n">
        <v>0.375694444444444</v>
      </c>
      <c r="M3856" s="7" t="n">
        <v>0.402777777777778</v>
      </c>
      <c r="N3856" s="77" t="str">
        <f aca="false">IF(A3857=A3856,IF(L3857,TEXT(L3857-M3856,"h:mm"),0),IF(M3856&lt;0.25,TEXT(L3857-M3856,"h:mm"),TEXT(1-M3856+L3857,"h:mm")))</f>
        <v>6:59</v>
      </c>
      <c r="O3856" s="37" t="s">
        <v>5400</v>
      </c>
      <c r="Q3856" s="0" t="s">
        <v>332</v>
      </c>
      <c r="R3856" s="0" t="str">
        <f aca="false">CHOOSE(WEEKDAY(A3856),"Dom","Lun","Mar","Mie","Jue","Vie","Sab")</f>
        <v>Sab</v>
      </c>
    </row>
    <row r="3857" customFormat="false" ht="15" hidden="false" customHeight="true" outlineLevel="0" collapsed="false">
      <c r="A3857" s="32" t="n">
        <v>44548</v>
      </c>
      <c r="B3857" s="9" t="s">
        <v>5401</v>
      </c>
      <c r="C3857" s="33" t="n">
        <v>300</v>
      </c>
      <c r="D3857" s="72" t="s">
        <v>821</v>
      </c>
      <c r="E3857" s="73" t="s">
        <v>5402</v>
      </c>
      <c r="F3857" s="74" t="n">
        <f aca="false">IF(MONTH(A3857)=MONTH(A3856),F3856+1,1)</f>
        <v>4</v>
      </c>
      <c r="G3857" s="73"/>
      <c r="H3857" s="75" t="s">
        <v>5403</v>
      </c>
      <c r="I3857" s="75" t="s">
        <v>113</v>
      </c>
      <c r="J3857" s="75" t="s">
        <v>2313</v>
      </c>
      <c r="K3857" s="34" t="s">
        <v>80</v>
      </c>
      <c r="L3857" s="7" t="n">
        <v>0.69375</v>
      </c>
      <c r="M3857" s="7" t="n">
        <v>0.719444444444444</v>
      </c>
      <c r="N3857" s="77" t="str">
        <f aca="false">IF(A3858=A3857,IF(L3858,TEXT(L3858-M3857,"h:mm"),0),IF(M3857&lt;0.25,TEXT(L3858-M3857,"h:mm"),TEXT(1-M3857+L3858,"h:mm")))</f>
        <v>1:59</v>
      </c>
      <c r="O3857" s="37" t="s">
        <v>5404</v>
      </c>
      <c r="P3857" s="0" t="s">
        <v>5405</v>
      </c>
      <c r="Q3857" s="0" t="s">
        <v>332</v>
      </c>
      <c r="R3857" s="0" t="str">
        <f aca="false">CHOOSE(WEEKDAY(A3857),"Dom","Lun","Mar","Mie","Jue","Vie","Sab")</f>
        <v>Sab</v>
      </c>
    </row>
    <row r="3858" customFormat="false" ht="15" hidden="false" customHeight="true" outlineLevel="0" collapsed="false">
      <c r="A3858" s="32" t="n">
        <v>44548</v>
      </c>
      <c r="B3858" s="9" t="s">
        <v>5406</v>
      </c>
      <c r="C3858" s="33" t="n">
        <v>450</v>
      </c>
      <c r="D3858" s="72" t="s">
        <v>821</v>
      </c>
      <c r="E3858" s="73" t="s">
        <v>5407</v>
      </c>
      <c r="F3858" s="74" t="n">
        <f aca="false">IF(MONTH(A3858)=MONTH(A3857),F3857+1,1)</f>
        <v>5</v>
      </c>
      <c r="G3858" s="73"/>
      <c r="H3858" s="75" t="s">
        <v>5408</v>
      </c>
      <c r="I3858" s="75" t="s">
        <v>131</v>
      </c>
      <c r="J3858" s="75" t="s">
        <v>2313</v>
      </c>
      <c r="K3858" s="34" t="s">
        <v>80</v>
      </c>
      <c r="L3858" s="7" t="n">
        <v>0.802083333333333</v>
      </c>
      <c r="M3858" s="7" t="n">
        <v>0.846527777777778</v>
      </c>
      <c r="N3858" s="77" t="str">
        <f aca="false">IF(A3859=A3858,IF(L3859,TEXT(L3859-M3858,"h:mm"),0),IF(M3858&lt;0.25,TEXT(L3859-M3858,"h:mm"),TEXT(1-M3858+L3859,"h:mm")))</f>
        <v>13:44</v>
      </c>
      <c r="O3858" s="37" t="s">
        <v>5409</v>
      </c>
      <c r="Q3858" s="0" t="s">
        <v>332</v>
      </c>
      <c r="R3858" s="0" t="str">
        <f aca="false">CHOOSE(WEEKDAY(A3858),"Dom","Lun","Mar","Mie","Jue","Vie","Sab")</f>
        <v>Sab</v>
      </c>
    </row>
    <row r="3859" customFormat="false" ht="15" hidden="false" customHeight="true" outlineLevel="0" collapsed="false">
      <c r="A3859" s="32" t="n">
        <v>44548</v>
      </c>
      <c r="B3859" s="9" t="s">
        <v>423</v>
      </c>
      <c r="C3859" s="156" t="n">
        <v>300</v>
      </c>
      <c r="D3859" s="137" t="s">
        <v>104</v>
      </c>
      <c r="E3859" s="73" t="s">
        <v>5410</v>
      </c>
      <c r="F3859" s="74" t="n">
        <f aca="false">IF(MONTH(A3859)=MONTH(A3858),F3858+1,1)</f>
        <v>6</v>
      </c>
      <c r="G3859" s="73"/>
      <c r="H3859" s="75"/>
      <c r="I3859" s="75" t="s">
        <v>79</v>
      </c>
      <c r="J3859" s="75" t="s">
        <v>2313</v>
      </c>
      <c r="K3859" s="34" t="s">
        <v>80</v>
      </c>
      <c r="L3859" s="7" t="n">
        <v>0.41875</v>
      </c>
      <c r="M3859" s="7" t="n">
        <v>0.475</v>
      </c>
      <c r="N3859" s="77" t="str">
        <f aca="false">IF(A3860=A3859,IF(L3860,TEXT(L3860-M3859,"h:mm"),0),IF(M3859&lt;0.25,TEXT(L3860-M3859,"h:mm"),TEXT(1-M3859+L3860,"h:mm")))</f>
        <v>4:11</v>
      </c>
      <c r="O3859" s="37" t="s">
        <v>5411</v>
      </c>
      <c r="Q3859" s="0" t="s">
        <v>332</v>
      </c>
      <c r="R3859" s="0" t="str">
        <f aca="false">CHOOSE(WEEKDAY(A3859),"Dom","Lun","Mar","Mie","Jue","Vie","Sab")</f>
        <v>Sab</v>
      </c>
    </row>
    <row r="3860" customFormat="false" ht="15" hidden="false" customHeight="true" outlineLevel="0" collapsed="false">
      <c r="A3860" s="32" t="n">
        <v>44548</v>
      </c>
      <c r="B3860" s="9" t="s">
        <v>1998</v>
      </c>
      <c r="C3860" s="156" t="n">
        <v>400</v>
      </c>
      <c r="D3860" s="137" t="s">
        <v>104</v>
      </c>
      <c r="E3860" s="73" t="s">
        <v>5412</v>
      </c>
      <c r="F3860" s="74" t="n">
        <f aca="false">IF(MONTH(A3860)=MONTH(A3859),F3859+1,1)</f>
        <v>7</v>
      </c>
      <c r="G3860" s="73"/>
      <c r="H3860" s="75"/>
      <c r="I3860" s="75" t="s">
        <v>85</v>
      </c>
      <c r="J3860" s="75" t="s">
        <v>2313</v>
      </c>
      <c r="K3860" s="34" t="s">
        <v>80</v>
      </c>
      <c r="L3860" s="7" t="n">
        <v>0.649305555555556</v>
      </c>
      <c r="M3860" s="7" t="n">
        <v>0.677777777777778</v>
      </c>
      <c r="N3860" s="77" t="str">
        <f aca="false">IF(A3861=A3860,IF(L3861,TEXT(L3861-M3860,"h:mm"),0),IF(M3860&lt;0.25,TEXT(L3861-M3860,"h:mm"),TEXT(1-M3860+L3861,"h:mm")))</f>
        <v>15:26</v>
      </c>
      <c r="O3860" s="37" t="s">
        <v>5413</v>
      </c>
      <c r="Q3860" s="0" t="s">
        <v>332</v>
      </c>
      <c r="R3860" s="0" t="str">
        <f aca="false">CHOOSE(WEEKDAY(A3860),"Dom","Lun","Mar","Mie","Jue","Vie","Sab")</f>
        <v>Sab</v>
      </c>
    </row>
    <row r="3861" customFormat="false" ht="15" hidden="true" customHeight="true" outlineLevel="0" collapsed="false">
      <c r="A3861" s="32" t="n">
        <v>44548</v>
      </c>
      <c r="B3861" s="9" t="s">
        <v>5414</v>
      </c>
      <c r="D3861" s="72"/>
      <c r="E3861" s="73"/>
      <c r="F3861" s="74"/>
      <c r="G3861" s="73"/>
      <c r="H3861" s="75"/>
      <c r="I3861" s="75"/>
      <c r="J3861" s="75"/>
      <c r="K3861" s="34" t="s">
        <v>257</v>
      </c>
      <c r="L3861" s="7" t="n">
        <v>0.320833333333333</v>
      </c>
      <c r="M3861" s="7" t="n">
        <v>0.373611111111111</v>
      </c>
      <c r="N3861" s="77" t="str">
        <f aca="false">IF(A3863=A3861,IF(L3863,TEXT(L3863-M3861,"h:mm"),0),IF(M3861&lt;0.25,TEXT(L3863-M3861,"h:mm"),TEXT(1-M3861+L3863,"h:mm")))</f>
        <v>9:04</v>
      </c>
      <c r="O3861" s="37" t="s">
        <v>5415</v>
      </c>
      <c r="Q3861" s="0" t="s">
        <v>332</v>
      </c>
      <c r="R3861" s="0" t="str">
        <f aca="false">CHOOSE(WEEKDAY(A3861),"Dom","Lun","Mar","Mie","Jue","Vie","Sab")</f>
        <v>Sab</v>
      </c>
    </row>
    <row r="3862" customFormat="false" ht="15" hidden="true" customHeight="true" outlineLevel="0" collapsed="false">
      <c r="A3862" s="32" t="n">
        <v>44548</v>
      </c>
      <c r="B3862" s="9" t="s">
        <v>5280</v>
      </c>
      <c r="D3862" s="72"/>
      <c r="E3862" s="73"/>
      <c r="F3862" s="74"/>
      <c r="G3862" s="73"/>
      <c r="H3862" s="75"/>
      <c r="I3862" s="75"/>
      <c r="J3862" s="75"/>
      <c r="K3862" s="34" t="s">
        <v>144</v>
      </c>
      <c r="L3862" s="7" t="n">
        <v>0.511805555555555</v>
      </c>
      <c r="M3862" s="7" t="n">
        <v>0.545833333333333</v>
      </c>
      <c r="N3862" s="77" t="str">
        <f aca="false">IF(A3863=A3862,IF(L3863,TEXT(L3863-M3862,"h:mm"),0),IF(M3862&lt;0.25,TEXT(L3863-M3862,"h:mm"),TEXT(1-M3862+L3863,"h:mm")))</f>
        <v>4:56</v>
      </c>
      <c r="Q3862" s="0" t="s">
        <v>332</v>
      </c>
      <c r="R3862" s="0" t="str">
        <f aca="false">CHOOSE(WEEKDAY(A3862),"Dom","Lun","Mar","Mie","Jue","Vie","Sab")</f>
        <v>Sab</v>
      </c>
    </row>
    <row r="3863" customFormat="false" ht="15" hidden="true" customHeight="true" outlineLevel="0" collapsed="false">
      <c r="A3863" s="32" t="n">
        <v>44548</v>
      </c>
      <c r="B3863" s="9" t="str">
        <f aca="false">IF(K3863="LAG.OXIDACIÓN","Va a descargar a la Laguna de Oxidación",IF(K3863="GARAJE","Retorna al garaje",""))</f>
        <v>Va a descargar a la Laguna de Oxidación</v>
      </c>
      <c r="D3863" s="72"/>
      <c r="E3863" s="73"/>
      <c r="F3863" s="74"/>
      <c r="G3863" s="73"/>
      <c r="H3863" s="75"/>
      <c r="I3863" s="75"/>
      <c r="J3863" s="75"/>
      <c r="K3863" s="34" t="s">
        <v>144</v>
      </c>
      <c r="L3863" s="7" t="n">
        <v>0.751388888888889</v>
      </c>
      <c r="M3863" s="7" t="n">
        <v>0.793055555555556</v>
      </c>
      <c r="N3863" s="77" t="str">
        <f aca="false">IF(A3864=A3863,IF(L3864,TEXT(L3864-M3863,"h:mm"),0),IF(M3863&lt;0.25,TEXT(L3864-M3863,"h:mm"),TEXT(1-M3863+L3864,"h:mm")))</f>
        <v>1:37</v>
      </c>
      <c r="Q3863" s="0" t="s">
        <v>332</v>
      </c>
      <c r="R3863" s="0" t="str">
        <f aca="false">CHOOSE(WEEKDAY(A3863),"Dom","Lun","Mar","Mie","Jue","Vie","Sab")</f>
        <v>Sab</v>
      </c>
    </row>
    <row r="3864" customFormat="false" ht="15" hidden="true" customHeight="true" outlineLevel="0" collapsed="false">
      <c r="A3864" s="47" t="n">
        <v>44548</v>
      </c>
      <c r="B3864" s="79" t="str">
        <f aca="false">IF(K3864="LAG.OXIDACIÓN","Va a descargar a la Laguna de Oxidación",IF(K3864="GARAJE","Retorna al garaje",""))</f>
        <v>Retorna al garaje</v>
      </c>
      <c r="C3864" s="49"/>
      <c r="D3864" s="80"/>
      <c r="E3864" s="81"/>
      <c r="F3864" s="82"/>
      <c r="G3864" s="81"/>
      <c r="H3864" s="83"/>
      <c r="I3864" s="83"/>
      <c r="J3864" s="83"/>
      <c r="K3864" s="103" t="s">
        <v>96</v>
      </c>
      <c r="L3864" s="85" t="n">
        <v>0.860416666666667</v>
      </c>
      <c r="M3864" s="85" t="n">
        <v>0.898611111111111</v>
      </c>
      <c r="N3864" s="86" t="str">
        <f aca="false">IF(A3867=A3864,IF(L3867,TEXT(L3867-M3864,"h:mm"),0),IF(M3864&lt;0.25,TEXT(L3867-M3864,"h:mm"),TEXT(1-M3864+L3867,"h:mm")))</f>
        <v>21:20</v>
      </c>
      <c r="O3864" s="59"/>
      <c r="Q3864" s="0" t="s">
        <v>332</v>
      </c>
      <c r="R3864" s="0" t="str">
        <f aca="false">CHOOSE(WEEKDAY(A3864),"Dom","Lun","Mar","Mie","Jue","Vie","Sab")</f>
        <v>Sab</v>
      </c>
    </row>
    <row r="3865" customFormat="false" ht="15" hidden="false" customHeight="true" outlineLevel="0" collapsed="false">
      <c r="A3865" s="70" t="n">
        <v>44550</v>
      </c>
      <c r="B3865" s="9" t="s">
        <v>5416</v>
      </c>
      <c r="C3865" s="71" t="n">
        <v>0</v>
      </c>
      <c r="D3865" s="72" t="s">
        <v>821</v>
      </c>
      <c r="E3865" s="73" t="s">
        <v>5417</v>
      </c>
      <c r="F3865" s="74" t="n">
        <f aca="false">IF(MONTH(A3865)=MONTH(A3864),F3864+1,1)</f>
        <v>1</v>
      </c>
      <c r="G3865" s="73"/>
      <c r="H3865" s="75" t="s">
        <v>5418</v>
      </c>
      <c r="I3865" s="75" t="s">
        <v>79</v>
      </c>
      <c r="J3865" s="75" t="s">
        <v>2313</v>
      </c>
      <c r="K3865" s="104" t="s">
        <v>72</v>
      </c>
      <c r="L3865" s="7" t="n">
        <v>0.386111111111111</v>
      </c>
      <c r="M3865" s="7" t="n">
        <v>0.386111111111111</v>
      </c>
      <c r="N3865" s="77" t="str">
        <f aca="false">IF(A3867=A3865,IF(L3867,TEXT(L3867-M3865,"h:mm"),0),IF(M3865&lt;0.25,TEXT(L3867-M3865,"h:mm"),TEXT(1-M3865+L3867,"h:mm")))</f>
        <v>9:38</v>
      </c>
      <c r="O3865" s="78" t="s">
        <v>5419</v>
      </c>
      <c r="P3865" s="143" t="s">
        <v>5397</v>
      </c>
      <c r="Q3865" s="0" t="s">
        <v>332</v>
      </c>
      <c r="R3865" s="0" t="str">
        <f aca="false">CHOOSE(WEEKDAY(A3865),"Dom","Lun","Mar","Mie","Jue","Vie","Sab")</f>
        <v>Lun</v>
      </c>
    </row>
    <row r="3866" customFormat="false" ht="15" hidden="false" customHeight="true" outlineLevel="0" collapsed="false">
      <c r="A3866" s="70" t="n">
        <v>44550</v>
      </c>
      <c r="B3866" s="9" t="s">
        <v>5420</v>
      </c>
      <c r="C3866" s="71" t="n">
        <v>350</v>
      </c>
      <c r="D3866" s="72" t="s">
        <v>821</v>
      </c>
      <c r="E3866" s="73" t="s">
        <v>5421</v>
      </c>
      <c r="F3866" s="74" t="n">
        <f aca="false">IF(MONTH(A3866)=MONTH(A3865),F3865+1,1)</f>
        <v>2</v>
      </c>
      <c r="G3866" s="73"/>
      <c r="H3866" s="75" t="s">
        <v>233</v>
      </c>
      <c r="I3866" s="75" t="s">
        <v>100</v>
      </c>
      <c r="J3866" s="75" t="s">
        <v>2313</v>
      </c>
      <c r="K3866" s="104" t="s">
        <v>72</v>
      </c>
      <c r="L3866" s="7" t="n">
        <v>0.397916666666667</v>
      </c>
      <c r="M3866" s="7" t="n">
        <v>0.397916666666667</v>
      </c>
      <c r="N3866" s="77" t="str">
        <f aca="false">IF(A3868=A3866,IF(L3867,TEXT(L3867-M3866,"h:mm"),0),IF(M3866&lt;0.25,TEXT(L3867-M3866,"h:mm"),TEXT(1-M3866+L3867,"h:mm")))</f>
        <v>9:21</v>
      </c>
      <c r="O3866" s="78" t="s">
        <v>5422</v>
      </c>
      <c r="P3866" s="143" t="s">
        <v>5397</v>
      </c>
      <c r="Q3866" s="0" t="s">
        <v>332</v>
      </c>
      <c r="R3866" s="0" t="str">
        <f aca="false">CHOOSE(WEEKDAY(A3866),"Dom","Lun","Mar","Mie","Jue","Vie","Sab")</f>
        <v>Lun</v>
      </c>
    </row>
    <row r="3867" customFormat="false" ht="15" hidden="false" customHeight="true" outlineLevel="0" collapsed="false">
      <c r="A3867" s="32" t="n">
        <v>44550</v>
      </c>
      <c r="B3867" s="9" t="s">
        <v>5423</v>
      </c>
      <c r="C3867" s="33" t="n">
        <v>350</v>
      </c>
      <c r="D3867" s="72" t="s">
        <v>821</v>
      </c>
      <c r="E3867" s="73" t="s">
        <v>5424</v>
      </c>
      <c r="F3867" s="74" t="n">
        <f aca="false">IF(MONTH(A3867)=MONTH(A3866),F3866+1,1)</f>
        <v>3</v>
      </c>
      <c r="G3867" s="73"/>
      <c r="H3867" s="75"/>
      <c r="I3867" s="75" t="s">
        <v>183</v>
      </c>
      <c r="J3867" s="75" t="s">
        <v>2313</v>
      </c>
      <c r="K3867" s="34" t="s">
        <v>80</v>
      </c>
      <c r="L3867" s="7" t="n">
        <v>0.7875</v>
      </c>
      <c r="M3867" s="7" t="n">
        <v>0.806944444444444</v>
      </c>
      <c r="N3867" s="77" t="str">
        <f aca="false">IF(A3868=A3867,IF(L3868,TEXT(L3868-M3867,"h:mm"),0),IF(M3867&lt;0.25,TEXT(L3868-M3867,"h:mm"),TEXT(1-M3867+L3868,"h:mm")))</f>
        <v>15:35</v>
      </c>
      <c r="O3867" s="37" t="s">
        <v>5425</v>
      </c>
      <c r="P3867" s="0" t="s">
        <v>5426</v>
      </c>
      <c r="Q3867" s="0" t="s">
        <v>332</v>
      </c>
      <c r="R3867" s="0" t="str">
        <f aca="false">CHOOSE(WEEKDAY(A3867),"Dom","Lun","Mar","Mie","Jue","Vie","Sab")</f>
        <v>Lun</v>
      </c>
    </row>
    <row r="3868" customFormat="false" ht="15" hidden="false" customHeight="true" outlineLevel="0" collapsed="false">
      <c r="A3868" s="32" t="n">
        <v>44550</v>
      </c>
      <c r="B3868" s="9" t="s">
        <v>204</v>
      </c>
      <c r="C3868" s="156" t="n">
        <v>450</v>
      </c>
      <c r="D3868" s="137" t="s">
        <v>104</v>
      </c>
      <c r="E3868" s="73" t="s">
        <v>205</v>
      </c>
      <c r="F3868" s="74" t="n">
        <f aca="false">IF(MONTH(A3868)=MONTH(A3867),F3867+1,1)</f>
        <v>4</v>
      </c>
      <c r="G3868" s="73"/>
      <c r="H3868" s="75" t="s">
        <v>204</v>
      </c>
      <c r="I3868" s="75" t="s">
        <v>79</v>
      </c>
      <c r="J3868" s="75" t="s">
        <v>2313</v>
      </c>
      <c r="K3868" s="34" t="s">
        <v>80</v>
      </c>
      <c r="L3868" s="7" t="n">
        <v>0.45625</v>
      </c>
      <c r="M3868" s="7" t="n">
        <v>0.459722222222222</v>
      </c>
      <c r="N3868" s="77" t="str">
        <f aca="false">IF(A3869=A3868,IF(L3869,TEXT(L3869-M3868,"h:mm"),0),IF(M3868&lt;0.25,TEXT(L3869-M3868,"h:mm"),TEXT(1-M3868+L3869,"h:mm")))</f>
        <v>5:24</v>
      </c>
      <c r="O3868" s="37" t="s">
        <v>207</v>
      </c>
      <c r="Q3868" s="0" t="s">
        <v>332</v>
      </c>
      <c r="R3868" s="0" t="str">
        <f aca="false">CHOOSE(WEEKDAY(A3868),"Dom","Lun","Mar","Mie","Jue","Vie","Sab")</f>
        <v>Lun</v>
      </c>
    </row>
    <row r="3869" customFormat="false" ht="15" hidden="false" customHeight="true" outlineLevel="0" collapsed="false">
      <c r="A3869" s="32" t="n">
        <v>44550</v>
      </c>
      <c r="B3869" s="9" t="s">
        <v>2839</v>
      </c>
      <c r="C3869" s="156" t="n">
        <v>450</v>
      </c>
      <c r="D3869" s="137" t="s">
        <v>104</v>
      </c>
      <c r="E3869" s="73" t="s">
        <v>4141</v>
      </c>
      <c r="F3869" s="74" t="n">
        <f aca="false">IF(MONTH(A3869)=MONTH(A3868),F3868+1,1)</f>
        <v>5</v>
      </c>
      <c r="G3869" s="73"/>
      <c r="H3869" s="75"/>
      <c r="I3869" s="75" t="s">
        <v>131</v>
      </c>
      <c r="J3869" s="75" t="s">
        <v>2313</v>
      </c>
      <c r="K3869" s="34" t="s">
        <v>80</v>
      </c>
      <c r="L3869" s="7" t="n">
        <v>0.684722222222222</v>
      </c>
      <c r="M3869" s="7" t="n">
        <v>0.690277777777778</v>
      </c>
      <c r="N3869" s="77" t="str">
        <f aca="false">IF(A3870=A3869,IF(L3870,TEXT(L3870-M3869,"h:mm"),0),IF(M3869&lt;0.25,TEXT(L3870-M3869,"h:mm"),TEXT(1-M3869+L3870,"h:mm")))</f>
        <v>17:35</v>
      </c>
      <c r="O3869" s="37" t="s">
        <v>4142</v>
      </c>
      <c r="Q3869" s="0" t="s">
        <v>332</v>
      </c>
      <c r="R3869" s="0" t="str">
        <f aca="false">CHOOSE(WEEKDAY(A3869),"Dom","Lun","Mar","Mie","Jue","Vie","Sab")</f>
        <v>Lun</v>
      </c>
    </row>
    <row r="3870" customFormat="false" ht="15" hidden="true" customHeight="true" outlineLevel="0" collapsed="false">
      <c r="A3870" s="32" t="n">
        <v>44550</v>
      </c>
      <c r="B3870" s="9" t="s">
        <v>433</v>
      </c>
      <c r="D3870" s="72"/>
      <c r="E3870" s="73"/>
      <c r="F3870" s="74"/>
      <c r="G3870" s="73"/>
      <c r="H3870" s="75"/>
      <c r="I3870" s="75"/>
      <c r="J3870" s="75"/>
      <c r="K3870" s="34" t="s">
        <v>257</v>
      </c>
      <c r="L3870" s="7" t="n">
        <v>0.422916666666667</v>
      </c>
      <c r="M3870" s="7" t="n">
        <v>0.453472222222222</v>
      </c>
      <c r="N3870" s="77" t="str">
        <f aca="false">IF(A3871=A3870,IF(L3871,TEXT(L3871-M3870,"h:mm"),0),IF(M3870&lt;0.25,TEXT(L3871-M3870,"h:mm"),TEXT(1-M3870+L3871,"h:mm")))</f>
        <v>0:36</v>
      </c>
      <c r="O3870" s="37" t="s">
        <v>435</v>
      </c>
      <c r="Q3870" s="0" t="s">
        <v>332</v>
      </c>
      <c r="R3870" s="0" t="str">
        <f aca="false">CHOOSE(WEEKDAY(A3870),"Dom","Lun","Mar","Mie","Jue","Vie","Sab")</f>
        <v>Lun</v>
      </c>
    </row>
    <row r="3871" customFormat="false" ht="15" hidden="true" customHeight="true" outlineLevel="0" collapsed="false">
      <c r="A3871" s="32" t="n">
        <v>44550</v>
      </c>
      <c r="B3871" s="9" t="s">
        <v>5280</v>
      </c>
      <c r="D3871" s="72"/>
      <c r="E3871" s="73"/>
      <c r="F3871" s="74"/>
      <c r="G3871" s="73"/>
      <c r="H3871" s="75"/>
      <c r="I3871" s="75"/>
      <c r="J3871" s="75"/>
      <c r="K3871" s="34" t="s">
        <v>144</v>
      </c>
      <c r="L3871" s="7" t="n">
        <v>0.478472222222222</v>
      </c>
      <c r="M3871" s="7" t="n">
        <v>0.515277777777778</v>
      </c>
      <c r="N3871" s="77" t="str">
        <f aca="false">IF(A3872=A3871,IF(L3872,TEXT(L3872-M3871,"h:mm"),0),IF(M3871&lt;0.25,TEXT(L3872-M3871,"h:mm"),TEXT(1-M3871+L3872,"h:mm")))</f>
        <v>0:25</v>
      </c>
      <c r="Q3871" s="0" t="s">
        <v>332</v>
      </c>
      <c r="R3871" s="0" t="str">
        <f aca="false">CHOOSE(WEEKDAY(A3871),"Dom","Lun","Mar","Mie","Jue","Vie","Sab")</f>
        <v>Lun</v>
      </c>
    </row>
    <row r="3872" customFormat="false" ht="15" hidden="true" customHeight="true" outlineLevel="0" collapsed="false">
      <c r="A3872" s="32" t="n">
        <v>44550</v>
      </c>
      <c r="B3872" s="9" t="s">
        <v>5427</v>
      </c>
      <c r="D3872" s="72"/>
      <c r="E3872" s="73"/>
      <c r="F3872" s="74"/>
      <c r="G3872" s="73"/>
      <c r="H3872" s="75"/>
      <c r="I3872" s="75" t="s">
        <v>131</v>
      </c>
      <c r="J3872" s="75"/>
      <c r="K3872" s="34" t="s">
        <v>108</v>
      </c>
      <c r="L3872" s="7" t="n">
        <v>0.532638888888889</v>
      </c>
      <c r="M3872" s="7" t="n">
        <v>0.570833333333333</v>
      </c>
      <c r="N3872" s="77" t="str">
        <f aca="false">IF(A3873=A3872,IF(L3873,TEXT(L3873-M3872,"h:mm"),0),IF(M3872&lt;0.25,TEXT(L3873-M3872,"h:mm"),TEXT(1-M3872+L3873,"h:mm")))</f>
        <v>0:16</v>
      </c>
      <c r="O3872" s="37" t="s">
        <v>5428</v>
      </c>
      <c r="Q3872" s="0" t="s">
        <v>332</v>
      </c>
      <c r="R3872" s="0" t="str">
        <f aca="false">CHOOSE(WEEKDAY(A3872),"Dom","Lun","Mar","Mie","Jue","Vie","Sab")</f>
        <v>Lun</v>
      </c>
    </row>
    <row r="3873" customFormat="false" ht="15" hidden="true" customHeight="true" outlineLevel="0" collapsed="false">
      <c r="A3873" s="32" t="n">
        <v>44550</v>
      </c>
      <c r="B3873" s="9" t="s">
        <v>5427</v>
      </c>
      <c r="D3873" s="72"/>
      <c r="E3873" s="73"/>
      <c r="F3873" s="74"/>
      <c r="G3873" s="73"/>
      <c r="H3873" s="75"/>
      <c r="I3873" s="75" t="s">
        <v>131</v>
      </c>
      <c r="J3873" s="75"/>
      <c r="K3873" s="34" t="s">
        <v>108</v>
      </c>
      <c r="L3873" s="7" t="n">
        <v>0.581944444444444</v>
      </c>
      <c r="M3873" s="7" t="n">
        <v>0.584722222222222</v>
      </c>
      <c r="N3873" s="77" t="str">
        <f aca="false">IF(A3874=A3873,IF(L3874,TEXT(L3874-M3873,"h:mm"),0),IF(M3873&lt;0.25,TEXT(L3874-M3873,"h:mm"),TEXT(1-M3873+L3874,"h:mm")))</f>
        <v>0:33</v>
      </c>
      <c r="O3873" s="37" t="s">
        <v>5429</v>
      </c>
      <c r="Q3873" s="0" t="s">
        <v>332</v>
      </c>
      <c r="R3873" s="0" t="str">
        <f aca="false">CHOOSE(WEEKDAY(A3873),"Dom","Lun","Mar","Mie","Jue","Vie","Sab")</f>
        <v>Lun</v>
      </c>
    </row>
    <row r="3874" customFormat="false" ht="15" hidden="true" customHeight="true" outlineLevel="0" collapsed="false">
      <c r="A3874" s="32" t="n">
        <v>44550</v>
      </c>
      <c r="B3874" s="9" t="s">
        <v>5427</v>
      </c>
      <c r="D3874" s="72"/>
      <c r="E3874" s="73"/>
      <c r="F3874" s="74"/>
      <c r="G3874" s="73"/>
      <c r="H3874" s="75"/>
      <c r="I3874" s="75" t="s">
        <v>131</v>
      </c>
      <c r="J3874" s="75"/>
      <c r="K3874" s="34" t="s">
        <v>108</v>
      </c>
      <c r="L3874" s="7" t="n">
        <v>0.607638888888889</v>
      </c>
      <c r="M3874" s="7" t="n">
        <v>0.607638888888889</v>
      </c>
      <c r="N3874" s="77" t="str">
        <f aca="false">IF(A3875=A3874,IF(L3875,TEXT(L3875-M3874,"h:mm"),0),IF(M3874&lt;0.25,TEXT(L3875-M3874,"h:mm"),TEXT(1-M3874+L3875,"h:mm")))</f>
        <v>2:39</v>
      </c>
      <c r="O3874" s="37" t="s">
        <v>5430</v>
      </c>
      <c r="Q3874" s="0" t="s">
        <v>332</v>
      </c>
      <c r="R3874" s="0" t="str">
        <f aca="false">CHOOSE(WEEKDAY(A3874),"Dom","Lun","Mar","Mie","Jue","Vie","Sab")</f>
        <v>Lun</v>
      </c>
    </row>
    <row r="3875" customFormat="false" ht="15" hidden="true" customHeight="true" outlineLevel="0" collapsed="false">
      <c r="A3875" s="32" t="n">
        <v>44550</v>
      </c>
      <c r="B3875" s="9" t="s">
        <v>1386</v>
      </c>
      <c r="D3875" s="72"/>
      <c r="E3875" s="73"/>
      <c r="F3875" s="74"/>
      <c r="G3875" s="73"/>
      <c r="H3875" s="75"/>
      <c r="I3875" s="75"/>
      <c r="J3875" s="75"/>
      <c r="K3875" s="34" t="s">
        <v>108</v>
      </c>
      <c r="L3875" s="7" t="n">
        <v>0.718055555555556</v>
      </c>
      <c r="M3875" s="7" t="n">
        <v>0.748611111111111</v>
      </c>
      <c r="N3875" s="77" t="str">
        <f aca="false">IF(A3876=A3875,IF(L3876,TEXT(L3876-M3875,"h:mm"),0),IF(M3875&lt;0.25,TEXT(L3876-M3875,"h:mm"),TEXT(1-M3875+L3876,"h:mm")))</f>
        <v>0:44</v>
      </c>
      <c r="O3875" s="37" t="s">
        <v>5431</v>
      </c>
      <c r="Q3875" s="0" t="s">
        <v>332</v>
      </c>
      <c r="R3875" s="0" t="str">
        <f aca="false">CHOOSE(WEEKDAY(A3875),"Dom","Lun","Mar","Mie","Jue","Vie","Sab")</f>
        <v>Lun</v>
      </c>
    </row>
    <row r="3876" customFormat="false" ht="15" hidden="true" customHeight="true" outlineLevel="0" collapsed="false">
      <c r="A3876" s="32" t="n">
        <v>44550</v>
      </c>
      <c r="B3876" s="9" t="str">
        <f aca="false">IF(K3876="LAG.OXIDACIÓN","Va a descargar a la Laguna de Oxidación",IF(K3876="GARAJE","Retorna al garaje",""))</f>
        <v>Va a descargar a la Laguna de Oxidación</v>
      </c>
      <c r="D3876" s="72"/>
      <c r="E3876" s="73"/>
      <c r="F3876" s="74"/>
      <c r="G3876" s="73"/>
      <c r="H3876" s="75"/>
      <c r="I3876" s="75"/>
      <c r="J3876" s="75"/>
      <c r="K3876" s="34" t="s">
        <v>144</v>
      </c>
      <c r="L3876" s="7" t="n">
        <v>0.779166666666667</v>
      </c>
      <c r="M3876" s="7" t="n">
        <v>0.779861111111111</v>
      </c>
      <c r="N3876" s="77" t="str">
        <f aca="false">IF(A3877=A3876,IF(L3877,TEXT(L3877-M3876,"h:mm"),0),IF(M3876&lt;0.25,TEXT(L3877-M3876,"h:mm"),TEXT(1-M3876+L3877,"h:mm")))</f>
        <v>1:16</v>
      </c>
      <c r="Q3876" s="0" t="s">
        <v>332</v>
      </c>
      <c r="R3876" s="0" t="str">
        <f aca="false">CHOOSE(WEEKDAY(A3876),"Dom","Lun","Mar","Mie","Jue","Vie","Sab")</f>
        <v>Lun</v>
      </c>
    </row>
    <row r="3877" customFormat="false" ht="15" hidden="true" customHeight="true" outlineLevel="0" collapsed="false">
      <c r="A3877" s="47" t="n">
        <v>44550</v>
      </c>
      <c r="B3877" s="79" t="str">
        <f aca="false">IF(K3877="LAG.OXIDACIÓN","Va a descargar a la Laguna de Oxidación",IF(K3877="GARAJE","Retorna al garaje",""))</f>
        <v>Retorna al garaje</v>
      </c>
      <c r="C3877" s="49"/>
      <c r="D3877" s="80"/>
      <c r="E3877" s="81"/>
      <c r="F3877" s="82"/>
      <c r="G3877" s="81"/>
      <c r="H3877" s="83"/>
      <c r="I3877" s="83"/>
      <c r="J3877" s="83"/>
      <c r="K3877" s="103" t="s">
        <v>96</v>
      </c>
      <c r="L3877" s="85" t="n">
        <v>0.832638888888889</v>
      </c>
      <c r="M3877" s="85" t="n">
        <v>0.857638888888889</v>
      </c>
      <c r="N3877" s="86" t="str">
        <f aca="false">IF(A3879=A3877,IF(L3879,TEXT(L3879-M3877,"h:mm"),0),IF(M3877&lt;0.25,TEXT(L3879-M3877,"h:mm"),TEXT(1-M3877+L3879,"h:mm")))</f>
        <v>13:24</v>
      </c>
      <c r="O3877" s="59"/>
      <c r="Q3877" s="0" t="s">
        <v>332</v>
      </c>
      <c r="R3877" s="0" t="str">
        <f aca="false">CHOOSE(WEEKDAY(A3877),"Dom","Lun","Mar","Mie","Jue","Vie","Sab")</f>
        <v>Lun</v>
      </c>
    </row>
    <row r="3878" customFormat="false" ht="15" hidden="false" customHeight="true" outlineLevel="0" collapsed="false">
      <c r="A3878" s="70" t="n">
        <v>44551</v>
      </c>
      <c r="B3878" s="9" t="s">
        <v>5432</v>
      </c>
      <c r="C3878" s="71" t="n">
        <v>350</v>
      </c>
      <c r="D3878" s="72" t="s">
        <v>821</v>
      </c>
      <c r="E3878" s="73" t="s">
        <v>5433</v>
      </c>
      <c r="F3878" s="74" t="n">
        <f aca="false">IF(MONTH(A3878)=MONTH(A3877),F3877+1,1)</f>
        <v>1</v>
      </c>
      <c r="G3878" s="73"/>
      <c r="H3878" s="75" t="s">
        <v>5434</v>
      </c>
      <c r="I3878" s="75" t="s">
        <v>2471</v>
      </c>
      <c r="J3878" s="75" t="s">
        <v>2313</v>
      </c>
      <c r="K3878" s="104" t="s">
        <v>757</v>
      </c>
      <c r="L3878" s="7" t="n">
        <v>0.377083333333333</v>
      </c>
      <c r="M3878" s="7" t="n">
        <v>0.377083333333333</v>
      </c>
      <c r="N3878" s="77"/>
      <c r="O3878" s="78" t="s">
        <v>5435</v>
      </c>
      <c r="P3878" s="143" t="s">
        <v>5436</v>
      </c>
      <c r="Q3878" s="0" t="s">
        <v>332</v>
      </c>
      <c r="R3878" s="0" t="str">
        <f aca="false">CHOOSE(WEEKDAY(A3878),"Dom","Lun","Mar","Mie","Jue","Vie","Sab")</f>
        <v>Mar</v>
      </c>
    </row>
    <row r="3879" customFormat="false" ht="15" hidden="false" customHeight="true" outlineLevel="0" collapsed="false">
      <c r="A3879" s="32" t="n">
        <v>44551</v>
      </c>
      <c r="B3879" s="9" t="s">
        <v>5416</v>
      </c>
      <c r="C3879" s="33" t="n">
        <v>460</v>
      </c>
      <c r="D3879" s="72" t="s">
        <v>821</v>
      </c>
      <c r="E3879" s="73" t="s">
        <v>5417</v>
      </c>
      <c r="F3879" s="74" t="n">
        <f aca="false">IF(MONTH(A3879)=MONTH(A3878),F3878+1,1)</f>
        <v>2</v>
      </c>
      <c r="G3879" s="73"/>
      <c r="H3879" s="75" t="s">
        <v>5418</v>
      </c>
      <c r="I3879" s="75" t="s">
        <v>79</v>
      </c>
      <c r="J3879" s="75" t="s">
        <v>2313</v>
      </c>
      <c r="K3879" s="34" t="s">
        <v>80</v>
      </c>
      <c r="L3879" s="7" t="n">
        <v>0.415972222222222</v>
      </c>
      <c r="M3879" s="7" t="n">
        <v>0.467361111111111</v>
      </c>
      <c r="N3879" s="77" t="str">
        <f aca="false">IF(A3880=A3879,IF(L3880,TEXT(L3880-M3879,"h:mm"),0),IF(M3879&lt;0.25,TEXT(L3880-M3879,"h:mm"),TEXT(1-M3879+L3880,"h:mm")))</f>
        <v>3:48</v>
      </c>
      <c r="O3879" s="37" t="s">
        <v>5419</v>
      </c>
      <c r="Q3879" s="0" t="s">
        <v>332</v>
      </c>
      <c r="R3879" s="0" t="str">
        <f aca="false">CHOOSE(WEEKDAY(A3879),"Dom","Lun","Mar","Mie","Jue","Vie","Sab")</f>
        <v>Mar</v>
      </c>
    </row>
    <row r="3880" customFormat="false" ht="15" hidden="false" customHeight="true" outlineLevel="0" collapsed="false">
      <c r="A3880" s="32" t="n">
        <v>44551</v>
      </c>
      <c r="B3880" s="9" t="s">
        <v>5437</v>
      </c>
      <c r="C3880" s="33" t="n">
        <v>350</v>
      </c>
      <c r="D3880" s="72" t="s">
        <v>821</v>
      </c>
      <c r="E3880" s="73" t="s">
        <v>5438</v>
      </c>
      <c r="F3880" s="74" t="n">
        <f aca="false">IF(MONTH(A3880)=MONTH(A3879),F3879+1,1)</f>
        <v>3</v>
      </c>
      <c r="G3880" s="73"/>
      <c r="H3880" s="75" t="s">
        <v>5439</v>
      </c>
      <c r="I3880" s="75" t="s">
        <v>100</v>
      </c>
      <c r="J3880" s="75" t="s">
        <v>2313</v>
      </c>
      <c r="K3880" s="34" t="s">
        <v>72</v>
      </c>
      <c r="L3880" s="7" t="n">
        <v>0.625694444444444</v>
      </c>
      <c r="M3880" s="7" t="n">
        <v>0.625694444444444</v>
      </c>
      <c r="N3880" s="77"/>
      <c r="O3880" s="37" t="s">
        <v>5440</v>
      </c>
      <c r="P3880" s="143" t="s">
        <v>5397</v>
      </c>
      <c r="Q3880" s="0" t="s">
        <v>332</v>
      </c>
      <c r="R3880" s="0" t="str">
        <f aca="false">CHOOSE(WEEKDAY(A3880),"Dom","Lun","Mar","Mie","Jue","Vie","Sab")</f>
        <v>Mar</v>
      </c>
    </row>
    <row r="3881" customFormat="false" ht="15" hidden="false" customHeight="true" outlineLevel="0" collapsed="false">
      <c r="A3881" s="32" t="n">
        <v>44551</v>
      </c>
      <c r="B3881" s="9" t="s">
        <v>5441</v>
      </c>
      <c r="C3881" s="156" t="n">
        <v>300</v>
      </c>
      <c r="D3881" s="137" t="s">
        <v>104</v>
      </c>
      <c r="E3881" s="73" t="s">
        <v>5442</v>
      </c>
      <c r="F3881" s="74" t="n">
        <f aca="false">IF(MONTH(A3881)=MONTH(A3880),F3880+1,1)</f>
        <v>4</v>
      </c>
      <c r="G3881" s="73"/>
      <c r="H3881" s="75" t="s">
        <v>5443</v>
      </c>
      <c r="I3881" s="75" t="s">
        <v>79</v>
      </c>
      <c r="J3881" s="75" t="s">
        <v>2313</v>
      </c>
      <c r="K3881" s="34" t="s">
        <v>80</v>
      </c>
      <c r="L3881" s="7" t="n">
        <v>0.482638888888889</v>
      </c>
      <c r="M3881" s="7" t="n">
        <v>0.495833333333333</v>
      </c>
      <c r="N3881" s="77" t="str">
        <f aca="false">IF(A3882=A3881,IF(L3882,TEXT(L3882-M3881,"h:mm"),0),IF(M3881&lt;0.25,TEXT(L3882-M3881,"h:mm"),TEXT(1-M3881+L3882,"h:mm")))</f>
        <v>0:40</v>
      </c>
      <c r="O3881" s="37" t="s">
        <v>5444</v>
      </c>
      <c r="Q3881" s="0" t="s">
        <v>332</v>
      </c>
      <c r="R3881" s="0" t="str">
        <f aca="false">CHOOSE(WEEKDAY(A3881),"Dom","Lun","Mar","Mie","Jue","Vie","Sab")</f>
        <v>Mar</v>
      </c>
    </row>
    <row r="3882" customFormat="false" ht="15" hidden="false" customHeight="true" outlineLevel="0" collapsed="false">
      <c r="A3882" s="32" t="n">
        <v>44551</v>
      </c>
      <c r="B3882" s="9" t="s">
        <v>5445</v>
      </c>
      <c r="C3882" s="156" t="n">
        <v>300</v>
      </c>
      <c r="D3882" s="137" t="s">
        <v>104</v>
      </c>
      <c r="E3882" s="73" t="s">
        <v>5446</v>
      </c>
      <c r="F3882" s="74" t="n">
        <f aca="false">IF(MONTH(A3882)=MONTH(A3881),F3881+1,1)</f>
        <v>5</v>
      </c>
      <c r="G3882" s="73"/>
      <c r="H3882" s="75"/>
      <c r="I3882" s="75" t="s">
        <v>79</v>
      </c>
      <c r="J3882" s="75" t="s">
        <v>2313</v>
      </c>
      <c r="K3882" s="34" t="s">
        <v>80</v>
      </c>
      <c r="L3882" s="7" t="n">
        <v>0.523611111111111</v>
      </c>
      <c r="M3882" s="7" t="n">
        <v>0.531944444444444</v>
      </c>
      <c r="N3882" s="77" t="str">
        <f aca="false">IF(A3883=A3882,IF(L3883,TEXT(L3883-M3882,"h:mm"),0),IF(M3882&lt;0.25,TEXT(L3883-M3882,"h:mm"),TEXT(1-M3882+L3883,"h:mm")))</f>
        <v>0:40</v>
      </c>
      <c r="O3882" s="37" t="s">
        <v>5447</v>
      </c>
      <c r="Q3882" s="0" t="s">
        <v>332</v>
      </c>
      <c r="R3882" s="0" t="str">
        <f aca="false">CHOOSE(WEEKDAY(A3882),"Dom","Lun","Mar","Mie","Jue","Vie","Sab")</f>
        <v>Mar</v>
      </c>
    </row>
    <row r="3883" customFormat="false" ht="15" hidden="true" customHeight="true" outlineLevel="0" collapsed="false">
      <c r="A3883" s="32" t="n">
        <v>44551</v>
      </c>
      <c r="B3883" s="9" t="s">
        <v>5448</v>
      </c>
      <c r="D3883" s="72"/>
      <c r="E3883" s="73"/>
      <c r="F3883" s="74"/>
      <c r="G3883" s="73"/>
      <c r="H3883" s="75"/>
      <c r="I3883" s="75"/>
      <c r="J3883" s="75"/>
      <c r="K3883" s="34" t="s">
        <v>92</v>
      </c>
      <c r="L3883" s="7" t="n">
        <v>0.559722222222222</v>
      </c>
      <c r="M3883" s="7" t="n">
        <v>0.566666666666667</v>
      </c>
      <c r="N3883" s="77" t="str">
        <f aca="false">IF(A3885=A3883,IF(L3885,TEXT(L3885-M3883,"h:mm"),0),IF(M3883&lt;0.25,TEXT(L3885-M3883,"h:mm"),TEXT(1-M3883+L3885,"h:mm")))</f>
        <v>4:27</v>
      </c>
      <c r="O3883" s="37" t="s">
        <v>5449</v>
      </c>
      <c r="Q3883" s="0" t="s">
        <v>332</v>
      </c>
      <c r="R3883" s="0" t="str">
        <f aca="false">CHOOSE(WEEKDAY(A3883),"Dom","Lun","Mar","Mie","Jue","Vie","Sab")</f>
        <v>Mar</v>
      </c>
    </row>
    <row r="3884" customFormat="false" ht="15" hidden="true" customHeight="true" outlineLevel="0" collapsed="false">
      <c r="A3884" s="32" t="n">
        <v>44551</v>
      </c>
      <c r="B3884" s="9" t="s">
        <v>433</v>
      </c>
      <c r="D3884" s="72"/>
      <c r="E3884" s="73"/>
      <c r="F3884" s="74"/>
      <c r="G3884" s="73"/>
      <c r="H3884" s="75"/>
      <c r="I3884" s="75"/>
      <c r="J3884" s="75"/>
      <c r="K3884" s="34" t="s">
        <v>257</v>
      </c>
      <c r="L3884" s="7" t="n">
        <v>0.746527777777778</v>
      </c>
      <c r="M3884" s="7" t="n">
        <v>0.748611111111111</v>
      </c>
      <c r="N3884" s="77" t="str">
        <f aca="false">IF(A3885=A3884,IF(L3885,TEXT(L3885-M3884,"h:mm"),0),IF(M3884&lt;0.25,TEXT(L3885-M3884,"h:mm"),TEXT(1-M3884+L3885,"h:mm")))</f>
        <v>0:05</v>
      </c>
      <c r="O3884" s="37" t="s">
        <v>435</v>
      </c>
      <c r="Q3884" s="0" t="s">
        <v>332</v>
      </c>
      <c r="R3884" s="0" t="str">
        <f aca="false">CHOOSE(WEEKDAY(A3884),"Dom","Lun","Mar","Mie","Jue","Vie","Sab")</f>
        <v>Mar</v>
      </c>
    </row>
    <row r="3885" customFormat="false" ht="15" hidden="true" customHeight="true" outlineLevel="0" collapsed="false">
      <c r="A3885" s="47" t="n">
        <v>44551</v>
      </c>
      <c r="B3885" s="79" t="s">
        <v>5280</v>
      </c>
      <c r="C3885" s="49"/>
      <c r="D3885" s="80"/>
      <c r="E3885" s="81"/>
      <c r="F3885" s="82"/>
      <c r="G3885" s="81"/>
      <c r="H3885" s="83"/>
      <c r="I3885" s="83"/>
      <c r="J3885" s="83"/>
      <c r="K3885" s="103" t="s">
        <v>144</v>
      </c>
      <c r="L3885" s="85" t="n">
        <v>0.752083333333333</v>
      </c>
      <c r="M3885" s="85" t="n">
        <v>0.785416666666667</v>
      </c>
      <c r="N3885" s="86" t="str">
        <f aca="false">IF(A3886=A3885,IF(L3886,TEXT(L3886-M3885,"h:mm"),0),IF(M3885&lt;0.25,TEXT(L3886-M3885,"h:mm"),TEXT(1-M3885+L3886,"h:mm")))</f>
        <v>13:56</v>
      </c>
      <c r="O3885" s="59"/>
      <c r="Q3885" s="0" t="s">
        <v>332</v>
      </c>
      <c r="R3885" s="0" t="str">
        <f aca="false">CHOOSE(WEEKDAY(A3885),"Dom","Lun","Mar","Mie","Jue","Vie","Sab")</f>
        <v>Mar</v>
      </c>
    </row>
    <row r="3886" customFormat="false" ht="15" hidden="false" customHeight="true" outlineLevel="0" collapsed="false">
      <c r="A3886" s="32" t="n">
        <v>44552</v>
      </c>
      <c r="B3886" s="9" t="s">
        <v>5450</v>
      </c>
      <c r="C3886" s="71" t="n">
        <v>300</v>
      </c>
      <c r="D3886" s="72" t="s">
        <v>821</v>
      </c>
      <c r="E3886" s="73" t="s">
        <v>2255</v>
      </c>
      <c r="F3886" s="74" t="n">
        <f aca="false">IF(MONTH(A3886)=MONTH(A3885),F3885+1,1)</f>
        <v>1</v>
      </c>
      <c r="G3886" s="73"/>
      <c r="H3886" s="75" t="s">
        <v>1421</v>
      </c>
      <c r="I3886" s="75" t="s">
        <v>183</v>
      </c>
      <c r="J3886" s="75" t="s">
        <v>2313</v>
      </c>
      <c r="K3886" s="34" t="s">
        <v>80</v>
      </c>
      <c r="L3886" s="7" t="n">
        <v>0.365972222222222</v>
      </c>
      <c r="M3886" s="7" t="n">
        <v>0.416666666666667</v>
      </c>
      <c r="N3886" s="77" t="str">
        <f aca="false">IF(A3887=A3886,IF(L3887,TEXT(L3887-M3886,"h:mm"),0),IF(M3886&lt;0.25,TEXT(L3887-M3886,"h:mm"),TEXT(1-M3886+L3887,"h:mm")))</f>
        <v>0:26</v>
      </c>
      <c r="O3886" s="37" t="s">
        <v>1422</v>
      </c>
      <c r="Q3886" s="0" t="s">
        <v>120</v>
      </c>
      <c r="R3886" s="0" t="str">
        <f aca="false">CHOOSE(WEEKDAY(A3886),"Dom","Lun","Mar","Mie","Jue","Vie","Sab")</f>
        <v>Mie</v>
      </c>
    </row>
    <row r="3887" customFormat="false" ht="15" hidden="false" customHeight="true" outlineLevel="0" collapsed="false">
      <c r="A3887" s="32" t="n">
        <v>44552</v>
      </c>
      <c r="B3887" s="9" t="s">
        <v>5451</v>
      </c>
      <c r="C3887" s="71" t="n">
        <v>450</v>
      </c>
      <c r="D3887" s="72" t="s">
        <v>821</v>
      </c>
      <c r="E3887" s="73" t="s">
        <v>5452</v>
      </c>
      <c r="F3887" s="74" t="n">
        <f aca="false">IF(MONTH(A3887)=MONTH(A3886),F3886+1,1)</f>
        <v>2</v>
      </c>
      <c r="G3887" s="73"/>
      <c r="H3887" s="75" t="s">
        <v>5453</v>
      </c>
      <c r="I3887" s="75" t="s">
        <v>131</v>
      </c>
      <c r="J3887" s="75" t="s">
        <v>2313</v>
      </c>
      <c r="K3887" s="34" t="s">
        <v>80</v>
      </c>
      <c r="L3887" s="7" t="n">
        <v>0.434722222222222</v>
      </c>
      <c r="M3887" s="7" t="n">
        <v>0.463194444444444</v>
      </c>
      <c r="N3887" s="77" t="str">
        <f aca="false">IF(A3888=A3887,IF(L3888,TEXT(L3888-M3887,"h:mm"),0),IF(M3887&lt;0.25,TEXT(L3888-M3887,"h:mm"),TEXT(1-M3887+L3888,"h:mm")))</f>
        <v>4:06</v>
      </c>
      <c r="O3887" s="37" t="s">
        <v>5454</v>
      </c>
      <c r="Q3887" s="0" t="s">
        <v>120</v>
      </c>
      <c r="R3887" s="0" t="str">
        <f aca="false">CHOOSE(WEEKDAY(A3887),"Dom","Lun","Mar","Mie","Jue","Vie","Sab")</f>
        <v>Mie</v>
      </c>
    </row>
    <row r="3888" customFormat="false" ht="15" hidden="false" customHeight="true" outlineLevel="0" collapsed="false">
      <c r="A3888" s="32" t="n">
        <v>44552</v>
      </c>
      <c r="B3888" s="9" t="s">
        <v>5455</v>
      </c>
      <c r="C3888" s="33" t="n">
        <v>500</v>
      </c>
      <c r="D3888" s="72" t="s">
        <v>821</v>
      </c>
      <c r="E3888" s="73" t="s">
        <v>5456</v>
      </c>
      <c r="F3888" s="74" t="n">
        <f aca="false">IF(MONTH(A3888)=MONTH(A3887),F3887+1,1)</f>
        <v>3</v>
      </c>
      <c r="G3888" s="73"/>
      <c r="H3888" s="75" t="s">
        <v>5457</v>
      </c>
      <c r="I3888" s="75" t="s">
        <v>79</v>
      </c>
      <c r="J3888" s="75" t="s">
        <v>2313</v>
      </c>
      <c r="K3888" s="34" t="s">
        <v>80</v>
      </c>
      <c r="L3888" s="7" t="n">
        <v>0.634027777777778</v>
      </c>
      <c r="M3888" s="7" t="n">
        <v>0.635416666666667</v>
      </c>
      <c r="N3888" s="77" t="str">
        <f aca="false">IF(A3889=A3888,IF(L3889,TEXT(L3889-M3888,"h:mm"),0),IF(M3888&lt;0.25,TEXT(L3889-M3888,"h:mm"),TEXT(1-M3888+L3889,"h:mm")))</f>
        <v>1:15</v>
      </c>
      <c r="O3888" s="37" t="s">
        <v>5458</v>
      </c>
      <c r="Q3888" s="0" t="s">
        <v>120</v>
      </c>
      <c r="R3888" s="0" t="str">
        <f aca="false">CHOOSE(WEEKDAY(A3888),"Dom","Lun","Mar","Mie","Jue","Vie","Sab")</f>
        <v>Mie</v>
      </c>
    </row>
    <row r="3889" customFormat="false" ht="15" hidden="false" customHeight="true" outlineLevel="0" collapsed="false">
      <c r="A3889" s="32" t="n">
        <v>44552</v>
      </c>
      <c r="B3889" s="9" t="s">
        <v>5459</v>
      </c>
      <c r="C3889" s="33" t="n">
        <v>450</v>
      </c>
      <c r="D3889" s="72" t="s">
        <v>821</v>
      </c>
      <c r="E3889" s="73" t="s">
        <v>5460</v>
      </c>
      <c r="F3889" s="74" t="n">
        <f aca="false">IF(MONTH(A3889)=MONTH(A3888),F3888+1,1)</f>
        <v>4</v>
      </c>
      <c r="G3889" s="73"/>
      <c r="H3889" s="75" t="s">
        <v>5461</v>
      </c>
      <c r="I3889" s="75" t="s">
        <v>314</v>
      </c>
      <c r="J3889" s="75" t="s">
        <v>2313</v>
      </c>
      <c r="K3889" s="34" t="s">
        <v>72</v>
      </c>
      <c r="L3889" s="7" t="n">
        <v>0.6875</v>
      </c>
      <c r="M3889" s="7" t="n">
        <v>0.695833333333333</v>
      </c>
      <c r="N3889" s="77" t="str">
        <f aca="false">IF(A3890=A3889,IF(L3890,TEXT(L3890-M3889,"h:mm"),0),IF(M3889&lt;0.25,TEXT(L3890-M3889,"h:mm"),TEXT(1-M3889+L3890,"h:mm")))</f>
        <v>0:10</v>
      </c>
      <c r="O3889" s="37" t="s">
        <v>5462</v>
      </c>
      <c r="P3889" s="143" t="s">
        <v>5397</v>
      </c>
      <c r="Q3889" s="0" t="s">
        <v>120</v>
      </c>
      <c r="R3889" s="0" t="str">
        <f aca="false">CHOOSE(WEEKDAY(A3889),"Dom","Lun","Mar","Mie","Jue","Vie","Sab")</f>
        <v>Mie</v>
      </c>
    </row>
    <row r="3890" customFormat="false" ht="15" hidden="false" customHeight="true" outlineLevel="0" collapsed="false">
      <c r="A3890" s="32" t="n">
        <v>44552</v>
      </c>
      <c r="B3890" s="9" t="s">
        <v>5432</v>
      </c>
      <c r="C3890" s="33" t="n">
        <v>150</v>
      </c>
      <c r="D3890" s="72" t="s">
        <v>821</v>
      </c>
      <c r="E3890" s="73" t="s">
        <v>5433</v>
      </c>
      <c r="F3890" s="74" t="n">
        <f aca="false">IF(MONTH(A3890)=MONTH(A3889),F3889+1,1)</f>
        <v>5</v>
      </c>
      <c r="G3890" s="73"/>
      <c r="H3890" s="75" t="s">
        <v>5434</v>
      </c>
      <c r="I3890" s="75" t="s">
        <v>2471</v>
      </c>
      <c r="J3890" s="75" t="s">
        <v>2313</v>
      </c>
      <c r="K3890" s="34" t="s">
        <v>80</v>
      </c>
      <c r="L3890" s="7" t="n">
        <v>0.702777777777778</v>
      </c>
      <c r="M3890" s="7" t="n">
        <v>0.729166666666667</v>
      </c>
      <c r="N3890" s="77" t="str">
        <f aca="false">IF(A3891=A3890,IF(L3891,TEXT(L3891-M3890,"h:mm"),0),IF(M3890&lt;0.25,TEXT(L3891-M3890,"h:mm"),TEXT(1-M3890+L3891,"h:mm")))</f>
        <v>14:33</v>
      </c>
      <c r="O3890" s="37" t="s">
        <v>5435</v>
      </c>
      <c r="P3890" s="143" t="s">
        <v>5463</v>
      </c>
      <c r="Q3890" s="0" t="s">
        <v>120</v>
      </c>
      <c r="R3890" s="0" t="str">
        <f aca="false">CHOOSE(WEEKDAY(A3890),"Dom","Lun","Mar","Mie","Jue","Vie","Sab")</f>
        <v>Mie</v>
      </c>
    </row>
    <row r="3891" customFormat="false" ht="15" hidden="true" customHeight="true" outlineLevel="0" collapsed="false">
      <c r="A3891" s="32" t="n">
        <v>44552</v>
      </c>
      <c r="B3891" s="9" t="s">
        <v>314</v>
      </c>
      <c r="C3891" s="157" t="n">
        <v>350</v>
      </c>
      <c r="D3891" s="153" t="s">
        <v>104</v>
      </c>
      <c r="E3891" s="73"/>
      <c r="F3891" s="74"/>
      <c r="G3891" s="73"/>
      <c r="H3891" s="75"/>
      <c r="I3891" s="75" t="s">
        <v>314</v>
      </c>
      <c r="J3891" s="75"/>
      <c r="K3891" s="34" t="s">
        <v>108</v>
      </c>
      <c r="L3891" s="7" t="n">
        <v>0.335416666666667</v>
      </c>
      <c r="M3891" s="7" t="n">
        <v>0.360416666666667</v>
      </c>
      <c r="N3891" s="77" t="str">
        <f aca="false">IF(A3892=A3891,IF(L3892,TEXT(L3892-M3891,"h:mm"),0),IF(M3891&lt;0.25,TEXT(L3892-M3891,"h:mm"),TEXT(1-M3891+L3892,"h:mm")))</f>
        <v>4:17</v>
      </c>
      <c r="O3891" s="37" t="s">
        <v>5464</v>
      </c>
      <c r="P3891" s="143" t="s">
        <v>4413</v>
      </c>
      <c r="Q3891" s="0" t="s">
        <v>120</v>
      </c>
      <c r="R3891" s="0" t="str">
        <f aca="false">CHOOSE(WEEKDAY(A3891),"Dom","Lun","Mar","Mie","Jue","Vie","Sab")</f>
        <v>Mie</v>
      </c>
    </row>
    <row r="3892" customFormat="false" ht="15" hidden="true" customHeight="true" outlineLevel="0" collapsed="false">
      <c r="A3892" s="32" t="n">
        <v>44552</v>
      </c>
      <c r="B3892" s="9" t="s">
        <v>5465</v>
      </c>
      <c r="C3892" s="157" t="n">
        <v>350</v>
      </c>
      <c r="D3892" s="153" t="s">
        <v>104</v>
      </c>
      <c r="E3892" s="73"/>
      <c r="F3892" s="74"/>
      <c r="G3892" s="73"/>
      <c r="H3892" s="75"/>
      <c r="I3892" s="75" t="s">
        <v>187</v>
      </c>
      <c r="J3892" s="75"/>
      <c r="K3892" s="34" t="s">
        <v>108</v>
      </c>
      <c r="L3892" s="7" t="n">
        <v>0.538888888888889</v>
      </c>
      <c r="M3892" s="7" t="n">
        <v>0.542361111111111</v>
      </c>
      <c r="N3892" s="77" t="str">
        <f aca="false">IF(A3893=A3892,IF(L3893,TEXT(L3893-M3892,"h:mm"),0),IF(M3892&lt;0.25,TEXT(L3893-M3892,"h:mm"),TEXT(1-M3892+L3893,"h:mm")))</f>
        <v>1:32</v>
      </c>
      <c r="O3892" s="37" t="s">
        <v>5466</v>
      </c>
      <c r="P3892" s="143" t="s">
        <v>4413</v>
      </c>
      <c r="Q3892" s="0" t="s">
        <v>120</v>
      </c>
      <c r="R3892" s="0" t="str">
        <f aca="false">CHOOSE(WEEKDAY(A3892),"Dom","Lun","Mar","Mie","Jue","Vie","Sab")</f>
        <v>Mie</v>
      </c>
    </row>
    <row r="3893" customFormat="false" ht="15" hidden="true" customHeight="true" outlineLevel="0" collapsed="false">
      <c r="A3893" s="32" t="n">
        <v>44552</v>
      </c>
      <c r="B3893" s="9" t="s">
        <v>4340</v>
      </c>
      <c r="C3893" s="157" t="n">
        <v>350</v>
      </c>
      <c r="D3893" s="153" t="s">
        <v>104</v>
      </c>
      <c r="E3893" s="73"/>
      <c r="F3893" s="74"/>
      <c r="G3893" s="73"/>
      <c r="H3893" s="75"/>
      <c r="I3893" s="75" t="s">
        <v>79</v>
      </c>
      <c r="J3893" s="75"/>
      <c r="K3893" s="34" t="s">
        <v>108</v>
      </c>
      <c r="L3893" s="7" t="n">
        <v>0.60625</v>
      </c>
      <c r="M3893" s="7" t="n">
        <v>0.614583333333333</v>
      </c>
      <c r="N3893" s="77" t="str">
        <f aca="false">IF(A3894=A3893,IF(L3894,TEXT(L3894-M3893,"h:mm"),0),IF(M3893&lt;0.25,TEXT(L3894-M3893,"h:mm"),TEXT(1-M3893+L3894,"h:mm")))</f>
        <v>0:57</v>
      </c>
      <c r="O3893" s="37" t="s">
        <v>5467</v>
      </c>
      <c r="P3893" s="143" t="s">
        <v>4413</v>
      </c>
      <c r="Q3893" s="0" t="s">
        <v>120</v>
      </c>
      <c r="R3893" s="0" t="str">
        <f aca="false">CHOOSE(WEEKDAY(A3893),"Dom","Lun","Mar","Mie","Jue","Vie","Sab")</f>
        <v>Mie</v>
      </c>
    </row>
    <row r="3894" customFormat="false" ht="15" hidden="false" customHeight="true" outlineLevel="0" collapsed="false">
      <c r="A3894" s="32" t="n">
        <v>44552</v>
      </c>
      <c r="B3894" s="9" t="s">
        <v>5445</v>
      </c>
      <c r="C3894" s="33" t="n">
        <v>300</v>
      </c>
      <c r="D3894" s="72" t="s">
        <v>104</v>
      </c>
      <c r="E3894" s="73" t="s">
        <v>5468</v>
      </c>
      <c r="F3894" s="74" t="n">
        <f aca="false">IF(MONTH(A3894)=MONTH(A3893),F3893+1,1)</f>
        <v>1</v>
      </c>
      <c r="G3894" s="73"/>
      <c r="H3894" s="75"/>
      <c r="I3894" s="75" t="s">
        <v>79</v>
      </c>
      <c r="J3894" s="75" t="s">
        <v>2313</v>
      </c>
      <c r="K3894" s="34" t="s">
        <v>80</v>
      </c>
      <c r="L3894" s="7" t="n">
        <v>0.654166666666667</v>
      </c>
      <c r="M3894" s="7" t="n">
        <v>0.672222222222222</v>
      </c>
      <c r="N3894" s="77" t="str">
        <f aca="false">IF(A3895=A3894,IF(L3895,TEXT(L3895-M3894,"h:mm"),0),IF(M3894&lt;0.25,TEXT(L3895-M3894,"h:mm"),TEXT(1-M3894+L3895,"h:mm")))</f>
        <v>19:23</v>
      </c>
      <c r="O3894" s="37" t="s">
        <v>5469</v>
      </c>
      <c r="Q3894" s="0" t="s">
        <v>120</v>
      </c>
      <c r="R3894" s="0" t="str">
        <f aca="false">CHOOSE(WEEKDAY(A3894),"Dom","Lun","Mar","Mie","Jue","Vie","Sab")</f>
        <v>Mie</v>
      </c>
    </row>
    <row r="3895" customFormat="false" ht="15" hidden="true" customHeight="true" outlineLevel="0" collapsed="false">
      <c r="A3895" s="32" t="n">
        <v>44552</v>
      </c>
      <c r="B3895" s="9" t="s">
        <v>5280</v>
      </c>
      <c r="D3895" s="72"/>
      <c r="E3895" s="73"/>
      <c r="F3895" s="74"/>
      <c r="G3895" s="73"/>
      <c r="H3895" s="75"/>
      <c r="I3895" s="75"/>
      <c r="J3895" s="75"/>
      <c r="K3895" s="34" t="s">
        <v>144</v>
      </c>
      <c r="L3895" s="7" t="n">
        <v>0.479861111111111</v>
      </c>
      <c r="M3895" s="7" t="n">
        <v>0.527083333333333</v>
      </c>
      <c r="N3895" s="77" t="str">
        <f aca="false">IF(A3896=A3895,IF(L3896,TEXT(L3896-M3895,"h:mm"),0),IF(M3895&lt;0.25,TEXT(L3896-M3895,"h:mm"),TEXT(1-M3895+L3896,"h:mm")))</f>
        <v>1:03</v>
      </c>
      <c r="Q3895" s="0" t="s">
        <v>120</v>
      </c>
      <c r="R3895" s="0" t="str">
        <f aca="false">CHOOSE(WEEKDAY(A3895),"Dom","Lun","Mar","Mie","Jue","Vie","Sab")</f>
        <v>Mie</v>
      </c>
    </row>
    <row r="3896" customFormat="false" ht="15" hidden="true" customHeight="true" outlineLevel="0" collapsed="false">
      <c r="A3896" s="32" t="n">
        <v>44552</v>
      </c>
      <c r="B3896" s="9" t="s">
        <v>370</v>
      </c>
      <c r="D3896" s="72"/>
      <c r="E3896" s="73"/>
      <c r="F3896" s="74"/>
      <c r="G3896" s="73"/>
      <c r="H3896" s="75"/>
      <c r="I3896" s="75"/>
      <c r="J3896" s="75"/>
      <c r="K3896" s="34" t="s">
        <v>257</v>
      </c>
      <c r="L3896" s="7" t="n">
        <v>0.570833333333333</v>
      </c>
      <c r="M3896" s="7" t="n">
        <v>0.602777777777778</v>
      </c>
      <c r="N3896" s="77" t="str">
        <f aca="false">IF(A3897=A3896,IF(L3897,TEXT(L3897-M3896,"h:mm"),0),IF(M3896&lt;0.25,TEXT(L3897-M3896,"h:mm"),TEXT(1-M3896+L3897,"h:mm")))</f>
        <v>2:02</v>
      </c>
      <c r="O3896" s="37" t="s">
        <v>371</v>
      </c>
      <c r="Q3896" s="0" t="s">
        <v>120</v>
      </c>
      <c r="R3896" s="0" t="str">
        <f aca="false">CHOOSE(WEEKDAY(A3896),"Dom","Lun","Mar","Mie","Jue","Vie","Sab")</f>
        <v>Mie</v>
      </c>
    </row>
    <row r="3897" customFormat="false" ht="15" hidden="true" customHeight="true" outlineLevel="0" collapsed="false">
      <c r="A3897" s="32" t="n">
        <v>44552</v>
      </c>
      <c r="B3897" s="9" t="s">
        <v>5445</v>
      </c>
      <c r="D3897" s="72"/>
      <c r="E3897" s="73"/>
      <c r="F3897" s="74"/>
      <c r="G3897" s="73"/>
      <c r="H3897" s="75"/>
      <c r="I3897" s="75"/>
      <c r="J3897" s="75"/>
      <c r="K3897" s="34" t="s">
        <v>92</v>
      </c>
      <c r="L3897" s="7" t="n">
        <v>0.6875</v>
      </c>
      <c r="M3897" s="7" t="n">
        <v>0.6875</v>
      </c>
      <c r="N3897" s="77" t="str">
        <f aca="false">IF(A3898=A3897,IF(L3898,TEXT(L3898-M3897,"h:mm"),0),IF(M3897&lt;0.25,TEXT(L3898-M3897,"h:mm"),TEXT(1-M3897+L3898,"h:mm")))</f>
        <v>1:13</v>
      </c>
      <c r="O3897" s="37" t="s">
        <v>5470</v>
      </c>
      <c r="Q3897" s="0" t="s">
        <v>120</v>
      </c>
      <c r="R3897" s="0" t="str">
        <f aca="false">CHOOSE(WEEKDAY(A3897),"Dom","Lun","Mar","Mie","Jue","Vie","Sab")</f>
        <v>Mie</v>
      </c>
    </row>
    <row r="3898" customFormat="false" ht="15" hidden="true" customHeight="true" outlineLevel="0" collapsed="false">
      <c r="A3898" s="47" t="n">
        <v>44552</v>
      </c>
      <c r="B3898" s="79" t="str">
        <f aca="false">IF(K3898="LAG.OXIDACIÓN","Va a descargar a la Laguna de Oxidación",IF(K3898="GARAJE","Retorna al garaje",""))</f>
        <v>Retorna al garaje</v>
      </c>
      <c r="C3898" s="49"/>
      <c r="D3898" s="80"/>
      <c r="E3898" s="81"/>
      <c r="F3898" s="82"/>
      <c r="G3898" s="81"/>
      <c r="H3898" s="83"/>
      <c r="I3898" s="83"/>
      <c r="J3898" s="83"/>
      <c r="K3898" s="103" t="s">
        <v>96</v>
      </c>
      <c r="L3898" s="85" t="n">
        <v>0.738194444444444</v>
      </c>
      <c r="M3898" s="85" t="n">
        <v>0.747916666666667</v>
      </c>
      <c r="N3898" s="86" t="str">
        <f aca="false">IF(A3899=A3898,IF(L3899,TEXT(L3899-M3898,"h:mm"),0),IF(M3898&lt;0.25,TEXT(L3899-M3898,"h:mm"),TEXT(1-M3898+L3899,"h:mm")))</f>
        <v>23:58</v>
      </c>
      <c r="O3898" s="59"/>
      <c r="Q3898" s="0" t="s">
        <v>120</v>
      </c>
      <c r="R3898" s="0" t="str">
        <f aca="false">CHOOSE(WEEKDAY(A3898),"Dom","Lun","Mar","Mie","Jue","Vie","Sab")</f>
        <v>Mie</v>
      </c>
    </row>
    <row r="3899" customFormat="false" ht="15" hidden="false" customHeight="true" outlineLevel="0" collapsed="false">
      <c r="A3899" s="32" t="n">
        <v>44553</v>
      </c>
      <c r="B3899" s="9" t="s">
        <v>2770</v>
      </c>
      <c r="C3899" s="164" t="n">
        <v>250</v>
      </c>
      <c r="D3899" s="144" t="s">
        <v>77</v>
      </c>
      <c r="E3899" s="73" t="s">
        <v>2881</v>
      </c>
      <c r="F3899" s="74" t="n">
        <f aca="false">IF(MONTH(A3899)=MONTH(A3898),F3898+1,1)</f>
        <v>1</v>
      </c>
      <c r="G3899" s="73"/>
      <c r="H3899" s="75"/>
      <c r="I3899" s="75" t="s">
        <v>187</v>
      </c>
      <c r="J3899" s="75"/>
      <c r="K3899" s="34" t="s">
        <v>80</v>
      </c>
      <c r="L3899" s="7" t="n">
        <v>0.746527777777778</v>
      </c>
      <c r="M3899" s="7" t="n">
        <v>0.774305555555555</v>
      </c>
      <c r="N3899" s="77" t="str">
        <f aca="false">IF(A3900=A3899,IF(L3900,TEXT(L3900-M3899,"h:mm"),0),IF(M3899&lt;0.25,TEXT(L3900-M3899,"h:mm"),TEXT(1-M3899+L3900,"h:mm")))</f>
        <v>22:26</v>
      </c>
      <c r="O3899" s="37" t="s">
        <v>2882</v>
      </c>
      <c r="P3899" s="143" t="s">
        <v>5471</v>
      </c>
      <c r="Q3899" s="0" t="s">
        <v>120</v>
      </c>
      <c r="R3899" s="0" t="str">
        <f aca="false">CHOOSE(WEEKDAY(A3899),"Dom","Lun","Mar","Mie","Jue","Vie","Sab")</f>
        <v>Jue</v>
      </c>
    </row>
    <row r="3900" customFormat="false" ht="15" hidden="false" customHeight="true" outlineLevel="0" collapsed="false">
      <c r="A3900" s="32" t="n">
        <v>44553</v>
      </c>
      <c r="B3900" s="9" t="s">
        <v>5472</v>
      </c>
      <c r="C3900" s="156" t="n">
        <v>380</v>
      </c>
      <c r="D3900" s="137" t="s">
        <v>821</v>
      </c>
      <c r="E3900" s="73" t="s">
        <v>5473</v>
      </c>
      <c r="F3900" s="74" t="n">
        <f aca="false">IF(MONTH(A3900)=MONTH(A3899),F3899+1,1)</f>
        <v>2</v>
      </c>
      <c r="G3900" s="73"/>
      <c r="H3900" s="75" t="s">
        <v>5474</v>
      </c>
      <c r="I3900" s="75" t="s">
        <v>183</v>
      </c>
      <c r="J3900" s="75" t="s">
        <v>2313</v>
      </c>
      <c r="K3900" s="34" t="s">
        <v>80</v>
      </c>
      <c r="L3900" s="7" t="n">
        <v>0.709027777777778</v>
      </c>
      <c r="M3900" s="7" t="n">
        <v>0.722222222222222</v>
      </c>
      <c r="N3900" s="77" t="str">
        <f aca="false">IF(A3901=A3900,IF(L3901,TEXT(L3901-M3900,"h:mm"),0),IF(M3900&lt;0.25,TEXT(L3901-M3900,"h:mm"),TEXT(1-M3900+L3901,"h:mm")))</f>
        <v>22:25</v>
      </c>
      <c r="O3900" s="37" t="s">
        <v>5475</v>
      </c>
      <c r="Q3900" s="0" t="s">
        <v>120</v>
      </c>
      <c r="R3900" s="0" t="str">
        <f aca="false">CHOOSE(WEEKDAY(A3900),"Dom","Lun","Mar","Mie","Jue","Vie","Sab")</f>
        <v>Jue</v>
      </c>
    </row>
    <row r="3901" customFormat="false" ht="15" hidden="false" customHeight="true" outlineLevel="0" collapsed="false">
      <c r="A3901" s="32" t="n">
        <v>44553</v>
      </c>
      <c r="B3901" s="9" t="s">
        <v>5476</v>
      </c>
      <c r="C3901" s="156" t="n">
        <v>400</v>
      </c>
      <c r="D3901" s="137" t="s">
        <v>104</v>
      </c>
      <c r="E3901" s="73" t="s">
        <v>5477</v>
      </c>
      <c r="F3901" s="74" t="n">
        <f aca="false">IF(MONTH(A3901)=MONTH(A3900),F3900+1,1)</f>
        <v>3</v>
      </c>
      <c r="G3901" s="73"/>
      <c r="H3901" s="75"/>
      <c r="I3901" s="75" t="s">
        <v>183</v>
      </c>
      <c r="J3901" s="75" t="s">
        <v>2313</v>
      </c>
      <c r="K3901" s="34" t="s">
        <v>80</v>
      </c>
      <c r="L3901" s="7" t="n">
        <v>0.65625</v>
      </c>
      <c r="M3901" s="7" t="n">
        <v>0.6875</v>
      </c>
      <c r="N3901" s="77" t="str">
        <f aca="false">IF(A3902=A3901,IF(L3902,TEXT(L3902-M3901,"h:mm"),0),IF(M3901&lt;0.25,TEXT(L3902-M3901,"h:mm"),TEXT(1-M3901+L3902,"h:mm")))</f>
        <v>3:23</v>
      </c>
      <c r="O3901" s="37" t="s">
        <v>5478</v>
      </c>
      <c r="Q3901" s="0" t="s">
        <v>120</v>
      </c>
      <c r="R3901" s="0" t="str">
        <f aca="false">CHOOSE(WEEKDAY(A3901),"Dom","Lun","Mar","Mie","Jue","Vie","Sab")</f>
        <v>Jue</v>
      </c>
    </row>
    <row r="3902" customFormat="false" ht="15" hidden="false" customHeight="true" outlineLevel="0" collapsed="false">
      <c r="A3902" s="32" t="n">
        <v>44553</v>
      </c>
      <c r="B3902" s="9" t="s">
        <v>1448</v>
      </c>
      <c r="C3902" s="156" t="n">
        <v>450</v>
      </c>
      <c r="D3902" s="137" t="s">
        <v>104</v>
      </c>
      <c r="E3902" s="73" t="s">
        <v>5479</v>
      </c>
      <c r="F3902" s="74" t="n">
        <f aca="false">IF(MONTH(A3902)=MONTH(A3901),F3901+1,1)</f>
        <v>4</v>
      </c>
      <c r="G3902" s="73"/>
      <c r="H3902" s="75"/>
      <c r="I3902" s="75" t="s">
        <v>131</v>
      </c>
      <c r="J3902" s="75" t="s">
        <v>2313</v>
      </c>
      <c r="K3902" s="34" t="s">
        <v>80</v>
      </c>
      <c r="L3902" s="7" t="n">
        <v>0.828472222222222</v>
      </c>
      <c r="M3902" s="7" t="n">
        <v>0.868055555555555</v>
      </c>
      <c r="N3902" s="77" t="str">
        <f aca="false">IF(A3903=A3902,IF(L3903,TEXT(L3903-M3902,"h:mm"),0),IF(M3902&lt;0.25,TEXT(L3903-M3902,"h:mm"),TEXT(1-M3902+L3903,"h:mm")))</f>
        <v>0:32</v>
      </c>
      <c r="O3902" s="37" t="s">
        <v>5480</v>
      </c>
      <c r="Q3902" s="0" t="s">
        <v>120</v>
      </c>
      <c r="R3902" s="0" t="str">
        <f aca="false">CHOOSE(WEEKDAY(A3902),"Dom","Lun","Mar","Mie","Jue","Vie","Sab")</f>
        <v>Jue</v>
      </c>
    </row>
    <row r="3903" customFormat="false" ht="15" hidden="false" customHeight="true" outlineLevel="0" collapsed="false">
      <c r="A3903" s="32" t="n">
        <v>44553</v>
      </c>
      <c r="B3903" s="9" t="s">
        <v>3349</v>
      </c>
      <c r="C3903" s="120" t="n">
        <v>400</v>
      </c>
      <c r="D3903" s="137" t="s">
        <v>104</v>
      </c>
      <c r="E3903" s="73" t="s">
        <v>5481</v>
      </c>
      <c r="F3903" s="74" t="n">
        <f aca="false">IF(MONTH(A3903)=MONTH(A3902),F3902+1,1)</f>
        <v>5</v>
      </c>
      <c r="G3903" s="73"/>
      <c r="H3903" s="75"/>
      <c r="I3903" s="75" t="s">
        <v>183</v>
      </c>
      <c r="J3903" s="75" t="s">
        <v>2313</v>
      </c>
      <c r="K3903" s="34" t="s">
        <v>80</v>
      </c>
      <c r="L3903" s="7" t="n">
        <v>0.890277777777778</v>
      </c>
      <c r="M3903" s="7" t="n">
        <v>0.916666666666667</v>
      </c>
      <c r="N3903" s="77" t="str">
        <f aca="false">IF(A3904=A3903,IF(L3904,TEXT(L3904-M3903,"h:mm"),0),IF(M3903&lt;0.25,TEXT(L3904-M3903,"h:mm"),TEXT(1-M3903+L3904,"h:mm")))</f>
        <v>19:32</v>
      </c>
      <c r="O3903" s="37" t="s">
        <v>5482</v>
      </c>
      <c r="Q3903" s="0" t="s">
        <v>120</v>
      </c>
      <c r="R3903" s="0" t="str">
        <f aca="false">CHOOSE(WEEKDAY(A3903),"Dom","Lun","Mar","Mie","Jue","Vie","Sab")</f>
        <v>Jue</v>
      </c>
    </row>
    <row r="3904" customFormat="false" ht="15" hidden="true" customHeight="true" outlineLevel="0" collapsed="false">
      <c r="A3904" s="32" t="n">
        <v>44553</v>
      </c>
      <c r="B3904" s="9" t="s">
        <v>5483</v>
      </c>
      <c r="C3904" s="157"/>
      <c r="D3904" s="153"/>
      <c r="E3904" s="73"/>
      <c r="F3904" s="74"/>
      <c r="G3904" s="73"/>
      <c r="H3904" s="75"/>
      <c r="I3904" s="75" t="s">
        <v>183</v>
      </c>
      <c r="J3904" s="75"/>
      <c r="K3904" s="34" t="s">
        <v>108</v>
      </c>
      <c r="L3904" s="7" t="n">
        <v>0.730555555555556</v>
      </c>
      <c r="M3904" s="7" t="n">
        <v>0.730555555555556</v>
      </c>
      <c r="N3904" s="77" t="str">
        <f aca="false">IF(A3905=A3904,IF(L3905,TEXT(L3905-M3904,"h:mm"),0),IF(M3904&lt;0.25,TEXT(L3905-M3904,"h:mm"),TEXT(1-M3904+L3905,"h:mm")))</f>
        <v>1:34</v>
      </c>
      <c r="O3904" s="37" t="s">
        <v>5484</v>
      </c>
      <c r="P3904" s="143" t="s">
        <v>5471</v>
      </c>
      <c r="Q3904" s="0" t="s">
        <v>120</v>
      </c>
      <c r="R3904" s="0" t="str">
        <f aca="false">CHOOSE(WEEKDAY(A3904),"Dom","Lun","Mar","Mie","Jue","Vie","Sab")</f>
        <v>Jue</v>
      </c>
    </row>
    <row r="3905" customFormat="false" ht="15" hidden="true" customHeight="true" outlineLevel="0" collapsed="false">
      <c r="A3905" s="32" t="n">
        <v>44553</v>
      </c>
      <c r="B3905" s="9" t="s">
        <v>3006</v>
      </c>
      <c r="D3905" s="72"/>
      <c r="E3905" s="73"/>
      <c r="F3905" s="74"/>
      <c r="G3905" s="73"/>
      <c r="H3905" s="75"/>
      <c r="I3905" s="75"/>
      <c r="J3905" s="75"/>
      <c r="K3905" s="34" t="s">
        <v>144</v>
      </c>
      <c r="L3905" s="7" t="n">
        <v>0.795833333333333</v>
      </c>
      <c r="M3905" s="7" t="n">
        <v>0.81875</v>
      </c>
      <c r="N3905" s="77" t="str">
        <f aca="false">IF(A3906=A3905,IF(L3906,TEXT(L3906-M3905,"h:mm"),0),IF(M3905&lt;0.25,TEXT(L3906-M3905,"h:mm"),TEXT(1-M3905+L3906,"h:mm")))</f>
        <v>0:07</v>
      </c>
      <c r="Q3905" s="0" t="s">
        <v>120</v>
      </c>
      <c r="R3905" s="0" t="str">
        <f aca="false">CHOOSE(WEEKDAY(A3905),"Dom","Lun","Mar","Mie","Jue","Vie","Sab")</f>
        <v>Jue</v>
      </c>
    </row>
    <row r="3906" customFormat="false" ht="15" hidden="true" customHeight="true" outlineLevel="0" collapsed="false">
      <c r="A3906" s="32" t="n">
        <v>44553</v>
      </c>
      <c r="B3906" s="9" t="s">
        <v>1385</v>
      </c>
      <c r="D3906" s="72"/>
      <c r="E3906" s="73"/>
      <c r="F3906" s="74"/>
      <c r="G3906" s="73"/>
      <c r="H3906" s="75"/>
      <c r="I3906" s="75"/>
      <c r="J3906" s="75"/>
      <c r="K3906" s="34" t="s">
        <v>257</v>
      </c>
      <c r="L3906" s="7" t="n">
        <v>0.823611111111111</v>
      </c>
      <c r="M3906" s="7" t="n">
        <v>0.826388888888889</v>
      </c>
      <c r="N3906" s="77" t="str">
        <f aca="false">IF(A3907=A3906,IF(L3907,TEXT(L3907-M3906,"h:mm"),0),IF(M3906&lt;0.25,TEXT(L3907-M3906,"h:mm"),TEXT(1-M3906+L3907,"h:mm")))</f>
        <v>2:28</v>
      </c>
      <c r="Q3906" s="0" t="s">
        <v>120</v>
      </c>
      <c r="R3906" s="0" t="str">
        <f aca="false">CHOOSE(WEEKDAY(A3906),"Dom","Lun","Mar","Mie","Jue","Vie","Sab")</f>
        <v>Jue</v>
      </c>
    </row>
    <row r="3907" customFormat="false" ht="15" hidden="true" customHeight="true" outlineLevel="0" collapsed="false">
      <c r="A3907" s="47" t="n">
        <v>44553</v>
      </c>
      <c r="B3907" s="79" t="s">
        <v>5280</v>
      </c>
      <c r="C3907" s="49"/>
      <c r="D3907" s="80"/>
      <c r="E3907" s="81"/>
      <c r="F3907" s="82"/>
      <c r="G3907" s="81"/>
      <c r="H3907" s="83"/>
      <c r="I3907" s="83"/>
      <c r="J3907" s="83"/>
      <c r="K3907" s="103" t="s">
        <v>144</v>
      </c>
      <c r="L3907" s="85" t="n">
        <v>0.929166666666667</v>
      </c>
      <c r="M3907" s="85" t="n">
        <v>0.963194444444444</v>
      </c>
      <c r="N3907" s="86" t="str">
        <f aca="false">IF(A3908=A3907,IF(L3908,TEXT(L3908-M3907,"h:mm"),0),IF(M3907&lt;0.25,TEXT(L3908-M3907,"h:mm"),TEXT(1-M3907+L3908,"h:mm")))</f>
        <v>13:16</v>
      </c>
      <c r="O3907" s="59"/>
      <c r="Q3907" s="0" t="s">
        <v>120</v>
      </c>
      <c r="R3907" s="0" t="str">
        <f aca="false">CHOOSE(WEEKDAY(A3907),"Dom","Lun","Mar","Mie","Jue","Vie","Sab")</f>
        <v>Jue</v>
      </c>
    </row>
    <row r="3908" customFormat="false" ht="15" hidden="false" customHeight="true" outlineLevel="0" collapsed="false">
      <c r="A3908" s="32" t="n">
        <v>44554</v>
      </c>
      <c r="B3908" s="9" t="s">
        <v>5472</v>
      </c>
      <c r="C3908" s="156" t="n">
        <v>380</v>
      </c>
      <c r="D3908" s="137" t="s">
        <v>821</v>
      </c>
      <c r="E3908" s="73" t="s">
        <v>5473</v>
      </c>
      <c r="F3908" s="74" t="n">
        <f aca="false">IF(MONTH(A3908)=MONTH(A3907),F3907+1,1)</f>
        <v>1</v>
      </c>
      <c r="G3908" s="73"/>
      <c r="H3908" s="75" t="s">
        <v>5474</v>
      </c>
      <c r="I3908" s="75" t="s">
        <v>183</v>
      </c>
      <c r="J3908" s="75" t="s">
        <v>2313</v>
      </c>
      <c r="K3908" s="34" t="s">
        <v>80</v>
      </c>
      <c r="L3908" s="7" t="n">
        <v>0.515972222222222</v>
      </c>
      <c r="M3908" s="7" t="n">
        <v>0.534722222222222</v>
      </c>
      <c r="N3908" s="77" t="str">
        <f aca="false">IF(A3909=A3908,IF(L3909,TEXT(L3909-M3908,"h:mm"),0),IF(M3908&lt;0.25,TEXT(L3909-M3908,"h:mm"),TEXT(1-M3908+L3909,"h:mm")))</f>
        <v>1:00</v>
      </c>
      <c r="O3908" s="37" t="s">
        <v>5485</v>
      </c>
      <c r="P3908" s="143" t="s">
        <v>4413</v>
      </c>
      <c r="Q3908" s="0" t="s">
        <v>120</v>
      </c>
      <c r="R3908" s="0" t="str">
        <f aca="false">CHOOSE(WEEKDAY(A3908),"Dom","Lun","Mar","Mie","Jue","Vie","Sab")</f>
        <v>Vie</v>
      </c>
    </row>
    <row r="3909" customFormat="false" ht="15" hidden="false" customHeight="true" outlineLevel="0" collapsed="false">
      <c r="A3909" s="32" t="n">
        <v>44554</v>
      </c>
      <c r="B3909" s="9" t="s">
        <v>5486</v>
      </c>
      <c r="C3909" s="156" t="n">
        <v>350</v>
      </c>
      <c r="D3909" s="137" t="s">
        <v>821</v>
      </c>
      <c r="E3909" s="73" t="s">
        <v>5487</v>
      </c>
      <c r="F3909" s="74" t="n">
        <f aca="false">IF(MONTH(A3909)=MONTH(A3908),F3908+1,1)</f>
        <v>2</v>
      </c>
      <c r="G3909" s="73"/>
      <c r="H3909" s="75" t="s">
        <v>5488</v>
      </c>
      <c r="I3909" s="75" t="s">
        <v>183</v>
      </c>
      <c r="J3909" s="75" t="s">
        <v>2313</v>
      </c>
      <c r="K3909" s="34" t="s">
        <v>80</v>
      </c>
      <c r="L3909" s="7" t="n">
        <v>0.576388888888889</v>
      </c>
      <c r="M3909" s="7" t="n">
        <v>0.600694444444444</v>
      </c>
      <c r="N3909" s="77" t="str">
        <f aca="false">IF(A3910=A3909,IF(L3910,TEXT(L3910-M3909,"h:mm"),0),IF(M3909&lt;0.25,TEXT(L3910-M3909,"h:mm"),TEXT(1-M3909+L3910,"h:mm")))</f>
        <v>2:23</v>
      </c>
      <c r="O3909" s="37" t="s">
        <v>5489</v>
      </c>
      <c r="Q3909" s="0" t="s">
        <v>120</v>
      </c>
      <c r="R3909" s="0" t="str">
        <f aca="false">CHOOSE(WEEKDAY(A3909),"Dom","Lun","Mar","Mie","Jue","Vie","Sab")</f>
        <v>Vie</v>
      </c>
    </row>
    <row r="3910" customFormat="false" ht="15" hidden="false" customHeight="true" outlineLevel="0" collapsed="false">
      <c r="A3910" s="32" t="n">
        <v>44554</v>
      </c>
      <c r="B3910" s="9" t="s">
        <v>5490</v>
      </c>
      <c r="C3910" s="164" t="n">
        <v>400</v>
      </c>
      <c r="D3910" s="137" t="s">
        <v>821</v>
      </c>
      <c r="E3910" s="73" t="s">
        <v>5491</v>
      </c>
      <c r="F3910" s="74" t="n">
        <f aca="false">IF(MONTH(A3910)=MONTH(A3909),F3909+1,1)</f>
        <v>3</v>
      </c>
      <c r="G3910" s="73"/>
      <c r="H3910" s="75" t="s">
        <v>5492</v>
      </c>
      <c r="I3910" s="75" t="s">
        <v>79</v>
      </c>
      <c r="J3910" s="75" t="s">
        <v>2313</v>
      </c>
      <c r="K3910" s="34" t="s">
        <v>80</v>
      </c>
      <c r="L3910" s="7" t="n">
        <v>0.7</v>
      </c>
      <c r="M3910" s="7" t="n">
        <v>0.672222222222222</v>
      </c>
      <c r="N3910" s="77" t="str">
        <f aca="false">IF(A3911=A3910,IF(L3911,TEXT(L3911-M3910,"h:mm"),0),IF(M3910&lt;0.25,TEXT(L3911-M3910,"h:mm"),TEXT(1-M3910+L3911,"h:mm")))</f>
        <v>0:00</v>
      </c>
      <c r="O3910" s="37" t="s">
        <v>5493</v>
      </c>
      <c r="P3910" s="143" t="s">
        <v>5494</v>
      </c>
      <c r="Q3910" s="0" t="s">
        <v>120</v>
      </c>
      <c r="R3910" s="0" t="str">
        <f aca="false">CHOOSE(WEEKDAY(A3910),"Dom","Lun","Mar","Mie","Jue","Vie","Sab")</f>
        <v>Vie</v>
      </c>
    </row>
    <row r="3911" customFormat="false" ht="15" hidden="false" customHeight="true" outlineLevel="0" collapsed="false">
      <c r="A3911" s="32" t="n">
        <v>44554</v>
      </c>
      <c r="B3911" s="9" t="s">
        <v>5495</v>
      </c>
      <c r="C3911" s="156" t="n">
        <v>450</v>
      </c>
      <c r="D3911" s="137" t="s">
        <v>821</v>
      </c>
      <c r="E3911" s="73" t="s">
        <v>5496</v>
      </c>
      <c r="F3911" s="74" t="n">
        <f aca="false">IF(MONTH(A3911)=MONTH(A3910),F3910+1,1)</f>
        <v>4</v>
      </c>
      <c r="G3911" s="73"/>
      <c r="H3911" s="75" t="s">
        <v>5497</v>
      </c>
      <c r="I3911" s="75" t="s">
        <v>187</v>
      </c>
      <c r="J3911" s="75" t="s">
        <v>2313</v>
      </c>
      <c r="K3911" s="34" t="s">
        <v>72</v>
      </c>
      <c r="L3911" s="7" t="n">
        <v>0.672222222222222</v>
      </c>
      <c r="M3911" s="7" t="n">
        <v>0.75625</v>
      </c>
      <c r="N3911" s="77" t="str">
        <f aca="false">IF(A3912=A3911,IF(L3912,TEXT(L3912-M3911,"h:mm"),0),IF(M3911&lt;0.25,TEXT(L3912-M3911,"h:mm"),TEXT(1-M3911+L3912,"h:mm")))</f>
        <v>14:41</v>
      </c>
      <c r="O3911" s="37" t="s">
        <v>5498</v>
      </c>
      <c r="P3911" s="0" t="s">
        <v>4403</v>
      </c>
      <c r="Q3911" s="0" t="s">
        <v>120</v>
      </c>
      <c r="R3911" s="0" t="str">
        <f aca="false">CHOOSE(WEEKDAY(A3911),"Dom","Lun","Mar","Mie","Jue","Vie","Sab")</f>
        <v>Vie</v>
      </c>
    </row>
    <row r="3912" customFormat="false" ht="15" hidden="false" customHeight="true" outlineLevel="0" collapsed="false">
      <c r="A3912" s="32" t="n">
        <v>44554</v>
      </c>
      <c r="B3912" s="9" t="s">
        <v>5499</v>
      </c>
      <c r="C3912" s="156" t="n">
        <v>300</v>
      </c>
      <c r="D3912" s="137" t="s">
        <v>104</v>
      </c>
      <c r="E3912" s="73" t="s">
        <v>5500</v>
      </c>
      <c r="F3912" s="74" t="n">
        <f aca="false">IF(MONTH(A3912)=MONTH(A3911),F3911+1,1)</f>
        <v>5</v>
      </c>
      <c r="G3912" s="73"/>
      <c r="H3912" s="75"/>
      <c r="I3912" s="75" t="s">
        <v>183</v>
      </c>
      <c r="J3912" s="75" t="s">
        <v>2313</v>
      </c>
      <c r="K3912" s="34" t="s">
        <v>80</v>
      </c>
      <c r="L3912" s="7" t="n">
        <v>0.368055555555556</v>
      </c>
      <c r="M3912" s="7" t="n">
        <v>0.403472222222222</v>
      </c>
      <c r="N3912" s="77" t="str">
        <f aca="false">IF(A3913=A3912,IF(L3913,TEXT(L3913-M3912,"h:mm"),0),IF(M3912&lt;0.25,TEXT(L3913-M3912,"h:mm"),TEXT(1-M3912+L3913,"h:mm")))</f>
        <v>0:36</v>
      </c>
      <c r="O3912" s="37" t="s">
        <v>5501</v>
      </c>
      <c r="Q3912" s="0" t="s">
        <v>120</v>
      </c>
      <c r="R3912" s="0" t="str">
        <f aca="false">CHOOSE(WEEKDAY(A3912),"Dom","Lun","Mar","Mie","Jue","Vie","Sab")</f>
        <v>Vie</v>
      </c>
    </row>
    <row r="3913" customFormat="false" ht="15" hidden="true" customHeight="true" outlineLevel="0" collapsed="false">
      <c r="A3913" s="32" t="n">
        <v>44554</v>
      </c>
      <c r="B3913" s="9" t="s">
        <v>5502</v>
      </c>
      <c r="C3913" s="157" t="n">
        <v>350</v>
      </c>
      <c r="D3913" s="153" t="s">
        <v>104</v>
      </c>
      <c r="E3913" s="73"/>
      <c r="F3913" s="74"/>
      <c r="G3913" s="73"/>
      <c r="H3913" s="75"/>
      <c r="I3913" s="75" t="s">
        <v>183</v>
      </c>
      <c r="J3913" s="75"/>
      <c r="K3913" s="34" t="s">
        <v>108</v>
      </c>
      <c r="L3913" s="7" t="n">
        <v>0.428472222222222</v>
      </c>
      <c r="M3913" s="7" t="n">
        <v>0.447222222222222</v>
      </c>
      <c r="N3913" s="77" t="str">
        <f aca="false">IF(A3914=A3913,IF(L3914,TEXT(L3914-M3913,"h:mm"),0),IF(M3913&lt;0.25,TEXT(L3914-M3913,"h:mm"),TEXT(1-M3913+L3914,"h:mm")))</f>
        <v>1:03</v>
      </c>
      <c r="O3913" s="37" t="s">
        <v>5503</v>
      </c>
      <c r="P3913" s="143" t="s">
        <v>5471</v>
      </c>
      <c r="Q3913" s="0" t="s">
        <v>120</v>
      </c>
      <c r="R3913" s="0" t="str">
        <f aca="false">CHOOSE(WEEKDAY(A3913),"Dom","Lun","Mar","Mie","Jue","Vie","Sab")</f>
        <v>Vie</v>
      </c>
    </row>
    <row r="3914" customFormat="false" ht="15" hidden="false" customHeight="true" outlineLevel="0" collapsed="false">
      <c r="A3914" s="32" t="n">
        <v>44554</v>
      </c>
      <c r="B3914" s="9" t="s">
        <v>2354</v>
      </c>
      <c r="C3914" s="156" t="n">
        <v>400</v>
      </c>
      <c r="D3914" s="137" t="s">
        <v>104</v>
      </c>
      <c r="E3914" s="73" t="s">
        <v>5504</v>
      </c>
      <c r="F3914" s="74" t="n">
        <f aca="false">IF(MONTH(A3914)=MONTH(A3913),F3913+1,1)</f>
        <v>1</v>
      </c>
      <c r="G3914" s="73"/>
      <c r="H3914" s="75"/>
      <c r="I3914" s="75" t="s">
        <v>183</v>
      </c>
      <c r="J3914" s="75" t="s">
        <v>2313</v>
      </c>
      <c r="K3914" s="34" t="s">
        <v>80</v>
      </c>
      <c r="L3914" s="7" t="n">
        <v>0.490972222222222</v>
      </c>
      <c r="M3914" s="7" t="n">
        <v>0.5</v>
      </c>
      <c r="N3914" s="77" t="str">
        <f aca="false">IF(A3915=A3914,IF(L3915,TEXT(L3915-M3914,"h:mm"),0),IF(M3914&lt;0.25,TEXT(L3915-M3914,"h:mm"),TEXT(1-M3914+L3915,"h:mm")))</f>
        <v>2:37</v>
      </c>
      <c r="O3914" s="37" t="s">
        <v>5505</v>
      </c>
      <c r="Q3914" s="0" t="s">
        <v>120</v>
      </c>
      <c r="R3914" s="0" t="str">
        <f aca="false">CHOOSE(WEEKDAY(A3914),"Dom","Lun","Mar","Mie","Jue","Vie","Sab")</f>
        <v>Vie</v>
      </c>
    </row>
    <row r="3915" customFormat="false" ht="15" hidden="false" customHeight="true" outlineLevel="0" collapsed="false">
      <c r="A3915" s="32" t="n">
        <v>44554</v>
      </c>
      <c r="B3915" s="9" t="s">
        <v>3634</v>
      </c>
      <c r="C3915" s="156" t="n">
        <v>300</v>
      </c>
      <c r="D3915" s="137" t="s">
        <v>104</v>
      </c>
      <c r="E3915" s="73" t="s">
        <v>3635</v>
      </c>
      <c r="F3915" s="74" t="n">
        <f aca="false">IF(MONTH(A3915)=MONTH(A3914),F3914+1,1)</f>
        <v>2</v>
      </c>
      <c r="G3915" s="73"/>
      <c r="H3915" s="75" t="s">
        <v>3636</v>
      </c>
      <c r="I3915" s="75" t="s">
        <v>183</v>
      </c>
      <c r="J3915" s="75" t="s">
        <v>2313</v>
      </c>
      <c r="K3915" s="34" t="s">
        <v>80</v>
      </c>
      <c r="L3915" s="7" t="n">
        <v>0.609027777777778</v>
      </c>
      <c r="M3915" s="7" t="n">
        <v>0.622222222222222</v>
      </c>
      <c r="N3915" s="77" t="str">
        <f aca="false">IF(A3916=A3915,IF(L3916,TEXT(L3916-M3915,"h:mm"),0),IF(M3915&lt;0.25,TEXT(L3916-M3915,"h:mm"),TEXT(1-M3915+L3916,"h:mm")))</f>
        <v>1:07</v>
      </c>
      <c r="O3915" s="37" t="s">
        <v>3637</v>
      </c>
      <c r="Q3915" s="0" t="s">
        <v>120</v>
      </c>
      <c r="R3915" s="0" t="str">
        <f aca="false">CHOOSE(WEEKDAY(A3915),"Dom","Lun","Mar","Mie","Jue","Vie","Sab")</f>
        <v>Vie</v>
      </c>
    </row>
    <row r="3916" customFormat="false" ht="15" hidden="false" customHeight="true" outlineLevel="0" collapsed="false">
      <c r="A3916" s="32" t="n">
        <v>44554</v>
      </c>
      <c r="B3916" s="9" t="s">
        <v>3634</v>
      </c>
      <c r="C3916" s="156" t="n">
        <v>300</v>
      </c>
      <c r="D3916" s="137" t="s">
        <v>104</v>
      </c>
      <c r="E3916" s="73" t="s">
        <v>3635</v>
      </c>
      <c r="F3916" s="74" t="n">
        <f aca="false">IF(MONTH(A3916)=MONTH(A3915),F3915+1,1)</f>
        <v>3</v>
      </c>
      <c r="G3916" s="73"/>
      <c r="H3916" s="75" t="s">
        <v>3636</v>
      </c>
      <c r="I3916" s="75" t="s">
        <v>183</v>
      </c>
      <c r="J3916" s="75" t="s">
        <v>2313</v>
      </c>
      <c r="K3916" s="34" t="s">
        <v>80</v>
      </c>
      <c r="L3916" s="7" t="n">
        <v>0.66875</v>
      </c>
      <c r="M3916" s="7" t="n">
        <v>0.672222222222222</v>
      </c>
      <c r="N3916" s="77" t="str">
        <f aca="false">IF(A3917=A3916,IF(L3917,TEXT(L3917-M3916,"h:mm"),0),IF(M3916&lt;0.25,TEXT(L3917-M3916,"h:mm"),TEXT(1-M3916+L3917,"h:mm")))</f>
        <v>2:26</v>
      </c>
      <c r="O3916" s="37" t="s">
        <v>3637</v>
      </c>
      <c r="Q3916" s="0" t="s">
        <v>120</v>
      </c>
      <c r="R3916" s="0" t="str">
        <f aca="false">CHOOSE(WEEKDAY(A3916),"Dom","Lun","Mar","Mie","Jue","Vie","Sab")</f>
        <v>Vie</v>
      </c>
    </row>
    <row r="3917" customFormat="false" ht="15" hidden="false" customHeight="true" outlineLevel="0" collapsed="false">
      <c r="A3917" s="32" t="n">
        <v>44554</v>
      </c>
      <c r="B3917" s="9" t="s">
        <v>5506</v>
      </c>
      <c r="C3917" s="156" t="n">
        <v>450</v>
      </c>
      <c r="D3917" s="137" t="s">
        <v>104</v>
      </c>
      <c r="E3917" s="73" t="s">
        <v>5507</v>
      </c>
      <c r="F3917" s="74" t="n">
        <f aca="false">IF(MONTH(A3917)=MONTH(A3916),F3916+1,1)</f>
        <v>4</v>
      </c>
      <c r="G3917" s="73"/>
      <c r="H3917" s="75"/>
      <c r="I3917" s="75" t="s">
        <v>79</v>
      </c>
      <c r="J3917" s="75" t="s">
        <v>2313</v>
      </c>
      <c r="K3917" s="34" t="s">
        <v>80</v>
      </c>
      <c r="L3917" s="7" t="n">
        <v>0.773611111111111</v>
      </c>
      <c r="M3917" s="7" t="n">
        <v>0.783333333333333</v>
      </c>
      <c r="N3917" s="77" t="str">
        <f aca="false">IF(A3918=A3917,IF(L3918,TEXT(L3918-M3917,"h:mm"),0),IF(M3917&lt;0.25,TEXT(L3918-M3917,"h:mm"),TEXT(1-M3917+L3918,"h:mm")))</f>
        <v>18:14</v>
      </c>
      <c r="O3917" s="37" t="s">
        <v>5508</v>
      </c>
      <c r="Q3917" s="0" t="s">
        <v>120</v>
      </c>
      <c r="R3917" s="0" t="str">
        <f aca="false">CHOOSE(WEEKDAY(A3917),"Dom","Lun","Mar","Mie","Jue","Vie","Sab")</f>
        <v>Vie</v>
      </c>
    </row>
    <row r="3918" customFormat="false" ht="15" hidden="true" customHeight="true" outlineLevel="0" collapsed="false">
      <c r="A3918" s="32" t="n">
        <v>44554</v>
      </c>
      <c r="B3918" s="9" t="s">
        <v>5509</v>
      </c>
      <c r="D3918" s="72"/>
      <c r="E3918" s="73"/>
      <c r="F3918" s="74"/>
      <c r="G3918" s="73"/>
      <c r="H3918" s="75"/>
      <c r="I3918" s="75"/>
      <c r="J3918" s="75"/>
      <c r="K3918" s="34" t="s">
        <v>108</v>
      </c>
      <c r="L3918" s="7" t="n">
        <v>0.543055555555555</v>
      </c>
      <c r="M3918" s="7" t="n">
        <v>0.553472222222222</v>
      </c>
      <c r="N3918" s="77" t="str">
        <f aca="false">IF(A3919=A3918,IF(L3919,TEXT(L3919-M3918,"h:mm"),0),IF(M3918&lt;0.25,TEXT(L3919-M3918,"h:mm"),TEXT(1-M3918+L3919,"h:mm")))</f>
        <v>0:17</v>
      </c>
      <c r="O3918" s="37" t="s">
        <v>5510</v>
      </c>
      <c r="Q3918" s="0" t="s">
        <v>120</v>
      </c>
      <c r="R3918" s="0" t="str">
        <f aca="false">CHOOSE(WEEKDAY(A3918),"Dom","Lun","Mar","Mie","Jue","Vie","Sab")</f>
        <v>Vie</v>
      </c>
    </row>
    <row r="3919" customFormat="false" ht="15" hidden="true" customHeight="true" outlineLevel="0" collapsed="false">
      <c r="A3919" s="32" t="n">
        <v>44554</v>
      </c>
      <c r="B3919" s="9" t="str">
        <f aca="false">IF(K3919="LAG.OXIDACIÓN","Va a descargar a la Laguna de Oxidación",IF(K3919="GARAJE","Retorna al garaje",""))</f>
        <v>Va a descargar a la Laguna de Oxidación</v>
      </c>
      <c r="D3919" s="72"/>
      <c r="E3919" s="73"/>
      <c r="F3919" s="74"/>
      <c r="G3919" s="73"/>
      <c r="H3919" s="75"/>
      <c r="I3919" s="75"/>
      <c r="J3919" s="75"/>
      <c r="K3919" s="34" t="s">
        <v>144</v>
      </c>
      <c r="L3919" s="7" t="n">
        <v>0.565277777777778</v>
      </c>
      <c r="M3919" s="7" t="n">
        <v>0.568055555555556</v>
      </c>
      <c r="N3919" s="77" t="str">
        <f aca="false">IF(A3920=A3919,IF(L3920,TEXT(L3920-M3919,"h:mm"),0),IF(M3919&lt;0.25,TEXT(L3920-M3919,"h:mm"),TEXT(1-M3919+L3920,"h:mm")))</f>
        <v>1:50</v>
      </c>
      <c r="Q3919" s="0" t="s">
        <v>120</v>
      </c>
      <c r="R3919" s="0" t="str">
        <f aca="false">CHOOSE(WEEKDAY(A3919),"Dom","Lun","Mar","Mie","Jue","Vie","Sab")</f>
        <v>Vie</v>
      </c>
    </row>
    <row r="3920" customFormat="false" ht="15" hidden="true" customHeight="true" outlineLevel="0" collapsed="false">
      <c r="A3920" s="32" t="n">
        <v>44554</v>
      </c>
      <c r="B3920" s="9" t="str">
        <f aca="false">IF(K3920="LAG.OXIDACIÓN","Va a descargar a la Laguna de Oxidación",IF(K3920="GARAJE","Retorna al garaje",""))</f>
        <v>Va a descargar a la Laguna de Oxidación</v>
      </c>
      <c r="C3920" s="156"/>
      <c r="D3920" s="137"/>
      <c r="E3920" s="73"/>
      <c r="F3920" s="74"/>
      <c r="G3920" s="73"/>
      <c r="H3920" s="75"/>
      <c r="I3920" s="75"/>
      <c r="J3920" s="75"/>
      <c r="K3920" s="34" t="s">
        <v>144</v>
      </c>
      <c r="L3920" s="7" t="n">
        <v>0.644444444444444</v>
      </c>
      <c r="M3920" s="7" t="n">
        <v>0.649305555555556</v>
      </c>
      <c r="N3920" s="77" t="str">
        <f aca="false">IF(A3921=A3920,IF(L3921,TEXT(L3921-M3920,"h:mm"),0),IF(M3920&lt;0.25,TEXT(L3921-M3920,"h:mm"),TEXT(1-M3920+L3921,"h:mm")))</f>
        <v>0:18</v>
      </c>
      <c r="Q3920" s="0" t="s">
        <v>120</v>
      </c>
      <c r="R3920" s="0" t="str">
        <f aca="false">CHOOSE(WEEKDAY(A3920),"Dom","Lun","Mar","Mie","Jue","Vie","Sab")</f>
        <v>Vie</v>
      </c>
    </row>
    <row r="3921" customFormat="false" ht="15" hidden="true" customHeight="true" outlineLevel="0" collapsed="false">
      <c r="A3921" s="32" t="n">
        <v>44554</v>
      </c>
      <c r="B3921" s="9" t="s">
        <v>1385</v>
      </c>
      <c r="C3921" s="156"/>
      <c r="D3921" s="137"/>
      <c r="E3921" s="73"/>
      <c r="F3921" s="74"/>
      <c r="G3921" s="73"/>
      <c r="H3921" s="75"/>
      <c r="I3921" s="75"/>
      <c r="J3921" s="75"/>
      <c r="K3921" s="34" t="s">
        <v>257</v>
      </c>
      <c r="L3921" s="7" t="n">
        <v>0.661805555555556</v>
      </c>
      <c r="M3921" s="7" t="n">
        <v>0.664583333333333</v>
      </c>
      <c r="N3921" s="77" t="str">
        <f aca="false">IF(A3922=A3921,IF(L3922,TEXT(L3922-M3921,"h:mm"),0),IF(M3921&lt;0.25,TEXT(L3922-M3921,"h:mm"),TEXT(1-M3921+L3922,"h:mm")))</f>
        <v>0:35</v>
      </c>
      <c r="Q3921" s="0" t="s">
        <v>120</v>
      </c>
      <c r="R3921" s="0" t="str">
        <f aca="false">CHOOSE(WEEKDAY(A3921),"Dom","Lun","Mar","Mie","Jue","Vie","Sab")</f>
        <v>Vie</v>
      </c>
    </row>
    <row r="3922" customFormat="false" ht="15" hidden="true" customHeight="true" outlineLevel="0" collapsed="false">
      <c r="A3922" s="32" t="n">
        <v>44554</v>
      </c>
      <c r="B3922" s="9" t="str">
        <f aca="false">IF(K3922="LAG.OXIDACIÓN","Va a descargar a la Laguna de Oxidación",IF(K3922="GARAJE","Retorna al garaje",""))</f>
        <v>Va a descargar a la Laguna de Oxidación</v>
      </c>
      <c r="D3922" s="72"/>
      <c r="E3922" s="73"/>
      <c r="F3922" s="74"/>
      <c r="G3922" s="73"/>
      <c r="H3922" s="75"/>
      <c r="I3922" s="75"/>
      <c r="J3922" s="75"/>
      <c r="K3922" s="34" t="s">
        <v>144</v>
      </c>
      <c r="L3922" s="7" t="n">
        <v>0.688888888888889</v>
      </c>
      <c r="M3922" s="7" t="n">
        <v>0.69375</v>
      </c>
      <c r="N3922" s="77" t="str">
        <f aca="false">IF(A3923=A3922,IF(L3923,TEXT(L3923-M3922,"h:mm"),0),IF(M3922&lt;0.25,TEXT(L3923-M3922,"h:mm"),TEXT(1-M3922+L3923,"h:mm")))</f>
        <v>2:57</v>
      </c>
      <c r="Q3922" s="0" t="s">
        <v>120</v>
      </c>
      <c r="R3922" s="0" t="str">
        <f aca="false">CHOOSE(WEEKDAY(A3922),"Dom","Lun","Mar","Mie","Jue","Vie","Sab")</f>
        <v>Vie</v>
      </c>
    </row>
    <row r="3923" customFormat="false" ht="15" hidden="true" customHeight="true" outlineLevel="0" collapsed="false">
      <c r="A3923" s="32" t="n">
        <v>44554</v>
      </c>
      <c r="B3923" s="9" t="s">
        <v>1730</v>
      </c>
      <c r="D3923" s="72"/>
      <c r="E3923" s="73"/>
      <c r="F3923" s="74"/>
      <c r="G3923" s="73"/>
      <c r="H3923" s="75"/>
      <c r="I3923" s="75"/>
      <c r="J3923" s="75"/>
      <c r="K3923" s="34" t="s">
        <v>108</v>
      </c>
      <c r="L3923" s="7" t="n">
        <v>0.816666666666667</v>
      </c>
      <c r="M3923" s="7" t="n">
        <v>0.846527777777778</v>
      </c>
      <c r="N3923" s="77" t="str">
        <f aca="false">IF(A3924=A3923,IF(L3924,TEXT(L3924-M3923,"h:mm"),0),IF(M3923&lt;0.25,TEXT(L3924-M3923,"h:mm"),TEXT(1-M3923+L3924,"h:mm")))</f>
        <v>0:15</v>
      </c>
      <c r="O3923" s="37" t="s">
        <v>5511</v>
      </c>
      <c r="Q3923" s="0" t="s">
        <v>120</v>
      </c>
      <c r="R3923" s="0" t="str">
        <f aca="false">CHOOSE(WEEKDAY(A3923),"Dom","Lun","Mar","Mie","Jue","Vie","Sab")</f>
        <v>Vie</v>
      </c>
    </row>
    <row r="3924" customFormat="false" ht="15" hidden="true" customHeight="true" outlineLevel="0" collapsed="false">
      <c r="A3924" s="47" t="n">
        <v>44554</v>
      </c>
      <c r="B3924" s="79" t="str">
        <f aca="false">IF(K3924="LAG.OXIDACIÓN","Va a descargar a la Laguna de Oxidación",IF(K3924="GARAJE","Retorna al garaje",""))</f>
        <v>Retorna al garaje</v>
      </c>
      <c r="C3924" s="49"/>
      <c r="D3924" s="80"/>
      <c r="E3924" s="81"/>
      <c r="F3924" s="82"/>
      <c r="G3924" s="81"/>
      <c r="H3924" s="83"/>
      <c r="I3924" s="83"/>
      <c r="J3924" s="83"/>
      <c r="K3924" s="103" t="s">
        <v>96</v>
      </c>
      <c r="L3924" s="85" t="n">
        <v>0.856944444444444</v>
      </c>
      <c r="M3924" s="85" t="n">
        <v>0.870138888888889</v>
      </c>
      <c r="N3924" s="86" t="str">
        <f aca="false">IF(A3925=A3924,IF(L3925,TEXT(L3925-M3924,"h:mm"),0),IF(M3924&lt;0.25,TEXT(L3925-M3924,"h:mm"),TEXT(1-M3924+L3925,"h:mm")))</f>
        <v>15:01</v>
      </c>
      <c r="O3924" s="59"/>
      <c r="Q3924" s="0" t="s">
        <v>120</v>
      </c>
      <c r="R3924" s="0" t="str">
        <f aca="false">CHOOSE(WEEKDAY(A3924),"Dom","Lun","Mar","Mie","Jue","Vie","Sab")</f>
        <v>Vie</v>
      </c>
    </row>
    <row r="3925" customFormat="false" ht="15" hidden="false" customHeight="true" outlineLevel="0" collapsed="false">
      <c r="A3925" s="32" t="n">
        <v>44555</v>
      </c>
      <c r="B3925" s="9" t="s">
        <v>5512</v>
      </c>
      <c r="C3925" s="164" t="n">
        <v>400</v>
      </c>
      <c r="D3925" s="137" t="s">
        <v>821</v>
      </c>
      <c r="E3925" s="73" t="s">
        <v>5513</v>
      </c>
      <c r="F3925" s="74" t="n">
        <f aca="false">IF(MONTH(A3925)=MONTH(A3924),F3924+1,1)</f>
        <v>1</v>
      </c>
      <c r="G3925" s="73"/>
      <c r="H3925" s="75" t="s">
        <v>5514</v>
      </c>
      <c r="I3925" s="75" t="s">
        <v>183</v>
      </c>
      <c r="J3925" s="75" t="s">
        <v>2313</v>
      </c>
      <c r="K3925" s="34" t="s">
        <v>80</v>
      </c>
      <c r="L3925" s="7" t="n">
        <v>0.495833333333333</v>
      </c>
      <c r="M3925" s="7" t="n">
        <v>0.516666666666667</v>
      </c>
      <c r="N3925" s="77" t="str">
        <f aca="false">IF(A3926=A3925,IF(L3926,TEXT(L3926-M3925,"h:mm"),0),IF(M3925&lt;0.25,TEXT(L3926-M3925,"h:mm"),TEXT(1-M3925+L3926,"h:mm")))</f>
        <v>4:32</v>
      </c>
      <c r="O3925" s="37" t="s">
        <v>5515</v>
      </c>
      <c r="P3925" s="143" t="s">
        <v>5494</v>
      </c>
      <c r="Q3925" s="0" t="s">
        <v>120</v>
      </c>
      <c r="R3925" s="0" t="str">
        <f aca="false">CHOOSE(WEEKDAY(A3925),"Dom","Lun","Mar","Mie","Jue","Vie","Sab")</f>
        <v>Sab</v>
      </c>
    </row>
    <row r="3926" customFormat="false" ht="15" hidden="false" customHeight="true" outlineLevel="0" collapsed="false">
      <c r="A3926" s="32" t="n">
        <v>44555</v>
      </c>
      <c r="B3926" s="9" t="s">
        <v>5516</v>
      </c>
      <c r="C3926" s="33" t="n">
        <v>480</v>
      </c>
      <c r="D3926" s="72" t="s">
        <v>821</v>
      </c>
      <c r="E3926" s="73" t="s">
        <v>5517</v>
      </c>
      <c r="F3926" s="74" t="n">
        <f aca="false">IF(MONTH(A3926)=MONTH(A3925),F3925+1,1)</f>
        <v>2</v>
      </c>
      <c r="G3926" s="73"/>
      <c r="H3926" s="75" t="s">
        <v>5518</v>
      </c>
      <c r="I3926" s="75" t="s">
        <v>79</v>
      </c>
      <c r="J3926" s="75" t="s">
        <v>2313</v>
      </c>
      <c r="K3926" s="34" t="s">
        <v>80</v>
      </c>
      <c r="L3926" s="7" t="n">
        <v>0.705555555555556</v>
      </c>
      <c r="M3926" s="7" t="n">
        <v>0.75</v>
      </c>
      <c r="N3926" s="77" t="str">
        <f aca="false">IF(A3927=A3926,IF(L3927,TEXT(L3927-M3926,"h:mm"),0),IF(M3926&lt;0.25,TEXT(L3927-M3926,"h:mm"),TEXT(1-M3926+L3927,"h:mm")))</f>
        <v>16:42</v>
      </c>
      <c r="O3926" s="37" t="s">
        <v>5519</v>
      </c>
      <c r="Q3926" s="0" t="s">
        <v>120</v>
      </c>
      <c r="R3926" s="0" t="str">
        <f aca="false">CHOOSE(WEEKDAY(A3926),"Dom","Lun","Mar","Mie","Jue","Vie","Sab")</f>
        <v>Sab</v>
      </c>
    </row>
    <row r="3927" customFormat="false" ht="15" hidden="false" customHeight="true" outlineLevel="0" collapsed="false">
      <c r="A3927" s="32" t="n">
        <v>44555</v>
      </c>
      <c r="B3927" s="9" t="s">
        <v>1448</v>
      </c>
      <c r="C3927" s="156" t="n">
        <v>400</v>
      </c>
      <c r="D3927" s="137" t="s">
        <v>104</v>
      </c>
      <c r="E3927" s="73" t="s">
        <v>5520</v>
      </c>
      <c r="F3927" s="74" t="n">
        <f aca="false">IF(MONTH(A3927)=MONTH(A3926),F3926+1,1)</f>
        <v>3</v>
      </c>
      <c r="G3927" s="73"/>
      <c r="H3927" s="75"/>
      <c r="I3927" s="75" t="s">
        <v>131</v>
      </c>
      <c r="J3927" s="75" t="s">
        <v>2313</v>
      </c>
      <c r="K3927" s="34" t="s">
        <v>80</v>
      </c>
      <c r="L3927" s="7" t="n">
        <v>0.445833333333333</v>
      </c>
      <c r="M3927" s="7" t="n">
        <v>0.48125</v>
      </c>
      <c r="N3927" s="77" t="str">
        <f aca="false">IF(A3928=A3927,IF(L3928,TEXT(L3928-M3927,"h:mm"),0),IF(M3927&lt;0.25,TEXT(L3928-M3927,"h:mm"),TEXT(1-M3927+L3928,"h:mm")))</f>
        <v>2:20</v>
      </c>
      <c r="O3927" s="37" t="s">
        <v>5521</v>
      </c>
      <c r="Q3927" s="0" t="s">
        <v>120</v>
      </c>
      <c r="R3927" s="0" t="str">
        <f aca="false">CHOOSE(WEEKDAY(A3927),"Dom","Lun","Mar","Mie","Jue","Vie","Sab")</f>
        <v>Sab</v>
      </c>
    </row>
    <row r="3928" customFormat="false" ht="15" hidden="false" customHeight="true" outlineLevel="0" collapsed="false">
      <c r="A3928" s="32" t="n">
        <v>44555</v>
      </c>
      <c r="B3928" s="9" t="s">
        <v>5522</v>
      </c>
      <c r="C3928" s="156" t="n">
        <v>450</v>
      </c>
      <c r="D3928" s="137" t="s">
        <v>104</v>
      </c>
      <c r="E3928" s="73" t="s">
        <v>5523</v>
      </c>
      <c r="F3928" s="74" t="n">
        <f aca="false">IF(MONTH(A3928)=MONTH(A3927),F3927+1,1)</f>
        <v>4</v>
      </c>
      <c r="G3928" s="73"/>
      <c r="H3928" s="75"/>
      <c r="I3928" s="75" t="s">
        <v>79</v>
      </c>
      <c r="J3928" s="75" t="s">
        <v>2313</v>
      </c>
      <c r="K3928" s="34" t="s">
        <v>80</v>
      </c>
      <c r="L3928" s="7" t="n">
        <v>0.578472222222222</v>
      </c>
      <c r="M3928" s="7" t="n">
        <v>0.616666666666667</v>
      </c>
      <c r="N3928" s="77" t="str">
        <f aca="false">IF(A3929=A3928,IF(L3929,TEXT(L3929-M3928,"h:mm"),0),IF(M3928&lt;0.25,TEXT(L3929-M3928,"h:mm"),TEXT(1-M3928+L3929,"h:mm")))</f>
        <v>3:28</v>
      </c>
      <c r="O3928" s="37" t="s">
        <v>5524</v>
      </c>
      <c r="Q3928" s="0" t="s">
        <v>120</v>
      </c>
      <c r="R3928" s="0" t="str">
        <f aca="false">CHOOSE(WEEKDAY(A3928),"Dom","Lun","Mar","Mie","Jue","Vie","Sab")</f>
        <v>Sab</v>
      </c>
    </row>
    <row r="3929" customFormat="false" ht="15" hidden="true" customHeight="true" outlineLevel="0" collapsed="false">
      <c r="A3929" s="32" t="n">
        <v>44555</v>
      </c>
      <c r="B3929" s="9" t="s">
        <v>423</v>
      </c>
      <c r="C3929" s="157" t="n">
        <v>350</v>
      </c>
      <c r="D3929" s="153" t="s">
        <v>104</v>
      </c>
      <c r="E3929" s="73"/>
      <c r="F3929" s="74"/>
      <c r="G3929" s="73"/>
      <c r="H3929" s="75"/>
      <c r="I3929" s="75" t="s">
        <v>79</v>
      </c>
      <c r="J3929" s="75"/>
      <c r="K3929" s="34" t="s">
        <v>108</v>
      </c>
      <c r="L3929" s="7" t="n">
        <v>0.761111111111111</v>
      </c>
      <c r="M3929" s="7" t="n">
        <v>0.788194444444444</v>
      </c>
      <c r="N3929" s="77" t="str">
        <f aca="false">IF(A3930=A3929,IF(L3930,TEXT(L3930-M3929,"h:mm"),0),IF(M3929&lt;0.25,TEXT(L3930-M3929,"h:mm"),TEXT(1-M3929+L3930,"h:mm")))</f>
        <v>0:16</v>
      </c>
      <c r="O3929" s="37" t="s">
        <v>5525</v>
      </c>
      <c r="P3929" s="143" t="s">
        <v>5471</v>
      </c>
      <c r="Q3929" s="0" t="s">
        <v>120</v>
      </c>
      <c r="R3929" s="0" t="str">
        <f aca="false">CHOOSE(WEEKDAY(A3929),"Dom","Lun","Mar","Mie","Jue","Vie","Sab")</f>
        <v>Sab</v>
      </c>
    </row>
    <row r="3930" customFormat="false" ht="15" hidden="false" customHeight="true" outlineLevel="0" collapsed="false">
      <c r="A3930" s="32" t="n">
        <v>44555</v>
      </c>
      <c r="B3930" s="9" t="s">
        <v>5526</v>
      </c>
      <c r="C3930" s="156" t="n">
        <v>450</v>
      </c>
      <c r="D3930" s="137" t="s">
        <v>104</v>
      </c>
      <c r="E3930" s="73" t="s">
        <v>5527</v>
      </c>
      <c r="F3930" s="74" t="n">
        <f aca="false">IF(MONTH(A3930)=MONTH(A3929),F3929+1,1)</f>
        <v>1</v>
      </c>
      <c r="G3930" s="73"/>
      <c r="H3930" s="75"/>
      <c r="I3930" s="75" t="s">
        <v>113</v>
      </c>
      <c r="J3930" s="75" t="s">
        <v>2313</v>
      </c>
      <c r="K3930" s="34" t="s">
        <v>80</v>
      </c>
      <c r="L3930" s="7" t="n">
        <v>0.799305555555556</v>
      </c>
      <c r="M3930" s="7" t="n">
        <v>0.805555555555555</v>
      </c>
      <c r="N3930" s="77" t="str">
        <f aca="false">IF(A3931=A3930,IF(L3931,TEXT(L3931-M3930,"h:mm"),0),IF(M3930&lt;0.25,TEXT(L3931-M3930,"h:mm"),TEXT(1-M3930+L3931,"h:mm")))</f>
        <v>0:22</v>
      </c>
      <c r="O3930" s="37" t="s">
        <v>5528</v>
      </c>
      <c r="P3930" s="143"/>
      <c r="Q3930" s="0" t="s">
        <v>120</v>
      </c>
      <c r="R3930" s="0" t="str">
        <f aca="false">CHOOSE(WEEKDAY(A3930),"Dom","Lun","Mar","Mie","Jue","Vie","Sab")</f>
        <v>Sab</v>
      </c>
    </row>
    <row r="3931" customFormat="false" ht="15" hidden="false" customHeight="true" outlineLevel="0" collapsed="false">
      <c r="A3931" s="32" t="n">
        <v>44555</v>
      </c>
      <c r="B3931" s="9" t="s">
        <v>2219</v>
      </c>
      <c r="C3931" s="156" t="n">
        <v>300</v>
      </c>
      <c r="D3931" s="137" t="s">
        <v>104</v>
      </c>
      <c r="E3931" s="73" t="s">
        <v>5529</v>
      </c>
      <c r="F3931" s="74" t="n">
        <f aca="false">IF(MONTH(A3931)=MONTH(A3930),F3930+1,1)</f>
        <v>2</v>
      </c>
      <c r="G3931" s="73"/>
      <c r="H3931" s="75"/>
      <c r="I3931" s="75" t="s">
        <v>113</v>
      </c>
      <c r="J3931" s="75" t="s">
        <v>2313</v>
      </c>
      <c r="K3931" s="34" t="s">
        <v>80</v>
      </c>
      <c r="L3931" s="7" t="n">
        <v>0.820833333333333</v>
      </c>
      <c r="M3931" s="7" t="n">
        <v>0.826388888888889</v>
      </c>
      <c r="N3931" s="77" t="str">
        <f aca="false">IF(A3932=A3931,IF(L3932,TEXT(L3932-M3931,"h:mm"),0),IF(M3931&lt;0.25,TEXT(L3932-M3931,"h:mm"),TEXT(1-M3931+L3932,"h:mm")))</f>
        <v>2:00</v>
      </c>
      <c r="O3931" s="37" t="s">
        <v>5530</v>
      </c>
      <c r="Q3931" s="0" t="s">
        <v>120</v>
      </c>
      <c r="R3931" s="0" t="str">
        <f aca="false">CHOOSE(WEEKDAY(A3931),"Dom","Lun","Mar","Mie","Jue","Vie","Sab")</f>
        <v>Sab</v>
      </c>
    </row>
    <row r="3932" customFormat="false" ht="15" hidden="false" customHeight="true" outlineLevel="0" collapsed="false">
      <c r="A3932" s="32" t="n">
        <v>44555</v>
      </c>
      <c r="B3932" s="9" t="s">
        <v>5531</v>
      </c>
      <c r="C3932" s="156" t="n">
        <v>300</v>
      </c>
      <c r="D3932" s="137" t="s">
        <v>104</v>
      </c>
      <c r="E3932" s="73" t="s">
        <v>5532</v>
      </c>
      <c r="F3932" s="74" t="n">
        <f aca="false">IF(MONTH(A3932)=MONTH(A3931),F3931+1,1)</f>
        <v>3</v>
      </c>
      <c r="G3932" s="73"/>
      <c r="H3932" s="75"/>
      <c r="I3932" s="75" t="s">
        <v>183</v>
      </c>
      <c r="J3932" s="75" t="s">
        <v>2313</v>
      </c>
      <c r="K3932" s="34" t="s">
        <v>80</v>
      </c>
      <c r="L3932" s="7" t="n">
        <v>0.909722222222222</v>
      </c>
      <c r="M3932" s="7" t="n">
        <v>0.936805555555556</v>
      </c>
      <c r="N3932" s="77" t="str">
        <f aca="false">IF(A3933=A3932,IF(L3933,TEXT(L3933-M3932,"h:mm"),0),IF(M3932&lt;0.25,TEXT(L3933-M3932,"h:mm"),TEXT(1-M3932+L3933,"h:mm")))</f>
        <v>11:29</v>
      </c>
      <c r="O3932" s="37" t="s">
        <v>5533</v>
      </c>
      <c r="Q3932" s="0" t="s">
        <v>120</v>
      </c>
      <c r="R3932" s="0" t="str">
        <f aca="false">CHOOSE(WEEKDAY(A3932),"Dom","Lun","Mar","Mie","Jue","Vie","Sab")</f>
        <v>Sab</v>
      </c>
    </row>
    <row r="3933" customFormat="false" ht="15" hidden="true" customHeight="true" outlineLevel="0" collapsed="false">
      <c r="A3933" s="32" t="n">
        <v>44555</v>
      </c>
      <c r="B3933" s="9" t="s">
        <v>5534</v>
      </c>
      <c r="D3933" s="72"/>
      <c r="E3933" s="73"/>
      <c r="F3933" s="74"/>
      <c r="G3933" s="73"/>
      <c r="H3933" s="75"/>
      <c r="I3933" s="75" t="s">
        <v>159</v>
      </c>
      <c r="J3933" s="75"/>
      <c r="K3933" s="34" t="s">
        <v>92</v>
      </c>
      <c r="L3933" s="7" t="n">
        <v>0.415277777777778</v>
      </c>
      <c r="M3933" s="7" t="n">
        <v>0.421527777777778</v>
      </c>
      <c r="N3933" s="77" t="str">
        <f aca="false">IF(A3934=A3933,IF(L3934,TEXT(L3934-M3933,"h:mm"),0),IF(M3933&lt;0.25,TEXT(L3934-M3933,"h:mm"),TEXT(1-M3933+L3934,"h:mm")))</f>
        <v>2:32</v>
      </c>
      <c r="O3933" s="37" t="s">
        <v>5535</v>
      </c>
      <c r="Q3933" s="0" t="s">
        <v>120</v>
      </c>
      <c r="R3933" s="0" t="str">
        <f aca="false">CHOOSE(WEEKDAY(A3933),"Dom","Lun","Mar","Mie","Jue","Vie","Sab")</f>
        <v>Sab</v>
      </c>
    </row>
    <row r="3934" customFormat="false" ht="15" hidden="true" customHeight="true" outlineLevel="0" collapsed="false">
      <c r="A3934" s="32" t="n">
        <v>44555</v>
      </c>
      <c r="B3934" s="9" t="str">
        <f aca="false">IF(K3934="LAG.OXIDACIÓN","Va a descargar a la Laguna de Oxidación",IF(K3934="GARAJE","Retorna al garaje",""))</f>
        <v>Va a descargar a la Laguna de Oxidación</v>
      </c>
      <c r="D3934" s="72"/>
      <c r="E3934" s="73"/>
      <c r="F3934" s="74"/>
      <c r="G3934" s="73"/>
      <c r="H3934" s="75"/>
      <c r="I3934" s="75"/>
      <c r="J3934" s="75"/>
      <c r="K3934" s="34" t="s">
        <v>144</v>
      </c>
      <c r="L3934" s="7" t="n">
        <v>0.527083333333333</v>
      </c>
      <c r="M3934" s="7" t="n">
        <v>0.556944444444444</v>
      </c>
      <c r="N3934" s="77" t="str">
        <f aca="false">IF(A3935=A3934,IF(L3935,TEXT(L3935-M3934,"h:mm"),0),IF(M3934&lt;0.25,TEXT(L3935-M3934,"h:mm"),TEXT(1-M3934+L3935,"h:mm")))</f>
        <v>0:14</v>
      </c>
      <c r="Q3934" s="0" t="s">
        <v>120</v>
      </c>
      <c r="R3934" s="0" t="str">
        <f aca="false">CHOOSE(WEEKDAY(A3934),"Dom","Lun","Mar","Mie","Jue","Vie","Sab")</f>
        <v>Sab</v>
      </c>
    </row>
    <row r="3935" customFormat="false" ht="15" hidden="true" customHeight="true" outlineLevel="0" collapsed="false">
      <c r="A3935" s="32" t="n">
        <v>44555</v>
      </c>
      <c r="B3935" s="9" t="s">
        <v>1385</v>
      </c>
      <c r="D3935" s="72"/>
      <c r="E3935" s="73"/>
      <c r="F3935" s="74"/>
      <c r="G3935" s="73"/>
      <c r="H3935" s="75"/>
      <c r="I3935" s="75"/>
      <c r="J3935" s="75"/>
      <c r="K3935" s="34" t="s">
        <v>257</v>
      </c>
      <c r="L3935" s="7" t="n">
        <v>0.566666666666667</v>
      </c>
      <c r="M3935" s="7" t="n">
        <v>0.574305555555555</v>
      </c>
      <c r="N3935" s="77" t="str">
        <f aca="false">IF(A3936=A3935,IF(L3936,TEXT(L3936-M3935,"h:mm"),0),IF(M3935&lt;0.25,TEXT(L3936-M3935,"h:mm"),TEXT(1-M3935+L3936,"h:mm")))</f>
        <v>1:41</v>
      </c>
      <c r="Q3935" s="0" t="s">
        <v>120</v>
      </c>
      <c r="R3935" s="0" t="str">
        <f aca="false">CHOOSE(WEEKDAY(A3935),"Dom","Lun","Mar","Mie","Jue","Vie","Sab")</f>
        <v>Sab</v>
      </c>
    </row>
    <row r="3936" customFormat="false" ht="15" hidden="true" customHeight="true" outlineLevel="0" collapsed="false">
      <c r="A3936" s="32" t="n">
        <v>44555</v>
      </c>
      <c r="B3936" s="9" t="s">
        <v>5280</v>
      </c>
      <c r="D3936" s="72"/>
      <c r="E3936" s="73"/>
      <c r="F3936" s="74"/>
      <c r="G3936" s="73"/>
      <c r="H3936" s="75"/>
      <c r="I3936" s="75"/>
      <c r="J3936" s="75"/>
      <c r="K3936" s="34" t="s">
        <v>144</v>
      </c>
      <c r="L3936" s="7" t="n">
        <v>0.644444444444444</v>
      </c>
      <c r="M3936" s="7" t="n">
        <v>0.684722222222222</v>
      </c>
      <c r="N3936" s="77" t="str">
        <f aca="false">IF(A3937=A3936,IF(L3937,TEXT(L3937-M3936,"h:mm"),0),IF(M3936&lt;0.25,TEXT(L3937-M3936,"h:mm"),TEXT(1-M3936+L3937,"h:mm")))</f>
        <v>3:47</v>
      </c>
      <c r="Q3936" s="0" t="s">
        <v>120</v>
      </c>
      <c r="R3936" s="0" t="str">
        <f aca="false">CHOOSE(WEEKDAY(A3936),"Dom","Lun","Mar","Mie","Jue","Vie","Sab")</f>
        <v>Sab</v>
      </c>
    </row>
    <row r="3937" customFormat="false" ht="15" hidden="true" customHeight="true" outlineLevel="0" collapsed="false">
      <c r="A3937" s="32" t="n">
        <v>44555</v>
      </c>
      <c r="B3937" s="9" t="s">
        <v>5280</v>
      </c>
      <c r="D3937" s="72"/>
      <c r="E3937" s="73"/>
      <c r="F3937" s="74"/>
      <c r="G3937" s="73"/>
      <c r="H3937" s="75"/>
      <c r="I3937" s="75"/>
      <c r="J3937" s="75"/>
      <c r="K3937" s="34" t="s">
        <v>144</v>
      </c>
      <c r="L3937" s="7" t="n">
        <v>0.842361111111111</v>
      </c>
      <c r="M3937" s="7" t="n">
        <v>0.886805555555556</v>
      </c>
      <c r="N3937" s="77" t="str">
        <f aca="false">IF(A3938=A3937,IF(L3938,TEXT(L3938-M3937,"h:mm"),0),IF(M3937&lt;0.25,TEXT(L3938-M3937,"h:mm"),TEXT(1-M3937+L3938,"h:mm")))</f>
        <v>1:29</v>
      </c>
      <c r="Q3937" s="0" t="s">
        <v>120</v>
      </c>
      <c r="R3937" s="0" t="str">
        <f aca="false">CHOOSE(WEEKDAY(A3937),"Dom","Lun","Mar","Mie","Jue","Vie","Sab")</f>
        <v>Sab</v>
      </c>
    </row>
    <row r="3938" customFormat="false" ht="15" hidden="true" customHeight="true" outlineLevel="0" collapsed="false">
      <c r="A3938" s="47" t="n">
        <v>44555</v>
      </c>
      <c r="B3938" s="79" t="str">
        <f aca="false">IF(K3938="LAG.OXIDACIÓN","Va a descargar a la Laguna de Oxidación",IF(K3938="GARAJE","Retorna al garaje",""))</f>
        <v>Retorna al garaje</v>
      </c>
      <c r="C3938" s="49"/>
      <c r="D3938" s="80"/>
      <c r="E3938" s="81"/>
      <c r="F3938" s="82"/>
      <c r="G3938" s="81"/>
      <c r="H3938" s="83"/>
      <c r="I3938" s="83"/>
      <c r="J3938" s="83"/>
      <c r="K3938" s="103" t="s">
        <v>96</v>
      </c>
      <c r="L3938" s="85" t="n">
        <v>0.948611111111111</v>
      </c>
      <c r="M3938" s="85" t="n">
        <v>0.977083333333333</v>
      </c>
      <c r="N3938" s="86" t="str">
        <f aca="false">IF(A3939=A3938,IF(L3939,TEXT(L3939-M3938,"h:mm"),0),IF(M3938&lt;0.25,TEXT(L3939-M3938,"h:mm"),TEXT(1-M3938+L3939,"h:mm")))</f>
        <v>13:21</v>
      </c>
      <c r="O3938" s="59"/>
      <c r="Q3938" s="0" t="s">
        <v>120</v>
      </c>
      <c r="R3938" s="0" t="str">
        <f aca="false">CHOOSE(WEEKDAY(A3938),"Dom","Lun","Mar","Mie","Jue","Vie","Sab")</f>
        <v>Sab</v>
      </c>
    </row>
    <row r="3939" customFormat="false" ht="15" hidden="false" customHeight="true" outlineLevel="0" collapsed="false">
      <c r="A3939" s="32" t="n">
        <v>44556</v>
      </c>
      <c r="B3939" s="9" t="s">
        <v>2410</v>
      </c>
      <c r="C3939" s="164" t="n">
        <v>300</v>
      </c>
      <c r="D3939" s="144" t="s">
        <v>821</v>
      </c>
      <c r="E3939" s="73" t="s">
        <v>2411</v>
      </c>
      <c r="F3939" s="74" t="n">
        <f aca="false">IF(MONTH(A3939)=MONTH(A3938),F3938+1,1)</f>
        <v>1</v>
      </c>
      <c r="G3939" s="73"/>
      <c r="H3939" s="75" t="s">
        <v>2412</v>
      </c>
      <c r="I3939" s="75" t="s">
        <v>187</v>
      </c>
      <c r="J3939" s="75" t="s">
        <v>2313</v>
      </c>
      <c r="K3939" s="34" t="s">
        <v>80</v>
      </c>
      <c r="L3939" s="7" t="n">
        <v>0.533333333333333</v>
      </c>
      <c r="M3939" s="7" t="n">
        <v>0.541666666666667</v>
      </c>
      <c r="N3939" s="77" t="str">
        <f aca="false">IF(A3940=A3939,IF(L3940,TEXT(L3940-M3939,"h:mm"),0),IF(M3939&lt;0.25,TEXT(L3940-M3939,"h:mm"),TEXT(1-M3939+L3940,"h:mm")))</f>
        <v>0:19</v>
      </c>
      <c r="O3939" s="37" t="s">
        <v>2413</v>
      </c>
      <c r="P3939" s="143" t="s">
        <v>5536</v>
      </c>
      <c r="Q3939" s="0" t="s">
        <v>120</v>
      </c>
      <c r="R3939" s="0" t="str">
        <f aca="false">CHOOSE(WEEKDAY(A3939),"Dom","Lun","Mar","Mie","Jue","Vie","Sab")</f>
        <v>Dom</v>
      </c>
    </row>
    <row r="3940" customFormat="false" ht="15" hidden="false" customHeight="true" outlineLevel="0" collapsed="false">
      <c r="A3940" s="32" t="n">
        <v>44556</v>
      </c>
      <c r="B3940" s="9" t="s">
        <v>5537</v>
      </c>
      <c r="C3940" s="156" t="n">
        <v>350</v>
      </c>
      <c r="D3940" s="137" t="s">
        <v>821</v>
      </c>
      <c r="E3940" s="73" t="s">
        <v>5538</v>
      </c>
      <c r="F3940" s="74" t="n">
        <f aca="false">IF(MONTH(A3940)=MONTH(A3939),F3939+1,1)</f>
        <v>2</v>
      </c>
      <c r="G3940" s="73"/>
      <c r="H3940" s="75" t="s">
        <v>5539</v>
      </c>
      <c r="I3940" s="75" t="s">
        <v>187</v>
      </c>
      <c r="J3940" s="75" t="s">
        <v>2313</v>
      </c>
      <c r="K3940" s="34" t="s">
        <v>80</v>
      </c>
      <c r="L3940" s="7" t="n">
        <v>0.554861111111111</v>
      </c>
      <c r="M3940" s="7" t="n">
        <v>0.567361111111111</v>
      </c>
      <c r="N3940" s="77" t="str">
        <f aca="false">IF(A3941=A3940,IF(L3941,TEXT(L3941-M3940,"h:mm"),0),IF(M3940&lt;0.25,TEXT(L3941-M3940,"h:mm"),TEXT(1-M3940+L3941,"h:mm")))</f>
        <v>1:26</v>
      </c>
      <c r="O3940" s="37" t="s">
        <v>5540</v>
      </c>
      <c r="Q3940" s="0" t="s">
        <v>120</v>
      </c>
      <c r="R3940" s="0" t="str">
        <f aca="false">CHOOSE(WEEKDAY(A3940),"Dom","Lun","Mar","Mie","Jue","Vie","Sab")</f>
        <v>Dom</v>
      </c>
    </row>
    <row r="3941" customFormat="false" ht="15" hidden="false" customHeight="true" outlineLevel="0" collapsed="false">
      <c r="A3941" s="32" t="n">
        <v>44556</v>
      </c>
      <c r="B3941" s="9" t="s">
        <v>5541</v>
      </c>
      <c r="C3941" s="33" t="n">
        <v>300</v>
      </c>
      <c r="D3941" s="72" t="s">
        <v>821</v>
      </c>
      <c r="E3941" s="73" t="s">
        <v>5542</v>
      </c>
      <c r="F3941" s="74" t="n">
        <f aca="false">IF(MONTH(A3941)=MONTH(A3940),F3940+1,1)</f>
        <v>3</v>
      </c>
      <c r="G3941" s="73"/>
      <c r="H3941" s="75" t="s">
        <v>233</v>
      </c>
      <c r="I3941" s="75" t="s">
        <v>159</v>
      </c>
      <c r="J3941" s="75" t="s">
        <v>2313</v>
      </c>
      <c r="K3941" s="34" t="s">
        <v>80</v>
      </c>
      <c r="L3941" s="7" t="n">
        <v>0.627083333333333</v>
      </c>
      <c r="M3941" s="7" t="n">
        <v>0.6375</v>
      </c>
      <c r="N3941" s="77" t="str">
        <f aca="false">IF(A3942=A3941,IF(L3942,TEXT(L3942-M3941,"h:mm"),0),IF(M3941&lt;0.25,TEXT(L3942-M3941,"h:mm"),TEXT(1-M3941+L3942,"h:mm")))</f>
        <v>2:40</v>
      </c>
      <c r="O3941" s="37" t="s">
        <v>5543</v>
      </c>
      <c r="Q3941" s="0" t="s">
        <v>120</v>
      </c>
      <c r="R3941" s="0" t="str">
        <f aca="false">CHOOSE(WEEKDAY(A3941),"Dom","Lun","Mar","Mie","Jue","Vie","Sab")</f>
        <v>Dom</v>
      </c>
    </row>
    <row r="3942" customFormat="false" ht="15" hidden="false" customHeight="true" outlineLevel="0" collapsed="false">
      <c r="A3942" s="32" t="n">
        <v>44556</v>
      </c>
      <c r="B3942" s="9" t="s">
        <v>5537</v>
      </c>
      <c r="C3942" s="156" t="n">
        <v>350</v>
      </c>
      <c r="D3942" s="137" t="s">
        <v>821</v>
      </c>
      <c r="E3942" s="73" t="s">
        <v>5538</v>
      </c>
      <c r="F3942" s="74" t="n">
        <f aca="false">IF(MONTH(A3942)=MONTH(A3941),F3941+1,1)</f>
        <v>4</v>
      </c>
      <c r="G3942" s="73"/>
      <c r="H3942" s="75" t="s">
        <v>5539</v>
      </c>
      <c r="I3942" s="75" t="s">
        <v>187</v>
      </c>
      <c r="J3942" s="75" t="s">
        <v>2313</v>
      </c>
      <c r="K3942" s="34" t="s">
        <v>80</v>
      </c>
      <c r="L3942" s="7" t="n">
        <v>0.748611111111111</v>
      </c>
      <c r="M3942" s="7" t="n">
        <v>0.760416666666667</v>
      </c>
      <c r="N3942" s="77" t="str">
        <f aca="false">IF(A3943=A3942,IF(L3943,TEXT(L3943-M3942,"h:mm"),0),IF(M3942&lt;0.25,TEXT(L3943-M3942,"h:mm"),TEXT(1-M3942+L3943,"h:mm")))</f>
        <v>14:05</v>
      </c>
      <c r="O3942" s="37" t="s">
        <v>5540</v>
      </c>
      <c r="Q3942" s="0" t="s">
        <v>120</v>
      </c>
      <c r="R3942" s="0" t="str">
        <f aca="false">CHOOSE(WEEKDAY(A3942),"Dom","Lun","Mar","Mie","Jue","Vie","Sab")</f>
        <v>Dom</v>
      </c>
    </row>
    <row r="3943" customFormat="false" ht="15" hidden="false" customHeight="true" outlineLevel="0" collapsed="false">
      <c r="A3943" s="32" t="n">
        <v>44556</v>
      </c>
      <c r="B3943" s="9" t="s">
        <v>2377</v>
      </c>
      <c r="C3943" s="164" t="n">
        <v>400</v>
      </c>
      <c r="D3943" s="144" t="s">
        <v>104</v>
      </c>
      <c r="E3943" s="73" t="s">
        <v>2015</v>
      </c>
      <c r="F3943" s="74" t="n">
        <f aca="false">IF(MONTH(A3943)=MONTH(A3942),F3942+1,1)</f>
        <v>5</v>
      </c>
      <c r="G3943" s="73"/>
      <c r="H3943" s="75"/>
      <c r="I3943" s="75" t="s">
        <v>113</v>
      </c>
      <c r="J3943" s="75" t="s">
        <v>2313</v>
      </c>
      <c r="K3943" s="34" t="s">
        <v>80</v>
      </c>
      <c r="L3943" s="7" t="n">
        <v>0.347222222222222</v>
      </c>
      <c r="M3943" s="7" t="n">
        <v>0.365972222222222</v>
      </c>
      <c r="N3943" s="77" t="str">
        <f aca="false">IF(A3944=A3943,IF(L3944,TEXT(L3944-M3943,"h:mm"),0),IF(M3943&lt;0.25,TEXT(L3944-M3943,"h:mm"),TEXT(1-M3943+L3944,"h:mm")))</f>
        <v>0:08</v>
      </c>
      <c r="O3943" s="37" t="s">
        <v>2016</v>
      </c>
      <c r="P3943" s="143" t="s">
        <v>4413</v>
      </c>
      <c r="Q3943" s="0" t="s">
        <v>120</v>
      </c>
      <c r="R3943" s="0" t="str">
        <f aca="false">CHOOSE(WEEKDAY(A3943),"Dom","Lun","Mar","Mie","Jue","Vie","Sab")</f>
        <v>Dom</v>
      </c>
    </row>
    <row r="3944" customFormat="false" ht="15" hidden="false" customHeight="true" outlineLevel="0" collapsed="false">
      <c r="A3944" s="32" t="n">
        <v>44556</v>
      </c>
      <c r="B3944" s="9" t="s">
        <v>5544</v>
      </c>
      <c r="C3944" s="164" t="n">
        <v>300</v>
      </c>
      <c r="D3944" s="144" t="s">
        <v>104</v>
      </c>
      <c r="E3944" s="73" t="s">
        <v>5545</v>
      </c>
      <c r="F3944" s="74" t="n">
        <f aca="false">IF(MONTH(A3944)=MONTH(A3943),F3943+1,1)</f>
        <v>6</v>
      </c>
      <c r="G3944" s="73"/>
      <c r="H3944" s="75"/>
      <c r="I3944" s="75" t="s">
        <v>79</v>
      </c>
      <c r="J3944" s="75" t="s">
        <v>2313</v>
      </c>
      <c r="K3944" s="34" t="s">
        <v>80</v>
      </c>
      <c r="L3944" s="7" t="n">
        <v>0.371527777777778</v>
      </c>
      <c r="M3944" s="7" t="n">
        <v>0.3875</v>
      </c>
      <c r="N3944" s="77" t="str">
        <f aca="false">IF(A3945=A3944,IF(L3945,TEXT(L3945-M3944,"h:mm"),0),IF(M3944&lt;0.25,TEXT(L3945-M3944,"h:mm"),TEXT(1-M3944+L3945,"h:mm")))</f>
        <v>0:26</v>
      </c>
      <c r="O3944" s="37" t="s">
        <v>5546</v>
      </c>
      <c r="P3944" s="143" t="s">
        <v>4413</v>
      </c>
      <c r="Q3944" s="0" t="s">
        <v>120</v>
      </c>
      <c r="R3944" s="0" t="str">
        <f aca="false">CHOOSE(WEEKDAY(A3944),"Dom","Lun","Mar","Mie","Jue","Vie","Sab")</f>
        <v>Dom</v>
      </c>
    </row>
    <row r="3945" customFormat="false" ht="15" hidden="false" customHeight="true" outlineLevel="0" collapsed="false">
      <c r="A3945" s="32" t="n">
        <v>44556</v>
      </c>
      <c r="B3945" s="9" t="s">
        <v>2483</v>
      </c>
      <c r="C3945" s="33" t="n">
        <v>300</v>
      </c>
      <c r="D3945" s="72" t="s">
        <v>104</v>
      </c>
      <c r="E3945" s="73" t="s">
        <v>2484</v>
      </c>
      <c r="F3945" s="74" t="n">
        <f aca="false">IF(MONTH(A3945)=MONTH(A3944),F3944+1,1)</f>
        <v>7</v>
      </c>
      <c r="G3945" s="73"/>
      <c r="H3945" s="75"/>
      <c r="I3945" s="75" t="s">
        <v>113</v>
      </c>
      <c r="J3945" s="75" t="s">
        <v>2313</v>
      </c>
      <c r="K3945" s="34" t="s">
        <v>80</v>
      </c>
      <c r="L3945" s="7" t="n">
        <v>0.405555555555555</v>
      </c>
      <c r="M3945" s="7" t="n">
        <v>0.409722222222222</v>
      </c>
      <c r="N3945" s="77" t="str">
        <f aca="false">IF(A3946=A3945,IF(L3946,TEXT(L3946-M3945,"h:mm"),0),IF(M3945&lt;0.25,TEXT(L3946-M3945,"h:mm"),TEXT(1-M3945+L3946,"h:mm")))</f>
        <v>0:19</v>
      </c>
      <c r="O3945" s="37" t="s">
        <v>5547</v>
      </c>
      <c r="Q3945" s="0" t="s">
        <v>120</v>
      </c>
      <c r="R3945" s="0" t="str">
        <f aca="false">CHOOSE(WEEKDAY(A3945),"Dom","Lun","Mar","Mie","Jue","Vie","Sab")</f>
        <v>Dom</v>
      </c>
    </row>
    <row r="3946" customFormat="false" ht="15" hidden="false" customHeight="true" outlineLevel="0" collapsed="false">
      <c r="A3946" s="32" t="n">
        <v>44556</v>
      </c>
      <c r="B3946" s="9" t="s">
        <v>2483</v>
      </c>
      <c r="C3946" s="33" t="n">
        <v>300</v>
      </c>
      <c r="D3946" s="72" t="s">
        <v>104</v>
      </c>
      <c r="E3946" s="73" t="s">
        <v>2484</v>
      </c>
      <c r="F3946" s="74" t="n">
        <f aca="false">IF(MONTH(A3946)=MONTH(A3945),F3945+1,1)</f>
        <v>8</v>
      </c>
      <c r="G3946" s="73"/>
      <c r="H3946" s="75"/>
      <c r="I3946" s="75" t="s">
        <v>113</v>
      </c>
      <c r="J3946" s="75" t="s">
        <v>2313</v>
      </c>
      <c r="K3946" s="34" t="s">
        <v>80</v>
      </c>
      <c r="L3946" s="7" t="n">
        <v>0.422916666666667</v>
      </c>
      <c r="M3946" s="7" t="n">
        <v>0.424305555555556</v>
      </c>
      <c r="N3946" s="77" t="str">
        <f aca="false">IF(A3947=A3946,IF(L3947,TEXT(L3947-M3946,"h:mm"),0),IF(M3946&lt;0.25,TEXT(L3947-M3946,"h:mm"),TEXT(1-M3946+L3947,"h:mm")))</f>
        <v>0:11</v>
      </c>
      <c r="O3946" s="37" t="s">
        <v>5548</v>
      </c>
      <c r="Q3946" s="0" t="s">
        <v>120</v>
      </c>
      <c r="R3946" s="0" t="str">
        <f aca="false">CHOOSE(WEEKDAY(A3946),"Dom","Lun","Mar","Mie","Jue","Vie","Sab")</f>
        <v>Dom</v>
      </c>
    </row>
    <row r="3947" customFormat="false" ht="15" hidden="false" customHeight="true" outlineLevel="0" collapsed="false">
      <c r="A3947" s="32" t="n">
        <v>44556</v>
      </c>
      <c r="B3947" s="9" t="s">
        <v>897</v>
      </c>
      <c r="C3947" s="33" t="n">
        <v>300</v>
      </c>
      <c r="D3947" s="72" t="s">
        <v>104</v>
      </c>
      <c r="E3947" s="73" t="s">
        <v>899</v>
      </c>
      <c r="F3947" s="74" t="n">
        <f aca="false">IF(MONTH(A3947)=MONTH(A3946),F3946+1,1)</f>
        <v>9</v>
      </c>
      <c r="G3947" s="73"/>
      <c r="H3947" s="75" t="s">
        <v>897</v>
      </c>
      <c r="I3947" s="75" t="s">
        <v>79</v>
      </c>
      <c r="J3947" s="75" t="s">
        <v>2313</v>
      </c>
      <c r="K3947" s="34" t="s">
        <v>80</v>
      </c>
      <c r="L3947" s="7" t="n">
        <v>0.431944444444444</v>
      </c>
      <c r="M3947" s="7" t="n">
        <v>0.436805555555555</v>
      </c>
      <c r="N3947" s="77" t="str">
        <f aca="false">IF(A3948=A3947,IF(L3948,TEXT(L3948-M3947,"h:mm"),0),IF(M3947&lt;0.25,TEXT(L3948-M3947,"h:mm"),TEXT(1-M3947+L3948,"h:mm")))</f>
        <v>5:36</v>
      </c>
      <c r="O3947" s="37" t="s">
        <v>1097</v>
      </c>
      <c r="Q3947" s="0" t="s">
        <v>120</v>
      </c>
      <c r="R3947" s="0" t="str">
        <f aca="false">CHOOSE(WEEKDAY(A3947),"Dom","Lun","Mar","Mie","Jue","Vie","Sab")</f>
        <v>Dom</v>
      </c>
    </row>
    <row r="3948" customFormat="false" ht="15" hidden="false" customHeight="true" outlineLevel="0" collapsed="false">
      <c r="A3948" s="32" t="n">
        <v>44556</v>
      </c>
      <c r="B3948" s="9" t="s">
        <v>2138</v>
      </c>
      <c r="C3948" s="33" t="n">
        <v>300</v>
      </c>
      <c r="D3948" s="72" t="s">
        <v>104</v>
      </c>
      <c r="E3948" s="73" t="s">
        <v>5549</v>
      </c>
      <c r="F3948" s="74" t="n">
        <f aca="false">IF(MONTH(A3948)=MONTH(A3947),F3947+1,1)</f>
        <v>10</v>
      </c>
      <c r="G3948" s="73"/>
      <c r="H3948" s="75"/>
      <c r="I3948" s="75" t="s">
        <v>159</v>
      </c>
      <c r="J3948" s="75" t="s">
        <v>2313</v>
      </c>
      <c r="K3948" s="34" t="s">
        <v>80</v>
      </c>
      <c r="L3948" s="7" t="n">
        <v>0.670138888888889</v>
      </c>
      <c r="M3948" s="7" t="n">
        <v>0.670138888888889</v>
      </c>
      <c r="N3948" s="77" t="str">
        <f aca="false">IF(A3949=A3948,IF(L3949,TEXT(L3949-M3948,"h:mm"),0),IF(M3948&lt;0.25,TEXT(L3949-M3948,"h:mm"),TEXT(1-M3948+L3949,"h:mm")))</f>
        <v>0:08</v>
      </c>
      <c r="O3948" s="37" t="s">
        <v>5550</v>
      </c>
      <c r="Q3948" s="0" t="s">
        <v>120</v>
      </c>
      <c r="R3948" s="0" t="str">
        <f aca="false">CHOOSE(WEEKDAY(A3948),"Dom","Lun","Mar","Mie","Jue","Vie","Sab")</f>
        <v>Dom</v>
      </c>
    </row>
    <row r="3949" customFormat="false" ht="15" hidden="false" customHeight="true" outlineLevel="0" collapsed="false">
      <c r="A3949" s="32" t="n">
        <v>44556</v>
      </c>
      <c r="B3949" s="9" t="s">
        <v>2138</v>
      </c>
      <c r="C3949" s="33" t="n">
        <v>300</v>
      </c>
      <c r="D3949" s="72" t="s">
        <v>104</v>
      </c>
      <c r="E3949" s="73" t="s">
        <v>5551</v>
      </c>
      <c r="F3949" s="74" t="n">
        <f aca="false">IF(MONTH(A3949)=MONTH(A3948),F3948+1,1)</f>
        <v>11</v>
      </c>
      <c r="G3949" s="73"/>
      <c r="H3949" s="75"/>
      <c r="I3949" s="75" t="s">
        <v>159</v>
      </c>
      <c r="J3949" s="75" t="s">
        <v>2313</v>
      </c>
      <c r="K3949" s="34" t="s">
        <v>80</v>
      </c>
      <c r="L3949" s="7" t="n">
        <v>0.675694444444444</v>
      </c>
      <c r="M3949" s="7" t="n">
        <v>0.675694444444444</v>
      </c>
      <c r="N3949" s="77" t="str">
        <f aca="false">IF(A3950=A3949,IF(L3950,TEXT(L3950-M3949,"h:mm"),0),IF(M3949&lt;0.25,TEXT(L3950-M3949,"h:mm"),TEXT(1-M3949+L3950,"h:mm")))</f>
        <v>0:17</v>
      </c>
      <c r="O3949" s="37" t="s">
        <v>5550</v>
      </c>
      <c r="Q3949" s="0" t="s">
        <v>120</v>
      </c>
      <c r="R3949" s="0" t="str">
        <f aca="false">CHOOSE(WEEKDAY(A3949),"Dom","Lun","Mar","Mie","Jue","Vie","Sab")</f>
        <v>Dom</v>
      </c>
    </row>
    <row r="3950" customFormat="false" ht="15" hidden="false" customHeight="true" outlineLevel="0" collapsed="false">
      <c r="A3950" s="32" t="n">
        <v>44556</v>
      </c>
      <c r="B3950" s="9" t="s">
        <v>5552</v>
      </c>
      <c r="C3950" s="33" t="n">
        <v>300</v>
      </c>
      <c r="D3950" s="72" t="s">
        <v>104</v>
      </c>
      <c r="E3950" s="73" t="s">
        <v>5553</v>
      </c>
      <c r="F3950" s="74" t="n">
        <f aca="false">IF(MONTH(A3950)=MONTH(A3949),F3949+1,1)</f>
        <v>12</v>
      </c>
      <c r="G3950" s="73"/>
      <c r="H3950" s="75"/>
      <c r="I3950" s="75" t="s">
        <v>159</v>
      </c>
      <c r="J3950" s="75" t="s">
        <v>2313</v>
      </c>
      <c r="K3950" s="34" t="s">
        <v>80</v>
      </c>
      <c r="L3950" s="7" t="n">
        <v>0.6875</v>
      </c>
      <c r="M3950" s="7" t="n">
        <v>0.697222222222222</v>
      </c>
      <c r="N3950" s="77" t="str">
        <f aca="false">IF(A3951=A3950,IF(L3951,TEXT(L3951-M3950,"h:mm"),0),IF(M3950&lt;0.25,TEXT(L3951-M3950,"h:mm"),TEXT(1-M3950+L3951,"h:mm")))</f>
        <v>15:26</v>
      </c>
      <c r="O3950" s="37" t="s">
        <v>5554</v>
      </c>
      <c r="Q3950" s="0" t="s">
        <v>120</v>
      </c>
      <c r="R3950" s="0" t="str">
        <f aca="false">CHOOSE(WEEKDAY(A3950),"Dom","Lun","Mar","Mie","Jue","Vie","Sab")</f>
        <v>Dom</v>
      </c>
    </row>
    <row r="3951" customFormat="false" ht="15" hidden="true" customHeight="true" outlineLevel="0" collapsed="false">
      <c r="A3951" s="32" t="n">
        <v>44556</v>
      </c>
      <c r="B3951" s="9" t="s">
        <v>1632</v>
      </c>
      <c r="D3951" s="72"/>
      <c r="E3951" s="73"/>
      <c r="F3951" s="74"/>
      <c r="G3951" s="73"/>
      <c r="H3951" s="75"/>
      <c r="I3951" s="75"/>
      <c r="J3951" s="75"/>
      <c r="K3951" s="34" t="s">
        <v>257</v>
      </c>
      <c r="L3951" s="7" t="n">
        <v>0.340277777777778</v>
      </c>
      <c r="M3951" s="7" t="n">
        <v>0.34375</v>
      </c>
      <c r="N3951" s="77" t="str">
        <f aca="false">IF(A3952=A3951,IF(L3952,TEXT(L3952-M3951,"h:mm"),0),IF(M3951&lt;0.25,TEXT(L3952-M3951,"h:mm"),TEXT(1-M3951+L3952,"h:mm")))</f>
        <v>2:45</v>
      </c>
      <c r="Q3951" s="0" t="s">
        <v>120</v>
      </c>
      <c r="R3951" s="0" t="str">
        <f aca="false">CHOOSE(WEEKDAY(A3951),"Dom","Lun","Mar","Mie","Jue","Vie","Sab")</f>
        <v>Dom</v>
      </c>
    </row>
    <row r="3952" customFormat="false" ht="15" hidden="true" customHeight="true" outlineLevel="0" collapsed="false">
      <c r="A3952" s="32" t="n">
        <v>44556</v>
      </c>
      <c r="B3952" s="9" t="s">
        <v>5280</v>
      </c>
      <c r="D3952" s="72"/>
      <c r="E3952" s="73"/>
      <c r="F3952" s="74"/>
      <c r="G3952" s="73"/>
      <c r="H3952" s="75"/>
      <c r="I3952" s="75"/>
      <c r="J3952" s="75"/>
      <c r="K3952" s="34" t="s">
        <v>144</v>
      </c>
      <c r="L3952" s="7" t="n">
        <v>0.458333333333333</v>
      </c>
      <c r="M3952" s="7" t="n">
        <v>0.506944444444444</v>
      </c>
      <c r="N3952" s="77" t="str">
        <f aca="false">IF(A3953=A3952,IF(L3953,TEXT(L3953-M3952,"h:mm"),0),IF(M3952&lt;0.25,TEXT(L3953-M3952,"h:mm"),TEXT(1-M3952+L3953,"h:mm")))</f>
        <v>1:56</v>
      </c>
      <c r="Q3952" s="0" t="s">
        <v>120</v>
      </c>
      <c r="R3952" s="0" t="str">
        <f aca="false">CHOOSE(WEEKDAY(A3952),"Dom","Lun","Mar","Mie","Jue","Vie","Sab")</f>
        <v>Dom</v>
      </c>
    </row>
    <row r="3953" customFormat="false" ht="15" hidden="true" customHeight="true" outlineLevel="0" collapsed="false">
      <c r="A3953" s="32" t="n">
        <v>44556</v>
      </c>
      <c r="B3953" s="9" t="str">
        <f aca="false">IF(K3953="LAG.OXIDACIÓN","Va a descargar a la Laguna de Oxidación",IF(K3953="GARAJE","Retorna al garaje",""))</f>
        <v>Va a descargar a la Laguna de Oxidación</v>
      </c>
      <c r="D3953" s="72"/>
      <c r="E3953" s="73"/>
      <c r="F3953" s="74"/>
      <c r="G3953" s="73"/>
      <c r="H3953" s="75"/>
      <c r="I3953" s="75"/>
      <c r="J3953" s="75"/>
      <c r="K3953" s="34" t="s">
        <v>144</v>
      </c>
      <c r="L3953" s="7" t="n">
        <v>0.5875</v>
      </c>
      <c r="M3953" s="7" t="n">
        <v>0.615972222222222</v>
      </c>
      <c r="N3953" s="77" t="str">
        <f aca="false">IF(A3954=A3953,IF(L3954,TEXT(L3954-M3953,"h:mm"),0),IF(M3953&lt;0.25,TEXT(L3954-M3953,"h:mm"),TEXT(1-M3953+L3954,"h:mm")))</f>
        <v>2:09</v>
      </c>
      <c r="Q3953" s="0" t="s">
        <v>120</v>
      </c>
      <c r="R3953" s="0" t="str">
        <f aca="false">CHOOSE(WEEKDAY(A3953),"Dom","Lun","Mar","Mie","Jue","Vie","Sab")</f>
        <v>Dom</v>
      </c>
    </row>
    <row r="3954" customFormat="false" ht="15" hidden="true" customHeight="true" outlineLevel="0" collapsed="false">
      <c r="A3954" s="32" t="n">
        <v>44556</v>
      </c>
      <c r="B3954" s="9" t="s">
        <v>5280</v>
      </c>
      <c r="D3954" s="72"/>
      <c r="E3954" s="73"/>
      <c r="F3954" s="74"/>
      <c r="G3954" s="73"/>
      <c r="H3954" s="75"/>
      <c r="I3954" s="75"/>
      <c r="J3954" s="75"/>
      <c r="K3954" s="34" t="s">
        <v>144</v>
      </c>
      <c r="L3954" s="7" t="n">
        <v>0.705555555555556</v>
      </c>
      <c r="M3954" s="7" t="n">
        <v>0.719444444444444</v>
      </c>
      <c r="N3954" s="77" t="str">
        <f aca="false">IF(A3955=A3954,IF(L3955,TEXT(L3955-M3954,"h:mm"),0),IF(M3954&lt;0.25,TEXT(L3955-M3954,"h:mm"),TEXT(1-M3954+L3955,"h:mm")))</f>
        <v>1:18</v>
      </c>
      <c r="Q3954" s="0" t="s">
        <v>120</v>
      </c>
      <c r="R3954" s="0" t="str">
        <f aca="false">CHOOSE(WEEKDAY(A3954),"Dom","Lun","Mar","Mie","Jue","Vie","Sab")</f>
        <v>Dom</v>
      </c>
    </row>
    <row r="3955" customFormat="false" ht="15" hidden="true" customHeight="true" outlineLevel="0" collapsed="false">
      <c r="A3955" s="47" t="n">
        <v>44556</v>
      </c>
      <c r="B3955" s="79" t="str">
        <f aca="false">IF(K3955="LAG.OXIDACIÓN","Va a descargar a la Laguna de Oxidación",IF(K3955="GARAJE","Retorna al garaje",""))</f>
        <v>Retorna al garaje</v>
      </c>
      <c r="C3955" s="49"/>
      <c r="D3955" s="80"/>
      <c r="E3955" s="81"/>
      <c r="F3955" s="82"/>
      <c r="G3955" s="81"/>
      <c r="H3955" s="83"/>
      <c r="I3955" s="83"/>
      <c r="J3955" s="83"/>
      <c r="K3955" s="103" t="s">
        <v>96</v>
      </c>
      <c r="L3955" s="85" t="n">
        <v>0.773611111111111</v>
      </c>
      <c r="M3955" s="85" t="n">
        <v>0.7875</v>
      </c>
      <c r="N3955" s="86" t="str">
        <f aca="false">IF(A3957=A3955,IF(L3957,TEXT(L3957-M3955,"h:mm"),0),IF(M3955&lt;0.25,TEXT(L3957-M3955,"h:mm"),TEXT(1-M3955+L3957,"h:mm")))</f>
        <v>19:47</v>
      </c>
      <c r="O3955" s="59"/>
      <c r="Q3955" s="0" t="s">
        <v>120</v>
      </c>
      <c r="R3955" s="0" t="str">
        <f aca="false">CHOOSE(WEEKDAY(A3955),"Dom","Lun","Mar","Mie","Jue","Vie","Sab")</f>
        <v>Dom</v>
      </c>
    </row>
    <row r="3956" customFormat="false" ht="15" hidden="false" customHeight="true" outlineLevel="0" collapsed="false">
      <c r="A3956" s="70" t="n">
        <v>44557</v>
      </c>
      <c r="B3956" s="9" t="s">
        <v>798</v>
      </c>
      <c r="C3956" s="71" t="n">
        <v>1300</v>
      </c>
      <c r="D3956" s="72" t="s">
        <v>821</v>
      </c>
      <c r="E3956" s="73" t="s">
        <v>5555</v>
      </c>
      <c r="F3956" s="74" t="n">
        <f aca="false">IF(MONTH(A3956)=MONTH(A3955),F3955+1,1)</f>
        <v>1</v>
      </c>
      <c r="G3956" s="73"/>
      <c r="H3956" s="75"/>
      <c r="I3956" s="75" t="s">
        <v>798</v>
      </c>
      <c r="J3956" s="75" t="s">
        <v>2313</v>
      </c>
      <c r="K3956" s="104" t="s">
        <v>757</v>
      </c>
      <c r="L3956" s="7" t="n">
        <v>0.422916666666667</v>
      </c>
      <c r="M3956" s="7" t="n">
        <v>0.422916666666667</v>
      </c>
      <c r="N3956" s="77" t="str">
        <f aca="false">IF(A3957=A3956,IF(L3957,TEXT(L3957-M3956,"h:mm"),0),IF(M3956&lt;0.25,TEXT(L3957-M3956,"h:mm"),TEXT(1-M3956+L3957,"h:mm")))</f>
        <v>4:32</v>
      </c>
      <c r="O3956" s="78" t="s">
        <v>5556</v>
      </c>
      <c r="P3956" s="143" t="s">
        <v>5557</v>
      </c>
      <c r="Q3956" s="0" t="s">
        <v>120</v>
      </c>
      <c r="R3956" s="0" t="str">
        <f aca="false">CHOOSE(WEEKDAY(A3956),"Dom","Lun","Mar","Mie","Jue","Vie","Sab")</f>
        <v>Lun</v>
      </c>
    </row>
    <row r="3957" customFormat="false" ht="15" hidden="false" customHeight="true" outlineLevel="0" collapsed="false">
      <c r="A3957" s="32" t="n">
        <v>44557</v>
      </c>
      <c r="B3957" s="9" t="s">
        <v>5558</v>
      </c>
      <c r="C3957" s="33" t="n">
        <v>350</v>
      </c>
      <c r="D3957" s="72" t="s">
        <v>821</v>
      </c>
      <c r="E3957" s="73" t="s">
        <v>5559</v>
      </c>
      <c r="F3957" s="74" t="n">
        <f aca="false">IF(MONTH(A3957)=MONTH(A3956),F3956+1,1)</f>
        <v>2</v>
      </c>
      <c r="G3957" s="73"/>
      <c r="H3957" s="75" t="s">
        <v>5560</v>
      </c>
      <c r="I3957" s="75" t="s">
        <v>131</v>
      </c>
      <c r="J3957" s="75" t="s">
        <v>2313</v>
      </c>
      <c r="K3957" s="34" t="s">
        <v>80</v>
      </c>
      <c r="L3957" s="7" t="n">
        <v>0.611805555555556</v>
      </c>
      <c r="M3957" s="7" t="n">
        <v>0.640277777777778</v>
      </c>
      <c r="N3957" s="77" t="str">
        <f aca="false">IF(A3958=A3957,IF(L3958,TEXT(L3958-M3957,"h:mm"),0),IF(M3957&lt;0.25,TEXT(L3958-M3957,"h:mm"),TEXT(1-M3957+L3958,"h:mm")))</f>
        <v>0:23</v>
      </c>
      <c r="O3957" s="37" t="s">
        <v>5561</v>
      </c>
      <c r="P3957" s="147" t="s">
        <v>3508</v>
      </c>
      <c r="Q3957" s="0" t="s">
        <v>120</v>
      </c>
      <c r="R3957" s="0" t="str">
        <f aca="false">CHOOSE(WEEKDAY(A3957),"Dom","Lun","Mar","Mie","Jue","Vie","Sab")</f>
        <v>Lun</v>
      </c>
    </row>
    <row r="3958" customFormat="false" ht="15" hidden="false" customHeight="true" outlineLevel="0" collapsed="false">
      <c r="A3958" s="32" t="n">
        <v>44557</v>
      </c>
      <c r="B3958" s="9" t="s">
        <v>5558</v>
      </c>
      <c r="C3958" s="33" t="n">
        <v>350</v>
      </c>
      <c r="D3958" s="72" t="s">
        <v>821</v>
      </c>
      <c r="E3958" s="73" t="s">
        <v>5562</v>
      </c>
      <c r="F3958" s="74" t="n">
        <f aca="false">IF(MONTH(A3958)=MONTH(A3957),F3957+1,1)</f>
        <v>3</v>
      </c>
      <c r="G3958" s="73"/>
      <c r="H3958" s="75"/>
      <c r="I3958" s="75" t="s">
        <v>131</v>
      </c>
      <c r="J3958" s="75" t="s">
        <v>2313</v>
      </c>
      <c r="K3958" s="34" t="s">
        <v>80</v>
      </c>
      <c r="L3958" s="7" t="n">
        <v>0.65625</v>
      </c>
      <c r="M3958" s="7" t="n">
        <v>0.65625</v>
      </c>
      <c r="N3958" s="77" t="str">
        <f aca="false">IF(A3959=A3958,IF(L3959,TEXT(L3959-M3958,"h:mm"),0),IF(M3958&lt;0.25,TEXT(L3959-M3958,"h:mm"),TEXT(1-M3958+L3959,"h:mm")))</f>
        <v>19:57</v>
      </c>
      <c r="O3958" s="37" t="s">
        <v>5563</v>
      </c>
      <c r="Q3958" s="0" t="s">
        <v>120</v>
      </c>
      <c r="R3958" s="0" t="str">
        <f aca="false">CHOOSE(WEEKDAY(A3958),"Dom","Lun","Mar","Mie","Jue","Vie","Sab")</f>
        <v>Lun</v>
      </c>
    </row>
    <row r="3959" customFormat="false" ht="15" hidden="false" customHeight="true" outlineLevel="0" collapsed="false">
      <c r="A3959" s="32" t="n">
        <v>44557</v>
      </c>
      <c r="B3959" s="9" t="s">
        <v>204</v>
      </c>
      <c r="C3959" s="156" t="n">
        <v>450</v>
      </c>
      <c r="D3959" s="137" t="s">
        <v>104</v>
      </c>
      <c r="E3959" s="73" t="s">
        <v>205</v>
      </c>
      <c r="F3959" s="74" t="n">
        <f aca="false">IF(MONTH(A3959)=MONTH(A3958),F3958+1,1)</f>
        <v>4</v>
      </c>
      <c r="G3959" s="73"/>
      <c r="H3959" s="75" t="s">
        <v>204</v>
      </c>
      <c r="I3959" s="75" t="s">
        <v>79</v>
      </c>
      <c r="J3959" s="75" t="s">
        <v>2313</v>
      </c>
      <c r="K3959" s="34" t="s">
        <v>80</v>
      </c>
      <c r="L3959" s="7" t="n">
        <v>0.4875</v>
      </c>
      <c r="M3959" s="7" t="n">
        <v>0.491666666666667</v>
      </c>
      <c r="N3959" s="77" t="str">
        <f aca="false">IF(A3960=A3959,IF(L3960,TEXT(L3960-M3959,"h:mm"),0),IF(M3959&lt;0.25,TEXT(L3960-M3959,"h:mm"),TEXT(1-M3959+L3960,"h:mm")))</f>
        <v>1:59</v>
      </c>
      <c r="O3959" s="37" t="s">
        <v>207</v>
      </c>
      <c r="Q3959" s="0" t="s">
        <v>120</v>
      </c>
      <c r="R3959" s="0" t="str">
        <f aca="false">CHOOSE(WEEKDAY(A3959),"Dom","Lun","Mar","Mie","Jue","Vie","Sab")</f>
        <v>Lun</v>
      </c>
    </row>
    <row r="3960" customFormat="false" ht="15" hidden="false" customHeight="true" outlineLevel="0" collapsed="false">
      <c r="A3960" s="32" t="n">
        <v>44557</v>
      </c>
      <c r="B3960" s="9" t="s">
        <v>5564</v>
      </c>
      <c r="C3960" s="156" t="n">
        <v>300</v>
      </c>
      <c r="D3960" s="137" t="s">
        <v>104</v>
      </c>
      <c r="E3960" s="73" t="s">
        <v>5565</v>
      </c>
      <c r="F3960" s="74" t="n">
        <f aca="false">IF(MONTH(A3960)=MONTH(A3959),F3959+1,1)</f>
        <v>5</v>
      </c>
      <c r="G3960" s="73"/>
      <c r="H3960" s="75"/>
      <c r="I3960" s="75" t="s">
        <v>159</v>
      </c>
      <c r="J3960" s="75" t="s">
        <v>2313</v>
      </c>
      <c r="K3960" s="34" t="s">
        <v>80</v>
      </c>
      <c r="L3960" s="7" t="n">
        <v>0.574305555555555</v>
      </c>
      <c r="M3960" s="7" t="n">
        <v>0.594444444444444</v>
      </c>
      <c r="N3960" s="77" t="str">
        <f aca="false">IF(A3961=A3960,IF(L3961,TEXT(L3961-M3960,"h:mm"),0),IF(M3960&lt;0.25,TEXT(L3961-M3960,"h:mm"),TEXT(1-M3960+L3961,"h:mm")))</f>
        <v>3:12</v>
      </c>
      <c r="O3960" s="37" t="s">
        <v>5566</v>
      </c>
      <c r="P3960" s="143"/>
      <c r="Q3960" s="0" t="s">
        <v>120</v>
      </c>
      <c r="R3960" s="0" t="str">
        <f aca="false">CHOOSE(WEEKDAY(A3960),"Dom","Lun","Mar","Mie","Jue","Vie","Sab")</f>
        <v>Lun</v>
      </c>
    </row>
    <row r="3961" customFormat="false" ht="15" hidden="false" customHeight="true" outlineLevel="0" collapsed="false">
      <c r="A3961" s="32" t="n">
        <v>44557</v>
      </c>
      <c r="B3961" s="9" t="s">
        <v>5567</v>
      </c>
      <c r="C3961" s="156" t="n">
        <v>350</v>
      </c>
      <c r="D3961" s="137" t="s">
        <v>104</v>
      </c>
      <c r="E3961" s="73" t="s">
        <v>5568</v>
      </c>
      <c r="F3961" s="74" t="n">
        <f aca="false">IF(MONTH(A3961)=MONTH(A3960),F3960+1,1)</f>
        <v>6</v>
      </c>
      <c r="G3961" s="73"/>
      <c r="H3961" s="75"/>
      <c r="I3961" s="75" t="s">
        <v>131</v>
      </c>
      <c r="J3961" s="75" t="s">
        <v>2313</v>
      </c>
      <c r="K3961" s="34" t="s">
        <v>80</v>
      </c>
      <c r="L3961" s="7" t="n">
        <v>0.727777777777778</v>
      </c>
      <c r="M3961" s="7" t="n">
        <v>0.763888888888889</v>
      </c>
      <c r="N3961" s="77" t="str">
        <f aca="false">IF(A3963=A3961,IF(L3963,TEXT(L3963-M3961,"h:mm"),0),IF(M3961&lt;0.25,TEXT(L3963-M3961,"h:mm"),TEXT(1-M3961+L3963,"h:mm")))</f>
        <v>16:36</v>
      </c>
      <c r="O3961" s="37" t="s">
        <v>5569</v>
      </c>
      <c r="Q3961" s="0" t="s">
        <v>120</v>
      </c>
      <c r="R3961" s="0" t="str">
        <f aca="false">CHOOSE(WEEKDAY(A3961),"Dom","Lun","Mar","Mie","Jue","Vie","Sab")</f>
        <v>Lun</v>
      </c>
    </row>
    <row r="3962" customFormat="false" ht="15" hidden="false" customHeight="true" outlineLevel="0" collapsed="false">
      <c r="A3962" s="32" t="n">
        <v>44557</v>
      </c>
      <c r="B3962" s="9" t="s">
        <v>5567</v>
      </c>
      <c r="C3962" s="156" t="n">
        <v>350</v>
      </c>
      <c r="D3962" s="137" t="s">
        <v>104</v>
      </c>
      <c r="E3962" s="73" t="s">
        <v>5570</v>
      </c>
      <c r="F3962" s="74" t="n">
        <f aca="false">IF(MONTH(A3962)=MONTH(A3961),F3961+1,1)</f>
        <v>7</v>
      </c>
      <c r="G3962" s="73"/>
      <c r="H3962" s="75"/>
      <c r="I3962" s="75" t="s">
        <v>131</v>
      </c>
      <c r="J3962" s="75" t="s">
        <v>2313</v>
      </c>
      <c r="K3962" s="34" t="s">
        <v>80</v>
      </c>
      <c r="L3962" s="7" t="n">
        <v>0.727777777777778</v>
      </c>
      <c r="M3962" s="7" t="n">
        <v>0.763888888888889</v>
      </c>
      <c r="N3962" s="77" t="str">
        <f aca="false">IF(A3964=A3962,IF(L3964,TEXT(L3964-M3962,"h:mm"),0),IF(M3962&lt;0.25,TEXT(L3964-M3962,"h:mm"),TEXT(1-M3962+L3964,"h:mm")))</f>
        <v>18:06</v>
      </c>
      <c r="O3962" s="37" t="s">
        <v>5569</v>
      </c>
      <c r="Q3962" s="0" t="s">
        <v>120</v>
      </c>
      <c r="R3962" s="0" t="str">
        <f aca="false">CHOOSE(WEEKDAY(A3962),"Dom","Lun","Mar","Mie","Jue","Vie","Sab")</f>
        <v>Lun</v>
      </c>
    </row>
    <row r="3963" customFormat="false" ht="15" hidden="true" customHeight="true" outlineLevel="0" collapsed="false">
      <c r="A3963" s="32" t="n">
        <v>44557</v>
      </c>
      <c r="B3963" s="9" t="s">
        <v>5571</v>
      </c>
      <c r="D3963" s="72"/>
      <c r="E3963" s="73"/>
      <c r="F3963" s="74"/>
      <c r="G3963" s="73"/>
      <c r="H3963" s="75"/>
      <c r="I3963" s="75"/>
      <c r="J3963" s="75"/>
      <c r="K3963" s="34" t="s">
        <v>257</v>
      </c>
      <c r="L3963" s="7" t="n">
        <v>0.455555555555556</v>
      </c>
      <c r="M3963" s="7" t="n">
        <v>0.484027777777778</v>
      </c>
      <c r="N3963" s="77" t="str">
        <f aca="false">IF(A3964=A3963,IF(L3964,TEXT(L3964-M3963,"h:mm"),0),IF(M3963&lt;0.25,TEXT(L3964-M3963,"h:mm"),TEXT(1-M3963+L3964,"h:mm")))</f>
        <v>0:49</v>
      </c>
      <c r="Q3963" s="0" t="s">
        <v>120</v>
      </c>
      <c r="R3963" s="0" t="str">
        <f aca="false">CHOOSE(WEEKDAY(A3963),"Dom","Lun","Mar","Mie","Jue","Vie","Sab")</f>
        <v>Lun</v>
      </c>
    </row>
    <row r="3964" customFormat="false" ht="15" hidden="true" customHeight="true" outlineLevel="0" collapsed="false">
      <c r="A3964" s="32" t="n">
        <v>44557</v>
      </c>
      <c r="B3964" s="9" t="s">
        <v>5280</v>
      </c>
      <c r="D3964" s="72"/>
      <c r="E3964" s="73"/>
      <c r="F3964" s="74"/>
      <c r="G3964" s="73"/>
      <c r="H3964" s="75"/>
      <c r="I3964" s="75"/>
      <c r="J3964" s="75"/>
      <c r="K3964" s="34" t="s">
        <v>144</v>
      </c>
      <c r="L3964" s="7" t="n">
        <v>0.518055555555556</v>
      </c>
      <c r="M3964" s="7" t="n">
        <v>0.552777777777778</v>
      </c>
      <c r="N3964" s="77" t="str">
        <f aca="false">IF(A3965=A3964,IF(L3965,TEXT(L3965-M3964,"h:mm"),0),IF(M3964&lt;0.25,TEXT(L3965-M3964,"h:mm"),TEXT(1-M3964+L3965,"h:mm")))</f>
        <v>3:06</v>
      </c>
      <c r="Q3964" s="0" t="s">
        <v>120</v>
      </c>
      <c r="R3964" s="0" t="str">
        <f aca="false">CHOOSE(WEEKDAY(A3964),"Dom","Lun","Mar","Mie","Jue","Vie","Sab")</f>
        <v>Lun</v>
      </c>
    </row>
    <row r="3965" customFormat="false" ht="15" hidden="true" customHeight="true" outlineLevel="0" collapsed="false">
      <c r="A3965" s="32" t="n">
        <v>44557</v>
      </c>
      <c r="B3965" s="9" t="str">
        <f aca="false">IF(K3965="LAG.OXIDACIÓN","Va a descargar a la Laguna de Oxidación",IF(K3965="GARAJE","Retorna al garaje",""))</f>
        <v>Va a descargar a la Laguna de Oxidación</v>
      </c>
      <c r="D3965" s="72"/>
      <c r="E3965" s="73"/>
      <c r="F3965" s="74"/>
      <c r="G3965" s="73"/>
      <c r="H3965" s="75"/>
      <c r="I3965" s="75"/>
      <c r="J3965" s="75"/>
      <c r="K3965" s="34" t="s">
        <v>144</v>
      </c>
      <c r="L3965" s="7" t="n">
        <v>0.681944444444444</v>
      </c>
      <c r="M3965" s="7" t="n">
        <v>0.711111111111111</v>
      </c>
      <c r="N3965" s="77" t="str">
        <f aca="false">IF(A3966=A3965,IF(L3966,TEXT(L3966-M3965,"h:mm"),0),IF(M3965&lt;0.25,TEXT(L3966-M3965,"h:mm"),TEXT(1-M3965+L3966,"h:mm")))</f>
        <v>2:00</v>
      </c>
      <c r="Q3965" s="0" t="s">
        <v>120</v>
      </c>
      <c r="R3965" s="0" t="str">
        <f aca="false">CHOOSE(WEEKDAY(A3965),"Dom","Lun","Mar","Mie","Jue","Vie","Sab")</f>
        <v>Lun</v>
      </c>
    </row>
    <row r="3966" customFormat="false" ht="15" hidden="true" customHeight="true" outlineLevel="0" collapsed="false">
      <c r="A3966" s="32" t="n">
        <v>44557</v>
      </c>
      <c r="B3966" s="9" t="str">
        <f aca="false">IF(K3966="LAG.OXIDACIÓN","Va a descargar a la Laguna de Oxidación",IF(K3966="GARAJE","Retorna al garaje",""))</f>
        <v>Va a descargar a la Laguna de Oxidación</v>
      </c>
      <c r="D3966" s="72"/>
      <c r="E3966" s="73"/>
      <c r="F3966" s="74"/>
      <c r="G3966" s="73"/>
      <c r="H3966" s="75"/>
      <c r="I3966" s="75"/>
      <c r="J3966" s="75"/>
      <c r="K3966" s="34" t="s">
        <v>144</v>
      </c>
      <c r="L3966" s="7" t="n">
        <v>0.794444444444444</v>
      </c>
      <c r="M3966" s="7" t="n">
        <v>0.834722222222222</v>
      </c>
      <c r="N3966" s="77" t="str">
        <f aca="false">IF(A3967=A3966,IF(L3967,TEXT(L3967-M3966,"h:mm"),0),IF(M3966&lt;0.25,TEXT(L3967-M3966,"h:mm"),TEXT(1-M3966+L3967,"h:mm")))</f>
        <v>0:14</v>
      </c>
      <c r="Q3966" s="0" t="s">
        <v>120</v>
      </c>
      <c r="R3966" s="0" t="str">
        <f aca="false">CHOOSE(WEEKDAY(A3966),"Dom","Lun","Mar","Mie","Jue","Vie","Sab")</f>
        <v>Lun</v>
      </c>
    </row>
    <row r="3967" customFormat="false" ht="15" hidden="true" customHeight="true" outlineLevel="0" collapsed="false">
      <c r="A3967" s="47" t="n">
        <v>44557</v>
      </c>
      <c r="B3967" s="79" t="str">
        <f aca="false">IF(K3967="LAG.OXIDACIÓN","Va a descargar a la Laguna de Oxidación",IF(K3967="GARAJE","Retorna al garaje",""))</f>
        <v>Retorna al garaje</v>
      </c>
      <c r="C3967" s="49"/>
      <c r="D3967" s="80"/>
      <c r="E3967" s="81"/>
      <c r="F3967" s="82"/>
      <c r="G3967" s="81"/>
      <c r="H3967" s="83"/>
      <c r="I3967" s="83"/>
      <c r="J3967" s="83"/>
      <c r="K3967" s="103" t="s">
        <v>96</v>
      </c>
      <c r="L3967" s="85" t="n">
        <v>0.844444444444444</v>
      </c>
      <c r="M3967" s="85" t="n">
        <v>0.863194444444444</v>
      </c>
      <c r="N3967" s="86" t="str">
        <f aca="false">IF(A3968=A3967,IF(L3968,TEXT(L3968-M3967,"h:mm"),0),IF(M3967&lt;0.25,TEXT(L3968-M3967,"h:mm"),TEXT(1-M3967+L3968,"h:mm")))</f>
        <v>13:50</v>
      </c>
      <c r="O3967" s="59"/>
      <c r="Q3967" s="0" t="s">
        <v>120</v>
      </c>
      <c r="R3967" s="0" t="str">
        <f aca="false">CHOOSE(WEEKDAY(A3967),"Dom","Lun","Mar","Mie","Jue","Vie","Sab")</f>
        <v>Lun</v>
      </c>
    </row>
    <row r="3968" customFormat="false" ht="15" hidden="false" customHeight="true" outlineLevel="0" collapsed="false">
      <c r="A3968" s="32" t="n">
        <v>44558</v>
      </c>
      <c r="B3968" s="9" t="s">
        <v>5572</v>
      </c>
      <c r="C3968" s="156" t="n">
        <v>300</v>
      </c>
      <c r="D3968" s="137" t="s">
        <v>821</v>
      </c>
      <c r="E3968" s="73" t="s">
        <v>5573</v>
      </c>
      <c r="F3968" s="74" t="n">
        <f aca="false">IF(MONTH(A3968)=MONTH(A3967),F3967+1,1)</f>
        <v>1</v>
      </c>
      <c r="G3968" s="73"/>
      <c r="H3968" s="75" t="s">
        <v>233</v>
      </c>
      <c r="I3968" s="75" t="s">
        <v>159</v>
      </c>
      <c r="J3968" s="75" t="s">
        <v>2313</v>
      </c>
      <c r="K3968" s="34" t="s">
        <v>80</v>
      </c>
      <c r="L3968" s="7" t="n">
        <v>0.439583333333333</v>
      </c>
      <c r="M3968" s="7" t="n">
        <v>0.458333333333333</v>
      </c>
      <c r="N3968" s="77" t="str">
        <f aca="false">IF(A3969=A3968,IF(L3969,TEXT(L3969-M3968,"h:mm"),0),IF(M3968&lt;0.25,TEXT(L3969-M3968,"h:mm"),TEXT(1-M3968+L3969,"h:mm")))</f>
        <v>4:23</v>
      </c>
      <c r="O3968" s="37" t="s">
        <v>5574</v>
      </c>
      <c r="Q3968" s="0" t="s">
        <v>120</v>
      </c>
      <c r="R3968" s="0" t="str">
        <f aca="false">CHOOSE(WEEKDAY(A3968),"Dom","Lun","Mar","Mie","Jue","Vie","Sab")</f>
        <v>Mar</v>
      </c>
    </row>
    <row r="3969" customFormat="false" ht="15" hidden="false" customHeight="true" outlineLevel="0" collapsed="false">
      <c r="A3969" s="32" t="n">
        <v>44558</v>
      </c>
      <c r="B3969" s="9" t="s">
        <v>5575</v>
      </c>
      <c r="C3969" s="156" t="n">
        <v>440</v>
      </c>
      <c r="D3969" s="137" t="s">
        <v>821</v>
      </c>
      <c r="E3969" s="73" t="s">
        <v>5576</v>
      </c>
      <c r="F3969" s="74" t="n">
        <f aca="false">IF(MONTH(A3969)=MONTH(A3968),F3968+1,1)</f>
        <v>2</v>
      </c>
      <c r="G3969" s="73"/>
      <c r="H3969" s="75" t="s">
        <v>5577</v>
      </c>
      <c r="I3969" s="75" t="s">
        <v>113</v>
      </c>
      <c r="J3969" s="75" t="s">
        <v>2313</v>
      </c>
      <c r="K3969" s="34" t="s">
        <v>72</v>
      </c>
      <c r="L3969" s="7" t="n">
        <v>0.640972222222222</v>
      </c>
      <c r="M3969" s="7" t="n">
        <v>0.640972222222222</v>
      </c>
      <c r="N3969" s="77" t="str">
        <f aca="false">IF(A3970=A3969,IF(L3970,TEXT(L3970-M3969,"h:mm"),0),IF(M3969&lt;0.25,TEXT(L3970-M3969,"h:mm"),TEXT(1-M3969+L3970,"h:mm")))</f>
        <v>0:00</v>
      </c>
      <c r="O3969" s="37" t="s">
        <v>5578</v>
      </c>
      <c r="P3969" s="0" t="s">
        <v>4403</v>
      </c>
      <c r="Q3969" s="0" t="s">
        <v>120</v>
      </c>
      <c r="R3969" s="0" t="str">
        <f aca="false">CHOOSE(WEEKDAY(A3969),"Dom","Lun","Mar","Mie","Jue","Vie","Sab")</f>
        <v>Mar</v>
      </c>
    </row>
    <row r="3970" customFormat="false" ht="15" hidden="false" customHeight="true" outlineLevel="0" collapsed="false">
      <c r="A3970" s="32" t="n">
        <v>44558</v>
      </c>
      <c r="B3970" s="9" t="s">
        <v>1459</v>
      </c>
      <c r="C3970" s="156" t="n">
        <v>300</v>
      </c>
      <c r="D3970" s="137" t="s">
        <v>821</v>
      </c>
      <c r="E3970" s="73" t="s">
        <v>1460</v>
      </c>
      <c r="F3970" s="74" t="n">
        <f aca="false">IF(MONTH(A3970)=MONTH(A3969),F3969+1,1)</f>
        <v>3</v>
      </c>
      <c r="G3970" s="73"/>
      <c r="H3970" s="75" t="s">
        <v>1461</v>
      </c>
      <c r="I3970" s="75" t="s">
        <v>159</v>
      </c>
      <c r="J3970" s="75" t="s">
        <v>2313</v>
      </c>
      <c r="K3970" s="34" t="s">
        <v>72</v>
      </c>
      <c r="L3970" s="7" t="n">
        <v>0.640972222222222</v>
      </c>
      <c r="M3970" s="7" t="n">
        <v>0.640972222222222</v>
      </c>
      <c r="N3970" s="77" t="str">
        <f aca="false">IF(A3971=A3970,IF(L3971,TEXT(L3971-M3970,"h:mm"),0),IF(M3970&lt;0.25,TEXT(L3971-M3970,"h:mm"),TEXT(1-M3970+L3971,"h:mm")))</f>
        <v>0:00</v>
      </c>
      <c r="O3970" s="37" t="s">
        <v>1462</v>
      </c>
      <c r="Q3970" s="0" t="s">
        <v>120</v>
      </c>
      <c r="R3970" s="0" t="str">
        <f aca="false">CHOOSE(WEEKDAY(A3970),"Dom","Lun","Mar","Mie","Jue","Vie","Sab")</f>
        <v>Mar</v>
      </c>
    </row>
    <row r="3971" customFormat="false" ht="15" hidden="false" customHeight="true" outlineLevel="0" collapsed="false">
      <c r="A3971" s="32" t="n">
        <v>44558</v>
      </c>
      <c r="B3971" s="9" t="s">
        <v>5579</v>
      </c>
      <c r="C3971" s="156" t="n">
        <v>350</v>
      </c>
      <c r="D3971" s="137" t="s">
        <v>821</v>
      </c>
      <c r="E3971" s="73" t="s">
        <v>5580</v>
      </c>
      <c r="F3971" s="74" t="n">
        <f aca="false">IF(MONTH(A3971)=MONTH(A3970),F3970+1,1)</f>
        <v>4</v>
      </c>
      <c r="G3971" s="73"/>
      <c r="H3971" s="75" t="s">
        <v>5581</v>
      </c>
      <c r="I3971" s="75" t="s">
        <v>131</v>
      </c>
      <c r="J3971" s="75" t="s">
        <v>2313</v>
      </c>
      <c r="K3971" s="34" t="s">
        <v>72</v>
      </c>
      <c r="L3971" s="7" t="n">
        <v>0.640972222222222</v>
      </c>
      <c r="M3971" s="7" t="n">
        <v>0.640972222222222</v>
      </c>
      <c r="N3971" s="77" t="str">
        <f aca="false">IF(A3972=A3971,IF(L3972,TEXT(L3972-M3971,"h:mm"),0),IF(M3971&lt;0.25,TEXT(L3972-M3971,"h:mm"),TEXT(1-M3971+L3972,"h:mm")))</f>
        <v>15:56</v>
      </c>
      <c r="O3971" s="37" t="s">
        <v>5582</v>
      </c>
      <c r="P3971" s="0" t="s">
        <v>5583</v>
      </c>
      <c r="Q3971" s="0" t="s">
        <v>120</v>
      </c>
      <c r="R3971" s="0" t="str">
        <f aca="false">CHOOSE(WEEKDAY(A3971),"Dom","Lun","Mar","Mie","Jue","Vie","Sab")</f>
        <v>Mar</v>
      </c>
    </row>
    <row r="3972" customFormat="false" ht="15" hidden="false" customHeight="true" outlineLevel="0" collapsed="false">
      <c r="A3972" s="32" t="n">
        <v>44558</v>
      </c>
      <c r="B3972" s="9" t="s">
        <v>5584</v>
      </c>
      <c r="C3972" s="156" t="n">
        <v>400</v>
      </c>
      <c r="D3972" s="137" t="s">
        <v>104</v>
      </c>
      <c r="E3972" s="73" t="s">
        <v>5585</v>
      </c>
      <c r="F3972" s="74" t="n">
        <f aca="false">IF(MONTH(A3972)=MONTH(A3971),F3971+1,1)</f>
        <v>5</v>
      </c>
      <c r="G3972" s="73"/>
      <c r="H3972" s="75"/>
      <c r="I3972" s="75" t="s">
        <v>113</v>
      </c>
      <c r="J3972" s="75" t="s">
        <v>2313</v>
      </c>
      <c r="K3972" s="34" t="s">
        <v>80</v>
      </c>
      <c r="L3972" s="7" t="n">
        <v>0.304861111111111</v>
      </c>
      <c r="M3972" s="7" t="n">
        <v>0.336111111111111</v>
      </c>
      <c r="N3972" s="77" t="str">
        <f aca="false">IF(A3973=A3972,IF(L3973,TEXT(L3973-M3972,"h:mm"),0),IF(M3972&lt;0.25,TEXT(L3973-M3972,"h:mm"),TEXT(1-M3972+L3973,"h:mm")))</f>
        <v>0:32</v>
      </c>
      <c r="O3972" s="37" t="s">
        <v>2016</v>
      </c>
      <c r="Q3972" s="0" t="s">
        <v>120</v>
      </c>
      <c r="R3972" s="0" t="str">
        <f aca="false">CHOOSE(WEEKDAY(A3972),"Dom","Lun","Mar","Mie","Jue","Vie","Sab")</f>
        <v>Mar</v>
      </c>
    </row>
    <row r="3973" customFormat="false" ht="15" hidden="false" customHeight="true" outlineLevel="0" collapsed="false">
      <c r="A3973" s="32" t="n">
        <v>44558</v>
      </c>
      <c r="B3973" s="9" t="s">
        <v>4674</v>
      </c>
      <c r="C3973" s="156" t="n">
        <v>350</v>
      </c>
      <c r="D3973" s="137" t="s">
        <v>104</v>
      </c>
      <c r="E3973" s="73" t="s">
        <v>2015</v>
      </c>
      <c r="F3973" s="74" t="n">
        <f aca="false">IF(MONTH(A3973)=MONTH(A3972),F3972+1,1)</f>
        <v>6</v>
      </c>
      <c r="G3973" s="73"/>
      <c r="H3973" s="75"/>
      <c r="I3973" s="75" t="s">
        <v>113</v>
      </c>
      <c r="J3973" s="75" t="s">
        <v>2313</v>
      </c>
      <c r="K3973" s="34" t="s">
        <v>80</v>
      </c>
      <c r="L3973" s="7" t="n">
        <v>0.358333333333333</v>
      </c>
      <c r="M3973" s="7" t="n">
        <v>0.361111111111111</v>
      </c>
      <c r="N3973" s="77" t="str">
        <f aca="false">IF(A3974=A3973,IF(L3974,TEXT(L3974-M3973,"h:mm"),0),IF(M3973&lt;0.25,TEXT(L3974-M3973,"h:mm"),TEXT(1-M3973+L3974,"h:mm")))</f>
        <v>2:42</v>
      </c>
      <c r="O3973" s="37" t="s">
        <v>5586</v>
      </c>
      <c r="Q3973" s="0" t="s">
        <v>120</v>
      </c>
      <c r="R3973" s="0" t="str">
        <f aca="false">CHOOSE(WEEKDAY(A3973),"Dom","Lun","Mar","Mie","Jue","Vie","Sab")</f>
        <v>Mar</v>
      </c>
    </row>
    <row r="3974" customFormat="false" ht="15" hidden="false" customHeight="true" outlineLevel="0" collapsed="false">
      <c r="A3974" s="32" t="n">
        <v>44558</v>
      </c>
      <c r="B3974" s="9" t="s">
        <v>5587</v>
      </c>
      <c r="C3974" s="156" t="n">
        <v>300</v>
      </c>
      <c r="D3974" s="137" t="s">
        <v>104</v>
      </c>
      <c r="E3974" s="73" t="s">
        <v>5588</v>
      </c>
      <c r="F3974" s="74" t="n">
        <f aca="false">IF(MONTH(A3974)=MONTH(A3973),F3973+1,1)</f>
        <v>7</v>
      </c>
      <c r="G3974" s="73"/>
      <c r="H3974" s="75" t="s">
        <v>3636</v>
      </c>
      <c r="I3974" s="75" t="s">
        <v>183</v>
      </c>
      <c r="J3974" s="75" t="s">
        <v>2313</v>
      </c>
      <c r="K3974" s="34" t="s">
        <v>80</v>
      </c>
      <c r="L3974" s="7" t="n">
        <v>0.473611111111111</v>
      </c>
      <c r="M3974" s="7" t="n">
        <v>0.484027777777778</v>
      </c>
      <c r="N3974" s="77" t="str">
        <f aca="false">IF(A3975=A3974,IF(L3975,TEXT(L3975-M3974,"h:mm"),0),IF(M3974&lt;0.25,TEXT(L3975-M3974,"h:mm"),TEXT(1-M3974+L3975,"h:mm")))</f>
        <v>1:09</v>
      </c>
      <c r="O3974" s="37" t="s">
        <v>5589</v>
      </c>
      <c r="Q3974" s="0" t="s">
        <v>120</v>
      </c>
      <c r="R3974" s="0" t="str">
        <f aca="false">CHOOSE(WEEKDAY(A3974),"Dom","Lun","Mar","Mie","Jue","Vie","Sab")</f>
        <v>Mar</v>
      </c>
    </row>
    <row r="3975" customFormat="false" ht="15" hidden="false" customHeight="true" outlineLevel="0" collapsed="false">
      <c r="A3975" s="32" t="n">
        <v>44558</v>
      </c>
      <c r="B3975" s="9" t="s">
        <v>5587</v>
      </c>
      <c r="C3975" s="156" t="n">
        <v>300</v>
      </c>
      <c r="D3975" s="137" t="s">
        <v>104</v>
      </c>
      <c r="E3975" s="73" t="s">
        <v>5590</v>
      </c>
      <c r="F3975" s="74" t="n">
        <f aca="false">IF(MONTH(A3975)=MONTH(A3974),F3974+1,1)</f>
        <v>8</v>
      </c>
      <c r="G3975" s="73"/>
      <c r="H3975" s="75" t="s">
        <v>3636</v>
      </c>
      <c r="I3975" s="75" t="s">
        <v>183</v>
      </c>
      <c r="J3975" s="75" t="s">
        <v>2313</v>
      </c>
      <c r="K3975" s="34" t="s">
        <v>80</v>
      </c>
      <c r="L3975" s="7" t="n">
        <v>0.531944444444444</v>
      </c>
      <c r="M3975" s="7" t="n">
        <v>0.533333333333333</v>
      </c>
      <c r="N3975" s="77" t="str">
        <f aca="false">IF(A3976=A3975,IF(L3976,TEXT(L3976-M3975,"h:mm"),0),IF(M3975&lt;0.25,TEXT(L3976-M3975,"h:mm"),TEXT(1-M3975+L3976,"h:mm")))</f>
        <v>0:56</v>
      </c>
      <c r="O3975" s="37" t="s">
        <v>5591</v>
      </c>
      <c r="Q3975" s="0" t="s">
        <v>120</v>
      </c>
      <c r="R3975" s="0" t="str">
        <f aca="false">CHOOSE(WEEKDAY(A3975),"Dom","Lun","Mar","Mie","Jue","Vie","Sab")</f>
        <v>Mar</v>
      </c>
    </row>
    <row r="3976" customFormat="false" ht="15" hidden="false" customHeight="true" outlineLevel="0" collapsed="false">
      <c r="A3976" s="32" t="n">
        <v>44558</v>
      </c>
      <c r="B3976" s="9" t="s">
        <v>1089</v>
      </c>
      <c r="C3976" s="156" t="n">
        <v>400</v>
      </c>
      <c r="D3976" s="137" t="s">
        <v>104</v>
      </c>
      <c r="E3976" s="73" t="s">
        <v>5592</v>
      </c>
      <c r="F3976" s="74" t="n">
        <f aca="false">IF(MONTH(A3976)=MONTH(A3975),F3975+1,1)</f>
        <v>9</v>
      </c>
      <c r="G3976" s="73"/>
      <c r="H3976" s="75"/>
      <c r="I3976" s="75" t="s">
        <v>131</v>
      </c>
      <c r="J3976" s="75" t="s">
        <v>2313</v>
      </c>
      <c r="K3976" s="34" t="s">
        <v>80</v>
      </c>
      <c r="L3976" s="7" t="n">
        <v>0.572222222222222</v>
      </c>
      <c r="M3976" s="7" t="n">
        <v>0.613194444444444</v>
      </c>
      <c r="N3976" s="77" t="str">
        <f aca="false">IF(A3977=A3976,IF(L3977,TEXT(L3977-M3976,"h:mm"),0),IF(M3976&lt;0.25,TEXT(L3977-M3976,"h:mm"),TEXT(1-M3976+L3977,"h:mm")))</f>
        <v>0:34</v>
      </c>
      <c r="O3976" s="37" t="s">
        <v>5593</v>
      </c>
      <c r="Q3976" s="0" t="s">
        <v>120</v>
      </c>
      <c r="R3976" s="0" t="str">
        <f aca="false">CHOOSE(WEEKDAY(A3976),"Dom","Lun","Mar","Mie","Jue","Vie","Sab")</f>
        <v>Mar</v>
      </c>
    </row>
    <row r="3977" customFormat="false" ht="15" hidden="false" customHeight="true" outlineLevel="0" collapsed="false">
      <c r="A3977" s="32" t="n">
        <v>44558</v>
      </c>
      <c r="B3977" s="9" t="s">
        <v>1089</v>
      </c>
      <c r="C3977" s="156" t="n">
        <v>350</v>
      </c>
      <c r="D3977" s="137" t="s">
        <v>104</v>
      </c>
      <c r="E3977" s="73" t="s">
        <v>5594</v>
      </c>
      <c r="F3977" s="74" t="n">
        <f aca="false">IF(MONTH(A3977)=MONTH(A3976),F3976+1,1)</f>
        <v>10</v>
      </c>
      <c r="G3977" s="73"/>
      <c r="H3977" s="75"/>
      <c r="I3977" s="75" t="s">
        <v>131</v>
      </c>
      <c r="J3977" s="75" t="s">
        <v>2313</v>
      </c>
      <c r="K3977" s="34" t="s">
        <v>80</v>
      </c>
      <c r="L3977" s="7" t="n">
        <v>0.636805555555555</v>
      </c>
      <c r="M3977" s="7" t="n">
        <v>0.640972222222222</v>
      </c>
      <c r="N3977" s="77" t="str">
        <f aca="false">IF(A3978=A3977,IF(L3978,TEXT(L3978-M3977,"h:mm"),0),IF(M3977&lt;0.25,TEXT(L3978-M3977,"h:mm"),TEXT(1-M3977+L3978,"h:mm")))</f>
        <v>1:48</v>
      </c>
      <c r="O3977" s="37" t="s">
        <v>5595</v>
      </c>
      <c r="Q3977" s="0" t="s">
        <v>120</v>
      </c>
      <c r="R3977" s="0" t="str">
        <f aca="false">CHOOSE(WEEKDAY(A3977),"Dom","Lun","Mar","Mie","Jue","Vie","Sab")</f>
        <v>Mar</v>
      </c>
    </row>
    <row r="3978" customFormat="false" ht="15" hidden="false" customHeight="true" outlineLevel="0" collapsed="false">
      <c r="A3978" s="32" t="n">
        <v>44558</v>
      </c>
      <c r="B3978" s="9" t="s">
        <v>68</v>
      </c>
      <c r="C3978" s="156" t="n">
        <v>450</v>
      </c>
      <c r="D3978" s="137" t="s">
        <v>69</v>
      </c>
      <c r="E3978" s="73" t="s">
        <v>70</v>
      </c>
      <c r="F3978" s="74" t="n">
        <f aca="false">IF(MONTH(A3978)=MONTH(A3977),F3977+1,1)</f>
        <v>11</v>
      </c>
      <c r="G3978" s="73"/>
      <c r="H3978" s="75" t="s">
        <v>71</v>
      </c>
      <c r="I3978" s="75" t="s">
        <v>113</v>
      </c>
      <c r="J3978" s="75" t="s">
        <v>2313</v>
      </c>
      <c r="K3978" s="34" t="s">
        <v>80</v>
      </c>
      <c r="L3978" s="7" t="n">
        <v>0.715972222222222</v>
      </c>
      <c r="M3978" s="7" t="n">
        <v>0.7625</v>
      </c>
      <c r="N3978" s="77" t="str">
        <f aca="false">IF(A3979=A3978,IF(L3979,TEXT(L3979-M3978,"h:mm"),0),IF(M3978&lt;0.25,TEXT(L3979-M3978,"h:mm"),TEXT(1-M3978+L3979,"h:mm")))</f>
        <v>14:48</v>
      </c>
      <c r="O3978" s="37" t="s">
        <v>74</v>
      </c>
      <c r="Q3978" s="0" t="s">
        <v>120</v>
      </c>
      <c r="R3978" s="0" t="str">
        <f aca="false">CHOOSE(WEEKDAY(A3978),"Dom","Lun","Mar","Mie","Jue","Vie","Sab")</f>
        <v>Mar</v>
      </c>
    </row>
    <row r="3979" customFormat="false" ht="15" hidden="true" customHeight="true" outlineLevel="0" collapsed="false">
      <c r="A3979" s="32" t="n">
        <v>44558</v>
      </c>
      <c r="B3979" s="9" t="s">
        <v>5280</v>
      </c>
      <c r="D3979" s="72"/>
      <c r="E3979" s="73"/>
      <c r="F3979" s="74"/>
      <c r="G3979" s="73"/>
      <c r="H3979" s="75"/>
      <c r="I3979" s="75"/>
      <c r="J3979" s="75"/>
      <c r="K3979" s="34" t="s">
        <v>144</v>
      </c>
      <c r="L3979" s="7" t="n">
        <v>0.379166666666667</v>
      </c>
      <c r="M3979" s="7" t="n">
        <v>0.406944444444444</v>
      </c>
      <c r="N3979" s="77" t="str">
        <f aca="false">IF(A3980=A3979,IF(L3980,TEXT(L3980-M3979,"h:mm"),0),IF(M3979&lt;0.25,TEXT(L3980-M3979,"h:mm"),TEXT(1-M3979+L3980,"h:mm")))</f>
        <v>2:12</v>
      </c>
      <c r="Q3979" s="0" t="s">
        <v>120</v>
      </c>
      <c r="R3979" s="0" t="str">
        <f aca="false">CHOOSE(WEEKDAY(A3979),"Dom","Lun","Mar","Mie","Jue","Vie","Sab")</f>
        <v>Mar</v>
      </c>
    </row>
    <row r="3980" customFormat="false" ht="15" hidden="true" customHeight="true" outlineLevel="0" collapsed="false">
      <c r="A3980" s="32" t="n">
        <v>44558</v>
      </c>
      <c r="B3980" s="9" t="str">
        <f aca="false">IF(K3980="LAG.OXIDACIÓN","Va a descargar a la Laguna de Oxidación",IF(K3980="GARAJE","Retorna al garaje",""))</f>
        <v>Va a descargar a la Laguna de Oxidación</v>
      </c>
      <c r="D3980" s="72"/>
      <c r="E3980" s="73"/>
      <c r="F3980" s="74"/>
      <c r="G3980" s="73"/>
      <c r="H3980" s="75"/>
      <c r="I3980" s="75"/>
      <c r="J3980" s="75"/>
      <c r="K3980" s="34" t="s">
        <v>144</v>
      </c>
      <c r="L3980" s="7" t="n">
        <v>0.498611111111111</v>
      </c>
      <c r="M3980" s="7" t="n">
        <v>0.5125</v>
      </c>
      <c r="N3980" s="77" t="str">
        <f aca="false">IF(A3981=A3980,IF(L3981,TEXT(L3981-M3980,"h:mm"),0),IF(M3980&lt;0.25,TEXT(L3981-M3980,"h:mm"),TEXT(1-M3980+L3981,"h:mm")))</f>
        <v>0:15</v>
      </c>
      <c r="Q3980" s="0" t="s">
        <v>120</v>
      </c>
      <c r="R3980" s="0" t="str">
        <f aca="false">CHOOSE(WEEKDAY(A3980),"Dom","Lun","Mar","Mie","Jue","Vie","Sab")</f>
        <v>Mar</v>
      </c>
    </row>
    <row r="3981" customFormat="false" ht="15" hidden="true" customHeight="true" outlineLevel="0" collapsed="false">
      <c r="A3981" s="32" t="n">
        <v>44558</v>
      </c>
      <c r="B3981" s="9" t="s">
        <v>5596</v>
      </c>
      <c r="D3981" s="72"/>
      <c r="E3981" s="73"/>
      <c r="F3981" s="74"/>
      <c r="G3981" s="73"/>
      <c r="H3981" s="75"/>
      <c r="I3981" s="75" t="s">
        <v>183</v>
      </c>
      <c r="J3981" s="75"/>
      <c r="K3981" s="34" t="s">
        <v>108</v>
      </c>
      <c r="L3981" s="7" t="n">
        <v>0.522916666666667</v>
      </c>
      <c r="M3981" s="7" t="n">
        <v>0.528472222222222</v>
      </c>
      <c r="N3981" s="77" t="str">
        <f aca="false">IF(A3982=A3981,IF(L3982,TEXT(L3982-M3981,"h:mm"),0),IF(M3981&lt;0.25,TEXT(L3982-M3981,"h:mm"),TEXT(1-M3981+L3982,"h:mm")))</f>
        <v>0:33</v>
      </c>
      <c r="O3981" s="37" t="s">
        <v>5597</v>
      </c>
      <c r="Q3981" s="0" t="s">
        <v>120</v>
      </c>
      <c r="R3981" s="0" t="str">
        <f aca="false">CHOOSE(WEEKDAY(A3981),"Dom","Lun","Mar","Mie","Jue","Vie","Sab")</f>
        <v>Mar</v>
      </c>
    </row>
    <row r="3982" customFormat="false" ht="15" hidden="true" customHeight="true" outlineLevel="0" collapsed="false">
      <c r="A3982" s="32" t="n">
        <v>44558</v>
      </c>
      <c r="B3982" s="9" t="str">
        <f aca="false">IF(K3982="LAG.OXIDACIÓN","Va a descargar a la Laguna de Oxidación",IF(K3982="GARAJE","Retorna al garaje",""))</f>
        <v>Va a descargar a la Laguna de Oxidación</v>
      </c>
      <c r="D3982" s="72"/>
      <c r="E3982" s="73"/>
      <c r="F3982" s="74"/>
      <c r="G3982" s="73"/>
      <c r="H3982" s="75"/>
      <c r="I3982" s="75"/>
      <c r="J3982" s="75"/>
      <c r="K3982" s="34" t="s">
        <v>144</v>
      </c>
      <c r="L3982" s="7" t="n">
        <v>0.551388888888889</v>
      </c>
      <c r="M3982" s="7" t="n">
        <v>0.55625</v>
      </c>
      <c r="N3982" s="77" t="str">
        <f aca="false">IF(A3983=A3982,IF(L3983,TEXT(L3983-M3982,"h:mm"),0),IF(M3982&lt;0.25,TEXT(L3983-M3982,"h:mm"),TEXT(1-M3982+L3983,"h:mm")))</f>
        <v>2:23</v>
      </c>
      <c r="Q3982" s="0" t="s">
        <v>120</v>
      </c>
      <c r="R3982" s="0" t="str">
        <f aca="false">CHOOSE(WEEKDAY(A3982),"Dom","Lun","Mar","Mie","Jue","Vie","Sab")</f>
        <v>Mar</v>
      </c>
    </row>
    <row r="3983" customFormat="false" ht="15" hidden="true" customHeight="true" outlineLevel="0" collapsed="false">
      <c r="A3983" s="32" t="n">
        <v>44558</v>
      </c>
      <c r="B3983" s="9" t="str">
        <f aca="false">IF(K3983="LAG.OXIDACIÓN","Va a descargar a la Laguna de Oxidación",IF(K3983="GARAJE","Retorna al garaje",""))</f>
        <v>Va a descargar a la Laguna de Oxidación</v>
      </c>
      <c r="D3983" s="72"/>
      <c r="E3983" s="73"/>
      <c r="F3983" s="74"/>
      <c r="G3983" s="73"/>
      <c r="H3983" s="75"/>
      <c r="I3983" s="75"/>
      <c r="J3983" s="75"/>
      <c r="K3983" s="34" t="s">
        <v>144</v>
      </c>
      <c r="L3983" s="7" t="n">
        <v>0.655555555555556</v>
      </c>
      <c r="M3983" s="7" t="n">
        <v>0.698611111111111</v>
      </c>
      <c r="N3983" s="77" t="str">
        <f aca="false">IF(A3984=A3983,IF(L3984,TEXT(L3984-M3983,"h:mm"),0),IF(M3983&lt;0.25,TEXT(L3984-M3983,"h:mm"),TEXT(1-M3983+L3984,"h:mm")))</f>
        <v>2:25</v>
      </c>
      <c r="Q3983" s="0" t="s">
        <v>120</v>
      </c>
      <c r="R3983" s="0" t="str">
        <f aca="false">CHOOSE(WEEKDAY(A3983),"Dom","Lun","Mar","Mie","Jue","Vie","Sab")</f>
        <v>Mar</v>
      </c>
    </row>
    <row r="3984" customFormat="false" ht="15" hidden="true" customHeight="true" outlineLevel="0" collapsed="false">
      <c r="A3984" s="47" t="n">
        <v>44558</v>
      </c>
      <c r="B3984" s="79" t="str">
        <f aca="false">IF(K3984="LAG.OXIDACIÓN","Va a descargar a la Laguna de Oxidación",IF(K3984="GARAJE","Retorna al garaje",""))</f>
        <v>Retorna al garaje</v>
      </c>
      <c r="C3984" s="49"/>
      <c r="D3984" s="80"/>
      <c r="E3984" s="81"/>
      <c r="F3984" s="82"/>
      <c r="G3984" s="81"/>
      <c r="H3984" s="83"/>
      <c r="I3984" s="83"/>
      <c r="J3984" s="83"/>
      <c r="K3984" s="103" t="s">
        <v>96</v>
      </c>
      <c r="L3984" s="85" t="n">
        <v>0.799305555555556</v>
      </c>
      <c r="M3984" s="85" t="n">
        <v>0.848611111111111</v>
      </c>
      <c r="N3984" s="86" t="str">
        <f aca="false">IF(A3985=A3984,IF(L3985,TEXT(L3985-M3984,"h:mm"),0),IF(M3984&lt;0.25,TEXT(L3985-M3984,"h:mm"),TEXT(1-M3984+L3985,"h:mm")))</f>
        <v>15:35</v>
      </c>
      <c r="O3984" s="59"/>
      <c r="Q3984" s="0" t="s">
        <v>120</v>
      </c>
      <c r="R3984" s="0" t="str">
        <f aca="false">CHOOSE(WEEKDAY(A3984),"Dom","Lun","Mar","Mie","Jue","Vie","Sab")</f>
        <v>Mar</v>
      </c>
    </row>
    <row r="3985" customFormat="false" ht="15" hidden="false" customHeight="true" outlineLevel="0" collapsed="false">
      <c r="A3985" s="70" t="n">
        <v>44559</v>
      </c>
      <c r="B3985" s="9" t="s">
        <v>4931</v>
      </c>
      <c r="C3985" s="71" t="n">
        <v>430</v>
      </c>
      <c r="D3985" s="72" t="s">
        <v>821</v>
      </c>
      <c r="E3985" s="73" t="s">
        <v>4932</v>
      </c>
      <c r="F3985" s="74" t="n">
        <f aca="false">IF(MONTH(A3985)=MONTH(A3984),F3984+1,1)</f>
        <v>1</v>
      </c>
      <c r="G3985" s="73"/>
      <c r="H3985" s="75" t="s">
        <v>4933</v>
      </c>
      <c r="I3985" s="75" t="s">
        <v>113</v>
      </c>
      <c r="J3985" s="75" t="s">
        <v>2313</v>
      </c>
      <c r="K3985" s="104" t="s">
        <v>72</v>
      </c>
      <c r="L3985" s="7" t="n">
        <v>0.497916666666667</v>
      </c>
      <c r="M3985" s="7" t="n">
        <v>0.497916666666667</v>
      </c>
      <c r="N3985" s="77" t="str">
        <f aca="false">IF(A3986=A3985,IF(L3986,TEXT(L3986-M3985,"h:mm"),0),IF(M3985&lt;0.25,TEXT(L3986-M3985,"h:mm"),TEXT(1-M3985+L3986,"h:mm")))</f>
        <v>2:10</v>
      </c>
      <c r="O3985" s="78" t="s">
        <v>4934</v>
      </c>
      <c r="P3985" s="143" t="s">
        <v>5598</v>
      </c>
      <c r="Q3985" s="0" t="s">
        <v>120</v>
      </c>
      <c r="R3985" s="0" t="str">
        <f aca="false">CHOOSE(WEEKDAY(A3985),"Dom","Lun","Mar","Mie","Jue","Vie","Sab")</f>
        <v>Mie</v>
      </c>
    </row>
    <row r="3986" customFormat="false" ht="15" hidden="false" customHeight="true" outlineLevel="0" collapsed="false">
      <c r="A3986" s="32" t="n">
        <v>44559</v>
      </c>
      <c r="B3986" s="9" t="s">
        <v>5599</v>
      </c>
      <c r="C3986" s="156" t="n">
        <v>430</v>
      </c>
      <c r="D3986" s="137" t="s">
        <v>821</v>
      </c>
      <c r="E3986" s="73" t="s">
        <v>5600</v>
      </c>
      <c r="F3986" s="74" t="n">
        <f aca="false">IF(MONTH(A3986)=MONTH(A3985),F3985+1,1)</f>
        <v>2</v>
      </c>
      <c r="G3986" s="73"/>
      <c r="H3986" s="75" t="s">
        <v>5601</v>
      </c>
      <c r="I3986" s="75" t="s">
        <v>113</v>
      </c>
      <c r="J3986" s="75" t="s">
        <v>2313</v>
      </c>
      <c r="K3986" s="34" t="s">
        <v>80</v>
      </c>
      <c r="L3986" s="7" t="n">
        <v>0.588194444444444</v>
      </c>
      <c r="M3986" s="7" t="n">
        <v>0.591666666666667</v>
      </c>
      <c r="N3986" s="77" t="str">
        <f aca="false">IF(A3987=A3986,IF(L3987,TEXT(L3987-M3986,"h:mm"),0),IF(M3986&lt;0.25,TEXT(L3987-M3986,"h:mm"),TEXT(1-M3986+L3987,"h:mm")))</f>
        <v>2:06</v>
      </c>
      <c r="O3986" s="37" t="s">
        <v>5602</v>
      </c>
      <c r="Q3986" s="0" t="s">
        <v>120</v>
      </c>
      <c r="R3986" s="0" t="str">
        <f aca="false">CHOOSE(WEEKDAY(A3986),"Dom","Lun","Mar","Mie","Jue","Vie","Sab")</f>
        <v>Mie</v>
      </c>
    </row>
    <row r="3987" customFormat="false" ht="15" hidden="false" customHeight="true" outlineLevel="0" collapsed="false">
      <c r="A3987" s="32" t="n">
        <v>44559</v>
      </c>
      <c r="B3987" s="9" t="s">
        <v>5579</v>
      </c>
      <c r="C3987" s="33" t="n">
        <v>350</v>
      </c>
      <c r="D3987" s="72" t="s">
        <v>821</v>
      </c>
      <c r="E3987" s="73" t="s">
        <v>5580</v>
      </c>
      <c r="F3987" s="74" t="n">
        <f aca="false">IF(MONTH(A3987)=MONTH(A3986),F3986+1,1)</f>
        <v>3</v>
      </c>
      <c r="G3987" s="73"/>
      <c r="H3987" s="75" t="s">
        <v>5581</v>
      </c>
      <c r="I3987" s="75" t="s">
        <v>131</v>
      </c>
      <c r="J3987" s="75" t="s">
        <v>2313</v>
      </c>
      <c r="K3987" s="34" t="s">
        <v>80</v>
      </c>
      <c r="L3987" s="7" t="n">
        <v>0.679166666666667</v>
      </c>
      <c r="M3987" s="7" t="n">
        <v>0.70625</v>
      </c>
      <c r="N3987" s="77" t="str">
        <f aca="false">IF(A3988=A3987,IF(L3988,TEXT(L3988-M3987,"h:mm"),0),IF(M3987&lt;0.25,TEXT(L3988-M3987,"h:mm"),TEXT(1-M3987+L3988,"h:mm")))</f>
        <v>15:44</v>
      </c>
      <c r="O3987" s="37" t="s">
        <v>5582</v>
      </c>
      <c r="P3987" s="143" t="s">
        <v>4413</v>
      </c>
      <c r="Q3987" s="0" t="s">
        <v>120</v>
      </c>
      <c r="R3987" s="0" t="str">
        <f aca="false">CHOOSE(WEEKDAY(A3987),"Dom","Lun","Mar","Mie","Jue","Vie","Sab")</f>
        <v>Mie</v>
      </c>
    </row>
    <row r="3988" customFormat="false" ht="15" hidden="false" customHeight="true" outlineLevel="0" collapsed="false">
      <c r="A3988" s="32" t="n">
        <v>44559</v>
      </c>
      <c r="B3988" s="9" t="s">
        <v>520</v>
      </c>
      <c r="C3988" s="156" t="n">
        <v>300</v>
      </c>
      <c r="D3988" s="137" t="s">
        <v>104</v>
      </c>
      <c r="E3988" s="73" t="s">
        <v>5603</v>
      </c>
      <c r="F3988" s="74" t="n">
        <f aca="false">IF(MONTH(A3988)=MONTH(A3987),F3987+1,1)</f>
        <v>4</v>
      </c>
      <c r="G3988" s="73"/>
      <c r="H3988" s="75"/>
      <c r="I3988" s="75" t="s">
        <v>113</v>
      </c>
      <c r="J3988" s="75" t="s">
        <v>2313</v>
      </c>
      <c r="K3988" s="34" t="s">
        <v>80</v>
      </c>
      <c r="L3988" s="7" t="n">
        <v>0.361805555555556</v>
      </c>
      <c r="M3988" s="7" t="n">
        <v>0.392361111111111</v>
      </c>
      <c r="N3988" s="77" t="str">
        <f aca="false">IF(A3989=A3988,IF(L3989,TEXT(L3989-M3988,"h:mm"),0),IF(M3988&lt;0.25,TEXT(L3989-M3988,"h:mm"),TEXT(1-M3988+L3989,"h:mm")))</f>
        <v>0:13</v>
      </c>
      <c r="O3988" s="37" t="s">
        <v>5604</v>
      </c>
      <c r="Q3988" s="0" t="s">
        <v>120</v>
      </c>
      <c r="R3988" s="0" t="str">
        <f aca="false">CHOOSE(WEEKDAY(A3988),"Dom","Lun","Mar","Mie","Jue","Vie","Sab")</f>
        <v>Mie</v>
      </c>
    </row>
    <row r="3989" customFormat="false" ht="15" hidden="true" customHeight="true" outlineLevel="0" collapsed="false">
      <c r="A3989" s="32" t="n">
        <v>44559</v>
      </c>
      <c r="B3989" s="9" t="s">
        <v>5605</v>
      </c>
      <c r="C3989" s="157" t="n">
        <v>350</v>
      </c>
      <c r="D3989" s="153" t="s">
        <v>104</v>
      </c>
      <c r="E3989" s="73"/>
      <c r="F3989" s="74"/>
      <c r="G3989" s="73"/>
      <c r="H3989" s="75"/>
      <c r="I3989" s="75" t="s">
        <v>113</v>
      </c>
      <c r="J3989" s="75"/>
      <c r="K3989" s="34" t="s">
        <v>108</v>
      </c>
      <c r="L3989" s="7" t="n">
        <v>0.401388888888889</v>
      </c>
      <c r="M3989" s="7" t="n">
        <v>0.415972222222222</v>
      </c>
      <c r="N3989" s="77" t="str">
        <f aca="false">IF(A3990=A3989,IF(L3990,TEXT(L3990-M3989,"h:mm"),0),IF(M3989&lt;0.25,TEXT(L3990-M3989,"h:mm"),TEXT(1-M3989+L3990,"h:mm")))</f>
        <v>0:24</v>
      </c>
      <c r="O3989" s="37" t="s">
        <v>5606</v>
      </c>
      <c r="P3989" s="143" t="s">
        <v>4413</v>
      </c>
      <c r="Q3989" s="0" t="s">
        <v>120</v>
      </c>
      <c r="R3989" s="0" t="str">
        <f aca="false">CHOOSE(WEEKDAY(A3989),"Dom","Lun","Mar","Mie","Jue","Vie","Sab")</f>
        <v>Mie</v>
      </c>
    </row>
    <row r="3990" customFormat="false" ht="15" hidden="false" customHeight="true" outlineLevel="0" collapsed="false">
      <c r="A3990" s="32" t="n">
        <v>44559</v>
      </c>
      <c r="B3990" s="9" t="s">
        <v>5607</v>
      </c>
      <c r="C3990" s="156" t="n">
        <v>300</v>
      </c>
      <c r="D3990" s="137" t="s">
        <v>104</v>
      </c>
      <c r="E3990" s="73" t="s">
        <v>5608</v>
      </c>
      <c r="F3990" s="74" t="n">
        <f aca="false">IF(MONTH(A3990)=MONTH(A3989),F3989+1,1)</f>
        <v>1</v>
      </c>
      <c r="G3990" s="73"/>
      <c r="H3990" s="75"/>
      <c r="I3990" s="75" t="s">
        <v>113</v>
      </c>
      <c r="J3990" s="75" t="s">
        <v>2313</v>
      </c>
      <c r="K3990" s="34" t="s">
        <v>80</v>
      </c>
      <c r="L3990" s="7" t="n">
        <v>0.432638888888889</v>
      </c>
      <c r="M3990" s="7" t="n">
        <v>0.455555555555556</v>
      </c>
      <c r="N3990" s="77" t="str">
        <f aca="false">IF(A3991=A3990,IF(L3991,TEXT(L3991-M3990,"h:mm"),0),IF(M3990&lt;0.25,TEXT(L3991-M3990,"h:mm"),TEXT(1-M3990+L3991,"h:mm")))</f>
        <v>1:32</v>
      </c>
      <c r="O3990" s="37" t="s">
        <v>5609</v>
      </c>
      <c r="Q3990" s="0" t="s">
        <v>120</v>
      </c>
      <c r="R3990" s="0" t="str">
        <f aca="false">CHOOSE(WEEKDAY(A3990),"Dom","Lun","Mar","Mie","Jue","Vie","Sab")</f>
        <v>Mie</v>
      </c>
    </row>
    <row r="3991" customFormat="false" ht="15" hidden="false" customHeight="true" outlineLevel="0" collapsed="false">
      <c r="A3991" s="70" t="n">
        <v>44559</v>
      </c>
      <c r="B3991" s="9" t="s">
        <v>5610</v>
      </c>
      <c r="C3991" s="157" t="n">
        <v>350</v>
      </c>
      <c r="D3991" s="153" t="s">
        <v>104</v>
      </c>
      <c r="E3991" s="73" t="s">
        <v>5611</v>
      </c>
      <c r="F3991" s="74" t="n">
        <f aca="false">IF(MONTH(A3991)=MONTH(A3990),F3990+1,1)</f>
        <v>2</v>
      </c>
      <c r="G3991" s="73"/>
      <c r="H3991" s="75"/>
      <c r="I3991" s="75" t="s">
        <v>187</v>
      </c>
      <c r="J3991" s="75"/>
      <c r="K3991" s="104" t="s">
        <v>80</v>
      </c>
      <c r="L3991" s="7" t="n">
        <v>0.519444444444444</v>
      </c>
      <c r="M3991" s="7" t="n">
        <v>0.522916666666667</v>
      </c>
      <c r="N3991" s="77" t="str">
        <f aca="false">IF(A3992=A3991,IF(L3992,TEXT(L3992-M3991,"h:mm"),0),IF(M3991&lt;0.25,TEXT(L3992-M3991,"h:mm"),TEXT(1-M3991+L3992,"h:mm")))</f>
        <v>4:32</v>
      </c>
      <c r="O3991" s="78" t="s">
        <v>5612</v>
      </c>
      <c r="P3991" s="143" t="s">
        <v>4413</v>
      </c>
      <c r="Q3991" s="0" t="s">
        <v>120</v>
      </c>
      <c r="R3991" s="0" t="str">
        <f aca="false">CHOOSE(WEEKDAY(A3991),"Dom","Lun","Mar","Mie","Jue","Vie","Sab")</f>
        <v>Mie</v>
      </c>
    </row>
    <row r="3992" customFormat="false" ht="15" hidden="false" customHeight="true" outlineLevel="0" collapsed="false">
      <c r="A3992" s="32" t="n">
        <v>44559</v>
      </c>
      <c r="B3992" s="9" t="s">
        <v>5613</v>
      </c>
      <c r="C3992" s="157" t="n">
        <v>350</v>
      </c>
      <c r="D3992" s="153" t="s">
        <v>104</v>
      </c>
      <c r="E3992" s="73" t="s">
        <v>5614</v>
      </c>
      <c r="F3992" s="74" t="n">
        <f aca="false">IF(MONTH(A3992)=MONTH(A3991),F3991+1,1)</f>
        <v>3</v>
      </c>
      <c r="G3992" s="73"/>
      <c r="H3992" s="75"/>
      <c r="I3992" s="75" t="s">
        <v>183</v>
      </c>
      <c r="J3992" s="75"/>
      <c r="K3992" s="34" t="s">
        <v>80</v>
      </c>
      <c r="L3992" s="7" t="n">
        <v>0.711805555555555</v>
      </c>
      <c r="M3992" s="7" t="n">
        <v>0.725</v>
      </c>
      <c r="N3992" s="77" t="str">
        <f aca="false">IF(A3993=A3992,IF(L3993,TEXT(L3993-M3992,"h:mm"),0),IF(M3992&lt;0.25,TEXT(L3993-M3992,"h:mm"),TEXT(1-M3992+L3993,"h:mm")))</f>
        <v>0:22</v>
      </c>
      <c r="O3992" s="37" t="s">
        <v>5615</v>
      </c>
      <c r="P3992" s="143" t="s">
        <v>4413</v>
      </c>
      <c r="Q3992" s="0" t="s">
        <v>120</v>
      </c>
      <c r="R3992" s="0" t="str">
        <f aca="false">CHOOSE(WEEKDAY(A3992),"Dom","Lun","Mar","Mie","Jue","Vie","Sab")</f>
        <v>Mie</v>
      </c>
    </row>
    <row r="3993" customFormat="false" ht="15" hidden="false" customHeight="true" outlineLevel="0" collapsed="false">
      <c r="A3993" s="32" t="n">
        <v>44559</v>
      </c>
      <c r="B3993" s="9" t="s">
        <v>5616</v>
      </c>
      <c r="C3993" s="156" t="n">
        <v>300</v>
      </c>
      <c r="D3993" s="137" t="s">
        <v>104</v>
      </c>
      <c r="E3993" s="73" t="s">
        <v>5617</v>
      </c>
      <c r="F3993" s="74" t="n">
        <f aca="false">IF(MONTH(A3993)=MONTH(A3992),F3992+1,1)</f>
        <v>4</v>
      </c>
      <c r="G3993" s="73"/>
      <c r="H3993" s="75"/>
      <c r="I3993" s="75" t="s">
        <v>183</v>
      </c>
      <c r="J3993" s="75" t="s">
        <v>2313</v>
      </c>
      <c r="K3993" s="34" t="s">
        <v>80</v>
      </c>
      <c r="L3993" s="7" t="n">
        <v>0.740277777777778</v>
      </c>
      <c r="M3993" s="7" t="n">
        <v>0.757638888888889</v>
      </c>
      <c r="N3993" s="77" t="str">
        <f aca="false">IF(A3994=A3993,IF(L3994,TEXT(L3994-M3993,"h:mm"),0),IF(M3993&lt;0.25,TEXT(L3994-M3993,"h:mm"),TEXT(1-M3993+L3994,"h:mm")))</f>
        <v>17:02</v>
      </c>
      <c r="O3993" s="37" t="s">
        <v>5618</v>
      </c>
      <c r="Q3993" s="0" t="s">
        <v>120</v>
      </c>
      <c r="R3993" s="0" t="str">
        <f aca="false">CHOOSE(WEEKDAY(A3993),"Dom","Lun","Mar","Mie","Jue","Vie","Sab")</f>
        <v>Mie</v>
      </c>
    </row>
    <row r="3994" customFormat="false" ht="15" hidden="true" customHeight="true" outlineLevel="0" collapsed="false">
      <c r="A3994" s="32" t="n">
        <v>44559</v>
      </c>
      <c r="B3994" s="9" t="s">
        <v>5280</v>
      </c>
      <c r="D3994" s="72"/>
      <c r="E3994" s="73"/>
      <c r="F3994" s="74"/>
      <c r="G3994" s="73"/>
      <c r="H3994" s="75"/>
      <c r="I3994" s="75"/>
      <c r="J3994" s="75"/>
      <c r="K3994" s="34" t="s">
        <v>144</v>
      </c>
      <c r="L3994" s="7" t="n">
        <v>0.467361111111111</v>
      </c>
      <c r="M3994" s="7" t="n">
        <v>0.497916666666667</v>
      </c>
      <c r="N3994" s="77" t="str">
        <f aca="false">IF(A3995=A3994,IF(L3995,TEXT(L3995-M3994,"h:mm"),0),IF(M3994&lt;0.25,TEXT(L3995-M3994,"h:mm"),TEXT(1-M3994+L3995,"h:mm")))</f>
        <v>1:01</v>
      </c>
      <c r="Q3994" s="0" t="s">
        <v>120</v>
      </c>
      <c r="R3994" s="0" t="str">
        <f aca="false">CHOOSE(WEEKDAY(A3994),"Dom","Lun","Mar","Mie","Jue","Vie","Sab")</f>
        <v>Mie</v>
      </c>
    </row>
    <row r="3995" customFormat="false" ht="15" hidden="true" customHeight="true" outlineLevel="0" collapsed="false">
      <c r="A3995" s="32" t="n">
        <v>44559</v>
      </c>
      <c r="B3995" s="9" t="s">
        <v>1632</v>
      </c>
      <c r="D3995" s="72"/>
      <c r="E3995" s="73"/>
      <c r="F3995" s="74"/>
      <c r="G3995" s="73"/>
      <c r="H3995" s="75"/>
      <c r="I3995" s="75"/>
      <c r="J3995" s="75"/>
      <c r="K3995" s="34" t="s">
        <v>257</v>
      </c>
      <c r="L3995" s="7" t="n">
        <v>0.540277777777778</v>
      </c>
      <c r="M3995" s="7" t="n">
        <v>0.542361111111111</v>
      </c>
      <c r="N3995" s="77" t="str">
        <f aca="false">IF(A3996=A3995,IF(L3996,TEXT(L3996-M3995,"h:mm"),0),IF(M3995&lt;0.25,TEXT(L3996-M3995,"h:mm"),TEXT(1-M3995+L3996,"h:mm")))</f>
        <v>0:09</v>
      </c>
      <c r="Q3995" s="0" t="s">
        <v>120</v>
      </c>
      <c r="R3995" s="0" t="str">
        <f aca="false">CHOOSE(WEEKDAY(A3995),"Dom","Lun","Mar","Mie","Jue","Vie","Sab")</f>
        <v>Mie</v>
      </c>
    </row>
    <row r="3996" customFormat="false" ht="15" hidden="true" customHeight="true" outlineLevel="0" collapsed="false">
      <c r="A3996" s="32" t="n">
        <v>44559</v>
      </c>
      <c r="B3996" s="9" t="s">
        <v>5619</v>
      </c>
      <c r="D3996" s="72"/>
      <c r="E3996" s="73"/>
      <c r="F3996" s="74"/>
      <c r="G3996" s="73"/>
      <c r="H3996" s="75"/>
      <c r="I3996" s="75"/>
      <c r="J3996" s="75"/>
      <c r="K3996" s="34" t="s">
        <v>257</v>
      </c>
      <c r="L3996" s="7" t="n">
        <v>0.548611111111111</v>
      </c>
      <c r="M3996" s="7" t="n">
        <v>0.579861111111111</v>
      </c>
      <c r="N3996" s="77" t="str">
        <f aca="false">IF(A3997=A3996,IF(L3997,TEXT(L3997-M3996,"h:mm"),0),IF(M3996&lt;0.25,TEXT(L3997-M3996,"h:mm"),TEXT(1-M3996+L3997,"h:mm")))</f>
        <v>0:48</v>
      </c>
      <c r="Q3996" s="0" t="s">
        <v>120</v>
      </c>
      <c r="R3996" s="0" t="str">
        <f aca="false">CHOOSE(WEEKDAY(A3996),"Dom","Lun","Mar","Mie","Jue","Vie","Sab")</f>
        <v>Mie</v>
      </c>
    </row>
    <row r="3997" customFormat="false" ht="15" hidden="true" customHeight="true" outlineLevel="0" collapsed="false">
      <c r="A3997" s="32" t="n">
        <v>44559</v>
      </c>
      <c r="B3997" s="9" t="s">
        <v>5280</v>
      </c>
      <c r="D3997" s="72"/>
      <c r="E3997" s="73"/>
      <c r="F3997" s="74"/>
      <c r="G3997" s="73"/>
      <c r="H3997" s="75"/>
      <c r="I3997" s="75"/>
      <c r="J3997" s="75"/>
      <c r="K3997" s="34" t="s">
        <v>96</v>
      </c>
      <c r="L3997" s="7" t="n">
        <v>0.613194444444444</v>
      </c>
      <c r="M3997" s="7" t="n">
        <v>0.651388888888889</v>
      </c>
      <c r="N3997" s="77" t="str">
        <f aca="false">IF(A3998=A3997,IF(L3998,TEXT(L3998-M3997,"h:mm"),0),IF(M3997&lt;0.25,TEXT(L3998-M3997,"h:mm"),TEXT(1-M3997+L3998,"h:mm")))</f>
        <v>0:04</v>
      </c>
      <c r="Q3997" s="0" t="s">
        <v>120</v>
      </c>
      <c r="R3997" s="0" t="str">
        <f aca="false">CHOOSE(WEEKDAY(A3997),"Dom","Lun","Mar","Mie","Jue","Vie","Sab")</f>
        <v>Mie</v>
      </c>
    </row>
    <row r="3998" customFormat="false" ht="15" hidden="true" customHeight="true" outlineLevel="0" collapsed="false">
      <c r="A3998" s="32" t="n">
        <v>44559</v>
      </c>
      <c r="B3998" s="9" t="str">
        <f aca="false">IF(K3998="LAG.OXIDACIÓN","Va a descargar a la Laguna de Oxidación",IF(K3998="GARAJE","Retorna al garaje",""))</f>
        <v>Va a descargar a la Laguna de Oxidación</v>
      </c>
      <c r="D3998" s="72"/>
      <c r="E3998" s="73"/>
      <c r="F3998" s="74"/>
      <c r="G3998" s="73"/>
      <c r="H3998" s="75"/>
      <c r="I3998" s="75"/>
      <c r="J3998" s="75"/>
      <c r="K3998" s="34" t="s">
        <v>144</v>
      </c>
      <c r="L3998" s="7" t="n">
        <v>0.654166666666667</v>
      </c>
      <c r="M3998" s="7" t="n">
        <v>0.668055555555556</v>
      </c>
      <c r="N3998" s="77" t="str">
        <f aca="false">IF(A3999=A3998,IF(L3999,TEXT(L3999-M3998,"h:mm"),0),IF(M3998&lt;0.25,TEXT(L3999-M3998,"h:mm"),TEXT(1-M3998+L3999,"h:mm")))</f>
        <v>2:28</v>
      </c>
      <c r="Q3998" s="0" t="s">
        <v>120</v>
      </c>
      <c r="R3998" s="0" t="str">
        <f aca="false">CHOOSE(WEEKDAY(A3998),"Dom","Lun","Mar","Mie","Jue","Vie","Sab")</f>
        <v>Mie</v>
      </c>
    </row>
    <row r="3999" customFormat="false" ht="15" hidden="true" customHeight="true" outlineLevel="0" collapsed="false">
      <c r="A3999" s="47" t="n">
        <v>44559</v>
      </c>
      <c r="B3999" s="79" t="str">
        <f aca="false">IF(K3999="LAG.OXIDACIÓN","Va a descargar a la Laguna de Oxidación",IF(K3999="GARAJE","Retorna al garaje",""))</f>
        <v>Retorna al garaje</v>
      </c>
      <c r="C3999" s="49"/>
      <c r="D3999" s="80"/>
      <c r="E3999" s="81"/>
      <c r="F3999" s="82"/>
      <c r="G3999" s="81"/>
      <c r="H3999" s="83"/>
      <c r="I3999" s="83"/>
      <c r="J3999" s="83"/>
      <c r="K3999" s="103" t="s">
        <v>96</v>
      </c>
      <c r="L3999" s="85" t="n">
        <v>0.770833333333333</v>
      </c>
      <c r="M3999" s="85" t="n">
        <v>0.794444444444444</v>
      </c>
      <c r="N3999" s="86" t="str">
        <f aca="false">IF(A4000=A3999,IF(L4000,TEXT(L4000-M3999,"h:mm"),0),IF(M3999&lt;0.25,TEXT(L4000-M3999,"h:mm"),TEXT(1-M3999+L4000,"h:mm")))</f>
        <v>15:32</v>
      </c>
      <c r="O3999" s="59"/>
      <c r="Q3999" s="0" t="s">
        <v>120</v>
      </c>
      <c r="R3999" s="0" t="str">
        <f aca="false">CHOOSE(WEEKDAY(A3999),"Dom","Lun","Mar","Mie","Jue","Vie","Sab")</f>
        <v>Mie</v>
      </c>
    </row>
    <row r="4000" customFormat="false" ht="15" hidden="false" customHeight="true" outlineLevel="0" collapsed="false">
      <c r="A4000" s="32" t="n">
        <v>44560</v>
      </c>
      <c r="B4000" s="9" t="s">
        <v>5620</v>
      </c>
      <c r="C4000" s="120" t="n">
        <v>400</v>
      </c>
      <c r="D4000" s="137" t="s">
        <v>821</v>
      </c>
      <c r="E4000" s="73" t="s">
        <v>5621</v>
      </c>
      <c r="F4000" s="74" t="n">
        <f aca="false">IF(MONTH(A4000)=MONTH(A3999),F3999+1,1)</f>
        <v>1</v>
      </c>
      <c r="G4000" s="73"/>
      <c r="H4000" s="75" t="s">
        <v>2308</v>
      </c>
      <c r="I4000" s="75" t="s">
        <v>314</v>
      </c>
      <c r="J4000" s="75" t="s">
        <v>2313</v>
      </c>
      <c r="K4000" s="34" t="s">
        <v>80</v>
      </c>
      <c r="L4000" s="7" t="n">
        <v>0.441666666666667</v>
      </c>
      <c r="M4000" s="7" t="n">
        <v>0.463888888888889</v>
      </c>
      <c r="N4000" s="77" t="str">
        <f aca="false">IF(A4001=A4000,IF(L4001,TEXT(L4001-M4000,"h:mm"),0),IF(M4000&lt;0.25,TEXT(L4001-M4000,"h:mm"),TEXT(1-M4000+L4001,"h:mm")))</f>
        <v>1:28</v>
      </c>
      <c r="O4000" s="37" t="s">
        <v>5622</v>
      </c>
      <c r="Q4000" s="0" t="s">
        <v>120</v>
      </c>
      <c r="R4000" s="0" t="str">
        <f aca="false">CHOOSE(WEEKDAY(A4000),"Dom","Lun","Mar","Mie","Jue","Vie","Sab")</f>
        <v>Jue</v>
      </c>
    </row>
    <row r="4001" customFormat="false" ht="15" hidden="false" customHeight="true" outlineLevel="0" collapsed="false">
      <c r="A4001" s="32" t="n">
        <v>44560</v>
      </c>
      <c r="B4001" s="9" t="s">
        <v>5623</v>
      </c>
      <c r="C4001" s="33" t="n">
        <v>400</v>
      </c>
      <c r="D4001" s="72" t="s">
        <v>821</v>
      </c>
      <c r="E4001" s="73" t="s">
        <v>5624</v>
      </c>
      <c r="F4001" s="74" t="n">
        <f aca="false">IF(MONTH(A4001)=MONTH(A4000),F4000+1,1)</f>
        <v>2</v>
      </c>
      <c r="G4001" s="73"/>
      <c r="H4001" s="75" t="s">
        <v>5625</v>
      </c>
      <c r="I4001" s="75" t="s">
        <v>1159</v>
      </c>
      <c r="J4001" s="75" t="s">
        <v>2313</v>
      </c>
      <c r="K4001" s="34" t="s">
        <v>72</v>
      </c>
      <c r="L4001" s="7" t="n">
        <v>0.525</v>
      </c>
      <c r="M4001" s="7" t="n">
        <v>0.525</v>
      </c>
      <c r="N4001" s="77" t="str">
        <f aca="false">IF(A4002=A4001,IF(L4002,TEXT(L4002-M4001,"h:mm"),0),IF(M4001&lt;0.25,TEXT(L4002-M4001,"h:mm"),TEXT(1-M4001+L4002,"h:mm")))</f>
        <v>2:52</v>
      </c>
      <c r="O4001" s="37" t="s">
        <v>5626</v>
      </c>
      <c r="P4001" s="143" t="s">
        <v>5627</v>
      </c>
      <c r="Q4001" s="0" t="s">
        <v>120</v>
      </c>
      <c r="R4001" s="0" t="str">
        <f aca="false">CHOOSE(WEEKDAY(A4001),"Dom","Lun","Mar","Mie","Jue","Vie","Sab")</f>
        <v>Jue</v>
      </c>
    </row>
    <row r="4002" customFormat="false" ht="15" hidden="false" customHeight="true" outlineLevel="0" collapsed="false">
      <c r="A4002" s="32" t="n">
        <v>44560</v>
      </c>
      <c r="B4002" s="9" t="s">
        <v>3094</v>
      </c>
      <c r="C4002" s="156" t="n">
        <v>300</v>
      </c>
      <c r="D4002" s="137" t="s">
        <v>821</v>
      </c>
      <c r="E4002" s="73" t="s">
        <v>3095</v>
      </c>
      <c r="F4002" s="74" t="n">
        <f aca="false">IF(MONTH(A4002)=MONTH(A4001),F4001+1,1)</f>
        <v>3</v>
      </c>
      <c r="G4002" s="73"/>
      <c r="H4002" s="75" t="s">
        <v>3096</v>
      </c>
      <c r="I4002" s="75" t="s">
        <v>183</v>
      </c>
      <c r="J4002" s="75" t="s">
        <v>2313</v>
      </c>
      <c r="K4002" s="34" t="s">
        <v>72</v>
      </c>
      <c r="L4002" s="7" t="n">
        <v>0.644444444444444</v>
      </c>
      <c r="M4002" s="7" t="n">
        <v>0.644444444444444</v>
      </c>
      <c r="N4002" s="77" t="str">
        <f aca="false">IF(A4003=A4002,IF(L4003,TEXT(L4003-M4002,"h:mm"),0),IF(M4002&lt;0.25,TEXT(L4003-M4002,"h:mm"),TEXT(1-M4002+L4003,"h:mm")))</f>
        <v>1:39</v>
      </c>
      <c r="O4002" s="37" t="s">
        <v>3097</v>
      </c>
      <c r="P4002" s="143" t="s">
        <v>5397</v>
      </c>
      <c r="Q4002" s="0" t="s">
        <v>120</v>
      </c>
      <c r="R4002" s="0" t="str">
        <f aca="false">CHOOSE(WEEKDAY(A4002),"Dom","Lun","Mar","Mie","Jue","Vie","Sab")</f>
        <v>Jue</v>
      </c>
    </row>
    <row r="4003" customFormat="false" ht="15" hidden="false" customHeight="true" outlineLevel="0" collapsed="false">
      <c r="A4003" s="32" t="n">
        <v>44560</v>
      </c>
      <c r="B4003" s="9" t="s">
        <v>5579</v>
      </c>
      <c r="C4003" s="33" t="n">
        <v>350</v>
      </c>
      <c r="D4003" s="72" t="s">
        <v>821</v>
      </c>
      <c r="E4003" s="73" t="s">
        <v>5580</v>
      </c>
      <c r="F4003" s="74" t="n">
        <f aca="false">IF(MONTH(A4003)=MONTH(A4002),F4002+1,1)</f>
        <v>4</v>
      </c>
      <c r="G4003" s="73"/>
      <c r="H4003" s="75" t="s">
        <v>5581</v>
      </c>
      <c r="I4003" s="75" t="s">
        <v>131</v>
      </c>
      <c r="J4003" s="75" t="s">
        <v>2313</v>
      </c>
      <c r="K4003" s="34" t="s">
        <v>80</v>
      </c>
      <c r="L4003" s="7" t="n">
        <v>0.713194444444444</v>
      </c>
      <c r="M4003" s="7" t="n">
        <v>0.75</v>
      </c>
      <c r="N4003" s="77" t="str">
        <f aca="false">IF(A4004=A4003,IF(L4004,TEXT(L4004-M4003,"h:mm"),0),IF(M4003&lt;0.25,TEXT(L4004-M4003,"h:mm"),TEXT(1-M4003+L4004,"h:mm")))</f>
        <v>14:09</v>
      </c>
      <c r="O4003" s="37" t="s">
        <v>5582</v>
      </c>
      <c r="Q4003" s="0" t="s">
        <v>120</v>
      </c>
      <c r="R4003" s="0" t="str">
        <f aca="false">CHOOSE(WEEKDAY(A4003),"Dom","Lun","Mar","Mie","Jue","Vie","Sab")</f>
        <v>Jue</v>
      </c>
    </row>
    <row r="4004" customFormat="false" ht="15" hidden="false" customHeight="true" outlineLevel="0" collapsed="false">
      <c r="A4004" s="32" t="n">
        <v>44560</v>
      </c>
      <c r="B4004" s="9" t="s">
        <v>2354</v>
      </c>
      <c r="C4004" s="156" t="n">
        <v>300</v>
      </c>
      <c r="D4004" s="137" t="s">
        <v>104</v>
      </c>
      <c r="E4004" s="73" t="s">
        <v>5628</v>
      </c>
      <c r="F4004" s="74" t="n">
        <f aca="false">IF(MONTH(A4004)=MONTH(A4003),F4003+1,1)</f>
        <v>5</v>
      </c>
      <c r="G4004" s="73"/>
      <c r="H4004" s="75"/>
      <c r="I4004" s="75" t="s">
        <v>131</v>
      </c>
      <c r="J4004" s="75" t="s">
        <v>2313</v>
      </c>
      <c r="K4004" s="34" t="s">
        <v>80</v>
      </c>
      <c r="L4004" s="7" t="n">
        <v>0.339583333333333</v>
      </c>
      <c r="M4004" s="7" t="n">
        <v>0.366666666666667</v>
      </c>
      <c r="N4004" s="77" t="str">
        <f aca="false">IF(A4005=A4004,IF(L4005,TEXT(L4005-M4004,"h:mm"),0),IF(M4004&lt;0.25,TEXT(L4005-M4004,"h:mm"),TEXT(1-M4004+L4005,"h:mm")))</f>
        <v>0:20</v>
      </c>
      <c r="O4004" s="37" t="s">
        <v>5629</v>
      </c>
      <c r="Q4004" s="0" t="s">
        <v>120</v>
      </c>
      <c r="R4004" s="0" t="str">
        <f aca="false">CHOOSE(WEEKDAY(A4004),"Dom","Lun","Mar","Mie","Jue","Vie","Sab")</f>
        <v>Jue</v>
      </c>
    </row>
    <row r="4005" customFormat="false" ht="15" hidden="false" customHeight="true" outlineLevel="0" collapsed="false">
      <c r="A4005" s="32" t="n">
        <v>44560</v>
      </c>
      <c r="B4005" s="9" t="s">
        <v>5630</v>
      </c>
      <c r="C4005" s="156" t="n">
        <v>350</v>
      </c>
      <c r="D4005" s="137" t="s">
        <v>104</v>
      </c>
      <c r="E4005" s="73" t="s">
        <v>5631</v>
      </c>
      <c r="F4005" s="74" t="n">
        <f aca="false">IF(MONTH(A4005)=MONTH(A4004),F4004+1,1)</f>
        <v>6</v>
      </c>
      <c r="G4005" s="73"/>
      <c r="H4005" s="75"/>
      <c r="I4005" s="75" t="s">
        <v>183</v>
      </c>
      <c r="J4005" s="75" t="s">
        <v>2313</v>
      </c>
      <c r="K4005" s="34" t="s">
        <v>80</v>
      </c>
      <c r="L4005" s="7" t="n">
        <v>0.380555555555556</v>
      </c>
      <c r="M4005" s="7" t="n">
        <v>0.392361111111111</v>
      </c>
      <c r="N4005" s="77" t="str">
        <f aca="false">IF(A4006=A4005,IF(L4006,TEXT(L4006-M4005,"h:mm"),0),IF(M4005&lt;0.25,TEXT(L4006-M4005,"h:mm"),TEXT(1-M4005+L4006,"h:mm")))</f>
        <v>5:30</v>
      </c>
      <c r="O4005" s="37" t="s">
        <v>5632</v>
      </c>
      <c r="Q4005" s="0" t="s">
        <v>120</v>
      </c>
      <c r="R4005" s="0" t="str">
        <f aca="false">CHOOSE(WEEKDAY(A4005),"Dom","Lun","Mar","Mie","Jue","Vie","Sab")</f>
        <v>Jue</v>
      </c>
    </row>
    <row r="4006" customFormat="false" ht="15" hidden="false" customHeight="true" outlineLevel="0" collapsed="false">
      <c r="A4006" s="32" t="n">
        <v>44560</v>
      </c>
      <c r="B4006" s="9" t="s">
        <v>2948</v>
      </c>
      <c r="C4006" s="156" t="n">
        <v>300</v>
      </c>
      <c r="D4006" s="137" t="s">
        <v>104</v>
      </c>
      <c r="E4006" s="73" t="s">
        <v>5633</v>
      </c>
      <c r="F4006" s="74" t="n">
        <f aca="false">IF(MONTH(A4006)=MONTH(A4005),F4005+1,1)</f>
        <v>7</v>
      </c>
      <c r="G4006" s="73"/>
      <c r="H4006" s="75"/>
      <c r="I4006" s="75" t="s">
        <v>100</v>
      </c>
      <c r="J4006" s="75" t="s">
        <v>2313</v>
      </c>
      <c r="K4006" s="34" t="s">
        <v>80</v>
      </c>
      <c r="L4006" s="7" t="n">
        <v>0.621527777777778</v>
      </c>
      <c r="M4006" s="7" t="n">
        <v>0.644444444444444</v>
      </c>
      <c r="N4006" s="77" t="str">
        <f aca="false">IF(A4007=A4006,IF(L4007,TEXT(L4007-M4006,"h:mm"),0),IF(M4006&lt;0.25,TEXT(L4007-M4006,"h:mm"),TEXT(1-M4006+L4007,"h:mm")))</f>
        <v>0:31</v>
      </c>
      <c r="O4006" s="37" t="s">
        <v>5634</v>
      </c>
      <c r="Q4006" s="0" t="s">
        <v>120</v>
      </c>
      <c r="R4006" s="0" t="str">
        <f aca="false">CHOOSE(WEEKDAY(A4006),"Dom","Lun","Mar","Mie","Jue","Vie","Sab")</f>
        <v>Jue</v>
      </c>
    </row>
    <row r="4007" customFormat="false" ht="15" hidden="false" customHeight="true" outlineLevel="0" collapsed="false">
      <c r="A4007" s="32" t="n">
        <v>44560</v>
      </c>
      <c r="B4007" s="9" t="s">
        <v>5635</v>
      </c>
      <c r="C4007" s="156" t="n">
        <v>300</v>
      </c>
      <c r="D4007" s="137" t="s">
        <v>104</v>
      </c>
      <c r="E4007" s="73" t="s">
        <v>5636</v>
      </c>
      <c r="F4007" s="74" t="n">
        <f aca="false">IF(MONTH(A4007)=MONTH(A4006),F4006+1,1)</f>
        <v>8</v>
      </c>
      <c r="G4007" s="73"/>
      <c r="H4007" s="75"/>
      <c r="I4007" s="75" t="s">
        <v>100</v>
      </c>
      <c r="J4007" s="75" t="s">
        <v>2313</v>
      </c>
      <c r="K4007" s="34" t="s">
        <v>80</v>
      </c>
      <c r="L4007" s="7" t="n">
        <v>0.665972222222222</v>
      </c>
      <c r="M4007" s="7" t="n">
        <v>0.68125</v>
      </c>
      <c r="N4007" s="77" t="str">
        <f aca="false">IF(A4008=A4007,IF(L4008,TEXT(L4008-M4007,"h:mm"),0),IF(M4007&lt;0.25,TEXT(L4008-M4007,"h:mm"),TEXT(1-M4007+L4008,"h:mm")))</f>
        <v>2:15</v>
      </c>
      <c r="O4007" s="37" t="s">
        <v>5637</v>
      </c>
      <c r="Q4007" s="0" t="s">
        <v>120</v>
      </c>
      <c r="R4007" s="0" t="str">
        <f aca="false">CHOOSE(WEEKDAY(A4007),"Dom","Lun","Mar","Mie","Jue","Vie","Sab")</f>
        <v>Jue</v>
      </c>
    </row>
    <row r="4008" customFormat="false" ht="15" hidden="false" customHeight="true" outlineLevel="0" collapsed="false">
      <c r="A4008" s="32" t="n">
        <v>44560</v>
      </c>
      <c r="B4008" s="9" t="s">
        <v>5638</v>
      </c>
      <c r="C4008" s="156" t="n">
        <v>450</v>
      </c>
      <c r="D4008" s="137" t="s">
        <v>104</v>
      </c>
      <c r="E4008" s="73" t="s">
        <v>5639</v>
      </c>
      <c r="F4008" s="74" t="n">
        <f aca="false">IF(MONTH(A4008)=MONTH(A4007),F4007+1,1)</f>
        <v>9</v>
      </c>
      <c r="G4008" s="73"/>
      <c r="H4008" s="75"/>
      <c r="I4008" s="75" t="s">
        <v>183</v>
      </c>
      <c r="J4008" s="75" t="s">
        <v>2313</v>
      </c>
      <c r="K4008" s="34" t="s">
        <v>80</v>
      </c>
      <c r="L4008" s="7" t="n">
        <v>0.775</v>
      </c>
      <c r="M4008" s="7" t="n">
        <v>0.788888888888889</v>
      </c>
      <c r="N4008" s="77" t="str">
        <f aca="false">IF(A4009=A4008,IF(L4009,TEXT(L4009-M4008,"h:mm"),0),IF(M4008&lt;0.25,TEXT(L4009-M4008,"h:mm"),TEXT(1-M4008+L4009,"h:mm")))</f>
        <v>12:48</v>
      </c>
      <c r="O4008" s="37" t="s">
        <v>5640</v>
      </c>
      <c r="Q4008" s="0" t="s">
        <v>120</v>
      </c>
      <c r="R4008" s="0" t="str">
        <f aca="false">CHOOSE(WEEKDAY(A4008),"Dom","Lun","Mar","Mie","Jue","Vie","Sab")</f>
        <v>Jue</v>
      </c>
    </row>
    <row r="4009" customFormat="false" ht="15" hidden="true" customHeight="false" outlineLevel="0" collapsed="false">
      <c r="A4009" s="32" t="n">
        <v>44560</v>
      </c>
      <c r="B4009" s="9" t="s">
        <v>1385</v>
      </c>
      <c r="D4009" s="72"/>
      <c r="E4009" s="73"/>
      <c r="F4009" s="74"/>
      <c r="G4009" s="73"/>
      <c r="H4009" s="75"/>
      <c r="I4009" s="75"/>
      <c r="J4009" s="75"/>
      <c r="K4009" s="34" t="s">
        <v>257</v>
      </c>
      <c r="L4009" s="7" t="n">
        <v>0.322222222222222</v>
      </c>
      <c r="M4009" s="7" t="n">
        <v>0.334027777777778</v>
      </c>
      <c r="N4009" s="77" t="str">
        <f aca="false">IF(A4010=A4009,IF(L4010,TEXT(L4010-M4009,"h:mm"),0),IF(M4009&lt;0.25,TEXT(L4010-M4009,"h:mm"),TEXT(1-M4009+L4010,"h:mm")))</f>
        <v>1:45</v>
      </c>
      <c r="Q4009" s="0" t="s">
        <v>120</v>
      </c>
      <c r="R4009" s="0" t="str">
        <f aca="false">CHOOSE(WEEKDAY(A4009),"Dom","Lun","Mar","Mie","Jue","Vie","Sab")</f>
        <v>Jue</v>
      </c>
    </row>
    <row r="4010" customFormat="false" ht="15" hidden="true" customHeight="false" outlineLevel="0" collapsed="false">
      <c r="A4010" s="32" t="n">
        <v>44560</v>
      </c>
      <c r="B4010" s="9" t="str">
        <f aca="false">IF(K4010="LAG.OXIDACIÓN","Va a descargar a la Laguna de Oxidación",IF(K4010="GARAJE","Retorna al garaje",""))</f>
        <v>Va a descargar a la Laguna de Oxidación</v>
      </c>
      <c r="D4010" s="72"/>
      <c r="E4010" s="73"/>
      <c r="F4010" s="74"/>
      <c r="G4010" s="73"/>
      <c r="H4010" s="75"/>
      <c r="I4010" s="75"/>
      <c r="J4010" s="75"/>
      <c r="K4010" s="34" t="s">
        <v>144</v>
      </c>
      <c r="L4010" s="7" t="n">
        <v>0.406944444444444</v>
      </c>
      <c r="M4010" s="7" t="n">
        <v>0.430555555555556</v>
      </c>
      <c r="N4010" s="77" t="str">
        <f aca="false">IF(A4011=A4010,IF(L4011,TEXT(L4011-M4010,"h:mm"),0),IF(M4010&lt;0.25,TEXT(L4011-M4010,"h:mm"),TEXT(1-M4010+L4011,"h:mm")))</f>
        <v>1:40</v>
      </c>
      <c r="Q4010" s="0" t="s">
        <v>120</v>
      </c>
      <c r="R4010" s="0" t="str">
        <f aca="false">CHOOSE(WEEKDAY(A4010),"Dom","Lun","Mar","Mie","Jue","Vie","Sab")</f>
        <v>Jue</v>
      </c>
    </row>
    <row r="4011" customFormat="false" ht="15" hidden="true" customHeight="false" outlineLevel="0" collapsed="false">
      <c r="A4011" s="32" t="n">
        <v>44560</v>
      </c>
      <c r="B4011" s="9" t="str">
        <f aca="false">IF(K4011="LAG.OXIDACIÓN","Va a descargar a la Laguna de Oxidación",IF(K4011="GARAJE","Retorna al garaje",""))</f>
        <v>Va a descargar a la Laguna de Oxidación</v>
      </c>
      <c r="D4011" s="72"/>
      <c r="E4011" s="73"/>
      <c r="F4011" s="74"/>
      <c r="G4011" s="73"/>
      <c r="H4011" s="75"/>
      <c r="I4011" s="75"/>
      <c r="J4011" s="75"/>
      <c r="K4011" s="34" t="s">
        <v>144</v>
      </c>
      <c r="L4011" s="7" t="n">
        <v>0.5</v>
      </c>
      <c r="M4011" s="7" t="n">
        <v>0.525</v>
      </c>
      <c r="N4011" s="77" t="str">
        <f aca="false">IF(A4012=A4011,IF(L4012,TEXT(L4012-M4011,"h:mm"),0),IF(M4011&lt;0.25,TEXT(L4012-M4011,"h:mm"),TEXT(1-M4011+L4012,"h:mm")))</f>
        <v>0:13</v>
      </c>
      <c r="Q4011" s="0" t="s">
        <v>120</v>
      </c>
      <c r="R4011" s="0" t="str">
        <f aca="false">CHOOSE(WEEKDAY(A4011),"Dom","Lun","Mar","Mie","Jue","Vie","Sab")</f>
        <v>Jue</v>
      </c>
    </row>
    <row r="4012" customFormat="false" ht="15" hidden="true" customHeight="false" outlineLevel="0" collapsed="false">
      <c r="A4012" s="32" t="n">
        <v>44560</v>
      </c>
      <c r="B4012" s="9" t="s">
        <v>5311</v>
      </c>
      <c r="D4012" s="72"/>
      <c r="E4012" s="73"/>
      <c r="F4012" s="74"/>
      <c r="G4012" s="73"/>
      <c r="H4012" s="75"/>
      <c r="I4012" s="75" t="s">
        <v>183</v>
      </c>
      <c r="J4012" s="75"/>
      <c r="K4012" s="34" t="s">
        <v>108</v>
      </c>
      <c r="L4012" s="7" t="n">
        <v>0.534027777777778</v>
      </c>
      <c r="M4012" s="7" t="n">
        <v>0.543055555555555</v>
      </c>
      <c r="N4012" s="77" t="str">
        <f aca="false">IF(A4013=A4012,IF(L4013,TEXT(L4013-M4012,"h:mm"),0),IF(M4012&lt;0.25,TEXT(L4013-M4012,"h:mm"),TEXT(1-M4012+L4013,"h:mm")))</f>
        <v>0:28</v>
      </c>
      <c r="O4012" s="37" t="s">
        <v>5312</v>
      </c>
      <c r="P4012" s="143" t="s">
        <v>4413</v>
      </c>
      <c r="Q4012" s="0" t="s">
        <v>120</v>
      </c>
      <c r="R4012" s="0" t="str">
        <f aca="false">CHOOSE(WEEKDAY(A4012),"Dom","Lun","Mar","Mie","Jue","Vie","Sab")</f>
        <v>Jue</v>
      </c>
    </row>
    <row r="4013" customFormat="false" ht="15" hidden="true" customHeight="false" outlineLevel="0" collapsed="false">
      <c r="A4013" s="32" t="n">
        <v>44560</v>
      </c>
      <c r="B4013" s="9" t="s">
        <v>5641</v>
      </c>
      <c r="D4013" s="72"/>
      <c r="E4013" s="73"/>
      <c r="F4013" s="74"/>
      <c r="G4013" s="73"/>
      <c r="H4013" s="75"/>
      <c r="I4013" s="75"/>
      <c r="J4013" s="75"/>
      <c r="K4013" s="34" t="s">
        <v>108</v>
      </c>
      <c r="L4013" s="7" t="n">
        <v>0.5625</v>
      </c>
      <c r="M4013" s="7" t="n">
        <v>0.565277777777778</v>
      </c>
      <c r="N4013" s="77" t="str">
        <f aca="false">IF(A4014=A4013,IF(L4014,TEXT(L4014-M4013,"h:mm"),0),IF(M4013&lt;0.25,TEXT(L4014-M4013,"h:mm"),TEXT(1-M4013+L4014,"h:mm")))</f>
        <v>3:01</v>
      </c>
      <c r="Q4013" s="0" t="s">
        <v>120</v>
      </c>
      <c r="R4013" s="0" t="str">
        <f aca="false">CHOOSE(WEEKDAY(A4013),"Dom","Lun","Mar","Mie","Jue","Vie","Sab")</f>
        <v>Jue</v>
      </c>
    </row>
    <row r="4014" customFormat="false" ht="15" hidden="true" customHeight="false" outlineLevel="0" collapsed="false">
      <c r="A4014" s="32" t="n">
        <v>44560</v>
      </c>
      <c r="B4014" s="9" t="s">
        <v>5280</v>
      </c>
      <c r="D4014" s="72"/>
      <c r="E4014" s="73"/>
      <c r="F4014" s="74"/>
      <c r="G4014" s="73"/>
      <c r="H4014" s="75"/>
      <c r="I4014" s="75"/>
      <c r="J4014" s="75"/>
      <c r="K4014" s="34" t="s">
        <v>144</v>
      </c>
      <c r="L4014" s="7" t="n">
        <v>0.690972222222222</v>
      </c>
      <c r="M4014" s="7" t="n">
        <v>0.702777777777778</v>
      </c>
      <c r="N4014" s="77" t="str">
        <f aca="false">IF(A4015=A4014,IF(L4015,TEXT(L4015-M4014,"h:mm"),0),IF(M4014&lt;0.25,TEXT(L4015-M4014,"h:mm"),TEXT(1-M4014+L4015,"h:mm")))</f>
        <v>2:38</v>
      </c>
      <c r="Q4014" s="0" t="s">
        <v>120</v>
      </c>
      <c r="R4014" s="0" t="str">
        <f aca="false">CHOOSE(WEEKDAY(A4014),"Dom","Lun","Mar","Mie","Jue","Vie","Sab")</f>
        <v>Jue</v>
      </c>
    </row>
    <row r="4015" customFormat="false" ht="15" hidden="true" customHeight="false" outlineLevel="0" collapsed="false">
      <c r="A4015" s="32" t="n">
        <v>44560</v>
      </c>
      <c r="B4015" s="9" t="str">
        <f aca="false">IF(K4015="LAG.OXIDACIÓN","Va a descargar a la Laguna de Oxidación",IF(K4015="GARAJE","Retorna al garaje",""))</f>
        <v>Va a descargar a la Laguna de Oxidación</v>
      </c>
      <c r="D4015" s="72"/>
      <c r="E4015" s="73"/>
      <c r="F4015" s="74"/>
      <c r="G4015" s="73"/>
      <c r="H4015" s="75"/>
      <c r="I4015" s="75"/>
      <c r="J4015" s="75"/>
      <c r="K4015" s="34" t="s">
        <v>144</v>
      </c>
      <c r="L4015" s="7" t="n">
        <v>0.8125</v>
      </c>
      <c r="M4015" s="7" t="n">
        <v>0.841666666666667</v>
      </c>
      <c r="N4015" s="77" t="str">
        <f aca="false">IF(A4016=A4015,IF(L4016,TEXT(L4016-M4015,"h:mm"),0),IF(M4015&lt;0.25,TEXT(L4016-M4015,"h:mm"),TEXT(1-M4015+L4016,"h:mm")))</f>
        <v>0:04</v>
      </c>
      <c r="Q4015" s="0" t="s">
        <v>120</v>
      </c>
      <c r="R4015" s="0" t="str">
        <f aca="false">CHOOSE(WEEKDAY(A4015),"Dom","Lun","Mar","Mie","Jue","Vie","Sab")</f>
        <v>Jue</v>
      </c>
    </row>
    <row r="4016" customFormat="false" ht="15" hidden="true" customHeight="false" outlineLevel="0" collapsed="false">
      <c r="A4016" s="47" t="n">
        <v>44560</v>
      </c>
      <c r="B4016" s="79" t="str">
        <f aca="false">IF(K4016="LAG.OXIDACIÓN","Va a descargar a la Laguna de Oxidación",IF(K4016="GARAJE","Retorna al garaje",""))</f>
        <v>Retorna al garaje</v>
      </c>
      <c r="C4016" s="49"/>
      <c r="D4016" s="80"/>
      <c r="E4016" s="81"/>
      <c r="F4016" s="82"/>
      <c r="G4016" s="81"/>
      <c r="H4016" s="83"/>
      <c r="I4016" s="83"/>
      <c r="J4016" s="83"/>
      <c r="K4016" s="103" t="s">
        <v>96</v>
      </c>
      <c r="L4016" s="85" t="n">
        <v>0.844444444444444</v>
      </c>
      <c r="M4016" s="85" t="n">
        <v>0.868055555555555</v>
      </c>
      <c r="N4016" s="86" t="str">
        <f aca="false">IF(A4017=A4016,IF(L4017,TEXT(L4017-M4016,"h:mm"),0),IF(M4016&lt;0.25,TEXT(L4017-M4016,"h:mm"),TEXT(1-M4016+L4017,"h:mm")))</f>
        <v>12:57</v>
      </c>
      <c r="O4016" s="59"/>
      <c r="Q4016" s="0" t="s">
        <v>120</v>
      </c>
      <c r="R4016" s="0" t="str">
        <f aca="false">CHOOSE(WEEKDAY(A4016),"Dom","Lun","Mar","Mie","Jue","Vie","Sab")</f>
        <v>Jue</v>
      </c>
    </row>
    <row r="4017" customFormat="false" ht="15" hidden="false" customHeight="false" outlineLevel="0" collapsed="false">
      <c r="A4017" s="32" t="n">
        <v>44561</v>
      </c>
      <c r="B4017" s="9" t="s">
        <v>3634</v>
      </c>
      <c r="C4017" s="156" t="n">
        <v>300</v>
      </c>
      <c r="D4017" s="137" t="s">
        <v>104</v>
      </c>
      <c r="E4017" s="73" t="s">
        <v>3635</v>
      </c>
      <c r="F4017" s="74" t="n">
        <f aca="false">IF(MONTH(A4017)=MONTH(A4016),F4016+1,1)</f>
        <v>1</v>
      </c>
      <c r="G4017" s="73"/>
      <c r="H4017" s="75" t="s">
        <v>3636</v>
      </c>
      <c r="I4017" s="75" t="s">
        <v>183</v>
      </c>
      <c r="J4017" s="75" t="s">
        <v>2313</v>
      </c>
      <c r="K4017" s="34" t="s">
        <v>80</v>
      </c>
      <c r="L4017" s="7" t="n">
        <v>0.407638888888889</v>
      </c>
      <c r="M4017" s="7" t="n">
        <v>0.410416666666667</v>
      </c>
      <c r="N4017" s="77" t="str">
        <f aca="false">IF(A4018=A4017,IF(L4018,TEXT(L4018-M4017,"h:mm"),0),IF(M4017&lt;0.25,TEXT(L4018-M4017,"h:mm"),TEXT(1-M4017+L4018,"h:mm")))</f>
        <v>1:23</v>
      </c>
      <c r="O4017" s="37" t="s">
        <v>3637</v>
      </c>
      <c r="Q4017" s="0" t="s">
        <v>120</v>
      </c>
      <c r="R4017" s="0" t="str">
        <f aca="false">CHOOSE(WEEKDAY(A4017),"Dom","Lun","Mar","Mie","Jue","Vie","Sab")</f>
        <v>Vie</v>
      </c>
    </row>
    <row r="4018" customFormat="false" ht="15" hidden="false" customHeight="false" outlineLevel="0" collapsed="false">
      <c r="A4018" s="32" t="n">
        <v>44561</v>
      </c>
      <c r="B4018" s="9" t="s">
        <v>2354</v>
      </c>
      <c r="C4018" s="156" t="n">
        <v>350</v>
      </c>
      <c r="D4018" s="137" t="s">
        <v>104</v>
      </c>
      <c r="E4018" s="73" t="s">
        <v>5642</v>
      </c>
      <c r="F4018" s="74" t="n">
        <f aca="false">IF(MONTH(A4018)=MONTH(A4017),F4017+1,1)</f>
        <v>2</v>
      </c>
      <c r="G4018" s="73"/>
      <c r="H4018" s="75"/>
      <c r="I4018" s="75" t="s">
        <v>131</v>
      </c>
      <c r="J4018" s="75" t="s">
        <v>2313</v>
      </c>
      <c r="K4018" s="34" t="s">
        <v>80</v>
      </c>
      <c r="L4018" s="7" t="n">
        <v>0.468055555555555</v>
      </c>
      <c r="M4018" s="7" t="n">
        <v>0.491666666666667</v>
      </c>
      <c r="N4018" s="77" t="str">
        <f aca="false">IF(A4019=A4018,IF(L4019,TEXT(L4019-M4018,"h:mm"),0),IF(M4018&lt;0.25,TEXT(L4019-M4018,"h:mm"),TEXT(1-M4018+L4019,"h:mm")))</f>
        <v>0:33</v>
      </c>
      <c r="O4018" s="37" t="s">
        <v>5643</v>
      </c>
      <c r="Q4018" s="0" t="s">
        <v>120</v>
      </c>
      <c r="R4018" s="0" t="str">
        <f aca="false">CHOOSE(WEEKDAY(A4018),"Dom","Lun","Mar","Mie","Jue","Vie","Sab")</f>
        <v>Vie</v>
      </c>
    </row>
    <row r="4019" customFormat="false" ht="15" hidden="false" customHeight="false" outlineLevel="0" collapsed="false">
      <c r="A4019" s="32" t="n">
        <v>44561</v>
      </c>
      <c r="B4019" s="9" t="s">
        <v>5644</v>
      </c>
      <c r="C4019" s="156" t="n">
        <v>250</v>
      </c>
      <c r="D4019" s="137" t="s">
        <v>104</v>
      </c>
      <c r="E4019" s="73" t="s">
        <v>5645</v>
      </c>
      <c r="F4019" s="74" t="n">
        <f aca="false">IF(MONTH(A4019)=MONTH(A4018),F4018+1,1)</f>
        <v>3</v>
      </c>
      <c r="G4019" s="73"/>
      <c r="H4019" s="75"/>
      <c r="I4019" s="75" t="s">
        <v>131</v>
      </c>
      <c r="J4019" s="75" t="s">
        <v>2313</v>
      </c>
      <c r="K4019" s="34" t="s">
        <v>80</v>
      </c>
      <c r="L4019" s="7" t="n">
        <v>0.514583333333333</v>
      </c>
      <c r="M4019" s="7" t="n">
        <v>0.531944444444444</v>
      </c>
      <c r="N4019" s="77" t="str">
        <f aca="false">IF(A4020=A4019,IF(L4020,TEXT(L4020-M4019,"h:mm"),0),IF(M4019&lt;0.25,TEXT(L4020-M4019,"h:mm"),TEXT(1-M4019+L4020,"h:mm")))</f>
        <v>20:10</v>
      </c>
      <c r="O4019" s="37" t="s">
        <v>5646</v>
      </c>
      <c r="Q4019" s="0" t="s">
        <v>120</v>
      </c>
      <c r="R4019" s="0" t="str">
        <f aca="false">CHOOSE(WEEKDAY(A4019),"Dom","Lun","Mar","Mie","Jue","Vie","Sab")</f>
        <v>Vie</v>
      </c>
    </row>
    <row r="4020" customFormat="false" ht="15" hidden="true" customHeight="false" outlineLevel="0" collapsed="false">
      <c r="A4020" s="32" t="n">
        <v>44561</v>
      </c>
      <c r="B4020" s="9" t="s">
        <v>5647</v>
      </c>
      <c r="D4020" s="72"/>
      <c r="E4020" s="73"/>
      <c r="F4020" s="74"/>
      <c r="G4020" s="73"/>
      <c r="H4020" s="75"/>
      <c r="I4020" s="75"/>
      <c r="J4020" s="75"/>
      <c r="K4020" s="34" t="s">
        <v>108</v>
      </c>
      <c r="L4020" s="7" t="n">
        <v>0.372222222222222</v>
      </c>
      <c r="M4020" s="7" t="n">
        <v>0.373611111111111</v>
      </c>
      <c r="N4020" s="77" t="str">
        <f aca="false">IF(A4021=A4020,IF(L4021,TEXT(L4021-M4020,"h:mm"),0),IF(M4020&lt;0.25,TEXT(L4021-M4020,"h:mm"),TEXT(1-M4020+L4021,"h:mm")))</f>
        <v>0:27</v>
      </c>
      <c r="O4020" s="37" t="s">
        <v>5648</v>
      </c>
      <c r="Q4020" s="0" t="s">
        <v>120</v>
      </c>
      <c r="R4020" s="0" t="str">
        <f aca="false">CHOOSE(WEEKDAY(A4020),"Dom","Lun","Mar","Mie","Jue","Vie","Sab")</f>
        <v>Vie</v>
      </c>
    </row>
    <row r="4021" customFormat="false" ht="15" hidden="true" customHeight="false" outlineLevel="0" collapsed="false">
      <c r="A4021" s="32" t="n">
        <v>44561</v>
      </c>
      <c r="B4021" s="9" t="s">
        <v>1385</v>
      </c>
      <c r="D4021" s="72"/>
      <c r="E4021" s="73"/>
      <c r="F4021" s="74"/>
      <c r="G4021" s="73"/>
      <c r="H4021" s="75"/>
      <c r="I4021" s="75"/>
      <c r="J4021" s="75"/>
      <c r="K4021" s="34" t="s">
        <v>257</v>
      </c>
      <c r="L4021" s="7" t="n">
        <v>0.392361111111111</v>
      </c>
      <c r="M4021" s="7" t="n">
        <v>0.403472222222222</v>
      </c>
      <c r="N4021" s="77" t="str">
        <f aca="false">IF(A4022=A4021,IF(L4022,TEXT(L4022-M4021,"h:mm"),0),IF(M4021&lt;0.25,TEXT(L4022-M4021,"h:mm"),TEXT(1-M4021+L4022,"h:mm")))</f>
        <v>1:06</v>
      </c>
      <c r="Q4021" s="0" t="s">
        <v>120</v>
      </c>
      <c r="R4021" s="0" t="str">
        <f aca="false">CHOOSE(WEEKDAY(A4021),"Dom","Lun","Mar","Mie","Jue","Vie","Sab")</f>
        <v>Vie</v>
      </c>
    </row>
    <row r="4022" customFormat="false" ht="15" hidden="true" customHeight="false" outlineLevel="0" collapsed="false">
      <c r="A4022" s="32" t="n">
        <v>44561</v>
      </c>
      <c r="B4022" s="9" t="str">
        <f aca="false">IF(K4022="LAG.OXIDACIÓN","Va a descargar a la Laguna de Oxidación",IF(K4022="GARAJE","Retorna al garaje",""))</f>
        <v>Va a descargar a la Laguna de Oxidación</v>
      </c>
      <c r="D4022" s="72"/>
      <c r="E4022" s="73"/>
      <c r="F4022" s="74"/>
      <c r="G4022" s="73"/>
      <c r="H4022" s="75"/>
      <c r="I4022" s="75"/>
      <c r="J4022" s="75"/>
      <c r="K4022" s="34" t="s">
        <v>144</v>
      </c>
      <c r="L4022" s="7" t="n">
        <v>0.449305555555556</v>
      </c>
      <c r="M4022" s="7" t="n">
        <v>0.45625</v>
      </c>
      <c r="N4022" s="77" t="str">
        <f aca="false">IF(A4023=A4022,IF(L4023,TEXT(L4023-M4022,"h:mm"),0),IF(M4022&lt;0.25,TEXT(L4023-M4022,"h:mm"),TEXT(1-M4022+L4023,"h:mm")))</f>
        <v>2:12</v>
      </c>
      <c r="Q4022" s="0" t="s">
        <v>120</v>
      </c>
      <c r="R4022" s="0" t="str">
        <f aca="false">CHOOSE(WEEKDAY(A4022),"Dom","Lun","Mar","Mie","Jue","Vie","Sab")</f>
        <v>Vie</v>
      </c>
    </row>
    <row r="4023" customFormat="false" ht="15" hidden="true" customHeight="false" outlineLevel="0" collapsed="false">
      <c r="A4023" s="32" t="n">
        <v>44561</v>
      </c>
      <c r="B4023" s="9" t="str">
        <f aca="false">IF(K4023="LAG.OXIDACIÓN","Va a descargar a la Laguna de Oxidación",IF(K4023="GARAJE","Retorna al garaje",""))</f>
        <v>Va a descargar a la Laguna de Oxidación</v>
      </c>
      <c r="D4023" s="72"/>
      <c r="E4023" s="73"/>
      <c r="F4023" s="74"/>
      <c r="G4023" s="73"/>
      <c r="H4023" s="75"/>
      <c r="I4023" s="75"/>
      <c r="J4023" s="75"/>
      <c r="K4023" s="34" t="s">
        <v>144</v>
      </c>
      <c r="L4023" s="7" t="n">
        <v>0.547916666666667</v>
      </c>
      <c r="M4023" s="7" t="n">
        <v>0.581944444444444</v>
      </c>
      <c r="N4023" s="77" t="str">
        <f aca="false">IF(A4024=A4023,IF(L4024,TEXT(L4024-M4023,"h:mm"),0),IF(M4023&lt;0.25,TEXT(L4024-M4023,"h:mm"),TEXT(1-M4023+L4024,"h:mm")))</f>
        <v>0:30</v>
      </c>
      <c r="Q4023" s="0" t="s">
        <v>120</v>
      </c>
      <c r="R4023" s="0" t="str">
        <f aca="false">CHOOSE(WEEKDAY(A4023),"Dom","Lun","Mar","Mie","Jue","Vie","Sab")</f>
        <v>Vie</v>
      </c>
    </row>
    <row r="4024" customFormat="false" ht="15" hidden="true" customHeight="false" outlineLevel="0" collapsed="false">
      <c r="A4024" s="47" t="n">
        <v>44561</v>
      </c>
      <c r="B4024" s="79" t="str">
        <f aca="false">IF(K4024="LAG.OXIDACIÓN","Va a descargar a la Laguna de Oxidación",IF(K4024="GARAJE","Retorna al garaje",""))</f>
        <v>Retorna al garaje</v>
      </c>
      <c r="C4024" s="49"/>
      <c r="D4024" s="80"/>
      <c r="E4024" s="81"/>
      <c r="F4024" s="82"/>
      <c r="G4024" s="81"/>
      <c r="H4024" s="83"/>
      <c r="I4024" s="83"/>
      <c r="J4024" s="83"/>
      <c r="K4024" s="103" t="s">
        <v>96</v>
      </c>
      <c r="L4024" s="85" t="n">
        <v>0.602777777777778</v>
      </c>
      <c r="M4024" s="85" t="n">
        <v>0.621527777777778</v>
      </c>
      <c r="N4024" s="86" t="str">
        <f aca="false">IF(A4025=A4024,IF(L4025,TEXT(L4025-M4024,"h:mm"),0),IF(M4024&lt;0.25,TEXT(L4025-M4024,"h:mm"),TEXT(1-M4024+L4025,"h:mm")))</f>
        <v>18:12</v>
      </c>
      <c r="O4024" s="59"/>
      <c r="Q4024" s="0" t="s">
        <v>120</v>
      </c>
      <c r="R4024" s="0" t="str">
        <f aca="false">CHOOSE(WEEKDAY(A4024),"Dom","Lun","Mar","Mie","Jue","Vie","Sab")</f>
        <v>Vie</v>
      </c>
    </row>
    <row r="4025" customFormat="false" ht="15" hidden="false" customHeight="false" outlineLevel="0" collapsed="false">
      <c r="A4025" s="32" t="n">
        <v>44564</v>
      </c>
      <c r="B4025" s="9" t="s">
        <v>2839</v>
      </c>
      <c r="C4025" s="156" t="n">
        <v>400</v>
      </c>
      <c r="D4025" s="137" t="s">
        <v>104</v>
      </c>
      <c r="E4025" s="73" t="s">
        <v>4141</v>
      </c>
      <c r="F4025" s="74" t="n">
        <f aca="false">IF(MONTH(A4025)=MONTH(A4024),F4024+1,1)</f>
        <v>1</v>
      </c>
      <c r="G4025" s="73"/>
      <c r="H4025" s="75"/>
      <c r="I4025" s="75" t="s">
        <v>131</v>
      </c>
      <c r="J4025" s="75" t="s">
        <v>2313</v>
      </c>
      <c r="K4025" s="34" t="s">
        <v>80</v>
      </c>
      <c r="L4025" s="7" t="n">
        <v>0.379861111111111</v>
      </c>
      <c r="M4025" s="7" t="n">
        <v>0.422222222222222</v>
      </c>
      <c r="N4025" s="77" t="str">
        <f aca="false">IF(A4026=A4025,IF(L4026,TEXT(L4026-M4025,"h:mm"),0),IF(M4025&lt;0.25,TEXT(L4026-M4025,"h:mm"),TEXT(1-M4025+L4026,"h:mm")))</f>
        <v>1:37</v>
      </c>
      <c r="O4025" s="37" t="s">
        <v>4142</v>
      </c>
      <c r="Q4025" s="0" t="s">
        <v>75</v>
      </c>
      <c r="R4025" s="0" t="str">
        <f aca="false">CHOOSE(WEEKDAY(A4025),"Dom","Lun","Mar","Mie","Jue","Vie","Sab")</f>
        <v>Lun</v>
      </c>
    </row>
    <row r="4026" customFormat="false" ht="15" hidden="false" customHeight="false" outlineLevel="0" collapsed="false">
      <c r="A4026" s="32" t="n">
        <v>44564</v>
      </c>
      <c r="B4026" s="9" t="s">
        <v>204</v>
      </c>
      <c r="C4026" s="156" t="n">
        <v>450</v>
      </c>
      <c r="D4026" s="137" t="s">
        <v>104</v>
      </c>
      <c r="E4026" s="73" t="s">
        <v>205</v>
      </c>
      <c r="F4026" s="74" t="n">
        <f aca="false">IF(MONTH(A4026)=MONTH(A4025),F4025+1,1)</f>
        <v>2</v>
      </c>
      <c r="G4026" s="73"/>
      <c r="H4026" s="75" t="s">
        <v>204</v>
      </c>
      <c r="I4026" s="75" t="s">
        <v>79</v>
      </c>
      <c r="J4026" s="75" t="s">
        <v>2313</v>
      </c>
      <c r="K4026" s="34" t="s">
        <v>80</v>
      </c>
      <c r="L4026" s="7" t="n">
        <v>0.489583333333333</v>
      </c>
      <c r="M4026" s="7" t="n">
        <v>0.521527777777778</v>
      </c>
      <c r="N4026" s="77" t="str">
        <f aca="false">IF(A4027=A4026,IF(L4027,TEXT(L4027-M4026,"h:mm"),0),IF(M4026&lt;0.25,TEXT(L4027-M4026,"h:mm"),TEXT(1-M4026+L4027,"h:mm")))</f>
        <v>7:25</v>
      </c>
      <c r="O4026" s="37" t="s">
        <v>207</v>
      </c>
      <c r="Q4026" s="0" t="s">
        <v>75</v>
      </c>
      <c r="R4026" s="0" t="str">
        <f aca="false">CHOOSE(WEEKDAY(A4026),"Dom","Lun","Mar","Mie","Jue","Vie","Sab")</f>
        <v>Lun</v>
      </c>
    </row>
    <row r="4027" customFormat="false" ht="15" hidden="false" customHeight="false" outlineLevel="0" collapsed="false">
      <c r="A4027" s="32" t="n">
        <v>44564</v>
      </c>
      <c r="B4027" s="9" t="s">
        <v>2609</v>
      </c>
      <c r="C4027" s="156" t="n">
        <v>400</v>
      </c>
      <c r="D4027" s="137" t="s">
        <v>104</v>
      </c>
      <c r="E4027" s="73" t="s">
        <v>2610</v>
      </c>
      <c r="F4027" s="74" t="n">
        <f aca="false">IF(MONTH(A4027)=MONTH(A4026),F4026+1,1)</f>
        <v>3</v>
      </c>
      <c r="G4027" s="73"/>
      <c r="H4027" s="75" t="s">
        <v>2609</v>
      </c>
      <c r="I4027" s="75" t="s">
        <v>187</v>
      </c>
      <c r="J4027" s="75" t="s">
        <v>2313</v>
      </c>
      <c r="K4027" s="34" t="s">
        <v>80</v>
      </c>
      <c r="L4027" s="7" t="n">
        <v>0.830555555555556</v>
      </c>
      <c r="M4027" s="7" t="n">
        <v>0.850694444444444</v>
      </c>
      <c r="N4027" s="77" t="str">
        <f aca="false">IF(A4028=A4027,IF(L4028,TEXT(L4028-M4027,"h:mm"),0),IF(M4027&lt;0.25,TEXT(L4028-M4027,"h:mm"),TEXT(1-M4027+L4028,"h:mm")))</f>
        <v>14:21</v>
      </c>
      <c r="O4027" s="37" t="s">
        <v>2611</v>
      </c>
      <c r="Q4027" s="0" t="s">
        <v>75</v>
      </c>
      <c r="R4027" s="0" t="str">
        <f aca="false">CHOOSE(WEEKDAY(A4027),"Dom","Lun","Mar","Mie","Jue","Vie","Sab")</f>
        <v>Lun</v>
      </c>
    </row>
    <row r="4028" customFormat="false" ht="15" hidden="true" customHeight="false" outlineLevel="0" collapsed="false">
      <c r="A4028" s="32" t="n">
        <v>44564</v>
      </c>
      <c r="B4028" s="9" t="str">
        <f aca="false">IF(K4028="LAG.OXIDACIÓN","Va a descargar a la Laguna de Oxidación",IF(K4028="GARAJE","Retorna al garaje",""))</f>
        <v>Va a descargar a la Laguna de Oxidación</v>
      </c>
      <c r="D4028" s="72"/>
      <c r="E4028" s="73"/>
      <c r="F4028" s="74"/>
      <c r="G4028" s="73"/>
      <c r="H4028" s="75"/>
      <c r="I4028" s="75"/>
      <c r="J4028" s="75"/>
      <c r="K4028" s="34" t="s">
        <v>144</v>
      </c>
      <c r="L4028" s="7" t="n">
        <v>0.448611111111111</v>
      </c>
      <c r="M4028" s="7" t="n">
        <v>0.480555555555556</v>
      </c>
      <c r="N4028" s="77" t="str">
        <f aca="false">IF(A4029=A4028,IF(L4029,TEXT(L4029-M4028,"h:mm"),0),IF(M4028&lt;0.25,TEXT(L4029-M4028,"h:mm"),TEXT(1-M4028+L4029,"h:mm")))</f>
        <v>1:31</v>
      </c>
      <c r="Q4028" s="0" t="s">
        <v>75</v>
      </c>
      <c r="R4028" s="0" t="str">
        <f aca="false">CHOOSE(WEEKDAY(A4028),"Dom","Lun","Mar","Mie","Jue","Vie","Sab")</f>
        <v>Lun</v>
      </c>
    </row>
    <row r="4029" customFormat="false" ht="15" hidden="true" customHeight="false" outlineLevel="0" collapsed="false">
      <c r="A4029" s="32" t="n">
        <v>44564</v>
      </c>
      <c r="B4029" s="9" t="s">
        <v>5649</v>
      </c>
      <c r="C4029" s="157"/>
      <c r="D4029" s="153"/>
      <c r="E4029" s="73"/>
      <c r="F4029" s="74"/>
      <c r="G4029" s="73"/>
      <c r="H4029" s="75"/>
      <c r="I4029" s="75"/>
      <c r="J4029" s="75"/>
      <c r="K4029" s="34" t="s">
        <v>108</v>
      </c>
      <c r="L4029" s="7" t="n">
        <v>0.54375</v>
      </c>
      <c r="M4029" s="7" t="n">
        <v>0.553472222222222</v>
      </c>
      <c r="N4029" s="77" t="str">
        <f aca="false">IF(A4030=A4029,IF(L4030,TEXT(L4030-M4029,"h:mm"),0),IF(M4029&lt;0.25,TEXT(L4030-M4029,"h:mm"),TEXT(1-M4029+L4030,"h:mm")))</f>
        <v>0:24</v>
      </c>
      <c r="O4029" s="37" t="s">
        <v>5650</v>
      </c>
      <c r="P4029" s="0" t="s">
        <v>4413</v>
      </c>
      <c r="Q4029" s="0" t="s">
        <v>75</v>
      </c>
      <c r="R4029" s="0" t="str">
        <f aca="false">CHOOSE(WEEKDAY(A4029),"Dom","Lun","Mar","Mie","Jue","Vie","Sab")</f>
        <v>Lun</v>
      </c>
    </row>
    <row r="4030" customFormat="false" ht="15" hidden="true" customHeight="false" outlineLevel="0" collapsed="false">
      <c r="A4030" s="32" t="n">
        <v>44564</v>
      </c>
      <c r="B4030" s="9" t="str">
        <f aca="false">IF(K4030="LAG.OXIDACIÓN","Va a descargar a la Laguna de Oxidación",IF(K4030="GARAJE","Retorna al garaje",""))</f>
        <v>Va a descargar a la Laguna de Oxidación</v>
      </c>
      <c r="D4030" s="72"/>
      <c r="E4030" s="73"/>
      <c r="F4030" s="74"/>
      <c r="G4030" s="73"/>
      <c r="H4030" s="75"/>
      <c r="I4030" s="75"/>
      <c r="J4030" s="75"/>
      <c r="K4030" s="34" t="s">
        <v>144</v>
      </c>
      <c r="L4030" s="7" t="n">
        <v>0.570138888888889</v>
      </c>
      <c r="M4030" s="7" t="n">
        <v>0.599305555555556</v>
      </c>
      <c r="N4030" s="77" t="str">
        <f aca="false">IF(A4031=A4030,IF(L4031,TEXT(L4031-M4030,"h:mm"),0),IF(M4030&lt;0.25,TEXT(L4031-M4030,"h:mm"),TEXT(1-M4030+L4031,"h:mm")))</f>
        <v>0:13</v>
      </c>
      <c r="Q4030" s="0" t="s">
        <v>75</v>
      </c>
      <c r="R4030" s="0" t="str">
        <f aca="false">CHOOSE(WEEKDAY(A4030),"Dom","Lun","Mar","Mie","Jue","Vie","Sab")</f>
        <v>Lun</v>
      </c>
    </row>
    <row r="4031" customFormat="false" ht="15" hidden="true" customHeight="false" outlineLevel="0" collapsed="false">
      <c r="A4031" s="32" t="n">
        <v>44564</v>
      </c>
      <c r="B4031" s="9" t="s">
        <v>4736</v>
      </c>
      <c r="D4031" s="72"/>
      <c r="E4031" s="73"/>
      <c r="F4031" s="74"/>
      <c r="G4031" s="73"/>
      <c r="H4031" s="75"/>
      <c r="I4031" s="75"/>
      <c r="J4031" s="75"/>
      <c r="K4031" s="34" t="s">
        <v>108</v>
      </c>
      <c r="L4031" s="7" t="n">
        <v>0.608333333333333</v>
      </c>
      <c r="M4031" s="7" t="n">
        <v>0.609027777777778</v>
      </c>
      <c r="N4031" s="77" t="str">
        <f aca="false">IF(A4032=A4031,IF(L4032,TEXT(L4032-M4031,"h:mm"),0),IF(M4031&lt;0.25,TEXT(L4032-M4031,"h:mm"),TEXT(1-M4031+L4032,"h:mm")))</f>
        <v>1:19</v>
      </c>
      <c r="Q4031" s="0" t="s">
        <v>75</v>
      </c>
      <c r="R4031" s="0" t="str">
        <f aca="false">CHOOSE(WEEKDAY(A4031),"Dom","Lun","Mar","Mie","Jue","Vie","Sab")</f>
        <v>Lun</v>
      </c>
    </row>
    <row r="4032" customFormat="false" ht="15" hidden="true" customHeight="false" outlineLevel="0" collapsed="false">
      <c r="A4032" s="32" t="n">
        <v>44564</v>
      </c>
      <c r="B4032" s="9" t="str">
        <f aca="false">IF(K4032="LAG.OXIDACIÓN","Va a descargar a la Laguna de Oxidación",IF(K4032="GARAJE","Retorna al garaje",""))</f>
        <v>Retorna al garaje</v>
      </c>
      <c r="D4032" s="72"/>
      <c r="E4032" s="73"/>
      <c r="F4032" s="74"/>
      <c r="G4032" s="73"/>
      <c r="H4032" s="75"/>
      <c r="I4032" s="75"/>
      <c r="J4032" s="75"/>
      <c r="K4032" s="34" t="s">
        <v>96</v>
      </c>
      <c r="L4032" s="7" t="n">
        <v>0.663888888888889</v>
      </c>
      <c r="M4032" s="7" t="n">
        <v>0.675</v>
      </c>
      <c r="N4032" s="77" t="str">
        <f aca="false">IF(A4033=A4032,IF(L4033,TEXT(L4033-M4032,"h:mm"),0),IF(M4032&lt;0.25,TEXT(L4033-M4032,"h:mm"),TEXT(1-M4032+L4033,"h:mm")))</f>
        <v>6:18</v>
      </c>
      <c r="Q4032" s="0" t="s">
        <v>75</v>
      </c>
      <c r="R4032" s="0" t="str">
        <f aca="false">CHOOSE(WEEKDAY(A4032),"Dom","Lun","Mar","Mie","Jue","Vie","Sab")</f>
        <v>Lun</v>
      </c>
    </row>
    <row r="4033" customFormat="false" ht="15" hidden="true" customHeight="false" outlineLevel="0" collapsed="false">
      <c r="A4033" s="47" t="n">
        <v>44564</v>
      </c>
      <c r="B4033" s="79" t="str">
        <f aca="false">IF(K4033="LAG.OXIDACIÓN","Va a descargar a la Laguna de Oxidación",IF(K4033="GARAJE","Retorna al garaje",""))</f>
        <v>Retorna al garaje</v>
      </c>
      <c r="C4033" s="49"/>
      <c r="D4033" s="80"/>
      <c r="E4033" s="81"/>
      <c r="F4033" s="82"/>
      <c r="G4033" s="81"/>
      <c r="H4033" s="83"/>
      <c r="I4033" s="83"/>
      <c r="J4033" s="83"/>
      <c r="K4033" s="103" t="s">
        <v>96</v>
      </c>
      <c r="L4033" s="85" t="n">
        <v>0.9375</v>
      </c>
      <c r="M4033" s="85" t="n">
        <v>0.957638888888889</v>
      </c>
      <c r="N4033" s="86" t="str">
        <f aca="false">IF(A4034=A4033,IF(L4034,TEXT(L4034-M4033,"h:mm"),0),IF(M4033&lt;0.25,TEXT(L4034-M4033,"h:mm"),TEXT(1-M4033+L4034,"h:mm")))</f>
        <v>19:52</v>
      </c>
      <c r="O4033" s="59"/>
      <c r="Q4033" s="0" t="s">
        <v>75</v>
      </c>
      <c r="R4033" s="0" t="str">
        <f aca="false">CHOOSE(WEEKDAY(A4033),"Dom","Lun","Mar","Mie","Jue","Vie","Sab")</f>
        <v>Lun</v>
      </c>
    </row>
    <row r="4034" customFormat="false" ht="15" hidden="false" customHeight="false" outlineLevel="0" collapsed="false">
      <c r="A4034" s="32" t="n">
        <v>44565</v>
      </c>
      <c r="B4034" s="9" t="s">
        <v>5246</v>
      </c>
      <c r="C4034" s="156" t="n">
        <v>450</v>
      </c>
      <c r="D4034" s="137" t="s">
        <v>104</v>
      </c>
      <c r="E4034" s="73" t="s">
        <v>5651</v>
      </c>
      <c r="F4034" s="74" t="n">
        <f aca="false">IF(MONTH(A4034)=MONTH(A4033),F4033+1,1)</f>
        <v>1</v>
      </c>
      <c r="G4034" s="73"/>
      <c r="H4034" s="75"/>
      <c r="I4034" s="75" t="s">
        <v>100</v>
      </c>
      <c r="J4034" s="75" t="s">
        <v>2313</v>
      </c>
      <c r="K4034" s="34" t="s">
        <v>80</v>
      </c>
      <c r="L4034" s="7" t="n">
        <v>0.785416666666667</v>
      </c>
      <c r="M4034" s="7" t="n">
        <v>0.798611111111111</v>
      </c>
      <c r="N4034" s="77" t="str">
        <f aca="false">IF(A4035=A4034,IF(L4035,TEXT(L4035-M4034,"h:mm"),0),IF(M4034&lt;0.25,TEXT(L4035-M4034,"h:mm"),TEXT(1-M4034+L4035,"h:mm")))</f>
        <v>0:31</v>
      </c>
      <c r="O4034" s="37" t="s">
        <v>5652</v>
      </c>
      <c r="Q4034" s="0" t="s">
        <v>75</v>
      </c>
      <c r="R4034" s="0" t="str">
        <f aca="false">CHOOSE(WEEKDAY(A4034),"Dom","Lun","Mar","Mie","Jue","Vie","Sab")</f>
        <v>Mar</v>
      </c>
    </row>
    <row r="4035" customFormat="false" ht="15" hidden="false" customHeight="false" outlineLevel="0" collapsed="false">
      <c r="A4035" s="32" t="n">
        <v>44565</v>
      </c>
      <c r="B4035" s="9" t="s">
        <v>5653</v>
      </c>
      <c r="C4035" s="156" t="n">
        <v>350</v>
      </c>
      <c r="D4035" s="137" t="s">
        <v>104</v>
      </c>
      <c r="E4035" s="73" t="s">
        <v>5654</v>
      </c>
      <c r="F4035" s="74" t="n">
        <f aca="false">IF(MONTH(A4035)=MONTH(A4034),F4034+1,1)</f>
        <v>2</v>
      </c>
      <c r="G4035" s="73"/>
      <c r="H4035" s="75"/>
      <c r="I4035" s="75" t="s">
        <v>100</v>
      </c>
      <c r="J4035" s="75" t="s">
        <v>2313</v>
      </c>
      <c r="K4035" s="34" t="s">
        <v>80</v>
      </c>
      <c r="L4035" s="7" t="n">
        <v>0.820138888888889</v>
      </c>
      <c r="M4035" s="7" t="n">
        <v>0.8375</v>
      </c>
      <c r="N4035" s="77" t="str">
        <f aca="false">IF(A4036=A4035,IF(L4036,TEXT(L4036-M4035,"h:mm"),0),IF(M4035&lt;0.25,TEXT(L4036-M4035,"h:mm"),TEXT(1-M4035+L4036,"h:mm")))</f>
        <v>20:09</v>
      </c>
      <c r="O4035" s="37" t="s">
        <v>5655</v>
      </c>
      <c r="Q4035" s="0" t="s">
        <v>75</v>
      </c>
      <c r="R4035" s="0" t="str">
        <f aca="false">CHOOSE(WEEKDAY(A4035),"Dom","Lun","Mar","Mie","Jue","Vie","Sab")</f>
        <v>Mar</v>
      </c>
    </row>
    <row r="4036" customFormat="false" ht="15" hidden="true" customHeight="false" outlineLevel="0" collapsed="false">
      <c r="A4036" s="32" t="n">
        <v>44565</v>
      </c>
      <c r="B4036" s="9" t="s">
        <v>2587</v>
      </c>
      <c r="D4036" s="72"/>
      <c r="E4036" s="73"/>
      <c r="F4036" s="74"/>
      <c r="G4036" s="73"/>
      <c r="H4036" s="75"/>
      <c r="I4036" s="75"/>
      <c r="J4036" s="75"/>
      <c r="K4036" s="34" t="s">
        <v>92</v>
      </c>
      <c r="L4036" s="7" t="n">
        <v>0.677083333333333</v>
      </c>
      <c r="M4036" s="7" t="n">
        <v>0.679166666666667</v>
      </c>
      <c r="N4036" s="77" t="str">
        <f aca="false">IF(A4037=A4036,IF(L4037,TEXT(L4037-M4036,"h:mm"),0),IF(M4036&lt;0.25,TEXT(L4037-M4036,"h:mm"),TEXT(1-M4036+L4037,"h:mm")))</f>
        <v>2:19</v>
      </c>
      <c r="O4036" s="37" t="s">
        <v>3748</v>
      </c>
      <c r="Q4036" s="0" t="s">
        <v>75</v>
      </c>
      <c r="R4036" s="0" t="str">
        <f aca="false">CHOOSE(WEEKDAY(A4036),"Dom","Lun","Mar","Mie","Jue","Vie","Sab")</f>
        <v>Mar</v>
      </c>
    </row>
    <row r="4037" customFormat="false" ht="15" hidden="true" customHeight="false" outlineLevel="0" collapsed="false">
      <c r="A4037" s="32" t="n">
        <v>44565</v>
      </c>
      <c r="B4037" s="9" t="s">
        <v>1632</v>
      </c>
      <c r="D4037" s="72"/>
      <c r="E4037" s="73"/>
      <c r="F4037" s="74"/>
      <c r="G4037" s="73"/>
      <c r="H4037" s="75"/>
      <c r="I4037" s="75"/>
      <c r="J4037" s="75"/>
      <c r="K4037" s="34" t="s">
        <v>257</v>
      </c>
      <c r="L4037" s="7" t="n">
        <v>0.775694444444444</v>
      </c>
      <c r="M4037" s="7" t="n">
        <v>0.781944444444444</v>
      </c>
      <c r="N4037" s="77" t="str">
        <f aca="false">IF(A4038=A4037,IF(L4038,TEXT(L4038-M4037,"h:mm"),0),IF(M4037&lt;0.25,TEXT(L4038-M4037,"h:mm"),TEXT(1-M4037+L4038,"h:mm")))</f>
        <v>1:48</v>
      </c>
      <c r="Q4037" s="0" t="s">
        <v>75</v>
      </c>
      <c r="R4037" s="0" t="str">
        <f aca="false">CHOOSE(WEEKDAY(A4037),"Dom","Lun","Mar","Mie","Jue","Vie","Sab")</f>
        <v>Mar</v>
      </c>
    </row>
    <row r="4038" customFormat="false" ht="15" hidden="true" customHeight="false" outlineLevel="0" collapsed="false">
      <c r="A4038" s="47" t="n">
        <v>44565</v>
      </c>
      <c r="B4038" s="79" t="s">
        <v>5280</v>
      </c>
      <c r="C4038" s="49"/>
      <c r="D4038" s="80"/>
      <c r="E4038" s="81"/>
      <c r="F4038" s="82"/>
      <c r="G4038" s="81"/>
      <c r="H4038" s="83"/>
      <c r="I4038" s="83"/>
      <c r="J4038" s="83"/>
      <c r="K4038" s="103" t="s">
        <v>144</v>
      </c>
      <c r="L4038" s="85" t="n">
        <v>0.856944444444444</v>
      </c>
      <c r="M4038" s="85" t="n">
        <v>0.867361111111111</v>
      </c>
      <c r="N4038" s="86" t="str">
        <f aca="false">IF(A4039=A4038,IF(L4039,TEXT(L4039-M4038,"h:mm"),0),IF(M4038&lt;0.25,TEXT(L4039-M4038,"h:mm"),TEXT(1-M4038+L4039,"h:mm")))</f>
        <v>13:53</v>
      </c>
      <c r="O4038" s="59"/>
      <c r="Q4038" s="0" t="s">
        <v>75</v>
      </c>
      <c r="R4038" s="0" t="str">
        <f aca="false">CHOOSE(WEEKDAY(A4038),"Dom","Lun","Mar","Mie","Jue","Vie","Sab")</f>
        <v>Mar</v>
      </c>
    </row>
    <row r="4039" customFormat="false" ht="15" hidden="false" customHeight="false" outlineLevel="0" collapsed="false">
      <c r="A4039" s="32" t="n">
        <v>44566</v>
      </c>
      <c r="B4039" s="9" t="s">
        <v>68</v>
      </c>
      <c r="C4039" s="156" t="n">
        <v>450</v>
      </c>
      <c r="D4039" s="137" t="s">
        <v>69</v>
      </c>
      <c r="E4039" s="73" t="s">
        <v>70</v>
      </c>
      <c r="F4039" s="74" t="n">
        <f aca="false">IF(MONTH(A4039)=MONTH(A4038),F4038+1,1)</f>
        <v>1</v>
      </c>
      <c r="G4039" s="73"/>
      <c r="H4039" s="75" t="s">
        <v>71</v>
      </c>
      <c r="I4039" s="75" t="s">
        <v>113</v>
      </c>
      <c r="J4039" s="75" t="s">
        <v>2313</v>
      </c>
      <c r="K4039" s="34" t="s">
        <v>80</v>
      </c>
      <c r="L4039" s="7" t="n">
        <v>0.445833333333333</v>
      </c>
      <c r="M4039" s="7" t="n">
        <v>0.446527777777778</v>
      </c>
      <c r="N4039" s="77" t="str">
        <f aca="false">IF(A4040=A4039,IF(L4040,TEXT(L4040-M4039,"h:mm"),0),IF(M4039&lt;0.25,TEXT(L4040-M4039,"h:mm"),TEXT(1-M4039+L4040,"h:mm")))</f>
        <v>22:47</v>
      </c>
      <c r="O4039" s="37" t="s">
        <v>74</v>
      </c>
      <c r="Q4039" s="0" t="s">
        <v>75</v>
      </c>
      <c r="R4039" s="0" t="str">
        <f aca="false">CHOOSE(WEEKDAY(A4039),"Dom","Lun","Mar","Mie","Jue","Vie","Sab")</f>
        <v>Mie</v>
      </c>
    </row>
    <row r="4040" customFormat="false" ht="15" hidden="true" customHeight="false" outlineLevel="0" collapsed="false">
      <c r="A4040" s="32" t="n">
        <v>44566</v>
      </c>
      <c r="B4040" s="9" t="s">
        <v>5656</v>
      </c>
      <c r="D4040" s="72"/>
      <c r="E4040" s="73"/>
      <c r="F4040" s="74"/>
      <c r="G4040" s="73"/>
      <c r="H4040" s="75"/>
      <c r="I4040" s="75"/>
      <c r="J4040" s="75"/>
      <c r="K4040" s="34" t="s">
        <v>108</v>
      </c>
      <c r="L4040" s="7" t="n">
        <v>0.395833333333333</v>
      </c>
      <c r="M4040" s="7" t="n">
        <v>0.430555555555556</v>
      </c>
      <c r="N4040" s="77" t="str">
        <f aca="false">IF(A4041=A4040,IF(L4041,TEXT(L4041-M4040,"h:mm"),0),IF(M4040&lt;0.25,TEXT(L4041-M4040,"h:mm"),TEXT(1-M4040+L4041,"h:mm")))</f>
        <v>1:25</v>
      </c>
      <c r="Q4040" s="0" t="s">
        <v>75</v>
      </c>
      <c r="R4040" s="0" t="str">
        <f aca="false">CHOOSE(WEEKDAY(A4040),"Dom","Lun","Mar","Mie","Jue","Vie","Sab")</f>
        <v>Mie</v>
      </c>
    </row>
    <row r="4041" customFormat="false" ht="15" hidden="true" customHeight="false" outlineLevel="0" collapsed="false">
      <c r="A4041" s="47" t="n">
        <v>44566</v>
      </c>
      <c r="B4041" s="79" t="str">
        <f aca="false">IF(K4041="LAG.OXIDACIÓN","Va a descargar a la Laguna de Oxidación",IF(K4041="GARAJE","Retorna al garaje",""))</f>
        <v>Retorna al garaje</v>
      </c>
      <c r="C4041" s="49"/>
      <c r="D4041" s="80"/>
      <c r="E4041" s="81"/>
      <c r="F4041" s="82"/>
      <c r="G4041" s="81"/>
      <c r="H4041" s="83"/>
      <c r="I4041" s="83"/>
      <c r="J4041" s="83"/>
      <c r="K4041" s="103" t="s">
        <v>96</v>
      </c>
      <c r="L4041" s="85" t="n">
        <v>0.489583333333333</v>
      </c>
      <c r="M4041" s="85" t="n">
        <v>0.519444444444444</v>
      </c>
      <c r="N4041" s="86" t="str">
        <f aca="false">IF(A4042=A4041,IF(L4042,TEXT(L4042-M4041,"h:mm"),0),IF(M4041&lt;0.25,TEXT(L4042-M4041,"h:mm"),TEXT(1-M4041+L4042,"h:mm")))</f>
        <v>21:24</v>
      </c>
      <c r="O4041" s="59"/>
      <c r="Q4041" s="0" t="s">
        <v>75</v>
      </c>
      <c r="R4041" s="0" t="str">
        <f aca="false">CHOOSE(WEEKDAY(A4041),"Dom","Lun","Mar","Mie","Jue","Vie","Sab")</f>
        <v>Mie</v>
      </c>
    </row>
    <row r="4042" customFormat="false" ht="15" hidden="false" customHeight="false" outlineLevel="0" collapsed="false">
      <c r="A4042" s="32" t="n">
        <v>44567</v>
      </c>
      <c r="B4042" s="9" t="s">
        <v>5657</v>
      </c>
      <c r="C4042" s="156" t="n">
        <v>300</v>
      </c>
      <c r="D4042" s="137" t="s">
        <v>104</v>
      </c>
      <c r="E4042" s="73" t="s">
        <v>5658</v>
      </c>
      <c r="F4042" s="74" t="n">
        <f aca="false">IF(MONTH(A4042)=MONTH(A4041),F4041+1,1)</f>
        <v>1</v>
      </c>
      <c r="G4042" s="73"/>
      <c r="H4042" s="75"/>
      <c r="I4042" s="75" t="s">
        <v>159</v>
      </c>
      <c r="J4042" s="75" t="s">
        <v>2313</v>
      </c>
      <c r="K4042" s="34" t="s">
        <v>80</v>
      </c>
      <c r="L4042" s="7" t="n">
        <v>0.411111111111111</v>
      </c>
      <c r="M4042" s="7" t="n">
        <v>0.427777777777778</v>
      </c>
      <c r="N4042" s="77" t="str">
        <f aca="false">IF(A4043=A4042,IF(L4043,TEXT(L4043-M4042,"h:mm"),0),IF(M4042&lt;0.25,TEXT(L4043-M4042,"h:mm"),TEXT(1-M4042+L4043,"h:mm")))</f>
        <v>0:33</v>
      </c>
      <c r="O4042" s="37" t="s">
        <v>5659</v>
      </c>
      <c r="Q4042" s="0" t="s">
        <v>75</v>
      </c>
      <c r="R4042" s="0" t="str">
        <f aca="false">CHOOSE(WEEKDAY(A4042),"Dom","Lun","Mar","Mie","Jue","Vie","Sab")</f>
        <v>Jue</v>
      </c>
    </row>
    <row r="4043" customFormat="false" ht="15" hidden="false" customHeight="false" outlineLevel="0" collapsed="false">
      <c r="A4043" s="32" t="n">
        <v>44567</v>
      </c>
      <c r="B4043" s="9" t="s">
        <v>1493</v>
      </c>
      <c r="C4043" s="156" t="n">
        <v>300</v>
      </c>
      <c r="D4043" s="137" t="s">
        <v>104</v>
      </c>
      <c r="E4043" s="73" t="s">
        <v>5660</v>
      </c>
      <c r="F4043" s="74" t="n">
        <f aca="false">IF(MONTH(A4043)=MONTH(A4042),F4042+1,1)</f>
        <v>2</v>
      </c>
      <c r="G4043" s="73"/>
      <c r="H4043" s="75"/>
      <c r="I4043" s="75" t="s">
        <v>159</v>
      </c>
      <c r="J4043" s="75" t="s">
        <v>2313</v>
      </c>
      <c r="K4043" s="34" t="s">
        <v>80</v>
      </c>
      <c r="L4043" s="7" t="n">
        <v>0.450694444444444</v>
      </c>
      <c r="M4043" s="7" t="n">
        <v>0.468055555555555</v>
      </c>
      <c r="N4043" s="77" t="str">
        <f aca="false">IF(A4044=A4043,IF(L4044,TEXT(L4044-M4043,"h:mm"),0),IF(M4043&lt;0.25,TEXT(L4044-M4043,"h:mm"),TEXT(1-M4043+L4044,"h:mm")))</f>
        <v>3:15</v>
      </c>
      <c r="O4043" s="37" t="s">
        <v>5661</v>
      </c>
      <c r="Q4043" s="0" t="s">
        <v>75</v>
      </c>
      <c r="R4043" s="0" t="str">
        <f aca="false">CHOOSE(WEEKDAY(A4043),"Dom","Lun","Mar","Mie","Jue","Vie","Sab")</f>
        <v>Jue</v>
      </c>
    </row>
    <row r="4044" customFormat="false" ht="15" hidden="false" customHeight="false" outlineLevel="0" collapsed="false">
      <c r="A4044" s="32" t="n">
        <v>44567</v>
      </c>
      <c r="B4044" s="9" t="s">
        <v>5443</v>
      </c>
      <c r="C4044" s="156" t="n">
        <v>300</v>
      </c>
      <c r="D4044" s="137" t="s">
        <v>104</v>
      </c>
      <c r="E4044" s="73" t="s">
        <v>5662</v>
      </c>
      <c r="F4044" s="74" t="n">
        <f aca="false">IF(MONTH(A4044)=MONTH(A4043),F4043+1,1)</f>
        <v>3</v>
      </c>
      <c r="G4044" s="73"/>
      <c r="H4044" s="75"/>
      <c r="I4044" s="75" t="s">
        <v>79</v>
      </c>
      <c r="J4044" s="75" t="s">
        <v>2313</v>
      </c>
      <c r="K4044" s="34" t="s">
        <v>80</v>
      </c>
      <c r="L4044" s="7" t="n">
        <v>0.603472222222222</v>
      </c>
      <c r="M4044" s="7" t="n">
        <v>0.635416666666667</v>
      </c>
      <c r="N4044" s="77" t="str">
        <f aca="false">IF(A4045=A4044,IF(L4045,TEXT(L4045-M4044,"h:mm"),0),IF(M4044&lt;0.25,TEXT(L4045-M4044,"h:mm"),TEXT(1-M4044+L4045,"h:mm")))</f>
        <v>0:47</v>
      </c>
      <c r="O4044" s="37" t="s">
        <v>5663</v>
      </c>
      <c r="Q4044" s="0" t="s">
        <v>75</v>
      </c>
      <c r="R4044" s="0" t="str">
        <f aca="false">CHOOSE(WEEKDAY(A4044),"Dom","Lun","Mar","Mie","Jue","Vie","Sab")</f>
        <v>Jue</v>
      </c>
    </row>
    <row r="4045" customFormat="false" ht="15" hidden="true" customHeight="false" outlineLevel="0" collapsed="false">
      <c r="A4045" s="32" t="n">
        <v>44567</v>
      </c>
      <c r="B4045" s="9" t="s">
        <v>5664</v>
      </c>
      <c r="C4045" s="157" t="n">
        <v>350</v>
      </c>
      <c r="D4045" s="153" t="s">
        <v>104</v>
      </c>
      <c r="E4045" s="73"/>
      <c r="F4045" s="74"/>
      <c r="G4045" s="73"/>
      <c r="H4045" s="75"/>
      <c r="I4045" s="75" t="s">
        <v>183</v>
      </c>
      <c r="J4045" s="75"/>
      <c r="K4045" s="34" t="s">
        <v>108</v>
      </c>
      <c r="L4045" s="7" t="n">
        <v>0.668055555555556</v>
      </c>
      <c r="M4045" s="7" t="n">
        <v>0.690277777777778</v>
      </c>
      <c r="N4045" s="77" t="str">
        <f aca="false">IF(A4046=A4045,IF(L4046,TEXT(L4046-M4045,"h:mm"),0),IF(M4045&lt;0.25,TEXT(L4046-M4045,"h:mm"),TEXT(1-M4045+L4046,"h:mm")))</f>
        <v>19:01</v>
      </c>
      <c r="O4045" s="37" t="s">
        <v>5665</v>
      </c>
      <c r="P4045" s="0" t="s">
        <v>4413</v>
      </c>
      <c r="Q4045" s="0" t="s">
        <v>75</v>
      </c>
      <c r="R4045" s="0" t="str">
        <f aca="false">CHOOSE(WEEKDAY(A4045),"Dom","Lun","Mar","Mie","Jue","Vie","Sab")</f>
        <v>Jue</v>
      </c>
    </row>
    <row r="4046" customFormat="false" ht="15" hidden="true" customHeight="false" outlineLevel="0" collapsed="false">
      <c r="A4046" s="32" t="n">
        <v>44567</v>
      </c>
      <c r="B4046" s="9" t="s">
        <v>5666</v>
      </c>
      <c r="D4046" s="72"/>
      <c r="E4046" s="73"/>
      <c r="F4046" s="74"/>
      <c r="G4046" s="73"/>
      <c r="H4046" s="75"/>
      <c r="I4046" s="75"/>
      <c r="J4046" s="75"/>
      <c r="K4046" s="34" t="s">
        <v>108</v>
      </c>
      <c r="L4046" s="7" t="n">
        <v>0.482638888888889</v>
      </c>
      <c r="M4046" s="7" t="n">
        <v>0.486111111111111</v>
      </c>
      <c r="N4046" s="77" t="str">
        <f aca="false">IF(A4047=A4046,IF(L4047,TEXT(L4047-M4046,"h:mm"),0),IF(M4046&lt;0.25,TEXT(L4047-M4046,"h:mm"),TEXT(1-M4046+L4047,"h:mm")))</f>
        <v>1:44</v>
      </c>
      <c r="O4046" s="37" t="s">
        <v>5667</v>
      </c>
      <c r="Q4046" s="0" t="s">
        <v>75</v>
      </c>
      <c r="R4046" s="0" t="str">
        <f aca="false">CHOOSE(WEEKDAY(A4046),"Dom","Lun","Mar","Mie","Jue","Vie","Sab")</f>
        <v>Jue</v>
      </c>
    </row>
    <row r="4047" customFormat="false" ht="15" hidden="true" customHeight="false" outlineLevel="0" collapsed="false">
      <c r="A4047" s="32" t="n">
        <v>44567</v>
      </c>
      <c r="B4047" s="9" t="s">
        <v>5280</v>
      </c>
      <c r="D4047" s="72"/>
      <c r="E4047" s="73"/>
      <c r="F4047" s="74"/>
      <c r="G4047" s="73"/>
      <c r="H4047" s="75"/>
      <c r="I4047" s="75"/>
      <c r="J4047" s="75"/>
      <c r="K4047" s="34" t="s">
        <v>144</v>
      </c>
      <c r="L4047" s="7" t="n">
        <v>0.558333333333333</v>
      </c>
      <c r="M4047" s="7" t="n">
        <v>0.573611111111111</v>
      </c>
      <c r="N4047" s="77" t="str">
        <f aca="false">IF(A4048=A4047,IF(L4048,TEXT(L4048-M4047,"h:mm"),0),IF(M4047&lt;0.25,TEXT(L4048-M4047,"h:mm"),TEXT(1-M4047+L4048,"h:mm")))</f>
        <v>1:52</v>
      </c>
      <c r="Q4047" s="0" t="s">
        <v>75</v>
      </c>
      <c r="R4047" s="0" t="str">
        <f aca="false">CHOOSE(WEEKDAY(A4047),"Dom","Lun","Mar","Mie","Jue","Vie","Sab")</f>
        <v>Jue</v>
      </c>
    </row>
    <row r="4048" customFormat="false" ht="15" hidden="true" customHeight="false" outlineLevel="0" collapsed="false">
      <c r="A4048" s="32" t="n">
        <v>44567</v>
      </c>
      <c r="B4048" s="9" t="s">
        <v>5668</v>
      </c>
      <c r="D4048" s="72"/>
      <c r="E4048" s="73"/>
      <c r="F4048" s="74"/>
      <c r="G4048" s="73"/>
      <c r="H4048" s="75"/>
      <c r="I4048" s="75"/>
      <c r="J4048" s="75"/>
      <c r="K4048" s="34" t="s">
        <v>92</v>
      </c>
      <c r="L4048" s="7" t="n">
        <v>0.651388888888889</v>
      </c>
      <c r="M4048" s="7" t="n">
        <v>0.661111111111111</v>
      </c>
      <c r="N4048" s="77" t="str">
        <f aca="false">IF(A4049=A4048,IF(L4049,TEXT(L4049-M4048,"h:mm"),0),IF(M4048&lt;0.25,TEXT(L4049-M4048,"h:mm"),TEXT(1-M4048+L4049,"h:mm")))</f>
        <v>1:05</v>
      </c>
      <c r="O4048" s="37" t="s">
        <v>5669</v>
      </c>
      <c r="Q4048" s="0" t="s">
        <v>75</v>
      </c>
      <c r="R4048" s="0" t="str">
        <f aca="false">CHOOSE(WEEKDAY(A4048),"Dom","Lun","Mar","Mie","Jue","Vie","Sab")</f>
        <v>Jue</v>
      </c>
    </row>
    <row r="4049" customFormat="false" ht="15" hidden="true" customHeight="false" outlineLevel="0" collapsed="false">
      <c r="A4049" s="32" t="n">
        <v>44567</v>
      </c>
      <c r="B4049" s="9" t="str">
        <f aca="false">IF(K4049="LAG.OXIDACIÓN","Va a descargar a la Laguna de Oxidación",IF(K4049="GARAJE","Retorna al garaje",""))</f>
        <v>Va a descargar a la Laguna de Oxidación</v>
      </c>
      <c r="D4049" s="72"/>
      <c r="E4049" s="73"/>
      <c r="F4049" s="74"/>
      <c r="G4049" s="73"/>
      <c r="H4049" s="75"/>
      <c r="I4049" s="75"/>
      <c r="J4049" s="75"/>
      <c r="K4049" s="34" t="s">
        <v>144</v>
      </c>
      <c r="L4049" s="7" t="n">
        <v>0.70625</v>
      </c>
      <c r="M4049" s="7" t="n">
        <v>0.722222222222222</v>
      </c>
      <c r="N4049" s="77" t="str">
        <f aca="false">IF(A4050=A4049,IF(L4050,TEXT(L4050-M4049,"h:mm"),0),IF(M4049&lt;0.25,TEXT(L4050-M4049,"h:mm"),TEXT(1-M4049+L4050,"h:mm")))</f>
        <v>0:10</v>
      </c>
      <c r="Q4049" s="0" t="s">
        <v>75</v>
      </c>
      <c r="R4049" s="0" t="str">
        <f aca="false">CHOOSE(WEEKDAY(A4049),"Dom","Lun","Mar","Mie","Jue","Vie","Sab")</f>
        <v>Jue</v>
      </c>
    </row>
    <row r="4050" customFormat="false" ht="15" hidden="true" customHeight="false" outlineLevel="0" collapsed="false">
      <c r="A4050" s="47" t="n">
        <v>44567</v>
      </c>
      <c r="B4050" s="79" t="str">
        <f aca="false">IF(K4050="LAG.OXIDACIÓN","Va a descargar a la Laguna de Oxidación",IF(K4050="GARAJE","Retorna al garaje",""))</f>
        <v>Retorna al garaje</v>
      </c>
      <c r="C4050" s="49"/>
      <c r="D4050" s="80"/>
      <c r="E4050" s="81"/>
      <c r="F4050" s="82"/>
      <c r="G4050" s="81"/>
      <c r="H4050" s="83"/>
      <c r="I4050" s="83"/>
      <c r="J4050" s="83"/>
      <c r="K4050" s="103" t="s">
        <v>96</v>
      </c>
      <c r="L4050" s="85" t="n">
        <v>0.729166666666667</v>
      </c>
      <c r="M4050" s="85" t="n">
        <v>0.747222222222222</v>
      </c>
      <c r="N4050" s="86" t="str">
        <f aca="false">IF(A4051=A4050,IF(L4051,TEXT(L4051-M4050,"h:mm"),0),IF(M4050&lt;0.25,TEXT(L4051-M4050,"h:mm"),TEXT(1-M4050+L4051,"h:mm")))</f>
        <v>15:45</v>
      </c>
      <c r="O4050" s="59"/>
      <c r="Q4050" s="0" t="s">
        <v>75</v>
      </c>
      <c r="R4050" s="0" t="str">
        <f aca="false">CHOOSE(WEEKDAY(A4050),"Dom","Lun","Mar","Mie","Jue","Vie","Sab")</f>
        <v>Jue</v>
      </c>
    </row>
    <row r="4051" customFormat="false" ht="15" hidden="false" customHeight="false" outlineLevel="0" collapsed="false">
      <c r="A4051" s="32" t="n">
        <v>44568</v>
      </c>
      <c r="B4051" s="9" t="s">
        <v>5670</v>
      </c>
      <c r="C4051" s="156" t="n">
        <v>400</v>
      </c>
      <c r="D4051" s="137" t="s">
        <v>104</v>
      </c>
      <c r="E4051" s="73" t="s">
        <v>5671</v>
      </c>
      <c r="F4051" s="74" t="n">
        <f aca="false">IF(MONTH(A4051)=MONTH(A4050),F4050+1,1)</f>
        <v>1</v>
      </c>
      <c r="G4051" s="73"/>
      <c r="H4051" s="75"/>
      <c r="I4051" s="75" t="s">
        <v>100</v>
      </c>
      <c r="J4051" s="75" t="s">
        <v>2313</v>
      </c>
      <c r="K4051" s="34" t="s">
        <v>80</v>
      </c>
      <c r="L4051" s="7" t="n">
        <v>0.403472222222222</v>
      </c>
      <c r="M4051" s="7" t="n">
        <v>0.424305555555556</v>
      </c>
      <c r="N4051" s="77" t="str">
        <f aca="false">IF(A4052=A4051,IF(L4052,TEXT(L4052-M4051,"h:mm"),0),IF(M4051&lt;0.25,TEXT(L4052-M4051,"h:mm"),TEXT(1-M4051+L4052,"h:mm")))</f>
        <v>0:38</v>
      </c>
      <c r="O4051" s="37" t="s">
        <v>5672</v>
      </c>
      <c r="Q4051" s="0" t="s">
        <v>75</v>
      </c>
      <c r="R4051" s="0" t="str">
        <f aca="false">CHOOSE(WEEKDAY(A4051),"Dom","Lun","Mar","Mie","Jue","Vie","Sab")</f>
        <v>Vie</v>
      </c>
    </row>
    <row r="4052" customFormat="false" ht="15" hidden="true" customHeight="false" outlineLevel="0" collapsed="false">
      <c r="A4052" s="47" t="n">
        <v>44568</v>
      </c>
      <c r="B4052" s="79" t="str">
        <f aca="false">IF(K4052="LAG.OXIDACIÓN","Va a descargar a la Laguna de Oxidación",IF(K4052="GARAJE","Retorna al garaje",""))</f>
        <v>Retorna al garaje</v>
      </c>
      <c r="C4052" s="49"/>
      <c r="D4052" s="80"/>
      <c r="E4052" s="81"/>
      <c r="F4052" s="82"/>
      <c r="G4052" s="81"/>
      <c r="H4052" s="83"/>
      <c r="I4052" s="83"/>
      <c r="J4052" s="83"/>
      <c r="K4052" s="103" t="s">
        <v>96</v>
      </c>
      <c r="L4052" s="85" t="n">
        <v>0.450694444444444</v>
      </c>
      <c r="M4052" s="85" t="n">
        <v>0.479166666666667</v>
      </c>
      <c r="N4052" s="86" t="str">
        <f aca="false">IF(A4053=A4052,IF(L4053,TEXT(L4053-M4052,"h:mm"),0),IF(M4052&lt;0.25,TEXT(L4053-M4052,"h:mm"),TEXT(1-M4052+L4053,"h:mm")))</f>
        <v>20:53</v>
      </c>
      <c r="O4052" s="59"/>
      <c r="Q4052" s="0" t="s">
        <v>75</v>
      </c>
      <c r="R4052" s="0" t="str">
        <f aca="false">CHOOSE(WEEKDAY(A4052),"Dom","Lun","Mar","Mie","Jue","Vie","Sab")</f>
        <v>Vie</v>
      </c>
    </row>
    <row r="4053" customFormat="false" ht="15" hidden="false" customHeight="false" outlineLevel="0" collapsed="false">
      <c r="A4053" s="32" t="n">
        <v>44569</v>
      </c>
      <c r="B4053" s="9" t="s">
        <v>5673</v>
      </c>
      <c r="C4053" s="156" t="n">
        <v>350</v>
      </c>
      <c r="D4053" s="137" t="s">
        <v>821</v>
      </c>
      <c r="E4053" s="73" t="s">
        <v>5674</v>
      </c>
      <c r="F4053" s="74" t="n">
        <f aca="false">IF(MONTH(A4053)=MONTH(A4052),F4052+1,1)</f>
        <v>1</v>
      </c>
      <c r="G4053" s="73"/>
      <c r="H4053" s="75" t="s">
        <v>5675</v>
      </c>
      <c r="I4053" s="75" t="s">
        <v>100</v>
      </c>
      <c r="J4053" s="75" t="s">
        <v>2313</v>
      </c>
      <c r="K4053" s="34" t="s">
        <v>80</v>
      </c>
      <c r="L4053" s="7" t="n">
        <v>0.349305555555556</v>
      </c>
      <c r="M4053" s="7" t="n">
        <v>0.359027777777778</v>
      </c>
      <c r="N4053" s="77" t="str">
        <f aca="false">IF(A4054=A4053,IF(L4054,TEXT(L4054-M4053,"h:mm"),0),IF(M4053&lt;0.25,TEXT(L4054-M4053,"h:mm"),TEXT(1-M4053+L4054,"h:mm")))</f>
        <v>1:14</v>
      </c>
      <c r="O4053" s="37" t="s">
        <v>5676</v>
      </c>
      <c r="P4053" s="0" t="s">
        <v>5677</v>
      </c>
      <c r="Q4053" s="0" t="s">
        <v>115</v>
      </c>
      <c r="R4053" s="0" t="str">
        <f aca="false">CHOOSE(WEEKDAY(A4053),"Dom","Lun","Mar","Mie","Jue","Vie","Sab")</f>
        <v>Sab</v>
      </c>
    </row>
    <row r="4054" customFormat="false" ht="15" hidden="false" customHeight="false" outlineLevel="0" collapsed="false">
      <c r="A4054" s="32" t="n">
        <v>44569</v>
      </c>
      <c r="B4054" s="9" t="s">
        <v>5678</v>
      </c>
      <c r="C4054" s="156" t="n">
        <v>300</v>
      </c>
      <c r="D4054" s="137" t="s">
        <v>104</v>
      </c>
      <c r="E4054" s="73" t="s">
        <v>5679</v>
      </c>
      <c r="F4054" s="74" t="n">
        <f aca="false">IF(MONTH(A4054)=MONTH(A4053),F4053+1,1)</f>
        <v>2</v>
      </c>
      <c r="G4054" s="73"/>
      <c r="H4054" s="75"/>
      <c r="I4054" s="75" t="s">
        <v>100</v>
      </c>
      <c r="J4054" s="75" t="s">
        <v>2313</v>
      </c>
      <c r="K4054" s="34" t="s">
        <v>80</v>
      </c>
      <c r="L4054" s="7" t="n">
        <v>0.410416666666667</v>
      </c>
      <c r="M4054" s="7" t="n">
        <v>0.425694444444444</v>
      </c>
      <c r="N4054" s="77" t="str">
        <f aca="false">IF(A4055=A4054,IF(L4055,TEXT(L4055-M4054,"h:mm"),0),IF(M4054&lt;0.25,TEXT(L4055-M4054,"h:mm"),TEXT(1-M4054+L4055,"h:mm")))</f>
        <v>0:28</v>
      </c>
      <c r="O4054" s="37" t="s">
        <v>5680</v>
      </c>
      <c r="Q4054" s="0" t="s">
        <v>115</v>
      </c>
      <c r="R4054" s="0" t="str">
        <f aca="false">CHOOSE(WEEKDAY(A4054),"Dom","Lun","Mar","Mie","Jue","Vie","Sab")</f>
        <v>Sab</v>
      </c>
    </row>
    <row r="4055" customFormat="false" ht="15" hidden="false" customHeight="false" outlineLevel="0" collapsed="false">
      <c r="A4055" s="32" t="n">
        <v>44569</v>
      </c>
      <c r="B4055" s="9" t="s">
        <v>5681</v>
      </c>
      <c r="C4055" s="156" t="n">
        <v>300</v>
      </c>
      <c r="D4055" s="137" t="s">
        <v>104</v>
      </c>
      <c r="E4055" s="73" t="s">
        <v>5682</v>
      </c>
      <c r="F4055" s="74" t="n">
        <f aca="false">IF(MONTH(A4055)=MONTH(A4054),F4054+1,1)</f>
        <v>3</v>
      </c>
      <c r="G4055" s="73"/>
      <c r="H4055" s="75"/>
      <c r="I4055" s="75" t="s">
        <v>113</v>
      </c>
      <c r="J4055" s="75" t="s">
        <v>2313</v>
      </c>
      <c r="K4055" s="34" t="s">
        <v>80</v>
      </c>
      <c r="L4055" s="7" t="n">
        <v>0.445138888888889</v>
      </c>
      <c r="M4055" s="7" t="n">
        <v>0.472916666666667</v>
      </c>
      <c r="N4055" s="77" t="str">
        <f aca="false">IF(A4056=A4055,IF(L4056,TEXT(L4056-M4055,"h:mm"),0),IF(M4055&lt;0.25,TEXT(L4056-M4055,"h:mm"),TEXT(1-M4055+L4056,"h:mm")))</f>
        <v>2:15</v>
      </c>
      <c r="O4055" s="37" t="s">
        <v>5683</v>
      </c>
      <c r="Q4055" s="0" t="s">
        <v>115</v>
      </c>
      <c r="R4055" s="0" t="str">
        <f aca="false">CHOOSE(WEEKDAY(A4055),"Dom","Lun","Mar","Mie","Jue","Vie","Sab")</f>
        <v>Sab</v>
      </c>
    </row>
    <row r="4056" customFormat="false" ht="15" hidden="false" customHeight="false" outlineLevel="0" collapsed="false">
      <c r="A4056" s="32" t="n">
        <v>44569</v>
      </c>
      <c r="B4056" s="9" t="s">
        <v>5684</v>
      </c>
      <c r="C4056" s="156" t="n">
        <v>300</v>
      </c>
      <c r="D4056" s="137" t="s">
        <v>104</v>
      </c>
      <c r="E4056" s="73" t="s">
        <v>5685</v>
      </c>
      <c r="F4056" s="74" t="n">
        <f aca="false">IF(MONTH(A4056)=MONTH(A4055),F4055+1,1)</f>
        <v>4</v>
      </c>
      <c r="G4056" s="73"/>
      <c r="H4056" s="75"/>
      <c r="I4056" s="75" t="s">
        <v>159</v>
      </c>
      <c r="J4056" s="75" t="s">
        <v>2313</v>
      </c>
      <c r="K4056" s="34" t="s">
        <v>80</v>
      </c>
      <c r="L4056" s="7" t="n">
        <v>0.566666666666667</v>
      </c>
      <c r="M4056" s="7" t="n">
        <v>0.593055555555556</v>
      </c>
      <c r="N4056" s="77" t="str">
        <f aca="false">IF(A4057=A4056,IF(L4057,TEXT(L4057-M4056,"h:mm"),0),IF(M4056&lt;0.25,TEXT(L4057-M4056,"h:mm"),TEXT(1-M4056+L4057,"h:mm")))</f>
        <v>2:02</v>
      </c>
      <c r="O4056" s="37" t="s">
        <v>5686</v>
      </c>
      <c r="Q4056" s="0" t="s">
        <v>115</v>
      </c>
      <c r="R4056" s="0" t="str">
        <f aca="false">CHOOSE(WEEKDAY(A4056),"Dom","Lun","Mar","Mie","Jue","Vie","Sab")</f>
        <v>Sab</v>
      </c>
    </row>
    <row r="4057" customFormat="false" ht="15" hidden="false" customHeight="false" outlineLevel="0" collapsed="false">
      <c r="A4057" s="32" t="n">
        <v>44569</v>
      </c>
      <c r="B4057" s="9" t="s">
        <v>5687</v>
      </c>
      <c r="C4057" s="156" t="n">
        <v>300</v>
      </c>
      <c r="D4057" s="137" t="s">
        <v>104</v>
      </c>
      <c r="E4057" s="73" t="s">
        <v>5688</v>
      </c>
      <c r="F4057" s="74" t="n">
        <f aca="false">IF(MONTH(A4057)=MONTH(A4056),F4056+1,1)</f>
        <v>5</v>
      </c>
      <c r="G4057" s="73"/>
      <c r="H4057" s="75"/>
      <c r="I4057" s="75" t="s">
        <v>183</v>
      </c>
      <c r="J4057" s="75" t="s">
        <v>2313</v>
      </c>
      <c r="K4057" s="34" t="s">
        <v>80</v>
      </c>
      <c r="L4057" s="7" t="n">
        <v>0.677777777777778</v>
      </c>
      <c r="M4057" s="7" t="n">
        <v>0.704861111111111</v>
      </c>
      <c r="N4057" s="77" t="str">
        <f aca="false">IF(A4058=A4057,IF(L4058,TEXT(L4058-M4057,"h:mm"),0),IF(M4057&lt;0.25,TEXT(L4058-M4057,"h:mm"),TEXT(1-M4057+L4058,"h:mm")))</f>
        <v>18:53</v>
      </c>
      <c r="O4057" s="37" t="s">
        <v>5689</v>
      </c>
      <c r="Q4057" s="0" t="s">
        <v>115</v>
      </c>
      <c r="R4057" s="0" t="str">
        <f aca="false">CHOOSE(WEEKDAY(A4057),"Dom","Lun","Mar","Mie","Jue","Vie","Sab")</f>
        <v>Sab</v>
      </c>
    </row>
    <row r="4058" customFormat="false" ht="15" hidden="true" customHeight="false" outlineLevel="0" collapsed="false">
      <c r="A4058" s="32" t="n">
        <v>44569</v>
      </c>
      <c r="B4058" s="9" t="s">
        <v>5280</v>
      </c>
      <c r="D4058" s="72"/>
      <c r="E4058" s="73"/>
      <c r="F4058" s="74"/>
      <c r="G4058" s="73"/>
      <c r="H4058" s="75"/>
      <c r="I4058" s="75"/>
      <c r="J4058" s="75"/>
      <c r="K4058" s="34" t="s">
        <v>144</v>
      </c>
      <c r="L4058" s="7" t="n">
        <v>0.491666666666667</v>
      </c>
      <c r="M4058" s="7" t="n">
        <v>0.518055555555556</v>
      </c>
      <c r="N4058" s="77" t="str">
        <f aca="false">IF(A4059=A4058,IF(L4059,TEXT(L4059-M4058,"h:mm"),0),IF(M4058&lt;0.25,TEXT(L4059-M4058,"h:mm"),TEXT(1-M4058+L4059,"h:mm")))</f>
        <v>2:31</v>
      </c>
      <c r="Q4058" s="0" t="s">
        <v>115</v>
      </c>
      <c r="R4058" s="0" t="str">
        <f aca="false">CHOOSE(WEEKDAY(A4058),"Dom","Lun","Mar","Mie","Jue","Vie","Sab")</f>
        <v>Sab</v>
      </c>
    </row>
    <row r="4059" customFormat="false" ht="15" hidden="true" customHeight="false" outlineLevel="0" collapsed="false">
      <c r="A4059" s="32" t="n">
        <v>44569</v>
      </c>
      <c r="B4059" s="9" t="s">
        <v>5690</v>
      </c>
      <c r="D4059" s="72"/>
      <c r="E4059" s="73"/>
      <c r="F4059" s="74"/>
      <c r="G4059" s="73"/>
      <c r="H4059" s="75"/>
      <c r="I4059" s="75"/>
      <c r="J4059" s="75"/>
      <c r="K4059" s="34" t="s">
        <v>108</v>
      </c>
      <c r="L4059" s="7" t="n">
        <v>0.622916666666667</v>
      </c>
      <c r="M4059" s="7" t="n">
        <v>0.643055555555556</v>
      </c>
      <c r="N4059" s="77" t="str">
        <f aca="false">IF(A4060=A4059,IF(L4060,TEXT(L4060-M4059,"h:mm"),0),IF(M4059&lt;0.25,TEXT(L4060-M4059,"h:mm"),TEXT(1-M4059+L4060,"h:mm")))</f>
        <v>1:50</v>
      </c>
      <c r="O4059" s="37" t="s">
        <v>5691</v>
      </c>
      <c r="Q4059" s="0" t="s">
        <v>115</v>
      </c>
      <c r="R4059" s="0" t="str">
        <f aca="false">CHOOSE(WEEKDAY(A4059),"Dom","Lun","Mar","Mie","Jue","Vie","Sab")</f>
        <v>Sab</v>
      </c>
    </row>
    <row r="4060" customFormat="false" ht="15" hidden="true" customHeight="false" outlineLevel="0" collapsed="false">
      <c r="A4060" s="47" t="n">
        <v>44569</v>
      </c>
      <c r="B4060" s="79" t="str">
        <f aca="false">IF(K4060="LAG.OXIDACIÓN","Va a descargar a la Laguna de Oxidación",IF(K4060="GARAJE","Retorna al garaje",""))</f>
        <v>Retorna al garaje</v>
      </c>
      <c r="C4060" s="49"/>
      <c r="D4060" s="80"/>
      <c r="E4060" s="81"/>
      <c r="F4060" s="82"/>
      <c r="G4060" s="81"/>
      <c r="H4060" s="83"/>
      <c r="I4060" s="83"/>
      <c r="J4060" s="83"/>
      <c r="K4060" s="103" t="s">
        <v>96</v>
      </c>
      <c r="L4060" s="85" t="n">
        <v>0.719444444444444</v>
      </c>
      <c r="M4060" s="85" t="n">
        <v>0.750694444444444</v>
      </c>
      <c r="N4060" s="86" t="str">
        <f aca="false">IF(A4061=A4060,IF(L4061,TEXT(L4061-M4060,"h:mm"),0),IF(M4060&lt;0.25,TEXT(L4061-M4060,"h:mm"),TEXT(1-M4060+L4061,"h:mm")))</f>
        <v>14:46</v>
      </c>
      <c r="O4060" s="59"/>
      <c r="Q4060" s="0" t="s">
        <v>115</v>
      </c>
      <c r="R4060" s="0" t="str">
        <f aca="false">CHOOSE(WEEKDAY(A4060),"Dom","Lun","Mar","Mie","Jue","Vie","Sab")</f>
        <v>Sab</v>
      </c>
    </row>
    <row r="4061" customFormat="false" ht="15" hidden="false" customHeight="false" outlineLevel="0" collapsed="false">
      <c r="A4061" s="32" t="n">
        <v>44571</v>
      </c>
      <c r="B4061" s="9" t="s">
        <v>5692</v>
      </c>
      <c r="C4061" s="156" t="n">
        <v>400</v>
      </c>
      <c r="D4061" s="137" t="s">
        <v>104</v>
      </c>
      <c r="E4061" s="73" t="s">
        <v>5693</v>
      </c>
      <c r="F4061" s="74" t="n">
        <f aca="false">IF(MONTH(A4061)=MONTH(A4060),F4060+1,1)</f>
        <v>1</v>
      </c>
      <c r="G4061" s="73"/>
      <c r="H4061" s="75"/>
      <c r="I4061" s="75" t="s">
        <v>79</v>
      </c>
      <c r="J4061" s="75" t="s">
        <v>2313</v>
      </c>
      <c r="K4061" s="34" t="s">
        <v>80</v>
      </c>
      <c r="L4061" s="7" t="n">
        <v>0.365972222222222</v>
      </c>
      <c r="M4061" s="7" t="n">
        <v>0.399305555555556</v>
      </c>
      <c r="N4061" s="77" t="str">
        <f aca="false">IF(A4062=A4061,IF(L4062,TEXT(L4062-M4061,"h:mm"),0),IF(M4061&lt;0.25,TEXT(L4062-M4061,"h:mm"),TEXT(1-M4061+L4062,"h:mm")))</f>
        <v>1:31</v>
      </c>
      <c r="O4061" s="37" t="s">
        <v>5694</v>
      </c>
      <c r="Q4061" s="0" t="s">
        <v>115</v>
      </c>
      <c r="R4061" s="0" t="str">
        <f aca="false">CHOOSE(WEEKDAY(A4061),"Dom","Lun","Mar","Mie","Jue","Vie","Sab")</f>
        <v>Lun</v>
      </c>
    </row>
    <row r="4062" customFormat="false" ht="15" hidden="false" customHeight="false" outlineLevel="0" collapsed="false">
      <c r="A4062" s="32" t="n">
        <v>44571</v>
      </c>
      <c r="B4062" s="9" t="s">
        <v>2483</v>
      </c>
      <c r="C4062" s="156" t="n">
        <v>300</v>
      </c>
      <c r="D4062" s="137" t="s">
        <v>104</v>
      </c>
      <c r="E4062" s="73" t="s">
        <v>5695</v>
      </c>
      <c r="F4062" s="74" t="n">
        <f aca="false">IF(MONTH(A4062)=MONTH(A4061),F4061+1,1)</f>
        <v>2</v>
      </c>
      <c r="G4062" s="73"/>
      <c r="H4062" s="75"/>
      <c r="I4062" s="75" t="s">
        <v>79</v>
      </c>
      <c r="J4062" s="75" t="s">
        <v>2313</v>
      </c>
      <c r="K4062" s="34" t="s">
        <v>80</v>
      </c>
      <c r="L4062" s="7" t="n">
        <v>0.4625</v>
      </c>
      <c r="M4062" s="7" t="n">
        <v>0.467361111111111</v>
      </c>
      <c r="N4062" s="77" t="str">
        <f aca="false">IF(A4063=A4062,IF(L4063,TEXT(L4063-M4062,"h:mm"),0),IF(M4062&lt;0.25,TEXT(L4063-M4062,"h:mm"),TEXT(1-M4062+L4063,"h:mm")))</f>
        <v>0:15</v>
      </c>
      <c r="O4062" s="37" t="s">
        <v>5696</v>
      </c>
      <c r="Q4062" s="0" t="s">
        <v>115</v>
      </c>
      <c r="R4062" s="0" t="str">
        <f aca="false">CHOOSE(WEEKDAY(A4062),"Dom","Lun","Mar","Mie","Jue","Vie","Sab")</f>
        <v>Lun</v>
      </c>
    </row>
    <row r="4063" customFormat="false" ht="15" hidden="false" customHeight="false" outlineLevel="0" collapsed="false">
      <c r="A4063" s="32" t="n">
        <v>44571</v>
      </c>
      <c r="B4063" s="9" t="s">
        <v>2483</v>
      </c>
      <c r="C4063" s="156" t="n">
        <v>300</v>
      </c>
      <c r="D4063" s="137" t="s">
        <v>104</v>
      </c>
      <c r="E4063" s="73" t="s">
        <v>5697</v>
      </c>
      <c r="F4063" s="74" t="n">
        <f aca="false">IF(MONTH(A4063)=MONTH(A4062),F4062+1,1)</f>
        <v>3</v>
      </c>
      <c r="G4063" s="73"/>
      <c r="H4063" s="75"/>
      <c r="I4063" s="75" t="s">
        <v>79</v>
      </c>
      <c r="J4063" s="75" t="s">
        <v>2313</v>
      </c>
      <c r="K4063" s="34" t="s">
        <v>80</v>
      </c>
      <c r="L4063" s="7" t="n">
        <v>0.477777777777778</v>
      </c>
      <c r="M4063" s="7" t="n">
        <v>0.485416666666667</v>
      </c>
      <c r="N4063" s="77" t="str">
        <f aca="false">IF(A4064=A4063,IF(L4064,TEXT(L4064-M4063,"h:mm"),0),IF(M4063&lt;0.25,TEXT(L4064-M4063,"h:mm"),TEXT(1-M4063+L4064,"h:mm")))</f>
        <v>0:11</v>
      </c>
      <c r="O4063" s="37" t="s">
        <v>5698</v>
      </c>
      <c r="Q4063" s="0" t="s">
        <v>115</v>
      </c>
      <c r="R4063" s="0" t="str">
        <f aca="false">CHOOSE(WEEKDAY(A4063),"Dom","Lun","Mar","Mie","Jue","Vie","Sab")</f>
        <v>Lun</v>
      </c>
    </row>
    <row r="4064" customFormat="false" ht="15" hidden="false" customHeight="false" outlineLevel="0" collapsed="false">
      <c r="A4064" s="32" t="n">
        <v>44571</v>
      </c>
      <c r="B4064" s="9" t="s">
        <v>423</v>
      </c>
      <c r="C4064" s="156" t="n">
        <v>250</v>
      </c>
      <c r="D4064" s="137" t="s">
        <v>104</v>
      </c>
      <c r="E4064" s="73" t="s">
        <v>5699</v>
      </c>
      <c r="F4064" s="74" t="n">
        <f aca="false">IF(MONTH(A4064)=MONTH(A4063),F4063+1,1)</f>
        <v>4</v>
      </c>
      <c r="G4064" s="73"/>
      <c r="H4064" s="75"/>
      <c r="I4064" s="75" t="s">
        <v>79</v>
      </c>
      <c r="J4064" s="75" t="s">
        <v>2313</v>
      </c>
      <c r="K4064" s="34" t="s">
        <v>80</v>
      </c>
      <c r="L4064" s="7" t="n">
        <v>0.493055555555556</v>
      </c>
      <c r="M4064" s="7" t="n">
        <v>0.508333333333333</v>
      </c>
      <c r="N4064" s="77" t="str">
        <f aca="false">IF(A4065=A4064,IF(L4065,TEXT(L4065-M4064,"h:mm"),0),IF(M4064&lt;0.25,TEXT(L4065-M4064,"h:mm"),TEXT(1-M4064+L4065,"h:mm")))</f>
        <v>0:31</v>
      </c>
      <c r="O4064" s="37" t="s">
        <v>5700</v>
      </c>
      <c r="Q4064" s="0" t="s">
        <v>115</v>
      </c>
      <c r="R4064" s="0" t="str">
        <f aca="false">CHOOSE(WEEKDAY(A4064),"Dom","Lun","Mar","Mie","Jue","Vie","Sab")</f>
        <v>Lun</v>
      </c>
    </row>
    <row r="4065" customFormat="false" ht="15" hidden="true" customHeight="false" outlineLevel="0" collapsed="false">
      <c r="A4065" s="32" t="n">
        <v>44571</v>
      </c>
      <c r="B4065" s="9" t="s">
        <v>423</v>
      </c>
      <c r="C4065" s="157" t="n">
        <v>350</v>
      </c>
      <c r="D4065" s="153" t="s">
        <v>104</v>
      </c>
      <c r="E4065" s="73"/>
      <c r="F4065" s="74"/>
      <c r="G4065" s="73"/>
      <c r="H4065" s="75"/>
      <c r="I4065" s="75" t="s">
        <v>79</v>
      </c>
      <c r="J4065" s="75"/>
      <c r="K4065" s="34" t="s">
        <v>108</v>
      </c>
      <c r="L4065" s="7" t="n">
        <v>0.529861111111111</v>
      </c>
      <c r="M4065" s="7" t="n">
        <v>0.538194444444444</v>
      </c>
      <c r="N4065" s="77" t="str">
        <f aca="false">IF(A4066=A4065,IF(L4066,TEXT(L4066-M4065,"h:mm"),0),IF(M4065&lt;0.25,TEXT(L4066-M4065,"h:mm"),TEXT(1-M4065+L4066,"h:mm")))</f>
        <v>1:37</v>
      </c>
      <c r="O4065" s="37" t="s">
        <v>5701</v>
      </c>
      <c r="P4065" s="0" t="s">
        <v>4413</v>
      </c>
      <c r="Q4065" s="0" t="s">
        <v>115</v>
      </c>
      <c r="R4065" s="0" t="str">
        <f aca="false">CHOOSE(WEEKDAY(A4065),"Dom","Lun","Mar","Mie","Jue","Vie","Sab")</f>
        <v>Lun</v>
      </c>
    </row>
    <row r="4066" customFormat="false" ht="15" hidden="false" customHeight="false" outlineLevel="0" collapsed="false">
      <c r="A4066" s="32" t="n">
        <v>44571</v>
      </c>
      <c r="B4066" s="9" t="s">
        <v>5702</v>
      </c>
      <c r="C4066" s="156" t="n">
        <v>400</v>
      </c>
      <c r="D4066" s="137" t="s">
        <v>104</v>
      </c>
      <c r="E4066" s="73" t="s">
        <v>5703</v>
      </c>
      <c r="F4066" s="74" t="n">
        <f aca="false">IF(MONTH(A4066)=MONTH(A4065),F4065+1,1)</f>
        <v>1</v>
      </c>
      <c r="G4066" s="73"/>
      <c r="H4066" s="75"/>
      <c r="I4066" s="75" t="s">
        <v>314</v>
      </c>
      <c r="J4066" s="75" t="s">
        <v>2313</v>
      </c>
      <c r="K4066" s="34" t="s">
        <v>80</v>
      </c>
      <c r="L4066" s="7" t="n">
        <v>0.605555555555555</v>
      </c>
      <c r="M4066" s="7" t="n">
        <v>0.627777777777778</v>
      </c>
      <c r="N4066" s="77" t="str">
        <f aca="false">IF(A4067=A4066,IF(L4067,TEXT(L4067-M4066,"h:mm"),0),IF(M4066&lt;0.25,TEXT(L4067-M4066,"h:mm"),TEXT(1-M4066+L4067,"h:mm")))</f>
        <v>17:35</v>
      </c>
      <c r="O4066" s="37" t="s">
        <v>5704</v>
      </c>
      <c r="Q4066" s="0" t="s">
        <v>115</v>
      </c>
      <c r="R4066" s="0" t="str">
        <f aca="false">CHOOSE(WEEKDAY(A4066),"Dom","Lun","Mar","Mie","Jue","Vie","Sab")</f>
        <v>Lun</v>
      </c>
    </row>
    <row r="4067" customFormat="false" ht="15" hidden="true" customHeight="false" outlineLevel="0" collapsed="false">
      <c r="A4067" s="32" t="n">
        <v>44571</v>
      </c>
      <c r="B4067" s="9" t="s">
        <v>1632</v>
      </c>
      <c r="D4067" s="72"/>
      <c r="E4067" s="73"/>
      <c r="F4067" s="74"/>
      <c r="G4067" s="73"/>
      <c r="H4067" s="75"/>
      <c r="I4067" s="75"/>
      <c r="J4067" s="75"/>
      <c r="K4067" s="34" t="s">
        <v>257</v>
      </c>
      <c r="L4067" s="7" t="n">
        <v>0.360416666666667</v>
      </c>
      <c r="M4067" s="7" t="n">
        <v>0.363194444444444</v>
      </c>
      <c r="N4067" s="77" t="str">
        <f aca="false">IF(A4068=A4067,IF(L4068,TEXT(L4068-M4067,"h:mm"),0),IF(M4067&lt;0.25,TEXT(L4068-M4067,"h:mm"),TEXT(1-M4067+L4068,"h:mm")))</f>
        <v>1:30</v>
      </c>
      <c r="Q4067" s="0" t="s">
        <v>115</v>
      </c>
      <c r="R4067" s="0" t="str">
        <f aca="false">CHOOSE(WEEKDAY(A4067),"Dom","Lun","Mar","Mie","Jue","Vie","Sab")</f>
        <v>Lun</v>
      </c>
    </row>
    <row r="4068" customFormat="false" ht="15" hidden="true" customHeight="false" outlineLevel="0" collapsed="false">
      <c r="A4068" s="32" t="n">
        <v>44571</v>
      </c>
      <c r="B4068" s="9" t="s">
        <v>5705</v>
      </c>
      <c r="C4068" s="156"/>
      <c r="D4068" s="137"/>
      <c r="E4068" s="73"/>
      <c r="F4068" s="74"/>
      <c r="G4068" s="73"/>
      <c r="H4068" s="75"/>
      <c r="I4068" s="75" t="s">
        <v>113</v>
      </c>
      <c r="J4068" s="75"/>
      <c r="K4068" s="34" t="s">
        <v>108</v>
      </c>
      <c r="L4068" s="7" t="n">
        <v>0.425694444444444</v>
      </c>
      <c r="M4068" s="7" t="n">
        <v>0.429861111111111</v>
      </c>
      <c r="N4068" s="77" t="str">
        <f aca="false">IF(A4069=A4068,IF(L4069,TEXT(L4069-M4068,"h:mm"),0),IF(M4068&lt;0.25,TEXT(L4069-M4068,"h:mm"),TEXT(1-M4068+L4069,"h:mm")))</f>
        <v>3:04</v>
      </c>
      <c r="O4068" s="37" t="s">
        <v>5706</v>
      </c>
      <c r="P4068" s="0" t="s">
        <v>4413</v>
      </c>
      <c r="Q4068" s="0" t="s">
        <v>115</v>
      </c>
      <c r="R4068" s="0" t="str">
        <f aca="false">CHOOSE(WEEKDAY(A4068),"Dom","Lun","Mar","Mie","Jue","Vie","Sab")</f>
        <v>Lun</v>
      </c>
    </row>
    <row r="4069" customFormat="false" ht="15" hidden="true" customHeight="false" outlineLevel="0" collapsed="false">
      <c r="A4069" s="32" t="n">
        <v>44571</v>
      </c>
      <c r="B4069" s="9" t="s">
        <v>5280</v>
      </c>
      <c r="D4069" s="72"/>
      <c r="E4069" s="73"/>
      <c r="F4069" s="74"/>
      <c r="G4069" s="73"/>
      <c r="H4069" s="75"/>
      <c r="I4069" s="75"/>
      <c r="J4069" s="75"/>
      <c r="K4069" s="34" t="s">
        <v>144</v>
      </c>
      <c r="L4069" s="7" t="n">
        <v>0.557638888888889</v>
      </c>
      <c r="M4069" s="7" t="n">
        <v>0.588888888888889</v>
      </c>
      <c r="N4069" s="77" t="str">
        <f aca="false">IF(A4070=A4069,IF(L4070,TEXT(L4070-M4069,"h:mm"),0),IF(M4069&lt;0.25,TEXT(L4070-M4069,"h:mm"),TEXT(1-M4069+L4070,"h:mm")))</f>
        <v>1:40</v>
      </c>
      <c r="Q4069" s="0" t="s">
        <v>115</v>
      </c>
      <c r="R4069" s="0" t="str">
        <f aca="false">CHOOSE(WEEKDAY(A4069),"Dom","Lun","Mar","Mie","Jue","Vie","Sab")</f>
        <v>Lun</v>
      </c>
    </row>
    <row r="4070" customFormat="false" ht="15" hidden="true" customHeight="false" outlineLevel="0" collapsed="false">
      <c r="A4070" s="47" t="n">
        <v>44571</v>
      </c>
      <c r="B4070" s="79" t="str">
        <f aca="false">IF(K4070="LAG.OXIDACIÓN","Va a descargar a la Laguna de Oxidación",IF(K4070="GARAJE","Retorna al garaje",""))</f>
        <v>Retorna al garaje</v>
      </c>
      <c r="C4070" s="49"/>
      <c r="D4070" s="80"/>
      <c r="E4070" s="81"/>
      <c r="F4070" s="82"/>
      <c r="G4070" s="81"/>
      <c r="H4070" s="83"/>
      <c r="I4070" s="83"/>
      <c r="J4070" s="83"/>
      <c r="K4070" s="103" t="s">
        <v>96</v>
      </c>
      <c r="L4070" s="85" t="n">
        <v>0.658333333333333</v>
      </c>
      <c r="M4070" s="85" t="n">
        <v>0.691666666666667</v>
      </c>
      <c r="N4070" s="86" t="str">
        <f aca="false">IF(A4071=A4070,IF(L4071,TEXT(L4071-M4070,"h:mm"),0),IF(M4070&lt;0.25,TEXT(L4071-M4070,"h:mm"),TEXT(1-M4070+L4071,"h:mm")))</f>
        <v>16:35</v>
      </c>
      <c r="O4070" s="59"/>
      <c r="Q4070" s="0" t="s">
        <v>115</v>
      </c>
      <c r="R4070" s="0" t="str">
        <f aca="false">CHOOSE(WEEKDAY(A4070),"Dom","Lun","Mar","Mie","Jue","Vie","Sab")</f>
        <v>Lun</v>
      </c>
    </row>
    <row r="4071" customFormat="false" ht="15" hidden="false" customHeight="false" outlineLevel="0" collapsed="false">
      <c r="A4071" s="32" t="n">
        <v>44572</v>
      </c>
      <c r="B4071" s="9" t="s">
        <v>1089</v>
      </c>
      <c r="C4071" s="156" t="n">
        <v>400</v>
      </c>
      <c r="D4071" s="137" t="s">
        <v>104</v>
      </c>
      <c r="E4071" s="73" t="s">
        <v>5707</v>
      </c>
      <c r="F4071" s="74" t="n">
        <f aca="false">IF(MONTH(A4071)=MONTH(A4070),F4070+1,1)</f>
        <v>1</v>
      </c>
      <c r="G4071" s="73"/>
      <c r="H4071" s="75"/>
      <c r="I4071" s="75" t="s">
        <v>131</v>
      </c>
      <c r="J4071" s="75" t="s">
        <v>2313</v>
      </c>
      <c r="K4071" s="34" t="s">
        <v>80</v>
      </c>
      <c r="L4071" s="7" t="n">
        <v>0.382638888888889</v>
      </c>
      <c r="M4071" s="7" t="n">
        <v>0.409722222222222</v>
      </c>
      <c r="N4071" s="77" t="str">
        <f aca="false">IF(A4072=A4071,IF(L4072,TEXT(L4072-M4071,"h:mm"),0),IF(M4071&lt;0.25,TEXT(L4072-M4071,"h:mm"),TEXT(1-M4071+L4072,"h:mm")))</f>
        <v>1:43</v>
      </c>
      <c r="O4071" s="37" t="s">
        <v>5708</v>
      </c>
      <c r="Q4071" s="0" t="s">
        <v>115</v>
      </c>
      <c r="R4071" s="0" t="str">
        <f aca="false">CHOOSE(WEEKDAY(A4071),"Dom","Lun","Mar","Mie","Jue","Vie","Sab")</f>
        <v>Mar</v>
      </c>
    </row>
    <row r="4072" customFormat="false" ht="15" hidden="false" customHeight="false" outlineLevel="0" collapsed="false">
      <c r="A4072" s="32" t="n">
        <v>44572</v>
      </c>
      <c r="B4072" s="9" t="s">
        <v>204</v>
      </c>
      <c r="C4072" s="156" t="n">
        <v>450</v>
      </c>
      <c r="D4072" s="137" t="s">
        <v>104</v>
      </c>
      <c r="E4072" s="73" t="s">
        <v>205</v>
      </c>
      <c r="F4072" s="74" t="n">
        <f aca="false">IF(MONTH(A4072)=MONTH(A4071),F4071+1,1)</f>
        <v>2</v>
      </c>
      <c r="G4072" s="73"/>
      <c r="H4072" s="75" t="s">
        <v>204</v>
      </c>
      <c r="I4072" s="75" t="s">
        <v>79</v>
      </c>
      <c r="J4072" s="75" t="s">
        <v>2313</v>
      </c>
      <c r="K4072" s="34" t="s">
        <v>80</v>
      </c>
      <c r="L4072" s="7" t="n">
        <v>0.48125</v>
      </c>
      <c r="M4072" s="7" t="n">
        <v>0.511805555555555</v>
      </c>
      <c r="N4072" s="77" t="str">
        <f aca="false">IF(A4073=A4072,IF(L4073,TEXT(L4073-M4072,"h:mm"),0),IF(M4072&lt;0.25,TEXT(L4073-M4072,"h:mm"),TEXT(1-M4072+L4073,"h:mm")))</f>
        <v>20:37</v>
      </c>
      <c r="O4072" s="37" t="s">
        <v>207</v>
      </c>
      <c r="Q4072" s="0" t="s">
        <v>115</v>
      </c>
      <c r="R4072" s="0" t="str">
        <f aca="false">CHOOSE(WEEKDAY(A4072),"Dom","Lun","Mar","Mie","Jue","Vie","Sab")</f>
        <v>Mar</v>
      </c>
    </row>
    <row r="4073" customFormat="false" ht="15" hidden="true" customHeight="false" outlineLevel="0" collapsed="false">
      <c r="A4073" s="32" t="n">
        <v>44572</v>
      </c>
      <c r="B4073" s="9" t="s">
        <v>1385</v>
      </c>
      <c r="D4073" s="72"/>
      <c r="E4073" s="73"/>
      <c r="F4073" s="74"/>
      <c r="G4073" s="73"/>
      <c r="H4073" s="75"/>
      <c r="I4073" s="75"/>
      <c r="J4073" s="75"/>
      <c r="K4073" s="34" t="s">
        <v>257</v>
      </c>
      <c r="L4073" s="7" t="n">
        <v>0.370833333333333</v>
      </c>
      <c r="M4073" s="7" t="n">
        <v>0.378472222222222</v>
      </c>
      <c r="N4073" s="77" t="str">
        <f aca="false">IF(A4074=A4073,IF(L4074,TEXT(L4074-M4073,"h:mm"),0),IF(M4073&lt;0.25,TEXT(L4074-M4073,"h:mm"),TEXT(1-M4073+L4074,"h:mm")))</f>
        <v>1:08</v>
      </c>
      <c r="Q4073" s="0" t="s">
        <v>115</v>
      </c>
      <c r="R4073" s="0" t="str">
        <f aca="false">CHOOSE(WEEKDAY(A4073),"Dom","Lun","Mar","Mie","Jue","Vie","Sab")</f>
        <v>Mar</v>
      </c>
    </row>
    <row r="4074" customFormat="false" ht="15" hidden="true" customHeight="false" outlineLevel="0" collapsed="false">
      <c r="A4074" s="32" t="n">
        <v>44572</v>
      </c>
      <c r="B4074" s="9" t="s">
        <v>5280</v>
      </c>
      <c r="D4074" s="72"/>
      <c r="E4074" s="73"/>
      <c r="F4074" s="74"/>
      <c r="G4074" s="73"/>
      <c r="H4074" s="75"/>
      <c r="I4074" s="75"/>
      <c r="J4074" s="75"/>
      <c r="K4074" s="34" t="s">
        <v>144</v>
      </c>
      <c r="L4074" s="7" t="n">
        <v>0.425694444444444</v>
      </c>
      <c r="M4074" s="7" t="n">
        <v>0.461805555555556</v>
      </c>
      <c r="N4074" s="77" t="str">
        <f aca="false">IF(A4075=A4074,IF(L4075,TEXT(L4075-M4074,"h:mm"),0),IF(M4074&lt;0.25,TEXT(L4075-M4074,"h:mm"),TEXT(1-M4074+L4075,"h:mm")))</f>
        <v>2:01</v>
      </c>
      <c r="Q4074" s="0" t="s">
        <v>115</v>
      </c>
      <c r="R4074" s="0" t="str">
        <f aca="false">CHOOSE(WEEKDAY(A4074),"Dom","Lun","Mar","Mie","Jue","Vie","Sab")</f>
        <v>Mar</v>
      </c>
    </row>
    <row r="4075" customFormat="false" ht="15" hidden="true" customHeight="false" outlineLevel="0" collapsed="false">
      <c r="A4075" s="47" t="n">
        <v>44572</v>
      </c>
      <c r="B4075" s="79" t="str">
        <f aca="false">IF(K4075="LAG.OXIDACIÓN","Va a descargar a la Laguna de Oxidación",IF(K4075="GARAJE","Retorna al garaje",""))</f>
        <v>Retorna al garaje</v>
      </c>
      <c r="C4075" s="49"/>
      <c r="D4075" s="80"/>
      <c r="E4075" s="81"/>
      <c r="F4075" s="82"/>
      <c r="G4075" s="81"/>
      <c r="H4075" s="83"/>
      <c r="I4075" s="83"/>
      <c r="J4075" s="83"/>
      <c r="K4075" s="103" t="s">
        <v>96</v>
      </c>
      <c r="L4075" s="85" t="n">
        <v>0.545833333333333</v>
      </c>
      <c r="M4075" s="85" t="n">
        <v>0.58125</v>
      </c>
      <c r="N4075" s="86" t="str">
        <f aca="false">IF(A4076=A4075,IF(L4076,TEXT(L4076-M4075,"h:mm"),0),IF(M4075&lt;0.25,TEXT(L4076-M4075,"h:mm"),TEXT(1-M4075+L4076,"h:mm")))</f>
        <v>21:13</v>
      </c>
      <c r="O4075" s="59"/>
      <c r="Q4075" s="0" t="s">
        <v>115</v>
      </c>
      <c r="R4075" s="0" t="str">
        <f aca="false">CHOOSE(WEEKDAY(A4075),"Dom","Lun","Mar","Mie","Jue","Vie","Sab")</f>
        <v>Mar</v>
      </c>
    </row>
    <row r="4076" customFormat="false" ht="15" hidden="false" customHeight="false" outlineLevel="0" collapsed="false">
      <c r="A4076" s="32" t="n">
        <v>44573</v>
      </c>
      <c r="B4076" s="9" t="s">
        <v>5709</v>
      </c>
      <c r="C4076" s="156" t="n">
        <v>300</v>
      </c>
      <c r="D4076" s="137" t="s">
        <v>104</v>
      </c>
      <c r="E4076" s="73" t="s">
        <v>5710</v>
      </c>
      <c r="F4076" s="74" t="n">
        <f aca="false">IF(MONTH(A4076)=MONTH(A4075),F4075+1,1)</f>
        <v>1</v>
      </c>
      <c r="G4076" s="73"/>
      <c r="H4076" s="75"/>
      <c r="I4076" s="75" t="s">
        <v>100</v>
      </c>
      <c r="J4076" s="75" t="s">
        <v>2313</v>
      </c>
      <c r="K4076" s="34" t="s">
        <v>80</v>
      </c>
      <c r="L4076" s="7" t="n">
        <v>0.465277777777778</v>
      </c>
      <c r="M4076" s="7" t="n">
        <v>0.467361111111111</v>
      </c>
      <c r="N4076" s="77" t="str">
        <f aca="false">IF(A4077=A4076,IF(L4077,TEXT(L4077-M4076,"h:mm"),0),IF(M4076&lt;0.25,TEXT(L4077-M4076,"h:mm"),TEXT(1-M4076+L4077,"h:mm")))</f>
        <v>22:02</v>
      </c>
      <c r="O4076" s="37" t="s">
        <v>5711</v>
      </c>
      <c r="Q4076" s="0" t="s">
        <v>115</v>
      </c>
      <c r="R4076" s="0" t="str">
        <f aca="false">CHOOSE(WEEKDAY(A4076),"Dom","Lun","Mar","Mie","Jue","Vie","Sab")</f>
        <v>Mie</v>
      </c>
    </row>
    <row r="4077" customFormat="false" ht="15" hidden="true" customHeight="false" outlineLevel="0" collapsed="false">
      <c r="A4077" s="32" t="n">
        <v>44573</v>
      </c>
      <c r="B4077" s="9" t="s">
        <v>4556</v>
      </c>
      <c r="D4077" s="72"/>
      <c r="E4077" s="73"/>
      <c r="F4077" s="74"/>
      <c r="G4077" s="73"/>
      <c r="H4077" s="75"/>
      <c r="I4077" s="75"/>
      <c r="J4077" s="75"/>
      <c r="K4077" s="34" t="s">
        <v>92</v>
      </c>
      <c r="L4077" s="7" t="n">
        <v>0.385416666666667</v>
      </c>
      <c r="M4077" s="7" t="n">
        <v>0.388888888888889</v>
      </c>
      <c r="N4077" s="77" t="str">
        <f aca="false">IF(A4078=A4077,IF(L4078,TEXT(L4078-M4077,"h:mm"),0),IF(M4077&lt;0.25,TEXT(L4078-M4077,"h:mm"),TEXT(1-M4077+L4078,"h:mm")))</f>
        <v>0:23</v>
      </c>
      <c r="O4077" s="37" t="s">
        <v>4557</v>
      </c>
      <c r="Q4077" s="0" t="s">
        <v>115</v>
      </c>
      <c r="R4077" s="0" t="str">
        <f aca="false">CHOOSE(WEEKDAY(A4077),"Dom","Lun","Mar","Mie","Jue","Vie","Sab")</f>
        <v>Mie</v>
      </c>
    </row>
    <row r="4078" customFormat="false" ht="15" hidden="true" customHeight="false" outlineLevel="0" collapsed="false">
      <c r="A4078" s="32" t="n">
        <v>44573</v>
      </c>
      <c r="B4078" s="9" t="s">
        <v>5712</v>
      </c>
      <c r="D4078" s="72"/>
      <c r="E4078" s="73"/>
      <c r="F4078" s="74"/>
      <c r="G4078" s="73"/>
      <c r="H4078" s="75"/>
      <c r="I4078" s="75"/>
      <c r="J4078" s="75"/>
      <c r="K4078" s="34" t="s">
        <v>92</v>
      </c>
      <c r="L4078" s="7" t="n">
        <v>0.404861111111111</v>
      </c>
      <c r="M4078" s="7" t="n">
        <v>0.430555555555556</v>
      </c>
      <c r="N4078" s="77" t="str">
        <f aca="false">IF(A4079=A4078,IF(L4079,TEXT(L4079-M4078,"h:mm"),0),IF(M4078&lt;0.25,TEXT(L4079-M4078,"h:mm"),TEXT(1-M4078+L4079,"h:mm")))</f>
        <v>0:11</v>
      </c>
      <c r="O4078" s="37" t="s">
        <v>5713</v>
      </c>
      <c r="Q4078" s="0" t="s">
        <v>115</v>
      </c>
      <c r="R4078" s="0" t="str">
        <f aca="false">CHOOSE(WEEKDAY(A4078),"Dom","Lun","Mar","Mie","Jue","Vie","Sab")</f>
        <v>Mie</v>
      </c>
    </row>
    <row r="4079" customFormat="false" ht="15" hidden="true" customHeight="false" outlineLevel="0" collapsed="false">
      <c r="A4079" s="32" t="n">
        <v>44573</v>
      </c>
      <c r="B4079" s="9" t="s">
        <v>5709</v>
      </c>
      <c r="D4079" s="72"/>
      <c r="E4079" s="73"/>
      <c r="F4079" s="74"/>
      <c r="G4079" s="73"/>
      <c r="H4079" s="75"/>
      <c r="I4079" s="75"/>
      <c r="J4079" s="75"/>
      <c r="K4079" s="34" t="s">
        <v>108</v>
      </c>
      <c r="L4079" s="7" t="n">
        <v>0.438194444444444</v>
      </c>
      <c r="M4079" s="7" t="n">
        <v>0.457638888888889</v>
      </c>
      <c r="N4079" s="77" t="str">
        <f aca="false">IF(A4080=A4079,IF(L4080,TEXT(L4080-M4079,"h:mm"),0),IF(M4079&lt;0.25,TEXT(L4080-M4079,"h:mm"),TEXT(1-M4079+L4080,"h:mm")))</f>
        <v>0:39</v>
      </c>
      <c r="O4079" s="37" t="s">
        <v>5714</v>
      </c>
      <c r="Q4079" s="0" t="s">
        <v>115</v>
      </c>
      <c r="R4079" s="0" t="str">
        <f aca="false">CHOOSE(WEEKDAY(A4079),"Dom","Lun","Mar","Mie","Jue","Vie","Sab")</f>
        <v>Mie</v>
      </c>
    </row>
    <row r="4080" customFormat="false" ht="15" hidden="true" customHeight="false" outlineLevel="0" collapsed="false">
      <c r="A4080" s="47" t="n">
        <v>44573</v>
      </c>
      <c r="B4080" s="79" t="str">
        <f aca="false">IF(K4080="LAG.OXIDACIÓN","Va a descargar a la Laguna de Oxidación",IF(K4080="GARAJE","Retorna al garaje",""))</f>
        <v>Retorna al garaje</v>
      </c>
      <c r="C4080" s="49"/>
      <c r="D4080" s="80"/>
      <c r="E4080" s="81"/>
      <c r="F4080" s="82"/>
      <c r="G4080" s="81"/>
      <c r="H4080" s="83"/>
      <c r="I4080" s="83"/>
      <c r="J4080" s="83"/>
      <c r="K4080" s="103" t="s">
        <v>96</v>
      </c>
      <c r="L4080" s="85" t="n">
        <v>0.484722222222222</v>
      </c>
      <c r="M4080" s="85" t="n">
        <v>0.502083333333333</v>
      </c>
      <c r="N4080" s="86" t="str">
        <f aca="false">IF(A4081=A4080,IF(L4081,TEXT(L4081-M4080,"h:mm"),0),IF(M4080&lt;0.25,TEXT(L4081-M4080,"h:mm"),TEXT(1-M4080+L4081,"h:mm")))</f>
        <v>22:58</v>
      </c>
      <c r="O4080" s="59"/>
      <c r="Q4080" s="0" t="s">
        <v>115</v>
      </c>
      <c r="R4080" s="0" t="str">
        <f aca="false">CHOOSE(WEEKDAY(A4080),"Dom","Lun","Mar","Mie","Jue","Vie","Sab")</f>
        <v>Mie</v>
      </c>
    </row>
    <row r="4081" customFormat="false" ht="15" hidden="false" customHeight="false" outlineLevel="0" collapsed="false">
      <c r="A4081" s="32" t="n">
        <v>44574</v>
      </c>
      <c r="B4081" s="9" t="s">
        <v>5715</v>
      </c>
      <c r="C4081" s="156" t="n">
        <v>500</v>
      </c>
      <c r="D4081" s="137" t="s">
        <v>821</v>
      </c>
      <c r="E4081" s="73" t="s">
        <v>5716</v>
      </c>
      <c r="F4081" s="74" t="n">
        <f aca="false">IF(MONTH(A4081)=MONTH(A4080),F4080+1,1)</f>
        <v>1</v>
      </c>
      <c r="G4081" s="73"/>
      <c r="H4081" s="75" t="s">
        <v>1798</v>
      </c>
      <c r="I4081" s="75" t="s">
        <v>131</v>
      </c>
      <c r="J4081" s="75" t="s">
        <v>2313</v>
      </c>
      <c r="K4081" s="34" t="s">
        <v>80</v>
      </c>
      <c r="L4081" s="7" t="n">
        <v>0.459027777777778</v>
      </c>
      <c r="M4081" s="7" t="n">
        <v>0.504861111111111</v>
      </c>
      <c r="N4081" s="77" t="str">
        <f aca="false">IF(A4082=A4081,IF(L4082,TEXT(L4082-M4081,"h:mm"),0),IF(M4081&lt;0.25,TEXT(L4082-M4081,"h:mm"),TEXT(1-M4081+L4082,"h:mm")))</f>
        <v>4:05</v>
      </c>
      <c r="O4081" s="37" t="s">
        <v>5717</v>
      </c>
      <c r="Q4081" s="0" t="s">
        <v>115</v>
      </c>
      <c r="R4081" s="0" t="str">
        <f aca="false">CHOOSE(WEEKDAY(A4081),"Dom","Lun","Mar","Mie","Jue","Vie","Sab")</f>
        <v>Jue</v>
      </c>
    </row>
    <row r="4082" customFormat="false" ht="15" hidden="false" customHeight="false" outlineLevel="0" collapsed="false">
      <c r="A4082" s="32" t="n">
        <v>44574</v>
      </c>
      <c r="B4082" s="9" t="s">
        <v>5718</v>
      </c>
      <c r="C4082" s="156" t="n">
        <v>300</v>
      </c>
      <c r="D4082" s="137" t="s">
        <v>104</v>
      </c>
      <c r="E4082" s="73" t="s">
        <v>5719</v>
      </c>
      <c r="F4082" s="74" t="n">
        <f aca="false">IF(MONTH(A4082)=MONTH(A4081),F4081+1,1)</f>
        <v>2</v>
      </c>
      <c r="G4082" s="73"/>
      <c r="H4082" s="75"/>
      <c r="I4082" s="75" t="s">
        <v>100</v>
      </c>
      <c r="J4082" s="75" t="s">
        <v>2313</v>
      </c>
      <c r="K4082" s="34" t="s">
        <v>80</v>
      </c>
      <c r="L4082" s="7" t="n">
        <v>0.675</v>
      </c>
      <c r="M4082" s="7" t="n">
        <v>0.693055555555556</v>
      </c>
      <c r="N4082" s="77" t="str">
        <f aca="false">IF(A4083=A4082,IF(L4083,TEXT(L4083-M4082,"h:mm"),0),IF(M4082&lt;0.25,TEXT(L4083-M4082,"h:mm"),TEXT(1-M4082+L4083,"h:mm")))</f>
        <v>19:52</v>
      </c>
      <c r="O4082" s="37" t="s">
        <v>5720</v>
      </c>
      <c r="Q4082" s="0" t="s">
        <v>115</v>
      </c>
      <c r="R4082" s="0" t="str">
        <f aca="false">CHOOSE(WEEKDAY(A4082),"Dom","Lun","Mar","Mie","Jue","Vie","Sab")</f>
        <v>Jue</v>
      </c>
    </row>
    <row r="4083" customFormat="false" ht="15" hidden="true" customHeight="false" outlineLevel="0" collapsed="false">
      <c r="A4083" s="32" t="n">
        <v>44574</v>
      </c>
      <c r="B4083" s="9" t="s">
        <v>131</v>
      </c>
      <c r="C4083" s="157"/>
      <c r="D4083" s="153"/>
      <c r="E4083" s="73"/>
      <c r="F4083" s="74"/>
      <c r="G4083" s="73"/>
      <c r="H4083" s="75"/>
      <c r="I4083" s="75" t="s">
        <v>131</v>
      </c>
      <c r="J4083" s="75"/>
      <c r="K4083" s="34" t="s">
        <v>108</v>
      </c>
      <c r="L4083" s="7" t="n">
        <v>0.520833333333333</v>
      </c>
      <c r="M4083" s="7" t="n">
        <v>0.529166666666667</v>
      </c>
      <c r="N4083" s="77" t="str">
        <f aca="false">IF(A4084=A4083,IF(L4084,TEXT(L4084-M4083,"h:mm"),0),IF(M4083&lt;0.25,TEXT(L4084-M4083,"h:mm"),TEXT(1-M4083+L4084,"h:mm")))</f>
        <v>0:31</v>
      </c>
      <c r="O4083" s="37" t="s">
        <v>5721</v>
      </c>
      <c r="Q4083" s="0" t="s">
        <v>115</v>
      </c>
      <c r="R4083" s="0" t="str">
        <f aca="false">CHOOSE(WEEKDAY(A4083),"Dom","Lun","Mar","Mie","Jue","Vie","Sab")</f>
        <v>Jue</v>
      </c>
    </row>
    <row r="4084" customFormat="false" ht="15" hidden="true" customHeight="false" outlineLevel="0" collapsed="false">
      <c r="A4084" s="32" t="n">
        <v>44574</v>
      </c>
      <c r="B4084" s="9" t="s">
        <v>5280</v>
      </c>
      <c r="D4084" s="72"/>
      <c r="E4084" s="73"/>
      <c r="F4084" s="74"/>
      <c r="G4084" s="73"/>
      <c r="H4084" s="75"/>
      <c r="I4084" s="75"/>
      <c r="J4084" s="75"/>
      <c r="K4084" s="34" t="s">
        <v>144</v>
      </c>
      <c r="L4084" s="7" t="n">
        <v>0.550694444444444</v>
      </c>
      <c r="M4084" s="7" t="n">
        <v>0.604861111111111</v>
      </c>
      <c r="N4084" s="77" t="str">
        <f aca="false">IF(A4085=A4084,IF(L4085,TEXT(L4085-M4084,"h:mm"),0),IF(M4084&lt;0.25,TEXT(L4085-M4084,"h:mm"),TEXT(1-M4084+L4085,"h:mm")))</f>
        <v>1:30</v>
      </c>
      <c r="Q4084" s="0" t="s">
        <v>115</v>
      </c>
      <c r="R4084" s="0" t="str">
        <f aca="false">CHOOSE(WEEKDAY(A4084),"Dom","Lun","Mar","Mie","Jue","Vie","Sab")</f>
        <v>Jue</v>
      </c>
    </row>
    <row r="4085" customFormat="false" ht="15" hidden="true" customHeight="false" outlineLevel="0" collapsed="false">
      <c r="A4085" s="32" t="n">
        <v>44574</v>
      </c>
      <c r="B4085" s="9" t="s">
        <v>5722</v>
      </c>
      <c r="D4085" s="72"/>
      <c r="E4085" s="73"/>
      <c r="F4085" s="74"/>
      <c r="G4085" s="73"/>
      <c r="H4085" s="75"/>
      <c r="I4085" s="75"/>
      <c r="J4085" s="75"/>
      <c r="K4085" s="34" t="s">
        <v>257</v>
      </c>
      <c r="L4085" s="7" t="n">
        <v>0.667361111111111</v>
      </c>
      <c r="M4085" s="7" t="n">
        <v>0.671527777777778</v>
      </c>
      <c r="N4085" s="77" t="str">
        <f aca="false">IF(A4086=A4085,IF(L4086,TEXT(L4086-M4085,"h:mm"),0),IF(M4085&lt;0.25,TEXT(L4086-M4085,"h:mm"),TEXT(1-M4085+L4086,"h:mm")))</f>
        <v>1:14</v>
      </c>
      <c r="Q4085" s="0" t="s">
        <v>115</v>
      </c>
      <c r="R4085" s="0" t="str">
        <f aca="false">CHOOSE(WEEKDAY(A4085),"Dom","Lun","Mar","Mie","Jue","Vie","Sab")</f>
        <v>Jue</v>
      </c>
    </row>
    <row r="4086" customFormat="false" ht="15" hidden="true" customHeight="false" outlineLevel="0" collapsed="false">
      <c r="A4086" s="47" t="n">
        <v>44574</v>
      </c>
      <c r="B4086" s="79" t="str">
        <f aca="false">IF(K4086="LAG.OXIDACIÓN","Va a descargar a la Laguna de Oxidación",IF(K4086="GARAJE","Retorna al garaje",""))</f>
        <v>Retorna al garaje</v>
      </c>
      <c r="C4086" s="49"/>
      <c r="D4086" s="80"/>
      <c r="E4086" s="81"/>
      <c r="F4086" s="82"/>
      <c r="G4086" s="81"/>
      <c r="H4086" s="83"/>
      <c r="I4086" s="83"/>
      <c r="J4086" s="83"/>
      <c r="K4086" s="103" t="s">
        <v>96</v>
      </c>
      <c r="L4086" s="85" t="n">
        <v>0.722916666666667</v>
      </c>
      <c r="M4086" s="85" t="n">
        <v>0.74375</v>
      </c>
      <c r="N4086" s="86" t="str">
        <f aca="false">IF(A4087=A4086,IF(L4087,TEXT(L4087-M4086,"h:mm"),0),IF(M4086&lt;0.25,TEXT(L4087-M4086,"h:mm"),TEXT(1-M4086+L4087,"h:mm")))</f>
        <v>15:21</v>
      </c>
      <c r="O4086" s="59"/>
      <c r="Q4086" s="0" t="s">
        <v>115</v>
      </c>
      <c r="R4086" s="0" t="str">
        <f aca="false">CHOOSE(WEEKDAY(A4086),"Dom","Lun","Mar","Mie","Jue","Vie","Sab")</f>
        <v>Jue</v>
      </c>
    </row>
    <row r="4087" customFormat="false" ht="15" hidden="false" customHeight="false" outlineLevel="0" collapsed="false">
      <c r="A4087" s="32" t="n">
        <v>44576</v>
      </c>
      <c r="B4087" s="9" t="s">
        <v>5630</v>
      </c>
      <c r="C4087" s="156" t="n">
        <v>400</v>
      </c>
      <c r="D4087" s="137" t="s">
        <v>821</v>
      </c>
      <c r="E4087" s="73" t="s">
        <v>5723</v>
      </c>
      <c r="F4087" s="74" t="n">
        <f aca="false">IF(MONTH(A4087)=MONTH(A4086),F4086+1,1)</f>
        <v>1</v>
      </c>
      <c r="G4087" s="73"/>
      <c r="H4087" s="75" t="s">
        <v>5724</v>
      </c>
      <c r="I4087" s="75" t="s">
        <v>183</v>
      </c>
      <c r="J4087" s="75" t="s">
        <v>2313</v>
      </c>
      <c r="K4087" s="34" t="s">
        <v>80</v>
      </c>
      <c r="L4087" s="7" t="n">
        <v>0.383333333333333</v>
      </c>
      <c r="M4087" s="7" t="n">
        <v>0.422916666666667</v>
      </c>
      <c r="N4087" s="77" t="str">
        <f aca="false">IF(A4088=A4087,IF(L4088,TEXT(L4088-M4087,"h:mm"),0),IF(M4087&lt;0.25,TEXT(L4088-M4087,"h:mm"),TEXT(1-M4087+L4088,"h:mm")))</f>
        <v>1:34</v>
      </c>
      <c r="O4087" s="37" t="s">
        <v>5725</v>
      </c>
      <c r="Q4087" s="0" t="s">
        <v>332</v>
      </c>
      <c r="R4087" s="0" t="str">
        <f aca="false">CHOOSE(WEEKDAY(A4087),"Dom","Lun","Mar","Mie","Jue","Vie","Sab")</f>
        <v>Sab</v>
      </c>
    </row>
    <row r="4088" customFormat="false" ht="15" hidden="false" customHeight="false" outlineLevel="0" collapsed="false">
      <c r="A4088" s="32" t="n">
        <v>44576</v>
      </c>
      <c r="B4088" s="9" t="s">
        <v>5726</v>
      </c>
      <c r="C4088" s="156" t="n">
        <v>300</v>
      </c>
      <c r="D4088" s="137" t="s">
        <v>104</v>
      </c>
      <c r="E4088" s="73" t="s">
        <v>5727</v>
      </c>
      <c r="F4088" s="74" t="n">
        <f aca="false">IF(MONTH(A4088)=MONTH(A4087),F4087+1,1)</f>
        <v>2</v>
      </c>
      <c r="G4088" s="73"/>
      <c r="H4088" s="75"/>
      <c r="I4088" s="75" t="s">
        <v>159</v>
      </c>
      <c r="J4088" s="75"/>
      <c r="K4088" s="34" t="s">
        <v>80</v>
      </c>
      <c r="L4088" s="7" t="n">
        <v>0.488194444444444</v>
      </c>
      <c r="M4088" s="7" t="n">
        <v>0.494444444444444</v>
      </c>
      <c r="N4088" s="77" t="str">
        <f aca="false">IF(A4089=A4088,IF(L4089,TEXT(L4089-M4088,"h:mm"),0),IF(M4088&lt;0.25,TEXT(L4089-M4088,"h:mm"),TEXT(1-M4088+L4089,"h:mm")))</f>
        <v>4:29</v>
      </c>
      <c r="O4088" s="37" t="s">
        <v>5728</v>
      </c>
      <c r="Q4088" s="0" t="s">
        <v>332</v>
      </c>
      <c r="R4088" s="0" t="str">
        <f aca="false">CHOOSE(WEEKDAY(A4088),"Dom","Lun","Mar","Mie","Jue","Vie","Sab")</f>
        <v>Sab</v>
      </c>
    </row>
    <row r="4089" customFormat="false" ht="15" hidden="false" customHeight="false" outlineLevel="0" collapsed="false">
      <c r="A4089" s="32" t="n">
        <v>44576</v>
      </c>
      <c r="B4089" s="9" t="s">
        <v>5729</v>
      </c>
      <c r="C4089" s="156" t="n">
        <v>300</v>
      </c>
      <c r="D4089" s="137" t="s">
        <v>104</v>
      </c>
      <c r="E4089" s="73" t="s">
        <v>5730</v>
      </c>
      <c r="F4089" s="74" t="n">
        <f aca="false">IF(MONTH(A4089)=MONTH(A4088),F4088+1,1)</f>
        <v>3</v>
      </c>
      <c r="G4089" s="73"/>
      <c r="H4089" s="75"/>
      <c r="I4089" s="75" t="s">
        <v>187</v>
      </c>
      <c r="J4089" s="75" t="s">
        <v>2313</v>
      </c>
      <c r="K4089" s="34" t="s">
        <v>80</v>
      </c>
      <c r="L4089" s="7" t="n">
        <v>0.68125</v>
      </c>
      <c r="M4089" s="7" t="n">
        <v>0.693055555555556</v>
      </c>
      <c r="N4089" s="77" t="str">
        <f aca="false">IF(A4090=A4089,IF(L4090,TEXT(L4090-M4089,"h:mm"),0),IF(M4089&lt;0.25,TEXT(L4090-M4089,"h:mm"),TEXT(1-M4089+L4090,"h:mm")))</f>
        <v>18:26</v>
      </c>
      <c r="O4089" s="37" t="s">
        <v>5731</v>
      </c>
      <c r="Q4089" s="0" t="s">
        <v>332</v>
      </c>
      <c r="R4089" s="0" t="str">
        <f aca="false">CHOOSE(WEEKDAY(A4089),"Dom","Lun","Mar","Mie","Jue","Vie","Sab")</f>
        <v>Sab</v>
      </c>
    </row>
    <row r="4090" customFormat="false" ht="15" hidden="true" customHeight="false" outlineLevel="0" collapsed="false">
      <c r="A4090" s="32" t="n">
        <v>44576</v>
      </c>
      <c r="B4090" s="9" t="s">
        <v>5732</v>
      </c>
      <c r="C4090" s="157"/>
      <c r="D4090" s="153"/>
      <c r="E4090" s="73"/>
      <c r="F4090" s="74"/>
      <c r="G4090" s="73"/>
      <c r="H4090" s="75"/>
      <c r="I4090" s="75" t="s">
        <v>183</v>
      </c>
      <c r="J4090" s="75"/>
      <c r="K4090" s="34" t="s">
        <v>108</v>
      </c>
      <c r="L4090" s="7" t="n">
        <v>0.461111111111111</v>
      </c>
      <c r="M4090" s="7" t="n">
        <v>0.474305555555556</v>
      </c>
      <c r="N4090" s="77" t="str">
        <f aca="false">IF(A4091=A4090,IF(L4091,TEXT(L4091-M4090,"h:mm"),0),IF(M4090&lt;0.25,TEXT(L4091-M4090,"h:mm"),TEXT(1-M4090+L4091,"h:mm")))</f>
        <v>1:10</v>
      </c>
      <c r="O4090" s="37" t="s">
        <v>5733</v>
      </c>
      <c r="Q4090" s="0" t="s">
        <v>332</v>
      </c>
      <c r="R4090" s="0" t="str">
        <f aca="false">CHOOSE(WEEKDAY(A4090),"Dom","Lun","Mar","Mie","Jue","Vie","Sab")</f>
        <v>Sab</v>
      </c>
    </row>
    <row r="4091" customFormat="false" ht="15" hidden="true" customHeight="false" outlineLevel="0" collapsed="false">
      <c r="A4091" s="32" t="n">
        <v>44576</v>
      </c>
      <c r="B4091" s="9" t="s">
        <v>5726</v>
      </c>
      <c r="C4091" s="157"/>
      <c r="D4091" s="153"/>
      <c r="E4091" s="73"/>
      <c r="F4091" s="74"/>
      <c r="G4091" s="73"/>
      <c r="H4091" s="75"/>
      <c r="I4091" s="75"/>
      <c r="J4091" s="75"/>
      <c r="K4091" s="34" t="s">
        <v>108</v>
      </c>
      <c r="L4091" s="7" t="n">
        <v>0.522916666666667</v>
      </c>
      <c r="M4091" s="7" t="n">
        <v>0.529861111111111</v>
      </c>
      <c r="N4091" s="77" t="str">
        <f aca="false">IF(A4092=A4091,IF(L4092,TEXT(L4092-M4091,"h:mm"),0),IF(M4091&lt;0.25,TEXT(L4092-M4091,"h:mm"),TEXT(1-M4091+L4092,"h:mm")))</f>
        <v>0:58</v>
      </c>
      <c r="Q4091" s="0" t="s">
        <v>332</v>
      </c>
      <c r="R4091" s="0" t="str">
        <f aca="false">CHOOSE(WEEKDAY(A4091),"Dom","Lun","Mar","Mie","Jue","Vie","Sab")</f>
        <v>Sab</v>
      </c>
    </row>
    <row r="4092" customFormat="false" ht="15" hidden="true" customHeight="false" outlineLevel="0" collapsed="false">
      <c r="A4092" s="32" t="n">
        <v>44576</v>
      </c>
      <c r="B4092" s="9" t="s">
        <v>3260</v>
      </c>
      <c r="D4092" s="72"/>
      <c r="E4092" s="73"/>
      <c r="F4092" s="74"/>
      <c r="G4092" s="73"/>
      <c r="H4092" s="75"/>
      <c r="I4092" s="75"/>
      <c r="J4092" s="75"/>
      <c r="K4092" s="34" t="s">
        <v>108</v>
      </c>
      <c r="L4092" s="7" t="n">
        <v>0.570138888888889</v>
      </c>
      <c r="M4092" s="7" t="n">
        <v>0.590277777777778</v>
      </c>
      <c r="N4092" s="77" t="str">
        <f aca="false">IF(A4093=A4092,IF(L4093,TEXT(L4093-M4092,"h:mm"),0),IF(M4092&lt;0.25,TEXT(L4093-M4092,"h:mm"),TEXT(1-M4092+L4093,"h:mm")))</f>
        <v>0:22</v>
      </c>
      <c r="O4092" s="37" t="s">
        <v>5734</v>
      </c>
      <c r="Q4092" s="0" t="s">
        <v>332</v>
      </c>
      <c r="R4092" s="0" t="str">
        <f aca="false">CHOOSE(WEEKDAY(A4092),"Dom","Lun","Mar","Mie","Jue","Vie","Sab")</f>
        <v>Sab</v>
      </c>
    </row>
    <row r="4093" customFormat="false" ht="15" hidden="true" customHeight="false" outlineLevel="0" collapsed="false">
      <c r="A4093" s="32" t="n">
        <v>44576</v>
      </c>
      <c r="B4093" s="9" t="s">
        <v>5280</v>
      </c>
      <c r="D4093" s="72"/>
      <c r="E4093" s="73"/>
      <c r="F4093" s="74"/>
      <c r="G4093" s="73"/>
      <c r="H4093" s="75"/>
      <c r="I4093" s="75"/>
      <c r="J4093" s="75"/>
      <c r="K4093" s="34" t="s">
        <v>144</v>
      </c>
      <c r="L4093" s="7" t="n">
        <v>0.605555555555555</v>
      </c>
      <c r="M4093" s="7" t="n">
        <v>0.608333333333333</v>
      </c>
      <c r="N4093" s="77" t="str">
        <f aca="false">IF(A4094=A4093,IF(L4094,TEXT(L4094-M4093,"h:mm"),0),IF(M4093&lt;0.25,TEXT(L4094-M4093,"h:mm"),TEXT(1-M4093+L4094,"h:mm")))</f>
        <v>2:53</v>
      </c>
      <c r="Q4093" s="0" t="s">
        <v>332</v>
      </c>
      <c r="R4093" s="0" t="str">
        <f aca="false">CHOOSE(WEEKDAY(A4093),"Dom","Lun","Mar","Mie","Jue","Vie","Sab")</f>
        <v>Sab</v>
      </c>
    </row>
    <row r="4094" customFormat="false" ht="15" hidden="true" customHeight="false" outlineLevel="0" collapsed="false">
      <c r="A4094" s="47" t="n">
        <v>44576</v>
      </c>
      <c r="B4094" s="79" t="str">
        <f aca="false">IF(K4094="LAG.OXIDACIÓN","Va a descargar a la Laguna de Oxidación",IF(K4094="GARAJE","Retorna al garaje",""))</f>
        <v>Retorna al garaje</v>
      </c>
      <c r="C4094" s="49"/>
      <c r="D4094" s="80"/>
      <c r="E4094" s="81"/>
      <c r="F4094" s="82"/>
      <c r="G4094" s="81"/>
      <c r="H4094" s="83"/>
      <c r="I4094" s="83"/>
      <c r="J4094" s="83"/>
      <c r="K4094" s="103" t="s">
        <v>96</v>
      </c>
      <c r="L4094" s="85" t="n">
        <v>0.728472222222222</v>
      </c>
      <c r="M4094" s="85" t="n">
        <v>0.749305555555556</v>
      </c>
      <c r="N4094" s="86" t="str">
        <f aca="false">IF(A4095=A4094,IF(L4095,TEXT(L4095-M4094,"h:mm"),0),IF(M4094&lt;0.25,TEXT(L4095-M4094,"h:mm"),TEXT(1-M4094+L4095,"h:mm")))</f>
        <v>19:32</v>
      </c>
      <c r="O4094" s="59"/>
      <c r="Q4094" s="0" t="s">
        <v>332</v>
      </c>
      <c r="R4094" s="0" t="str">
        <f aca="false">CHOOSE(WEEKDAY(A4094),"Dom","Lun","Mar","Mie","Jue","Vie","Sab")</f>
        <v>Sab</v>
      </c>
    </row>
    <row r="4095" customFormat="false" ht="15" hidden="false" customHeight="false" outlineLevel="0" collapsed="false">
      <c r="A4095" s="32" t="n">
        <v>44578</v>
      </c>
      <c r="B4095" s="9" t="s">
        <v>5735</v>
      </c>
      <c r="C4095" s="33" t="n">
        <v>600</v>
      </c>
      <c r="D4095" s="72" t="s">
        <v>821</v>
      </c>
      <c r="E4095" s="73" t="s">
        <v>5736</v>
      </c>
      <c r="F4095" s="74" t="n">
        <f aca="false">IF(MONTH(A4095)=MONTH(A4094),F4094+1,1)</f>
        <v>1</v>
      </c>
      <c r="G4095" s="73"/>
      <c r="H4095" s="75" t="s">
        <v>5737</v>
      </c>
      <c r="I4095" s="75" t="s">
        <v>159</v>
      </c>
      <c r="J4095" s="75" t="s">
        <v>2313</v>
      </c>
      <c r="K4095" s="34" t="s">
        <v>80</v>
      </c>
      <c r="L4095" s="7" t="n">
        <v>0.563194444444444</v>
      </c>
      <c r="M4095" s="7" t="n">
        <v>0.586111111111111</v>
      </c>
      <c r="N4095" s="77" t="str">
        <f aca="false">IF(A4096=A4095,IF(L4096,TEXT(L4096-M4095,"h:mm"),0),IF(M4095&lt;0.25,TEXT(L4096-M4095,"h:mm"),TEXT(1-M4095+L4096,"h:mm")))</f>
        <v>19:12</v>
      </c>
      <c r="O4095" s="37" t="s">
        <v>5738</v>
      </c>
      <c r="Q4095" s="0" t="s">
        <v>332</v>
      </c>
      <c r="R4095" s="0" t="str">
        <f aca="false">CHOOSE(WEEKDAY(A4095),"Dom","Lun","Mar","Mie","Jue","Vie","Sab")</f>
        <v>Lun</v>
      </c>
    </row>
    <row r="4096" customFormat="false" ht="15" hidden="false" customHeight="false" outlineLevel="0" collapsed="false">
      <c r="A4096" s="32" t="n">
        <v>44578</v>
      </c>
      <c r="B4096" s="9" t="s">
        <v>1658</v>
      </c>
      <c r="C4096" s="156" t="n">
        <v>300</v>
      </c>
      <c r="D4096" s="137" t="s">
        <v>104</v>
      </c>
      <c r="E4096" s="73" t="s">
        <v>5739</v>
      </c>
      <c r="F4096" s="74" t="n">
        <f aca="false">IF(MONTH(A4096)=MONTH(A4095),F4095+1,1)</f>
        <v>2</v>
      </c>
      <c r="G4096" s="73"/>
      <c r="H4096" s="75"/>
      <c r="I4096" s="75" t="s">
        <v>159</v>
      </c>
      <c r="J4096" s="75" t="s">
        <v>2313</v>
      </c>
      <c r="K4096" s="34" t="s">
        <v>80</v>
      </c>
      <c r="L4096" s="7" t="n">
        <v>0.386111111111111</v>
      </c>
      <c r="M4096" s="7" t="n">
        <v>0.4</v>
      </c>
      <c r="N4096" s="77" t="str">
        <f aca="false">IF(A4097=A4096,IF(L4097,TEXT(L4097-M4096,"h:mm"),0),IF(M4096&lt;0.25,TEXT(L4097-M4096,"h:mm"),TEXT(1-M4096+L4097,"h:mm")))</f>
        <v>7:03</v>
      </c>
      <c r="O4096" s="37" t="s">
        <v>5740</v>
      </c>
      <c r="Q4096" s="0" t="s">
        <v>332</v>
      </c>
      <c r="R4096" s="0" t="str">
        <f aca="false">CHOOSE(WEEKDAY(A4096),"Dom","Lun","Mar","Mie","Jue","Vie","Sab")</f>
        <v>Lun</v>
      </c>
    </row>
    <row r="4097" customFormat="false" ht="15" hidden="true" customHeight="false" outlineLevel="0" collapsed="false">
      <c r="A4097" s="32" t="n">
        <v>44578</v>
      </c>
      <c r="B4097" s="9" t="s">
        <v>5741</v>
      </c>
      <c r="C4097" s="157" t="n">
        <v>350</v>
      </c>
      <c r="D4097" s="153" t="s">
        <v>104</v>
      </c>
      <c r="E4097" s="73"/>
      <c r="F4097" s="74"/>
      <c r="G4097" s="73"/>
      <c r="H4097" s="75"/>
      <c r="I4097" s="75" t="s">
        <v>187</v>
      </c>
      <c r="J4097" s="75"/>
      <c r="K4097" s="34" t="s">
        <v>108</v>
      </c>
      <c r="L4097" s="7" t="n">
        <v>0.69375</v>
      </c>
      <c r="M4097" s="7" t="n">
        <v>0.7</v>
      </c>
      <c r="N4097" s="77" t="str">
        <f aca="false">IF(A4098=A4097,IF(L4098,TEXT(L4098-M4097,"h:mm"),0),IF(M4097&lt;0.25,TEXT(L4098-M4097,"h:mm"),TEXT(1-M4097+L4098,"h:mm")))</f>
        <v>0:27</v>
      </c>
      <c r="O4097" s="37" t="s">
        <v>5742</v>
      </c>
      <c r="P4097" s="0" t="s">
        <v>4413</v>
      </c>
      <c r="Q4097" s="0" t="s">
        <v>332</v>
      </c>
      <c r="R4097" s="0" t="str">
        <f aca="false">CHOOSE(WEEKDAY(A4097),"Dom","Lun","Mar","Mie","Jue","Vie","Sab")</f>
        <v>Lun</v>
      </c>
    </row>
    <row r="4098" customFormat="false" ht="15" hidden="false" customHeight="false" outlineLevel="0" collapsed="false">
      <c r="A4098" s="32" t="n">
        <v>44578</v>
      </c>
      <c r="B4098" s="9" t="s">
        <v>1980</v>
      </c>
      <c r="C4098" s="156" t="n">
        <v>350</v>
      </c>
      <c r="D4098" s="137" t="s">
        <v>104</v>
      </c>
      <c r="E4098" s="73" t="s">
        <v>5743</v>
      </c>
      <c r="F4098" s="74" t="n">
        <f aca="false">IF(MONTH(A4098)=MONTH(A4097),F4097+1,1)</f>
        <v>1</v>
      </c>
      <c r="G4098" s="73"/>
      <c r="H4098" s="75"/>
      <c r="I4098" s="75" t="s">
        <v>113</v>
      </c>
      <c r="J4098" s="75" t="s">
        <v>2313</v>
      </c>
      <c r="K4098" s="34" t="s">
        <v>80</v>
      </c>
      <c r="L4098" s="7" t="n">
        <v>0.71875</v>
      </c>
      <c r="M4098" s="7" t="n">
        <v>0.745833333333333</v>
      </c>
      <c r="N4098" s="77" t="str">
        <f aca="false">IF(A4099=A4098,IF(L4099,TEXT(L4099-M4098,"h:mm"),0),IF(M4098&lt;0.25,TEXT(L4099-M4098,"h:mm"),TEXT(1-M4098+L4099,"h:mm")))</f>
        <v>16:31</v>
      </c>
      <c r="O4098" s="37" t="s">
        <v>5744</v>
      </c>
      <c r="Q4098" s="0" t="s">
        <v>332</v>
      </c>
      <c r="R4098" s="0" t="str">
        <f aca="false">CHOOSE(WEEKDAY(A4098),"Dom","Lun","Mar","Mie","Jue","Vie","Sab")</f>
        <v>Lun</v>
      </c>
    </row>
    <row r="4099" customFormat="false" ht="15" hidden="true" customHeight="false" outlineLevel="0" collapsed="false">
      <c r="A4099" s="32" t="n">
        <v>44578</v>
      </c>
      <c r="B4099" s="9" t="s">
        <v>5280</v>
      </c>
      <c r="D4099" s="72"/>
      <c r="E4099" s="73"/>
      <c r="F4099" s="74"/>
      <c r="G4099" s="73"/>
      <c r="H4099" s="75"/>
      <c r="I4099" s="75"/>
      <c r="J4099" s="75"/>
      <c r="K4099" s="34" t="s">
        <v>144</v>
      </c>
      <c r="L4099" s="7" t="n">
        <v>0.434027777777778</v>
      </c>
      <c r="M4099" s="7" t="n">
        <v>0.439583333333333</v>
      </c>
      <c r="N4099" s="77" t="str">
        <f aca="false">IF(A4100=A4099,IF(L4100,TEXT(L4100-M4099,"h:mm"),0),IF(M4099&lt;0.25,TEXT(L4100-M4099,"h:mm"),TEXT(1-M4099+L4100,"h:mm")))</f>
        <v>2:26</v>
      </c>
      <c r="Q4099" s="0" t="s">
        <v>332</v>
      </c>
      <c r="R4099" s="0" t="str">
        <f aca="false">CHOOSE(WEEKDAY(A4099),"Dom","Lun","Mar","Mie","Jue","Vie","Sab")</f>
        <v>Lun</v>
      </c>
    </row>
    <row r="4100" customFormat="false" ht="15" hidden="true" customHeight="false" outlineLevel="0" collapsed="false">
      <c r="A4100" s="32" t="n">
        <v>44578</v>
      </c>
      <c r="B4100" s="9" t="s">
        <v>5144</v>
      </c>
      <c r="D4100" s="72"/>
      <c r="E4100" s="73"/>
      <c r="F4100" s="74"/>
      <c r="G4100" s="73"/>
      <c r="H4100" s="75"/>
      <c r="I4100" s="75"/>
      <c r="J4100" s="75"/>
      <c r="K4100" s="34" t="s">
        <v>257</v>
      </c>
      <c r="L4100" s="7" t="n">
        <v>0.540972222222222</v>
      </c>
      <c r="M4100" s="7" t="n">
        <v>0.548611111111111</v>
      </c>
      <c r="N4100" s="77" t="str">
        <f aca="false">IF(A4101=A4100,IF(L4101,TEXT(L4101-M4100,"h:mm"),0),IF(M4100&lt;0.25,TEXT(L4101-M4100,"h:mm"),TEXT(1-M4100+L4101,"h:mm")))</f>
        <v>1:28</v>
      </c>
      <c r="Q4100" s="0" t="s">
        <v>332</v>
      </c>
      <c r="R4100" s="0" t="str">
        <f aca="false">CHOOSE(WEEKDAY(A4100),"Dom","Lun","Mar","Mie","Jue","Vie","Sab")</f>
        <v>Lun</v>
      </c>
    </row>
    <row r="4101" customFormat="false" ht="15" hidden="true" customHeight="false" outlineLevel="0" collapsed="false">
      <c r="A4101" s="32" t="n">
        <v>44578</v>
      </c>
      <c r="B4101" s="9" t="s">
        <v>5280</v>
      </c>
      <c r="D4101" s="72"/>
      <c r="E4101" s="73"/>
      <c r="F4101" s="74"/>
      <c r="G4101" s="73"/>
      <c r="H4101" s="75"/>
      <c r="I4101" s="75"/>
      <c r="J4101" s="75"/>
      <c r="K4101" s="34" t="s">
        <v>144</v>
      </c>
      <c r="L4101" s="7" t="n">
        <v>0.609722222222222</v>
      </c>
      <c r="M4101" s="7" t="n">
        <v>0.65</v>
      </c>
      <c r="N4101" s="77" t="str">
        <f aca="false">IF(A4102=A4101,IF(L4102,TEXT(L4102-M4101,"h:mm"),0),IF(M4101&lt;0.25,TEXT(L4102-M4101,"h:mm"),TEXT(1-M4101+L4102,"h:mm")))</f>
        <v>2:47</v>
      </c>
      <c r="Q4101" s="0" t="s">
        <v>332</v>
      </c>
      <c r="R4101" s="0" t="str">
        <f aca="false">CHOOSE(WEEKDAY(A4101),"Dom","Lun","Mar","Mie","Jue","Vie","Sab")</f>
        <v>Lun</v>
      </c>
    </row>
    <row r="4102" customFormat="false" ht="15" hidden="true" customHeight="false" outlineLevel="0" collapsed="false">
      <c r="A4102" s="47" t="n">
        <v>44578</v>
      </c>
      <c r="B4102" s="79" t="str">
        <f aca="false">IF(K4102="LAG.OXIDACIÓN","Va a descargar a la Laguna de Oxidación",IF(K4102="GARAJE","Retorna al garaje",""))</f>
        <v>Retorna al garaje</v>
      </c>
      <c r="C4102" s="49"/>
      <c r="D4102" s="80"/>
      <c r="E4102" s="81"/>
      <c r="F4102" s="82"/>
      <c r="G4102" s="81"/>
      <c r="H4102" s="83"/>
      <c r="I4102" s="83"/>
      <c r="J4102" s="83"/>
      <c r="K4102" s="103" t="s">
        <v>96</v>
      </c>
      <c r="L4102" s="85" t="n">
        <v>0.765972222222222</v>
      </c>
      <c r="M4102" s="85" t="n">
        <v>0.795138888888889</v>
      </c>
      <c r="N4102" s="86" t="str">
        <f aca="false">IF(A4103=A4102,IF(L4103,TEXT(L4103-M4102,"h:mm"),0),IF(M4102&lt;0.25,TEXT(L4103-M4102,"h:mm"),TEXT(1-M4102+L4103,"h:mm")))</f>
        <v>15:20</v>
      </c>
      <c r="O4102" s="59"/>
      <c r="Q4102" s="0" t="s">
        <v>332</v>
      </c>
      <c r="R4102" s="0" t="str">
        <f aca="false">CHOOSE(WEEKDAY(A4102),"Dom","Lun","Mar","Mie","Jue","Vie","Sab")</f>
        <v>Lun</v>
      </c>
    </row>
    <row r="4103" customFormat="false" ht="15" hidden="false" customHeight="false" outlineLevel="0" collapsed="false">
      <c r="A4103" s="32" t="n">
        <v>44579</v>
      </c>
      <c r="B4103" s="9" t="s">
        <v>5745</v>
      </c>
      <c r="C4103" s="156" t="n">
        <v>350</v>
      </c>
      <c r="D4103" s="137" t="s">
        <v>821</v>
      </c>
      <c r="E4103" s="73" t="s">
        <v>5746</v>
      </c>
      <c r="F4103" s="74" t="n">
        <f aca="false">IF(MONTH(A4103)=MONTH(A4102),F4102+1,1)</f>
        <v>1</v>
      </c>
      <c r="G4103" s="73"/>
      <c r="H4103" s="75" t="s">
        <v>5747</v>
      </c>
      <c r="I4103" s="75" t="s">
        <v>100</v>
      </c>
      <c r="J4103" s="75" t="s">
        <v>2313</v>
      </c>
      <c r="K4103" s="34" t="s">
        <v>80</v>
      </c>
      <c r="L4103" s="7" t="n">
        <v>0.434027777777778</v>
      </c>
      <c r="M4103" s="7" t="n">
        <v>0.450694444444444</v>
      </c>
      <c r="N4103" s="77" t="str">
        <f aca="false">IF(A4104=A4103,IF(L4104,TEXT(L4104-M4103,"h:mm"),0),IF(M4103&lt;0.25,TEXT(L4104-M4103,"h:mm"),TEXT(1-M4103+L4104,"h:mm")))</f>
        <v>4:11</v>
      </c>
      <c r="O4103" s="37" t="s">
        <v>5748</v>
      </c>
      <c r="Q4103" s="0" t="s">
        <v>332</v>
      </c>
      <c r="R4103" s="0" t="str">
        <f aca="false">CHOOSE(WEEKDAY(A4103),"Dom","Lun","Mar","Mie","Jue","Vie","Sab")</f>
        <v>Mar</v>
      </c>
    </row>
    <row r="4104" customFormat="false" ht="15" hidden="false" customHeight="false" outlineLevel="0" collapsed="false">
      <c r="A4104" s="47" t="n">
        <v>44579</v>
      </c>
      <c r="B4104" s="79" t="s">
        <v>5749</v>
      </c>
      <c r="C4104" s="49" t="n">
        <v>600</v>
      </c>
      <c r="D4104" s="80" t="s">
        <v>821</v>
      </c>
      <c r="E4104" s="81" t="s">
        <v>5750</v>
      </c>
      <c r="F4104" s="82" t="n">
        <f aca="false">IF(MONTH(A4104)=MONTH(A4103),F4103+1,1)</f>
        <v>2</v>
      </c>
      <c r="G4104" s="81"/>
      <c r="H4104" s="83" t="s">
        <v>5751</v>
      </c>
      <c r="I4104" s="83" t="s">
        <v>1227</v>
      </c>
      <c r="J4104" s="83" t="s">
        <v>2313</v>
      </c>
      <c r="K4104" s="103" t="s">
        <v>757</v>
      </c>
      <c r="L4104" s="85" t="n">
        <v>0.625</v>
      </c>
      <c r="M4104" s="85" t="n">
        <v>0.625</v>
      </c>
      <c r="N4104" s="86" t="str">
        <f aca="false">IF(A4105=A4104,IF(L4105,TEXT(L4105-M4104,"h:mm"),0),IF(M4104&lt;0.25,TEXT(L4105-M4104,"h:mm"),TEXT(1-M4104+L4105,"h:mm")))</f>
        <v>20:54</v>
      </c>
      <c r="O4104" s="59" t="s">
        <v>5752</v>
      </c>
      <c r="P4104" s="0" t="s">
        <v>5753</v>
      </c>
      <c r="Q4104" s="0" t="s">
        <v>332</v>
      </c>
      <c r="R4104" s="0" t="str">
        <f aca="false">CHOOSE(WEEKDAY(A4104),"Dom","Lun","Mar","Mie","Jue","Vie","Sab")</f>
        <v>Mar</v>
      </c>
    </row>
    <row r="4105" customFormat="false" ht="15" hidden="false" customHeight="false" outlineLevel="0" collapsed="false">
      <c r="A4105" s="32" t="n">
        <v>44579</v>
      </c>
      <c r="B4105" s="9" t="s">
        <v>2948</v>
      </c>
      <c r="C4105" s="156" t="n">
        <v>300</v>
      </c>
      <c r="D4105" s="137" t="s">
        <v>104</v>
      </c>
      <c r="E4105" s="73" t="s">
        <v>5754</v>
      </c>
      <c r="F4105" s="74" t="n">
        <f aca="false">IF(MONTH(A4105)=MONTH(A4104),F4104+1,1)</f>
        <v>3</v>
      </c>
      <c r="G4105" s="73"/>
      <c r="H4105" s="75"/>
      <c r="I4105" s="75" t="s">
        <v>100</v>
      </c>
      <c r="J4105" s="75" t="s">
        <v>2313</v>
      </c>
      <c r="K4105" s="34" t="s">
        <v>80</v>
      </c>
      <c r="L4105" s="7" t="n">
        <v>0.495833333333333</v>
      </c>
      <c r="M4105" s="7" t="n">
        <v>0.513194444444444</v>
      </c>
      <c r="N4105" s="77" t="str">
        <f aca="false">IF(A4106=A4105,IF(L4106,TEXT(L4106-M4105,"h:mm"),0),IF(M4105&lt;0.25,TEXT(L4106-M4105,"h:mm"),TEXT(1-M4105+L4106,"h:mm")))</f>
        <v>0:27</v>
      </c>
      <c r="O4105" s="37" t="s">
        <v>5755</v>
      </c>
      <c r="Q4105" s="0" t="s">
        <v>332</v>
      </c>
      <c r="R4105" s="0" t="str">
        <f aca="false">CHOOSE(WEEKDAY(A4105),"Dom","Lun","Mar","Mie","Jue","Vie","Sab")</f>
        <v>Mar</v>
      </c>
    </row>
    <row r="4106" customFormat="false" ht="15" hidden="true" customHeight="false" outlineLevel="0" collapsed="false">
      <c r="A4106" s="32" t="n">
        <v>44579</v>
      </c>
      <c r="B4106" s="9" t="s">
        <v>5756</v>
      </c>
      <c r="D4106" s="72"/>
      <c r="E4106" s="73"/>
      <c r="F4106" s="74"/>
      <c r="G4106" s="73"/>
      <c r="H4106" s="75"/>
      <c r="I4106" s="75"/>
      <c r="J4106" s="75"/>
      <c r="K4106" s="34" t="s">
        <v>108</v>
      </c>
      <c r="L4106" s="7" t="n">
        <v>0.531944444444444</v>
      </c>
      <c r="M4106" s="7" t="n">
        <v>0.543055555555555</v>
      </c>
      <c r="N4106" s="77" t="str">
        <f aca="false">IF(A4107=A4106,IF(L4107,TEXT(L4107-M4106,"h:mm"),0),IF(M4106&lt;0.25,TEXT(L4107-M4106,"h:mm"),TEXT(1-M4106+L4107,"h:mm")))</f>
        <v>0:18</v>
      </c>
      <c r="O4106" s="37" t="s">
        <v>5757</v>
      </c>
      <c r="Q4106" s="0" t="s">
        <v>332</v>
      </c>
      <c r="R4106" s="0" t="str">
        <f aca="false">CHOOSE(WEEKDAY(A4106),"Dom","Lun","Mar","Mie","Jue","Vie","Sab")</f>
        <v>Mar</v>
      </c>
    </row>
    <row r="4107" customFormat="false" ht="15" hidden="true" customHeight="false" outlineLevel="0" collapsed="false">
      <c r="A4107" s="32" t="n">
        <v>44579</v>
      </c>
      <c r="B4107" s="9" t="s">
        <v>5758</v>
      </c>
      <c r="D4107" s="72"/>
      <c r="E4107" s="73"/>
      <c r="F4107" s="74"/>
      <c r="G4107" s="73"/>
      <c r="H4107" s="75"/>
      <c r="I4107" s="75"/>
      <c r="J4107" s="75"/>
      <c r="K4107" s="34" t="s">
        <v>108</v>
      </c>
      <c r="L4107" s="7" t="n">
        <v>0.555555555555556</v>
      </c>
      <c r="M4107" s="7" t="n">
        <v>0.560416666666667</v>
      </c>
      <c r="N4107" s="77" t="str">
        <f aca="false">IF(A4108=A4107,IF(L4108,TEXT(L4108-M4107,"h:mm"),0),IF(M4107&lt;0.25,TEXT(L4108-M4107,"h:mm"),TEXT(1-M4107+L4108,"h:mm")))</f>
        <v>0:58</v>
      </c>
      <c r="O4107" s="37" t="s">
        <v>5759</v>
      </c>
      <c r="Q4107" s="0" t="s">
        <v>332</v>
      </c>
      <c r="R4107" s="0" t="str">
        <f aca="false">CHOOSE(WEEKDAY(A4107),"Dom","Lun","Mar","Mie","Jue","Vie","Sab")</f>
        <v>Mar</v>
      </c>
    </row>
    <row r="4108" customFormat="false" ht="15" hidden="true" customHeight="false" outlineLevel="0" collapsed="false">
      <c r="A4108" s="32" t="n">
        <v>44579</v>
      </c>
      <c r="B4108" s="9" t="str">
        <f aca="false">IF(K4108="LAG.OXIDACIÓN","Va a descargar a la Laguna de Oxidación",IF(K4108="GARAJE","Retorna al garaje",""))</f>
        <v>Retorna al garaje</v>
      </c>
      <c r="D4108" s="72"/>
      <c r="E4108" s="73"/>
      <c r="F4108" s="74"/>
      <c r="G4108" s="73"/>
      <c r="H4108" s="75"/>
      <c r="I4108" s="75"/>
      <c r="J4108" s="75"/>
      <c r="K4108" s="34" t="s">
        <v>96</v>
      </c>
      <c r="L4108" s="7" t="n">
        <v>0.600694444444444</v>
      </c>
      <c r="M4108" s="7" t="n">
        <v>0.604166666666667</v>
      </c>
      <c r="N4108" s="77" t="str">
        <f aca="false">IF(A4109=A4108,IF(L4109,TEXT(L4109-M4108,"h:mm"),0),IF(M4108&lt;0.25,TEXT(L4109-M4108,"h:mm"),TEXT(1-M4108+L4109,"h:mm")))</f>
        <v>18:50</v>
      </c>
      <c r="Q4108" s="0" t="s">
        <v>332</v>
      </c>
      <c r="R4108" s="0" t="str">
        <f aca="false">CHOOSE(WEEKDAY(A4108),"Dom","Lun","Mar","Mie","Jue","Vie","Sab")</f>
        <v>Mar</v>
      </c>
    </row>
    <row r="4109" customFormat="false" ht="15" hidden="false" customHeight="false" outlineLevel="0" collapsed="false">
      <c r="A4109" s="32" t="n">
        <v>44580</v>
      </c>
      <c r="B4109" s="9" t="s">
        <v>204</v>
      </c>
      <c r="C4109" s="156" t="n">
        <v>500</v>
      </c>
      <c r="D4109" s="137" t="s">
        <v>104</v>
      </c>
      <c r="E4109" s="73" t="s">
        <v>205</v>
      </c>
      <c r="F4109" s="74" t="n">
        <f aca="false">IF(MONTH(A4109)=MONTH(A4108),F4108+1,1)</f>
        <v>1</v>
      </c>
      <c r="G4109" s="73"/>
      <c r="H4109" s="75" t="s">
        <v>204</v>
      </c>
      <c r="I4109" s="75" t="s">
        <v>79</v>
      </c>
      <c r="J4109" s="75" t="s">
        <v>2313</v>
      </c>
      <c r="K4109" s="34" t="s">
        <v>80</v>
      </c>
      <c r="L4109" s="7" t="n">
        <v>0.388888888888889</v>
      </c>
      <c r="M4109" s="7" t="n">
        <v>0.393055555555556</v>
      </c>
      <c r="N4109" s="77" t="str">
        <f aca="false">IF(A4110=A4109,IF(L4110,TEXT(L4110-M4109,"h:mm"),0),IF(M4109&lt;0.25,TEXT(L4110-M4109,"h:mm"),TEXT(1-M4109+L4110,"h:mm")))</f>
        <v>6:59</v>
      </c>
      <c r="O4109" s="37" t="s">
        <v>207</v>
      </c>
      <c r="Q4109" s="0" t="s">
        <v>332</v>
      </c>
      <c r="R4109" s="0" t="str">
        <f aca="false">CHOOSE(WEEKDAY(A4109),"Dom","Lun","Mar","Mie","Jue","Vie","Sab")</f>
        <v>Mie</v>
      </c>
    </row>
    <row r="4110" customFormat="false" ht="15" hidden="false" customHeight="false" outlineLevel="0" collapsed="false">
      <c r="A4110" s="32" t="n">
        <v>44580</v>
      </c>
      <c r="B4110" s="9" t="s">
        <v>5760</v>
      </c>
      <c r="C4110" s="156" t="n">
        <v>400</v>
      </c>
      <c r="D4110" s="137" t="s">
        <v>104</v>
      </c>
      <c r="E4110" s="73" t="s">
        <v>5761</v>
      </c>
      <c r="F4110" s="74" t="n">
        <f aca="false">IF(MONTH(A4110)=MONTH(A4109),F4109+1,1)</f>
        <v>2</v>
      </c>
      <c r="G4110" s="73"/>
      <c r="H4110" s="75"/>
      <c r="I4110" s="75" t="s">
        <v>100</v>
      </c>
      <c r="J4110" s="75" t="s">
        <v>2313</v>
      </c>
      <c r="K4110" s="34" t="s">
        <v>80</v>
      </c>
      <c r="L4110" s="7" t="n">
        <v>0.684027777777778</v>
      </c>
      <c r="M4110" s="7" t="n">
        <v>0.70625</v>
      </c>
      <c r="N4110" s="77" t="str">
        <f aca="false">IF(A4111=A4110,IF(L4111,TEXT(L4111-M4110,"h:mm"),0),IF(M4110&lt;0.25,TEXT(L4111-M4110,"h:mm"),TEXT(1-M4110+L4111,"h:mm")))</f>
        <v>1:01</v>
      </c>
      <c r="O4110" s="37" t="s">
        <v>5762</v>
      </c>
      <c r="Q4110" s="0" t="s">
        <v>332</v>
      </c>
      <c r="R4110" s="0" t="str">
        <f aca="false">CHOOSE(WEEKDAY(A4110),"Dom","Lun","Mar","Mie","Jue","Vie","Sab")</f>
        <v>Mie</v>
      </c>
    </row>
    <row r="4111" customFormat="false" ht="15" hidden="true" customHeight="false" outlineLevel="0" collapsed="false">
      <c r="A4111" s="32" t="n">
        <v>44580</v>
      </c>
      <c r="B4111" s="9" t="s">
        <v>5763</v>
      </c>
      <c r="C4111" s="157" t="n">
        <v>350</v>
      </c>
      <c r="D4111" s="153" t="s">
        <v>104</v>
      </c>
      <c r="E4111" s="73"/>
      <c r="F4111" s="74"/>
      <c r="G4111" s="73"/>
      <c r="H4111" s="75"/>
      <c r="I4111" s="75" t="s">
        <v>100</v>
      </c>
      <c r="J4111" s="75"/>
      <c r="K4111" s="34" t="s">
        <v>108</v>
      </c>
      <c r="L4111" s="7" t="n">
        <v>0.748611111111111</v>
      </c>
      <c r="M4111" s="7" t="n">
        <v>0.748611111111111</v>
      </c>
      <c r="N4111" s="77" t="str">
        <f aca="false">IF(A4112=A4111,IF(L4112,TEXT(L4112-M4111,"h:mm"),0),IF(M4111&lt;0.25,TEXT(L4112-M4111,"h:mm"),TEXT(1-M4111+L4112,"h:mm")))</f>
        <v>14:38</v>
      </c>
      <c r="O4111" s="37" t="s">
        <v>5764</v>
      </c>
      <c r="P4111" s="0" t="s">
        <v>4413</v>
      </c>
      <c r="Q4111" s="0" t="s">
        <v>332</v>
      </c>
      <c r="R4111" s="0" t="str">
        <f aca="false">CHOOSE(WEEKDAY(A4111),"Dom","Lun","Mar","Mie","Jue","Vie","Sab")</f>
        <v>Mie</v>
      </c>
    </row>
    <row r="4112" customFormat="false" ht="15" hidden="true" customHeight="false" outlineLevel="0" collapsed="false">
      <c r="A4112" s="32" t="n">
        <v>44580</v>
      </c>
      <c r="B4112" s="9" t="s">
        <v>5571</v>
      </c>
      <c r="D4112" s="72"/>
      <c r="E4112" s="73"/>
      <c r="F4112" s="74"/>
      <c r="G4112" s="73"/>
      <c r="H4112" s="75"/>
      <c r="I4112" s="75"/>
      <c r="J4112" s="75"/>
      <c r="K4112" s="34" t="s">
        <v>257</v>
      </c>
      <c r="L4112" s="7" t="n">
        <v>0.358333333333333</v>
      </c>
      <c r="M4112" s="7" t="n">
        <v>0.386805555555556</v>
      </c>
      <c r="N4112" s="77" t="str">
        <f aca="false">IF(A4113=A4112,IF(L4113,TEXT(L4113-M4112,"h:mm"),0),IF(M4112&lt;0.25,TEXT(L4113-M4112,"h:mm"),TEXT(1-M4112+L4113,"h:mm")))</f>
        <v>0:52</v>
      </c>
      <c r="Q4112" s="0" t="s">
        <v>332</v>
      </c>
      <c r="R4112" s="0" t="str">
        <f aca="false">CHOOSE(WEEKDAY(A4112),"Dom","Lun","Mar","Mie","Jue","Vie","Sab")</f>
        <v>Mie</v>
      </c>
    </row>
    <row r="4113" customFormat="false" ht="15" hidden="true" customHeight="false" outlineLevel="0" collapsed="false">
      <c r="A4113" s="32" t="n">
        <v>44580</v>
      </c>
      <c r="B4113" s="9" t="s">
        <v>3991</v>
      </c>
      <c r="D4113" s="72"/>
      <c r="E4113" s="73"/>
      <c r="F4113" s="74"/>
      <c r="G4113" s="73"/>
      <c r="H4113" s="75"/>
      <c r="I4113" s="75"/>
      <c r="J4113" s="75"/>
      <c r="K4113" s="34" t="s">
        <v>257</v>
      </c>
      <c r="L4113" s="7" t="n">
        <v>0.422916666666667</v>
      </c>
      <c r="M4113" s="7" t="n">
        <v>0.430555555555556</v>
      </c>
      <c r="N4113" s="77" t="str">
        <f aca="false">IF(A4114=A4113,IF(L4114,TEXT(L4114-M4113,"h:mm"),0),IF(M4113&lt;0.25,TEXT(L4114-M4113,"h:mm"),TEXT(1-M4113+L4114,"h:mm")))</f>
        <v>0:05</v>
      </c>
      <c r="Q4113" s="0" t="s">
        <v>332</v>
      </c>
      <c r="R4113" s="0" t="str">
        <f aca="false">CHOOSE(WEEKDAY(A4113),"Dom","Lun","Mar","Mie","Jue","Vie","Sab")</f>
        <v>Mie</v>
      </c>
    </row>
    <row r="4114" customFormat="false" ht="15" hidden="true" customHeight="false" outlineLevel="0" collapsed="false">
      <c r="A4114" s="32" t="n">
        <v>44580</v>
      </c>
      <c r="B4114" s="9" t="str">
        <f aca="false">IF(K4114="LAG.OXIDACIÓN","Va a descargar a la Laguna de Oxidación",IF(K4114="GARAJE","Retorna al garaje",""))</f>
        <v>Retorna al garaje</v>
      </c>
      <c r="D4114" s="72"/>
      <c r="E4114" s="73"/>
      <c r="F4114" s="74"/>
      <c r="G4114" s="73"/>
      <c r="H4114" s="75"/>
      <c r="I4114" s="75"/>
      <c r="J4114" s="75"/>
      <c r="K4114" s="34" t="s">
        <v>96</v>
      </c>
      <c r="L4114" s="7" t="n">
        <v>0.434027777777778</v>
      </c>
      <c r="M4114" s="7" t="n">
        <v>0.463888888888889</v>
      </c>
      <c r="N4114" s="77" t="str">
        <f aca="false">IF(A4115=A4114,IF(L4115,TEXT(L4115-M4114,"h:mm"),0),IF(M4114&lt;0.25,TEXT(L4115-M4114,"h:mm"),TEXT(1-M4114+L4115,"h:mm")))</f>
        <v>6:13</v>
      </c>
      <c r="Q4114" s="0" t="s">
        <v>332</v>
      </c>
      <c r="R4114" s="0" t="str">
        <f aca="false">CHOOSE(WEEKDAY(A4114),"Dom","Lun","Mar","Mie","Jue","Vie","Sab")</f>
        <v>Mie</v>
      </c>
    </row>
    <row r="4115" customFormat="false" ht="15" hidden="true" customHeight="false" outlineLevel="0" collapsed="false">
      <c r="A4115" s="32" t="n">
        <v>44580</v>
      </c>
      <c r="B4115" s="9" t="s">
        <v>5763</v>
      </c>
      <c r="D4115" s="72"/>
      <c r="E4115" s="73"/>
      <c r="F4115" s="74"/>
      <c r="G4115" s="73"/>
      <c r="H4115" s="75"/>
      <c r="I4115" s="75"/>
      <c r="J4115" s="75"/>
      <c r="K4115" s="34" t="s">
        <v>108</v>
      </c>
      <c r="L4115" s="7" t="n">
        <v>0.722916666666667</v>
      </c>
      <c r="M4115" s="7" t="n">
        <v>0.725</v>
      </c>
      <c r="N4115" s="77" t="str">
        <f aca="false">IF(A4116=A4115,IF(L4116,TEXT(L4116-M4115,"h:mm"),0),IF(M4115&lt;0.25,TEXT(L4116-M4115,"h:mm"),TEXT(1-M4115+L4116,"h:mm")))</f>
        <v>1:32</v>
      </c>
      <c r="O4115" s="37" t="s">
        <v>5765</v>
      </c>
      <c r="Q4115" s="0" t="s">
        <v>332</v>
      </c>
      <c r="R4115" s="0" t="str">
        <f aca="false">CHOOSE(WEEKDAY(A4115),"Dom","Lun","Mar","Mie","Jue","Vie","Sab")</f>
        <v>Mie</v>
      </c>
    </row>
    <row r="4116" customFormat="false" ht="15" hidden="true" customHeight="false" outlineLevel="0" collapsed="false">
      <c r="A4116" s="47" t="n">
        <v>44580</v>
      </c>
      <c r="B4116" s="79" t="str">
        <f aca="false">IF(K4116="LAG.OXIDACIÓN","Va a descargar a la Laguna de Oxidación",IF(K4116="GARAJE","Retorna al garaje",""))</f>
        <v>Retorna al garaje</v>
      </c>
      <c r="C4116" s="49"/>
      <c r="D4116" s="80"/>
      <c r="E4116" s="81"/>
      <c r="F4116" s="82"/>
      <c r="G4116" s="81"/>
      <c r="H4116" s="83"/>
      <c r="I4116" s="83"/>
      <c r="J4116" s="83"/>
      <c r="K4116" s="103" t="s">
        <v>96</v>
      </c>
      <c r="L4116" s="85" t="n">
        <v>0.788888888888889</v>
      </c>
      <c r="M4116" s="85" t="n">
        <v>0.8125</v>
      </c>
      <c r="N4116" s="86" t="str">
        <f aca="false">IF(A4117=A4116,IF(L4117,TEXT(L4117-M4116,"h:mm"),0),IF(M4116&lt;0.25,TEXT(L4117-M4116,"h:mm"),TEXT(1-M4116+L4117,"h:mm")))</f>
        <v>18:46</v>
      </c>
      <c r="O4116" s="59"/>
      <c r="Q4116" s="0" t="s">
        <v>332</v>
      </c>
      <c r="R4116" s="0" t="str">
        <f aca="false">CHOOSE(WEEKDAY(A4116),"Dom","Lun","Mar","Mie","Jue","Vie","Sab")</f>
        <v>Mie</v>
      </c>
    </row>
    <row r="4117" customFormat="false" ht="15" hidden="true" customHeight="false" outlineLevel="0" collapsed="false">
      <c r="A4117" s="32" t="n">
        <v>44581</v>
      </c>
      <c r="B4117" s="9" t="s">
        <v>5766</v>
      </c>
      <c r="C4117" s="33" t="n">
        <v>0</v>
      </c>
      <c r="D4117" s="72" t="s">
        <v>821</v>
      </c>
      <c r="E4117" s="73"/>
      <c r="F4117" s="74"/>
      <c r="G4117" s="73"/>
      <c r="H4117" s="75" t="s">
        <v>5767</v>
      </c>
      <c r="I4117" s="75" t="s">
        <v>394</v>
      </c>
      <c r="J4117" s="75" t="s">
        <v>2313</v>
      </c>
      <c r="K4117" s="34" t="s">
        <v>141</v>
      </c>
      <c r="L4117" s="7" t="n">
        <v>0.594444444444444</v>
      </c>
      <c r="M4117" s="7" t="n">
        <v>0.611111111111111</v>
      </c>
      <c r="N4117" s="77" t="str">
        <f aca="false">IF(A4118=A4117,IF(L4118,TEXT(L4118-M4117,"h:mm"),0),IF(M4117&lt;0.25,TEXT(L4118-M4117,"h:mm"),TEXT(1-M4117+L4118,"h:mm")))</f>
        <v>2:33</v>
      </c>
      <c r="O4117" s="37" t="s">
        <v>5768</v>
      </c>
      <c r="P4117" s="0" t="s">
        <v>4414</v>
      </c>
      <c r="Q4117" s="0" t="s">
        <v>332</v>
      </c>
      <c r="R4117" s="0" t="str">
        <f aca="false">CHOOSE(WEEKDAY(A4117),"Dom","Lun","Mar","Mie","Jue","Vie","Sab")</f>
        <v>Jue</v>
      </c>
    </row>
    <row r="4118" customFormat="false" ht="15" hidden="false" customHeight="false" outlineLevel="0" collapsed="false">
      <c r="A4118" s="32" t="n">
        <v>44581</v>
      </c>
      <c r="B4118" s="9" t="s">
        <v>5766</v>
      </c>
      <c r="C4118" s="33" t="n">
        <v>1000</v>
      </c>
      <c r="D4118" s="72" t="s">
        <v>821</v>
      </c>
      <c r="E4118" s="73" t="s">
        <v>5769</v>
      </c>
      <c r="F4118" s="74" t="n">
        <f aca="false">IF(MONTH(A4118)=MONTH(A4117),F4117+1,1)</f>
        <v>1</v>
      </c>
      <c r="G4118" s="73"/>
      <c r="H4118" s="75" t="s">
        <v>5767</v>
      </c>
      <c r="I4118" s="75" t="s">
        <v>394</v>
      </c>
      <c r="J4118" s="75" t="s">
        <v>2313</v>
      </c>
      <c r="K4118" s="34" t="s">
        <v>80</v>
      </c>
      <c r="L4118" s="7" t="n">
        <v>0.717361111111111</v>
      </c>
      <c r="M4118" s="7" t="n">
        <v>0.742361111111111</v>
      </c>
      <c r="N4118" s="77" t="str">
        <f aca="false">IF(A4119=A4118,IF(L4119,TEXT(L4119-M4118,"h:mm"),0),IF(M4118&lt;0.25,TEXT(L4119-M4118,"h:mm"),TEXT(1-M4118+L4119,"h:mm")))</f>
        <v>15:47</v>
      </c>
      <c r="O4118" s="37" t="s">
        <v>5768</v>
      </c>
      <c r="P4118" s="0" t="s">
        <v>4414</v>
      </c>
      <c r="Q4118" s="0" t="s">
        <v>332</v>
      </c>
      <c r="R4118" s="0" t="str">
        <f aca="false">CHOOSE(WEEKDAY(A4118),"Dom","Lun","Mar","Mie","Jue","Vie","Sab")</f>
        <v>Jue</v>
      </c>
    </row>
    <row r="4119" customFormat="false" ht="15" hidden="true" customHeight="false" outlineLevel="0" collapsed="false">
      <c r="A4119" s="32" t="n">
        <v>44581</v>
      </c>
      <c r="B4119" s="9" t="s">
        <v>5770</v>
      </c>
      <c r="C4119" s="157" t="n">
        <v>350</v>
      </c>
      <c r="D4119" s="153" t="s">
        <v>104</v>
      </c>
      <c r="E4119" s="73"/>
      <c r="F4119" s="74"/>
      <c r="G4119" s="73"/>
      <c r="H4119" s="75"/>
      <c r="I4119" s="75" t="s">
        <v>113</v>
      </c>
      <c r="J4119" s="75"/>
      <c r="K4119" s="34" t="s">
        <v>108</v>
      </c>
      <c r="L4119" s="7" t="n">
        <v>0.4</v>
      </c>
      <c r="M4119" s="7" t="n">
        <v>0.40625</v>
      </c>
      <c r="N4119" s="77" t="str">
        <f aca="false">IF(A4120=A4119,IF(L4120,TEXT(L4120-M4119,"h:mm"),0),IF(M4119&lt;0.25,TEXT(L4120-M4119,"h:mm"),TEXT(1-M4119+L4120,"h:mm")))</f>
        <v>1:45</v>
      </c>
      <c r="O4119" s="37" t="s">
        <v>5771</v>
      </c>
      <c r="P4119" s="0" t="s">
        <v>4413</v>
      </c>
      <c r="Q4119" s="0" t="s">
        <v>332</v>
      </c>
      <c r="R4119" s="0" t="str">
        <f aca="false">CHOOSE(WEEKDAY(A4119),"Dom","Lun","Mar","Mie","Jue","Vie","Sab")</f>
        <v>Jue</v>
      </c>
    </row>
    <row r="4120" customFormat="false" ht="15" hidden="false" customHeight="false" outlineLevel="0" collapsed="false">
      <c r="A4120" s="32" t="n">
        <v>44581</v>
      </c>
      <c r="B4120" s="9" t="s">
        <v>5238</v>
      </c>
      <c r="C4120" s="156" t="n">
        <v>350</v>
      </c>
      <c r="D4120" s="137" t="s">
        <v>104</v>
      </c>
      <c r="E4120" s="73" t="s">
        <v>5772</v>
      </c>
      <c r="F4120" s="74" t="n">
        <f aca="false">IF(MONTH(A4120)=MONTH(A4119),F4119+1,1)</f>
        <v>1</v>
      </c>
      <c r="G4120" s="73"/>
      <c r="H4120" s="75"/>
      <c r="I4120" s="75" t="s">
        <v>159</v>
      </c>
      <c r="J4120" s="75" t="s">
        <v>2313</v>
      </c>
      <c r="K4120" s="34" t="s">
        <v>80</v>
      </c>
      <c r="L4120" s="7" t="n">
        <v>0.479166666666667</v>
      </c>
      <c r="M4120" s="7" t="n">
        <v>0.4875</v>
      </c>
      <c r="N4120" s="77" t="str">
        <f aca="false">IF(A4121=A4120,IF(L4121,TEXT(L4121-M4120,"h:mm"),0),IF(M4120&lt;0.25,TEXT(L4121-M4120,"h:mm"),TEXT(1-M4120+L4121,"h:mm")))</f>
        <v>9:05</v>
      </c>
      <c r="O4120" s="37" t="s">
        <v>5773</v>
      </c>
      <c r="Q4120" s="0" t="s">
        <v>332</v>
      </c>
      <c r="R4120" s="0" t="str">
        <f aca="false">CHOOSE(WEEKDAY(A4120),"Dom","Lun","Mar","Mie","Jue","Vie","Sab")</f>
        <v>Jue</v>
      </c>
    </row>
    <row r="4121" customFormat="false" ht="15" hidden="false" customHeight="false" outlineLevel="0" collapsed="false">
      <c r="A4121" s="32" t="n">
        <v>44581</v>
      </c>
      <c r="B4121" s="9" t="s">
        <v>2609</v>
      </c>
      <c r="C4121" s="156" t="n">
        <v>450</v>
      </c>
      <c r="D4121" s="137" t="s">
        <v>104</v>
      </c>
      <c r="E4121" s="73" t="s">
        <v>2610</v>
      </c>
      <c r="F4121" s="74" t="n">
        <f aca="false">IF(MONTH(A4121)=MONTH(A4120),F4120+1,1)</f>
        <v>2</v>
      </c>
      <c r="G4121" s="73"/>
      <c r="H4121" s="75" t="s">
        <v>2609</v>
      </c>
      <c r="I4121" s="75" t="s">
        <v>187</v>
      </c>
      <c r="J4121" s="75" t="s">
        <v>2313</v>
      </c>
      <c r="K4121" s="34" t="s">
        <v>80</v>
      </c>
      <c r="L4121" s="7" t="n">
        <v>0.865972222222222</v>
      </c>
      <c r="M4121" s="7" t="n">
        <v>0.88125</v>
      </c>
      <c r="N4121" s="77" t="str">
        <f aca="false">IF(A4122=A4121,IF(L4122,TEXT(L4122-M4121,"h:mm"),0),IF(M4121&lt;0.25,TEXT(L4122-M4121,"h:mm"),TEXT(1-M4121+L4122,"h:mm")))</f>
        <v>10:17</v>
      </c>
      <c r="O4121" s="37" t="s">
        <v>2611</v>
      </c>
      <c r="Q4121" s="0" t="s">
        <v>332</v>
      </c>
      <c r="R4121" s="0" t="str">
        <f aca="false">CHOOSE(WEEKDAY(A4121),"Dom","Lun","Mar","Mie","Jue","Vie","Sab")</f>
        <v>Jue</v>
      </c>
    </row>
    <row r="4122" customFormat="false" ht="15" hidden="false" customHeight="false" outlineLevel="0" collapsed="false">
      <c r="A4122" s="32" t="n">
        <v>44581</v>
      </c>
      <c r="B4122" s="9" t="s">
        <v>2058</v>
      </c>
      <c r="C4122" s="156" t="n">
        <v>450</v>
      </c>
      <c r="D4122" s="137" t="s">
        <v>69</v>
      </c>
      <c r="E4122" s="73" t="s">
        <v>70</v>
      </c>
      <c r="F4122" s="74" t="n">
        <f aca="false">IF(MONTH(A4122)=MONTH(A4121),F4121+1,1)</f>
        <v>3</v>
      </c>
      <c r="G4122" s="73"/>
      <c r="H4122" s="75" t="s">
        <v>2058</v>
      </c>
      <c r="I4122" s="75" t="s">
        <v>113</v>
      </c>
      <c r="J4122" s="75" t="s">
        <v>2313</v>
      </c>
      <c r="K4122" s="34" t="s">
        <v>80</v>
      </c>
      <c r="L4122" s="7" t="n">
        <v>0.309722222222222</v>
      </c>
      <c r="M4122" s="7" t="n">
        <v>0.340277777777778</v>
      </c>
      <c r="N4122" s="77" t="str">
        <f aca="false">IF(A4123=A4122,IF(L4123,TEXT(L4123-M4122,"h:mm"),0),IF(M4122&lt;0.25,TEXT(L4123-M4122,"h:mm"),TEXT(1-M4122+L4123,"h:mm")))</f>
        <v>1:59</v>
      </c>
      <c r="O4122" s="37" t="s">
        <v>5774</v>
      </c>
      <c r="Q4122" s="0" t="s">
        <v>332</v>
      </c>
      <c r="R4122" s="0" t="str">
        <f aca="false">CHOOSE(WEEKDAY(A4122),"Dom","Lun","Mar","Mie","Jue","Vie","Sab")</f>
        <v>Jue</v>
      </c>
    </row>
    <row r="4123" customFormat="false" ht="15" hidden="true" customHeight="false" outlineLevel="0" collapsed="false">
      <c r="A4123" s="32" t="n">
        <v>44581</v>
      </c>
      <c r="B4123" s="9" t="str">
        <f aca="false">IF(K4123="LAG.OXIDACIÓN","Va a descargar a la Laguna de Oxidación",IF(K4123="GARAJE","Retorna al garaje",""))</f>
        <v>Retorna al garaje</v>
      </c>
      <c r="D4123" s="72"/>
      <c r="E4123" s="73"/>
      <c r="F4123" s="74"/>
      <c r="G4123" s="73"/>
      <c r="H4123" s="75"/>
      <c r="I4123" s="75"/>
      <c r="J4123" s="75"/>
      <c r="K4123" s="34" t="s">
        <v>96</v>
      </c>
      <c r="L4123" s="7" t="n">
        <v>0.422916666666667</v>
      </c>
      <c r="M4123" s="7" t="n">
        <v>0.446527777777778</v>
      </c>
      <c r="N4123" s="77" t="str">
        <f aca="false">IF(A4124=A4123,IF(L4124,TEXT(L4124-M4123,"h:mm"),0),IF(M4123&lt;0.25,TEXT(L4124-M4123,"h:mm"),TEXT(1-M4123+L4124,"h:mm")))</f>
        <v>0:05</v>
      </c>
      <c r="Q4123" s="0" t="s">
        <v>332</v>
      </c>
      <c r="R4123" s="0" t="str">
        <f aca="false">CHOOSE(WEEKDAY(A4123),"Dom","Lun","Mar","Mie","Jue","Vie","Sab")</f>
        <v>Jue</v>
      </c>
    </row>
    <row r="4124" customFormat="false" ht="15" hidden="true" customHeight="false" outlineLevel="0" collapsed="false">
      <c r="A4124" s="32" t="n">
        <v>44581</v>
      </c>
      <c r="B4124" s="9" t="s">
        <v>5238</v>
      </c>
      <c r="D4124" s="72"/>
      <c r="E4124" s="73"/>
      <c r="F4124" s="74"/>
      <c r="G4124" s="73"/>
      <c r="H4124" s="75"/>
      <c r="I4124" s="75" t="s">
        <v>159</v>
      </c>
      <c r="J4124" s="75"/>
      <c r="K4124" s="34" t="s">
        <v>108</v>
      </c>
      <c r="L4124" s="7" t="n">
        <v>0.45</v>
      </c>
      <c r="M4124" s="7" t="n">
        <v>0.463888888888889</v>
      </c>
      <c r="N4124" s="77" t="str">
        <f aca="false">IF(A4125=A4124,IF(L4125,TEXT(L4125-M4124,"h:mm"),0),IF(M4124&lt;0.25,TEXT(L4125-M4124,"h:mm"),TEXT(1-M4124+L4125,"h:mm")))</f>
        <v>1:04</v>
      </c>
      <c r="O4124" s="37" t="s">
        <v>5775</v>
      </c>
      <c r="Q4124" s="0" t="s">
        <v>332</v>
      </c>
      <c r="R4124" s="0" t="str">
        <f aca="false">CHOOSE(WEEKDAY(A4124),"Dom","Lun","Mar","Mie","Jue","Vie","Sab")</f>
        <v>Jue</v>
      </c>
    </row>
    <row r="4125" customFormat="false" ht="15" hidden="true" customHeight="false" outlineLevel="0" collapsed="false">
      <c r="A4125" s="32" t="n">
        <v>44581</v>
      </c>
      <c r="B4125" s="9" t="s">
        <v>5776</v>
      </c>
      <c r="D4125" s="72"/>
      <c r="E4125" s="73"/>
      <c r="F4125" s="74"/>
      <c r="G4125" s="73"/>
      <c r="H4125" s="75"/>
      <c r="I4125" s="75"/>
      <c r="J4125" s="75"/>
      <c r="K4125" s="34" t="s">
        <v>108</v>
      </c>
      <c r="L4125" s="7" t="n">
        <v>0.508333333333333</v>
      </c>
      <c r="M4125" s="7" t="n">
        <v>0.517361111111111</v>
      </c>
      <c r="N4125" s="77" t="str">
        <f aca="false">IF(A4126=A4125,IF(L4126,TEXT(L4126-M4125,"h:mm"),0),IF(M4125&lt;0.25,TEXT(L4126-M4125,"h:mm"),TEXT(1-M4125+L4126,"h:mm")))</f>
        <v>0:22</v>
      </c>
      <c r="O4125" s="37" t="s">
        <v>5777</v>
      </c>
      <c r="Q4125" s="0" t="s">
        <v>332</v>
      </c>
      <c r="R4125" s="0" t="str">
        <f aca="false">CHOOSE(WEEKDAY(A4125),"Dom","Lun","Mar","Mie","Jue","Vie","Sab")</f>
        <v>Jue</v>
      </c>
    </row>
    <row r="4126" customFormat="false" ht="15" hidden="true" customHeight="false" outlineLevel="0" collapsed="false">
      <c r="A4126" s="32" t="n">
        <v>44581</v>
      </c>
      <c r="B4126" s="9" t="s">
        <v>5280</v>
      </c>
      <c r="D4126" s="72"/>
      <c r="E4126" s="73"/>
      <c r="F4126" s="74"/>
      <c r="G4126" s="73"/>
      <c r="H4126" s="75"/>
      <c r="I4126" s="75"/>
      <c r="J4126" s="75"/>
      <c r="K4126" s="34" t="s">
        <v>144</v>
      </c>
      <c r="L4126" s="7" t="n">
        <v>0.532638888888889</v>
      </c>
      <c r="M4126" s="7" t="n">
        <v>0.535416666666667</v>
      </c>
      <c r="N4126" s="77" t="str">
        <f aca="false">IF(A4127=A4126,IF(L4127,TEXT(L4127-M4126,"h:mm"),0),IF(M4126&lt;0.25,TEXT(L4127-M4126,"h:mm"),TEXT(1-M4126+L4127,"h:mm")))</f>
        <v>3:52</v>
      </c>
      <c r="Q4126" s="0" t="s">
        <v>332</v>
      </c>
      <c r="R4126" s="0" t="str">
        <f aca="false">CHOOSE(WEEKDAY(A4126),"Dom","Lun","Mar","Mie","Jue","Vie","Sab")</f>
        <v>Jue</v>
      </c>
    </row>
    <row r="4127" customFormat="false" ht="15" hidden="true" customHeight="false" outlineLevel="0" collapsed="false">
      <c r="A4127" s="32" t="n">
        <v>44581</v>
      </c>
      <c r="B4127" s="9" t="s">
        <v>5778</v>
      </c>
      <c r="D4127" s="72"/>
      <c r="E4127" s="73"/>
      <c r="F4127" s="74"/>
      <c r="G4127" s="73"/>
      <c r="H4127" s="75"/>
      <c r="I4127" s="75"/>
      <c r="J4127" s="75"/>
      <c r="K4127" s="34" t="s">
        <v>108</v>
      </c>
      <c r="L4127" s="7" t="n">
        <v>0.696527777777778</v>
      </c>
      <c r="M4127" s="7" t="n">
        <v>0.714583333333333</v>
      </c>
      <c r="N4127" s="77" t="str">
        <f aca="false">IF(A4128=A4127,IF(L4128,TEXT(L4128-M4127,"h:mm"),0),IF(M4127&lt;0.25,TEXT(L4128-M4127,"h:mm"),TEXT(1-M4127+L4128,"h:mm")))</f>
        <v>2:28</v>
      </c>
      <c r="O4127" s="37" t="s">
        <v>5779</v>
      </c>
      <c r="Q4127" s="0" t="s">
        <v>332</v>
      </c>
      <c r="R4127" s="0" t="str">
        <f aca="false">CHOOSE(WEEKDAY(A4127),"Dom","Lun","Mar","Mie","Jue","Vie","Sab")</f>
        <v>Jue</v>
      </c>
    </row>
    <row r="4128" customFormat="false" ht="15" hidden="true" customHeight="false" outlineLevel="0" collapsed="false">
      <c r="A4128" s="32" t="n">
        <v>44581</v>
      </c>
      <c r="B4128" s="9" t="s">
        <v>5280</v>
      </c>
      <c r="D4128" s="72"/>
      <c r="E4128" s="73"/>
      <c r="F4128" s="74"/>
      <c r="G4128" s="73"/>
      <c r="H4128" s="75"/>
      <c r="I4128" s="75"/>
      <c r="J4128" s="75"/>
      <c r="K4128" s="34" t="s">
        <v>144</v>
      </c>
      <c r="L4128" s="7" t="n">
        <v>0.817361111111111</v>
      </c>
      <c r="M4128" s="7" t="n">
        <v>0.840277777777778</v>
      </c>
      <c r="N4128" s="77" t="str">
        <f aca="false">IF(A4129=A4128,IF(L4129,TEXT(L4129-M4128,"h:mm"),0),IF(M4128&lt;0.25,TEXT(L4129-M4128,"h:mm"),TEXT(1-M4128+L4129,"h:mm")))</f>
        <v>0:28</v>
      </c>
      <c r="Q4128" s="0" t="s">
        <v>332</v>
      </c>
      <c r="R4128" s="0" t="str">
        <f aca="false">CHOOSE(WEEKDAY(A4128),"Dom","Lun","Mar","Mie","Jue","Vie","Sab")</f>
        <v>Jue</v>
      </c>
    </row>
    <row r="4129" customFormat="false" ht="15" hidden="true" customHeight="false" outlineLevel="0" collapsed="false">
      <c r="A4129" s="32" t="n">
        <v>44581</v>
      </c>
      <c r="B4129" s="9" t="s">
        <v>1632</v>
      </c>
      <c r="D4129" s="72"/>
      <c r="E4129" s="73"/>
      <c r="F4129" s="74"/>
      <c r="G4129" s="73"/>
      <c r="H4129" s="75"/>
      <c r="I4129" s="75"/>
      <c r="J4129" s="75"/>
      <c r="K4129" s="34" t="s">
        <v>257</v>
      </c>
      <c r="L4129" s="7" t="n">
        <v>0.859722222222222</v>
      </c>
      <c r="M4129" s="7" t="n">
        <v>0.863194444444444</v>
      </c>
      <c r="N4129" s="77" t="str">
        <f aca="false">IF(A4130=A4129,IF(L4130,TEXT(L4130-M4129,"h:mm"),0),IF(M4129&lt;0.25,TEXT(L4130-M4129,"h:mm"),TEXT(1-M4129+L4130,"h:mm")))</f>
        <v>1:25</v>
      </c>
      <c r="Q4129" s="0" t="s">
        <v>332</v>
      </c>
      <c r="R4129" s="0" t="str">
        <f aca="false">CHOOSE(WEEKDAY(A4129),"Dom","Lun","Mar","Mie","Jue","Vie","Sab")</f>
        <v>Jue</v>
      </c>
    </row>
    <row r="4130" customFormat="false" ht="15" hidden="true" customHeight="false" outlineLevel="0" collapsed="false">
      <c r="A4130" s="47" t="n">
        <v>44581</v>
      </c>
      <c r="B4130" s="79" t="str">
        <f aca="false">IF(K4130="LAG.OXIDACIÓN","Va a descargar a la Laguna de Oxidación",IF(K4130="GARAJE","Retorna al garaje",""))</f>
        <v>Retorna al garaje</v>
      </c>
      <c r="C4130" s="49"/>
      <c r="D4130" s="80"/>
      <c r="E4130" s="81"/>
      <c r="F4130" s="82"/>
      <c r="G4130" s="81"/>
      <c r="H4130" s="83"/>
      <c r="I4130" s="83"/>
      <c r="J4130" s="83"/>
      <c r="K4130" s="103" t="s">
        <v>96</v>
      </c>
      <c r="L4130" s="85" t="n">
        <v>0.922222222222222</v>
      </c>
      <c r="M4130" s="85" t="n">
        <v>0.938888888888889</v>
      </c>
      <c r="N4130" s="86" t="str">
        <f aca="false">IF(A4133=A4130,IF(L4133,TEXT(L4133-M4130,"h:mm"),0),IF(M4130&lt;0.25,TEXT(L4133-M4130,"h:mm"),TEXT(1-M4130+L4133,"h:mm")))</f>
        <v>12:49</v>
      </c>
      <c r="O4130" s="59"/>
      <c r="Q4130" s="0" t="s">
        <v>332</v>
      </c>
      <c r="R4130" s="0" t="str">
        <f aca="false">CHOOSE(WEEKDAY(A4130),"Dom","Lun","Mar","Mie","Jue","Vie","Sab")</f>
        <v>Jue</v>
      </c>
    </row>
    <row r="4131" customFormat="false" ht="15" hidden="false" customHeight="false" outlineLevel="0" collapsed="false">
      <c r="A4131" s="32" t="n">
        <v>44582</v>
      </c>
      <c r="B4131" s="9" t="s">
        <v>5780</v>
      </c>
      <c r="C4131" s="156" t="n">
        <v>400</v>
      </c>
      <c r="D4131" s="137" t="s">
        <v>821</v>
      </c>
      <c r="E4131" s="73" t="s">
        <v>5781</v>
      </c>
      <c r="F4131" s="74" t="n">
        <f aca="false">IF(MONTH(A4131)=MONTH(A4130),F4130+1,1)</f>
        <v>1</v>
      </c>
      <c r="G4131" s="73"/>
      <c r="H4131" s="75" t="s">
        <v>5782</v>
      </c>
      <c r="I4131" s="75" t="s">
        <v>100</v>
      </c>
      <c r="J4131" s="75" t="s">
        <v>2313</v>
      </c>
      <c r="K4131" s="34" t="s">
        <v>757</v>
      </c>
      <c r="L4131" s="7" t="n">
        <v>0.344444444444444</v>
      </c>
      <c r="M4131" s="7" t="n">
        <v>0.344444444444444</v>
      </c>
      <c r="N4131" s="77" t="str">
        <f aca="false">IF(A4136=A4131,IF(L4136,TEXT(L4136-M4131,"h:mm"),0),IF(M4131&lt;0.25,TEXT(L4136-M4131,"h:mm"),TEXT(1-M4131+L4136,"h:mm")))</f>
        <v>10:41</v>
      </c>
      <c r="O4131" s="37" t="s">
        <v>5783</v>
      </c>
      <c r="P4131" s="0" t="s">
        <v>5753</v>
      </c>
      <c r="Q4131" s="0" t="s">
        <v>332</v>
      </c>
      <c r="R4131" s="0" t="str">
        <f aca="false">CHOOSE(WEEKDAY(A4131),"Dom","Lun","Mar","Mie","Jue","Vie","Sab")</f>
        <v>Vie</v>
      </c>
    </row>
    <row r="4132" customFormat="false" ht="15" hidden="false" customHeight="false" outlineLevel="0" collapsed="false">
      <c r="A4132" s="47" t="n">
        <v>44582</v>
      </c>
      <c r="B4132" s="79" t="s">
        <v>5383</v>
      </c>
      <c r="C4132" s="118" t="n">
        <v>300</v>
      </c>
      <c r="D4132" s="150" t="s">
        <v>821</v>
      </c>
      <c r="E4132" s="81" t="s">
        <v>5384</v>
      </c>
      <c r="F4132" s="82" t="n">
        <f aca="false">IF(MONTH(A4132)=MONTH(A4131),F4131+1,1)</f>
        <v>2</v>
      </c>
      <c r="G4132" s="81"/>
      <c r="H4132" s="83" t="s">
        <v>5385</v>
      </c>
      <c r="I4132" s="83" t="s">
        <v>100</v>
      </c>
      <c r="J4132" s="83" t="s">
        <v>2313</v>
      </c>
      <c r="K4132" s="103" t="s">
        <v>72</v>
      </c>
      <c r="L4132" s="85" t="n">
        <v>0.344444444444444</v>
      </c>
      <c r="M4132" s="85" t="n">
        <v>0.344444444444444</v>
      </c>
      <c r="N4132" s="86" t="str">
        <f aca="false">IF(A4137=A4132,IF(L4137,TEXT(L4137-M4132,"h:mm"),0),IF(M4132&lt;0.25,TEXT(L4137-M4132,"h:mm"),TEXT(1-M4132+L4137,"h:mm")))</f>
        <v>23:34</v>
      </c>
      <c r="O4132" s="59" t="s">
        <v>5386</v>
      </c>
      <c r="P4132" s="0" t="s">
        <v>5784</v>
      </c>
      <c r="Q4132" s="0" t="s">
        <v>332</v>
      </c>
      <c r="R4132" s="0" t="str">
        <f aca="false">CHOOSE(WEEKDAY(A4132),"Dom","Lun","Mar","Mie","Jue","Vie","Sab")</f>
        <v>Vie</v>
      </c>
    </row>
    <row r="4133" customFormat="false" ht="15" hidden="false" customHeight="false" outlineLevel="0" collapsed="false">
      <c r="A4133" s="32" t="n">
        <v>44583</v>
      </c>
      <c r="B4133" s="9" t="s">
        <v>5785</v>
      </c>
      <c r="C4133" s="156" t="n">
        <v>350</v>
      </c>
      <c r="D4133" s="137" t="s">
        <v>821</v>
      </c>
      <c r="E4133" s="73" t="s">
        <v>5786</v>
      </c>
      <c r="F4133" s="74" t="n">
        <f aca="false">IF(MONTH(A4133)=MONTH(A4132),F4132+1,1)</f>
        <v>3</v>
      </c>
      <c r="G4133" s="73"/>
      <c r="H4133" s="75" t="s">
        <v>233</v>
      </c>
      <c r="I4133" s="75" t="s">
        <v>2471</v>
      </c>
      <c r="J4133" s="75" t="s">
        <v>2313</v>
      </c>
      <c r="K4133" s="34" t="s">
        <v>80</v>
      </c>
      <c r="L4133" s="7" t="n">
        <v>0.472916666666667</v>
      </c>
      <c r="M4133" s="7" t="n">
        <v>0.495833333333333</v>
      </c>
      <c r="N4133" s="77" t="str">
        <f aca="false">IF(A4134=A4133,IF(L4134,TEXT(L4134-M4133,"h:mm"),0),IF(M4133&lt;0.25,TEXT(L4134-M4133,"h:mm"),TEXT(1-M4133+L4134,"h:mm")))</f>
        <v>20:21</v>
      </c>
      <c r="O4133" s="37" t="s">
        <v>5787</v>
      </c>
      <c r="Q4133" s="0" t="s">
        <v>120</v>
      </c>
      <c r="R4133" s="0" t="str">
        <f aca="false">CHOOSE(WEEKDAY(A4133),"Dom","Lun","Mar","Mie","Jue","Vie","Sab")</f>
        <v>Sab</v>
      </c>
    </row>
    <row r="4134" customFormat="false" ht="15" hidden="false" customHeight="false" outlineLevel="0" collapsed="false">
      <c r="A4134" s="32" t="n">
        <v>44583</v>
      </c>
      <c r="B4134" s="9" t="s">
        <v>5788</v>
      </c>
      <c r="C4134" s="156" t="n">
        <v>300</v>
      </c>
      <c r="D4134" s="137" t="s">
        <v>104</v>
      </c>
      <c r="E4134" s="73" t="s">
        <v>5789</v>
      </c>
      <c r="F4134" s="74" t="n">
        <f aca="false">IF(MONTH(A4134)=MONTH(A4133),F4133+1,1)</f>
        <v>4</v>
      </c>
      <c r="G4134" s="73"/>
      <c r="H4134" s="75"/>
      <c r="I4134" s="75" t="s">
        <v>159</v>
      </c>
      <c r="J4134" s="75" t="s">
        <v>2313</v>
      </c>
      <c r="K4134" s="34" t="s">
        <v>80</v>
      </c>
      <c r="L4134" s="7" t="n">
        <v>0.34375</v>
      </c>
      <c r="M4134" s="7" t="n">
        <v>0.344444444444444</v>
      </c>
      <c r="N4134" s="77" t="str">
        <f aca="false">IF(A4135=A4134,IF(L4135,TEXT(L4135-M4134,"h:mm"),0),IF(M4134&lt;0.25,TEXT(L4135-M4134,"h:mm"),TEXT(1-M4134+L4135,"h:mm")))</f>
        <v>7:41</v>
      </c>
      <c r="O4134" s="37" t="s">
        <v>5790</v>
      </c>
      <c r="Q4134" s="0" t="s">
        <v>120</v>
      </c>
      <c r="R4134" s="0" t="str">
        <f aca="false">CHOOSE(WEEKDAY(A4134),"Dom","Lun","Mar","Mie","Jue","Vie","Sab")</f>
        <v>Sab</v>
      </c>
    </row>
    <row r="4135" customFormat="false" ht="15" hidden="false" customHeight="false" outlineLevel="0" collapsed="false">
      <c r="A4135" s="32" t="n">
        <v>44583</v>
      </c>
      <c r="B4135" s="9" t="s">
        <v>5791</v>
      </c>
      <c r="C4135" s="156" t="n">
        <v>400</v>
      </c>
      <c r="D4135" s="137" t="s">
        <v>104</v>
      </c>
      <c r="E4135" s="73" t="s">
        <v>5789</v>
      </c>
      <c r="F4135" s="74" t="n">
        <f aca="false">IF(MONTH(A4135)=MONTH(A4134),F4134+1,1)</f>
        <v>5</v>
      </c>
      <c r="G4135" s="73"/>
      <c r="H4135" s="75"/>
      <c r="I4135" s="75" t="s">
        <v>113</v>
      </c>
      <c r="J4135" s="75" t="s">
        <v>2313</v>
      </c>
      <c r="K4135" s="34" t="s">
        <v>80</v>
      </c>
      <c r="L4135" s="7" t="n">
        <v>0.664583333333333</v>
      </c>
      <c r="M4135" s="7" t="n">
        <v>0.638194444444444</v>
      </c>
      <c r="N4135" s="77" t="str">
        <f aca="false">IF(A4136=A4135,IF(L4136,TEXT(L4136-M4135,"h:mm"),0),IF(M4135&lt;0.25,TEXT(L4136-M4135,"h:mm"),TEXT(1-M4135+L4136,"h:mm")))</f>
        <v>3:38</v>
      </c>
      <c r="O4135" s="37" t="s">
        <v>5792</v>
      </c>
      <c r="Q4135" s="0" t="s">
        <v>120</v>
      </c>
      <c r="R4135" s="0" t="str">
        <f aca="false">CHOOSE(WEEKDAY(A4135),"Dom","Lun","Mar","Mie","Jue","Vie","Sab")</f>
        <v>Sab</v>
      </c>
    </row>
    <row r="4136" customFormat="false" ht="15" hidden="false" customHeight="false" outlineLevel="0" collapsed="false">
      <c r="A4136" s="32" t="n">
        <v>44583</v>
      </c>
      <c r="B4136" s="9" t="s">
        <v>5793</v>
      </c>
      <c r="C4136" s="156" t="n">
        <v>500</v>
      </c>
      <c r="D4136" s="137" t="s">
        <v>104</v>
      </c>
      <c r="E4136" s="73" t="s">
        <v>5794</v>
      </c>
      <c r="F4136" s="74" t="n">
        <f aca="false">IF(MONTH(A4136)=MONTH(A4135),F4135+1,1)</f>
        <v>6</v>
      </c>
      <c r="G4136" s="73"/>
      <c r="H4136" s="75" t="s">
        <v>5795</v>
      </c>
      <c r="I4136" s="75" t="s">
        <v>79</v>
      </c>
      <c r="J4136" s="75" t="s">
        <v>2313</v>
      </c>
      <c r="K4136" s="34" t="s">
        <v>80</v>
      </c>
      <c r="L4136" s="7" t="n">
        <v>0.789583333333333</v>
      </c>
      <c r="M4136" s="7" t="n">
        <v>0.790277777777778</v>
      </c>
      <c r="N4136" s="77" t="str">
        <f aca="false">IF(A4137=A4136,IF(L4137,TEXT(L4137-M4136,"h:mm"),0),IF(M4136&lt;0.25,TEXT(L4137-M4136,"h:mm"),TEXT(1-M4136+L4137,"h:mm")))</f>
        <v>12:52</v>
      </c>
      <c r="O4136" s="37" t="s">
        <v>5796</v>
      </c>
      <c r="Q4136" s="0" t="s">
        <v>120</v>
      </c>
      <c r="R4136" s="0" t="str">
        <f aca="false">CHOOSE(WEEKDAY(A4136),"Dom","Lun","Mar","Mie","Jue","Vie","Sab")</f>
        <v>Sab</v>
      </c>
    </row>
    <row r="4137" customFormat="false" ht="15" hidden="true" customHeight="false" outlineLevel="0" collapsed="false">
      <c r="A4137" s="32" t="n">
        <v>44583</v>
      </c>
      <c r="B4137" s="9" t="s">
        <v>5788</v>
      </c>
      <c r="D4137" s="72"/>
      <c r="E4137" s="73"/>
      <c r="F4137" s="74"/>
      <c r="G4137" s="73"/>
      <c r="H4137" s="75"/>
      <c r="I4137" s="75"/>
      <c r="J4137" s="75"/>
      <c r="K4137" s="34" t="s">
        <v>108</v>
      </c>
      <c r="L4137" s="7" t="n">
        <v>0.326388888888889</v>
      </c>
      <c r="M4137" s="7" t="n">
        <v>0.338194444444444</v>
      </c>
      <c r="N4137" s="77" t="str">
        <f aca="false">IF(A4138=A4137,IF(L4138,TEXT(L4138-M4137,"h:mm"),0),IF(M4137&lt;0.25,TEXT(L4138-M4137,"h:mm"),TEXT(1-M4137+L4138,"h:mm")))</f>
        <v>2:32</v>
      </c>
      <c r="O4137" s="37" t="s">
        <v>5797</v>
      </c>
      <c r="Q4137" s="0" t="s">
        <v>120</v>
      </c>
      <c r="R4137" s="0" t="str">
        <f aca="false">CHOOSE(WEEKDAY(A4137),"Dom","Lun","Mar","Mie","Jue","Vie","Sab")</f>
        <v>Sab</v>
      </c>
    </row>
    <row r="4138" customFormat="false" ht="15" hidden="true" customHeight="false" outlineLevel="0" collapsed="false">
      <c r="A4138" s="32" t="n">
        <v>44583</v>
      </c>
      <c r="B4138" s="9" t="str">
        <f aca="false">IF(K4138="LAG.OXIDACIÓN","Va a descargar a la Laguna de Oxidación",IF(K4138="GARAJE","Retorna al garaje",""))</f>
        <v>Va a descargar a la Laguna de Oxidación</v>
      </c>
      <c r="D4138" s="72"/>
      <c r="E4138" s="73"/>
      <c r="F4138" s="74"/>
      <c r="G4138" s="73"/>
      <c r="H4138" s="75"/>
      <c r="I4138" s="75"/>
      <c r="J4138" s="75"/>
      <c r="K4138" s="34" t="s">
        <v>144</v>
      </c>
      <c r="L4138" s="7" t="n">
        <v>0.44375</v>
      </c>
      <c r="M4138" s="7" t="n">
        <v>0.453472222222222</v>
      </c>
      <c r="N4138" s="77" t="str">
        <f aca="false">IF(A4139=A4138,IF(L4139,TEXT(L4139-M4138,"h:mm"),0),IF(M4138&lt;0.25,TEXT(L4139-M4138,"h:mm"),TEXT(1-M4138+L4139,"h:mm")))</f>
        <v>1:35</v>
      </c>
      <c r="Q4138" s="0" t="s">
        <v>120</v>
      </c>
      <c r="R4138" s="0" t="str">
        <f aca="false">CHOOSE(WEEKDAY(A4138),"Dom","Lun","Mar","Mie","Jue","Vie","Sab")</f>
        <v>Sab</v>
      </c>
    </row>
    <row r="4139" customFormat="false" ht="15" hidden="true" customHeight="false" outlineLevel="0" collapsed="false">
      <c r="A4139" s="32" t="n">
        <v>44583</v>
      </c>
      <c r="B4139" s="9" t="str">
        <f aca="false">IF(K4139="LAG.OXIDACIÓN","Va a descargar a la Laguna de Oxidación",IF(K4139="GARAJE","Retorna al garaje",""))</f>
        <v>Retorna al garaje</v>
      </c>
      <c r="D4139" s="72"/>
      <c r="E4139" s="73"/>
      <c r="F4139" s="74"/>
      <c r="G4139" s="73"/>
      <c r="H4139" s="75"/>
      <c r="I4139" s="75"/>
      <c r="J4139" s="75"/>
      <c r="K4139" s="34" t="s">
        <v>96</v>
      </c>
      <c r="L4139" s="7" t="n">
        <v>0.519444444444444</v>
      </c>
      <c r="M4139" s="7" t="n">
        <v>0.529861111111111</v>
      </c>
      <c r="N4139" s="77" t="str">
        <f aca="false">IF(A4140=A4139,IF(L4140,TEXT(L4140-M4139,"h:mm"),0),IF(M4139&lt;0.25,TEXT(L4140-M4139,"h:mm"),TEXT(1-M4139+L4140,"h:mm")))</f>
        <v>1:45</v>
      </c>
      <c r="O4139" s="37" t="s">
        <v>5798</v>
      </c>
      <c r="P4139" s="0" t="s">
        <v>5798</v>
      </c>
      <c r="Q4139" s="0" t="s">
        <v>120</v>
      </c>
      <c r="R4139" s="0" t="str">
        <f aca="false">CHOOSE(WEEKDAY(A4139),"Dom","Lun","Mar","Mie","Jue","Vie","Sab")</f>
        <v>Sab</v>
      </c>
    </row>
    <row r="4140" customFormat="false" ht="15" hidden="true" customHeight="false" outlineLevel="0" collapsed="false">
      <c r="A4140" s="32" t="n">
        <v>44583</v>
      </c>
      <c r="B4140" s="9" t="s">
        <v>5799</v>
      </c>
      <c r="D4140" s="72"/>
      <c r="E4140" s="73"/>
      <c r="F4140" s="74"/>
      <c r="G4140" s="73"/>
      <c r="H4140" s="75"/>
      <c r="I4140" s="75"/>
      <c r="J4140" s="75"/>
      <c r="K4140" s="34" t="s">
        <v>257</v>
      </c>
      <c r="L4140" s="7" t="n">
        <v>0.602777777777778</v>
      </c>
      <c r="M4140" s="7" t="n">
        <v>0.661805555555556</v>
      </c>
      <c r="N4140" s="77" t="str">
        <f aca="false">IF(A4141=A4140,IF(L4141,TEXT(L4141-M4140,"h:mm"),0),IF(M4140&lt;0.25,TEXT(L4141-M4140,"h:mm"),TEXT(1-M4140+L4141,"h:mm")))</f>
        <v>0:14</v>
      </c>
      <c r="O4140" s="37" t="s">
        <v>5800</v>
      </c>
      <c r="Q4140" s="0" t="s">
        <v>120</v>
      </c>
      <c r="R4140" s="0" t="str">
        <f aca="false">CHOOSE(WEEKDAY(A4140),"Dom","Lun","Mar","Mie","Jue","Vie","Sab")</f>
        <v>Sab</v>
      </c>
    </row>
    <row r="4141" customFormat="false" ht="15" hidden="true" customHeight="false" outlineLevel="0" collapsed="false">
      <c r="A4141" s="32" t="n">
        <v>44583</v>
      </c>
      <c r="B4141" s="9" t="s">
        <v>5280</v>
      </c>
      <c r="D4141" s="72"/>
      <c r="E4141" s="73"/>
      <c r="F4141" s="74"/>
      <c r="G4141" s="73"/>
      <c r="H4141" s="75"/>
      <c r="I4141" s="75"/>
      <c r="J4141" s="75"/>
      <c r="K4141" s="34" t="s">
        <v>144</v>
      </c>
      <c r="L4141" s="7" t="n">
        <v>0.671527777777778</v>
      </c>
      <c r="M4141" s="7" t="n">
        <v>0.702083333333333</v>
      </c>
      <c r="N4141" s="77" t="str">
        <f aca="false">IF(A4142=A4141,IF(L4142,TEXT(L4142-M4141,"h:mm"),0),IF(M4141&lt;0.25,TEXT(L4142-M4141,"h:mm"),TEXT(1-M4141+L4142,"h:mm")))</f>
        <v>0:39</v>
      </c>
      <c r="Q4141" s="0" t="s">
        <v>120</v>
      </c>
      <c r="R4141" s="0" t="str">
        <f aca="false">CHOOSE(WEEKDAY(A4141),"Dom","Lun","Mar","Mie","Jue","Vie","Sab")</f>
        <v>Sab</v>
      </c>
    </row>
    <row r="4142" customFormat="false" ht="15" hidden="true" customHeight="false" outlineLevel="0" collapsed="false">
      <c r="A4142" s="32" t="n">
        <v>44583</v>
      </c>
      <c r="B4142" s="9" t="s">
        <v>79</v>
      </c>
      <c r="C4142" s="157"/>
      <c r="D4142" s="153"/>
      <c r="E4142" s="73"/>
      <c r="F4142" s="74"/>
      <c r="G4142" s="73"/>
      <c r="H4142" s="75"/>
      <c r="I4142" s="75" t="s">
        <v>79</v>
      </c>
      <c r="J4142" s="75"/>
      <c r="K4142" s="34" t="s">
        <v>108</v>
      </c>
      <c r="L4142" s="7" t="n">
        <v>0.729166666666667</v>
      </c>
      <c r="M4142" s="7" t="n">
        <v>0.774305555555555</v>
      </c>
      <c r="N4142" s="77" t="str">
        <f aca="false">IF(A4143=A4142,IF(L4143,TEXT(L4143-M4142,"h:mm"),0),IF(M4142&lt;0.25,TEXT(L4143-M4142,"h:mm"),TEXT(1-M4142+L4143,"h:mm")))</f>
        <v>0:58</v>
      </c>
      <c r="O4142" s="37" t="s">
        <v>5801</v>
      </c>
      <c r="Q4142" s="0" t="s">
        <v>120</v>
      </c>
      <c r="R4142" s="0" t="str">
        <f aca="false">CHOOSE(WEEKDAY(A4142),"Dom","Lun","Mar","Mie","Jue","Vie","Sab")</f>
        <v>Sab</v>
      </c>
    </row>
    <row r="4143" customFormat="false" ht="15" hidden="true" customHeight="false" outlineLevel="0" collapsed="false">
      <c r="A4143" s="47" t="n">
        <v>44583</v>
      </c>
      <c r="B4143" s="79" t="str">
        <f aca="false">IF(K4143="LAG.OXIDACIÓN","Va a descargar a la Laguna de Oxidación",IF(K4143="GARAJE","Retorna al garaje",""))</f>
        <v>Retorna al garaje</v>
      </c>
      <c r="C4143" s="49"/>
      <c r="D4143" s="80"/>
      <c r="E4143" s="81"/>
      <c r="F4143" s="82"/>
      <c r="G4143" s="81"/>
      <c r="H4143" s="83"/>
      <c r="I4143" s="83"/>
      <c r="J4143" s="83"/>
      <c r="K4143" s="103" t="s">
        <v>96</v>
      </c>
      <c r="L4143" s="85" t="n">
        <v>0.814583333333333</v>
      </c>
      <c r="M4143" s="85" t="n">
        <v>0.868055555555555</v>
      </c>
      <c r="N4143" s="86" t="str">
        <f aca="false">IF(A4144=A4143,IF(L4144,TEXT(L4144-M4143,"h:mm"),0),IF(M4143&lt;0.25,TEXT(L4144-M4143,"h:mm"),TEXT(1-M4143+L4144,"h:mm")))</f>
        <v>20:35</v>
      </c>
      <c r="O4143" s="59"/>
      <c r="Q4143" s="0" t="s">
        <v>120</v>
      </c>
      <c r="R4143" s="0" t="str">
        <f aca="false">CHOOSE(WEEKDAY(A4143),"Dom","Lun","Mar","Mie","Jue","Vie","Sab")</f>
        <v>Sab</v>
      </c>
    </row>
    <row r="4144" customFormat="false" ht="15" hidden="false" customHeight="false" outlineLevel="0" collapsed="false">
      <c r="A4144" s="32" t="n">
        <v>44585</v>
      </c>
      <c r="B4144" s="9" t="s">
        <v>5802</v>
      </c>
      <c r="C4144" s="33" t="n">
        <v>380</v>
      </c>
      <c r="D4144" s="72" t="s">
        <v>821</v>
      </c>
      <c r="E4144" s="73" t="s">
        <v>5803</v>
      </c>
      <c r="F4144" s="74" t="n">
        <f aca="false">IF(MONTH(A4144)=MONTH(A4143),F4143+1,1)</f>
        <v>1</v>
      </c>
      <c r="G4144" s="73"/>
      <c r="H4144" s="75" t="s">
        <v>5804</v>
      </c>
      <c r="I4144" s="75" t="s">
        <v>85</v>
      </c>
      <c r="J4144" s="75" t="s">
        <v>2313</v>
      </c>
      <c r="K4144" s="34" t="s">
        <v>80</v>
      </c>
      <c r="L4144" s="7" t="n">
        <v>0.725694444444444</v>
      </c>
      <c r="M4144" s="7" t="n">
        <v>0.738194444444444</v>
      </c>
      <c r="N4144" s="77" t="str">
        <f aca="false">IF(A4145=A4144,IF(L4145,TEXT(L4145-M4144,"h:mm"),0),IF(M4144&lt;0.25,TEXT(L4145-M4144,"h:mm"),TEXT(1-M4144+L4145,"h:mm")))</f>
        <v>14:51</v>
      </c>
      <c r="O4144" s="37" t="s">
        <v>5805</v>
      </c>
      <c r="Q4144" s="0" t="s">
        <v>120</v>
      </c>
      <c r="R4144" s="0" t="str">
        <f aca="false">CHOOSE(WEEKDAY(A4144),"Dom","Lun","Mar","Mie","Jue","Vie","Sab")</f>
        <v>Lun</v>
      </c>
    </row>
    <row r="4145" customFormat="false" ht="15" hidden="false" customHeight="false" outlineLevel="0" collapsed="false">
      <c r="A4145" s="32" t="n">
        <v>44585</v>
      </c>
      <c r="B4145" s="9" t="s">
        <v>1089</v>
      </c>
      <c r="C4145" s="156" t="n">
        <v>300</v>
      </c>
      <c r="D4145" s="137" t="s">
        <v>104</v>
      </c>
      <c r="E4145" s="73" t="s">
        <v>5806</v>
      </c>
      <c r="F4145" s="74" t="n">
        <f aca="false">IF(MONTH(A4145)=MONTH(A4144),F4144+1,1)</f>
        <v>2</v>
      </c>
      <c r="G4145" s="73"/>
      <c r="H4145" s="75"/>
      <c r="I4145" s="75" t="s">
        <v>131</v>
      </c>
      <c r="J4145" s="75" t="s">
        <v>2313</v>
      </c>
      <c r="K4145" s="34" t="s">
        <v>80</v>
      </c>
      <c r="L4145" s="7" t="n">
        <v>0.356944444444444</v>
      </c>
      <c r="M4145" s="7" t="n">
        <v>0.389583333333333</v>
      </c>
      <c r="N4145" s="77" t="str">
        <f aca="false">IF(A4146=A4145,IF(L4146,TEXT(L4146-M4145,"h:mm"),0),IF(M4145&lt;0.25,TEXT(L4146-M4145,"h:mm"),TEXT(1-M4145+L4146,"h:mm")))</f>
        <v>0:19</v>
      </c>
      <c r="O4145" s="37" t="s">
        <v>5807</v>
      </c>
      <c r="Q4145" s="0" t="s">
        <v>120</v>
      </c>
      <c r="R4145" s="0" t="str">
        <f aca="false">CHOOSE(WEEKDAY(A4145),"Dom","Lun","Mar","Mie","Jue","Vie","Sab")</f>
        <v>Lun</v>
      </c>
    </row>
    <row r="4146" customFormat="false" ht="15" hidden="false" customHeight="false" outlineLevel="0" collapsed="false">
      <c r="A4146" s="32" t="n">
        <v>44585</v>
      </c>
      <c r="B4146" s="9" t="s">
        <v>1089</v>
      </c>
      <c r="C4146" s="156" t="n">
        <v>300</v>
      </c>
      <c r="D4146" s="137" t="s">
        <v>104</v>
      </c>
      <c r="E4146" s="73" t="s">
        <v>5808</v>
      </c>
      <c r="F4146" s="74" t="n">
        <f aca="false">IF(MONTH(A4146)=MONTH(A4145),F4145+1,1)</f>
        <v>3</v>
      </c>
      <c r="G4146" s="73"/>
      <c r="H4146" s="75"/>
      <c r="I4146" s="75" t="s">
        <v>131</v>
      </c>
      <c r="J4146" s="75" t="s">
        <v>2313</v>
      </c>
      <c r="K4146" s="34" t="s">
        <v>80</v>
      </c>
      <c r="L4146" s="7" t="n">
        <v>0.402777777777778</v>
      </c>
      <c r="M4146" s="7" t="n">
        <v>0.402777777777778</v>
      </c>
      <c r="N4146" s="77" t="str">
        <f aca="false">IF(A4147=A4146,IF(L4147,TEXT(L4147-M4146,"h:mm"),0),IF(M4146&lt;0.25,TEXT(L4147-M4146,"h:mm"),TEXT(1-M4146+L4147,"h:mm")))</f>
        <v>1:44</v>
      </c>
      <c r="O4146" s="37" t="s">
        <v>5809</v>
      </c>
      <c r="Q4146" s="0" t="s">
        <v>120</v>
      </c>
      <c r="R4146" s="0" t="str">
        <f aca="false">CHOOSE(WEEKDAY(A4146),"Dom","Lun","Mar","Mie","Jue","Vie","Sab")</f>
        <v>Lun</v>
      </c>
    </row>
    <row r="4147" customFormat="false" ht="15" hidden="false" customHeight="false" outlineLevel="0" collapsed="false">
      <c r="A4147" s="32" t="n">
        <v>44585</v>
      </c>
      <c r="B4147" s="9" t="s">
        <v>2839</v>
      </c>
      <c r="C4147" s="156" t="n">
        <v>450</v>
      </c>
      <c r="D4147" s="137" t="s">
        <v>104</v>
      </c>
      <c r="E4147" s="73" t="s">
        <v>5810</v>
      </c>
      <c r="F4147" s="74" t="n">
        <f aca="false">IF(MONTH(A4147)=MONTH(A4146),F4146+1,1)</f>
        <v>4</v>
      </c>
      <c r="G4147" s="73"/>
      <c r="H4147" s="75"/>
      <c r="I4147" s="75" t="s">
        <v>131</v>
      </c>
      <c r="J4147" s="75" t="s">
        <v>2313</v>
      </c>
      <c r="K4147" s="34" t="s">
        <v>80</v>
      </c>
      <c r="L4147" s="7" t="n">
        <v>0.475</v>
      </c>
      <c r="M4147" s="7" t="n">
        <v>0.502083333333333</v>
      </c>
      <c r="N4147" s="77" t="str">
        <f aca="false">IF(A4148=A4147,IF(L4148,TEXT(L4148-M4147,"h:mm"),0),IF(M4147&lt;0.25,TEXT(L4148-M4147,"h:mm"),TEXT(1-M4147+L4148,"h:mm")))</f>
        <v>3:55</v>
      </c>
      <c r="O4147" s="37" t="s">
        <v>5811</v>
      </c>
      <c r="Q4147" s="0" t="s">
        <v>120</v>
      </c>
      <c r="R4147" s="0" t="str">
        <f aca="false">CHOOSE(WEEKDAY(A4147),"Dom","Lun","Mar","Mie","Jue","Vie","Sab")</f>
        <v>Lun</v>
      </c>
    </row>
    <row r="4148" customFormat="false" ht="15" hidden="false" customHeight="false" outlineLevel="0" collapsed="false">
      <c r="A4148" s="32" t="n">
        <v>44585</v>
      </c>
      <c r="B4148" s="9" t="s">
        <v>5209</v>
      </c>
      <c r="C4148" s="156" t="n">
        <v>300</v>
      </c>
      <c r="D4148" s="137" t="s">
        <v>104</v>
      </c>
      <c r="E4148" s="73" t="s">
        <v>5812</v>
      </c>
      <c r="F4148" s="74" t="n">
        <f aca="false">IF(MONTH(A4148)=MONTH(A4147),F4147+1,1)</f>
        <v>5</v>
      </c>
      <c r="G4148" s="73"/>
      <c r="H4148" s="75"/>
      <c r="I4148" s="75" t="s">
        <v>113</v>
      </c>
      <c r="J4148" s="75" t="s">
        <v>2313</v>
      </c>
      <c r="K4148" s="34" t="s">
        <v>80</v>
      </c>
      <c r="L4148" s="7" t="n">
        <v>0.665277777777778</v>
      </c>
      <c r="M4148" s="7" t="n">
        <v>0.667361111111111</v>
      </c>
      <c r="N4148" s="77" t="str">
        <f aca="false">IF(A4149=A4148,IF(L4149,TEXT(L4149-M4148,"h:mm"),0),IF(M4148&lt;0.25,TEXT(L4149-M4148,"h:mm"),TEXT(1-M4148+L4149,"h:mm")))</f>
        <v>0:35</v>
      </c>
      <c r="O4148" s="37" t="s">
        <v>5813</v>
      </c>
      <c r="Q4148" s="0" t="s">
        <v>120</v>
      </c>
      <c r="R4148" s="0" t="str">
        <f aca="false">CHOOSE(WEEKDAY(A4148),"Dom","Lun","Mar","Mie","Jue","Vie","Sab")</f>
        <v>Lun</v>
      </c>
    </row>
    <row r="4149" customFormat="false" ht="15" hidden="false" customHeight="false" outlineLevel="0" collapsed="false">
      <c r="A4149" s="32" t="n">
        <v>44585</v>
      </c>
      <c r="B4149" s="9" t="s">
        <v>2989</v>
      </c>
      <c r="C4149" s="156" t="n">
        <v>350</v>
      </c>
      <c r="D4149" s="137" t="s">
        <v>104</v>
      </c>
      <c r="E4149" s="73" t="s">
        <v>521</v>
      </c>
      <c r="F4149" s="74" t="n">
        <f aca="false">IF(MONTH(A4149)=MONTH(A4148),F4148+1,1)</f>
        <v>6</v>
      </c>
      <c r="G4149" s="73"/>
      <c r="H4149" s="75"/>
      <c r="I4149" s="75" t="s">
        <v>113</v>
      </c>
      <c r="J4149" s="75" t="s">
        <v>2313</v>
      </c>
      <c r="K4149" s="34" t="s">
        <v>80</v>
      </c>
      <c r="L4149" s="7" t="n">
        <v>0.691666666666667</v>
      </c>
      <c r="M4149" s="7" t="n">
        <v>0.702777777777778</v>
      </c>
      <c r="N4149" s="77" t="str">
        <f aca="false">IF(A4150=A4149,IF(L4150,TEXT(L4150-M4149,"h:mm"),0),IF(M4149&lt;0.25,TEXT(L4150-M4149,"h:mm"),TEXT(1-M4149+L4150,"h:mm")))</f>
        <v>17:14</v>
      </c>
      <c r="O4149" s="37" t="s">
        <v>522</v>
      </c>
      <c r="Q4149" s="0" t="s">
        <v>120</v>
      </c>
      <c r="R4149" s="0" t="str">
        <f aca="false">CHOOSE(WEEKDAY(A4149),"Dom","Lun","Mar","Mie","Jue","Vie","Sab")</f>
        <v>Lun</v>
      </c>
    </row>
    <row r="4150" customFormat="false" ht="15" hidden="true" customHeight="false" outlineLevel="0" collapsed="false">
      <c r="A4150" s="32" t="n">
        <v>44585</v>
      </c>
      <c r="B4150" s="9" t="str">
        <f aca="false">IF(K4150="LAG.OXIDACIÓN","Va a descargar a la Laguna de Oxidación",IF(K4150="GARAJE","Retorna al garaje",""))</f>
        <v>Va a descargar a la Laguna de Oxidación</v>
      </c>
      <c r="C4150" s="156"/>
      <c r="D4150" s="137"/>
      <c r="E4150" s="73"/>
      <c r="F4150" s="74"/>
      <c r="G4150" s="73"/>
      <c r="H4150" s="75"/>
      <c r="I4150" s="75"/>
      <c r="J4150" s="75"/>
      <c r="K4150" s="34" t="s">
        <v>144</v>
      </c>
      <c r="L4150" s="7" t="n">
        <v>0.420833333333333</v>
      </c>
      <c r="M4150" s="7" t="n">
        <v>0.452777777777778</v>
      </c>
      <c r="N4150" s="77" t="str">
        <f aca="false">IF(A4151=A4150,IF(L4151,TEXT(L4151-M4150,"h:mm"),0),IF(M4150&lt;0.25,TEXT(L4151-M4150,"h:mm"),TEXT(1-M4150+L4151,"h:mm")))</f>
        <v>0:17</v>
      </c>
      <c r="Q4150" s="0" t="s">
        <v>120</v>
      </c>
      <c r="R4150" s="0" t="str">
        <f aca="false">CHOOSE(WEEKDAY(A4150),"Dom","Lun","Mar","Mie","Jue","Vie","Sab")</f>
        <v>Lun</v>
      </c>
    </row>
    <row r="4151" customFormat="false" ht="15" hidden="true" customHeight="false" outlineLevel="0" collapsed="false">
      <c r="A4151" s="32" t="n">
        <v>44585</v>
      </c>
      <c r="B4151" s="9" t="s">
        <v>1385</v>
      </c>
      <c r="C4151" s="156"/>
      <c r="D4151" s="137"/>
      <c r="E4151" s="73"/>
      <c r="F4151" s="74"/>
      <c r="G4151" s="73"/>
      <c r="H4151" s="75"/>
      <c r="I4151" s="75"/>
      <c r="J4151" s="75"/>
      <c r="K4151" s="34" t="s">
        <v>257</v>
      </c>
      <c r="L4151" s="7" t="n">
        <v>0.464583333333333</v>
      </c>
      <c r="M4151" s="7" t="n">
        <v>0.469444444444444</v>
      </c>
      <c r="N4151" s="77" t="str">
        <f aca="false">IF(A4152=A4151,IF(L4152,TEXT(L4152-M4151,"h:mm"),0),IF(M4151&lt;0.25,TEXT(L4152-M4151,"h:mm"),TEXT(1-M4151+L4152,"h:mm")))</f>
        <v>1:26</v>
      </c>
      <c r="Q4151" s="0" t="s">
        <v>120</v>
      </c>
      <c r="R4151" s="0" t="str">
        <f aca="false">CHOOSE(WEEKDAY(A4151),"Dom","Lun","Mar","Mie","Jue","Vie","Sab")</f>
        <v>Lun</v>
      </c>
    </row>
    <row r="4152" customFormat="false" ht="15" hidden="true" customHeight="false" outlineLevel="0" collapsed="false">
      <c r="A4152" s="32" t="n">
        <v>44585</v>
      </c>
      <c r="B4152" s="9" t="s">
        <v>5814</v>
      </c>
      <c r="C4152" s="156"/>
      <c r="D4152" s="137"/>
      <c r="E4152" s="73"/>
      <c r="F4152" s="74"/>
      <c r="G4152" s="73"/>
      <c r="H4152" s="75"/>
      <c r="I4152" s="75" t="s">
        <v>131</v>
      </c>
      <c r="J4152" s="75"/>
      <c r="K4152" s="34" t="s">
        <v>108</v>
      </c>
      <c r="L4152" s="7" t="n">
        <v>0.529166666666667</v>
      </c>
      <c r="M4152" s="7" t="n">
        <v>0.531944444444444</v>
      </c>
      <c r="N4152" s="77" t="str">
        <f aca="false">IF(A4153=A4152,IF(L4153,TEXT(L4153-M4152,"h:mm"),0),IF(M4152&lt;0.25,TEXT(L4153-M4152,"h:mm"),TEXT(1-M4152+L4153,"h:mm")))</f>
        <v>0:23</v>
      </c>
      <c r="O4152" s="37" t="s">
        <v>5815</v>
      </c>
      <c r="Q4152" s="0" t="s">
        <v>120</v>
      </c>
      <c r="R4152" s="0" t="str">
        <f aca="false">CHOOSE(WEEKDAY(A4152),"Dom","Lun","Mar","Mie","Jue","Vie","Sab")</f>
        <v>Lun</v>
      </c>
    </row>
    <row r="4153" customFormat="false" ht="15" hidden="true" customHeight="false" outlineLevel="0" collapsed="false">
      <c r="A4153" s="32" t="n">
        <v>44585</v>
      </c>
      <c r="B4153" s="9" t="str">
        <f aca="false">IF(K4153="LAG.OXIDACIÓN","Va a descargar a la Laguna de Oxidación",IF(K4153="GARAJE","Retorna al garaje",""))</f>
        <v>Va a descargar a la Laguna de Oxidación</v>
      </c>
      <c r="C4153" s="156"/>
      <c r="D4153" s="137"/>
      <c r="E4153" s="73"/>
      <c r="F4153" s="74"/>
      <c r="G4153" s="73"/>
      <c r="H4153" s="75"/>
      <c r="I4153" s="75"/>
      <c r="J4153" s="75"/>
      <c r="K4153" s="34" t="s">
        <v>144</v>
      </c>
      <c r="L4153" s="7" t="n">
        <v>0.547916666666667</v>
      </c>
      <c r="M4153" s="7" t="n">
        <v>0.571527777777778</v>
      </c>
      <c r="N4153" s="77" t="str">
        <f aca="false">IF(A4154=A4153,IF(L4154,TEXT(L4154-M4153,"h:mm"),0),IF(M4153&lt;0.25,TEXT(L4154-M4153,"h:mm"),TEXT(1-M4153+L4154,"h:mm")))</f>
        <v>0:20</v>
      </c>
      <c r="Q4153" s="0" t="s">
        <v>120</v>
      </c>
      <c r="R4153" s="0" t="str">
        <f aca="false">CHOOSE(WEEKDAY(A4153),"Dom","Lun","Mar","Mie","Jue","Vie","Sab")</f>
        <v>Lun</v>
      </c>
    </row>
    <row r="4154" customFormat="false" ht="15" hidden="true" customHeight="false" outlineLevel="0" collapsed="false">
      <c r="A4154" s="32" t="n">
        <v>44585</v>
      </c>
      <c r="B4154" s="9" t="s">
        <v>4736</v>
      </c>
      <c r="C4154" s="156"/>
      <c r="D4154" s="137"/>
      <c r="E4154" s="73"/>
      <c r="F4154" s="74"/>
      <c r="G4154" s="73"/>
      <c r="H4154" s="75"/>
      <c r="I4154" s="75"/>
      <c r="J4154" s="75"/>
      <c r="K4154" s="34" t="s">
        <v>108</v>
      </c>
      <c r="L4154" s="7" t="n">
        <v>0.585416666666667</v>
      </c>
      <c r="M4154" s="7" t="n">
        <v>0.588888888888889</v>
      </c>
      <c r="N4154" s="77" t="str">
        <f aca="false">IF(A4155=A4154,IF(L4155,TEXT(L4155-M4154,"h:mm"),0),IF(M4154&lt;0.25,TEXT(L4155-M4154,"h:mm"),TEXT(1-M4154+L4155,"h:mm")))</f>
        <v>0:43</v>
      </c>
      <c r="Q4154" s="0" t="s">
        <v>120</v>
      </c>
      <c r="R4154" s="0" t="str">
        <f aca="false">CHOOSE(WEEKDAY(A4154),"Dom","Lun","Mar","Mie","Jue","Vie","Sab")</f>
        <v>Lun</v>
      </c>
    </row>
    <row r="4155" customFormat="false" ht="15" hidden="true" customHeight="false" outlineLevel="0" collapsed="false">
      <c r="A4155" s="32" t="n">
        <v>44585</v>
      </c>
      <c r="B4155" s="9" t="s">
        <v>5816</v>
      </c>
      <c r="C4155" s="156"/>
      <c r="D4155" s="137"/>
      <c r="E4155" s="73"/>
      <c r="F4155" s="74"/>
      <c r="G4155" s="73"/>
      <c r="H4155" s="75"/>
      <c r="I4155" s="75"/>
      <c r="J4155" s="75"/>
      <c r="K4155" s="34" t="s">
        <v>108</v>
      </c>
      <c r="L4155" s="7" t="n">
        <v>0.61875</v>
      </c>
      <c r="M4155" s="7" t="n">
        <v>0.642361111111111</v>
      </c>
      <c r="N4155" s="77" t="str">
        <f aca="false">IF(A4156=A4155,IF(L4156,TEXT(L4156-M4155,"h:mm"),0),IF(M4155&lt;0.25,TEXT(L4156-M4155,"h:mm"),TEXT(1-M4155+L4156,"h:mm")))</f>
        <v>2:40</v>
      </c>
      <c r="O4155" s="37" t="s">
        <v>5817</v>
      </c>
      <c r="Q4155" s="0" t="s">
        <v>120</v>
      </c>
      <c r="R4155" s="0" t="str">
        <f aca="false">CHOOSE(WEEKDAY(A4155),"Dom","Lun","Mar","Mie","Jue","Vie","Sab")</f>
        <v>Lun</v>
      </c>
    </row>
    <row r="4156" customFormat="false" ht="15" hidden="true" customHeight="false" outlineLevel="0" collapsed="false">
      <c r="A4156" s="32" t="n">
        <v>44585</v>
      </c>
      <c r="B4156" s="9" t="str">
        <f aca="false">IF(K4156="LAG.OXIDACIÓN","Va a descargar a la Laguna de Oxidación",IF(K4156="GARAJE","Retorna al garaje",""))</f>
        <v>Va a descargar a la Laguna de Oxidación</v>
      </c>
      <c r="D4156" s="72"/>
      <c r="E4156" s="73"/>
      <c r="F4156" s="74"/>
      <c r="G4156" s="73"/>
      <c r="H4156" s="75"/>
      <c r="I4156" s="75"/>
      <c r="J4156" s="75"/>
      <c r="K4156" s="34" t="s">
        <v>144</v>
      </c>
      <c r="L4156" s="7" t="n">
        <v>0.753472222222222</v>
      </c>
      <c r="M4156" s="7" t="n">
        <v>0.780555555555556</v>
      </c>
      <c r="N4156" s="77" t="str">
        <f aca="false">IF(A4157=A4156,IF(L4157,TEXT(L4157-M4156,"h:mm"),0),IF(M4156&lt;0.25,TEXT(L4157-M4156,"h:mm"),TEXT(1-M4156+L4157,"h:mm")))</f>
        <v>0:20</v>
      </c>
      <c r="Q4156" s="0" t="s">
        <v>120</v>
      </c>
      <c r="R4156" s="0" t="str">
        <f aca="false">CHOOSE(WEEKDAY(A4156),"Dom","Lun","Mar","Mie","Jue","Vie","Sab")</f>
        <v>Lun</v>
      </c>
    </row>
    <row r="4157" customFormat="false" ht="15" hidden="true" customHeight="false" outlineLevel="0" collapsed="false">
      <c r="A4157" s="47" t="n">
        <v>44585</v>
      </c>
      <c r="B4157" s="79" t="str">
        <f aca="false">IF(K4157="LAG.OXIDACIÓN","Va a descargar a la Laguna de Oxidación",IF(K4157="GARAJE","Retorna al garaje",""))</f>
        <v>Retorna al garaje</v>
      </c>
      <c r="C4157" s="49"/>
      <c r="D4157" s="80"/>
      <c r="E4157" s="81"/>
      <c r="F4157" s="82"/>
      <c r="G4157" s="81"/>
      <c r="H4157" s="83"/>
      <c r="I4157" s="83"/>
      <c r="J4157" s="83"/>
      <c r="K4157" s="103" t="s">
        <v>96</v>
      </c>
      <c r="L4157" s="85" t="n">
        <v>0.794444444444444</v>
      </c>
      <c r="M4157" s="85" t="n">
        <v>0.809027777777778</v>
      </c>
      <c r="N4157" s="86" t="str">
        <f aca="false">IF(A4158=A4157,IF(L4158,TEXT(L4158-M4157,"h:mm"),0),IF(M4157&lt;0.25,TEXT(L4158-M4157,"h:mm"),TEXT(1-M4157+L4158,"h:mm")))</f>
        <v>13:26</v>
      </c>
      <c r="O4157" s="59"/>
      <c r="Q4157" s="0" t="s">
        <v>120</v>
      </c>
      <c r="R4157" s="0" t="str">
        <f aca="false">CHOOSE(WEEKDAY(A4157),"Dom","Lun","Mar","Mie","Jue","Vie","Sab")</f>
        <v>Lun</v>
      </c>
    </row>
    <row r="4158" customFormat="false" ht="15" hidden="false" customHeight="false" outlineLevel="0" collapsed="false">
      <c r="A4158" s="32" t="n">
        <v>44586</v>
      </c>
      <c r="B4158" s="9" t="s">
        <v>204</v>
      </c>
      <c r="C4158" s="33" t="n">
        <v>450</v>
      </c>
      <c r="D4158" s="72" t="s">
        <v>104</v>
      </c>
      <c r="E4158" s="73" t="s">
        <v>205</v>
      </c>
      <c r="F4158" s="74" t="n">
        <f aca="false">IF(MONTH(A4158)=MONTH(A4157),F4157+1,1)</f>
        <v>1</v>
      </c>
      <c r="G4158" s="73"/>
      <c r="H4158" s="75" t="s">
        <v>204</v>
      </c>
      <c r="I4158" s="75" t="s">
        <v>79</v>
      </c>
      <c r="J4158" s="75" t="s">
        <v>2313</v>
      </c>
      <c r="K4158" s="34" t="s">
        <v>80</v>
      </c>
      <c r="L4158" s="7" t="n">
        <v>0.36875</v>
      </c>
      <c r="M4158" s="7" t="n">
        <v>0.375</v>
      </c>
      <c r="N4158" s="77" t="str">
        <f aca="false">IF(A4159=A4158,IF(L4159,TEXT(L4159-M4158,"h:mm"),0),IF(M4158&lt;0.25,TEXT(L4159-M4158,"h:mm"),TEXT(1-M4158+L4159,"h:mm")))</f>
        <v>22:53</v>
      </c>
      <c r="O4158" s="37" t="s">
        <v>207</v>
      </c>
      <c r="Q4158" s="0" t="s">
        <v>120</v>
      </c>
      <c r="R4158" s="0" t="str">
        <f aca="false">CHOOSE(WEEKDAY(A4158),"Dom","Lun","Mar","Mie","Jue","Vie","Sab")</f>
        <v>Mar</v>
      </c>
    </row>
    <row r="4159" customFormat="false" ht="15" hidden="true" customHeight="false" outlineLevel="0" collapsed="false">
      <c r="A4159" s="32" t="n">
        <v>44586</v>
      </c>
      <c r="B4159" s="9" t="s">
        <v>5818</v>
      </c>
      <c r="D4159" s="72"/>
      <c r="E4159" s="73"/>
      <c r="F4159" s="74"/>
      <c r="G4159" s="73"/>
      <c r="H4159" s="75"/>
      <c r="I4159" s="75"/>
      <c r="J4159" s="75"/>
      <c r="K4159" s="34" t="s">
        <v>257</v>
      </c>
      <c r="L4159" s="7" t="n">
        <v>0.328472222222222</v>
      </c>
      <c r="M4159" s="7" t="n">
        <v>0.367361111111111</v>
      </c>
      <c r="N4159" s="77" t="str">
        <f aca="false">IF(A4160=A4159,IF(L4160,TEXT(L4160-M4159,"h:mm"),0),IF(M4159&lt;0.25,TEXT(L4160-M4159,"h:mm"),TEXT(1-M4159+L4160,"h:mm")))</f>
        <v>1:01</v>
      </c>
      <c r="Q4159" s="0" t="s">
        <v>120</v>
      </c>
      <c r="R4159" s="0" t="str">
        <f aca="false">CHOOSE(WEEKDAY(A4159),"Dom","Lun","Mar","Mie","Jue","Vie","Sab")</f>
        <v>Mar</v>
      </c>
    </row>
    <row r="4160" customFormat="false" ht="15" hidden="true" customHeight="false" outlineLevel="0" collapsed="false">
      <c r="A4160" s="47" t="n">
        <v>44586</v>
      </c>
      <c r="B4160" s="79" t="str">
        <f aca="false">IF(K4160="LAG.OXIDACIÓN","Va a descargar a la Laguna de Oxidación",IF(K4160="GARAJE","Retorna al garaje",""))</f>
        <v>Retorna al garaje</v>
      </c>
      <c r="C4160" s="49"/>
      <c r="D4160" s="80"/>
      <c r="E4160" s="81"/>
      <c r="F4160" s="82"/>
      <c r="G4160" s="81"/>
      <c r="H4160" s="83"/>
      <c r="I4160" s="83"/>
      <c r="J4160" s="83"/>
      <c r="K4160" s="103" t="s">
        <v>96</v>
      </c>
      <c r="L4160" s="85" t="n">
        <v>0.409722222222222</v>
      </c>
      <c r="M4160" s="85" t="n">
        <v>0.442361111111111</v>
      </c>
      <c r="N4160" s="86" t="str">
        <f aca="false">IF(A4161=A4160,IF(L4161,TEXT(L4161-M4160,"h:mm"),0),IF(M4160&lt;0.25,TEXT(L4161-M4160,"h:mm"),TEXT(1-M4160+L4161,"h:mm")))</f>
        <v>0:04</v>
      </c>
      <c r="O4160" s="59"/>
      <c r="Q4160" s="0" t="s">
        <v>120</v>
      </c>
      <c r="R4160" s="0" t="str">
        <f aca="false">CHOOSE(WEEKDAY(A4160),"Dom","Lun","Mar","Mie","Jue","Vie","Sab")</f>
        <v>Mar</v>
      </c>
    </row>
    <row r="4161" customFormat="false" ht="15" hidden="false" customHeight="false" outlineLevel="0" collapsed="false">
      <c r="A4161" s="32" t="n">
        <v>44587</v>
      </c>
      <c r="B4161" s="9" t="s">
        <v>5819</v>
      </c>
      <c r="C4161" s="156" t="n">
        <v>450</v>
      </c>
      <c r="D4161" s="137" t="s">
        <v>821</v>
      </c>
      <c r="E4161" s="73" t="s">
        <v>5820</v>
      </c>
      <c r="F4161" s="74" t="n">
        <f aca="false">IF(MONTH(A4161)=MONTH(A4160),F4160+1,1)</f>
        <v>1</v>
      </c>
      <c r="G4161" s="73"/>
      <c r="H4161" s="75" t="s">
        <v>233</v>
      </c>
      <c r="I4161" s="75" t="s">
        <v>85</v>
      </c>
      <c r="J4161" s="75" t="s">
        <v>2313</v>
      </c>
      <c r="K4161" s="34" t="s">
        <v>80</v>
      </c>
      <c r="L4161" s="7" t="n">
        <v>0.445138888888889</v>
      </c>
      <c r="M4161" s="7" t="n">
        <v>0.475694444444444</v>
      </c>
      <c r="N4161" s="77" t="str">
        <f aca="false">IF(A4162=A4161,IF(L4162,TEXT(L4162-M4161,"h:mm"),0),IF(M4161&lt;0.25,TEXT(L4162-M4161,"h:mm"),TEXT(1-M4161+L4162,"h:mm")))</f>
        <v>5:40</v>
      </c>
      <c r="O4161" s="37" t="s">
        <v>5821</v>
      </c>
      <c r="Q4161" s="0" t="s">
        <v>120</v>
      </c>
      <c r="R4161" s="0" t="str">
        <f aca="false">CHOOSE(WEEKDAY(A4161),"Dom","Lun","Mar","Mie","Jue","Vie","Sab")</f>
        <v>Mie</v>
      </c>
    </row>
    <row r="4162" customFormat="false" ht="15" hidden="false" customHeight="false" outlineLevel="0" collapsed="false">
      <c r="A4162" s="32" t="n">
        <v>44587</v>
      </c>
      <c r="B4162" s="9" t="s">
        <v>5822</v>
      </c>
      <c r="C4162" s="156" t="n">
        <v>430</v>
      </c>
      <c r="D4162" s="137" t="s">
        <v>821</v>
      </c>
      <c r="E4162" s="73" t="s">
        <v>5823</v>
      </c>
      <c r="F4162" s="74" t="n">
        <f aca="false">IF(MONTH(A4162)=MONTH(A4161),F4161+1,1)</f>
        <v>2</v>
      </c>
      <c r="G4162" s="73"/>
      <c r="H4162" s="75" t="s">
        <v>5824</v>
      </c>
      <c r="I4162" s="75" t="s">
        <v>113</v>
      </c>
      <c r="J4162" s="75" t="s">
        <v>2313</v>
      </c>
      <c r="K4162" s="34" t="s">
        <v>80</v>
      </c>
      <c r="L4162" s="7" t="n">
        <v>0.711805555555555</v>
      </c>
      <c r="M4162" s="7" t="n">
        <v>0.717361111111111</v>
      </c>
      <c r="N4162" s="77" t="str">
        <f aca="false">IF(A4163=A4162,IF(L4163,TEXT(L4163-M4162,"h:mm"),0),IF(M4162&lt;0.25,TEXT(L4163-M4162,"h:mm"),TEXT(1-M4162+L4163,"h:mm")))</f>
        <v>14:41</v>
      </c>
      <c r="O4162" s="37" t="s">
        <v>5825</v>
      </c>
      <c r="Q4162" s="0" t="s">
        <v>120</v>
      </c>
      <c r="R4162" s="0" t="str">
        <f aca="false">CHOOSE(WEEKDAY(A4162),"Dom","Lun","Mar","Mie","Jue","Vie","Sab")</f>
        <v>Mie</v>
      </c>
    </row>
    <row r="4163" customFormat="false" ht="15" hidden="false" customHeight="false" outlineLevel="0" collapsed="false">
      <c r="A4163" s="32" t="n">
        <v>44587</v>
      </c>
      <c r="B4163" s="9" t="s">
        <v>5826</v>
      </c>
      <c r="C4163" s="156" t="n">
        <v>300</v>
      </c>
      <c r="D4163" s="137" t="s">
        <v>104</v>
      </c>
      <c r="E4163" s="73" t="s">
        <v>5827</v>
      </c>
      <c r="F4163" s="74" t="n">
        <f aca="false">IF(MONTH(A4163)=MONTH(A4162),F4162+1,1)</f>
        <v>3</v>
      </c>
      <c r="G4163" s="73"/>
      <c r="H4163" s="75"/>
      <c r="I4163" s="75" t="s">
        <v>183</v>
      </c>
      <c r="J4163" s="75" t="s">
        <v>2313</v>
      </c>
      <c r="K4163" s="34" t="s">
        <v>80</v>
      </c>
      <c r="L4163" s="7" t="n">
        <v>0.329166666666667</v>
      </c>
      <c r="M4163" s="7" t="n">
        <v>0.345833333333333</v>
      </c>
      <c r="N4163" s="77" t="str">
        <f aca="false">IF(A4164=A4163,IF(L4164,TEXT(L4164-M4163,"h:mm"),0),IF(M4163&lt;0.25,TEXT(L4164-M4163,"h:mm"),TEXT(1-M4163+L4164,"h:mm")))</f>
        <v>6:38</v>
      </c>
      <c r="O4163" s="37" t="s">
        <v>5828</v>
      </c>
      <c r="Q4163" s="0" t="s">
        <v>120</v>
      </c>
      <c r="R4163" s="0" t="str">
        <f aca="false">CHOOSE(WEEKDAY(A4163),"Dom","Lun","Mar","Mie","Jue","Vie","Sab")</f>
        <v>Mie</v>
      </c>
    </row>
    <row r="4164" customFormat="false" ht="15" hidden="false" customHeight="false" outlineLevel="0" collapsed="false">
      <c r="A4164" s="32" t="n">
        <v>44587</v>
      </c>
      <c r="B4164" s="9" t="s">
        <v>4696</v>
      </c>
      <c r="C4164" s="156" t="n">
        <v>350</v>
      </c>
      <c r="D4164" s="137" t="s">
        <v>104</v>
      </c>
      <c r="E4164" s="73" t="s">
        <v>5829</v>
      </c>
      <c r="F4164" s="74" t="n">
        <f aca="false">IF(MONTH(A4164)=MONTH(A4163),F4163+1,1)</f>
        <v>4</v>
      </c>
      <c r="G4164" s="73"/>
      <c r="H4164" s="75"/>
      <c r="I4164" s="75" t="s">
        <v>100</v>
      </c>
      <c r="J4164" s="75" t="s">
        <v>2313</v>
      </c>
      <c r="K4164" s="34" t="s">
        <v>80</v>
      </c>
      <c r="L4164" s="7" t="n">
        <v>0.622222222222222</v>
      </c>
      <c r="M4164" s="7" t="n">
        <v>0.630555555555556</v>
      </c>
      <c r="N4164" s="77" t="str">
        <f aca="false">IF(A4165=A4164,IF(L4165,TEXT(L4165-M4164,"h:mm"),0),IF(M4164&lt;0.25,TEXT(L4165-M4164,"h:mm"),TEXT(1-M4164+L4165,"h:mm")))</f>
        <v>2:22</v>
      </c>
      <c r="O4164" s="37" t="s">
        <v>5830</v>
      </c>
      <c r="Q4164" s="0" t="s">
        <v>120</v>
      </c>
      <c r="R4164" s="0" t="str">
        <f aca="false">CHOOSE(WEEKDAY(A4164),"Dom","Lun","Mar","Mie","Jue","Vie","Sab")</f>
        <v>Mie</v>
      </c>
    </row>
    <row r="4165" customFormat="false" ht="15" hidden="false" customHeight="false" outlineLevel="0" collapsed="false">
      <c r="A4165" s="32" t="n">
        <v>44587</v>
      </c>
      <c r="B4165" s="9" t="s">
        <v>5831</v>
      </c>
      <c r="C4165" s="156" t="n">
        <v>350</v>
      </c>
      <c r="D4165" s="137" t="s">
        <v>104</v>
      </c>
      <c r="E4165" s="73" t="s">
        <v>5832</v>
      </c>
      <c r="F4165" s="74" t="n">
        <f aca="false">IF(MONTH(A4165)=MONTH(A4164),F4164+1,1)</f>
        <v>5</v>
      </c>
      <c r="G4165" s="73"/>
      <c r="H4165" s="75"/>
      <c r="I4165" s="75" t="s">
        <v>113</v>
      </c>
      <c r="J4165" s="75" t="s">
        <v>2313</v>
      </c>
      <c r="K4165" s="34" t="s">
        <v>80</v>
      </c>
      <c r="L4165" s="7" t="n">
        <v>0.729166666666667</v>
      </c>
      <c r="M4165" s="7" t="n">
        <v>0.747222222222222</v>
      </c>
      <c r="N4165" s="77" t="str">
        <f aca="false">IF(A4166=A4165,IF(L4166,TEXT(L4166-M4165,"h:mm"),0),IF(M4165&lt;0.25,TEXT(L4166-M4165,"h:mm"),TEXT(1-M4165+L4166,"h:mm")))</f>
        <v>14:45</v>
      </c>
      <c r="O4165" s="37" t="s">
        <v>5833</v>
      </c>
      <c r="Q4165" s="0" t="s">
        <v>120</v>
      </c>
      <c r="R4165" s="0" t="str">
        <f aca="false">CHOOSE(WEEKDAY(A4165),"Dom","Lun","Mar","Mie","Jue","Vie","Sab")</f>
        <v>Mie</v>
      </c>
    </row>
    <row r="4166" customFormat="false" ht="15" hidden="true" customHeight="false" outlineLevel="0" collapsed="false">
      <c r="A4166" s="32" t="n">
        <v>44587</v>
      </c>
      <c r="B4166" s="9" t="s">
        <v>5280</v>
      </c>
      <c r="D4166" s="72"/>
      <c r="E4166" s="73"/>
      <c r="F4166" s="74"/>
      <c r="G4166" s="73"/>
      <c r="H4166" s="75"/>
      <c r="I4166" s="75"/>
      <c r="J4166" s="75"/>
      <c r="K4166" s="34" t="s">
        <v>144</v>
      </c>
      <c r="L4166" s="7" t="n">
        <v>0.361805555555556</v>
      </c>
      <c r="M4166" s="7" t="n">
        <v>0.378472222222222</v>
      </c>
      <c r="N4166" s="77" t="str">
        <f aca="false">IF(A4167=A4166,IF(L4167,TEXT(L4167-M4166,"h:mm"),0),IF(M4166&lt;0.25,TEXT(L4167-M4166,"h:mm"),TEXT(1-M4166+L4167,"h:mm")))</f>
        <v>2:44</v>
      </c>
      <c r="Q4166" s="0" t="s">
        <v>120</v>
      </c>
      <c r="R4166" s="0" t="str">
        <f aca="false">CHOOSE(WEEKDAY(A4166),"Dom","Lun","Mar","Mie","Jue","Vie","Sab")</f>
        <v>Mie</v>
      </c>
    </row>
    <row r="4167" customFormat="false" ht="15" hidden="true" customHeight="false" outlineLevel="0" collapsed="false">
      <c r="A4167" s="32" t="n">
        <v>44587</v>
      </c>
      <c r="B4167" s="9" t="s">
        <v>5834</v>
      </c>
      <c r="D4167" s="72"/>
      <c r="E4167" s="73"/>
      <c r="F4167" s="74"/>
      <c r="G4167" s="73"/>
      <c r="H4167" s="75"/>
      <c r="I4167" s="75"/>
      <c r="J4167" s="75"/>
      <c r="K4167" s="34" t="s">
        <v>92</v>
      </c>
      <c r="L4167" s="7" t="n">
        <v>0.492361111111111</v>
      </c>
      <c r="M4167" s="7" t="n">
        <v>0.495138888888889</v>
      </c>
      <c r="N4167" s="77" t="str">
        <f aca="false">IF(A4168=A4167,IF(L4168,TEXT(L4168-M4167,"h:mm"),0),IF(M4167&lt;0.25,TEXT(L4168-M4167,"h:mm"),TEXT(1-M4167+L4168,"h:mm")))</f>
        <v>0:37</v>
      </c>
      <c r="O4167" s="37" t="s">
        <v>5835</v>
      </c>
      <c r="Q4167" s="0" t="s">
        <v>120</v>
      </c>
      <c r="R4167" s="0" t="str">
        <f aca="false">CHOOSE(WEEKDAY(A4167),"Dom","Lun","Mar","Mie","Jue","Vie","Sab")</f>
        <v>Mie</v>
      </c>
    </row>
    <row r="4168" customFormat="false" ht="15" hidden="true" customHeight="false" outlineLevel="0" collapsed="false">
      <c r="A4168" s="32" t="n">
        <v>44587</v>
      </c>
      <c r="B4168" s="9" t="s">
        <v>5280</v>
      </c>
      <c r="D4168" s="72"/>
      <c r="E4168" s="73"/>
      <c r="F4168" s="74"/>
      <c r="G4168" s="73"/>
      <c r="H4168" s="75"/>
      <c r="I4168" s="75"/>
      <c r="J4168" s="75"/>
      <c r="K4168" s="34" t="s">
        <v>144</v>
      </c>
      <c r="L4168" s="7" t="n">
        <v>0.520833333333333</v>
      </c>
      <c r="M4168" s="7" t="n">
        <v>0.536111111111111</v>
      </c>
      <c r="N4168" s="77" t="str">
        <f aca="false">IF(A4169=A4168,IF(L4169,TEXT(L4169-M4168,"h:mm"),0),IF(M4168&lt;0.25,TEXT(L4169-M4168,"h:mm"),TEXT(1-M4168+L4169,"h:mm")))</f>
        <v>2:48</v>
      </c>
      <c r="Q4168" s="0" t="s">
        <v>120</v>
      </c>
      <c r="R4168" s="0" t="str">
        <f aca="false">CHOOSE(WEEKDAY(A4168),"Dom","Lun","Mar","Mie","Jue","Vie","Sab")</f>
        <v>Mie</v>
      </c>
    </row>
    <row r="4169" customFormat="false" ht="15" hidden="true" customHeight="false" outlineLevel="0" collapsed="false">
      <c r="A4169" s="32" t="n">
        <v>44587</v>
      </c>
      <c r="B4169" s="9" t="s">
        <v>5280</v>
      </c>
      <c r="D4169" s="72"/>
      <c r="E4169" s="73"/>
      <c r="F4169" s="74"/>
      <c r="G4169" s="73"/>
      <c r="H4169" s="75"/>
      <c r="I4169" s="75"/>
      <c r="J4169" s="75"/>
      <c r="K4169" s="34" t="s">
        <v>144</v>
      </c>
      <c r="L4169" s="7" t="n">
        <v>0.652777777777778</v>
      </c>
      <c r="M4169" s="7" t="n">
        <v>0.663888888888889</v>
      </c>
      <c r="N4169" s="77" t="str">
        <f aca="false">IF(A4170=A4169,IF(L4170,TEXT(L4170-M4169,"h:mm"),0),IF(M4169&lt;0.25,TEXT(L4170-M4169,"h:mm"),TEXT(1-M4169+L4170,"h:mm")))</f>
        <v>0:24</v>
      </c>
      <c r="Q4169" s="0" t="s">
        <v>120</v>
      </c>
      <c r="R4169" s="0" t="str">
        <f aca="false">CHOOSE(WEEKDAY(A4169),"Dom","Lun","Mar","Mie","Jue","Vie","Sab")</f>
        <v>Mie</v>
      </c>
    </row>
    <row r="4170" customFormat="false" ht="15" hidden="true" customHeight="false" outlineLevel="0" collapsed="false">
      <c r="A4170" s="32" t="n">
        <v>44587</v>
      </c>
      <c r="B4170" s="9" t="s">
        <v>5571</v>
      </c>
      <c r="D4170" s="72"/>
      <c r="E4170" s="73"/>
      <c r="F4170" s="74"/>
      <c r="G4170" s="73"/>
      <c r="H4170" s="75"/>
      <c r="I4170" s="75"/>
      <c r="J4170" s="75"/>
      <c r="K4170" s="34" t="s">
        <v>257</v>
      </c>
      <c r="L4170" s="7" t="n">
        <v>0.680555555555555</v>
      </c>
      <c r="M4170" s="7" t="n">
        <v>0.708333333333333</v>
      </c>
      <c r="N4170" s="77" t="str">
        <f aca="false">IF(A4171=A4170,IF(L4171,TEXT(L4171-M4170,"h:mm"),0),IF(M4170&lt;0.25,TEXT(L4171-M4170,"h:mm"),TEXT(1-M4170+L4171,"h:mm")))</f>
        <v>1:28</v>
      </c>
      <c r="Q4170" s="0" t="s">
        <v>120</v>
      </c>
      <c r="R4170" s="0" t="str">
        <f aca="false">CHOOSE(WEEKDAY(A4170),"Dom","Lun","Mar","Mie","Jue","Vie","Sab")</f>
        <v>Mie</v>
      </c>
    </row>
    <row r="4171" customFormat="false" ht="15" hidden="true" customHeight="false" outlineLevel="0" collapsed="false">
      <c r="A4171" s="47" t="n">
        <v>44587</v>
      </c>
      <c r="B4171" s="79" t="str">
        <f aca="false">IF(K4171="LAG.OXIDACIÓN","Va a descargar a la Laguna de Oxidación",IF(K4171="GARAJE","Retorna al garaje",""))</f>
        <v>Retorna al garaje</v>
      </c>
      <c r="C4171" s="49"/>
      <c r="D4171" s="80"/>
      <c r="E4171" s="81"/>
      <c r="F4171" s="82"/>
      <c r="G4171" s="81"/>
      <c r="H4171" s="83"/>
      <c r="I4171" s="83"/>
      <c r="J4171" s="83"/>
      <c r="K4171" s="103" t="s">
        <v>96</v>
      </c>
      <c r="L4171" s="85" t="n">
        <v>0.769444444444444</v>
      </c>
      <c r="M4171" s="85" t="n">
        <v>0.794444444444444</v>
      </c>
      <c r="N4171" s="86" t="str">
        <f aca="false">IF(A4172=A4171,IF(L4172,TEXT(L4172-M4171,"h:mm"),0),IF(M4171&lt;0.25,TEXT(L4172-M4171,"h:mm"),TEXT(1-M4171+L4172,"h:mm")))</f>
        <v>17:57</v>
      </c>
      <c r="O4171" s="59"/>
      <c r="Q4171" s="0" t="s">
        <v>120</v>
      </c>
      <c r="R4171" s="0" t="str">
        <f aca="false">CHOOSE(WEEKDAY(A4171),"Dom","Lun","Mar","Mie","Jue","Vie","Sab")</f>
        <v>Mie</v>
      </c>
    </row>
    <row r="4172" customFormat="false" ht="15" hidden="false" customHeight="false" outlineLevel="0" collapsed="false">
      <c r="A4172" s="32" t="n">
        <v>44588</v>
      </c>
      <c r="B4172" s="9" t="s">
        <v>5836</v>
      </c>
      <c r="C4172" s="156" t="n">
        <v>450</v>
      </c>
      <c r="D4172" s="137" t="s">
        <v>104</v>
      </c>
      <c r="E4172" s="73" t="s">
        <v>5837</v>
      </c>
      <c r="F4172" s="74" t="n">
        <f aca="false">IF(MONTH(A4172)=MONTH(A4171),F4171+1,1)</f>
        <v>1</v>
      </c>
      <c r="G4172" s="73"/>
      <c r="H4172" s="75"/>
      <c r="I4172" s="75" t="s">
        <v>79</v>
      </c>
      <c r="J4172" s="75" t="s">
        <v>2313</v>
      </c>
      <c r="K4172" s="34" t="s">
        <v>80</v>
      </c>
      <c r="L4172" s="7" t="n">
        <v>0.542361111111111</v>
      </c>
      <c r="M4172" s="7" t="n">
        <v>0.572916666666667</v>
      </c>
      <c r="N4172" s="77" t="str">
        <f aca="false">IF(A4173=A4172,IF(L4173,TEXT(L4173-M4172,"h:mm"),0),IF(M4172&lt;0.25,TEXT(L4173-M4172,"h:mm"),TEXT(1-M4172+L4173,"h:mm")))</f>
        <v>0:34</v>
      </c>
      <c r="O4172" s="37" t="s">
        <v>5838</v>
      </c>
      <c r="Q4172" s="0" t="s">
        <v>120</v>
      </c>
      <c r="R4172" s="0" t="str">
        <f aca="false">CHOOSE(WEEKDAY(A4172),"Dom","Lun","Mar","Mie","Jue","Vie","Sab")</f>
        <v>Jue</v>
      </c>
    </row>
    <row r="4173" customFormat="false" ht="15" hidden="true" customHeight="false" outlineLevel="0" collapsed="false">
      <c r="A4173" s="32" t="n">
        <v>44588</v>
      </c>
      <c r="B4173" s="9" t="s">
        <v>5839</v>
      </c>
      <c r="D4173" s="72"/>
      <c r="E4173" s="73"/>
      <c r="F4173" s="74"/>
      <c r="G4173" s="73"/>
      <c r="H4173" s="75"/>
      <c r="I4173" s="75"/>
      <c r="J4173" s="75"/>
      <c r="K4173" s="34" t="s">
        <v>108</v>
      </c>
      <c r="L4173" s="7" t="n">
        <v>0.596527777777778</v>
      </c>
      <c r="M4173" s="7" t="n">
        <v>0.604861111111111</v>
      </c>
      <c r="N4173" s="77" t="str">
        <f aca="false">IF(A4174=A4173,IF(L4174,TEXT(L4174-M4173,"h:mm"),0),IF(M4173&lt;0.25,TEXT(L4174-M4173,"h:mm"),TEXT(1-M4173+L4174,"h:mm")))</f>
        <v>0:23</v>
      </c>
      <c r="O4173" s="37" t="s">
        <v>5840</v>
      </c>
      <c r="Q4173" s="0" t="s">
        <v>120</v>
      </c>
      <c r="R4173" s="0" t="str">
        <f aca="false">CHOOSE(WEEKDAY(A4173),"Dom","Lun","Mar","Mie","Jue","Vie","Sab")</f>
        <v>Jue</v>
      </c>
    </row>
    <row r="4174" customFormat="false" ht="15" hidden="true" customHeight="false" outlineLevel="0" collapsed="false">
      <c r="A4174" s="32" t="n">
        <v>44588</v>
      </c>
      <c r="B4174" s="9" t="s">
        <v>5841</v>
      </c>
      <c r="D4174" s="72"/>
      <c r="E4174" s="73"/>
      <c r="F4174" s="74"/>
      <c r="G4174" s="73"/>
      <c r="H4174" s="75"/>
      <c r="I4174" s="75" t="s">
        <v>113</v>
      </c>
      <c r="J4174" s="75"/>
      <c r="K4174" s="34" t="s">
        <v>108</v>
      </c>
      <c r="L4174" s="7" t="n">
        <v>0.620833333333333</v>
      </c>
      <c r="M4174" s="7" t="n">
        <v>0.626388888888889</v>
      </c>
      <c r="N4174" s="77" t="str">
        <f aca="false">IF(A4175=A4174,IF(L4175,TEXT(L4175-M4174,"h:mm"),0),IF(M4174&lt;0.25,TEXT(L4175-M4174,"h:mm"),TEXT(1-M4174+L4175,"h:mm")))</f>
        <v>1:30</v>
      </c>
      <c r="O4174" s="37" t="s">
        <v>5842</v>
      </c>
      <c r="Q4174" s="0" t="s">
        <v>120</v>
      </c>
      <c r="R4174" s="0" t="str">
        <f aca="false">CHOOSE(WEEKDAY(A4174),"Dom","Lun","Mar","Mie","Jue","Vie","Sab")</f>
        <v>Jue</v>
      </c>
    </row>
    <row r="4175" customFormat="false" ht="15" hidden="true" customHeight="false" outlineLevel="0" collapsed="false">
      <c r="A4175" s="47" t="n">
        <v>44588</v>
      </c>
      <c r="B4175" s="79" t="str">
        <f aca="false">IF(K4175="LAG.OXIDACIÓN","Va a descargar a la Laguna de Oxidación",IF(K4175="GARAJE","Retorna al garaje",""))</f>
        <v>Retorna al garaje</v>
      </c>
      <c r="C4175" s="49"/>
      <c r="D4175" s="80"/>
      <c r="E4175" s="81"/>
      <c r="F4175" s="82"/>
      <c r="G4175" s="81"/>
      <c r="H4175" s="83"/>
      <c r="I4175" s="83"/>
      <c r="J4175" s="83"/>
      <c r="K4175" s="103" t="s">
        <v>96</v>
      </c>
      <c r="L4175" s="85" t="n">
        <v>0.688888888888889</v>
      </c>
      <c r="M4175" s="85" t="n">
        <v>0.708333333333333</v>
      </c>
      <c r="N4175" s="86" t="str">
        <f aca="false">IF(A4176=A4175,IF(L4176,TEXT(L4176-M4175,"h:mm"),0),IF(M4175&lt;0.25,TEXT(L4176-M4175,"h:mm"),TEXT(1-M4175+L4176,"h:mm")))</f>
        <v>16:04</v>
      </c>
      <c r="O4175" s="59"/>
      <c r="Q4175" s="0" t="s">
        <v>120</v>
      </c>
      <c r="R4175" s="0" t="str">
        <f aca="false">CHOOSE(WEEKDAY(A4175),"Dom","Lun","Mar","Mie","Jue","Vie","Sab")</f>
        <v>Jue</v>
      </c>
    </row>
    <row r="4176" customFormat="false" ht="15" hidden="false" customHeight="false" outlineLevel="0" collapsed="false">
      <c r="A4176" s="32" t="n">
        <v>44589</v>
      </c>
      <c r="B4176" s="9" t="s">
        <v>68</v>
      </c>
      <c r="C4176" s="33" t="n">
        <v>450</v>
      </c>
      <c r="D4176" s="72" t="s">
        <v>69</v>
      </c>
      <c r="E4176" s="73" t="s">
        <v>70</v>
      </c>
      <c r="F4176" s="74" t="n">
        <f aca="false">IF(MONTH(A4176)=MONTH(A4175),F4175+1,1)</f>
        <v>1</v>
      </c>
      <c r="G4176" s="73"/>
      <c r="H4176" s="75" t="s">
        <v>71</v>
      </c>
      <c r="I4176" s="75" t="s">
        <v>113</v>
      </c>
      <c r="J4176" s="75" t="s">
        <v>2313</v>
      </c>
      <c r="K4176" s="34" t="s">
        <v>80</v>
      </c>
      <c r="L4176" s="7" t="n">
        <v>0.377777777777778</v>
      </c>
      <c r="M4176" s="7" t="n">
        <v>0.404861111111111</v>
      </c>
      <c r="N4176" s="77" t="str">
        <f aca="false">IF(A4177=A4176,IF(L4177,TEXT(L4177-M4176,"h:mm"),0),IF(M4176&lt;0.25,TEXT(L4177-M4176,"h:mm"),TEXT(1-M4176+L4177,"h:mm")))</f>
        <v>1:00</v>
      </c>
      <c r="O4176" s="37" t="s">
        <v>74</v>
      </c>
      <c r="Q4176" s="0" t="s">
        <v>120</v>
      </c>
      <c r="R4176" s="0" t="str">
        <f aca="false">CHOOSE(WEEKDAY(A4176),"Dom","Lun","Mar","Mie","Jue","Vie","Sab")</f>
        <v>Vie</v>
      </c>
    </row>
    <row r="4177" customFormat="false" ht="15" hidden="true" customHeight="false" outlineLevel="0" collapsed="false">
      <c r="A4177" s="47" t="n">
        <v>44589</v>
      </c>
      <c r="B4177" s="79" t="str">
        <f aca="false">IF(K4177="LAG.OXIDACIÓN","Va a descargar a la Laguna de Oxidación",IF(K4177="GARAJE","Retorna al garaje",""))</f>
        <v>Retorna al garaje</v>
      </c>
      <c r="C4177" s="49"/>
      <c r="D4177" s="80"/>
      <c r="E4177" s="81"/>
      <c r="F4177" s="82"/>
      <c r="G4177" s="81"/>
      <c r="H4177" s="83"/>
      <c r="I4177" s="83"/>
      <c r="J4177" s="83"/>
      <c r="K4177" s="103" t="s">
        <v>96</v>
      </c>
      <c r="L4177" s="85" t="n">
        <v>0.446527777777778</v>
      </c>
      <c r="M4177" s="85" t="n">
        <v>0.471527777777778</v>
      </c>
      <c r="N4177" s="86" t="str">
        <f aca="false">IF(A4178=A4177,IF(L4178,TEXT(L4178-M4177,"h:mm"),0),IF(M4177&lt;0.25,TEXT(L4178-M4177,"h:mm"),TEXT(1-M4177+L4178,"h:mm")))</f>
        <v>2:23</v>
      </c>
      <c r="O4177" s="59"/>
      <c r="Q4177" s="0" t="s">
        <v>120</v>
      </c>
      <c r="R4177" s="0" t="str">
        <f aca="false">CHOOSE(WEEKDAY(A4177),"Dom","Lun","Mar","Mie","Jue","Vie","Sab")</f>
        <v>Vie</v>
      </c>
    </row>
    <row r="4178" customFormat="false" ht="15" hidden="false" customHeight="false" outlineLevel="0" collapsed="false">
      <c r="A4178" s="47" t="n">
        <v>44590</v>
      </c>
      <c r="B4178" s="79" t="s">
        <v>5843</v>
      </c>
      <c r="C4178" s="49" t="n">
        <v>350</v>
      </c>
      <c r="D4178" s="80" t="s">
        <v>821</v>
      </c>
      <c r="E4178" s="81" t="s">
        <v>5844</v>
      </c>
      <c r="F4178" s="82" t="n">
        <f aca="false">IF(MONTH(A4178)=MONTH(A4177),F4177+1,1)</f>
        <v>1</v>
      </c>
      <c r="G4178" s="81"/>
      <c r="H4178" s="83" t="s">
        <v>233</v>
      </c>
      <c r="I4178" s="83" t="s">
        <v>187</v>
      </c>
      <c r="J4178" s="83"/>
      <c r="K4178" s="103" t="s">
        <v>72</v>
      </c>
      <c r="L4178" s="85" t="n">
        <v>0.570833333333333</v>
      </c>
      <c r="M4178" s="85" t="n">
        <v>0.591666666666667</v>
      </c>
      <c r="N4178" s="86" t="str">
        <f aca="false">IF(A4180=A4178,IF(L4180,TEXT(L4180-M4178,"h:mm"),0),IF(M4178&lt;0.25,TEXT(L4180-M4178,"h:mm"),TEXT(1-M4178+L4180,"h:mm")))</f>
        <v>21:23</v>
      </c>
      <c r="O4178" s="59" t="s">
        <v>5845</v>
      </c>
      <c r="P4178" s="0" t="s">
        <v>3589</v>
      </c>
      <c r="Q4178" s="0" t="s">
        <v>120</v>
      </c>
      <c r="R4178" s="0" t="str">
        <f aca="false">CHOOSE(WEEKDAY(A4178),"Dom","Lun","Mar","Mie","Jue","Vie","Sab")</f>
        <v>Sab</v>
      </c>
    </row>
    <row r="4179" customFormat="false" ht="15" hidden="false" customHeight="false" outlineLevel="0" collapsed="false">
      <c r="A4179" s="32" t="n">
        <v>44590</v>
      </c>
      <c r="B4179" s="9" t="s">
        <v>5846</v>
      </c>
      <c r="C4179" s="156" t="n">
        <v>400</v>
      </c>
      <c r="D4179" s="137" t="s">
        <v>104</v>
      </c>
      <c r="E4179" s="73" t="s">
        <v>5847</v>
      </c>
      <c r="F4179" s="74" t="n">
        <f aca="false">IF(MONTH(A4179)=MONTH(A4178),F4178+1,1)</f>
        <v>2</v>
      </c>
      <c r="G4179" s="73"/>
      <c r="H4179" s="75"/>
      <c r="I4179" s="75" t="s">
        <v>100</v>
      </c>
      <c r="J4179" s="75" t="s">
        <v>2313</v>
      </c>
      <c r="K4179" s="34" t="s">
        <v>80</v>
      </c>
      <c r="L4179" s="7" t="n">
        <v>0.413194444444444</v>
      </c>
      <c r="M4179" s="7" t="n">
        <v>0.415277777777778</v>
      </c>
      <c r="N4179" s="77" t="str">
        <f aca="false">IF(A4180=A4179,IF(L4180,TEXT(L4180-M4179,"h:mm"),0),IF(M4179&lt;0.25,TEXT(L4180-M4179,"h:mm"),TEXT(1-M4179+L4180,"h:mm")))</f>
        <v>1:37</v>
      </c>
      <c r="O4179" s="37" t="s">
        <v>5848</v>
      </c>
      <c r="Q4179" s="0" t="s">
        <v>120</v>
      </c>
      <c r="R4179" s="0" t="str">
        <f aca="false">CHOOSE(WEEKDAY(A4179),"Dom","Lun","Mar","Mie","Jue","Vie","Sab")</f>
        <v>Sab</v>
      </c>
    </row>
    <row r="4180" customFormat="false" ht="15" hidden="false" customHeight="false" outlineLevel="0" collapsed="false">
      <c r="A4180" s="32" t="n">
        <v>44590</v>
      </c>
      <c r="B4180" s="9" t="s">
        <v>5849</v>
      </c>
      <c r="C4180" s="156" t="n">
        <v>400</v>
      </c>
      <c r="D4180" s="137" t="s">
        <v>104</v>
      </c>
      <c r="E4180" s="73" t="s">
        <v>5850</v>
      </c>
      <c r="F4180" s="74" t="n">
        <f aca="false">IF(MONTH(A4180)=MONTH(A4179),F4179+1,1)</f>
        <v>3</v>
      </c>
      <c r="G4180" s="73"/>
      <c r="H4180" s="75"/>
      <c r="I4180" s="75" t="s">
        <v>159</v>
      </c>
      <c r="J4180" s="75" t="s">
        <v>2313</v>
      </c>
      <c r="K4180" s="34" t="s">
        <v>80</v>
      </c>
      <c r="L4180" s="7" t="n">
        <v>0.482638888888889</v>
      </c>
      <c r="M4180" s="7" t="n">
        <v>0.513194444444444</v>
      </c>
      <c r="N4180" s="77" t="str">
        <f aca="false">IF(A4181=A4180,IF(L4181,TEXT(L4181-M4180,"h:mm"),0),IF(M4180&lt;0.25,TEXT(L4181-M4180,"h:mm"),TEXT(1-M4180+L4181,"h:mm")))</f>
        <v>20:56</v>
      </c>
      <c r="O4180" s="37" t="s">
        <v>5851</v>
      </c>
      <c r="Q4180" s="0" t="s">
        <v>120</v>
      </c>
      <c r="R4180" s="0" t="str">
        <f aca="false">CHOOSE(WEEKDAY(A4180),"Dom","Lun","Mar","Mie","Jue","Vie","Sab")</f>
        <v>Sab</v>
      </c>
    </row>
    <row r="4181" customFormat="false" ht="15" hidden="true" customHeight="false" outlineLevel="0" collapsed="false">
      <c r="A4181" s="32" t="n">
        <v>44590</v>
      </c>
      <c r="B4181" s="9" t="s">
        <v>1632</v>
      </c>
      <c r="D4181" s="72"/>
      <c r="E4181" s="73"/>
      <c r="F4181" s="74"/>
      <c r="G4181" s="73"/>
      <c r="H4181" s="75"/>
      <c r="I4181" s="75"/>
      <c r="J4181" s="75"/>
      <c r="K4181" s="34" t="s">
        <v>257</v>
      </c>
      <c r="L4181" s="7" t="n">
        <v>0.385416666666667</v>
      </c>
      <c r="M4181" s="7" t="n">
        <v>0.396527777777778</v>
      </c>
      <c r="N4181" s="77" t="str">
        <f aca="false">IF(A4182=A4181,IF(L4182,TEXT(L4182-M4181,"h:mm"),0),IF(M4181&lt;0.25,TEXT(L4182-M4181,"h:mm"),TEXT(1-M4181+L4182,"h:mm")))</f>
        <v>0:04</v>
      </c>
      <c r="Q4181" s="0" t="s">
        <v>120</v>
      </c>
      <c r="R4181" s="0" t="str">
        <f aca="false">CHOOSE(WEEKDAY(A4181),"Dom","Lun","Mar","Mie","Jue","Vie","Sab")</f>
        <v>Sab</v>
      </c>
    </row>
    <row r="4182" customFormat="false" ht="15" hidden="true" customHeight="false" outlineLevel="0" collapsed="false">
      <c r="A4182" s="32" t="n">
        <v>44590</v>
      </c>
      <c r="B4182" s="9" t="s">
        <v>5846</v>
      </c>
      <c r="C4182" s="157"/>
      <c r="D4182" s="153"/>
      <c r="E4182" s="73"/>
      <c r="F4182" s="74"/>
      <c r="G4182" s="73"/>
      <c r="H4182" s="75"/>
      <c r="I4182" s="75" t="s">
        <v>100</v>
      </c>
      <c r="J4182" s="75"/>
      <c r="K4182" s="34" t="s">
        <v>108</v>
      </c>
      <c r="L4182" s="7" t="n">
        <v>0.399305555555556</v>
      </c>
      <c r="M4182" s="7" t="n">
        <v>0.404861111111111</v>
      </c>
      <c r="N4182" s="77" t="str">
        <f aca="false">IF(A4183=A4182,IF(L4183,TEXT(L4183-M4182,"h:mm"),0),IF(M4182&lt;0.25,TEXT(L4183-M4182,"h:mm"),TEXT(1-M4182+L4183,"h:mm")))</f>
        <v>1:04</v>
      </c>
      <c r="O4182" s="37" t="s">
        <v>5852</v>
      </c>
      <c r="Q4182" s="0" t="s">
        <v>120</v>
      </c>
      <c r="R4182" s="0" t="str">
        <f aca="false">CHOOSE(WEEKDAY(A4182),"Dom","Lun","Mar","Mie","Jue","Vie","Sab")</f>
        <v>Sab</v>
      </c>
    </row>
    <row r="4183" customFormat="false" ht="15" hidden="true" customHeight="false" outlineLevel="0" collapsed="false">
      <c r="A4183" s="32" t="n">
        <v>44590</v>
      </c>
      <c r="B4183" s="9" t="s">
        <v>5280</v>
      </c>
      <c r="C4183" s="156"/>
      <c r="D4183" s="137"/>
      <c r="E4183" s="73"/>
      <c r="F4183" s="74"/>
      <c r="G4183" s="73"/>
      <c r="H4183" s="75"/>
      <c r="I4183" s="75"/>
      <c r="J4183" s="75"/>
      <c r="K4183" s="34" t="s">
        <v>144</v>
      </c>
      <c r="L4183" s="7" t="n">
        <v>0.449305555555556</v>
      </c>
      <c r="M4183" s="7" t="n">
        <v>0.459722222222222</v>
      </c>
      <c r="N4183" s="77" t="str">
        <f aca="false">IF(A4184=A4183,IF(L4184,TEXT(L4184-M4183,"h:mm"),0),IF(M4183&lt;0.25,TEXT(L4184-M4183,"h:mm"),TEXT(1-M4183+L4184,"h:mm")))</f>
        <v>2:40</v>
      </c>
      <c r="Q4183" s="0" t="s">
        <v>120</v>
      </c>
      <c r="R4183" s="0" t="str">
        <f aca="false">CHOOSE(WEEKDAY(A4183),"Dom","Lun","Mar","Mie","Jue","Vie","Sab")</f>
        <v>Sab</v>
      </c>
    </row>
    <row r="4184" customFormat="false" ht="15" hidden="true" customHeight="false" outlineLevel="0" collapsed="false">
      <c r="A4184" s="70" t="n">
        <v>44590</v>
      </c>
      <c r="B4184" s="9" t="str">
        <f aca="false">IF(K4184="LAG.OXIDACIÓN","Va a descargar a la Laguna de Oxidación",IF(K4184="GARAJE","Retorna al garaje",""))</f>
        <v>Retorna al garaje</v>
      </c>
      <c r="C4184" s="71"/>
      <c r="D4184" s="72"/>
      <c r="E4184" s="73"/>
      <c r="F4184" s="74"/>
      <c r="G4184" s="73"/>
      <c r="H4184" s="75"/>
      <c r="I4184" s="75"/>
      <c r="J4184" s="75"/>
      <c r="K4184" s="104" t="s">
        <v>96</v>
      </c>
      <c r="L4184" s="7" t="n">
        <v>0.570833333333333</v>
      </c>
      <c r="M4184" s="7" t="n">
        <v>0.591666666666667</v>
      </c>
      <c r="N4184" s="77" t="str">
        <f aca="false">IF(A4186=A4184,IF(L4186,TEXT(L4186-M4184,"h:mm"),0),IF(M4184&lt;0.25,TEXT(L4186-M4184,"h:mm"),TEXT(1-M4184+L4186,"h:mm")))</f>
        <v>7:48</v>
      </c>
      <c r="O4184" s="78"/>
      <c r="Q4184" s="0" t="s">
        <v>120</v>
      </c>
      <c r="R4184" s="0" t="str">
        <f aca="false">CHOOSE(WEEKDAY(A4184),"Dom","Lun","Mar","Mie","Jue","Vie","Sab")</f>
        <v>Sab</v>
      </c>
    </row>
    <row r="4185" customFormat="false" ht="15" hidden="false" customHeight="false" outlineLevel="0" collapsed="false">
      <c r="A4185" s="32" t="n">
        <v>44592</v>
      </c>
      <c r="B4185" s="9" t="s">
        <v>5853</v>
      </c>
      <c r="C4185" s="33" t="n">
        <v>450</v>
      </c>
      <c r="D4185" s="72" t="s">
        <v>821</v>
      </c>
      <c r="E4185" s="73" t="s">
        <v>5854</v>
      </c>
      <c r="F4185" s="74" t="n">
        <f aca="false">IF(MONTH(A4185)=MONTH(A4184),F4184+1,1)</f>
        <v>1</v>
      </c>
      <c r="G4185" s="73"/>
      <c r="H4185" s="75" t="s">
        <v>5855</v>
      </c>
      <c r="I4185" s="75" t="s">
        <v>131</v>
      </c>
      <c r="J4185" s="75" t="s">
        <v>2313</v>
      </c>
      <c r="K4185" s="34" t="s">
        <v>80</v>
      </c>
      <c r="L4185" s="7" t="n">
        <v>0.729166666666667</v>
      </c>
      <c r="M4185" s="7" t="n">
        <v>0.75625</v>
      </c>
      <c r="N4185" s="77" t="str">
        <f aca="false">IF(A4186=A4185,IF(L4186,TEXT(L4186-M4185,"h:mm"),0),IF(M4185&lt;0.25,TEXT(L4186-M4185,"h:mm"),TEXT(1-M4185+L4186,"h:mm")))</f>
        <v>3:51</v>
      </c>
      <c r="O4185" s="37" t="s">
        <v>5856</v>
      </c>
      <c r="Q4185" s="0" t="s">
        <v>120</v>
      </c>
      <c r="R4185" s="0" t="str">
        <f aca="false">CHOOSE(WEEKDAY(A4185),"Dom","Lun","Mar","Mie","Jue","Vie","Sab")</f>
        <v>Lun</v>
      </c>
    </row>
    <row r="4186" customFormat="false" ht="15" hidden="false" customHeight="false" outlineLevel="0" collapsed="false">
      <c r="A4186" s="47" t="n">
        <v>44592</v>
      </c>
      <c r="B4186" s="79" t="s">
        <v>5857</v>
      </c>
      <c r="C4186" s="134" t="n">
        <v>300</v>
      </c>
      <c r="D4186" s="80" t="s">
        <v>821</v>
      </c>
      <c r="E4186" s="81" t="s">
        <v>5858</v>
      </c>
      <c r="F4186" s="82" t="n">
        <f aca="false">IF(MONTH(A4186)=MONTH(A4185),F4185+1,1)</f>
        <v>2</v>
      </c>
      <c r="G4186" s="81"/>
      <c r="H4186" s="83" t="s">
        <v>5859</v>
      </c>
      <c r="I4186" s="83" t="s">
        <v>228</v>
      </c>
      <c r="J4186" s="83" t="s">
        <v>2313</v>
      </c>
      <c r="K4186" s="103" t="s">
        <v>72</v>
      </c>
      <c r="L4186" s="85" t="n">
        <v>0.916666666666667</v>
      </c>
      <c r="M4186" s="85" t="n">
        <v>0.916666666666667</v>
      </c>
      <c r="N4186" s="86" t="str">
        <f aca="false">IF(A4187=A4186,IF(L4187,TEXT(L4187-M4186,"h:mm"),0),IF(M4186&lt;0.25,TEXT(L4187-M4186,"h:mm"),TEXT(1-M4186+L4187,"h:mm")))</f>
        <v>20:30</v>
      </c>
      <c r="O4186" s="59" t="s">
        <v>5860</v>
      </c>
      <c r="P4186" s="0" t="s">
        <v>5397</v>
      </c>
      <c r="Q4186" s="0" t="s">
        <v>120</v>
      </c>
      <c r="R4186" s="0" t="str">
        <f aca="false">CHOOSE(WEEKDAY(A4186),"Dom","Lun","Mar","Mie","Jue","Vie","Sab")</f>
        <v>Lun</v>
      </c>
    </row>
    <row r="4187" customFormat="false" ht="15" hidden="false" customHeight="false" outlineLevel="0" collapsed="false">
      <c r="A4187" s="32" t="n">
        <v>44592</v>
      </c>
      <c r="B4187" s="9" t="s">
        <v>204</v>
      </c>
      <c r="C4187" s="33" t="n">
        <v>450</v>
      </c>
      <c r="D4187" s="72" t="s">
        <v>104</v>
      </c>
      <c r="E4187" s="73" t="s">
        <v>205</v>
      </c>
      <c r="F4187" s="74" t="n">
        <f aca="false">IF(MONTH(A4187)=MONTH(A4186),F4186+1,1)</f>
        <v>3</v>
      </c>
      <c r="G4187" s="73"/>
      <c r="H4187" s="75" t="s">
        <v>204</v>
      </c>
      <c r="I4187" s="75" t="s">
        <v>79</v>
      </c>
      <c r="J4187" s="75" t="s">
        <v>2313</v>
      </c>
      <c r="K4187" s="34" t="s">
        <v>80</v>
      </c>
      <c r="L4187" s="7" t="n">
        <v>0.770833333333333</v>
      </c>
      <c r="M4187" s="7" t="n">
        <v>0.822916666666667</v>
      </c>
      <c r="N4187" s="77" t="str">
        <f aca="false">IF(A4188=A4187,IF(L4188,TEXT(L4188-M4187,"h:mm"),0),IF(M4187&lt;0.25,TEXT(L4188-M4187,"h:mm"),TEXT(1-M4187+L4188,"h:mm")))</f>
        <v>21:29</v>
      </c>
      <c r="O4187" s="37" t="s">
        <v>207</v>
      </c>
      <c r="Q4187" s="0" t="s">
        <v>120</v>
      </c>
      <c r="R4187" s="0" t="str">
        <f aca="false">CHOOSE(WEEKDAY(A4187),"Dom","Lun","Mar","Mie","Jue","Vie","Sab")</f>
        <v>Lun</v>
      </c>
    </row>
    <row r="4188" customFormat="false" ht="15" hidden="true" customHeight="false" outlineLevel="0" collapsed="false">
      <c r="A4188" s="32" t="n">
        <v>44592</v>
      </c>
      <c r="B4188" s="9" t="s">
        <v>1385</v>
      </c>
      <c r="D4188" s="72"/>
      <c r="E4188" s="73"/>
      <c r="F4188" s="74"/>
      <c r="G4188" s="73"/>
      <c r="H4188" s="75"/>
      <c r="I4188" s="75"/>
      <c r="J4188" s="75"/>
      <c r="K4188" s="34" t="s">
        <v>257</v>
      </c>
      <c r="L4188" s="7" t="n">
        <v>0.718055555555556</v>
      </c>
      <c r="M4188" s="7" t="n">
        <v>0.727083333333333</v>
      </c>
      <c r="N4188" s="77" t="str">
        <f aca="false">IF(A4189=A4188,IF(L4189,TEXT(L4189-M4188,"h:mm"),0),IF(M4188&lt;0.25,TEXT(L4189-M4188,"h:mm"),TEXT(1-M4188+L4189,"h:mm")))</f>
        <v>2:45</v>
      </c>
      <c r="Q4188" s="0" t="s">
        <v>120</v>
      </c>
      <c r="R4188" s="0" t="str">
        <f aca="false">CHOOSE(WEEKDAY(A4188),"Dom","Lun","Mar","Mie","Jue","Vie","Sab")</f>
        <v>Lun</v>
      </c>
    </row>
    <row r="4189" customFormat="false" ht="15" hidden="true" customHeight="false" outlineLevel="0" collapsed="false">
      <c r="A4189" s="70" t="n">
        <v>44592</v>
      </c>
      <c r="B4189" s="9" t="str">
        <f aca="false">IF(K4189="LAG.OXIDACIÓN","Va a descargar a la Laguna de Oxidación",IF(K4189="GARAJE","Retorna al garaje",""))</f>
        <v>Retorna al garaje</v>
      </c>
      <c r="C4189" s="71"/>
      <c r="D4189" s="72"/>
      <c r="E4189" s="73"/>
      <c r="F4189" s="74"/>
      <c r="G4189" s="73"/>
      <c r="H4189" s="75"/>
      <c r="I4189" s="75"/>
      <c r="J4189" s="75"/>
      <c r="K4189" s="104" t="s">
        <v>96</v>
      </c>
      <c r="L4189" s="7" t="n">
        <v>0.841666666666667</v>
      </c>
      <c r="M4189" s="7" t="n">
        <v>0.891666666666667</v>
      </c>
      <c r="N4189" s="77" t="str">
        <f aca="false">IF(A4190=A4189,IF(L4190,TEXT(L4190-M4189,"h:mm"),0),IF(M4189&lt;0.25,TEXT(L4190-M4189,"h:mm"),TEXT(1-M4189+L4190,"h:mm")))</f>
        <v>9:32</v>
      </c>
      <c r="O4189" s="78"/>
      <c r="Q4189" s="0" t="s">
        <v>120</v>
      </c>
      <c r="R4189" s="0" t="str">
        <f aca="false">CHOOSE(WEEKDAY(A4189),"Dom","Lun","Mar","Mie","Jue","Vie","Sab")</f>
        <v>Lun</v>
      </c>
    </row>
    <row r="4190" customFormat="false" ht="15" hidden="false" customHeight="false" outlineLevel="0" collapsed="false">
      <c r="A4190" s="32" t="n">
        <v>44593</v>
      </c>
      <c r="B4190" s="9" t="s">
        <v>5861</v>
      </c>
      <c r="C4190" s="156" t="n">
        <v>450</v>
      </c>
      <c r="D4190" s="137" t="s">
        <v>104</v>
      </c>
      <c r="E4190" s="73" t="s">
        <v>5862</v>
      </c>
      <c r="F4190" s="74" t="n">
        <f aca="false">IF(MONTH(A4190)=MONTH(A4189),F4189+1,1)</f>
        <v>1</v>
      </c>
      <c r="G4190" s="73"/>
      <c r="H4190" s="75"/>
      <c r="I4190" s="75" t="s">
        <v>131</v>
      </c>
      <c r="J4190" s="75" t="s">
        <v>2313</v>
      </c>
      <c r="K4190" s="34" t="s">
        <v>80</v>
      </c>
      <c r="L4190" s="7" t="n">
        <v>0.288888888888889</v>
      </c>
      <c r="M4190" s="7" t="n">
        <v>0.329861111111111</v>
      </c>
      <c r="N4190" s="77" t="str">
        <f aca="false">IF(A4191=A4190,IF(L4191,TEXT(L4191-M4190,"h:mm"),0),IF(M4190&lt;0.25,TEXT(L4191-M4190,"h:mm"),TEXT(1-M4190+L4191,"h:mm")))</f>
        <v>2:59</v>
      </c>
      <c r="O4190" s="37" t="s">
        <v>5863</v>
      </c>
      <c r="Q4190" s="0" t="s">
        <v>75</v>
      </c>
      <c r="R4190" s="0" t="str">
        <f aca="false">CHOOSE(WEEKDAY(A4190),"Dom","Lun","Mar","Mie","Jue","Vie","Sab")</f>
        <v>Mar</v>
      </c>
    </row>
    <row r="4191" customFormat="false" ht="15" hidden="false" customHeight="false" outlineLevel="0" collapsed="false">
      <c r="A4191" s="32" t="n">
        <v>44593</v>
      </c>
      <c r="B4191" s="9" t="s">
        <v>1180</v>
      </c>
      <c r="C4191" s="156" t="n">
        <v>400</v>
      </c>
      <c r="D4191" s="137" t="s">
        <v>104</v>
      </c>
      <c r="E4191" s="73" t="s">
        <v>2360</v>
      </c>
      <c r="F4191" s="74" t="n">
        <f aca="false">IF(MONTH(A4191)=MONTH(A4190),F4190+1,1)</f>
        <v>2</v>
      </c>
      <c r="G4191" s="73"/>
      <c r="H4191" s="75"/>
      <c r="I4191" s="75" t="s">
        <v>113</v>
      </c>
      <c r="J4191" s="75" t="s">
        <v>2313</v>
      </c>
      <c r="K4191" s="34" t="s">
        <v>80</v>
      </c>
      <c r="L4191" s="7" t="n">
        <v>0.454166666666667</v>
      </c>
      <c r="M4191" s="7" t="n">
        <v>0.4875</v>
      </c>
      <c r="N4191" s="77" t="str">
        <f aca="false">IF(A4192=A4191,IF(L4192,TEXT(L4192-M4191,"h:mm"),0),IF(M4191&lt;0.25,TEXT(L4192-M4191,"h:mm"),TEXT(1-M4191+L4192,"h:mm")))</f>
        <v>21:04</v>
      </c>
      <c r="O4191" s="37" t="s">
        <v>2361</v>
      </c>
      <c r="Q4191" s="0" t="s">
        <v>75</v>
      </c>
      <c r="R4191" s="0" t="str">
        <f aca="false">CHOOSE(WEEKDAY(A4191),"Dom","Lun","Mar","Mie","Jue","Vie","Sab")</f>
        <v>Mar</v>
      </c>
    </row>
    <row r="4192" customFormat="false" ht="15" hidden="true" customHeight="false" outlineLevel="0" collapsed="false">
      <c r="A4192" s="32" t="n">
        <v>44593</v>
      </c>
      <c r="B4192" s="9" t="str">
        <f aca="false">IF(K4192="LAG.OXIDACIÓN","Va a descargar a la Laguna de Oxidación",IF(K4192="GARAJE","Retorna al garaje",""))</f>
        <v>Va a descargar a la Laguna de Oxidación</v>
      </c>
      <c r="D4192" s="72"/>
      <c r="E4192" s="73"/>
      <c r="F4192" s="74"/>
      <c r="G4192" s="73"/>
      <c r="H4192" s="75"/>
      <c r="I4192" s="75"/>
      <c r="J4192" s="75"/>
      <c r="K4192" s="34" t="s">
        <v>144</v>
      </c>
      <c r="L4192" s="7" t="n">
        <v>0.365277777777778</v>
      </c>
      <c r="M4192" s="7" t="n">
        <v>0.409722222222222</v>
      </c>
      <c r="N4192" s="77" t="str">
        <f aca="false">IF(A4193=A4192,IF(L4193,TEXT(L4193-M4192,"h:mm"),0),IF(M4192&lt;0.25,TEXT(L4193-M4192,"h:mm"),TEXT(1-M4192+L4193,"h:mm")))</f>
        <v>0:23</v>
      </c>
      <c r="Q4192" s="0" t="s">
        <v>75</v>
      </c>
      <c r="R4192" s="0" t="str">
        <f aca="false">CHOOSE(WEEKDAY(A4192),"Dom","Lun","Mar","Mie","Jue","Vie","Sab")</f>
        <v>Mar</v>
      </c>
    </row>
    <row r="4193" customFormat="false" ht="15" hidden="true" customHeight="false" outlineLevel="0" collapsed="false">
      <c r="A4193" s="32" t="n">
        <v>44593</v>
      </c>
      <c r="B4193" s="9" t="str">
        <f aca="false">IF(K4193="LAG.OXIDACIÓN","Va a descargar a la Laguna de Oxidación",IF(K4193="GARAJE","Retorna al garaje",""))</f>
        <v>Retorna al garaje</v>
      </c>
      <c r="D4193" s="72"/>
      <c r="E4193" s="73"/>
      <c r="F4193" s="74"/>
      <c r="G4193" s="73"/>
      <c r="H4193" s="75"/>
      <c r="I4193" s="75"/>
      <c r="J4193" s="75"/>
      <c r="K4193" s="34" t="s">
        <v>96</v>
      </c>
      <c r="L4193" s="7" t="n">
        <v>0.425694444444444</v>
      </c>
      <c r="M4193" s="7" t="n">
        <v>0.439583333333333</v>
      </c>
      <c r="N4193" s="77" t="str">
        <f aca="false">IF(A4194=A4193,IF(L4194,TEXT(L4194-M4193,"h:mm"),0),IF(M4193&lt;0.25,TEXT(L4194-M4193,"h:mm"),TEXT(1-M4193+L4194,"h:mm")))</f>
        <v>0:10</v>
      </c>
      <c r="Q4193" s="0" t="s">
        <v>75</v>
      </c>
      <c r="R4193" s="0" t="str">
        <f aca="false">CHOOSE(WEEKDAY(A4193),"Dom","Lun","Mar","Mie","Jue","Vie","Sab")</f>
        <v>Mar</v>
      </c>
    </row>
    <row r="4194" customFormat="false" ht="15" hidden="true" customHeight="false" outlineLevel="0" collapsed="false">
      <c r="A4194" s="32" t="n">
        <v>44593</v>
      </c>
      <c r="B4194" s="9" t="s">
        <v>1632</v>
      </c>
      <c r="D4194" s="72"/>
      <c r="E4194" s="73"/>
      <c r="F4194" s="74"/>
      <c r="G4194" s="73"/>
      <c r="H4194" s="75"/>
      <c r="I4194" s="75"/>
      <c r="J4194" s="75"/>
      <c r="K4194" s="34" t="s">
        <v>257</v>
      </c>
      <c r="L4194" s="7" t="n">
        <v>0.446527777777778</v>
      </c>
      <c r="M4194" s="7" t="n">
        <v>0.45</v>
      </c>
      <c r="N4194" s="77" t="str">
        <f aca="false">IF(A4195=A4194,IF(L4195,TEXT(L4195-M4194,"h:mm"),0),IF(M4194&lt;0.25,TEXT(L4195-M4194,"h:mm"),TEXT(1-M4194+L4195,"h:mm")))</f>
        <v>1:40</v>
      </c>
      <c r="Q4194" s="0" t="s">
        <v>75</v>
      </c>
      <c r="R4194" s="0" t="str">
        <f aca="false">CHOOSE(WEEKDAY(A4194),"Dom","Lun","Mar","Mie","Jue","Vie","Sab")</f>
        <v>Mar</v>
      </c>
    </row>
    <row r="4195" customFormat="false" ht="15" hidden="true" customHeight="false" outlineLevel="0" collapsed="false">
      <c r="A4195" s="32" t="n">
        <v>44593</v>
      </c>
      <c r="B4195" s="9" t="str">
        <f aca="false">IF(K4195="LAG.OXIDACIÓN","Va a descargar a la Laguna de Oxidación",IF(K4195="GARAJE","Retorna al garaje",""))</f>
        <v>Va a descargar a la Laguna de Oxidación</v>
      </c>
      <c r="D4195" s="72"/>
      <c r="E4195" s="73"/>
      <c r="F4195" s="74"/>
      <c r="G4195" s="73"/>
      <c r="H4195" s="75"/>
      <c r="I4195" s="75"/>
      <c r="J4195" s="75"/>
      <c r="K4195" s="34" t="s">
        <v>144</v>
      </c>
      <c r="L4195" s="7" t="n">
        <v>0.519444444444444</v>
      </c>
      <c r="M4195" s="7" t="n">
        <v>0.550694444444444</v>
      </c>
      <c r="N4195" s="77" t="str">
        <f aca="false">IF(A4196=A4195,IF(L4196,TEXT(L4196-M4195,"h:mm"),0),IF(M4195&lt;0.25,TEXT(L4196-M4195,"h:mm"),TEXT(1-M4195+L4196,"h:mm")))</f>
        <v>0:17</v>
      </c>
      <c r="Q4195" s="0" t="s">
        <v>75</v>
      </c>
      <c r="R4195" s="0" t="str">
        <f aca="false">CHOOSE(WEEKDAY(A4195),"Dom","Lun","Mar","Mie","Jue","Vie","Sab")</f>
        <v>Mar</v>
      </c>
    </row>
    <row r="4196" customFormat="false" ht="15" hidden="true" customHeight="false" outlineLevel="0" collapsed="false">
      <c r="A4196" s="32" t="n">
        <v>44593</v>
      </c>
      <c r="B4196" s="9" t="s">
        <v>3260</v>
      </c>
      <c r="D4196" s="72"/>
      <c r="E4196" s="73"/>
      <c r="F4196" s="74"/>
      <c r="G4196" s="73"/>
      <c r="H4196" s="75"/>
      <c r="I4196" s="75"/>
      <c r="J4196" s="75"/>
      <c r="K4196" s="34" t="s">
        <v>108</v>
      </c>
      <c r="L4196" s="7" t="n">
        <v>0.5625</v>
      </c>
      <c r="M4196" s="7" t="n">
        <v>0.575</v>
      </c>
      <c r="N4196" s="77" t="str">
        <f aca="false">IF(A4197=A4196,IF(L4197,TEXT(L4197-M4196,"h:mm"),0),IF(M4196&lt;0.25,TEXT(L4197-M4196,"h:mm"),TEXT(1-M4196+L4197,"h:mm")))</f>
        <v>0:30</v>
      </c>
      <c r="O4196" s="37" t="s">
        <v>5864</v>
      </c>
      <c r="Q4196" s="0" t="s">
        <v>75</v>
      </c>
      <c r="R4196" s="0" t="str">
        <f aca="false">CHOOSE(WEEKDAY(A4196),"Dom","Lun","Mar","Mie","Jue","Vie","Sab")</f>
        <v>Mar</v>
      </c>
    </row>
    <row r="4197" customFormat="false" ht="15" hidden="true" customHeight="false" outlineLevel="0" collapsed="false">
      <c r="A4197" s="47" t="n">
        <v>44593</v>
      </c>
      <c r="B4197" s="79" t="str">
        <f aca="false">IF(K4197="LAG.OXIDACIÓN","Va a descargar a la Laguna de Oxidación",IF(K4197="GARAJE","Retorna al garaje",""))</f>
        <v>Retorna al garaje</v>
      </c>
      <c r="C4197" s="49"/>
      <c r="D4197" s="80"/>
      <c r="E4197" s="81"/>
      <c r="F4197" s="82"/>
      <c r="G4197" s="81"/>
      <c r="H4197" s="83"/>
      <c r="I4197" s="83"/>
      <c r="J4197" s="83"/>
      <c r="K4197" s="103" t="s">
        <v>96</v>
      </c>
      <c r="L4197" s="85" t="n">
        <v>0.595833333333333</v>
      </c>
      <c r="M4197" s="85" t="n">
        <v>0.598611111111111</v>
      </c>
      <c r="N4197" s="77" t="str">
        <f aca="false">IF(A4198=A4197,IF(L4198,TEXT(L4198-M4197,"h:mm"),0),IF(M4197&lt;0.25,TEXT(L4198-M4197,"h:mm"),TEXT(1-M4197+L4198,"h:mm")))</f>
        <v>18:51</v>
      </c>
      <c r="O4197" s="59"/>
      <c r="Q4197" s="0" t="s">
        <v>75</v>
      </c>
      <c r="R4197" s="0" t="str">
        <f aca="false">CHOOSE(WEEKDAY(A4197),"Dom","Lun","Mar","Mie","Jue","Vie","Sab")</f>
        <v>Mar</v>
      </c>
    </row>
    <row r="4198" customFormat="false" ht="15" hidden="false" customHeight="false" outlineLevel="0" collapsed="false">
      <c r="A4198" s="32" t="n">
        <v>44594</v>
      </c>
      <c r="B4198" s="9" t="s">
        <v>5865</v>
      </c>
      <c r="C4198" s="156" t="n">
        <v>200</v>
      </c>
      <c r="D4198" s="137" t="s">
        <v>898</v>
      </c>
      <c r="E4198" s="73" t="s">
        <v>5866</v>
      </c>
      <c r="F4198" s="74" t="n">
        <f aca="false">IF(MONTH(A4198)=MONTH(A4197),F4197+1,1)</f>
        <v>1</v>
      </c>
      <c r="G4198" s="73"/>
      <c r="H4198" s="75"/>
      <c r="I4198" s="75" t="s">
        <v>1720</v>
      </c>
      <c r="J4198" s="75" t="s">
        <v>2313</v>
      </c>
      <c r="K4198" s="34" t="s">
        <v>80</v>
      </c>
      <c r="L4198" s="7" t="n">
        <v>0.384027777777778</v>
      </c>
      <c r="M4198" s="7" t="n">
        <v>0.394444444444444</v>
      </c>
      <c r="N4198" s="77" t="str">
        <f aca="false">IF(A4199=A4198,IF(L4199,TEXT(L4199-M4198,"h:mm"),0),IF(M4198&lt;0.25,TEXT(L4199-M4198,"h:mm"),TEXT(1-M4198+L4199,"h:mm")))</f>
        <v>0:23</v>
      </c>
      <c r="O4198" s="37" t="s">
        <v>5867</v>
      </c>
      <c r="Q4198" s="0" t="s">
        <v>75</v>
      </c>
      <c r="R4198" s="0" t="str">
        <f aca="false">CHOOSE(WEEKDAY(A4198),"Dom","Lun","Mar","Mie","Jue","Vie","Sab")</f>
        <v>Mie</v>
      </c>
    </row>
    <row r="4199" customFormat="false" ht="15" hidden="false" customHeight="false" outlineLevel="0" collapsed="false">
      <c r="A4199" s="32" t="n">
        <v>44594</v>
      </c>
      <c r="B4199" s="9" t="s">
        <v>5868</v>
      </c>
      <c r="C4199" s="156" t="n">
        <v>200</v>
      </c>
      <c r="D4199" s="137" t="s">
        <v>898</v>
      </c>
      <c r="E4199" s="73" t="s">
        <v>5869</v>
      </c>
      <c r="F4199" s="74" t="n">
        <f aca="false">IF(MONTH(A4199)=MONTH(A4198),F4198+1,1)</f>
        <v>2</v>
      </c>
      <c r="G4199" s="73"/>
      <c r="H4199" s="75"/>
      <c r="I4199" s="75" t="s">
        <v>1720</v>
      </c>
      <c r="J4199" s="75" t="s">
        <v>2313</v>
      </c>
      <c r="K4199" s="34" t="s">
        <v>80</v>
      </c>
      <c r="L4199" s="7" t="n">
        <v>0.410416666666667</v>
      </c>
      <c r="M4199" s="7" t="n">
        <v>0.411111111111111</v>
      </c>
      <c r="N4199" s="77" t="str">
        <f aca="false">IF(A4200=A4199,IF(L4200,TEXT(L4200-M4199,"h:mm"),0),IF(M4199&lt;0.25,TEXT(L4200-M4199,"h:mm"),TEXT(1-M4199+L4200,"h:mm")))</f>
        <v>8:44</v>
      </c>
      <c r="O4199" s="37" t="s">
        <v>5870</v>
      </c>
      <c r="Q4199" s="0" t="s">
        <v>75</v>
      </c>
      <c r="R4199" s="0" t="str">
        <f aca="false">CHOOSE(WEEKDAY(A4199),"Dom","Lun","Mar","Mie","Jue","Vie","Sab")</f>
        <v>Mie</v>
      </c>
    </row>
    <row r="4200" customFormat="false" ht="15" hidden="false" customHeight="false" outlineLevel="0" collapsed="false">
      <c r="A4200" s="47" t="n">
        <v>44594</v>
      </c>
      <c r="B4200" s="79" t="s">
        <v>5871</v>
      </c>
      <c r="C4200" s="49" t="n">
        <v>320</v>
      </c>
      <c r="D4200" s="80" t="s">
        <v>821</v>
      </c>
      <c r="E4200" s="81" t="s">
        <v>5872</v>
      </c>
      <c r="F4200" s="82" t="n">
        <f aca="false">IF(MONTH(A4200)=MONTH(A4199),F4199+1,1)</f>
        <v>3</v>
      </c>
      <c r="G4200" s="81"/>
      <c r="H4200" s="83" t="s">
        <v>233</v>
      </c>
      <c r="I4200" s="83" t="s">
        <v>159</v>
      </c>
      <c r="J4200" s="83" t="s">
        <v>2313</v>
      </c>
      <c r="K4200" s="103" t="s">
        <v>757</v>
      </c>
      <c r="L4200" s="85" t="n">
        <v>0.775</v>
      </c>
      <c r="M4200" s="85" t="n">
        <v>0.775</v>
      </c>
      <c r="N4200" s="86" t="str">
        <f aca="false">IF(A4201=A4200,IF(L4201,TEXT(L4201-M4200,"h:mm"),0),IF(M4200&lt;0.25,TEXT(L4201-M4200,"h:mm"),TEXT(1-M4200+L4201,"h:mm")))</f>
        <v>12:05</v>
      </c>
      <c r="O4200" s="59" t="s">
        <v>5873</v>
      </c>
      <c r="P4200" s="0" t="s">
        <v>4413</v>
      </c>
      <c r="Q4200" s="0" t="s">
        <v>75</v>
      </c>
      <c r="R4200" s="0" t="str">
        <f aca="false">CHOOSE(WEEKDAY(A4200),"Dom","Lun","Mar","Mie","Jue","Vie","Sab")</f>
        <v>Mie</v>
      </c>
    </row>
    <row r="4201" customFormat="false" ht="15" hidden="true" customHeight="false" outlineLevel="0" collapsed="false">
      <c r="A4201" s="32" t="n">
        <v>44594</v>
      </c>
      <c r="B4201" s="9" t="s">
        <v>5868</v>
      </c>
      <c r="C4201" s="157"/>
      <c r="D4201" s="153"/>
      <c r="E4201" s="73"/>
      <c r="F4201" s="74"/>
      <c r="G4201" s="73"/>
      <c r="H4201" s="75"/>
      <c r="I4201" s="75" t="s">
        <v>1720</v>
      </c>
      <c r="J4201" s="75" t="s">
        <v>2313</v>
      </c>
      <c r="K4201" s="34" t="s">
        <v>141</v>
      </c>
      <c r="L4201" s="7" t="n">
        <v>0.278472222222222</v>
      </c>
      <c r="M4201" s="7" t="n">
        <v>0.306944444444444</v>
      </c>
      <c r="N4201" s="77" t="str">
        <f aca="false">IF(A4202=A4201,IF(L4202,TEXT(L4202-M4201,"h:mm"),0),IF(M4201&lt;0.25,TEXT(L4202-M4201,"h:mm"),TEXT(1-M4201+L4202,"h:mm")))</f>
        <v>0:07</v>
      </c>
      <c r="O4201" s="37" t="s">
        <v>5870</v>
      </c>
      <c r="Q4201" s="0" t="s">
        <v>75</v>
      </c>
      <c r="R4201" s="0" t="str">
        <f aca="false">CHOOSE(WEEKDAY(A4201),"Dom","Lun","Mar","Mie","Jue","Vie","Sab")</f>
        <v>Mie</v>
      </c>
    </row>
    <row r="4202" customFormat="false" ht="15" hidden="true" customHeight="false" outlineLevel="0" collapsed="false">
      <c r="A4202" s="32" t="n">
        <v>44594</v>
      </c>
      <c r="B4202" s="9" t="s">
        <v>5874</v>
      </c>
      <c r="D4202" s="72"/>
      <c r="E4202" s="73"/>
      <c r="F4202" s="74"/>
      <c r="G4202" s="73"/>
      <c r="H4202" s="75"/>
      <c r="I4202" s="75" t="s">
        <v>113</v>
      </c>
      <c r="J4202" s="75"/>
      <c r="K4202" s="34" t="s">
        <v>108</v>
      </c>
      <c r="L4202" s="7" t="n">
        <v>0.311805555555556</v>
      </c>
      <c r="M4202" s="7" t="n">
        <v>0.33125</v>
      </c>
      <c r="N4202" s="77" t="str">
        <f aca="false">IF(A4203=A4202,IF(L4203,TEXT(L4203-M4202,"h:mm"),0),IF(M4202&lt;0.25,TEXT(L4203-M4202,"h:mm"),TEXT(1-M4202+L4203,"h:mm")))</f>
        <v>0:53</v>
      </c>
      <c r="O4202" s="37" t="s">
        <v>5875</v>
      </c>
      <c r="Q4202" s="0" t="s">
        <v>75</v>
      </c>
      <c r="R4202" s="0" t="str">
        <f aca="false">CHOOSE(WEEKDAY(A4202),"Dom","Lun","Mar","Mie","Jue","Vie","Sab")</f>
        <v>Mie</v>
      </c>
    </row>
    <row r="4203" customFormat="false" ht="15" hidden="true" customHeight="false" outlineLevel="0" collapsed="false">
      <c r="A4203" s="32" t="n">
        <v>44594</v>
      </c>
      <c r="B4203" s="9" t="s">
        <v>5876</v>
      </c>
      <c r="D4203" s="72"/>
      <c r="E4203" s="73"/>
      <c r="F4203" s="74"/>
      <c r="G4203" s="73"/>
      <c r="H4203" s="75"/>
      <c r="I4203" s="75" t="s">
        <v>113</v>
      </c>
      <c r="J4203" s="75"/>
      <c r="K4203" s="34" t="s">
        <v>108</v>
      </c>
      <c r="L4203" s="7" t="n">
        <v>0.368055555555556</v>
      </c>
      <c r="M4203" s="7" t="n">
        <v>0.368055555555556</v>
      </c>
      <c r="N4203" s="77" t="str">
        <f aca="false">IF(A4204=A4203,IF(L4204,TEXT(L4204-M4203,"h:mm"),0),IF(M4203&lt;0.25,TEXT(L4204-M4203,"h:mm"),TEXT(1-M4203+L4204,"h:mm")))</f>
        <v>1:55</v>
      </c>
      <c r="O4203" s="37" t="s">
        <v>5877</v>
      </c>
      <c r="Q4203" s="0" t="s">
        <v>75</v>
      </c>
      <c r="R4203" s="0" t="str">
        <f aca="false">CHOOSE(WEEKDAY(A4203),"Dom","Lun","Mar","Mie","Jue","Vie","Sab")</f>
        <v>Mie</v>
      </c>
    </row>
    <row r="4204" customFormat="false" ht="15" hidden="true" customHeight="false" outlineLevel="0" collapsed="false">
      <c r="A4204" s="32" t="n">
        <v>44594</v>
      </c>
      <c r="B4204" s="9" t="str">
        <f aca="false">IF(K4204="LAG.OXIDACIÓN","Va a descargar a la Laguna de Oxidación",IF(K4204="GARAJE","Retorna al garaje",""))</f>
        <v>Retorna al garaje</v>
      </c>
      <c r="D4204" s="72"/>
      <c r="E4204" s="73"/>
      <c r="F4204" s="74"/>
      <c r="G4204" s="73"/>
      <c r="H4204" s="75"/>
      <c r="I4204" s="75"/>
      <c r="J4204" s="75"/>
      <c r="K4204" s="34" t="s">
        <v>96</v>
      </c>
      <c r="L4204" s="7" t="n">
        <v>0.447916666666667</v>
      </c>
      <c r="M4204" s="7" t="n">
        <v>0.490972222222222</v>
      </c>
      <c r="N4204" s="77" t="str">
        <f aca="false">IF(A4205=A4204,IF(L4205,TEXT(L4205-M4204,"h:mm"),0),IF(M4204&lt;0.25,TEXT(L4205-M4204,"h:mm"),TEXT(1-M4204+L4205,"h:mm")))</f>
        <v>20:20</v>
      </c>
      <c r="Q4204" s="0" t="s">
        <v>75</v>
      </c>
      <c r="R4204" s="0" t="str">
        <f aca="false">CHOOSE(WEEKDAY(A4204),"Dom","Lun","Mar","Mie","Jue","Vie","Sab")</f>
        <v>Mie</v>
      </c>
    </row>
    <row r="4205" customFormat="false" ht="15" hidden="true" customHeight="false" outlineLevel="0" collapsed="false">
      <c r="A4205" s="32" t="n">
        <v>44596</v>
      </c>
      <c r="B4205" s="9" t="s">
        <v>1180</v>
      </c>
      <c r="C4205" s="164" t="n">
        <v>400</v>
      </c>
      <c r="D4205" s="144" t="s">
        <v>77</v>
      </c>
      <c r="E4205" s="73" t="s">
        <v>2360</v>
      </c>
      <c r="F4205" s="74"/>
      <c r="G4205" s="73"/>
      <c r="H4205" s="75"/>
      <c r="I4205" s="75" t="s">
        <v>113</v>
      </c>
      <c r="J4205" s="75"/>
      <c r="K4205" s="34" t="s">
        <v>108</v>
      </c>
      <c r="L4205" s="7" t="n">
        <v>0.338194444444444</v>
      </c>
      <c r="M4205" s="7" t="n">
        <v>0.382638888888889</v>
      </c>
      <c r="N4205" s="77" t="str">
        <f aca="false">IF(A4206=A4205,IF(L4206,TEXT(L4206-M4205,"h:mm"),0),IF(M4205&lt;0.25,TEXT(L4206-M4205,"h:mm"),TEXT(1-M4205+L4206,"h:mm")))</f>
        <v>4:30</v>
      </c>
      <c r="O4205" s="37" t="s">
        <v>2361</v>
      </c>
      <c r="P4205" s="0" t="s">
        <v>4413</v>
      </c>
      <c r="Q4205" s="0" t="s">
        <v>75</v>
      </c>
      <c r="R4205" s="0" t="str">
        <f aca="false">CHOOSE(WEEKDAY(A4205),"Dom","Lun","Mar","Mie","Jue","Vie","Sab")</f>
        <v>Vie</v>
      </c>
    </row>
    <row r="4206" customFormat="false" ht="15" hidden="false" customHeight="false" outlineLevel="0" collapsed="false">
      <c r="A4206" s="32" t="n">
        <v>44596</v>
      </c>
      <c r="B4206" s="9" t="s">
        <v>3080</v>
      </c>
      <c r="C4206" s="33" t="n">
        <v>400</v>
      </c>
      <c r="D4206" s="72" t="s">
        <v>821</v>
      </c>
      <c r="E4206" s="73" t="s">
        <v>3081</v>
      </c>
      <c r="F4206" s="74" t="n">
        <f aca="false">IF(MONTH(A4206)=MONTH(A4205),F4205+1,1)</f>
        <v>1</v>
      </c>
      <c r="G4206" s="73"/>
      <c r="H4206" s="75" t="s">
        <v>3082</v>
      </c>
      <c r="I4206" s="75" t="s">
        <v>113</v>
      </c>
      <c r="J4206" s="75" t="s">
        <v>2313</v>
      </c>
      <c r="K4206" s="34" t="s">
        <v>80</v>
      </c>
      <c r="L4206" s="7" t="n">
        <v>0.570138888888889</v>
      </c>
      <c r="M4206" s="7" t="n">
        <v>0.60625</v>
      </c>
      <c r="N4206" s="77" t="str">
        <f aca="false">IF(A4207=A4206,IF(L4207,TEXT(L4207-M4206,"h:mm"),0),IF(M4206&lt;0.25,TEXT(L4207-M4206,"h:mm"),TEXT(1-M4206+L4207,"h:mm")))</f>
        <v>18:47</v>
      </c>
      <c r="O4206" s="37" t="s">
        <v>3083</v>
      </c>
      <c r="Q4206" s="0" t="s">
        <v>75</v>
      </c>
      <c r="R4206" s="0" t="str">
        <f aca="false">CHOOSE(WEEKDAY(A4206),"Dom","Lun","Mar","Mie","Jue","Vie","Sab")</f>
        <v>Vie</v>
      </c>
    </row>
    <row r="4207" customFormat="false" ht="15" hidden="false" customHeight="false" outlineLevel="0" collapsed="false">
      <c r="A4207" s="32" t="n">
        <v>44596</v>
      </c>
      <c r="B4207" s="9" t="s">
        <v>5878</v>
      </c>
      <c r="C4207" s="156" t="n">
        <v>400</v>
      </c>
      <c r="D4207" s="137" t="s">
        <v>104</v>
      </c>
      <c r="E4207" s="73" t="s">
        <v>5879</v>
      </c>
      <c r="F4207" s="74" t="n">
        <f aca="false">IF(MONTH(A4207)=MONTH(A4206),F4206+1,1)</f>
        <v>2</v>
      </c>
      <c r="G4207" s="73"/>
      <c r="H4207" s="75"/>
      <c r="I4207" s="75" t="s">
        <v>113</v>
      </c>
      <c r="J4207" s="75" t="s">
        <v>2313</v>
      </c>
      <c r="K4207" s="34" t="s">
        <v>80</v>
      </c>
      <c r="L4207" s="7" t="n">
        <v>0.388888888888889</v>
      </c>
      <c r="M4207" s="7" t="n">
        <v>0.397222222222222</v>
      </c>
      <c r="N4207" s="77" t="str">
        <f aca="false">IF(A4208=A4207,IF(L4208,TEXT(L4208-M4207,"h:mm"),0),IF(M4207&lt;0.25,TEXT(L4208-M4207,"h:mm"),TEXT(1-M4207+L4208,"h:mm")))</f>
        <v>1:49</v>
      </c>
      <c r="O4207" s="37" t="s">
        <v>5880</v>
      </c>
      <c r="Q4207" s="0" t="s">
        <v>75</v>
      </c>
      <c r="R4207" s="0" t="str">
        <f aca="false">CHOOSE(WEEKDAY(A4207),"Dom","Lun","Mar","Mie","Jue","Vie","Sab")</f>
        <v>Vie</v>
      </c>
    </row>
    <row r="4208" customFormat="false" ht="15" hidden="false" customHeight="false" outlineLevel="0" collapsed="false">
      <c r="A4208" s="70" t="n">
        <v>44596</v>
      </c>
      <c r="B4208" s="9" t="s">
        <v>5246</v>
      </c>
      <c r="C4208" s="156" t="n">
        <v>400</v>
      </c>
      <c r="D4208" s="137" t="s">
        <v>104</v>
      </c>
      <c r="E4208" s="73" t="s">
        <v>5881</v>
      </c>
      <c r="F4208" s="74" t="n">
        <f aca="false">IF(MONTH(A4208)=MONTH(A4207),F4207+1,1)</f>
        <v>3</v>
      </c>
      <c r="G4208" s="73"/>
      <c r="H4208" s="75"/>
      <c r="I4208" s="75" t="s">
        <v>100</v>
      </c>
      <c r="J4208" s="75" t="s">
        <v>2313</v>
      </c>
      <c r="K4208" s="104" t="s">
        <v>80</v>
      </c>
      <c r="L4208" s="7" t="n">
        <v>0.472916666666667</v>
      </c>
      <c r="M4208" s="7" t="n">
        <v>0.5</v>
      </c>
      <c r="N4208" s="77" t="str">
        <f aca="false">IF(A4209=A4208,IF(L4209,TEXT(L4209-M4208,"h:mm"),0),IF(M4208&lt;0.25,TEXT(L4209-M4208,"h:mm"),TEXT(1-M4208+L4209,"h:mm")))</f>
        <v>2:47</v>
      </c>
      <c r="O4208" s="78" t="s">
        <v>5882</v>
      </c>
      <c r="Q4208" s="0" t="s">
        <v>75</v>
      </c>
      <c r="R4208" s="0" t="str">
        <f aca="false">CHOOSE(WEEKDAY(A4208),"Dom","Lun","Mar","Mie","Jue","Vie","Sab")</f>
        <v>Vie</v>
      </c>
    </row>
    <row r="4209" customFormat="false" ht="15" hidden="true" customHeight="false" outlineLevel="0" collapsed="false">
      <c r="A4209" s="32" t="n">
        <v>44596</v>
      </c>
      <c r="B4209" s="9" t="s">
        <v>5883</v>
      </c>
      <c r="C4209" s="157" t="n">
        <v>350</v>
      </c>
      <c r="D4209" s="153" t="s">
        <v>104</v>
      </c>
      <c r="E4209" s="73"/>
      <c r="F4209" s="74"/>
      <c r="G4209" s="73"/>
      <c r="H4209" s="75"/>
      <c r="I4209" s="75" t="s">
        <v>113</v>
      </c>
      <c r="J4209" s="75"/>
      <c r="K4209" s="34" t="s">
        <v>108</v>
      </c>
      <c r="L4209" s="7" t="n">
        <v>0.615972222222222</v>
      </c>
      <c r="M4209" s="7" t="n">
        <v>0.615972222222222</v>
      </c>
      <c r="N4209" s="77" t="str">
        <f aca="false">IF(A4210=A4209,IF(L4210,TEXT(L4210-M4209,"h:mm"),0),IF(M4209&lt;0.25,TEXT(L4210-M4209,"h:mm"),TEXT(1-M4209+L4210,"h:mm")))</f>
        <v>1:45</v>
      </c>
      <c r="O4209" s="37" t="s">
        <v>5884</v>
      </c>
      <c r="Q4209" s="0" t="s">
        <v>75</v>
      </c>
      <c r="R4209" s="0" t="str">
        <f aca="false">CHOOSE(WEEKDAY(A4209),"Dom","Lun","Mar","Mie","Jue","Vie","Sab")</f>
        <v>Vie</v>
      </c>
    </row>
    <row r="4210" customFormat="false" ht="15" hidden="true" customHeight="false" outlineLevel="0" collapsed="false">
      <c r="A4210" s="32" t="n">
        <v>44596</v>
      </c>
      <c r="B4210" s="9" t="s">
        <v>1180</v>
      </c>
      <c r="C4210" s="157" t="n">
        <v>350</v>
      </c>
      <c r="D4210" s="153" t="s">
        <v>104</v>
      </c>
      <c r="E4210" s="73"/>
      <c r="F4210" s="74"/>
      <c r="G4210" s="73"/>
      <c r="H4210" s="75"/>
      <c r="I4210" s="75" t="s">
        <v>113</v>
      </c>
      <c r="J4210" s="75"/>
      <c r="K4210" s="34" t="s">
        <v>108</v>
      </c>
      <c r="L4210" s="7" t="n">
        <v>0.688888888888889</v>
      </c>
      <c r="M4210" s="7" t="n">
        <v>0.722222222222222</v>
      </c>
      <c r="N4210" s="77" t="str">
        <f aca="false">IF(A4211=A4210,IF(L4211,TEXT(L4211-M4210,"h:mm"),0),IF(M4210&lt;0.25,TEXT(L4211-M4210,"h:mm"),TEXT(1-M4210+L4211,"h:mm")))</f>
        <v>0:12</v>
      </c>
      <c r="O4210" s="37" t="s">
        <v>5885</v>
      </c>
      <c r="Q4210" s="0" t="s">
        <v>75</v>
      </c>
      <c r="R4210" s="0" t="str">
        <f aca="false">CHOOSE(WEEKDAY(A4210),"Dom","Lun","Mar","Mie","Jue","Vie","Sab")</f>
        <v>Vie</v>
      </c>
    </row>
    <row r="4211" customFormat="false" ht="15" hidden="false" customHeight="false" outlineLevel="0" collapsed="false">
      <c r="A4211" s="32" t="n">
        <v>44596</v>
      </c>
      <c r="B4211" s="9" t="s">
        <v>1180</v>
      </c>
      <c r="C4211" s="156" t="n">
        <v>400</v>
      </c>
      <c r="D4211" s="137" t="s">
        <v>104</v>
      </c>
      <c r="E4211" s="73" t="s">
        <v>2360</v>
      </c>
      <c r="F4211" s="74" t="n">
        <f aca="false">IF(MONTH(A4211)=MONTH(A4210),F4210+1,1)</f>
        <v>1</v>
      </c>
      <c r="G4211" s="73"/>
      <c r="H4211" s="75"/>
      <c r="I4211" s="75" t="s">
        <v>113</v>
      </c>
      <c r="J4211" s="75" t="s">
        <v>2313</v>
      </c>
      <c r="K4211" s="34" t="s">
        <v>80</v>
      </c>
      <c r="L4211" s="7" t="n">
        <v>0.730555555555556</v>
      </c>
      <c r="M4211" s="7" t="n">
        <v>0.734027777777778</v>
      </c>
      <c r="N4211" s="77" t="str">
        <f aca="false">IF(A4212=A4211,IF(L4212,TEXT(L4212-M4211,"h:mm"),0),IF(M4211&lt;0.25,TEXT(L4212-M4211,"h:mm"),TEXT(1-M4211+L4212,"h:mm")))</f>
        <v>16:26</v>
      </c>
      <c r="O4211" s="37" t="s">
        <v>2361</v>
      </c>
      <c r="Q4211" s="0" t="s">
        <v>75</v>
      </c>
      <c r="R4211" s="0" t="str">
        <f aca="false">CHOOSE(WEEKDAY(A4211),"Dom","Lun","Mar","Mie","Jue","Vie","Sab")</f>
        <v>Vie</v>
      </c>
    </row>
    <row r="4212" customFormat="false" ht="15" hidden="true" customHeight="false" outlineLevel="0" collapsed="false">
      <c r="A4212" s="70" t="n">
        <v>44596</v>
      </c>
      <c r="B4212" s="9" t="str">
        <f aca="false">IF(K4212="LAG.OXIDACIÓN","Va a descargar a la Laguna de Oxidación",IF(K4212="GARAJE","Retorna al garaje",""))</f>
        <v>Va a descargar a la Laguna de Oxidación</v>
      </c>
      <c r="C4212" s="71"/>
      <c r="D4212" s="72"/>
      <c r="E4212" s="73"/>
      <c r="F4212" s="74"/>
      <c r="G4212" s="73"/>
      <c r="H4212" s="75"/>
      <c r="I4212" s="75"/>
      <c r="J4212" s="75"/>
      <c r="K4212" s="104" t="s">
        <v>144</v>
      </c>
      <c r="L4212" s="7" t="n">
        <v>0.41875</v>
      </c>
      <c r="M4212" s="7" t="n">
        <v>0.461111111111111</v>
      </c>
      <c r="N4212" s="77" t="str">
        <f aca="false">IF(A4213=A4212,IF(L4213,TEXT(L4213-M4212,"h:mm"),0),IF(M4212&lt;0.25,TEXT(L4213-M4212,"h:mm"),TEXT(1-M4212+L4213,"h:mm")))</f>
        <v>1:27</v>
      </c>
      <c r="O4212" s="78"/>
      <c r="Q4212" s="0" t="s">
        <v>75</v>
      </c>
      <c r="R4212" s="0" t="str">
        <f aca="false">CHOOSE(WEEKDAY(A4212),"Dom","Lun","Mar","Mie","Jue","Vie","Sab")</f>
        <v>Vie</v>
      </c>
    </row>
    <row r="4213" customFormat="false" ht="15" hidden="true" customHeight="false" outlineLevel="0" collapsed="false">
      <c r="A4213" s="70" t="n">
        <v>44596</v>
      </c>
      <c r="B4213" s="9" t="s">
        <v>5886</v>
      </c>
      <c r="C4213" s="71"/>
      <c r="D4213" s="72"/>
      <c r="E4213" s="73"/>
      <c r="F4213" s="74"/>
      <c r="G4213" s="73"/>
      <c r="H4213" s="75"/>
      <c r="I4213" s="75"/>
      <c r="J4213" s="75"/>
      <c r="K4213" s="104" t="s">
        <v>257</v>
      </c>
      <c r="L4213" s="7" t="n">
        <v>0.521527777777778</v>
      </c>
      <c r="M4213" s="7" t="n">
        <v>0.524305555555556</v>
      </c>
      <c r="N4213" s="77" t="str">
        <f aca="false">IF(A4214=A4213,IF(L4214,TEXT(L4214-M4213,"h:mm"),0),IF(M4213&lt;0.25,TEXT(L4214-M4213,"h:mm"),TEXT(1-M4213+L4214,"h:mm")))</f>
        <v>0:04</v>
      </c>
      <c r="O4213" s="78"/>
      <c r="Q4213" s="0" t="s">
        <v>75</v>
      </c>
      <c r="R4213" s="0" t="str">
        <f aca="false">CHOOSE(WEEKDAY(A4213),"Dom","Lun","Mar","Mie","Jue","Vie","Sab")</f>
        <v>Vie</v>
      </c>
    </row>
    <row r="4214" customFormat="false" ht="15" hidden="true" customHeight="false" outlineLevel="0" collapsed="false">
      <c r="A4214" s="70" t="n">
        <v>44596</v>
      </c>
      <c r="B4214" s="9" t="str">
        <f aca="false">IF(K4214="LAG.OXIDACIÓN","Va a descargar a la Laguna de Oxidación",IF(K4214="GARAJE","Retorna al garaje",""))</f>
        <v>Va a descargar a la Laguna de Oxidación</v>
      </c>
      <c r="C4214" s="71"/>
      <c r="D4214" s="72"/>
      <c r="E4214" s="73"/>
      <c r="F4214" s="74"/>
      <c r="G4214" s="73"/>
      <c r="H4214" s="75"/>
      <c r="I4214" s="75"/>
      <c r="J4214" s="75"/>
      <c r="K4214" s="104" t="s">
        <v>144</v>
      </c>
      <c r="L4214" s="7" t="n">
        <v>0.527083333333333</v>
      </c>
      <c r="M4214" s="7" t="n">
        <v>0.557638888888889</v>
      </c>
      <c r="N4214" s="77" t="str">
        <f aca="false">IF(A4215=A4214,IF(L4215,TEXT(L4215-M4214,"h:mm"),0),IF(M4214&lt;0.25,TEXT(L4215-M4214,"h:mm"),TEXT(1-M4214+L4215,"h:mm")))</f>
        <v>2:06</v>
      </c>
      <c r="O4214" s="78"/>
      <c r="Q4214" s="0" t="s">
        <v>75</v>
      </c>
      <c r="R4214" s="0" t="str">
        <f aca="false">CHOOSE(WEEKDAY(A4214),"Dom","Lun","Mar","Mie","Jue","Vie","Sab")</f>
        <v>Vie</v>
      </c>
    </row>
    <row r="4215" customFormat="false" ht="15" hidden="true" customHeight="false" outlineLevel="0" collapsed="false">
      <c r="A4215" s="32" t="n">
        <v>44596</v>
      </c>
      <c r="B4215" s="9" t="str">
        <f aca="false">IF(K4215="LAG.OXIDACIÓN","Va a descargar a la Laguna de Oxidación",IF(K4215="GARAJE","Retorna al garaje",""))</f>
        <v>Va a descargar a la Laguna de Oxidación</v>
      </c>
      <c r="D4215" s="72"/>
      <c r="E4215" s="73"/>
      <c r="F4215" s="74"/>
      <c r="G4215" s="73"/>
      <c r="H4215" s="75"/>
      <c r="I4215" s="75"/>
      <c r="J4215" s="75"/>
      <c r="K4215" s="34" t="s">
        <v>144</v>
      </c>
      <c r="L4215" s="7" t="n">
        <v>0.645138888888889</v>
      </c>
      <c r="M4215" s="7" t="n">
        <v>0.677777777777778</v>
      </c>
      <c r="N4215" s="77" t="str">
        <f aca="false">IF(A4216=A4215,IF(L4216,TEXT(L4216-M4215,"h:mm"),0),IF(M4215&lt;0.25,TEXT(L4216-M4215,"h:mm"),TEXT(1-M4215+L4216,"h:mm")))</f>
        <v>2:17</v>
      </c>
      <c r="Q4215" s="0" t="s">
        <v>75</v>
      </c>
      <c r="R4215" s="0" t="str">
        <f aca="false">CHOOSE(WEEKDAY(A4215),"Dom","Lun","Mar","Mie","Jue","Vie","Sab")</f>
        <v>Vie</v>
      </c>
    </row>
    <row r="4216" customFormat="false" ht="15" hidden="true" customHeight="false" outlineLevel="0" collapsed="false">
      <c r="A4216" s="32" t="n">
        <v>44596</v>
      </c>
      <c r="B4216" s="9" t="str">
        <f aca="false">IF(K4216="LAG.OXIDACIÓN","Va a descargar a la Laguna de Oxidación",IF(K4216="GARAJE","Retorna al garaje",""))</f>
        <v>Va a descargar a la Laguna de Oxidación</v>
      </c>
      <c r="D4216" s="72"/>
      <c r="E4216" s="73"/>
      <c r="F4216" s="74"/>
      <c r="G4216" s="73"/>
      <c r="H4216" s="75"/>
      <c r="I4216" s="75"/>
      <c r="J4216" s="75"/>
      <c r="K4216" s="34" t="s">
        <v>144</v>
      </c>
      <c r="L4216" s="7" t="n">
        <v>0.772916666666667</v>
      </c>
      <c r="M4216" s="7" t="n">
        <v>0.813888888888889</v>
      </c>
      <c r="N4216" s="77" t="str">
        <f aca="false">IF(A4217=A4216,IF(L4217,TEXT(L4217-M4216,"h:mm"),0),IF(M4216&lt;0.25,TEXT(L4217-M4216,"h:mm"),TEXT(1-M4216+L4217,"h:mm")))</f>
        <v>0:18</v>
      </c>
      <c r="Q4216" s="0" t="s">
        <v>75</v>
      </c>
      <c r="R4216" s="0" t="str">
        <f aca="false">CHOOSE(WEEKDAY(A4216),"Dom","Lun","Mar","Mie","Jue","Vie","Sab")</f>
        <v>Vie</v>
      </c>
    </row>
    <row r="4217" customFormat="false" ht="15" hidden="true" customHeight="false" outlineLevel="0" collapsed="false">
      <c r="A4217" s="47" t="n">
        <v>44596</v>
      </c>
      <c r="B4217" s="79" t="str">
        <f aca="false">IF(K4217="LAG.OXIDACIÓN","Va a descargar a la Laguna de Oxidación",IF(K4217="GARAJE","Retorna al garaje",""))</f>
        <v>Retorna al garaje</v>
      </c>
      <c r="C4217" s="49"/>
      <c r="D4217" s="80"/>
      <c r="E4217" s="81"/>
      <c r="F4217" s="82"/>
      <c r="G4217" s="81"/>
      <c r="H4217" s="83"/>
      <c r="I4217" s="83"/>
      <c r="J4217" s="83"/>
      <c r="K4217" s="103" t="s">
        <v>96</v>
      </c>
      <c r="L4217" s="85" t="n">
        <v>0.826388888888889</v>
      </c>
      <c r="M4217" s="85" t="n">
        <v>0.842361111111111</v>
      </c>
      <c r="N4217" s="86" t="str">
        <f aca="false">IF(A4218=A4217,IF(L4218,TEXT(L4218-M4217,"h:mm"),0),IF(M4217&lt;0.25,TEXT(L4218-M4217,"h:mm"),TEXT(1-M4217+L4218,"h:mm")))</f>
        <v>11:01</v>
      </c>
      <c r="O4217" s="59"/>
      <c r="Q4217" s="0" t="s">
        <v>75</v>
      </c>
      <c r="R4217" s="0" t="str">
        <f aca="false">CHOOSE(WEEKDAY(A4217),"Dom","Lun","Mar","Mie","Jue","Vie","Sab")</f>
        <v>Vie</v>
      </c>
    </row>
    <row r="4218" customFormat="false" ht="15" hidden="false" customHeight="false" outlineLevel="0" collapsed="false">
      <c r="A4218" s="32" t="n">
        <v>44597</v>
      </c>
      <c r="B4218" s="9" t="s">
        <v>3072</v>
      </c>
      <c r="C4218" s="156" t="n">
        <v>300</v>
      </c>
      <c r="D4218" s="137" t="s">
        <v>104</v>
      </c>
      <c r="E4218" s="73" t="s">
        <v>5887</v>
      </c>
      <c r="F4218" s="74" t="n">
        <f aca="false">IF(MONTH(A4218)=MONTH(A4217),F4217+1,1)</f>
        <v>1</v>
      </c>
      <c r="G4218" s="73"/>
      <c r="H4218" s="75"/>
      <c r="I4218" s="75" t="s">
        <v>113</v>
      </c>
      <c r="J4218" s="75" t="s">
        <v>2313</v>
      </c>
      <c r="K4218" s="34" t="s">
        <v>80</v>
      </c>
      <c r="L4218" s="7" t="n">
        <v>0.301388888888889</v>
      </c>
      <c r="M4218" s="7" t="n">
        <v>0.329166666666667</v>
      </c>
      <c r="N4218" s="77" t="str">
        <f aca="false">IF(A4219=A4218,IF(L4219,TEXT(L4219-M4218,"h:mm"),0),IF(M4218&lt;0.25,TEXT(L4219-M4218,"h:mm"),TEXT(1-M4218+L4219,"h:mm")))</f>
        <v>0:32</v>
      </c>
      <c r="O4218" s="37" t="s">
        <v>5888</v>
      </c>
      <c r="Q4218" s="0" t="s">
        <v>75</v>
      </c>
      <c r="R4218" s="0" t="str">
        <f aca="false">CHOOSE(WEEKDAY(A4218),"Dom","Lun","Mar","Mie","Jue","Vie","Sab")</f>
        <v>Sab</v>
      </c>
    </row>
    <row r="4219" customFormat="false" ht="15" hidden="true" customHeight="false" outlineLevel="0" collapsed="false">
      <c r="A4219" s="32" t="n">
        <v>44597</v>
      </c>
      <c r="B4219" s="9" t="s">
        <v>2327</v>
      </c>
      <c r="C4219" s="157" t="n">
        <v>350</v>
      </c>
      <c r="D4219" s="153" t="s">
        <v>104</v>
      </c>
      <c r="E4219" s="73"/>
      <c r="F4219" s="74"/>
      <c r="G4219" s="73"/>
      <c r="H4219" s="75"/>
      <c r="I4219" s="75" t="s">
        <v>113</v>
      </c>
      <c r="J4219" s="75"/>
      <c r="K4219" s="34" t="s">
        <v>108</v>
      </c>
      <c r="L4219" s="7" t="n">
        <v>0.351388888888889</v>
      </c>
      <c r="M4219" s="7" t="n">
        <v>0.369444444444444</v>
      </c>
      <c r="N4219" s="77" t="str">
        <f aca="false">IF(A4220=A4219,IF(L4220,TEXT(L4220-M4219,"h:mm"),0),IF(M4219&lt;0.25,TEXT(L4220-M4219,"h:mm"),TEXT(1-M4219+L4220,"h:mm")))</f>
        <v>0:20</v>
      </c>
      <c r="O4219" s="37" t="s">
        <v>5889</v>
      </c>
      <c r="P4219" s="0" t="s">
        <v>4413</v>
      </c>
      <c r="Q4219" s="0" t="s">
        <v>75</v>
      </c>
      <c r="R4219" s="0" t="str">
        <f aca="false">CHOOSE(WEEKDAY(A4219),"Dom","Lun","Mar","Mie","Jue","Vie","Sab")</f>
        <v>Sab</v>
      </c>
    </row>
    <row r="4220" customFormat="false" ht="15" hidden="false" customHeight="false" outlineLevel="0" collapsed="false">
      <c r="A4220" s="32" t="n">
        <v>44597</v>
      </c>
      <c r="B4220" s="9" t="s">
        <v>5890</v>
      </c>
      <c r="C4220" s="156" t="n">
        <v>400</v>
      </c>
      <c r="D4220" s="137" t="s">
        <v>104</v>
      </c>
      <c r="E4220" s="73"/>
      <c r="F4220" s="74" t="n">
        <f aca="false">IF(MONTH(A4220)=MONTH(A4219),F4219+1,1)</f>
        <v>1</v>
      </c>
      <c r="G4220" s="73"/>
      <c r="H4220" s="75"/>
      <c r="I4220" s="75" t="s">
        <v>5891</v>
      </c>
      <c r="J4220" s="75" t="s">
        <v>2313</v>
      </c>
      <c r="K4220" s="34" t="s">
        <v>80</v>
      </c>
      <c r="L4220" s="7" t="n">
        <v>0.383333333333333</v>
      </c>
      <c r="M4220" s="7" t="n">
        <v>0.398611111111111</v>
      </c>
      <c r="N4220" s="77" t="str">
        <f aca="false">IF(A4221=A4220,IF(L4221,TEXT(L4221-M4220,"h:mm"),0),IF(M4220&lt;0.25,TEXT(L4221-M4220,"h:mm"),TEXT(1-M4220+L4221,"h:mm")))</f>
        <v>2:09</v>
      </c>
      <c r="O4220" s="37" t="s">
        <v>5892</v>
      </c>
      <c r="Q4220" s="0" t="s">
        <v>75</v>
      </c>
      <c r="R4220" s="0" t="str">
        <f aca="false">CHOOSE(WEEKDAY(A4220),"Dom","Lun","Mar","Mie","Jue","Vie","Sab")</f>
        <v>Sab</v>
      </c>
    </row>
    <row r="4221" customFormat="false" ht="15" hidden="false" customHeight="false" outlineLevel="0" collapsed="false">
      <c r="A4221" s="32" t="n">
        <v>44597</v>
      </c>
      <c r="B4221" s="9" t="s">
        <v>204</v>
      </c>
      <c r="C4221" s="156" t="n">
        <v>450</v>
      </c>
      <c r="D4221" s="137" t="s">
        <v>104</v>
      </c>
      <c r="E4221" s="73" t="s">
        <v>205</v>
      </c>
      <c r="F4221" s="74" t="n">
        <f aca="false">IF(MONTH(A4221)=MONTH(A4220),F4220+1,1)</f>
        <v>2</v>
      </c>
      <c r="G4221" s="73"/>
      <c r="H4221" s="75" t="s">
        <v>204</v>
      </c>
      <c r="I4221" s="75" t="s">
        <v>79</v>
      </c>
      <c r="J4221" s="75" t="s">
        <v>2313</v>
      </c>
      <c r="K4221" s="34" t="s">
        <v>80</v>
      </c>
      <c r="L4221" s="7" t="n">
        <v>0.488194444444444</v>
      </c>
      <c r="M4221" s="7" t="n">
        <v>0.520833333333333</v>
      </c>
      <c r="N4221" s="77" t="str">
        <f aca="false">IF(A4222=A4221,IF(L4222,TEXT(L4222-M4221,"h:mm"),0),IF(M4221&lt;0.25,TEXT(L4222-M4221,"h:mm"),TEXT(1-M4221+L4222,"h:mm")))</f>
        <v>21:42</v>
      </c>
      <c r="O4221" s="37" t="s">
        <v>207</v>
      </c>
      <c r="Q4221" s="0" t="s">
        <v>75</v>
      </c>
      <c r="R4221" s="0" t="str">
        <f aca="false">CHOOSE(WEEKDAY(A4221),"Dom","Lun","Mar","Mie","Jue","Vie","Sab")</f>
        <v>Sab</v>
      </c>
    </row>
    <row r="4222" customFormat="false" ht="15" hidden="true" customHeight="false" outlineLevel="0" collapsed="false">
      <c r="A4222" s="32" t="n">
        <v>44597</v>
      </c>
      <c r="B4222" s="9" t="s">
        <v>5280</v>
      </c>
      <c r="D4222" s="72"/>
      <c r="E4222" s="73"/>
      <c r="F4222" s="74"/>
      <c r="G4222" s="73"/>
      <c r="H4222" s="75"/>
      <c r="I4222" s="75"/>
      <c r="J4222" s="75"/>
      <c r="K4222" s="34" t="s">
        <v>144</v>
      </c>
      <c r="L4222" s="7" t="n">
        <v>0.425</v>
      </c>
      <c r="M4222" s="7" t="n">
        <v>0.460416666666667</v>
      </c>
      <c r="N4222" s="77" t="str">
        <f aca="false">IF(A4223=A4222,IF(L4223,TEXT(L4223-M4222,"h:mm"),0),IF(M4222&lt;0.25,TEXT(L4223-M4222,"h:mm"),TEXT(1-M4222+L4223,"h:mm")))</f>
        <v>2:15</v>
      </c>
      <c r="Q4222" s="0" t="s">
        <v>75</v>
      </c>
      <c r="R4222" s="0" t="str">
        <f aca="false">CHOOSE(WEEKDAY(A4222),"Dom","Lun","Mar","Mie","Jue","Vie","Sab")</f>
        <v>Sab</v>
      </c>
    </row>
    <row r="4223" customFormat="false" ht="15" hidden="true" customHeight="false" outlineLevel="0" collapsed="false">
      <c r="A4223" s="47" t="n">
        <v>44597</v>
      </c>
      <c r="B4223" s="79" t="str">
        <f aca="false">IF(K4223="LAG.OXIDACIÓN","Va a descargar a la Laguna de Oxidación",IF(K4223="GARAJE","Retorna al garaje",""))</f>
        <v>Retorna al garaje</v>
      </c>
      <c r="C4223" s="49"/>
      <c r="D4223" s="80"/>
      <c r="E4223" s="81"/>
      <c r="F4223" s="82"/>
      <c r="G4223" s="81"/>
      <c r="H4223" s="83"/>
      <c r="I4223" s="83"/>
      <c r="J4223" s="83"/>
      <c r="K4223" s="103" t="s">
        <v>96</v>
      </c>
      <c r="L4223" s="85" t="n">
        <v>0.554166666666667</v>
      </c>
      <c r="M4223" s="85" t="n">
        <v>0.597916666666667</v>
      </c>
      <c r="N4223" s="86" t="str">
        <f aca="false">IF(A4224=A4223,IF(L4224,TEXT(L4224-M4223,"h:mm"),0),IF(M4223&lt;0.25,TEXT(L4224-M4223,"h:mm"),TEXT(1-M4223+L4224,"h:mm")))</f>
        <v>20:00</v>
      </c>
      <c r="O4223" s="59"/>
      <c r="Q4223" s="0" t="s">
        <v>75</v>
      </c>
      <c r="R4223" s="0" t="str">
        <f aca="false">CHOOSE(WEEKDAY(A4223),"Dom","Lun","Mar","Mie","Jue","Vie","Sab")</f>
        <v>Sab</v>
      </c>
    </row>
    <row r="4224" customFormat="false" ht="15" hidden="false" customHeight="false" outlineLevel="0" collapsed="false">
      <c r="A4224" s="87" t="n">
        <v>44598</v>
      </c>
      <c r="B4224" s="48" t="s">
        <v>5893</v>
      </c>
      <c r="C4224" s="97" t="n">
        <v>300</v>
      </c>
      <c r="D4224" s="50" t="s">
        <v>821</v>
      </c>
      <c r="E4224" s="51" t="s">
        <v>5894</v>
      </c>
      <c r="F4224" s="52" t="n">
        <f aca="false">IF(MONTH(A4224)=MONTH(A4223),F4223+1,1)</f>
        <v>1</v>
      </c>
      <c r="G4224" s="51"/>
      <c r="H4224" s="54" t="s">
        <v>233</v>
      </c>
      <c r="I4224" s="54" t="s">
        <v>100</v>
      </c>
      <c r="J4224" s="54" t="s">
        <v>2313</v>
      </c>
      <c r="K4224" s="151" t="s">
        <v>72</v>
      </c>
      <c r="L4224" s="57" t="n">
        <v>0.43125</v>
      </c>
      <c r="M4224" s="57" t="n">
        <v>0.43125</v>
      </c>
      <c r="N4224" s="58" t="str">
        <f aca="false">IF(A4226=A4224,IF(L4226,TEXT(L4226-M4224,"h:mm"),0),IF(M4224&lt;0.25,TEXT(L4226-M4224,"h:mm"),TEXT(1-M4224+L4226,"h:mm")))</f>
        <v>23:26</v>
      </c>
      <c r="O4224" s="98" t="s">
        <v>5895</v>
      </c>
      <c r="P4224" s="0" t="s">
        <v>5896</v>
      </c>
      <c r="Q4224" s="0" t="s">
        <v>75</v>
      </c>
      <c r="R4224" s="0" t="str">
        <f aca="false">CHOOSE(WEEKDAY(A4224),"Dom","Lun","Mar","Mie","Jue","Vie","Sab")</f>
        <v>Dom</v>
      </c>
    </row>
    <row r="4225" customFormat="false" ht="15" hidden="false" customHeight="false" outlineLevel="0" collapsed="false">
      <c r="A4225" s="32" t="n">
        <v>44599</v>
      </c>
      <c r="B4225" s="9" t="s">
        <v>1459</v>
      </c>
      <c r="C4225" s="156" t="n">
        <v>300</v>
      </c>
      <c r="D4225" s="137" t="s">
        <v>821</v>
      </c>
      <c r="E4225" s="73" t="s">
        <v>1460</v>
      </c>
      <c r="F4225" s="74" t="n">
        <f aca="false">IF(MONTH(A4225)=MONTH(A4224),F4224+1,1)</f>
        <v>2</v>
      </c>
      <c r="G4225" s="73"/>
      <c r="H4225" s="75" t="s">
        <v>1461</v>
      </c>
      <c r="I4225" s="75" t="s">
        <v>159</v>
      </c>
      <c r="J4225" s="75" t="s">
        <v>2313</v>
      </c>
      <c r="K4225" s="34" t="s">
        <v>80</v>
      </c>
      <c r="L4225" s="7" t="n">
        <v>0.38125</v>
      </c>
      <c r="M4225" s="7" t="n">
        <v>0.39375</v>
      </c>
      <c r="N4225" s="77" t="str">
        <f aca="false">IF(A4226=A4225,IF(L4226,TEXT(L4226-M4225,"h:mm"),0),IF(M4225&lt;0.25,TEXT(L4226-M4225,"h:mm"),TEXT(1-M4225+L4226,"h:mm")))</f>
        <v>0:20</v>
      </c>
      <c r="O4225" s="37" t="s">
        <v>5897</v>
      </c>
      <c r="Q4225" s="0" t="s">
        <v>75</v>
      </c>
      <c r="R4225" s="0" t="str">
        <f aca="false">CHOOSE(WEEKDAY(A4225),"Dom","Lun","Mar","Mie","Jue","Vie","Sab")</f>
        <v>Lun</v>
      </c>
    </row>
    <row r="4226" customFormat="false" ht="15" hidden="false" customHeight="false" outlineLevel="0" collapsed="false">
      <c r="A4226" s="32" t="n">
        <v>44599</v>
      </c>
      <c r="B4226" s="9" t="s">
        <v>3267</v>
      </c>
      <c r="C4226" s="33" t="n">
        <v>430</v>
      </c>
      <c r="D4226" s="72" t="s">
        <v>821</v>
      </c>
      <c r="E4226" s="73" t="s">
        <v>3268</v>
      </c>
      <c r="F4226" s="74" t="n">
        <f aca="false">IF(MONTH(A4226)=MONTH(A4225),F4225+1,1)</f>
        <v>3</v>
      </c>
      <c r="G4226" s="73"/>
      <c r="H4226" s="75" t="s">
        <v>3269</v>
      </c>
      <c r="I4226" s="75" t="s">
        <v>314</v>
      </c>
      <c r="J4226" s="75" t="s">
        <v>2313</v>
      </c>
      <c r="K4226" s="34" t="s">
        <v>80</v>
      </c>
      <c r="L4226" s="7" t="n">
        <v>0.407638888888889</v>
      </c>
      <c r="M4226" s="7" t="n">
        <v>0.490972222222222</v>
      </c>
      <c r="N4226" s="77" t="str">
        <f aca="false">IF(A4227=A4226,IF(L4227,TEXT(L4227-M4226,"h:mm"),0),IF(M4226&lt;0.25,TEXT(L4227-M4226,"h:mm"),TEXT(1-M4226+L4227,"h:mm")))</f>
        <v>0:34</v>
      </c>
      <c r="O4226" s="37" t="s">
        <v>3270</v>
      </c>
      <c r="P4226" s="0" t="s">
        <v>2315</v>
      </c>
      <c r="Q4226" s="0" t="s">
        <v>75</v>
      </c>
      <c r="R4226" s="0" t="str">
        <f aca="false">CHOOSE(WEEKDAY(A4226),"Dom","Lun","Mar","Mie","Jue","Vie","Sab")</f>
        <v>Lun</v>
      </c>
    </row>
    <row r="4227" customFormat="false" ht="15" hidden="true" customHeight="false" outlineLevel="0" collapsed="false">
      <c r="A4227" s="32" t="n">
        <v>44599</v>
      </c>
      <c r="B4227" s="9" t="s">
        <v>2770</v>
      </c>
      <c r="D4227" s="72"/>
      <c r="E4227" s="73"/>
      <c r="F4227" s="74"/>
      <c r="G4227" s="73"/>
      <c r="H4227" s="75"/>
      <c r="I4227" s="75"/>
      <c r="J4227" s="75"/>
      <c r="K4227" s="34" t="s">
        <v>108</v>
      </c>
      <c r="L4227" s="7" t="n">
        <v>0.514583333333333</v>
      </c>
      <c r="M4227" s="7" t="n">
        <v>0.516666666666667</v>
      </c>
      <c r="N4227" s="77" t="str">
        <f aca="false">IF(A4228=A4227,IF(L4228,TEXT(L4228-M4227,"h:mm"),0),IF(M4227&lt;0.25,TEXT(L4228-M4227,"h:mm"),TEXT(1-M4227+L4228,"h:mm")))</f>
        <v>0:15</v>
      </c>
      <c r="O4227" s="37" t="s">
        <v>5898</v>
      </c>
      <c r="Q4227" s="0" t="s">
        <v>75</v>
      </c>
      <c r="R4227" s="0" t="str">
        <f aca="false">CHOOSE(WEEKDAY(A4227),"Dom","Lun","Mar","Mie","Jue","Vie","Sab")</f>
        <v>Lun</v>
      </c>
    </row>
    <row r="4228" customFormat="false" ht="15" hidden="true" customHeight="false" outlineLevel="0" collapsed="false">
      <c r="A4228" s="47" t="n">
        <v>44599</v>
      </c>
      <c r="B4228" s="79" t="str">
        <f aca="false">IF(K4228="LAG.OXIDACIÓN","Va a descargar a la Laguna de Oxidación",IF(K4228="GARAJE","Retorna al garaje",""))</f>
        <v>Retorna al garaje</v>
      </c>
      <c r="C4228" s="49"/>
      <c r="D4228" s="80"/>
      <c r="E4228" s="81"/>
      <c r="F4228" s="82"/>
      <c r="G4228" s="81"/>
      <c r="H4228" s="83"/>
      <c r="I4228" s="83"/>
      <c r="J4228" s="83"/>
      <c r="K4228" s="103" t="s">
        <v>96</v>
      </c>
      <c r="L4228" s="85" t="n">
        <v>0.527083333333333</v>
      </c>
      <c r="M4228" s="85" t="n">
        <v>0.55</v>
      </c>
      <c r="N4228" s="86" t="str">
        <f aca="false">IF(A4229=A4228,IF(L4229,TEXT(L4229-M4228,"h:mm"),0),IF(M4228&lt;0.25,TEXT(L4229-M4228,"h:mm"),TEXT(1-M4228+L4229,"h:mm")))</f>
        <v>19:45</v>
      </c>
      <c r="O4228" s="59"/>
      <c r="Q4228" s="0" t="s">
        <v>75</v>
      </c>
      <c r="R4228" s="0" t="str">
        <f aca="false">CHOOSE(WEEKDAY(A4228),"Dom","Lun","Mar","Mie","Jue","Vie","Sab")</f>
        <v>Lun</v>
      </c>
    </row>
    <row r="4229" customFormat="false" ht="15" hidden="false" customHeight="false" outlineLevel="0" collapsed="false">
      <c r="A4229" s="32" t="n">
        <v>44600</v>
      </c>
      <c r="B4229" s="9" t="s">
        <v>5899</v>
      </c>
      <c r="C4229" s="33" t="n">
        <v>380</v>
      </c>
      <c r="D4229" s="72" t="s">
        <v>821</v>
      </c>
      <c r="E4229" s="73" t="s">
        <v>5900</v>
      </c>
      <c r="F4229" s="74" t="n">
        <f aca="false">IF(MONTH(A4229)=MONTH(A4228),F4228+1,1)</f>
        <v>1</v>
      </c>
      <c r="G4229" s="73"/>
      <c r="H4229" s="75" t="s">
        <v>5901</v>
      </c>
      <c r="I4229" s="75" t="s">
        <v>100</v>
      </c>
      <c r="J4229" s="75" t="s">
        <v>2313</v>
      </c>
      <c r="K4229" s="34" t="s">
        <v>80</v>
      </c>
      <c r="L4229" s="7" t="n">
        <v>0.372916666666667</v>
      </c>
      <c r="M4229" s="7" t="n">
        <v>0.391666666666667</v>
      </c>
      <c r="N4229" s="77" t="str">
        <f aca="false">IF(A4230=A4229,IF(L4230,TEXT(L4230-M4229,"h:mm"),0),IF(M4229&lt;0.25,TEXT(L4230-M4229,"h:mm"),TEXT(1-M4229+L4230,"h:mm")))</f>
        <v>0:57</v>
      </c>
      <c r="O4229" s="37" t="s">
        <v>5902</v>
      </c>
      <c r="Q4229" s="0" t="s">
        <v>115</v>
      </c>
      <c r="R4229" s="0" t="str">
        <f aca="false">CHOOSE(WEEKDAY(A4229),"Dom","Lun","Mar","Mie","Jue","Vie","Sab")</f>
        <v>Mar</v>
      </c>
    </row>
    <row r="4230" customFormat="false" ht="15" hidden="false" customHeight="false" outlineLevel="0" collapsed="false">
      <c r="A4230" s="32" t="n">
        <v>44600</v>
      </c>
      <c r="B4230" s="9" t="s">
        <v>1297</v>
      </c>
      <c r="C4230" s="156" t="n">
        <v>300</v>
      </c>
      <c r="D4230" s="137" t="s">
        <v>104</v>
      </c>
      <c r="E4230" s="73"/>
      <c r="F4230" s="74" t="n">
        <f aca="false">IF(MONTH(A4230)=MONTH(A4229),F4229+1,1)</f>
        <v>2</v>
      </c>
      <c r="G4230" s="73"/>
      <c r="H4230" s="75"/>
      <c r="I4230" s="75" t="s">
        <v>187</v>
      </c>
      <c r="J4230" s="75" t="s">
        <v>2313</v>
      </c>
      <c r="K4230" s="34" t="s">
        <v>80</v>
      </c>
      <c r="L4230" s="7" t="n">
        <v>0.43125</v>
      </c>
      <c r="M4230" s="7" t="n">
        <v>0.459722222222222</v>
      </c>
      <c r="N4230" s="77" t="str">
        <f aca="false">IF(A4231=A4230,IF(L4231,TEXT(L4231-M4230,"h:mm"),0),IF(M4230&lt;0.25,TEXT(L4231-M4230,"h:mm"),TEXT(1-M4230+L4231,"h:mm")))</f>
        <v>22:52</v>
      </c>
      <c r="O4230" s="37" t="s">
        <v>5903</v>
      </c>
      <c r="Q4230" s="0" t="s">
        <v>115</v>
      </c>
      <c r="R4230" s="0" t="str">
        <f aca="false">CHOOSE(WEEKDAY(A4230),"Dom","Lun","Mar","Mie","Jue","Vie","Sab")</f>
        <v>Mar</v>
      </c>
    </row>
    <row r="4231" customFormat="false" ht="15" hidden="true" customHeight="false" outlineLevel="0" collapsed="false">
      <c r="A4231" s="32" t="n">
        <v>44600</v>
      </c>
      <c r="B4231" s="9" t="s">
        <v>5904</v>
      </c>
      <c r="D4231" s="72"/>
      <c r="E4231" s="73"/>
      <c r="F4231" s="74"/>
      <c r="G4231" s="73"/>
      <c r="H4231" s="75"/>
      <c r="I4231" s="75"/>
      <c r="J4231" s="75"/>
      <c r="K4231" s="34" t="s">
        <v>108</v>
      </c>
      <c r="L4231" s="7" t="n">
        <v>0.4125</v>
      </c>
      <c r="M4231" s="7" t="n">
        <v>0.41875</v>
      </c>
      <c r="N4231" s="77" t="str">
        <f aca="false">IF(A4232=A4231,IF(L4232,TEXT(L4232-M4231,"h:mm"),0),IF(M4231&lt;0.25,TEXT(L4232-M4231,"h:mm"),TEXT(1-M4231+L4232,"h:mm")))</f>
        <v>1:18</v>
      </c>
      <c r="O4231" s="37" t="s">
        <v>5905</v>
      </c>
      <c r="Q4231" s="0" t="s">
        <v>115</v>
      </c>
      <c r="R4231" s="0" t="str">
        <f aca="false">CHOOSE(WEEKDAY(A4231),"Dom","Lun","Mar","Mie","Jue","Vie","Sab")</f>
        <v>Mar</v>
      </c>
    </row>
    <row r="4232" customFormat="false" ht="15" hidden="true" customHeight="false" outlineLevel="0" collapsed="false">
      <c r="A4232" s="47" t="n">
        <v>44600</v>
      </c>
      <c r="B4232" s="79" t="str">
        <f aca="false">IF(K4232="LAG.OXIDACIÓN","Va a descargar a la Laguna de Oxidación",IF(K4232="GARAJE","Retorna al garaje",""))</f>
        <v>Retorna al garaje</v>
      </c>
      <c r="C4232" s="49"/>
      <c r="D4232" s="80"/>
      <c r="E4232" s="81"/>
      <c r="F4232" s="82"/>
      <c r="G4232" s="81"/>
      <c r="H4232" s="83"/>
      <c r="I4232" s="83"/>
      <c r="J4232" s="83"/>
      <c r="K4232" s="103" t="s">
        <v>96</v>
      </c>
      <c r="L4232" s="85" t="n">
        <v>0.472916666666667</v>
      </c>
      <c r="M4232" s="85" t="n">
        <v>0.4875</v>
      </c>
      <c r="N4232" s="86" t="str">
        <f aca="false">IF(A4233=A4232,IF(L4233,TEXT(L4233-M4232,"h:mm"),0),IF(M4232&lt;0.25,TEXT(L4233-M4232,"h:mm"),TEXT(1-M4232+L4233,"h:mm")))</f>
        <v>22:13</v>
      </c>
      <c r="O4232" s="59"/>
      <c r="Q4232" s="0" t="s">
        <v>115</v>
      </c>
      <c r="R4232" s="0" t="str">
        <f aca="false">CHOOSE(WEEKDAY(A4232),"Dom","Lun","Mar","Mie","Jue","Vie","Sab")</f>
        <v>Mar</v>
      </c>
    </row>
    <row r="4233" customFormat="false" ht="15" hidden="false" customHeight="false" outlineLevel="0" collapsed="false">
      <c r="A4233" s="32" t="n">
        <v>44601</v>
      </c>
      <c r="B4233" s="9" t="s">
        <v>204</v>
      </c>
      <c r="C4233" s="156" t="n">
        <v>450</v>
      </c>
      <c r="D4233" s="137" t="s">
        <v>104</v>
      </c>
      <c r="E4233" s="73" t="s">
        <v>205</v>
      </c>
      <c r="F4233" s="74" t="n">
        <f aca="false">IF(MONTH(A4233)=MONTH(A4232),F4232+1,1)</f>
        <v>1</v>
      </c>
      <c r="G4233" s="73"/>
      <c r="H4233" s="75" t="s">
        <v>204</v>
      </c>
      <c r="I4233" s="75" t="s">
        <v>79</v>
      </c>
      <c r="J4233" s="75" t="s">
        <v>2313</v>
      </c>
      <c r="K4233" s="34" t="s">
        <v>80</v>
      </c>
      <c r="L4233" s="7" t="n">
        <v>0.413194444444444</v>
      </c>
      <c r="M4233" s="7" t="n">
        <v>0.418055555555556</v>
      </c>
      <c r="N4233" s="77" t="str">
        <f aca="false">IF(A4234=A4233,IF(L4234,TEXT(L4234-M4233,"h:mm"),0),IF(M4233&lt;0.25,TEXT(L4234-M4233,"h:mm"),TEXT(1-M4233+L4234,"h:mm")))</f>
        <v>2:06</v>
      </c>
      <c r="O4233" s="37" t="s">
        <v>207</v>
      </c>
      <c r="Q4233" s="0" t="s">
        <v>115</v>
      </c>
      <c r="R4233" s="0" t="str">
        <f aca="false">CHOOSE(WEEKDAY(A4233),"Dom","Lun","Mar","Mie","Jue","Vie","Sab")</f>
        <v>Mie</v>
      </c>
    </row>
    <row r="4234" customFormat="false" ht="15" hidden="false" customHeight="false" outlineLevel="0" collapsed="false">
      <c r="A4234" s="32" t="n">
        <v>44601</v>
      </c>
      <c r="B4234" s="9" t="s">
        <v>2478</v>
      </c>
      <c r="C4234" s="33" t="n">
        <v>300</v>
      </c>
      <c r="D4234" s="72" t="s">
        <v>104</v>
      </c>
      <c r="E4234" s="73" t="s">
        <v>421</v>
      </c>
      <c r="F4234" s="74" t="n">
        <f aca="false">IF(MONTH(A4234)=MONTH(A4233),F4233+1,1)</f>
        <v>2</v>
      </c>
      <c r="G4234" s="73"/>
      <c r="H4234" s="75"/>
      <c r="I4234" s="75" t="s">
        <v>79</v>
      </c>
      <c r="J4234" s="75" t="s">
        <v>2313</v>
      </c>
      <c r="K4234" s="34" t="s">
        <v>80</v>
      </c>
      <c r="L4234" s="7" t="n">
        <v>0.505555555555556</v>
      </c>
      <c r="M4234" s="7" t="n">
        <v>0.538888888888889</v>
      </c>
      <c r="N4234" s="77" t="str">
        <f aca="false">IF(A4235=A4234,IF(L4235,TEXT(L4235-M4234,"h:mm"),0),IF(M4234&lt;0.25,TEXT(L4235-M4234,"h:mm"),TEXT(1-M4234+L4235,"h:mm")))</f>
        <v>1:12</v>
      </c>
      <c r="O4234" s="37" t="s">
        <v>422</v>
      </c>
      <c r="Q4234" s="0" t="s">
        <v>115</v>
      </c>
      <c r="R4234" s="0" t="str">
        <f aca="false">CHOOSE(WEEKDAY(A4234),"Dom","Lun","Mar","Mie","Jue","Vie","Sab")</f>
        <v>Mie</v>
      </c>
    </row>
    <row r="4235" customFormat="false" ht="15" hidden="false" customHeight="false" outlineLevel="0" collapsed="false">
      <c r="A4235" s="32" t="n">
        <v>44601</v>
      </c>
      <c r="B4235" s="9" t="s">
        <v>1225</v>
      </c>
      <c r="C4235" s="156" t="n">
        <v>500</v>
      </c>
      <c r="D4235" s="137" t="s">
        <v>104</v>
      </c>
      <c r="E4235" s="73" t="s">
        <v>1226</v>
      </c>
      <c r="F4235" s="74" t="n">
        <f aca="false">IF(MONTH(A4235)=MONTH(A4234),F4234+1,1)</f>
        <v>3</v>
      </c>
      <c r="G4235" s="73"/>
      <c r="H4235" s="75"/>
      <c r="I4235" s="75" t="s">
        <v>1227</v>
      </c>
      <c r="J4235" s="75" t="s">
        <v>2313</v>
      </c>
      <c r="K4235" s="34" t="s">
        <v>80</v>
      </c>
      <c r="L4235" s="7" t="n">
        <v>0.588888888888889</v>
      </c>
      <c r="M4235" s="7" t="n">
        <v>0.627777777777778</v>
      </c>
      <c r="N4235" s="77" t="str">
        <f aca="false">IF(A4236=A4235,IF(L4236,TEXT(L4236-M4235,"h:mm"),0),IF(M4235&lt;0.25,TEXT(L4236-M4235,"h:mm"),TEXT(1-M4235+L4236,"h:mm")))</f>
        <v>18:07</v>
      </c>
      <c r="O4235" s="37" t="s">
        <v>1228</v>
      </c>
      <c r="Q4235" s="0" t="s">
        <v>115</v>
      </c>
      <c r="R4235" s="0" t="str">
        <f aca="false">CHOOSE(WEEKDAY(A4235),"Dom","Lun","Mar","Mie","Jue","Vie","Sab")</f>
        <v>Mie</v>
      </c>
    </row>
    <row r="4236" customFormat="false" ht="15" hidden="true" customHeight="false" outlineLevel="0" collapsed="false">
      <c r="A4236" s="32" t="n">
        <v>44601</v>
      </c>
      <c r="B4236" s="9" t="s">
        <v>5906</v>
      </c>
      <c r="D4236" s="72"/>
      <c r="E4236" s="73"/>
      <c r="F4236" s="74"/>
      <c r="G4236" s="73"/>
      <c r="H4236" s="75"/>
      <c r="I4236" s="75"/>
      <c r="J4236" s="75"/>
      <c r="K4236" s="34" t="s">
        <v>108</v>
      </c>
      <c r="L4236" s="7" t="n">
        <v>0.382638888888889</v>
      </c>
      <c r="M4236" s="7" t="n">
        <v>0.401388888888889</v>
      </c>
      <c r="N4236" s="77" t="str">
        <f aca="false">IF(A4237=A4236,IF(L4237,TEXT(L4237-M4236,"h:mm"),0),IF(M4236&lt;0.25,TEXT(L4237-M4236,"h:mm"),TEXT(1-M4236+L4237,"h:mm")))</f>
        <v>0:05</v>
      </c>
      <c r="O4236" s="37" t="s">
        <v>5907</v>
      </c>
      <c r="Q4236" s="0" t="s">
        <v>115</v>
      </c>
      <c r="R4236" s="0" t="str">
        <f aca="false">CHOOSE(WEEKDAY(A4236),"Dom","Lun","Mar","Mie","Jue","Vie","Sab")</f>
        <v>Mie</v>
      </c>
    </row>
    <row r="4237" customFormat="false" ht="15" hidden="true" customHeight="false" outlineLevel="0" collapsed="false">
      <c r="A4237" s="32" t="n">
        <v>44601</v>
      </c>
      <c r="B4237" s="9" t="s">
        <v>5571</v>
      </c>
      <c r="D4237" s="72"/>
      <c r="E4237" s="73"/>
      <c r="F4237" s="74"/>
      <c r="G4237" s="73"/>
      <c r="H4237" s="75"/>
      <c r="I4237" s="75"/>
      <c r="J4237" s="75"/>
      <c r="K4237" s="34" t="s">
        <v>257</v>
      </c>
      <c r="L4237" s="7" t="n">
        <v>0.404861111111111</v>
      </c>
      <c r="M4237" s="7" t="n">
        <v>0.409027777777778</v>
      </c>
      <c r="N4237" s="77" t="str">
        <f aca="false">IF(A4238=A4237,IF(L4238,TEXT(L4238-M4237,"h:mm"),0),IF(M4237&lt;0.25,TEXT(L4238-M4237,"h:mm"),TEXT(1-M4237+L4238,"h:mm")))</f>
        <v>0:57</v>
      </c>
      <c r="Q4237" s="0" t="s">
        <v>115</v>
      </c>
      <c r="R4237" s="0" t="str">
        <f aca="false">CHOOSE(WEEKDAY(A4237),"Dom","Lun","Mar","Mie","Jue","Vie","Sab")</f>
        <v>Mie</v>
      </c>
    </row>
    <row r="4238" customFormat="false" ht="15" hidden="true" customHeight="false" outlineLevel="0" collapsed="false">
      <c r="A4238" s="32" t="n">
        <v>44601</v>
      </c>
      <c r="B4238" s="9" t="s">
        <v>5280</v>
      </c>
      <c r="D4238" s="72"/>
      <c r="E4238" s="73"/>
      <c r="F4238" s="74"/>
      <c r="G4238" s="73"/>
      <c r="H4238" s="75"/>
      <c r="I4238" s="75"/>
      <c r="J4238" s="75"/>
      <c r="K4238" s="34" t="s">
        <v>144</v>
      </c>
      <c r="L4238" s="7" t="n">
        <v>0.448611111111111</v>
      </c>
      <c r="M4238" s="7" t="n">
        <v>0.481944444444444</v>
      </c>
      <c r="N4238" s="77" t="str">
        <f aca="false">IF(A4239=A4238,IF(L4239,TEXT(L4239-M4238,"h:mm"),0),IF(M4238&lt;0.25,TEXT(L4239-M4238,"h:mm"),TEXT(1-M4238+L4239,"h:mm")))</f>
        <v>1:43</v>
      </c>
      <c r="Q4238" s="0" t="s">
        <v>115</v>
      </c>
      <c r="R4238" s="0" t="str">
        <f aca="false">CHOOSE(WEEKDAY(A4238),"Dom","Lun","Mar","Mie","Jue","Vie","Sab")</f>
        <v>Mie</v>
      </c>
    </row>
    <row r="4239" customFormat="false" ht="15" hidden="true" customHeight="false" outlineLevel="0" collapsed="false">
      <c r="A4239" s="32" t="n">
        <v>44601</v>
      </c>
      <c r="B4239" s="9" t="str">
        <f aca="false">IF(K4239="LAG.OXIDACIÓN","Va a descargar a la Laguna de Oxidación",IF(K4239="GARAJE","Retorna al garaje",""))</f>
        <v>Retorna al garaje</v>
      </c>
      <c r="D4239" s="72"/>
      <c r="E4239" s="73"/>
      <c r="F4239" s="74"/>
      <c r="G4239" s="73"/>
      <c r="H4239" s="75"/>
      <c r="I4239" s="75"/>
      <c r="J4239" s="75"/>
      <c r="K4239" s="34" t="s">
        <v>96</v>
      </c>
      <c r="L4239" s="7" t="n">
        <v>0.553472222222222</v>
      </c>
      <c r="M4239" s="7" t="n">
        <v>0.584027777777778</v>
      </c>
      <c r="N4239" s="77" t="str">
        <f aca="false">IF(A4240=A4239,IF(L4240,TEXT(L4240-M4239,"h:mm"),0),IF(M4239&lt;0.25,TEXT(L4240-M4239,"h:mm"),TEXT(1-M4239+L4240,"h:mm")))</f>
        <v>2:02</v>
      </c>
      <c r="Q4239" s="0" t="s">
        <v>115</v>
      </c>
      <c r="R4239" s="0" t="str">
        <f aca="false">CHOOSE(WEEKDAY(A4239),"Dom","Lun","Mar","Mie","Jue","Vie","Sab")</f>
        <v>Mie</v>
      </c>
    </row>
    <row r="4240" customFormat="false" ht="15" hidden="true" customHeight="false" outlineLevel="0" collapsed="false">
      <c r="A4240" s="32" t="n">
        <v>44601</v>
      </c>
      <c r="B4240" s="9" t="str">
        <f aca="false">IF(K4240="LAG.OXIDACIÓN","Va a descargar a la Laguna de Oxidación",IF(K4240="GARAJE","Retorna al garaje",""))</f>
        <v>Va a descargar a la Laguna de Oxidación</v>
      </c>
      <c r="D4240" s="72"/>
      <c r="E4240" s="73"/>
      <c r="F4240" s="74"/>
      <c r="G4240" s="73"/>
      <c r="H4240" s="75"/>
      <c r="I4240" s="75"/>
      <c r="J4240" s="75"/>
      <c r="K4240" s="34" t="s">
        <v>144</v>
      </c>
      <c r="L4240" s="7" t="n">
        <v>0.66875</v>
      </c>
      <c r="M4240" s="7" t="n">
        <v>0.702777777777778</v>
      </c>
      <c r="N4240" s="77" t="str">
        <f aca="false">IF(A4241=A4240,IF(L4241,TEXT(L4241-M4240,"h:mm"),0),IF(M4240&lt;0.25,TEXT(L4241-M4240,"h:mm"),TEXT(1-M4240+L4241,"h:mm")))</f>
        <v>0:15</v>
      </c>
      <c r="Q4240" s="0" t="s">
        <v>115</v>
      </c>
      <c r="R4240" s="0" t="str">
        <f aca="false">CHOOSE(WEEKDAY(A4240),"Dom","Lun","Mar","Mie","Jue","Vie","Sab")</f>
        <v>Mie</v>
      </c>
    </row>
    <row r="4241" customFormat="false" ht="15" hidden="true" customHeight="false" outlineLevel="0" collapsed="false">
      <c r="A4241" s="47" t="n">
        <v>44601</v>
      </c>
      <c r="B4241" s="79" t="str">
        <f aca="false">IF(K4241="LAG.OXIDACIÓN","Va a descargar a la Laguna de Oxidación",IF(K4241="GARAJE","Retorna al garaje",""))</f>
        <v>Retorna al garaje</v>
      </c>
      <c r="C4241" s="49"/>
      <c r="D4241" s="80"/>
      <c r="E4241" s="81"/>
      <c r="F4241" s="82"/>
      <c r="G4241" s="81"/>
      <c r="H4241" s="83"/>
      <c r="I4241" s="83"/>
      <c r="J4241" s="83"/>
      <c r="K4241" s="103" t="s">
        <v>96</v>
      </c>
      <c r="L4241" s="85" t="n">
        <v>0.713194444444444</v>
      </c>
      <c r="M4241" s="85" t="n">
        <v>0.727083333333333</v>
      </c>
      <c r="N4241" s="86" t="str">
        <f aca="false">IF(A4243=A4241,IF(L4243,TEXT(L4243-M4241,"h:mm"),0),IF(M4241&lt;0.25,TEXT(L4243-M4241,"h:mm"),TEXT(1-M4241+L4243,"h:mm")))</f>
        <v>22:28</v>
      </c>
      <c r="O4241" s="59"/>
      <c r="Q4241" s="0" t="s">
        <v>115</v>
      </c>
      <c r="R4241" s="0" t="str">
        <f aca="false">CHOOSE(WEEKDAY(A4241),"Dom","Lun","Mar","Mie","Jue","Vie","Sab")</f>
        <v>Mie</v>
      </c>
    </row>
    <row r="4242" customFormat="false" ht="15" hidden="false" customHeight="false" outlineLevel="0" collapsed="false">
      <c r="A4242" s="87" t="n">
        <v>44603</v>
      </c>
      <c r="B4242" s="48" t="s">
        <v>2970</v>
      </c>
      <c r="C4242" s="97" t="n">
        <v>350</v>
      </c>
      <c r="D4242" s="50" t="s">
        <v>821</v>
      </c>
      <c r="E4242" s="51" t="s">
        <v>2971</v>
      </c>
      <c r="F4242" s="52" t="n">
        <f aca="false">IF(MONTH(A4242)=MONTH(A4241),F4241+1,1)</f>
        <v>1</v>
      </c>
      <c r="G4242" s="51"/>
      <c r="H4242" s="54" t="s">
        <v>2972</v>
      </c>
      <c r="I4242" s="54" t="s">
        <v>100</v>
      </c>
      <c r="J4242" s="54" t="s">
        <v>2313</v>
      </c>
      <c r="K4242" s="151" t="s">
        <v>757</v>
      </c>
      <c r="L4242" s="57"/>
      <c r="M4242" s="57"/>
      <c r="N4242" s="58"/>
      <c r="O4242" s="98" t="s">
        <v>2973</v>
      </c>
      <c r="Q4242" s="0" t="s">
        <v>115</v>
      </c>
      <c r="R4242" s="0" t="str">
        <f aca="false">CHOOSE(WEEKDAY(A4242),"Dom","Lun","Mar","Mie","Jue","Vie","Sab")</f>
        <v>Vie</v>
      </c>
    </row>
    <row r="4243" customFormat="false" ht="15" hidden="false" customHeight="false" outlineLevel="0" collapsed="false">
      <c r="A4243" s="32" t="n">
        <v>44604</v>
      </c>
      <c r="B4243" s="9" t="s">
        <v>5908</v>
      </c>
      <c r="C4243" s="156" t="n">
        <v>300</v>
      </c>
      <c r="D4243" s="137" t="s">
        <v>104</v>
      </c>
      <c r="E4243" s="73"/>
      <c r="F4243" s="74" t="n">
        <f aca="false">IF(MONTH(A4243)=MONTH(A4242),F4242+1,1)</f>
        <v>2</v>
      </c>
      <c r="G4243" s="73"/>
      <c r="H4243" s="75"/>
      <c r="I4243" s="75" t="s">
        <v>79</v>
      </c>
      <c r="J4243" s="75" t="s">
        <v>2313</v>
      </c>
      <c r="K4243" s="34" t="s">
        <v>80</v>
      </c>
      <c r="L4243" s="7" t="n">
        <v>0.663194444444444</v>
      </c>
      <c r="M4243" s="7" t="n">
        <v>0.7</v>
      </c>
      <c r="N4243" s="77" t="str">
        <f aca="false">IF(A4244=A4243,IF(L4244,TEXT(L4244-M4243,"h:mm"),0),IF(M4243&lt;0.25,TEXT(L4244-M4243,"h:mm"),TEXT(1-M4243+L4244,"h:mm")))</f>
        <v>0:23</v>
      </c>
      <c r="O4243" s="37" t="s">
        <v>5909</v>
      </c>
      <c r="Q4243" s="0" t="s">
        <v>115</v>
      </c>
      <c r="R4243" s="0" t="str">
        <f aca="false">CHOOSE(WEEKDAY(A4243),"Dom","Lun","Mar","Mie","Jue","Vie","Sab")</f>
        <v>Sab</v>
      </c>
    </row>
    <row r="4244" customFormat="false" ht="15" hidden="false" customHeight="false" outlineLevel="0" collapsed="false">
      <c r="A4244" s="32" t="n">
        <v>44604</v>
      </c>
      <c r="B4244" s="9" t="s">
        <v>2201</v>
      </c>
      <c r="C4244" s="156" t="n">
        <v>350</v>
      </c>
      <c r="D4244" s="137" t="s">
        <v>104</v>
      </c>
      <c r="E4244" s="73" t="s">
        <v>1129</v>
      </c>
      <c r="F4244" s="74" t="n">
        <f aca="false">IF(MONTH(A4244)=MONTH(A4243),F4243+1,1)</f>
        <v>3</v>
      </c>
      <c r="G4244" s="73"/>
      <c r="H4244" s="75"/>
      <c r="I4244" s="75" t="s">
        <v>113</v>
      </c>
      <c r="J4244" s="75" t="s">
        <v>2313</v>
      </c>
      <c r="K4244" s="34" t="s">
        <v>80</v>
      </c>
      <c r="L4244" s="7" t="n">
        <v>0.715972222222222</v>
      </c>
      <c r="M4244" s="7" t="n">
        <v>0.725694444444444</v>
      </c>
      <c r="N4244" s="77" t="str">
        <f aca="false">IF(A4245=A4244,IF(L4245,TEXT(L4245-M4244,"h:mm"),0),IF(M4244&lt;0.25,TEXT(L4245-M4244,"h:mm"),TEXT(1-M4244+L4245,"h:mm")))</f>
        <v>17:41</v>
      </c>
      <c r="O4244" s="37" t="s">
        <v>1130</v>
      </c>
      <c r="Q4244" s="0" t="s">
        <v>115</v>
      </c>
      <c r="R4244" s="0" t="str">
        <f aca="false">CHOOSE(WEEKDAY(A4244),"Dom","Lun","Mar","Mie","Jue","Vie","Sab")</f>
        <v>Sab</v>
      </c>
    </row>
    <row r="4245" customFormat="false" ht="15" hidden="false" customHeight="false" outlineLevel="0" collapsed="false">
      <c r="A4245" s="32" t="n">
        <v>44604</v>
      </c>
      <c r="B4245" s="9" t="s">
        <v>68</v>
      </c>
      <c r="C4245" s="156" t="n">
        <v>450</v>
      </c>
      <c r="D4245" s="137" t="s">
        <v>69</v>
      </c>
      <c r="E4245" s="73" t="s">
        <v>70</v>
      </c>
      <c r="F4245" s="74" t="n">
        <f aca="false">IF(MONTH(A4245)=MONTH(A4244),F4244+1,1)</f>
        <v>4</v>
      </c>
      <c r="G4245" s="73"/>
      <c r="H4245" s="75" t="s">
        <v>71</v>
      </c>
      <c r="I4245" s="75" t="s">
        <v>113</v>
      </c>
      <c r="J4245" s="75" t="s">
        <v>2313</v>
      </c>
      <c r="K4245" s="34" t="s">
        <v>80</v>
      </c>
      <c r="L4245" s="7" t="n">
        <v>0.4625</v>
      </c>
      <c r="M4245" s="7" t="n">
        <v>0.4875</v>
      </c>
      <c r="N4245" s="77" t="str">
        <f aca="false">IF(A4246=A4245,IF(L4246,TEXT(L4246-M4245,"h:mm"),0),IF(M4245&lt;0.25,TEXT(L4246-M4245,"h:mm"),TEXT(1-M4245+L4246,"h:mm")))</f>
        <v>23:14</v>
      </c>
      <c r="O4245" s="37" t="s">
        <v>74</v>
      </c>
      <c r="Q4245" s="0" t="s">
        <v>115</v>
      </c>
      <c r="R4245" s="0" t="str">
        <f aca="false">CHOOSE(WEEKDAY(A4245),"Dom","Lun","Mar","Mie","Jue","Vie","Sab")</f>
        <v>Sab</v>
      </c>
    </row>
    <row r="4246" customFormat="false" ht="15" hidden="true" customHeight="false" outlineLevel="0" collapsed="false">
      <c r="A4246" s="32" t="n">
        <v>44604</v>
      </c>
      <c r="B4246" s="9" t="s">
        <v>5910</v>
      </c>
      <c r="D4246" s="72"/>
      <c r="E4246" s="73"/>
      <c r="F4246" s="74"/>
      <c r="G4246" s="73"/>
      <c r="H4246" s="75"/>
      <c r="I4246" s="75"/>
      <c r="J4246" s="75"/>
      <c r="K4246" s="34" t="s">
        <v>257</v>
      </c>
      <c r="L4246" s="7" t="n">
        <v>0.455555555555556</v>
      </c>
      <c r="M4246" s="7" t="n">
        <v>0.458333333333333</v>
      </c>
      <c r="N4246" s="77" t="str">
        <f aca="false">IF(A4247=A4246,IF(L4247,TEXT(L4247-M4246,"h:mm"),0),IF(M4246&lt;0.25,TEXT(L4247-M4246,"h:mm"),TEXT(1-M4246+L4247,"h:mm")))</f>
        <v>1:40</v>
      </c>
      <c r="Q4246" s="0" t="s">
        <v>115</v>
      </c>
      <c r="R4246" s="0" t="str">
        <f aca="false">CHOOSE(WEEKDAY(A4246),"Dom","Lun","Mar","Mie","Jue","Vie","Sab")</f>
        <v>Sab</v>
      </c>
    </row>
    <row r="4247" customFormat="false" ht="15" hidden="true" customHeight="false" outlineLevel="0" collapsed="false">
      <c r="A4247" s="32" t="n">
        <v>44604</v>
      </c>
      <c r="B4247" s="9" t="str">
        <f aca="false">IF(K4247="LAG.OXIDACIÓN","Va a descargar a la Laguna de Oxidación",IF(K4247="GARAJE","Retorna al garaje",""))</f>
        <v>Retorna al garaje</v>
      </c>
      <c r="D4247" s="72"/>
      <c r="E4247" s="73"/>
      <c r="F4247" s="74"/>
      <c r="G4247" s="73"/>
      <c r="H4247" s="75"/>
      <c r="I4247" s="75"/>
      <c r="J4247" s="75"/>
      <c r="K4247" s="34" t="s">
        <v>96</v>
      </c>
      <c r="L4247" s="7" t="n">
        <v>0.527777777777778</v>
      </c>
      <c r="M4247" s="7" t="n">
        <v>0.561805555555556</v>
      </c>
      <c r="N4247" s="77" t="str">
        <f aca="false">IF(A4248=A4247,IF(L4248,TEXT(L4248-M4247,"h:mm"),0),IF(M4247&lt;0.25,TEXT(L4248-M4247,"h:mm"),TEXT(1-M4247+L4248,"h:mm")))</f>
        <v>4:26</v>
      </c>
      <c r="Q4247" s="0" t="s">
        <v>115</v>
      </c>
      <c r="R4247" s="0" t="str">
        <f aca="false">CHOOSE(WEEKDAY(A4247),"Dom","Lun","Mar","Mie","Jue","Vie","Sab")</f>
        <v>Sab</v>
      </c>
    </row>
    <row r="4248" customFormat="false" ht="15" hidden="true" customHeight="false" outlineLevel="0" collapsed="false">
      <c r="A4248" s="47" t="n">
        <v>44604</v>
      </c>
      <c r="B4248" s="79" t="str">
        <f aca="false">IF(K4248="LAG.OXIDACIÓN","Va a descargar a la Laguna de Oxidación",IF(K4248="GARAJE","Retorna al garaje",""))</f>
        <v>Retorna al garaje</v>
      </c>
      <c r="C4248" s="49"/>
      <c r="D4248" s="80"/>
      <c r="E4248" s="81"/>
      <c r="F4248" s="82"/>
      <c r="G4248" s="81"/>
      <c r="H4248" s="83"/>
      <c r="I4248" s="83"/>
      <c r="J4248" s="83"/>
      <c r="K4248" s="103" t="s">
        <v>96</v>
      </c>
      <c r="L4248" s="85" t="n">
        <v>0.746527777777778</v>
      </c>
      <c r="M4248" s="85" t="n">
        <v>0.772916666666667</v>
      </c>
      <c r="N4248" s="86" t="str">
        <f aca="false">IF(A4249=A4248,IF(L4249,TEXT(L4249-M4248,"h:mm"),0),IF(M4248&lt;0.25,TEXT(L4249-M4248,"h:mm"),TEXT(1-M4248+L4249,"h:mm")))</f>
        <v>19:56</v>
      </c>
      <c r="O4248" s="59"/>
      <c r="Q4248" s="0" t="s">
        <v>115</v>
      </c>
      <c r="R4248" s="0" t="str">
        <f aca="false">CHOOSE(WEEKDAY(A4248),"Dom","Lun","Mar","Mie","Jue","Vie","Sab")</f>
        <v>Sab</v>
      </c>
    </row>
    <row r="4249" customFormat="false" ht="15" hidden="false" customHeight="false" outlineLevel="0" collapsed="false">
      <c r="A4249" s="32" t="n">
        <v>44606</v>
      </c>
      <c r="B4249" s="9" t="s">
        <v>5911</v>
      </c>
      <c r="C4249" s="156" t="n">
        <v>300</v>
      </c>
      <c r="D4249" s="137" t="s">
        <v>104</v>
      </c>
      <c r="E4249" s="73"/>
      <c r="F4249" s="74" t="n">
        <f aca="false">IF(MONTH(A4249)=MONTH(A4248),F4248+1,1)</f>
        <v>1</v>
      </c>
      <c r="G4249" s="73"/>
      <c r="H4249" s="75"/>
      <c r="I4249" s="75" t="s">
        <v>159</v>
      </c>
      <c r="J4249" s="75" t="s">
        <v>2313</v>
      </c>
      <c r="K4249" s="34" t="s">
        <v>80</v>
      </c>
      <c r="L4249" s="7" t="n">
        <v>0.603472222222222</v>
      </c>
      <c r="M4249" s="7" t="n">
        <v>0.61875</v>
      </c>
      <c r="N4249" s="77" t="str">
        <f aca="false">IF(A4250=A4249,IF(L4250,TEXT(L4250-M4249,"h:mm"),0),IF(M4249&lt;0.25,TEXT(L4250-M4249,"h:mm"),TEXT(1-M4249+L4250,"h:mm")))</f>
        <v>1:23</v>
      </c>
      <c r="O4249" s="37" t="s">
        <v>5912</v>
      </c>
      <c r="Q4249" s="0" t="s">
        <v>115</v>
      </c>
      <c r="R4249" s="0" t="str">
        <f aca="false">CHOOSE(WEEKDAY(A4249),"Dom","Lun","Mar","Mie","Jue","Vie","Sab")</f>
        <v>Lun</v>
      </c>
    </row>
    <row r="4250" customFormat="false" ht="15" hidden="false" customHeight="false" outlineLevel="0" collapsed="false">
      <c r="A4250" s="32" t="n">
        <v>44606</v>
      </c>
      <c r="B4250" s="9" t="s">
        <v>5913</v>
      </c>
      <c r="C4250" s="156" t="n">
        <v>400</v>
      </c>
      <c r="D4250" s="137" t="s">
        <v>104</v>
      </c>
      <c r="E4250" s="73"/>
      <c r="F4250" s="74" t="n">
        <f aca="false">IF(MONTH(A4250)=MONTH(A4249),F4249+1,1)</f>
        <v>2</v>
      </c>
      <c r="G4250" s="73"/>
      <c r="H4250" s="75"/>
      <c r="I4250" s="75" t="s">
        <v>113</v>
      </c>
      <c r="J4250" s="75" t="s">
        <v>2313</v>
      </c>
      <c r="K4250" s="34" t="s">
        <v>80</v>
      </c>
      <c r="L4250" s="7" t="n">
        <v>0.676388888888889</v>
      </c>
      <c r="M4250" s="7" t="n">
        <v>0.683333333333333</v>
      </c>
      <c r="N4250" s="77" t="str">
        <f aca="false">IF(A4251=A4250,IF(L4251,TEXT(L4251-M4250,"h:mm"),0),IF(M4250&lt;0.25,TEXT(L4251-M4250,"h:mm"),TEXT(1-M4250+L4251,"h:mm")))</f>
        <v>22:53</v>
      </c>
      <c r="O4250" s="37" t="s">
        <v>5914</v>
      </c>
      <c r="Q4250" s="0" t="s">
        <v>115</v>
      </c>
      <c r="R4250" s="0" t="str">
        <f aca="false">CHOOSE(WEEKDAY(A4250),"Dom","Lun","Mar","Mie","Jue","Vie","Sab")</f>
        <v>Lun</v>
      </c>
    </row>
    <row r="4251" customFormat="false" ht="15" hidden="true" customHeight="false" outlineLevel="0" collapsed="false">
      <c r="A4251" s="32" t="n">
        <v>44606</v>
      </c>
      <c r="B4251" s="9" t="s">
        <v>5915</v>
      </c>
      <c r="C4251" s="156"/>
      <c r="D4251" s="137"/>
      <c r="E4251" s="73"/>
      <c r="F4251" s="74"/>
      <c r="G4251" s="73"/>
      <c r="H4251" s="75"/>
      <c r="I4251" s="75"/>
      <c r="J4251" s="75"/>
      <c r="K4251" s="34" t="s">
        <v>257</v>
      </c>
      <c r="L4251" s="7" t="n">
        <v>0.636805555555555</v>
      </c>
      <c r="M4251" s="7" t="n">
        <v>0.670833333333333</v>
      </c>
      <c r="N4251" s="77" t="str">
        <f aca="false">IF(A4252=A4251,IF(L4252,TEXT(L4252-M4251,"h:mm"),0),IF(M4251&lt;0.25,TEXT(L4252-M4251,"h:mm"),TEXT(1-M4251+L4252,"h:mm")))</f>
        <v>1:12</v>
      </c>
      <c r="Q4251" s="0" t="s">
        <v>115</v>
      </c>
      <c r="R4251" s="0" t="str">
        <f aca="false">CHOOSE(WEEKDAY(A4251),"Dom","Lun","Mar","Mie","Jue","Vie","Sab")</f>
        <v>Lun</v>
      </c>
    </row>
    <row r="4252" customFormat="false" ht="15" hidden="true" customHeight="false" outlineLevel="0" collapsed="false">
      <c r="A4252" s="47" t="n">
        <v>44606</v>
      </c>
      <c r="B4252" s="79" t="str">
        <f aca="false">IF(K4252="LAG.OXIDACIÓN","Va a descargar a la Laguna de Oxidación",IF(K4252="GARAJE","Retorna al garaje",""))</f>
        <v>Retorna al garaje</v>
      </c>
      <c r="C4252" s="49"/>
      <c r="D4252" s="80"/>
      <c r="E4252" s="81"/>
      <c r="F4252" s="82"/>
      <c r="G4252" s="81"/>
      <c r="H4252" s="83"/>
      <c r="I4252" s="83"/>
      <c r="J4252" s="83"/>
      <c r="K4252" s="103" t="s">
        <v>96</v>
      </c>
      <c r="L4252" s="85" t="n">
        <v>0.720833333333333</v>
      </c>
      <c r="M4252" s="85" t="n">
        <v>0.75</v>
      </c>
      <c r="N4252" s="86" t="str">
        <f aca="false">IF(A4254=A4252,IF(L4254,TEXT(L4254-M4252,"h:mm"),0),IF(M4252&lt;0.25,TEXT(L4254-M4252,"h:mm"),TEXT(1-M4252+L4254,"h:mm")))</f>
        <v>14:08</v>
      </c>
      <c r="O4252" s="59"/>
      <c r="Q4252" s="0" t="s">
        <v>115</v>
      </c>
      <c r="R4252" s="0" t="str">
        <f aca="false">CHOOSE(WEEKDAY(A4252),"Dom","Lun","Mar","Mie","Jue","Vie","Sab")</f>
        <v>Lun</v>
      </c>
    </row>
    <row r="4253" customFormat="false" ht="15" hidden="false" customHeight="false" outlineLevel="0" collapsed="false">
      <c r="A4253" s="87" t="n">
        <v>44607</v>
      </c>
      <c r="B4253" s="48" t="s">
        <v>5916</v>
      </c>
      <c r="C4253" s="97" t="n">
        <v>300</v>
      </c>
      <c r="D4253" s="50" t="s">
        <v>821</v>
      </c>
      <c r="E4253" s="51" t="s">
        <v>5917</v>
      </c>
      <c r="F4253" s="52" t="n">
        <f aca="false">IF(MONTH(A4253)=MONTH(A4252),F4252+1,1)</f>
        <v>1</v>
      </c>
      <c r="G4253" s="51"/>
      <c r="H4253" s="54" t="s">
        <v>233</v>
      </c>
      <c r="I4253" s="54" t="s">
        <v>183</v>
      </c>
      <c r="J4253" s="54" t="s">
        <v>2313</v>
      </c>
      <c r="K4253" s="151" t="s">
        <v>72</v>
      </c>
      <c r="L4253" s="57" t="n">
        <v>0.513194444444444</v>
      </c>
      <c r="M4253" s="57" t="n">
        <v>0.513194444444444</v>
      </c>
      <c r="N4253" s="58"/>
      <c r="O4253" s="98" t="s">
        <v>5918</v>
      </c>
      <c r="P4253" s="0" t="s">
        <v>5919</v>
      </c>
      <c r="Q4253" s="0" t="s">
        <v>115</v>
      </c>
      <c r="R4253" s="0" t="str">
        <f aca="false">CHOOSE(WEEKDAY(A4253),"Dom","Lun","Mar","Mie","Jue","Vie","Sab")</f>
        <v>Mar</v>
      </c>
    </row>
    <row r="4254" customFormat="false" ht="15" hidden="false" customHeight="false" outlineLevel="0" collapsed="false">
      <c r="A4254" s="32" t="n">
        <v>44608</v>
      </c>
      <c r="B4254" s="9" t="s">
        <v>5920</v>
      </c>
      <c r="C4254" s="156" t="n">
        <v>450</v>
      </c>
      <c r="D4254" s="137" t="s">
        <v>104</v>
      </c>
      <c r="E4254" s="73"/>
      <c r="F4254" s="74" t="n">
        <f aca="false">IF(MONTH(A4254)=MONTH(A4253),F4253+1,1)</f>
        <v>2</v>
      </c>
      <c r="G4254" s="73"/>
      <c r="H4254" s="75"/>
      <c r="I4254" s="75" t="s">
        <v>314</v>
      </c>
      <c r="J4254" s="75" t="s">
        <v>2313</v>
      </c>
      <c r="K4254" s="34" t="s">
        <v>80</v>
      </c>
      <c r="L4254" s="7" t="n">
        <v>0.338888888888889</v>
      </c>
      <c r="M4254" s="7" t="n">
        <v>0.361111111111111</v>
      </c>
      <c r="N4254" s="77" t="str">
        <f aca="false">IF(A4255=A4254,IF(L4255,TEXT(L4255-M4254,"h:mm"),0),IF(M4254&lt;0.25,TEXT(L4255-M4254,"h:mm"),TEXT(1-M4254+L4255,"h:mm")))</f>
        <v>8:36</v>
      </c>
      <c r="O4254" s="37" t="s">
        <v>5921</v>
      </c>
      <c r="Q4254" s="0" t="s">
        <v>332</v>
      </c>
      <c r="R4254" s="0" t="str">
        <f aca="false">CHOOSE(WEEKDAY(A4254),"Dom","Lun","Mar","Mie","Jue","Vie","Sab")</f>
        <v>Mie</v>
      </c>
    </row>
    <row r="4255" customFormat="false" ht="15" hidden="false" customHeight="false" outlineLevel="0" collapsed="false">
      <c r="A4255" s="32" t="n">
        <v>44608</v>
      </c>
      <c r="B4255" s="9" t="s">
        <v>204</v>
      </c>
      <c r="C4255" s="156" t="n">
        <v>450</v>
      </c>
      <c r="D4255" s="137" t="s">
        <v>104</v>
      </c>
      <c r="E4255" s="73" t="s">
        <v>205</v>
      </c>
      <c r="F4255" s="74" t="n">
        <f aca="false">IF(MONTH(A4255)=MONTH(A4254),F4254+1,1)</f>
        <v>3</v>
      </c>
      <c r="G4255" s="73"/>
      <c r="H4255" s="75" t="s">
        <v>204</v>
      </c>
      <c r="I4255" s="75" t="s">
        <v>79</v>
      </c>
      <c r="J4255" s="75" t="s">
        <v>2313</v>
      </c>
      <c r="K4255" s="34" t="s">
        <v>80</v>
      </c>
      <c r="L4255" s="7" t="n">
        <v>0.719444444444444</v>
      </c>
      <c r="M4255" s="7" t="n">
        <v>0.754166666666667</v>
      </c>
      <c r="N4255" s="77" t="str">
        <f aca="false">IF(A4256=A4255,IF(L4256,TEXT(L4256-M4255,"h:mm"),0),IF(M4255&lt;0.25,TEXT(L4256-M4255,"h:mm"),TEXT(1-M4255+L4256,"h:mm")))</f>
        <v>15:18</v>
      </c>
      <c r="O4255" s="37" t="s">
        <v>207</v>
      </c>
      <c r="Q4255" s="0" t="s">
        <v>332</v>
      </c>
      <c r="R4255" s="0" t="str">
        <f aca="false">CHOOSE(WEEKDAY(A4255),"Dom","Lun","Mar","Mie","Jue","Vie","Sab")</f>
        <v>Mie</v>
      </c>
    </row>
    <row r="4256" customFormat="false" ht="15" hidden="true" customHeight="false" outlineLevel="0" collapsed="false">
      <c r="A4256" s="32" t="n">
        <v>44608</v>
      </c>
      <c r="B4256" s="9" t="str">
        <f aca="false">IF(K4256="LAG.OXIDACIÓN","Va a descargar a la Laguna de Oxidación",IF(K4256="GARAJE","Retorna al garaje",""))</f>
        <v>Va a descargar a la Laguna de Oxidación</v>
      </c>
      <c r="D4256" s="72"/>
      <c r="E4256" s="73"/>
      <c r="F4256" s="74"/>
      <c r="G4256" s="73"/>
      <c r="H4256" s="75"/>
      <c r="I4256" s="75"/>
      <c r="J4256" s="75"/>
      <c r="K4256" s="34" t="s">
        <v>144</v>
      </c>
      <c r="L4256" s="7" t="n">
        <v>0.391666666666667</v>
      </c>
      <c r="M4256" s="7" t="n">
        <v>0.436111111111111</v>
      </c>
      <c r="N4256" s="77" t="str">
        <f aca="false">IF(A4257=A4256,IF(L4257,TEXT(L4257-M4256,"h:mm"),0),IF(M4256&lt;0.25,TEXT(L4257-M4256,"h:mm"),TEXT(1-M4256+L4257,"h:mm")))</f>
        <v>1:23</v>
      </c>
      <c r="Q4256" s="0" t="s">
        <v>332</v>
      </c>
      <c r="R4256" s="0" t="str">
        <f aca="false">CHOOSE(WEEKDAY(A4256),"Dom","Lun","Mar","Mie","Jue","Vie","Sab")</f>
        <v>Mie</v>
      </c>
    </row>
    <row r="4257" customFormat="false" ht="15" hidden="true" customHeight="false" outlineLevel="0" collapsed="false">
      <c r="A4257" s="32" t="n">
        <v>44608</v>
      </c>
      <c r="B4257" s="9" t="str">
        <f aca="false">IF(K4257="LAG.OXIDACIÓN","Va a descargar a la Laguna de Oxidación",IF(K4257="GARAJE","Retorna al garaje",""))</f>
        <v>Retorna al garaje</v>
      </c>
      <c r="D4257" s="72"/>
      <c r="E4257" s="73"/>
      <c r="F4257" s="74"/>
      <c r="G4257" s="73"/>
      <c r="H4257" s="75"/>
      <c r="I4257" s="75"/>
      <c r="J4257" s="75"/>
      <c r="K4257" s="34" t="s">
        <v>96</v>
      </c>
      <c r="L4257" s="7" t="n">
        <v>0.49375</v>
      </c>
      <c r="M4257" s="7" t="n">
        <v>0.5125</v>
      </c>
      <c r="N4257" s="77" t="str">
        <f aca="false">IF(A4258=A4257,IF(L4258,TEXT(L4258-M4257,"h:mm"),0),IF(M4257&lt;0.25,TEXT(L4258-M4257,"h:mm"),TEXT(1-M4257+L4258,"h:mm")))</f>
        <v>6:14</v>
      </c>
      <c r="Q4257" s="0" t="s">
        <v>332</v>
      </c>
      <c r="R4257" s="0" t="str">
        <f aca="false">CHOOSE(WEEKDAY(A4257),"Dom","Lun","Mar","Mie","Jue","Vie","Sab")</f>
        <v>Mie</v>
      </c>
    </row>
    <row r="4258" customFormat="false" ht="15" hidden="true" customHeight="false" outlineLevel="0" collapsed="false">
      <c r="A4258" s="47" t="n">
        <v>44608</v>
      </c>
      <c r="B4258" s="79" t="str">
        <f aca="false">IF(K4258="LAG.OXIDACIÓN","Va a descargar a la Laguna de Oxidación",IF(K4258="GARAJE","Retorna al garaje",""))</f>
        <v>Retorna al garaje</v>
      </c>
      <c r="C4258" s="49"/>
      <c r="D4258" s="80"/>
      <c r="E4258" s="81"/>
      <c r="F4258" s="82"/>
      <c r="G4258" s="81"/>
      <c r="H4258" s="83"/>
      <c r="I4258" s="83"/>
      <c r="J4258" s="83"/>
      <c r="K4258" s="103" t="s">
        <v>96</v>
      </c>
      <c r="L4258" s="85" t="n">
        <v>0.772222222222222</v>
      </c>
      <c r="M4258" s="85" t="n">
        <v>0.813888888888889</v>
      </c>
      <c r="N4258" s="86" t="str">
        <f aca="false">IF(A4259=A4258,IF(L4259,TEXT(L4259-M4258,"h:mm"),0),IF(M4258&lt;0.25,TEXT(L4259-M4258,"h:mm"),TEXT(1-M4258+L4259,"h:mm")))</f>
        <v>13:32</v>
      </c>
      <c r="O4258" s="59"/>
      <c r="Q4258" s="0" t="s">
        <v>332</v>
      </c>
      <c r="R4258" s="0" t="str">
        <f aca="false">CHOOSE(WEEKDAY(A4258),"Dom","Lun","Mar","Mie","Jue","Vie","Sab")</f>
        <v>Mie</v>
      </c>
    </row>
    <row r="4259" customFormat="false" ht="15" hidden="false" customHeight="false" outlineLevel="0" collapsed="false">
      <c r="A4259" s="32" t="n">
        <v>44609</v>
      </c>
      <c r="B4259" s="9" t="s">
        <v>5922</v>
      </c>
      <c r="C4259" s="33" t="n">
        <v>380</v>
      </c>
      <c r="D4259" s="72" t="s">
        <v>821</v>
      </c>
      <c r="E4259" s="73" t="s">
        <v>5923</v>
      </c>
      <c r="F4259" s="74" t="n">
        <f aca="false">IF(MONTH(A4259)=MONTH(A4258),F4258+1,1)</f>
        <v>1</v>
      </c>
      <c r="G4259" s="73"/>
      <c r="H4259" s="75" t="s">
        <v>5924</v>
      </c>
      <c r="I4259" s="75" t="s">
        <v>113</v>
      </c>
      <c r="J4259" s="75" t="s">
        <v>2313</v>
      </c>
      <c r="K4259" s="34" t="s">
        <v>80</v>
      </c>
      <c r="L4259" s="7" t="n">
        <v>0.377777777777778</v>
      </c>
      <c r="M4259" s="7" t="n">
        <v>0.4125</v>
      </c>
      <c r="N4259" s="77" t="str">
        <f aca="false">IF(A4260=A4259,IF(L4260,TEXT(L4260-M4259,"h:mm"),0),IF(M4259&lt;0.25,TEXT(L4260-M4259,"h:mm"),TEXT(1-M4259+L4260,"h:mm")))</f>
        <v>0:21</v>
      </c>
      <c r="O4259" s="37" t="s">
        <v>5925</v>
      </c>
      <c r="Q4259" s="0" t="s">
        <v>332</v>
      </c>
      <c r="R4259" s="0" t="str">
        <f aca="false">CHOOSE(WEEKDAY(A4259),"Dom","Lun","Mar","Mie","Jue","Vie","Sab")</f>
        <v>Jue</v>
      </c>
    </row>
    <row r="4260" customFormat="false" ht="15" hidden="false" customHeight="false" outlineLevel="0" collapsed="false">
      <c r="A4260" s="32" t="n">
        <v>44609</v>
      </c>
      <c r="B4260" s="9" t="s">
        <v>5926</v>
      </c>
      <c r="C4260" s="33" t="n">
        <v>320</v>
      </c>
      <c r="D4260" s="72" t="s">
        <v>821</v>
      </c>
      <c r="E4260" s="73" t="s">
        <v>5927</v>
      </c>
      <c r="F4260" s="74" t="n">
        <f aca="false">IF(MONTH(A4260)=MONTH(A4259),F4259+1,1)</f>
        <v>2</v>
      </c>
      <c r="G4260" s="73"/>
      <c r="H4260" s="75" t="s">
        <v>5928</v>
      </c>
      <c r="I4260" s="75" t="s">
        <v>159</v>
      </c>
      <c r="J4260" s="75" t="s">
        <v>2313</v>
      </c>
      <c r="K4260" s="34" t="s">
        <v>80</v>
      </c>
      <c r="L4260" s="7" t="n">
        <v>0.427083333333333</v>
      </c>
      <c r="M4260" s="7" t="n">
        <v>0.486805555555556</v>
      </c>
      <c r="N4260" s="77" t="str">
        <f aca="false">IF(A4261=A4260,IF(L4261,TEXT(L4261-M4260,"h:mm"),0),IF(M4260&lt;0.25,TEXT(L4261-M4260,"h:mm"),TEXT(1-M4260+L4261,"h:mm")))</f>
        <v>2:17</v>
      </c>
      <c r="O4260" s="37" t="s">
        <v>5929</v>
      </c>
      <c r="Q4260" s="0" t="s">
        <v>332</v>
      </c>
      <c r="R4260" s="0" t="str">
        <f aca="false">CHOOSE(WEEKDAY(A4260),"Dom","Lun","Mar","Mie","Jue","Vie","Sab")</f>
        <v>Jue</v>
      </c>
    </row>
    <row r="4261" customFormat="false" ht="15" hidden="false" customHeight="false" outlineLevel="0" collapsed="false">
      <c r="A4261" s="32" t="n">
        <v>44609</v>
      </c>
      <c r="B4261" s="9" t="s">
        <v>5930</v>
      </c>
      <c r="C4261" s="33" t="n">
        <v>300</v>
      </c>
      <c r="D4261" s="72" t="s">
        <v>821</v>
      </c>
      <c r="E4261" s="73" t="s">
        <v>5931</v>
      </c>
      <c r="F4261" s="74" t="n">
        <f aca="false">IF(MONTH(A4261)=MONTH(A4260),F4260+1,1)</f>
        <v>3</v>
      </c>
      <c r="G4261" s="73"/>
      <c r="H4261" s="75" t="s">
        <v>5932</v>
      </c>
      <c r="I4261" s="75" t="s">
        <v>100</v>
      </c>
      <c r="J4261" s="75" t="s">
        <v>2313</v>
      </c>
      <c r="K4261" s="34" t="s">
        <v>80</v>
      </c>
      <c r="L4261" s="7" t="n">
        <v>0.581944444444444</v>
      </c>
      <c r="M4261" s="7" t="n">
        <v>0.590277777777778</v>
      </c>
      <c r="N4261" s="77" t="str">
        <f aca="false">IF(A4262=A4261,IF(L4262,TEXT(L4262-M4261,"h:mm"),0),IF(M4261&lt;0.25,TEXT(L4262-M4261,"h:mm"),TEXT(1-M4261+L4262,"h:mm")))</f>
        <v>0:22</v>
      </c>
      <c r="O4261" s="37" t="s">
        <v>5933</v>
      </c>
      <c r="Q4261" s="0" t="s">
        <v>332</v>
      </c>
      <c r="R4261" s="0" t="str">
        <f aca="false">CHOOSE(WEEKDAY(A4261),"Dom","Lun","Mar","Mie","Jue","Vie","Sab")</f>
        <v>Jue</v>
      </c>
    </row>
    <row r="4262" customFormat="false" ht="15" hidden="false" customHeight="false" outlineLevel="0" collapsed="false">
      <c r="A4262" s="32" t="n">
        <v>44609</v>
      </c>
      <c r="B4262" s="9" t="s">
        <v>5934</v>
      </c>
      <c r="C4262" s="33" t="n">
        <v>350</v>
      </c>
      <c r="D4262" s="72" t="s">
        <v>821</v>
      </c>
      <c r="E4262" s="73" t="s">
        <v>5935</v>
      </c>
      <c r="F4262" s="74" t="n">
        <f aca="false">IF(MONTH(A4262)=MONTH(A4261),F4261+1,1)</f>
        <v>4</v>
      </c>
      <c r="G4262" s="73"/>
      <c r="H4262" s="75" t="s">
        <v>5936</v>
      </c>
      <c r="I4262" s="75" t="s">
        <v>100</v>
      </c>
      <c r="J4262" s="75" t="s">
        <v>2313</v>
      </c>
      <c r="K4262" s="34" t="s">
        <v>80</v>
      </c>
      <c r="L4262" s="7" t="n">
        <v>0.605555555555555</v>
      </c>
      <c r="M4262" s="7" t="n">
        <v>0.609027777777778</v>
      </c>
      <c r="N4262" s="77" t="str">
        <f aca="false">IF(A4263=A4262,IF(L4263,TEXT(L4263-M4262,"h:mm"),0),IF(M4262&lt;0.25,TEXT(L4263-M4262,"h:mm"),TEXT(1-M4262+L4263,"h:mm")))</f>
        <v>0:56</v>
      </c>
      <c r="O4262" s="37" t="s">
        <v>5937</v>
      </c>
      <c r="Q4262" s="0" t="s">
        <v>332</v>
      </c>
      <c r="R4262" s="0" t="str">
        <f aca="false">CHOOSE(WEEKDAY(A4262),"Dom","Lun","Mar","Mie","Jue","Vie","Sab")</f>
        <v>Jue</v>
      </c>
    </row>
    <row r="4263" customFormat="false" ht="15" hidden="false" customHeight="false" outlineLevel="0" collapsed="false">
      <c r="A4263" s="32" t="n">
        <v>44609</v>
      </c>
      <c r="B4263" s="9" t="s">
        <v>5938</v>
      </c>
      <c r="C4263" s="33" t="n">
        <v>515</v>
      </c>
      <c r="D4263" s="72" t="s">
        <v>821</v>
      </c>
      <c r="E4263" s="73" t="s">
        <v>5939</v>
      </c>
      <c r="F4263" s="74" t="n">
        <f aca="false">IF(MONTH(A4263)=MONTH(A4262),F4262+1,1)</f>
        <v>5</v>
      </c>
      <c r="G4263" s="73"/>
      <c r="H4263" s="75" t="s">
        <v>5940</v>
      </c>
      <c r="I4263" s="75" t="s">
        <v>113</v>
      </c>
      <c r="J4263" s="75" t="s">
        <v>2313</v>
      </c>
      <c r="K4263" s="34" t="s">
        <v>80</v>
      </c>
      <c r="L4263" s="7" t="n">
        <v>0.647916666666667</v>
      </c>
      <c r="M4263" s="7" t="n">
        <v>0.674305555555556</v>
      </c>
      <c r="N4263" s="77" t="str">
        <f aca="false">IF(A4264=A4263,IF(L4264,TEXT(L4264-M4263,"h:mm"),0),IF(M4263&lt;0.25,TEXT(L4264-M4263,"h:mm"),TEXT(1-M4263+L4264,"h:mm")))</f>
        <v>20:04</v>
      </c>
      <c r="O4263" s="37" t="s">
        <v>5941</v>
      </c>
      <c r="P4263" s="0" t="s">
        <v>5942</v>
      </c>
      <c r="Q4263" s="0" t="s">
        <v>332</v>
      </c>
      <c r="R4263" s="0" t="str">
        <f aca="false">CHOOSE(WEEKDAY(A4263),"Dom","Lun","Mar","Mie","Jue","Vie","Sab")</f>
        <v>Jue</v>
      </c>
    </row>
    <row r="4264" customFormat="false" ht="15" hidden="true" customHeight="false" outlineLevel="0" collapsed="false">
      <c r="A4264" s="32" t="n">
        <v>44609</v>
      </c>
      <c r="B4264" s="9" t="str">
        <f aca="false">IF(K4264="LAG.OXIDACIÓN","Va a descargar a la Laguna de Oxidación",IF(K4264="GARAJE","Retorna al garaje",""))</f>
        <v>Va a descargar a la Laguna de Oxidación</v>
      </c>
      <c r="D4264" s="72"/>
      <c r="E4264" s="73"/>
      <c r="F4264" s="74"/>
      <c r="G4264" s="73"/>
      <c r="H4264" s="75"/>
      <c r="I4264" s="75"/>
      <c r="J4264" s="75"/>
      <c r="K4264" s="34" t="s">
        <v>144</v>
      </c>
      <c r="L4264" s="7" t="n">
        <v>0.510416666666667</v>
      </c>
      <c r="M4264" s="7" t="n">
        <v>0.531944444444444</v>
      </c>
      <c r="N4264" s="77" t="str">
        <f aca="false">IF(A4265=A4264,IF(L4265,TEXT(L4265-M4264,"h:mm"),0),IF(M4264&lt;0.25,TEXT(L4265-M4264,"h:mm"),TEXT(1-M4264+L4265,"h:mm")))</f>
        <v>0:12</v>
      </c>
      <c r="Q4264" s="0" t="s">
        <v>332</v>
      </c>
      <c r="R4264" s="0" t="str">
        <f aca="false">CHOOSE(WEEKDAY(A4264),"Dom","Lun","Mar","Mie","Jue","Vie","Sab")</f>
        <v>Jue</v>
      </c>
    </row>
    <row r="4265" customFormat="false" ht="15" hidden="true" customHeight="false" outlineLevel="0" collapsed="false">
      <c r="A4265" s="32" t="n">
        <v>44609</v>
      </c>
      <c r="B4265" s="9" t="s">
        <v>5943</v>
      </c>
      <c r="D4265" s="72"/>
      <c r="E4265" s="73"/>
      <c r="F4265" s="74"/>
      <c r="G4265" s="73"/>
      <c r="H4265" s="75"/>
      <c r="I4265" s="75"/>
      <c r="J4265" s="75"/>
      <c r="K4265" s="34" t="s">
        <v>108</v>
      </c>
      <c r="L4265" s="7" t="n">
        <v>0.540277777777778</v>
      </c>
      <c r="M4265" s="7" t="n">
        <v>0.554861111111111</v>
      </c>
      <c r="N4265" s="77" t="str">
        <f aca="false">IF(A4266=A4265,IF(L4266,TEXT(L4266-M4265,"h:mm"),0),IF(M4265&lt;0.25,TEXT(L4266-M4265,"h:mm"),TEXT(1-M4265+L4266,"h:mm")))</f>
        <v>1:40</v>
      </c>
      <c r="O4265" s="37" t="s">
        <v>5944</v>
      </c>
      <c r="Q4265" s="0" t="s">
        <v>332</v>
      </c>
      <c r="R4265" s="0" t="str">
        <f aca="false">CHOOSE(WEEKDAY(A4265),"Dom","Lun","Mar","Mie","Jue","Vie","Sab")</f>
        <v>Jue</v>
      </c>
    </row>
    <row r="4266" customFormat="false" ht="15" hidden="true" customHeight="false" outlineLevel="0" collapsed="false">
      <c r="A4266" s="32" t="n">
        <v>44609</v>
      </c>
      <c r="B4266" s="9" t="s">
        <v>5280</v>
      </c>
      <c r="D4266" s="72"/>
      <c r="E4266" s="73"/>
      <c r="F4266" s="74"/>
      <c r="G4266" s="73"/>
      <c r="H4266" s="75"/>
      <c r="I4266" s="75"/>
      <c r="J4266" s="75"/>
      <c r="K4266" s="34" t="s">
        <v>144</v>
      </c>
      <c r="L4266" s="7" t="n">
        <v>0.624305555555556</v>
      </c>
      <c r="M4266" s="7" t="n">
        <v>0.631944444444444</v>
      </c>
      <c r="N4266" s="77" t="str">
        <f aca="false">IF(A4267=A4266,IF(L4267,TEXT(L4267-M4266,"h:mm"),0),IF(M4266&lt;0.25,TEXT(L4267-M4266,"h:mm"),TEXT(1-M4266+L4267,"h:mm")))</f>
        <v>1:27</v>
      </c>
      <c r="Q4266" s="0" t="s">
        <v>332</v>
      </c>
      <c r="R4266" s="0" t="str">
        <f aca="false">CHOOSE(WEEKDAY(A4266),"Dom","Lun","Mar","Mie","Jue","Vie","Sab")</f>
        <v>Jue</v>
      </c>
    </row>
    <row r="4267" customFormat="false" ht="15" hidden="true" customHeight="false" outlineLevel="0" collapsed="false">
      <c r="A4267" s="32" t="n">
        <v>44609</v>
      </c>
      <c r="B4267" s="9" t="s">
        <v>5945</v>
      </c>
      <c r="D4267" s="72"/>
      <c r="E4267" s="73"/>
      <c r="F4267" s="74"/>
      <c r="G4267" s="73"/>
      <c r="H4267" s="75"/>
      <c r="I4267" s="75"/>
      <c r="J4267" s="75"/>
      <c r="K4267" s="34" t="s">
        <v>108</v>
      </c>
      <c r="L4267" s="7" t="n">
        <v>0.692361111111111</v>
      </c>
      <c r="M4267" s="7" t="n">
        <v>0.705555555555556</v>
      </c>
      <c r="N4267" s="77" t="str">
        <f aca="false">IF(A4268=A4267,IF(L4268,TEXT(L4268-M4267,"h:mm"),0),IF(M4267&lt;0.25,TEXT(L4268-M4267,"h:mm"),TEXT(1-M4267+L4268,"h:mm")))</f>
        <v>0:20</v>
      </c>
      <c r="O4267" s="37" t="s">
        <v>5946</v>
      </c>
      <c r="Q4267" s="0" t="s">
        <v>332</v>
      </c>
      <c r="R4267" s="0" t="str">
        <f aca="false">CHOOSE(WEEKDAY(A4267),"Dom","Lun","Mar","Mie","Jue","Vie","Sab")</f>
        <v>Jue</v>
      </c>
    </row>
    <row r="4268" customFormat="false" ht="15" hidden="true" customHeight="false" outlineLevel="0" collapsed="false">
      <c r="A4268" s="47" t="n">
        <v>44609</v>
      </c>
      <c r="B4268" s="79" t="str">
        <f aca="false">IF(K4268="LAG.OXIDACIÓN","Va a descargar a la Laguna de Oxidación",IF(K4268="GARAJE","Retorna al garaje",""))</f>
        <v>Retorna al garaje</v>
      </c>
      <c r="C4268" s="49"/>
      <c r="D4268" s="80"/>
      <c r="E4268" s="81"/>
      <c r="F4268" s="82"/>
      <c r="G4268" s="81"/>
      <c r="H4268" s="83"/>
      <c r="I4268" s="83"/>
      <c r="J4268" s="83"/>
      <c r="K4268" s="103" t="s">
        <v>96</v>
      </c>
      <c r="L4268" s="85" t="n">
        <v>0.719444444444444</v>
      </c>
      <c r="M4268" s="85" t="n">
        <v>0.742361111111111</v>
      </c>
      <c r="N4268" s="86" t="str">
        <f aca="false">IF(A4270=A4268,IF(L4270,TEXT(L4270-M4268,"h:mm"),0),IF(M4268&lt;0.25,TEXT(L4270-M4268,"h:mm"),TEXT(1-M4268+L4270,"h:mm")))</f>
        <v>16:01</v>
      </c>
      <c r="O4268" s="59"/>
      <c r="Q4268" s="0" t="s">
        <v>332</v>
      </c>
      <c r="R4268" s="0" t="str">
        <f aca="false">CHOOSE(WEEKDAY(A4268),"Dom","Lun","Mar","Mie","Jue","Vie","Sab")</f>
        <v>Jue</v>
      </c>
    </row>
    <row r="4269" customFormat="false" ht="15" hidden="false" customHeight="false" outlineLevel="0" collapsed="false">
      <c r="A4269" s="87" t="n">
        <v>44610</v>
      </c>
      <c r="B4269" s="48" t="s">
        <v>5947</v>
      </c>
      <c r="C4269" s="97" t="n">
        <v>450</v>
      </c>
      <c r="D4269" s="50" t="s">
        <v>821</v>
      </c>
      <c r="E4269" s="51" t="s">
        <v>5948</v>
      </c>
      <c r="F4269" s="52" t="n">
        <f aca="false">IF(MONTH(A4269)=MONTH(A4268),F4268+1,1)</f>
        <v>1</v>
      </c>
      <c r="G4269" s="51"/>
      <c r="H4269" s="54" t="s">
        <v>5949</v>
      </c>
      <c r="I4269" s="54" t="s">
        <v>228</v>
      </c>
      <c r="J4269" s="54" t="s">
        <v>2313</v>
      </c>
      <c r="K4269" s="151" t="s">
        <v>72</v>
      </c>
      <c r="L4269" s="57" t="n">
        <v>0.704166666666667</v>
      </c>
      <c r="M4269" s="57" t="n">
        <v>0.704166666666667</v>
      </c>
      <c r="N4269" s="58"/>
      <c r="O4269" s="98" t="s">
        <v>5950</v>
      </c>
      <c r="Q4269" s="0" t="s">
        <v>332</v>
      </c>
      <c r="R4269" s="0" t="str">
        <f aca="false">CHOOSE(WEEKDAY(A4269),"Dom","Lun","Mar","Mie","Jue","Vie","Sab")</f>
        <v>Vie</v>
      </c>
    </row>
    <row r="4270" customFormat="false" ht="15" hidden="false" customHeight="false" outlineLevel="0" collapsed="false">
      <c r="A4270" s="32" t="n">
        <v>44614</v>
      </c>
      <c r="B4270" s="9" t="s">
        <v>5951</v>
      </c>
      <c r="C4270" s="33" t="n">
        <v>350</v>
      </c>
      <c r="D4270" s="72" t="s">
        <v>821</v>
      </c>
      <c r="E4270" s="73" t="s">
        <v>5952</v>
      </c>
      <c r="F4270" s="74" t="n">
        <f aca="false">IF(MONTH(A4270)=MONTH(A4269),F4269+1,1)</f>
        <v>2</v>
      </c>
      <c r="G4270" s="73"/>
      <c r="H4270" s="75" t="s">
        <v>5953</v>
      </c>
      <c r="I4270" s="75" t="s">
        <v>79</v>
      </c>
      <c r="J4270" s="75" t="s">
        <v>2313</v>
      </c>
      <c r="K4270" s="34" t="s">
        <v>80</v>
      </c>
      <c r="L4270" s="7" t="n">
        <v>0.409722222222222</v>
      </c>
      <c r="M4270" s="7" t="n">
        <v>0.420833333333333</v>
      </c>
      <c r="N4270" s="77" t="str">
        <f aca="false">IF(A4271=A4270,IF(L4271,TEXT(L4271-M4270,"h:mm"),0),IF(M4270&lt;0.25,TEXT(L4271-M4270,"h:mm"),TEXT(1-M4270+L4271,"h:mm")))</f>
        <v>0:29</v>
      </c>
      <c r="O4270" s="37" t="s">
        <v>5954</v>
      </c>
      <c r="Q4270" s="0" t="s">
        <v>120</v>
      </c>
      <c r="R4270" s="0" t="str">
        <f aca="false">CHOOSE(WEEKDAY(A4270),"Dom","Lun","Mar","Mie","Jue","Vie","Sab")</f>
        <v>Mar</v>
      </c>
    </row>
    <row r="4271" customFormat="false" ht="15" hidden="false" customHeight="false" outlineLevel="0" collapsed="false">
      <c r="A4271" s="32" t="n">
        <v>44614</v>
      </c>
      <c r="B4271" s="9" t="s">
        <v>204</v>
      </c>
      <c r="C4271" s="156" t="n">
        <v>450</v>
      </c>
      <c r="D4271" s="137" t="s">
        <v>104</v>
      </c>
      <c r="E4271" s="73" t="s">
        <v>205</v>
      </c>
      <c r="F4271" s="74" t="n">
        <f aca="false">IF(MONTH(A4271)=MONTH(A4270),F4270+1,1)</f>
        <v>3</v>
      </c>
      <c r="G4271" s="73"/>
      <c r="H4271" s="75" t="s">
        <v>204</v>
      </c>
      <c r="I4271" s="75" t="s">
        <v>79</v>
      </c>
      <c r="J4271" s="75" t="s">
        <v>2313</v>
      </c>
      <c r="K4271" s="34" t="s">
        <v>80</v>
      </c>
      <c r="L4271" s="7" t="n">
        <v>0.440972222222222</v>
      </c>
      <c r="M4271" s="7" t="n">
        <v>0.449305555555556</v>
      </c>
      <c r="N4271" s="77" t="str">
        <f aca="false">IF(A4272=A4271,IF(L4272,TEXT(L4272-M4271,"h:mm"),0),IF(M4271&lt;0.25,TEXT(L4272-M4271,"h:mm"),TEXT(1-M4271+L4272,"h:mm")))</f>
        <v>3:02</v>
      </c>
      <c r="O4271" s="37" t="s">
        <v>207</v>
      </c>
      <c r="Q4271" s="0" t="s">
        <v>120</v>
      </c>
      <c r="R4271" s="0" t="str">
        <f aca="false">CHOOSE(WEEKDAY(A4271),"Dom","Lun","Mar","Mie","Jue","Vie","Sab")</f>
        <v>Mar</v>
      </c>
    </row>
    <row r="4272" customFormat="false" ht="15" hidden="false" customHeight="false" outlineLevel="0" collapsed="false">
      <c r="A4272" s="32" t="n">
        <v>44614</v>
      </c>
      <c r="B4272" s="9" t="s">
        <v>2839</v>
      </c>
      <c r="C4272" s="156" t="n">
        <v>450</v>
      </c>
      <c r="D4272" s="137" t="s">
        <v>104</v>
      </c>
      <c r="E4272" s="73" t="s">
        <v>4141</v>
      </c>
      <c r="F4272" s="74" t="n">
        <f aca="false">IF(MONTH(A4272)=MONTH(A4271),F4271+1,1)</f>
        <v>4</v>
      </c>
      <c r="G4272" s="73"/>
      <c r="H4272" s="75"/>
      <c r="I4272" s="75" t="s">
        <v>131</v>
      </c>
      <c r="J4272" s="75" t="s">
        <v>2313</v>
      </c>
      <c r="K4272" s="34" t="s">
        <v>80</v>
      </c>
      <c r="L4272" s="7" t="n">
        <v>0.575694444444444</v>
      </c>
      <c r="M4272" s="7" t="n">
        <v>0.606944444444444</v>
      </c>
      <c r="N4272" s="77" t="str">
        <f aca="false">IF(A4273=A4272,IF(L4273,TEXT(L4273-M4272,"h:mm"),0),IF(M4272&lt;0.25,TEXT(L4273-M4272,"h:mm"),TEXT(1-M4272+L4273,"h:mm")))</f>
        <v>18:46</v>
      </c>
      <c r="O4272" s="37" t="s">
        <v>4142</v>
      </c>
      <c r="Q4272" s="0" t="s">
        <v>120</v>
      </c>
      <c r="R4272" s="0" t="str">
        <f aca="false">CHOOSE(WEEKDAY(A4272),"Dom","Lun","Mar","Mie","Jue","Vie","Sab")</f>
        <v>Mar</v>
      </c>
    </row>
    <row r="4273" customFormat="false" ht="15" hidden="true" customHeight="false" outlineLevel="0" collapsed="false">
      <c r="A4273" s="32" t="n">
        <v>44614</v>
      </c>
      <c r="B4273" s="9" t="s">
        <v>5915</v>
      </c>
      <c r="D4273" s="72"/>
      <c r="E4273" s="73"/>
      <c r="F4273" s="74"/>
      <c r="G4273" s="73"/>
      <c r="H4273" s="75"/>
      <c r="I4273" s="75"/>
      <c r="J4273" s="75"/>
      <c r="K4273" s="34" t="s">
        <v>257</v>
      </c>
      <c r="L4273" s="7" t="n">
        <v>0.388888888888889</v>
      </c>
      <c r="M4273" s="7" t="n">
        <v>0.408333333333333</v>
      </c>
      <c r="N4273" s="77" t="str">
        <f aca="false">IF(A4274=A4273,IF(L4274,TEXT(L4274-M4273,"h:mm"),0),IF(M4273&lt;0.25,TEXT(L4274-M4273,"h:mm"),TEXT(1-M4273+L4274,"h:mm")))</f>
        <v>1:18</v>
      </c>
      <c r="Q4273" s="0" t="s">
        <v>120</v>
      </c>
      <c r="R4273" s="0" t="str">
        <f aca="false">CHOOSE(WEEKDAY(A4273),"Dom","Lun","Mar","Mie","Jue","Vie","Sab")</f>
        <v>Mar</v>
      </c>
    </row>
    <row r="4274" customFormat="false" ht="15" hidden="true" customHeight="false" outlineLevel="0" collapsed="false">
      <c r="A4274" s="32" t="n">
        <v>44614</v>
      </c>
      <c r="B4274" s="9" t="str">
        <f aca="false">IF(K4274="LAG.OXIDACIÓN","Va a descargar a la Laguna de Oxidación",IF(K4274="GARAJE","Retorna al garaje",""))</f>
        <v>Retorna al garaje</v>
      </c>
      <c r="D4274" s="72"/>
      <c r="E4274" s="73"/>
      <c r="F4274" s="74"/>
      <c r="G4274" s="73"/>
      <c r="H4274" s="75"/>
      <c r="I4274" s="75"/>
      <c r="J4274" s="75"/>
      <c r="K4274" s="34" t="s">
        <v>96</v>
      </c>
      <c r="L4274" s="7" t="n">
        <v>0.4625</v>
      </c>
      <c r="M4274" s="7" t="n">
        <v>0.498611111111111</v>
      </c>
      <c r="N4274" s="77" t="str">
        <f aca="false">IF(A4275=A4274,IF(L4275,TEXT(L4275-M4274,"h:mm"),0),IF(M4274&lt;0.25,TEXT(L4275-M4274,"h:mm"),TEXT(1-M4274+L4275,"h:mm")))</f>
        <v>3:17</v>
      </c>
      <c r="Q4274" s="0" t="s">
        <v>120</v>
      </c>
      <c r="R4274" s="0" t="str">
        <f aca="false">CHOOSE(WEEKDAY(A4274),"Dom","Lun","Mar","Mie","Jue","Vie","Sab")</f>
        <v>Mar</v>
      </c>
    </row>
    <row r="4275" customFormat="false" ht="15" hidden="true" customHeight="false" outlineLevel="0" collapsed="false">
      <c r="A4275" s="32" t="n">
        <v>44614</v>
      </c>
      <c r="B4275" s="9" t="str">
        <f aca="false">IF(K4275="LAG.OXIDACIÓN","Va a descargar a la Laguna de Oxidación",IF(K4275="GARAJE","Retorna al garaje",""))</f>
        <v>Va a descargar a la Laguna de Oxidación</v>
      </c>
      <c r="D4275" s="72"/>
      <c r="E4275" s="73"/>
      <c r="F4275" s="74"/>
      <c r="G4275" s="73"/>
      <c r="H4275" s="75"/>
      <c r="I4275" s="75"/>
      <c r="J4275" s="75"/>
      <c r="K4275" s="34" t="s">
        <v>144</v>
      </c>
      <c r="L4275" s="7" t="n">
        <v>0.635416666666667</v>
      </c>
      <c r="M4275" s="7" t="n">
        <v>0.670833333333333</v>
      </c>
      <c r="N4275" s="77" t="str">
        <f aca="false">IF(A4276=A4275,IF(L4276,TEXT(L4276-M4275,"h:mm"),0),IF(M4275&lt;0.25,TEXT(L4276-M4275,"h:mm"),TEXT(1-M4275+L4276,"h:mm")))</f>
        <v>0:12</v>
      </c>
      <c r="Q4275" s="0" t="s">
        <v>120</v>
      </c>
      <c r="R4275" s="0" t="str">
        <f aca="false">CHOOSE(WEEKDAY(A4275),"Dom","Lun","Mar","Mie","Jue","Vie","Sab")</f>
        <v>Mar</v>
      </c>
    </row>
    <row r="4276" customFormat="false" ht="15" hidden="true" customHeight="false" outlineLevel="0" collapsed="false">
      <c r="A4276" s="47" t="n">
        <v>44614</v>
      </c>
      <c r="B4276" s="79" t="str">
        <f aca="false">IF(K4276="LAG.OXIDACIÓN","Va a descargar a la Laguna de Oxidación",IF(K4276="GARAJE","Retorna al garaje",""))</f>
        <v>Retorna al garaje</v>
      </c>
      <c r="C4276" s="49"/>
      <c r="D4276" s="80"/>
      <c r="E4276" s="81"/>
      <c r="F4276" s="82"/>
      <c r="G4276" s="81"/>
      <c r="H4276" s="83"/>
      <c r="I4276" s="83"/>
      <c r="J4276" s="83"/>
      <c r="K4276" s="103" t="s">
        <v>96</v>
      </c>
      <c r="L4276" s="85" t="n">
        <v>0.679166666666667</v>
      </c>
      <c r="M4276" s="85" t="n">
        <v>0.69375</v>
      </c>
      <c r="N4276" s="86" t="str">
        <f aca="false">IF(A4277=A4276,IF(L4277,TEXT(L4277-M4276,"h:mm"),0),IF(M4276&lt;0.25,TEXT(L4277-M4276,"h:mm"),TEXT(1-M4276+L4277,"h:mm")))</f>
        <v>21:56</v>
      </c>
      <c r="O4276" s="59"/>
      <c r="Q4276" s="0" t="s">
        <v>120</v>
      </c>
      <c r="R4276" s="0" t="str">
        <f aca="false">CHOOSE(WEEKDAY(A4276),"Dom","Lun","Mar","Mie","Jue","Vie","Sab")</f>
        <v>Mar</v>
      </c>
    </row>
    <row r="4277" customFormat="false" ht="15" hidden="false" customHeight="false" outlineLevel="0" collapsed="false">
      <c r="A4277" s="32" t="n">
        <v>44616</v>
      </c>
      <c r="B4277" s="9" t="s">
        <v>5955</v>
      </c>
      <c r="C4277" s="33" t="n">
        <v>400</v>
      </c>
      <c r="D4277" s="72" t="s">
        <v>821</v>
      </c>
      <c r="E4277" s="73" t="s">
        <v>5956</v>
      </c>
      <c r="F4277" s="74" t="n">
        <f aca="false">IF(MONTH(A4277)=MONTH(A4276),F4276+1,1)</f>
        <v>1</v>
      </c>
      <c r="G4277" s="73"/>
      <c r="H4277" s="75" t="s">
        <v>5957</v>
      </c>
      <c r="I4277" s="75" t="s">
        <v>79</v>
      </c>
      <c r="J4277" s="75" t="s">
        <v>2313</v>
      </c>
      <c r="K4277" s="34" t="s">
        <v>80</v>
      </c>
      <c r="L4277" s="7" t="n">
        <v>0.607638888888889</v>
      </c>
      <c r="M4277" s="7" t="n">
        <v>0.639583333333333</v>
      </c>
      <c r="N4277" s="77" t="str">
        <f aca="false">IF(A4278=A4277,IF(L4278,TEXT(L4278-M4277,"h:mm"),0),IF(M4277&lt;0.25,TEXT(L4278-M4277,"h:mm"),TEXT(1-M4277+L4278,"h:mm")))</f>
        <v>0:39</v>
      </c>
      <c r="O4277" s="37" t="s">
        <v>5958</v>
      </c>
      <c r="Q4277" s="0" t="s">
        <v>120</v>
      </c>
      <c r="R4277" s="0" t="str">
        <f aca="false">CHOOSE(WEEKDAY(A4277),"Dom","Lun","Mar","Mie","Jue","Vie","Sab")</f>
        <v>Jue</v>
      </c>
    </row>
    <row r="4278" customFormat="false" ht="15" hidden="false" customHeight="false" outlineLevel="0" collapsed="false">
      <c r="A4278" s="32" t="n">
        <v>44616</v>
      </c>
      <c r="B4278" s="9" t="s">
        <v>5959</v>
      </c>
      <c r="C4278" s="33" t="n">
        <v>340</v>
      </c>
      <c r="D4278" s="72" t="s">
        <v>821</v>
      </c>
      <c r="E4278" s="73" t="s">
        <v>5960</v>
      </c>
      <c r="F4278" s="74" t="n">
        <f aca="false">IF(MONTH(A4278)=MONTH(A4277),F4277+1,1)</f>
        <v>2</v>
      </c>
      <c r="G4278" s="73"/>
      <c r="H4278" s="75" t="s">
        <v>5961</v>
      </c>
      <c r="I4278" s="75" t="s">
        <v>100</v>
      </c>
      <c r="J4278" s="75" t="s">
        <v>2313</v>
      </c>
      <c r="K4278" s="34" t="s">
        <v>72</v>
      </c>
      <c r="L4278" s="7" t="n">
        <v>0.666666666666667</v>
      </c>
      <c r="M4278" s="7" t="n">
        <v>0.666666666666667</v>
      </c>
      <c r="N4278" s="77" t="str">
        <f aca="false">IF(A4279=A4278,IF(L4279,TEXT(L4279-M4278,"h:mm"),0),IF(M4278&lt;0.25,TEXT(L4279-M4278,"h:mm"),TEXT(1-M4278+L4279,"h:mm")))</f>
        <v>0:00</v>
      </c>
      <c r="O4278" s="37" t="s">
        <v>5962</v>
      </c>
      <c r="Q4278" s="0" t="s">
        <v>120</v>
      </c>
      <c r="R4278" s="0" t="str">
        <f aca="false">CHOOSE(WEEKDAY(A4278),"Dom","Lun","Mar","Mie","Jue","Vie","Sab")</f>
        <v>Jue</v>
      </c>
    </row>
    <row r="4279" customFormat="false" ht="15" hidden="false" customHeight="false" outlineLevel="0" collapsed="false">
      <c r="A4279" s="32" t="n">
        <v>44616</v>
      </c>
      <c r="B4279" s="9" t="s">
        <v>4451</v>
      </c>
      <c r="C4279" s="33" t="n">
        <v>350</v>
      </c>
      <c r="D4279" s="72" t="s">
        <v>821</v>
      </c>
      <c r="E4279" s="73" t="s">
        <v>4452</v>
      </c>
      <c r="F4279" s="74" t="n">
        <f aca="false">IF(MONTH(A4279)=MONTH(A4278),F4278+1,1)</f>
        <v>3</v>
      </c>
      <c r="G4279" s="73"/>
      <c r="H4279" s="75" t="s">
        <v>4453</v>
      </c>
      <c r="I4279" s="75" t="s">
        <v>314</v>
      </c>
      <c r="J4279" s="75" t="s">
        <v>2313</v>
      </c>
      <c r="K4279" s="34" t="s">
        <v>72</v>
      </c>
      <c r="L4279" s="7" t="n">
        <v>0.666666666666667</v>
      </c>
      <c r="M4279" s="7" t="n">
        <v>0.666666666666667</v>
      </c>
      <c r="N4279" s="77" t="str">
        <f aca="false">IF(A4280=A4279,IF(L4280,TEXT(L4280-M4279,"h:mm"),0),IF(M4279&lt;0.25,TEXT(L4280-M4279,"h:mm"),TEXT(1-M4279+L4280,"h:mm")))</f>
        <v>22:26</v>
      </c>
      <c r="O4279" s="37" t="s">
        <v>4454</v>
      </c>
      <c r="Q4279" s="0" t="s">
        <v>120</v>
      </c>
      <c r="R4279" s="0" t="str">
        <f aca="false">CHOOSE(WEEKDAY(A4279),"Dom","Lun","Mar","Mie","Jue","Vie","Sab")</f>
        <v>Jue</v>
      </c>
    </row>
    <row r="4280" customFormat="false" ht="15" hidden="true" customHeight="false" outlineLevel="0" collapsed="false">
      <c r="A4280" s="32" t="n">
        <v>44616</v>
      </c>
      <c r="B4280" s="9" t="s">
        <v>5963</v>
      </c>
      <c r="D4280" s="72"/>
      <c r="E4280" s="73"/>
      <c r="F4280" s="74"/>
      <c r="G4280" s="73"/>
      <c r="H4280" s="75"/>
      <c r="I4280" s="75"/>
      <c r="J4280" s="75"/>
      <c r="K4280" s="34" t="s">
        <v>257</v>
      </c>
      <c r="L4280" s="7" t="n">
        <v>0.601388888888889</v>
      </c>
      <c r="M4280" s="7" t="n">
        <v>0.604166666666667</v>
      </c>
      <c r="N4280" s="77" t="str">
        <f aca="false">IF(A4281=A4280,IF(L4281,TEXT(L4281-M4280,"h:mm"),0),IF(M4280&lt;0.25,TEXT(L4281-M4280,"h:mm"),TEXT(1-M4280+L4281,"h:mm")))</f>
        <v>1:30</v>
      </c>
      <c r="Q4280" s="0" t="s">
        <v>120</v>
      </c>
      <c r="R4280" s="0" t="str">
        <f aca="false">CHOOSE(WEEKDAY(A4280),"Dom","Lun","Mar","Mie","Jue","Vie","Sab")</f>
        <v>Jue</v>
      </c>
    </row>
    <row r="4281" customFormat="false" ht="15" hidden="true" customHeight="false" outlineLevel="0" collapsed="false">
      <c r="A4281" s="47" t="n">
        <v>44616</v>
      </c>
      <c r="B4281" s="79" t="str">
        <f aca="false">IF(K4281="LAG.OXIDACIÓN","Va a descargar a la Laguna de Oxidación",IF(K4281="GARAJE","Retorna al garaje",""))</f>
        <v>Retorna al garaje</v>
      </c>
      <c r="C4281" s="49"/>
      <c r="D4281" s="80"/>
      <c r="E4281" s="81"/>
      <c r="F4281" s="82"/>
      <c r="G4281" s="81"/>
      <c r="H4281" s="83"/>
      <c r="I4281" s="83"/>
      <c r="J4281" s="83"/>
      <c r="K4281" s="103" t="s">
        <v>96</v>
      </c>
      <c r="L4281" s="85" t="n">
        <v>0.666666666666667</v>
      </c>
      <c r="M4281" s="85" t="n">
        <v>0.704166666666667</v>
      </c>
      <c r="N4281" s="86" t="str">
        <f aca="false">IF(A4282=A4281,IF(L4282,TEXT(L4282-M4281,"h:mm"),0),IF(M4281&lt;0.25,TEXT(L4282-M4281,"h:mm"),TEXT(1-M4281+L4282,"h:mm")))</f>
        <v>15:49</v>
      </c>
      <c r="O4281" s="59"/>
      <c r="Q4281" s="0" t="s">
        <v>120</v>
      </c>
      <c r="R4281" s="0" t="str">
        <f aca="false">CHOOSE(WEEKDAY(A4281),"Dom","Lun","Mar","Mie","Jue","Vie","Sab")</f>
        <v>Jue</v>
      </c>
    </row>
    <row r="4282" customFormat="false" ht="15" hidden="false" customHeight="false" outlineLevel="0" collapsed="false">
      <c r="A4282" s="32" t="n">
        <v>44617</v>
      </c>
      <c r="B4282" s="9" t="s">
        <v>204</v>
      </c>
      <c r="C4282" s="156" t="n">
        <v>450</v>
      </c>
      <c r="D4282" s="137" t="s">
        <v>104</v>
      </c>
      <c r="E4282" s="73" t="s">
        <v>205</v>
      </c>
      <c r="F4282" s="74" t="n">
        <f aca="false">IF(MONTH(A4282)=MONTH(A4281),F4281+1,1)</f>
        <v>1</v>
      </c>
      <c r="G4282" s="73"/>
      <c r="H4282" s="75" t="s">
        <v>204</v>
      </c>
      <c r="I4282" s="75" t="s">
        <v>79</v>
      </c>
      <c r="J4282" s="75" t="s">
        <v>2313</v>
      </c>
      <c r="K4282" s="34" t="s">
        <v>80</v>
      </c>
      <c r="L4282" s="7" t="n">
        <v>0.363194444444444</v>
      </c>
      <c r="M4282" s="7" t="n">
        <v>0.393055555555556</v>
      </c>
      <c r="N4282" s="77" t="str">
        <f aca="false">IF(A4283=A4282,IF(L4283,TEXT(L4283-M4282,"h:mm"),0),IF(M4282&lt;0.25,TEXT(L4283-M4282,"h:mm"),TEXT(1-M4282+L4283,"h:mm")))</f>
        <v>1:01</v>
      </c>
      <c r="O4282" s="37" t="s">
        <v>207</v>
      </c>
      <c r="Q4282" s="0" t="s">
        <v>120</v>
      </c>
      <c r="R4282" s="0" t="str">
        <f aca="false">CHOOSE(WEEKDAY(A4282),"Dom","Lun","Mar","Mie","Jue","Vie","Sab")</f>
        <v>Vie</v>
      </c>
    </row>
    <row r="4283" customFormat="false" ht="15" hidden="true" customHeight="false" outlineLevel="0" collapsed="false">
      <c r="A4283" s="47" t="n">
        <v>44617</v>
      </c>
      <c r="B4283" s="79" t="str">
        <f aca="false">IF(K4283="LAG.OXIDACIÓN","Va a descargar a la Laguna de Oxidación",IF(K4283="GARAJE","Retorna al garaje",""))</f>
        <v>Retorna al garaje</v>
      </c>
      <c r="C4283" s="49"/>
      <c r="D4283" s="80"/>
      <c r="E4283" s="81"/>
      <c r="F4283" s="82"/>
      <c r="G4283" s="81"/>
      <c r="H4283" s="83"/>
      <c r="I4283" s="83"/>
      <c r="J4283" s="83"/>
      <c r="K4283" s="103" t="s">
        <v>96</v>
      </c>
      <c r="L4283" s="85" t="n">
        <v>0.435416666666667</v>
      </c>
      <c r="M4283" s="85" t="n">
        <v>0.465972222222222</v>
      </c>
      <c r="N4283" s="86" t="str">
        <f aca="false">IF(A4284=A4283,IF(L4284,TEXT(L4284-M4283,"h:mm"),0),IF(M4283&lt;0.25,TEXT(L4284-M4283,"h:mm"),TEXT(1-M4283+L4284,"h:mm")))</f>
        <v>0:44</v>
      </c>
      <c r="O4283" s="59"/>
      <c r="Q4283" s="0" t="s">
        <v>120</v>
      </c>
      <c r="R4283" s="0" t="str">
        <f aca="false">CHOOSE(WEEKDAY(A4283),"Dom","Lun","Mar","Mie","Jue","Vie","Sab")</f>
        <v>Vie</v>
      </c>
    </row>
    <row r="4284" customFormat="false" ht="15" hidden="false" customHeight="false" outlineLevel="0" collapsed="false">
      <c r="A4284" s="32" t="n">
        <v>44618</v>
      </c>
      <c r="B4284" s="9" t="s">
        <v>5964</v>
      </c>
      <c r="C4284" s="156" t="n">
        <v>400</v>
      </c>
      <c r="D4284" s="137" t="s">
        <v>821</v>
      </c>
      <c r="E4284" s="73" t="s">
        <v>5965</v>
      </c>
      <c r="F4284" s="74" t="n">
        <f aca="false">IF(MONTH(A4284)=MONTH(A4283),F4283+1,1)</f>
        <v>1</v>
      </c>
      <c r="G4284" s="73"/>
      <c r="H4284" s="75" t="s">
        <v>233</v>
      </c>
      <c r="I4284" s="75" t="s">
        <v>79</v>
      </c>
      <c r="J4284" s="75" t="s">
        <v>2313</v>
      </c>
      <c r="K4284" s="34" t="s">
        <v>80</v>
      </c>
      <c r="L4284" s="7" t="n">
        <v>0.496527777777778</v>
      </c>
      <c r="M4284" s="7" t="n">
        <v>0.511111111111111</v>
      </c>
      <c r="N4284" s="77" t="str">
        <f aca="false">IF(A4285=A4284,IF(L4285,TEXT(L4285-M4284,"h:mm"),0),IF(M4284&lt;0.25,TEXT(L4285-M4284,"h:mm"),TEXT(1-M4284+L4285,"h:mm")))</f>
        <v>2:54</v>
      </c>
      <c r="O4284" s="37" t="s">
        <v>5966</v>
      </c>
      <c r="Q4284" s="0" t="s">
        <v>120</v>
      </c>
      <c r="R4284" s="0" t="str">
        <f aca="false">CHOOSE(WEEKDAY(A4284),"Dom","Lun","Mar","Mie","Jue","Vie","Sab")</f>
        <v>Sab</v>
      </c>
    </row>
    <row r="4285" customFormat="false" ht="15" hidden="false" customHeight="false" outlineLevel="0" collapsed="false">
      <c r="A4285" s="32" t="n">
        <v>44618</v>
      </c>
      <c r="B4285" s="9" t="s">
        <v>5967</v>
      </c>
      <c r="C4285" s="156" t="n">
        <v>350</v>
      </c>
      <c r="D4285" s="137" t="s">
        <v>821</v>
      </c>
      <c r="E4285" s="73" t="s">
        <v>5968</v>
      </c>
      <c r="F4285" s="74" t="n">
        <f aca="false">IF(MONTH(A4285)=MONTH(A4284),F4284+1,1)</f>
        <v>2</v>
      </c>
      <c r="G4285" s="73"/>
      <c r="H4285" s="75" t="s">
        <v>5969</v>
      </c>
      <c r="I4285" s="75" t="s">
        <v>187</v>
      </c>
      <c r="J4285" s="75" t="s">
        <v>2313</v>
      </c>
      <c r="K4285" s="34" t="s">
        <v>80</v>
      </c>
      <c r="L4285" s="7" t="n">
        <v>0.631944444444444</v>
      </c>
      <c r="M4285" s="7" t="n">
        <v>0.65625</v>
      </c>
      <c r="N4285" s="77" t="str">
        <f aca="false">IF(A4286=A4285,IF(L4286,TEXT(L4286-M4285,"h:mm"),0),IF(M4285&lt;0.25,TEXT(L4286-M4285,"h:mm"),TEXT(1-M4285+L4286,"h:mm")))</f>
        <v>0:39</v>
      </c>
      <c r="O4285" s="37" t="s">
        <v>5970</v>
      </c>
      <c r="Q4285" s="0" t="s">
        <v>120</v>
      </c>
      <c r="R4285" s="0" t="str">
        <f aca="false">CHOOSE(WEEKDAY(A4285),"Dom","Lun","Mar","Mie","Jue","Vie","Sab")</f>
        <v>Sab</v>
      </c>
    </row>
    <row r="4286" customFormat="false" ht="15" hidden="false" customHeight="false" outlineLevel="0" collapsed="false">
      <c r="A4286" s="70" t="n">
        <v>44618</v>
      </c>
      <c r="B4286" s="9" t="s">
        <v>5971</v>
      </c>
      <c r="C4286" s="156" t="n">
        <v>400</v>
      </c>
      <c r="D4286" s="137" t="s">
        <v>821</v>
      </c>
      <c r="E4286" s="73" t="s">
        <v>5972</v>
      </c>
      <c r="F4286" s="74" t="n">
        <f aca="false">IF(MONTH(A4286)=MONTH(A4285),F4285+1,1)</f>
        <v>3</v>
      </c>
      <c r="G4286" s="73"/>
      <c r="H4286" s="75" t="s">
        <v>5973</v>
      </c>
      <c r="I4286" s="75" t="s">
        <v>314</v>
      </c>
      <c r="J4286" s="75" t="s">
        <v>2313</v>
      </c>
      <c r="K4286" s="104" t="s">
        <v>80</v>
      </c>
      <c r="L4286" s="7" t="n">
        <v>0.683333333333333</v>
      </c>
      <c r="M4286" s="7" t="n">
        <v>0.709722222222222</v>
      </c>
      <c r="N4286" s="77" t="str">
        <f aca="false">IF(A4287=A4286,IF(L4287,TEXT(L4287-M4286,"h:mm"),0),IF(M4286&lt;0.25,TEXT(L4287-M4286,"h:mm"),TEXT(1-M4286+L4287,"h:mm")))</f>
        <v>20:06</v>
      </c>
      <c r="O4286" s="78" t="s">
        <v>5974</v>
      </c>
      <c r="Q4286" s="0" t="s">
        <v>120</v>
      </c>
      <c r="R4286" s="0" t="str">
        <f aca="false">CHOOSE(WEEKDAY(A4286),"Dom","Lun","Mar","Mie","Jue","Vie","Sab")</f>
        <v>Sab</v>
      </c>
    </row>
    <row r="4287" customFormat="false" ht="15" hidden="false" customHeight="false" outlineLevel="0" collapsed="false">
      <c r="A4287" s="32" t="n">
        <v>44618</v>
      </c>
      <c r="B4287" s="9" t="s">
        <v>204</v>
      </c>
      <c r="C4287" s="156" t="n">
        <v>225</v>
      </c>
      <c r="D4287" s="137" t="s">
        <v>104</v>
      </c>
      <c r="E4287" s="73" t="s">
        <v>205</v>
      </c>
      <c r="F4287" s="74" t="n">
        <f aca="false">IF(MONTH(A4287)=MONTH(A4286),F4286+1,1)</f>
        <v>4</v>
      </c>
      <c r="G4287" s="73"/>
      <c r="H4287" s="75" t="s">
        <v>204</v>
      </c>
      <c r="I4287" s="75" t="s">
        <v>79</v>
      </c>
      <c r="J4287" s="75" t="s">
        <v>2313</v>
      </c>
      <c r="K4287" s="34" t="s">
        <v>80</v>
      </c>
      <c r="L4287" s="7" t="n">
        <v>0.547222222222222</v>
      </c>
      <c r="M4287" s="7" t="n">
        <v>0.553472222222222</v>
      </c>
      <c r="N4287" s="77" t="str">
        <f aca="false">IF(A4288=A4287,IF(L4288,TEXT(L4288-M4287,"h:mm"),0),IF(M4287&lt;0.25,TEXT(L4288-M4287,"h:mm"),TEXT(1-M4287+L4288,"h:mm")))</f>
        <v>21:58</v>
      </c>
      <c r="O4287" s="37" t="s">
        <v>207</v>
      </c>
      <c r="Q4287" s="0" t="s">
        <v>120</v>
      </c>
      <c r="R4287" s="0" t="str">
        <f aca="false">CHOOSE(WEEKDAY(A4287),"Dom","Lun","Mar","Mie","Jue","Vie","Sab")</f>
        <v>Sab</v>
      </c>
    </row>
    <row r="4288" customFormat="false" ht="15" hidden="true" customHeight="false" outlineLevel="0" collapsed="false">
      <c r="A4288" s="32" t="n">
        <v>44618</v>
      </c>
      <c r="B4288" s="9" t="s">
        <v>5975</v>
      </c>
      <c r="D4288" s="72"/>
      <c r="E4288" s="73"/>
      <c r="F4288" s="74"/>
      <c r="G4288" s="73"/>
      <c r="H4288" s="75"/>
      <c r="I4288" s="75"/>
      <c r="J4288" s="75"/>
      <c r="K4288" s="34" t="s">
        <v>108</v>
      </c>
      <c r="L4288" s="7" t="n">
        <v>0.46875</v>
      </c>
      <c r="M4288" s="7" t="n">
        <v>0.489583333333333</v>
      </c>
      <c r="N4288" s="77" t="str">
        <f aca="false">IF(A4289=A4288,IF(L4289,TEXT(L4289-M4288,"h:mm"),0),IF(M4288&lt;0.25,TEXT(L4289-M4288,"h:mm"),TEXT(1-M4288+L4289,"h:mm")))</f>
        <v>1:54</v>
      </c>
      <c r="O4288" s="37" t="s">
        <v>5976</v>
      </c>
      <c r="Q4288" s="0" t="s">
        <v>120</v>
      </c>
      <c r="R4288" s="0" t="str">
        <f aca="false">CHOOSE(WEEKDAY(A4288),"Dom","Lun","Mar","Mie","Jue","Vie","Sab")</f>
        <v>Sab</v>
      </c>
    </row>
    <row r="4289" customFormat="false" ht="15" hidden="true" customHeight="false" outlineLevel="0" collapsed="false">
      <c r="A4289" s="32" t="n">
        <v>44618</v>
      </c>
      <c r="B4289" s="9" t="str">
        <f aca="false">IF(K4289="LAG.OXIDACIÓN","Va a descargar a la Laguna de Oxidación",IF(K4289="GARAJE","Retorna al garaje",""))</f>
        <v>Retorna al garaje</v>
      </c>
      <c r="D4289" s="72"/>
      <c r="E4289" s="73"/>
      <c r="F4289" s="74"/>
      <c r="G4289" s="73"/>
      <c r="H4289" s="75"/>
      <c r="I4289" s="75"/>
      <c r="J4289" s="75"/>
      <c r="K4289" s="34" t="s">
        <v>96</v>
      </c>
      <c r="L4289" s="7" t="n">
        <v>0.56875</v>
      </c>
      <c r="M4289" s="7" t="n">
        <v>0.60625</v>
      </c>
      <c r="N4289" s="77" t="str">
        <f aca="false">IF(A4290=A4289,IF(L4290,TEXT(L4290-M4289,"h:mm"),0),IF(M4289&lt;0.25,TEXT(L4290-M4289,"h:mm"),TEXT(1-M4289+L4290,"h:mm")))</f>
        <v>3:29</v>
      </c>
      <c r="Q4289" s="0" t="s">
        <v>120</v>
      </c>
      <c r="R4289" s="0" t="str">
        <f aca="false">CHOOSE(WEEKDAY(A4289),"Dom","Lun","Mar","Mie","Jue","Vie","Sab")</f>
        <v>Sab</v>
      </c>
    </row>
    <row r="4290" customFormat="false" ht="15" hidden="true" customHeight="false" outlineLevel="0" collapsed="false">
      <c r="A4290" s="47" t="n">
        <v>44618</v>
      </c>
      <c r="B4290" s="79" t="str">
        <f aca="false">IF(K4290="LAG.OXIDACIÓN","Va a descargar a la Laguna de Oxidación",IF(K4290="GARAJE","Retorna al garaje",""))</f>
        <v>Retorna al garaje</v>
      </c>
      <c r="C4290" s="49"/>
      <c r="D4290" s="80"/>
      <c r="E4290" s="81"/>
      <c r="F4290" s="82"/>
      <c r="G4290" s="81"/>
      <c r="H4290" s="83"/>
      <c r="I4290" s="83"/>
      <c r="J4290" s="83"/>
      <c r="K4290" s="103" t="s">
        <v>96</v>
      </c>
      <c r="L4290" s="85" t="n">
        <v>0.751388888888889</v>
      </c>
      <c r="M4290" s="85" t="n">
        <v>0.781944444444444</v>
      </c>
      <c r="N4290" s="86" t="str">
        <f aca="false">IF(A4291=A4290,IF(L4291,TEXT(L4291-M4290,"h:mm"),0),IF(M4290&lt;0.25,TEXT(L4291-M4290,"h:mm"),TEXT(1-M4290+L4291,"h:mm")))</f>
        <v>9:38</v>
      </c>
      <c r="O4290" s="59"/>
      <c r="Q4290" s="0" t="s">
        <v>120</v>
      </c>
      <c r="R4290" s="0" t="str">
        <f aca="false">CHOOSE(WEEKDAY(A4290),"Dom","Lun","Mar","Mie","Jue","Vie","Sab")</f>
        <v>Sab</v>
      </c>
    </row>
    <row r="4291" customFormat="false" ht="15" hidden="false" customHeight="false" outlineLevel="0" collapsed="false">
      <c r="A4291" s="32" t="n">
        <v>44619</v>
      </c>
      <c r="B4291" s="9" t="s">
        <v>5977</v>
      </c>
      <c r="C4291" s="156" t="n">
        <v>750</v>
      </c>
      <c r="D4291" s="137" t="s">
        <v>104</v>
      </c>
      <c r="E4291" s="73"/>
      <c r="F4291" s="74" t="n">
        <f aca="false">IF(MONTH(A4291)=MONTH(A4290),F4290+1,1)</f>
        <v>1</v>
      </c>
      <c r="G4291" s="73"/>
      <c r="H4291" s="75" t="s">
        <v>5978</v>
      </c>
      <c r="I4291" s="75" t="s">
        <v>183</v>
      </c>
      <c r="J4291" s="75" t="s">
        <v>2313</v>
      </c>
      <c r="K4291" s="34" t="s">
        <v>80</v>
      </c>
      <c r="L4291" s="7" t="n">
        <v>0.183333333333333</v>
      </c>
      <c r="M4291" s="7" t="n">
        <v>0.197916666666667</v>
      </c>
      <c r="N4291" s="77" t="str">
        <f aca="false">IF(A4292=A4291,IF(L4292,TEXT(L4292-M4291,"h:mm"),0),IF(M4291&lt;0.25,TEXT(L4292-M4291,"h:mm"),TEXT(1-M4291+L4292,"h:mm")))</f>
        <v>3:03</v>
      </c>
      <c r="O4291" s="37" t="s">
        <v>5979</v>
      </c>
      <c r="Q4291" s="0" t="s">
        <v>120</v>
      </c>
      <c r="R4291" s="0" t="str">
        <f aca="false">CHOOSE(WEEKDAY(A4291),"Dom","Lun","Mar","Mie","Jue","Vie","Sab")</f>
        <v>Dom</v>
      </c>
    </row>
    <row r="4292" customFormat="false" ht="15" hidden="true" customHeight="false" outlineLevel="0" collapsed="false">
      <c r="A4292" s="47" t="n">
        <v>44619</v>
      </c>
      <c r="B4292" s="79" t="str">
        <f aca="false">IF(K4292="LAG.OXIDACIÓN","Va a descargar a la Laguna de Oxidación",IF(K4292="GARAJE","Retorna al garaje",""))</f>
        <v>Retorna al garaje</v>
      </c>
      <c r="C4292" s="154"/>
      <c r="D4292" s="155"/>
      <c r="E4292" s="81"/>
      <c r="F4292" s="82"/>
      <c r="G4292" s="81"/>
      <c r="H4292" s="83"/>
      <c r="I4292" s="83"/>
      <c r="J4292" s="83"/>
      <c r="K4292" s="103" t="s">
        <v>96</v>
      </c>
      <c r="L4292" s="85" t="n">
        <v>0.325</v>
      </c>
      <c r="M4292" s="85" t="n">
        <v>0.336805555555556</v>
      </c>
      <c r="N4292" s="77" t="str">
        <f aca="false">IF(A4293=A4292,IF(L4293,TEXT(L4293-M4292,"h:mm"),0),IF(M4292&lt;0.25,TEXT(L4293-M4292,"h:mm"),TEXT(1-M4292+L4293,"h:mm")))</f>
        <v>9:46</v>
      </c>
      <c r="O4292" s="59"/>
      <c r="Q4292" s="0" t="s">
        <v>120</v>
      </c>
      <c r="R4292" s="0" t="str">
        <f aca="false">CHOOSE(WEEKDAY(A4292),"Dom","Lun","Mar","Mie","Jue","Vie","Sab")</f>
        <v>Dom</v>
      </c>
    </row>
    <row r="4293" customFormat="false" ht="15" hidden="false" customHeight="false" outlineLevel="0" collapsed="false">
      <c r="A4293" s="32" t="n">
        <v>44620</v>
      </c>
      <c r="B4293" s="9" t="s">
        <v>2609</v>
      </c>
      <c r="C4293" s="156" t="n">
        <v>450</v>
      </c>
      <c r="D4293" s="137" t="s">
        <v>104</v>
      </c>
      <c r="E4293" s="73" t="s">
        <v>2610</v>
      </c>
      <c r="F4293" s="74" t="n">
        <f aca="false">IF(MONTH(A4293)=MONTH(A4292),F4292+1,1)</f>
        <v>1</v>
      </c>
      <c r="G4293" s="73"/>
      <c r="H4293" s="75" t="s">
        <v>2609</v>
      </c>
      <c r="I4293" s="75" t="s">
        <v>187</v>
      </c>
      <c r="J4293" s="75"/>
      <c r="K4293" s="34" t="s">
        <v>80</v>
      </c>
      <c r="L4293" s="7" t="n">
        <v>0.74375</v>
      </c>
      <c r="M4293" s="7" t="n">
        <v>0.770833333333333</v>
      </c>
      <c r="N4293" s="77" t="str">
        <f aca="false">IF(A4294=A4293,IF(L4294,TEXT(L4294-M4293,"h:mm"),0),IF(M4293&lt;0.25,TEXT(L4294-M4293,"h:mm"),TEXT(1-M4293+L4294,"h:mm")))</f>
        <v>13:30</v>
      </c>
      <c r="O4293" s="37" t="s">
        <v>2611</v>
      </c>
      <c r="Q4293" s="0" t="s">
        <v>120</v>
      </c>
      <c r="R4293" s="0" t="str">
        <f aca="false">CHOOSE(WEEKDAY(A4293),"Dom","Lun","Mar","Mie","Jue","Vie","Sab")</f>
        <v>Lun</v>
      </c>
    </row>
    <row r="4294" customFormat="false" ht="15" hidden="true" customHeight="false" outlineLevel="0" collapsed="false">
      <c r="A4294" s="70" t="n">
        <v>44620</v>
      </c>
      <c r="B4294" s="9" t="s">
        <v>5980</v>
      </c>
      <c r="C4294" s="152"/>
      <c r="D4294" s="153"/>
      <c r="E4294" s="73"/>
      <c r="F4294" s="74"/>
      <c r="G4294" s="73"/>
      <c r="H4294" s="75"/>
      <c r="I4294" s="75"/>
      <c r="J4294" s="75"/>
      <c r="K4294" s="104" t="s">
        <v>92</v>
      </c>
      <c r="L4294" s="7" t="n">
        <v>0.333333333333333</v>
      </c>
      <c r="M4294" s="7" t="n">
        <v>0.340972222222222</v>
      </c>
      <c r="N4294" s="77" t="str">
        <f aca="false">IF(A4295=A4294,IF(L4295,TEXT(L4295-M4294,"h:mm"),0),IF(M4294&lt;0.25,TEXT(L4295-M4294,"h:mm"),TEXT(1-M4294+L4295,"h:mm")))</f>
        <v>11:06</v>
      </c>
      <c r="O4294" s="78" t="s">
        <v>5981</v>
      </c>
      <c r="Q4294" s="0" t="s">
        <v>120</v>
      </c>
      <c r="R4294" s="0" t="str">
        <f aca="false">CHOOSE(WEEKDAY(A4294),"Dom","Lun","Mar","Mie","Jue","Vie","Sab")</f>
        <v>Lun</v>
      </c>
    </row>
    <row r="4295" customFormat="false" ht="15" hidden="true" customHeight="false" outlineLevel="0" collapsed="false">
      <c r="A4295" s="47" t="n">
        <v>44620</v>
      </c>
      <c r="B4295" s="79" t="str">
        <f aca="false">IF(K4295="LAG.OXIDACIÓN","Va a descargar a la Laguna de Oxidación",IF(K4295="GARAJE","Retorna al garaje",""))</f>
        <v>Retorna al garaje</v>
      </c>
      <c r="C4295" s="49"/>
      <c r="D4295" s="80"/>
      <c r="E4295" s="81"/>
      <c r="F4295" s="82"/>
      <c r="G4295" s="81"/>
      <c r="H4295" s="83"/>
      <c r="I4295" s="83"/>
      <c r="J4295" s="83"/>
      <c r="K4295" s="103" t="s">
        <v>96</v>
      </c>
      <c r="L4295" s="85" t="n">
        <v>0.803472222222222</v>
      </c>
      <c r="M4295" s="85" t="n">
        <v>0.825694444444444</v>
      </c>
      <c r="N4295" s="86" t="str">
        <f aca="false">IF(A4296=A4295,IF(L4296,TEXT(L4296-M4295,"h:mm"),0),IF(M4295&lt;0.25,TEXT(L4296-M4295,"h:mm"),TEXT(1-M4295+L4296,"h:mm")))</f>
        <v>1:55</v>
      </c>
      <c r="O4295" s="59"/>
      <c r="Q4295" s="0" t="s">
        <v>120</v>
      </c>
      <c r="R4295" s="0" t="str">
        <f aca="false">CHOOSE(WEEKDAY(A4295),"Dom","Lun","Mar","Mie","Jue","Vie","Sab")</f>
        <v>Lun</v>
      </c>
    </row>
    <row r="4296" customFormat="false" ht="15" hidden="false" customHeight="false" outlineLevel="0" collapsed="false">
      <c r="A4296" s="47" t="n">
        <v>44623</v>
      </c>
      <c r="B4296" s="79" t="s">
        <v>5982</v>
      </c>
      <c r="C4296" s="49" t="n">
        <v>300</v>
      </c>
      <c r="D4296" s="80" t="s">
        <v>821</v>
      </c>
      <c r="E4296" s="81" t="s">
        <v>5983</v>
      </c>
      <c r="F4296" s="82" t="n">
        <f aca="false">IF(MONTH(A4296)=MONTH(A4295),F4295+1,1)</f>
        <v>1</v>
      </c>
      <c r="G4296" s="81"/>
      <c r="H4296" s="83" t="s">
        <v>233</v>
      </c>
      <c r="I4296" s="83" t="s">
        <v>159</v>
      </c>
      <c r="J4296" s="83" t="s">
        <v>2313</v>
      </c>
      <c r="K4296" s="103" t="s">
        <v>72</v>
      </c>
      <c r="L4296" s="85" t="n">
        <v>0.905555555555556</v>
      </c>
      <c r="M4296" s="85" t="n">
        <v>0.905555555555556</v>
      </c>
      <c r="N4296" s="86" t="s">
        <v>81</v>
      </c>
      <c r="O4296" s="59" t="s">
        <v>5984</v>
      </c>
      <c r="P4296" s="0" t="s">
        <v>5896</v>
      </c>
      <c r="Q4296" s="0" t="s">
        <v>75</v>
      </c>
      <c r="R4296" s="0" t="str">
        <f aca="false">CHOOSE(WEEKDAY(A4296),"Dom","Lun","Mar","Mie","Jue","Vie","Sab")</f>
        <v>Jue</v>
      </c>
    </row>
    <row r="4297" customFormat="false" ht="15" hidden="false" customHeight="false" outlineLevel="0" collapsed="false">
      <c r="A4297" s="32" t="n">
        <v>44623</v>
      </c>
      <c r="B4297" s="9" t="s">
        <v>5985</v>
      </c>
      <c r="C4297" s="156" t="n">
        <v>400</v>
      </c>
      <c r="D4297" s="137" t="s">
        <v>104</v>
      </c>
      <c r="E4297" s="73"/>
      <c r="F4297" s="74" t="n">
        <f aca="false">IF(MONTH(A4297)=MONTH(A4296),F4296+1,1)</f>
        <v>2</v>
      </c>
      <c r="G4297" s="73"/>
      <c r="H4297" s="75"/>
      <c r="I4297" s="75" t="s">
        <v>79</v>
      </c>
      <c r="J4297" s="75" t="s">
        <v>2313</v>
      </c>
      <c r="K4297" s="34" t="s">
        <v>80</v>
      </c>
      <c r="L4297" s="7" t="n">
        <v>0.728472222222222</v>
      </c>
      <c r="M4297" s="7" t="n">
        <v>0.771527777777778</v>
      </c>
      <c r="N4297" s="77" t="str">
        <f aca="false">IF(A4298=A4297,IF(L4298,TEXT(L4298-M4297,"h:mm"),0),IF(M4297&lt;0.25,TEXT(L4298-M4297,"h:mm"),TEXT(1-M4297+L4298,"h:mm")))</f>
        <v>0:52</v>
      </c>
      <c r="O4297" s="37" t="s">
        <v>5986</v>
      </c>
      <c r="Q4297" s="0" t="s">
        <v>75</v>
      </c>
      <c r="R4297" s="0" t="str">
        <f aca="false">CHOOSE(WEEKDAY(A4297),"Dom","Lun","Mar","Mie","Jue","Vie","Sab")</f>
        <v>Jue</v>
      </c>
    </row>
    <row r="4298" customFormat="false" ht="15" hidden="false" customHeight="false" outlineLevel="0" collapsed="false">
      <c r="A4298" s="32" t="n">
        <v>44623</v>
      </c>
      <c r="B4298" s="9" t="s">
        <v>204</v>
      </c>
      <c r="C4298" s="156" t="n">
        <v>225</v>
      </c>
      <c r="D4298" s="137" t="s">
        <v>104</v>
      </c>
      <c r="E4298" s="73" t="s">
        <v>205</v>
      </c>
      <c r="F4298" s="74" t="n">
        <f aca="false">IF(MONTH(A4298)=MONTH(A4297),F4297+1,1)</f>
        <v>3</v>
      </c>
      <c r="G4298" s="73"/>
      <c r="H4298" s="75" t="s">
        <v>204</v>
      </c>
      <c r="I4298" s="75" t="s">
        <v>79</v>
      </c>
      <c r="J4298" s="75" t="s">
        <v>2313</v>
      </c>
      <c r="K4298" s="34" t="s">
        <v>80</v>
      </c>
      <c r="L4298" s="7" t="n">
        <v>0.807638888888889</v>
      </c>
      <c r="M4298" s="7" t="n">
        <v>0.811111111111111</v>
      </c>
      <c r="N4298" s="77" t="str">
        <f aca="false">IF(A4299=A4298,IF(L4299,TEXT(L4299-M4298,"h:mm"),0),IF(M4298&lt;0.25,TEXT(L4299-M4298,"h:mm"),TEXT(1-M4298+L4299,"h:mm")))</f>
        <v>0:40</v>
      </c>
      <c r="O4298" s="37" t="s">
        <v>207</v>
      </c>
      <c r="Q4298" s="0" t="s">
        <v>75</v>
      </c>
      <c r="R4298" s="0" t="str">
        <f aca="false">CHOOSE(WEEKDAY(A4298),"Dom","Lun","Mar","Mie","Jue","Vie","Sab")</f>
        <v>Jue</v>
      </c>
    </row>
    <row r="4299" customFormat="false" ht="15" hidden="true" customHeight="false" outlineLevel="0" collapsed="false">
      <c r="A4299" s="70" t="n">
        <v>44623</v>
      </c>
      <c r="B4299" s="9" t="str">
        <f aca="false">IF(K4299="LAG.OXIDACIÓN","Va a descargar a la Laguna de Oxidación",IF(K4299="GARAJE","Retorna al garaje",""))</f>
        <v>Retorna al garaje</v>
      </c>
      <c r="C4299" s="71"/>
      <c r="D4299" s="72"/>
      <c r="E4299" s="73"/>
      <c r="F4299" s="74"/>
      <c r="G4299" s="73"/>
      <c r="H4299" s="75"/>
      <c r="I4299" s="75"/>
      <c r="J4299" s="75"/>
      <c r="K4299" s="104" t="s">
        <v>96</v>
      </c>
      <c r="L4299" s="7" t="n">
        <v>0.838888888888889</v>
      </c>
      <c r="M4299" s="7" t="n">
        <v>0.889583333333333</v>
      </c>
      <c r="N4299" s="77" t="str">
        <f aca="false">IF(A4300=A4299,IF(L4300,TEXT(L4300-M4299,"h:mm"),0),IF(M4299&lt;0.25,TEXT(L4300-M4299,"h:mm"),TEXT(1-M4299+L4300,"h:mm")))</f>
        <v>12:14</v>
      </c>
      <c r="O4299" s="78"/>
      <c r="Q4299" s="0" t="s">
        <v>75</v>
      </c>
      <c r="R4299" s="0" t="str">
        <f aca="false">CHOOSE(WEEKDAY(A4299),"Dom","Lun","Mar","Mie","Jue","Vie","Sab")</f>
        <v>Jue</v>
      </c>
    </row>
    <row r="4300" customFormat="false" ht="15" hidden="false" customHeight="false" outlineLevel="0" collapsed="false">
      <c r="A4300" s="32" t="n">
        <v>44625</v>
      </c>
      <c r="B4300" s="9" t="s">
        <v>5793</v>
      </c>
      <c r="C4300" s="33" t="n">
        <v>500</v>
      </c>
      <c r="D4300" s="72" t="s">
        <v>821</v>
      </c>
      <c r="E4300" s="73" t="s">
        <v>5794</v>
      </c>
      <c r="F4300" s="74" t="n">
        <f aca="false">IF(MONTH(A4300)=MONTH(A4299),F4299+1,1)</f>
        <v>1</v>
      </c>
      <c r="G4300" s="73"/>
      <c r="H4300" s="75" t="s">
        <v>5795</v>
      </c>
      <c r="I4300" s="75" t="s">
        <v>79</v>
      </c>
      <c r="J4300" s="75" t="s">
        <v>2313</v>
      </c>
      <c r="K4300" s="34" t="s">
        <v>80</v>
      </c>
      <c r="L4300" s="7" t="n">
        <v>0.399305555555556</v>
      </c>
      <c r="M4300" s="7" t="n">
        <v>0.414583333333333</v>
      </c>
      <c r="N4300" s="77" t="str">
        <f aca="false">IF(A4301=A4300,IF(L4301,TEXT(L4301-M4300,"h:mm"),0),IF(M4300&lt;0.25,TEXT(L4301-M4300,"h:mm"),TEXT(1-M4300+L4301,"h:mm")))</f>
        <v>0:25</v>
      </c>
      <c r="O4300" s="37" t="s">
        <v>5796</v>
      </c>
      <c r="Q4300" s="0" t="s">
        <v>75</v>
      </c>
      <c r="R4300" s="0" t="str">
        <f aca="false">CHOOSE(WEEKDAY(A4300),"Dom","Lun","Mar","Mie","Jue","Vie","Sab")</f>
        <v>Sab</v>
      </c>
    </row>
    <row r="4301" customFormat="false" ht="15" hidden="false" customHeight="false" outlineLevel="0" collapsed="false">
      <c r="A4301" s="32" t="n">
        <v>44625</v>
      </c>
      <c r="B4301" s="9" t="s">
        <v>5987</v>
      </c>
      <c r="C4301" s="33" t="n">
        <v>350</v>
      </c>
      <c r="D4301" s="72" t="s">
        <v>821</v>
      </c>
      <c r="E4301" s="73" t="s">
        <v>5988</v>
      </c>
      <c r="F4301" s="74" t="n">
        <f aca="false">IF(MONTH(A4301)=MONTH(A4300),F4300+1,1)</f>
        <v>2</v>
      </c>
      <c r="G4301" s="73"/>
      <c r="H4301" s="75" t="s">
        <v>233</v>
      </c>
      <c r="I4301" s="75" t="s">
        <v>100</v>
      </c>
      <c r="J4301" s="75" t="s">
        <v>2313</v>
      </c>
      <c r="K4301" s="34" t="s">
        <v>80</v>
      </c>
      <c r="L4301" s="7" t="n">
        <v>0.431944444444444</v>
      </c>
      <c r="M4301" s="7" t="n">
        <v>0.475694444444444</v>
      </c>
      <c r="N4301" s="77" t="str">
        <f aca="false">IF(A4302=A4301,IF(L4302,TEXT(L4302-M4301,"h:mm"),0),IF(M4301&lt;0.25,TEXT(L4302-M4301,"h:mm"),TEXT(1-M4301+L4302,"h:mm")))</f>
        <v>19:45</v>
      </c>
      <c r="O4301" s="37" t="s">
        <v>5989</v>
      </c>
      <c r="Q4301" s="0" t="s">
        <v>75</v>
      </c>
      <c r="R4301" s="0" t="str">
        <f aca="false">CHOOSE(WEEKDAY(A4301),"Dom","Lun","Mar","Mie","Jue","Vie","Sab")</f>
        <v>Sab</v>
      </c>
    </row>
    <row r="4302" customFormat="false" ht="15" hidden="false" customHeight="false" outlineLevel="0" collapsed="false">
      <c r="A4302" s="32" t="n">
        <v>44625</v>
      </c>
      <c r="B4302" s="9" t="s">
        <v>2386</v>
      </c>
      <c r="C4302" s="156" t="n">
        <v>300</v>
      </c>
      <c r="D4302" s="137" t="s">
        <v>104</v>
      </c>
      <c r="E4302" s="73"/>
      <c r="F4302" s="74" t="n">
        <f aca="false">IF(MONTH(A4302)=MONTH(A4301),F4301+1,1)</f>
        <v>3</v>
      </c>
      <c r="G4302" s="73"/>
      <c r="H4302" s="75"/>
      <c r="I4302" s="75" t="s">
        <v>79</v>
      </c>
      <c r="J4302" s="75" t="s">
        <v>2313</v>
      </c>
      <c r="K4302" s="34" t="s">
        <v>80</v>
      </c>
      <c r="L4302" s="7" t="n">
        <v>0.298611111111111</v>
      </c>
      <c r="M4302" s="7" t="n">
        <v>0.30625</v>
      </c>
      <c r="N4302" s="77" t="str">
        <f aca="false">IF(A4303=A4302,IF(L4303,TEXT(L4303-M4302,"h:mm"),0),IF(M4302&lt;0.25,TEXT(L4303-M4302,"h:mm"),TEXT(1-M4302+L4303,"h:mm")))</f>
        <v>0:59</v>
      </c>
      <c r="O4302" s="37" t="s">
        <v>5990</v>
      </c>
      <c r="Q4302" s="0" t="s">
        <v>75</v>
      </c>
      <c r="R4302" s="0" t="str">
        <f aca="false">CHOOSE(WEEKDAY(A4302),"Dom","Lun","Mar","Mie","Jue","Vie","Sab")</f>
        <v>Sab</v>
      </c>
    </row>
    <row r="4303" customFormat="false" ht="15" hidden="true" customHeight="false" outlineLevel="0" collapsed="false">
      <c r="A4303" s="32" t="n">
        <v>44625</v>
      </c>
      <c r="B4303" s="9" t="s">
        <v>2386</v>
      </c>
      <c r="C4303" s="157" t="n">
        <v>350</v>
      </c>
      <c r="D4303" s="153" t="s">
        <v>104</v>
      </c>
      <c r="E4303" s="73"/>
      <c r="F4303" s="74"/>
      <c r="G4303" s="73"/>
      <c r="H4303" s="75"/>
      <c r="I4303" s="75" t="s">
        <v>79</v>
      </c>
      <c r="J4303" s="75"/>
      <c r="K4303" s="34" t="s">
        <v>108</v>
      </c>
      <c r="L4303" s="7" t="n">
        <v>0.347222222222222</v>
      </c>
      <c r="M4303" s="7" t="n">
        <v>0.347222222222222</v>
      </c>
      <c r="N4303" s="77" t="str">
        <f aca="false">IF(A4304=A4303,IF(L4304,TEXT(L4304-M4303,"h:mm"),0),IF(M4303&lt;0.25,TEXT(L4304-M4303,"h:mm"),TEXT(1-M4303+L4304,"h:mm")))</f>
        <v>5:10</v>
      </c>
      <c r="O4303" s="37" t="s">
        <v>5991</v>
      </c>
      <c r="Q4303" s="0" t="s">
        <v>75</v>
      </c>
      <c r="R4303" s="0" t="str">
        <f aca="false">CHOOSE(WEEKDAY(A4303),"Dom","Lun","Mar","Mie","Jue","Vie","Sab")</f>
        <v>Sab</v>
      </c>
    </row>
    <row r="4304" customFormat="false" ht="15" hidden="false" customHeight="false" outlineLevel="0" collapsed="false">
      <c r="A4304" s="32" t="n">
        <v>44625</v>
      </c>
      <c r="B4304" s="9" t="s">
        <v>5992</v>
      </c>
      <c r="C4304" s="156" t="n">
        <v>300</v>
      </c>
      <c r="D4304" s="137" t="s">
        <v>104</v>
      </c>
      <c r="E4304" s="73"/>
      <c r="F4304" s="74" t="n">
        <f aca="false">IF(MONTH(A4304)=MONTH(A4303),F4303+1,1)</f>
        <v>1</v>
      </c>
      <c r="G4304" s="73"/>
      <c r="H4304" s="75"/>
      <c r="I4304" s="75" t="s">
        <v>159</v>
      </c>
      <c r="J4304" s="75" t="s">
        <v>2313</v>
      </c>
      <c r="K4304" s="34" t="s">
        <v>80</v>
      </c>
      <c r="L4304" s="7" t="n">
        <v>0.5625</v>
      </c>
      <c r="M4304" s="7" t="n">
        <v>0.591666666666667</v>
      </c>
      <c r="N4304" s="77" t="str">
        <f aca="false">IF(A4305=A4304,IF(L4305,TEXT(L4305-M4304,"h:mm"),0),IF(M4304&lt;0.25,TEXT(L4305-M4304,"h:mm"),TEXT(1-M4304+L4305,"h:mm")))</f>
        <v>0:32</v>
      </c>
      <c r="O4304" s="37" t="s">
        <v>5993</v>
      </c>
      <c r="Q4304" s="0" t="s">
        <v>75</v>
      </c>
      <c r="R4304" s="0" t="str">
        <f aca="false">CHOOSE(WEEKDAY(A4304),"Dom","Lun","Mar","Mie","Jue","Vie","Sab")</f>
        <v>Sab</v>
      </c>
    </row>
    <row r="4305" customFormat="false" ht="15" hidden="false" customHeight="false" outlineLevel="0" collapsed="false">
      <c r="A4305" s="32" t="n">
        <v>44625</v>
      </c>
      <c r="B4305" s="9" t="s">
        <v>5994</v>
      </c>
      <c r="C4305" s="156" t="n">
        <v>350</v>
      </c>
      <c r="D4305" s="137" t="s">
        <v>104</v>
      </c>
      <c r="E4305" s="73"/>
      <c r="F4305" s="74" t="n">
        <f aca="false">IF(MONTH(A4305)=MONTH(A4304),F4304+1,1)</f>
        <v>2</v>
      </c>
      <c r="G4305" s="73"/>
      <c r="H4305" s="75"/>
      <c r="I4305" s="75" t="s">
        <v>314</v>
      </c>
      <c r="J4305" s="75" t="s">
        <v>2313</v>
      </c>
      <c r="K4305" s="34" t="s">
        <v>80</v>
      </c>
      <c r="L4305" s="7" t="n">
        <v>0.613888888888889</v>
      </c>
      <c r="M4305" s="7" t="n">
        <v>0.634722222222222</v>
      </c>
      <c r="N4305" s="77" t="str">
        <f aca="false">IF(A4306=A4305,IF(L4306,TEXT(L4306-M4305,"h:mm"),0),IF(M4305&lt;0.25,TEXT(L4306-M4305,"h:mm"),TEXT(1-M4305+L4306,"h:mm")))</f>
        <v>0:46</v>
      </c>
      <c r="O4305" s="37" t="s">
        <v>5995</v>
      </c>
      <c r="Q4305" s="0" t="s">
        <v>75</v>
      </c>
      <c r="R4305" s="0" t="str">
        <f aca="false">CHOOSE(WEEKDAY(A4305),"Dom","Lun","Mar","Mie","Jue","Vie","Sab")</f>
        <v>Sab</v>
      </c>
    </row>
    <row r="4306" customFormat="false" ht="15" hidden="false" customHeight="false" outlineLevel="0" collapsed="false">
      <c r="A4306" s="32" t="n">
        <v>44625</v>
      </c>
      <c r="B4306" s="9" t="s">
        <v>5996</v>
      </c>
      <c r="C4306" s="156" t="n">
        <v>300</v>
      </c>
      <c r="D4306" s="137" t="s">
        <v>104</v>
      </c>
      <c r="E4306" s="73"/>
      <c r="F4306" s="74" t="n">
        <f aca="false">IF(MONTH(A4306)=MONTH(A4305),F4305+1,1)</f>
        <v>3</v>
      </c>
      <c r="G4306" s="73"/>
      <c r="H4306" s="75"/>
      <c r="I4306" s="75" t="s">
        <v>159</v>
      </c>
      <c r="J4306" s="75" t="s">
        <v>2313</v>
      </c>
      <c r="K4306" s="34" t="s">
        <v>80</v>
      </c>
      <c r="L4306" s="7" t="n">
        <v>0.666666666666667</v>
      </c>
      <c r="M4306" s="7" t="n">
        <v>0.690277777777778</v>
      </c>
      <c r="N4306" s="77" t="str">
        <f aca="false">IF(A4307=A4306,IF(L4307,TEXT(L4307-M4306,"h:mm"),0),IF(M4306&lt;0.25,TEXT(L4307-M4306,"h:mm"),TEXT(1-M4306+L4307,"h:mm")))</f>
        <v>13:44</v>
      </c>
      <c r="O4306" s="37" t="s">
        <v>5997</v>
      </c>
      <c r="Q4306" s="0" t="s">
        <v>75</v>
      </c>
      <c r="R4306" s="0" t="str">
        <f aca="false">CHOOSE(WEEKDAY(A4306),"Dom","Lun","Mar","Mie","Jue","Vie","Sab")</f>
        <v>Sab</v>
      </c>
    </row>
    <row r="4307" customFormat="false" ht="15" hidden="true" customHeight="false" outlineLevel="0" collapsed="false">
      <c r="A4307" s="141" t="n">
        <v>44625</v>
      </c>
      <c r="B4307" s="60" t="s">
        <v>5998</v>
      </c>
      <c r="C4307" s="61"/>
      <c r="D4307" s="62"/>
      <c r="E4307" s="63"/>
      <c r="F4307" s="64"/>
      <c r="G4307" s="63"/>
      <c r="H4307" s="65"/>
      <c r="I4307" s="65"/>
      <c r="J4307" s="65"/>
      <c r="K4307" s="166" t="s">
        <v>257</v>
      </c>
      <c r="L4307" s="67" t="n">
        <v>0.2625</v>
      </c>
      <c r="M4307" s="67" t="n">
        <v>0.290277777777778</v>
      </c>
      <c r="N4307" s="68" t="str">
        <f aca="false">IF(A4308=A4307,IF(L4308,TEXT(L4308-M4307,"h:mm"),0),IF(M4307&lt;0.25,TEXT(L4308-M4307,"h:mm"),TEXT(1-M4307+L4308,"h:mm")))</f>
        <v>2:16</v>
      </c>
      <c r="O4307" s="69"/>
      <c r="Q4307" s="0" t="s">
        <v>75</v>
      </c>
      <c r="R4307" s="0" t="str">
        <f aca="false">CHOOSE(WEEKDAY(A4307),"Dom","Lun","Mar","Mie","Jue","Vie","Sab")</f>
        <v>Sab</v>
      </c>
    </row>
    <row r="4308" customFormat="false" ht="15" hidden="true" customHeight="false" outlineLevel="0" collapsed="false">
      <c r="A4308" s="32" t="n">
        <v>44625</v>
      </c>
      <c r="B4308" s="9" t="s">
        <v>5999</v>
      </c>
      <c r="D4308" s="72"/>
      <c r="E4308" s="73"/>
      <c r="F4308" s="74"/>
      <c r="G4308" s="73"/>
      <c r="H4308" s="75"/>
      <c r="I4308" s="75"/>
      <c r="J4308" s="75"/>
      <c r="K4308" s="34" t="s">
        <v>108</v>
      </c>
      <c r="L4308" s="7" t="n">
        <v>0.384722222222222</v>
      </c>
      <c r="M4308" s="7" t="n">
        <v>0.390972222222222</v>
      </c>
      <c r="N4308" s="77" t="str">
        <f aca="false">IF(A4309=A4308,IF(L4309,TEXT(L4309-M4308,"h:mm"),0),IF(M4308&lt;0.25,TEXT(L4309-M4308,"h:mm"),TEXT(1-M4308+L4309,"h:mm")))</f>
        <v>2:38</v>
      </c>
      <c r="Q4308" s="0" t="s">
        <v>75</v>
      </c>
      <c r="R4308" s="0" t="str">
        <f aca="false">CHOOSE(WEEKDAY(A4308),"Dom","Lun","Mar","Mie","Jue","Vie","Sab")</f>
        <v>Sab</v>
      </c>
    </row>
    <row r="4309" customFormat="false" ht="15" hidden="true" customHeight="false" outlineLevel="0" collapsed="false">
      <c r="A4309" s="32" t="n">
        <v>44625</v>
      </c>
      <c r="B4309" s="9" t="s">
        <v>3260</v>
      </c>
      <c r="D4309" s="72"/>
      <c r="E4309" s="73"/>
      <c r="F4309" s="74"/>
      <c r="G4309" s="73"/>
      <c r="H4309" s="75"/>
      <c r="I4309" s="75"/>
      <c r="J4309" s="75"/>
      <c r="K4309" s="34" t="s">
        <v>108</v>
      </c>
      <c r="L4309" s="7" t="n">
        <v>0.500694444444444</v>
      </c>
      <c r="M4309" s="7" t="n">
        <v>0.514583333333333</v>
      </c>
      <c r="N4309" s="77" t="str">
        <f aca="false">IF(A4310=A4309,IF(L4310,TEXT(L4310-M4309,"h:mm"),0),IF(M4309&lt;0.25,TEXT(L4310-M4309,"h:mm"),TEXT(1-M4309+L4310,"h:mm")))</f>
        <v>0:10</v>
      </c>
      <c r="Q4309" s="0" t="s">
        <v>75</v>
      </c>
      <c r="R4309" s="0" t="str">
        <f aca="false">CHOOSE(WEEKDAY(A4309),"Dom","Lun","Mar","Mie","Jue","Vie","Sab")</f>
        <v>Sab</v>
      </c>
    </row>
    <row r="4310" customFormat="false" ht="15" hidden="true" customHeight="false" outlineLevel="0" collapsed="false">
      <c r="A4310" s="32" t="n">
        <v>44625</v>
      </c>
      <c r="B4310" s="9" t="str">
        <f aca="false">IF(K4310="LAG.OXIDACIÓN","Va a descargar a la Laguna de Oxidación",IF(K4310="GARAJE","Retorna al garaje",""))</f>
        <v>Va a descargar a la Laguna de Oxidación</v>
      </c>
      <c r="D4310" s="72"/>
      <c r="E4310" s="73"/>
      <c r="F4310" s="74"/>
      <c r="G4310" s="73"/>
      <c r="H4310" s="75"/>
      <c r="I4310" s="75"/>
      <c r="J4310" s="75"/>
      <c r="K4310" s="34" t="s">
        <v>144</v>
      </c>
      <c r="L4310" s="7" t="n">
        <v>0.521527777777778</v>
      </c>
      <c r="M4310" s="7" t="n">
        <v>0.545138888888889</v>
      </c>
      <c r="N4310" s="77" t="str">
        <f aca="false">IF(A4311=A4310,IF(L4311,TEXT(L4311-M4310,"h:mm"),0),IF(M4310&lt;0.25,TEXT(L4311-M4310,"h:mm"),TEXT(1-M4310+L4311,"h:mm")))</f>
        <v>3:53</v>
      </c>
      <c r="Q4310" s="0" t="s">
        <v>75</v>
      </c>
      <c r="R4310" s="0" t="str">
        <f aca="false">CHOOSE(WEEKDAY(A4310),"Dom","Lun","Mar","Mie","Jue","Vie","Sab")</f>
        <v>Sab</v>
      </c>
    </row>
    <row r="4311" customFormat="false" ht="15" hidden="true" customHeight="false" outlineLevel="0" collapsed="false">
      <c r="A4311" s="32" t="n">
        <v>44625</v>
      </c>
      <c r="B4311" s="9" t="str">
        <f aca="false">IF(K4311="LAG.OXIDACIÓN","Va a descargar a la Laguna de Oxidación",IF(K4311="GARAJE","Retorna al garaje",""))</f>
        <v>Va a descargar a la Laguna de Oxidación</v>
      </c>
      <c r="D4311" s="72"/>
      <c r="E4311" s="73"/>
      <c r="F4311" s="74"/>
      <c r="G4311" s="73"/>
      <c r="H4311" s="75"/>
      <c r="I4311" s="75"/>
      <c r="J4311" s="75"/>
      <c r="K4311" s="34" t="s">
        <v>144</v>
      </c>
      <c r="L4311" s="7" t="n">
        <v>0.706944444444444</v>
      </c>
      <c r="M4311" s="7" t="n">
        <v>0.722222222222222</v>
      </c>
      <c r="N4311" s="77" t="str">
        <f aca="false">IF(A4312=A4311,IF(L4312,TEXT(L4312-M4311,"h:mm"),0),IF(M4311&lt;0.25,TEXT(L4312-M4311,"h:mm"),TEXT(1-M4311+L4312,"h:mm")))</f>
        <v>0:19</v>
      </c>
      <c r="Q4311" s="0" t="s">
        <v>75</v>
      </c>
      <c r="R4311" s="0" t="str">
        <f aca="false">CHOOSE(WEEKDAY(A4311),"Dom","Lun","Mar","Mie","Jue","Vie","Sab")</f>
        <v>Sab</v>
      </c>
    </row>
    <row r="4312" customFormat="false" ht="15" hidden="true" customHeight="false" outlineLevel="0" collapsed="false">
      <c r="A4312" s="47" t="n">
        <v>44625</v>
      </c>
      <c r="B4312" s="79" t="str">
        <f aca="false">IF(K4312="LAG.OXIDACIÓN","Va a descargar a la Laguna de Oxidación",IF(K4312="GARAJE","Retorna al garaje",""))</f>
        <v>Retorna al garaje</v>
      </c>
      <c r="C4312" s="49"/>
      <c r="D4312" s="80"/>
      <c r="E4312" s="81"/>
      <c r="F4312" s="82"/>
      <c r="G4312" s="81"/>
      <c r="H4312" s="83"/>
      <c r="I4312" s="83"/>
      <c r="J4312" s="83"/>
      <c r="K4312" s="103" t="s">
        <v>96</v>
      </c>
      <c r="L4312" s="85" t="n">
        <v>0.735416666666667</v>
      </c>
      <c r="M4312" s="85" t="n">
        <v>0.768055555555556</v>
      </c>
      <c r="N4312" s="86" t="str">
        <f aca="false">IF(A4314=A4312,IF(L4314,TEXT(L4314-M4312,"h:mm"),0),IF(M4312&lt;0.25,TEXT(L4314-M4312,"h:mm"),TEXT(1-M4312+L4314,"h:mm")))</f>
        <v>15:03</v>
      </c>
      <c r="O4312" s="59"/>
      <c r="Q4312" s="0" t="s">
        <v>75</v>
      </c>
      <c r="R4312" s="0" t="str">
        <f aca="false">CHOOSE(WEEKDAY(A4312),"Dom","Lun","Mar","Mie","Jue","Vie","Sab")</f>
        <v>Sab</v>
      </c>
    </row>
    <row r="4313" customFormat="false" ht="15" hidden="false" customHeight="false" outlineLevel="0" collapsed="false">
      <c r="A4313" s="32" t="n">
        <v>44627</v>
      </c>
      <c r="B4313" s="9" t="s">
        <v>6000</v>
      </c>
      <c r="C4313" s="33" t="n">
        <v>350</v>
      </c>
      <c r="D4313" s="72" t="s">
        <v>821</v>
      </c>
      <c r="E4313" s="73" t="s">
        <v>6001</v>
      </c>
      <c r="F4313" s="74" t="n">
        <f aca="false">IF(MONTH(A4313)=MONTH(A4312),F4312+1,1)</f>
        <v>1</v>
      </c>
      <c r="G4313" s="73"/>
      <c r="H4313" s="75" t="s">
        <v>6002</v>
      </c>
      <c r="I4313" s="75" t="s">
        <v>159</v>
      </c>
      <c r="J4313" s="75" t="s">
        <v>2313</v>
      </c>
      <c r="K4313" s="34" t="s">
        <v>80</v>
      </c>
      <c r="L4313" s="7" t="n">
        <v>0.329861111111111</v>
      </c>
      <c r="M4313" s="7" t="n">
        <v>0.35</v>
      </c>
      <c r="N4313" s="77" t="str">
        <f aca="false">IF(A4314=A4313,IF(L4314,TEXT(L4314-M4313,"h:mm"),0),IF(M4313&lt;0.25,TEXT(L4314-M4313,"h:mm"),TEXT(1-M4313+L4314,"h:mm")))</f>
        <v>1:05</v>
      </c>
      <c r="O4313" s="37" t="s">
        <v>6003</v>
      </c>
      <c r="Q4313" s="0" t="s">
        <v>75</v>
      </c>
      <c r="R4313" s="0" t="str">
        <f aca="false">CHOOSE(WEEKDAY(A4313),"Dom","Lun","Mar","Mie","Jue","Vie","Sab")</f>
        <v>Lun</v>
      </c>
    </row>
    <row r="4314" customFormat="false" ht="15" hidden="false" customHeight="false" outlineLevel="0" collapsed="false">
      <c r="A4314" s="32" t="n">
        <v>44627</v>
      </c>
      <c r="B4314" s="9" t="s">
        <v>6004</v>
      </c>
      <c r="C4314" s="156" t="n">
        <v>450</v>
      </c>
      <c r="D4314" s="137" t="s">
        <v>104</v>
      </c>
      <c r="E4314" s="73"/>
      <c r="F4314" s="74" t="n">
        <f aca="false">IF(MONTH(A4314)=MONTH(A4313),F4313+1,1)</f>
        <v>2</v>
      </c>
      <c r="G4314" s="73"/>
      <c r="H4314" s="75"/>
      <c r="I4314" s="75" t="s">
        <v>79</v>
      </c>
      <c r="J4314" s="75" t="s">
        <v>2313</v>
      </c>
      <c r="K4314" s="34" t="s">
        <v>80</v>
      </c>
      <c r="L4314" s="7" t="n">
        <v>0.395138888888889</v>
      </c>
      <c r="M4314" s="7" t="n">
        <v>0.432638888888889</v>
      </c>
      <c r="N4314" s="77" t="str">
        <f aca="false">IF(A4315=A4314,IF(L4315,TEXT(L4315-M4314,"h:mm"),0),IF(M4314&lt;0.25,TEXT(L4315-M4314,"h:mm"),TEXT(1-M4314+L4315,"h:mm")))</f>
        <v>3:32</v>
      </c>
      <c r="O4314" s="37" t="s">
        <v>6005</v>
      </c>
      <c r="Q4314" s="0" t="s">
        <v>75</v>
      </c>
      <c r="R4314" s="0" t="str">
        <f aca="false">CHOOSE(WEEKDAY(A4314),"Dom","Lun","Mar","Mie","Jue","Vie","Sab")</f>
        <v>Lun</v>
      </c>
    </row>
    <row r="4315" customFormat="false" ht="15" hidden="false" customHeight="false" outlineLevel="0" collapsed="false">
      <c r="A4315" s="32" t="n">
        <v>44627</v>
      </c>
      <c r="B4315" s="9" t="s">
        <v>6004</v>
      </c>
      <c r="C4315" s="156" t="n">
        <v>450</v>
      </c>
      <c r="D4315" s="137" t="s">
        <v>104</v>
      </c>
      <c r="E4315" s="73"/>
      <c r="F4315" s="74" t="n">
        <f aca="false">IF(MONTH(A4315)=MONTH(A4314),F4314+1,1)</f>
        <v>3</v>
      </c>
      <c r="G4315" s="73"/>
      <c r="H4315" s="75"/>
      <c r="I4315" s="75" t="s">
        <v>79</v>
      </c>
      <c r="J4315" s="75" t="s">
        <v>2313</v>
      </c>
      <c r="K4315" s="34" t="s">
        <v>80</v>
      </c>
      <c r="L4315" s="7" t="n">
        <v>0.579861111111111</v>
      </c>
      <c r="M4315" s="7" t="n">
        <v>0.579861111111111</v>
      </c>
      <c r="N4315" s="77" t="str">
        <f aca="false">IF(A4316=A4315,IF(L4316,TEXT(L4316-M4315,"h:mm"),0),IF(M4315&lt;0.25,TEXT(L4316-M4315,"h:mm"),TEXT(1-M4315+L4316,"h:mm")))</f>
        <v>1:26</v>
      </c>
      <c r="O4315" s="37" t="s">
        <v>6005</v>
      </c>
      <c r="Q4315" s="0" t="s">
        <v>75</v>
      </c>
      <c r="R4315" s="0" t="str">
        <f aca="false">CHOOSE(WEEKDAY(A4315),"Dom","Lun","Mar","Mie","Jue","Vie","Sab")</f>
        <v>Lun</v>
      </c>
    </row>
    <row r="4316" customFormat="false" ht="15" hidden="false" customHeight="false" outlineLevel="0" collapsed="false">
      <c r="A4316" s="32" t="n">
        <v>44627</v>
      </c>
      <c r="B4316" s="9" t="s">
        <v>6006</v>
      </c>
      <c r="C4316" s="156" t="n">
        <v>300</v>
      </c>
      <c r="D4316" s="137" t="s">
        <v>104</v>
      </c>
      <c r="E4316" s="73"/>
      <c r="F4316" s="74" t="n">
        <f aca="false">IF(MONTH(A4316)=MONTH(A4315),F4315+1,1)</f>
        <v>4</v>
      </c>
      <c r="G4316" s="73"/>
      <c r="H4316" s="75"/>
      <c r="I4316" s="75" t="s">
        <v>79</v>
      </c>
      <c r="J4316" s="75" t="s">
        <v>2313</v>
      </c>
      <c r="K4316" s="34" t="s">
        <v>80</v>
      </c>
      <c r="L4316" s="7" t="n">
        <v>0.639583333333333</v>
      </c>
      <c r="M4316" s="7" t="n">
        <v>0.651388888888889</v>
      </c>
      <c r="N4316" s="77" t="str">
        <f aca="false">IF(A4317=A4316,IF(L4317,TEXT(L4317-M4316,"h:mm"),0),IF(M4316&lt;0.25,TEXT(L4317-M4316,"h:mm"),TEXT(1-M4316+L4317,"h:mm")))</f>
        <v>17:10</v>
      </c>
      <c r="O4316" s="37" t="s">
        <v>6007</v>
      </c>
      <c r="Q4316" s="0" t="s">
        <v>75</v>
      </c>
      <c r="R4316" s="0" t="str">
        <f aca="false">CHOOSE(WEEKDAY(A4316),"Dom","Lun","Mar","Mie","Jue","Vie","Sab")</f>
        <v>Lun</v>
      </c>
    </row>
    <row r="4317" customFormat="false" ht="15" hidden="true" customHeight="false" outlineLevel="0" collapsed="false">
      <c r="A4317" s="32" t="n">
        <v>44627</v>
      </c>
      <c r="B4317" s="9" t="s">
        <v>5144</v>
      </c>
      <c r="D4317" s="72"/>
      <c r="E4317" s="73"/>
      <c r="F4317" s="74"/>
      <c r="G4317" s="73"/>
      <c r="H4317" s="75"/>
      <c r="I4317" s="75"/>
      <c r="J4317" s="75"/>
      <c r="K4317" s="34" t="s">
        <v>257</v>
      </c>
      <c r="L4317" s="7" t="n">
        <v>0.366666666666667</v>
      </c>
      <c r="M4317" s="7" t="n">
        <v>0.372916666666667</v>
      </c>
      <c r="N4317" s="77" t="str">
        <f aca="false">IF(A4318=A4317,IF(L4318,TEXT(L4318-M4317,"h:mm"),0),IF(M4317&lt;0.25,TEXT(L4318-M4317,"h:mm"),TEXT(1-M4317+L4318,"h:mm")))</f>
        <v>0:04</v>
      </c>
      <c r="Q4317" s="0" t="s">
        <v>75</v>
      </c>
      <c r="R4317" s="0" t="str">
        <f aca="false">CHOOSE(WEEKDAY(A4317),"Dom","Lun","Mar","Mie","Jue","Vie","Sab")</f>
        <v>Lun</v>
      </c>
    </row>
    <row r="4318" customFormat="false" ht="15" hidden="true" customHeight="false" outlineLevel="0" collapsed="false">
      <c r="A4318" s="32" t="n">
        <v>44627</v>
      </c>
      <c r="B4318" s="9" t="s">
        <v>6008</v>
      </c>
      <c r="D4318" s="72"/>
      <c r="E4318" s="73"/>
      <c r="F4318" s="74"/>
      <c r="G4318" s="73"/>
      <c r="H4318" s="75"/>
      <c r="I4318" s="75"/>
      <c r="J4318" s="75"/>
      <c r="K4318" s="34" t="s">
        <v>108</v>
      </c>
      <c r="L4318" s="7" t="n">
        <v>0.375694444444444</v>
      </c>
      <c r="M4318" s="7" t="n">
        <v>0.384722222222222</v>
      </c>
      <c r="N4318" s="77" t="str">
        <f aca="false">IF(A4319=A4318,IF(L4319,TEXT(L4319-M4318,"h:mm"),0),IF(M4318&lt;0.25,TEXT(L4319-M4318,"h:mm"),TEXT(1-M4318+L4319,"h:mm")))</f>
        <v>1:51</v>
      </c>
      <c r="O4318" s="37" t="s">
        <v>6009</v>
      </c>
      <c r="Q4318" s="0" t="s">
        <v>75</v>
      </c>
      <c r="R4318" s="0" t="str">
        <f aca="false">CHOOSE(WEEKDAY(A4318),"Dom","Lun","Mar","Mie","Jue","Vie","Sab")</f>
        <v>Lun</v>
      </c>
    </row>
    <row r="4319" customFormat="false" ht="15" hidden="true" customHeight="false" outlineLevel="0" collapsed="false">
      <c r="A4319" s="32" t="n">
        <v>44627</v>
      </c>
      <c r="B4319" s="9" t="str">
        <f aca="false">IF(K4319="LAG.OXIDACIÓN","Va a descargar a la Laguna de Oxidación",IF(K4319="GARAJE","Retorna al garaje",""))</f>
        <v>Retorna al garaje</v>
      </c>
      <c r="D4319" s="72"/>
      <c r="E4319" s="73"/>
      <c r="F4319" s="74"/>
      <c r="G4319" s="73"/>
      <c r="H4319" s="75"/>
      <c r="I4319" s="75"/>
      <c r="J4319" s="75"/>
      <c r="K4319" s="34" t="s">
        <v>96</v>
      </c>
      <c r="L4319" s="7" t="n">
        <v>0.461805555555556</v>
      </c>
      <c r="M4319" s="7" t="n">
        <v>0.497222222222222</v>
      </c>
      <c r="N4319" s="77" t="str">
        <f aca="false">IF(A4320=A4319,IF(L4320,TEXT(L4320-M4319,"h:mm"),0),IF(M4319&lt;0.25,TEXT(L4320-M4319,"h:mm"),TEXT(1-M4319+L4320,"h:mm")))</f>
        <v>0:52</v>
      </c>
      <c r="Q4319" s="0" t="s">
        <v>75</v>
      </c>
      <c r="R4319" s="0" t="str">
        <f aca="false">CHOOSE(WEEKDAY(A4319),"Dom","Lun","Mar","Mie","Jue","Vie","Sab")</f>
        <v>Lun</v>
      </c>
    </row>
    <row r="4320" customFormat="false" ht="15" hidden="true" customHeight="false" outlineLevel="0" collapsed="false">
      <c r="A4320" s="32" t="n">
        <v>44627</v>
      </c>
      <c r="B4320" s="9" t="s">
        <v>6010</v>
      </c>
      <c r="D4320" s="72"/>
      <c r="E4320" s="73"/>
      <c r="F4320" s="74"/>
      <c r="G4320" s="73"/>
      <c r="H4320" s="75"/>
      <c r="I4320" s="75" t="s">
        <v>79</v>
      </c>
      <c r="J4320" s="75"/>
      <c r="K4320" s="34" t="s">
        <v>108</v>
      </c>
      <c r="L4320" s="7" t="n">
        <v>0.533333333333333</v>
      </c>
      <c r="M4320" s="7" t="n">
        <v>0.56875</v>
      </c>
      <c r="N4320" s="77" t="str">
        <f aca="false">IF(A4321=A4320,IF(L4321,TEXT(L4321-M4320,"h:mm"),0),IF(M4320&lt;0.25,TEXT(L4321-M4320,"h:mm"),TEXT(1-M4320+L4321,"h:mm")))</f>
        <v>2:25</v>
      </c>
      <c r="O4320" s="37" t="s">
        <v>6011</v>
      </c>
      <c r="Q4320" s="0" t="s">
        <v>75</v>
      </c>
      <c r="R4320" s="0" t="str">
        <f aca="false">CHOOSE(WEEKDAY(A4320),"Dom","Lun","Mar","Mie","Jue","Vie","Sab")</f>
        <v>Lun</v>
      </c>
    </row>
    <row r="4321" customFormat="false" ht="15" hidden="true" customHeight="false" outlineLevel="0" collapsed="false">
      <c r="A4321" s="32" t="n">
        <v>44627</v>
      </c>
      <c r="B4321" s="9" t="str">
        <f aca="false">IF(K4321="LAG.OXIDACIÓN","Va a descargar a la Laguna de Oxidación",IF(K4321="GARAJE","Retorna al garaje",""))</f>
        <v>Va a descargar a la Laguna de Oxidación</v>
      </c>
      <c r="D4321" s="72"/>
      <c r="E4321" s="73"/>
      <c r="F4321" s="74"/>
      <c r="G4321" s="73"/>
      <c r="H4321" s="75"/>
      <c r="I4321" s="75"/>
      <c r="J4321" s="75"/>
      <c r="K4321" s="34" t="s">
        <v>144</v>
      </c>
      <c r="L4321" s="7" t="n">
        <v>0.669444444444444</v>
      </c>
      <c r="M4321" s="7" t="n">
        <v>0.742361111111111</v>
      </c>
      <c r="N4321" s="77" t="str">
        <f aca="false">IF(A4322=A4321,IF(L4322,TEXT(L4322-M4321,"h:mm"),0),IF(M4321&lt;0.25,TEXT(L4322-M4321,"h:mm"),TEXT(1-M4321+L4322,"h:mm")))</f>
        <v>0:27</v>
      </c>
      <c r="Q4321" s="0" t="s">
        <v>75</v>
      </c>
      <c r="R4321" s="0" t="str">
        <f aca="false">CHOOSE(WEEKDAY(A4321),"Dom","Lun","Mar","Mie","Jue","Vie","Sab")</f>
        <v>Lun</v>
      </c>
    </row>
    <row r="4322" customFormat="false" ht="15" hidden="true" customHeight="false" outlineLevel="0" collapsed="false">
      <c r="A4322" s="32" t="n">
        <v>44627</v>
      </c>
      <c r="B4322" s="9" t="s">
        <v>1385</v>
      </c>
      <c r="D4322" s="72"/>
      <c r="E4322" s="73"/>
      <c r="F4322" s="74"/>
      <c r="G4322" s="73"/>
      <c r="H4322" s="75"/>
      <c r="I4322" s="75"/>
      <c r="J4322" s="75"/>
      <c r="K4322" s="34" t="s">
        <v>257</v>
      </c>
      <c r="L4322" s="7" t="n">
        <v>0.761111111111111</v>
      </c>
      <c r="M4322" s="7" t="n">
        <v>0.765972222222222</v>
      </c>
      <c r="N4322" s="77" t="str">
        <f aca="false">IF(A4323=A4322,IF(L4323,TEXT(L4323-M4322,"h:mm"),0),IF(M4322&lt;0.25,TEXT(L4323-M4322,"h:mm"),TEXT(1-M4322+L4323,"h:mm")))</f>
        <v>0:03</v>
      </c>
      <c r="Q4322" s="0" t="s">
        <v>75</v>
      </c>
      <c r="R4322" s="0" t="str">
        <f aca="false">CHOOSE(WEEKDAY(A4322),"Dom","Lun","Mar","Mie","Jue","Vie","Sab")</f>
        <v>Lun</v>
      </c>
    </row>
    <row r="4323" customFormat="false" ht="15" hidden="true" customHeight="false" outlineLevel="0" collapsed="false">
      <c r="A4323" s="47" t="n">
        <v>44627</v>
      </c>
      <c r="B4323" s="79" t="str">
        <f aca="false">IF(K4323="LAG.OXIDACIÓN","Va a descargar a la Laguna de Oxidación",IF(K4323="GARAJE","Retorna al garaje",""))</f>
        <v>Retorna al garaje</v>
      </c>
      <c r="C4323" s="49"/>
      <c r="D4323" s="80"/>
      <c r="E4323" s="81"/>
      <c r="F4323" s="82"/>
      <c r="G4323" s="81"/>
      <c r="H4323" s="83"/>
      <c r="I4323" s="83"/>
      <c r="J4323" s="83"/>
      <c r="K4323" s="103" t="s">
        <v>96</v>
      </c>
      <c r="L4323" s="85" t="n">
        <v>0.768055555555556</v>
      </c>
      <c r="M4323" s="85" t="n">
        <v>0.778472222222222</v>
      </c>
      <c r="N4323" s="86" t="str">
        <f aca="false">IF(A4324=A4323,IF(L4324,TEXT(L4324-M4323,"h:mm"),0),IF(M4323&lt;0.25,TEXT(L4324-M4323,"h:mm"),TEXT(1-M4323+L4324,"h:mm")))</f>
        <v>13:25</v>
      </c>
      <c r="O4323" s="59"/>
      <c r="Q4323" s="0" t="s">
        <v>75</v>
      </c>
      <c r="R4323" s="0" t="str">
        <f aca="false">CHOOSE(WEEKDAY(A4323),"Dom","Lun","Mar","Mie","Jue","Vie","Sab")</f>
        <v>Lun</v>
      </c>
    </row>
    <row r="4324" customFormat="false" ht="15" hidden="false" customHeight="false" outlineLevel="0" collapsed="false">
      <c r="A4324" s="32" t="n">
        <v>44628</v>
      </c>
      <c r="B4324" s="9" t="s">
        <v>6012</v>
      </c>
      <c r="C4324" s="156" t="n">
        <v>800</v>
      </c>
      <c r="D4324" s="137" t="s">
        <v>821</v>
      </c>
      <c r="E4324" s="73" t="s">
        <v>6013</v>
      </c>
      <c r="F4324" s="74" t="n">
        <f aca="false">IF(MONTH(A4324)=MONTH(A4323),F4323+1,1)</f>
        <v>1</v>
      </c>
      <c r="G4324" s="73"/>
      <c r="H4324" s="75" t="s">
        <v>6014</v>
      </c>
      <c r="I4324" s="75" t="s">
        <v>79</v>
      </c>
      <c r="J4324" s="75" t="s">
        <v>2313</v>
      </c>
      <c r="K4324" s="34" t="s">
        <v>80</v>
      </c>
      <c r="L4324" s="7" t="n">
        <v>0.3375</v>
      </c>
      <c r="M4324" s="7" t="n">
        <v>0.36875</v>
      </c>
      <c r="N4324" s="77" t="str">
        <f aca="false">IF(A4325=A4324,IF(L4325,TEXT(L4325-M4324,"h:mm"),0),IF(M4324&lt;0.25,TEXT(L4325-M4324,"h:mm"),TEXT(1-M4324+L4325,"h:mm")))</f>
        <v>2:50</v>
      </c>
      <c r="O4324" s="37" t="s">
        <v>6015</v>
      </c>
      <c r="P4324" s="0" t="s">
        <v>6016</v>
      </c>
      <c r="Q4324" s="0" t="s">
        <v>115</v>
      </c>
      <c r="R4324" s="0" t="str">
        <f aca="false">CHOOSE(WEEKDAY(A4324),"Dom","Lun","Mar","Mie","Jue","Vie","Sab")</f>
        <v>Mar</v>
      </c>
    </row>
    <row r="4325" customFormat="false" ht="15" hidden="false" customHeight="false" outlineLevel="0" collapsed="false">
      <c r="A4325" s="32" t="n">
        <v>44628</v>
      </c>
      <c r="B4325" s="9" t="s">
        <v>6017</v>
      </c>
      <c r="C4325" s="156" t="n">
        <v>300</v>
      </c>
      <c r="D4325" s="137" t="s">
        <v>104</v>
      </c>
      <c r="E4325" s="73"/>
      <c r="F4325" s="74" t="n">
        <f aca="false">IF(MONTH(A4325)=MONTH(A4324),F4324+1,1)</f>
        <v>2</v>
      </c>
      <c r="G4325" s="73"/>
      <c r="H4325" s="75"/>
      <c r="I4325" s="75" t="s">
        <v>113</v>
      </c>
      <c r="J4325" s="75" t="s">
        <v>2313</v>
      </c>
      <c r="K4325" s="34" t="s">
        <v>80</v>
      </c>
      <c r="L4325" s="7" t="n">
        <v>0.486805555555556</v>
      </c>
      <c r="M4325" s="7" t="n">
        <v>0.497916666666667</v>
      </c>
      <c r="N4325" s="77" t="str">
        <f aca="false">IF(A4326=A4325,IF(L4326,TEXT(L4326-M4325,"h:mm"),0),IF(M4325&lt;0.25,TEXT(L4326-M4325,"h:mm"),TEXT(1-M4325+L4326,"h:mm")))</f>
        <v>0:35</v>
      </c>
      <c r="O4325" s="37" t="s">
        <v>6018</v>
      </c>
      <c r="Q4325" s="0" t="s">
        <v>115</v>
      </c>
      <c r="R4325" s="0" t="str">
        <f aca="false">CHOOSE(WEEKDAY(A4325),"Dom","Lun","Mar","Mie","Jue","Vie","Sab")</f>
        <v>Mar</v>
      </c>
    </row>
    <row r="4326" customFormat="false" ht="15" hidden="false" customHeight="false" outlineLevel="0" collapsed="false">
      <c r="A4326" s="32" t="n">
        <v>44628</v>
      </c>
      <c r="B4326" s="9" t="s">
        <v>6019</v>
      </c>
      <c r="C4326" s="156" t="n">
        <v>300</v>
      </c>
      <c r="D4326" s="137" t="s">
        <v>104</v>
      </c>
      <c r="E4326" s="73"/>
      <c r="F4326" s="74" t="n">
        <f aca="false">IF(MONTH(A4326)=MONTH(A4325),F4325+1,1)</f>
        <v>3</v>
      </c>
      <c r="G4326" s="73"/>
      <c r="H4326" s="75"/>
      <c r="I4326" s="75" t="s">
        <v>79</v>
      </c>
      <c r="J4326" s="75" t="s">
        <v>2313</v>
      </c>
      <c r="K4326" s="34" t="s">
        <v>80</v>
      </c>
      <c r="L4326" s="7" t="n">
        <v>0.522222222222222</v>
      </c>
      <c r="M4326" s="7" t="n">
        <v>0.534027777777778</v>
      </c>
      <c r="N4326" s="77" t="str">
        <f aca="false">IF(A4327=A4326,IF(L4327,TEXT(L4327-M4326,"h:mm"),0),IF(M4326&lt;0.25,TEXT(L4327-M4326,"h:mm"),TEXT(1-M4326+L4327,"h:mm")))</f>
        <v>3:01</v>
      </c>
      <c r="O4326" s="37" t="s">
        <v>6020</v>
      </c>
      <c r="Q4326" s="0" t="s">
        <v>115</v>
      </c>
      <c r="R4326" s="0" t="str">
        <f aca="false">CHOOSE(WEEKDAY(A4326),"Dom","Lun","Mar","Mie","Jue","Vie","Sab")</f>
        <v>Mar</v>
      </c>
    </row>
    <row r="4327" customFormat="false" ht="15" hidden="false" customHeight="false" outlineLevel="0" collapsed="false">
      <c r="A4327" s="32" t="n">
        <v>44628</v>
      </c>
      <c r="B4327" s="9" t="s">
        <v>6019</v>
      </c>
      <c r="C4327" s="156" t="n">
        <v>300</v>
      </c>
      <c r="D4327" s="137" t="s">
        <v>104</v>
      </c>
      <c r="E4327" s="73"/>
      <c r="F4327" s="74" t="n">
        <f aca="false">IF(MONTH(A4327)=MONTH(A4326),F4326+1,1)</f>
        <v>4</v>
      </c>
      <c r="G4327" s="73"/>
      <c r="H4327" s="75"/>
      <c r="I4327" s="75" t="s">
        <v>79</v>
      </c>
      <c r="J4327" s="75" t="s">
        <v>2313</v>
      </c>
      <c r="K4327" s="34" t="s">
        <v>80</v>
      </c>
      <c r="L4327" s="7" t="n">
        <v>0.659722222222222</v>
      </c>
      <c r="M4327" s="7" t="n">
        <v>0.690277777777778</v>
      </c>
      <c r="N4327" s="77" t="str">
        <f aca="false">IF(A4328=A4327,IF(L4328,TEXT(L4328-M4327,"h:mm"),0),IF(M4327&lt;0.25,TEXT(L4328-M4327,"h:mm"),TEXT(1-M4327+L4328,"h:mm")))</f>
        <v>17:24</v>
      </c>
      <c r="O4327" s="37" t="s">
        <v>6021</v>
      </c>
      <c r="Q4327" s="0" t="s">
        <v>115</v>
      </c>
      <c r="R4327" s="0" t="str">
        <f aca="false">CHOOSE(WEEKDAY(A4327),"Dom","Lun","Mar","Mie","Jue","Vie","Sab")</f>
        <v>Mar</v>
      </c>
    </row>
    <row r="4328" customFormat="false" ht="15" hidden="false" customHeight="false" outlineLevel="0" collapsed="false">
      <c r="A4328" s="32" t="n">
        <v>44628</v>
      </c>
      <c r="B4328" s="9" t="s">
        <v>4890</v>
      </c>
      <c r="C4328" s="156" t="n">
        <v>430</v>
      </c>
      <c r="D4328" s="137" t="s">
        <v>729</v>
      </c>
      <c r="E4328" s="73" t="s">
        <v>4891</v>
      </c>
      <c r="F4328" s="74" t="n">
        <f aca="false">IF(MONTH(A4328)=MONTH(A4327),F4327+1,1)</f>
        <v>5</v>
      </c>
      <c r="G4328" s="73"/>
      <c r="H4328" s="75" t="s">
        <v>233</v>
      </c>
      <c r="I4328" s="75" t="s">
        <v>113</v>
      </c>
      <c r="J4328" s="75" t="s">
        <v>2313</v>
      </c>
      <c r="K4328" s="34" t="s">
        <v>72</v>
      </c>
      <c r="L4328" s="7" t="n">
        <v>0.415277777777778</v>
      </c>
      <c r="M4328" s="7" t="n">
        <v>0.422222222222222</v>
      </c>
      <c r="N4328" s="77" t="str">
        <f aca="false">IF(A4329=A4328,IF(L4329,TEXT(L4329-M4328,"h:mm"),0),IF(M4328&lt;0.25,TEXT(L4329-M4328,"h:mm"),TEXT(1-M4328+L4329,"h:mm")))</f>
        <v>23:20</v>
      </c>
      <c r="O4328" s="37" t="s">
        <v>4892</v>
      </c>
      <c r="P4328" s="0" t="s">
        <v>5896</v>
      </c>
      <c r="Q4328" s="0" t="s">
        <v>115</v>
      </c>
      <c r="R4328" s="0" t="str">
        <f aca="false">CHOOSE(WEEKDAY(A4328),"Dom","Lun","Mar","Mie","Jue","Vie","Sab")</f>
        <v>Mar</v>
      </c>
    </row>
    <row r="4329" customFormat="false" ht="15" hidden="true" customHeight="false" outlineLevel="0" collapsed="false">
      <c r="A4329" s="32" t="n">
        <v>44628</v>
      </c>
      <c r="B4329" s="9" t="s">
        <v>6022</v>
      </c>
      <c r="D4329" s="72"/>
      <c r="E4329" s="73"/>
      <c r="F4329" s="74"/>
      <c r="G4329" s="73"/>
      <c r="H4329" s="75"/>
      <c r="I4329" s="75" t="s">
        <v>79</v>
      </c>
      <c r="J4329" s="75"/>
      <c r="K4329" s="34" t="s">
        <v>108</v>
      </c>
      <c r="L4329" s="7" t="n">
        <v>0.394444444444444</v>
      </c>
      <c r="M4329" s="7" t="n">
        <v>0.396527777777778</v>
      </c>
      <c r="N4329" s="77" t="str">
        <f aca="false">IF(A4330=A4329,IF(L4330,TEXT(L4330-M4329,"h:mm"),0),IF(M4329&lt;0.25,TEXT(L4330-M4329,"h:mm"),TEXT(1-M4329+L4330,"h:mm")))</f>
        <v>3:46</v>
      </c>
      <c r="O4329" s="37" t="s">
        <v>6023</v>
      </c>
      <c r="Q4329" s="0" t="s">
        <v>115</v>
      </c>
      <c r="R4329" s="0" t="str">
        <f aca="false">CHOOSE(WEEKDAY(A4329),"Dom","Lun","Mar","Mie","Jue","Vie","Sab")</f>
        <v>Mar</v>
      </c>
    </row>
    <row r="4330" customFormat="false" ht="15" hidden="true" customHeight="false" outlineLevel="0" collapsed="false">
      <c r="A4330" s="32" t="n">
        <v>44628</v>
      </c>
      <c r="B4330" s="9" t="s">
        <v>2327</v>
      </c>
      <c r="D4330" s="72"/>
      <c r="E4330" s="73"/>
      <c r="F4330" s="74"/>
      <c r="G4330" s="73"/>
      <c r="H4330" s="75"/>
      <c r="I4330" s="75"/>
      <c r="J4330" s="75"/>
      <c r="K4330" s="34" t="s">
        <v>108</v>
      </c>
      <c r="L4330" s="7" t="n">
        <v>0.553472222222222</v>
      </c>
      <c r="M4330" s="7" t="n">
        <v>0.565277777777778</v>
      </c>
      <c r="N4330" s="77" t="str">
        <f aca="false">IF(A4331=A4330,IF(L4331,TEXT(L4331-M4330,"h:mm"),0),IF(M4330&lt;0.25,TEXT(L4331-M4330,"h:mm"),TEXT(1-M4330+L4331,"h:mm")))</f>
        <v>0:31</v>
      </c>
      <c r="O4330" s="37" t="s">
        <v>6024</v>
      </c>
      <c r="Q4330" s="0" t="s">
        <v>115</v>
      </c>
      <c r="R4330" s="0" t="str">
        <f aca="false">CHOOSE(WEEKDAY(A4330),"Dom","Lun","Mar","Mie","Jue","Vie","Sab")</f>
        <v>Mar</v>
      </c>
    </row>
    <row r="4331" customFormat="false" ht="15" hidden="true" customHeight="false" outlineLevel="0" collapsed="false">
      <c r="A4331" s="32" t="n">
        <v>44628</v>
      </c>
      <c r="B4331" s="9" t="str">
        <f aca="false">IF(K4331="LAG.OXIDACIÓN","Va a descargar a la Laguna de Oxidación",IF(K4331="GARAJE","Retorna al garaje",""))</f>
        <v>Retorna al garaje</v>
      </c>
      <c r="D4331" s="72"/>
      <c r="E4331" s="73"/>
      <c r="F4331" s="74"/>
      <c r="G4331" s="73"/>
      <c r="H4331" s="75"/>
      <c r="I4331" s="75"/>
      <c r="J4331" s="75"/>
      <c r="K4331" s="34" t="s">
        <v>96</v>
      </c>
      <c r="L4331" s="7" t="n">
        <v>0.586805555555556</v>
      </c>
      <c r="M4331" s="7" t="n">
        <v>0.609722222222222</v>
      </c>
      <c r="N4331" s="77" t="str">
        <f aca="false">IF(A4332=A4331,IF(L4332,TEXT(L4332-M4331,"h:mm"),0),IF(M4331&lt;0.25,TEXT(L4332-M4331,"h:mm"),TEXT(1-M4331+L4332,"h:mm")))</f>
        <v>2:25</v>
      </c>
      <c r="Q4331" s="0" t="s">
        <v>115</v>
      </c>
      <c r="R4331" s="0" t="str">
        <f aca="false">CHOOSE(WEEKDAY(A4331),"Dom","Lun","Mar","Mie","Jue","Vie","Sab")</f>
        <v>Mar</v>
      </c>
    </row>
    <row r="4332" customFormat="false" ht="15" hidden="true" customHeight="false" outlineLevel="0" collapsed="false">
      <c r="A4332" s="47" t="n">
        <v>44628</v>
      </c>
      <c r="B4332" s="79" t="str">
        <f aca="false">IF(K4332="LAG.OXIDACIÓN","Va a descargar a la Laguna de Oxidación",IF(K4332="GARAJE","Retorna al garaje",""))</f>
        <v>Retorna al garaje</v>
      </c>
      <c r="C4332" s="49"/>
      <c r="D4332" s="80"/>
      <c r="E4332" s="81"/>
      <c r="F4332" s="82"/>
      <c r="G4332" s="81"/>
      <c r="H4332" s="83"/>
      <c r="I4332" s="83"/>
      <c r="J4332" s="83"/>
      <c r="K4332" s="103" t="s">
        <v>96</v>
      </c>
      <c r="L4332" s="85" t="n">
        <v>0.710416666666667</v>
      </c>
      <c r="M4332" s="85" t="n">
        <v>0.740277777777778</v>
      </c>
      <c r="N4332" s="86" t="str">
        <f aca="false">IF(A4333=A4332,IF(L4333,TEXT(L4333-M4332,"h:mm"),0),IF(M4332&lt;0.25,TEXT(L4333-M4332,"h:mm"),TEXT(1-M4332+L4333,"h:mm")))</f>
        <v>20:36</v>
      </c>
      <c r="O4332" s="59"/>
      <c r="Q4332" s="0" t="s">
        <v>115</v>
      </c>
      <c r="R4332" s="0" t="str">
        <f aca="false">CHOOSE(WEEKDAY(A4332),"Dom","Lun","Mar","Mie","Jue","Vie","Sab")</f>
        <v>Mar</v>
      </c>
    </row>
    <row r="4333" customFormat="false" ht="15" hidden="false" customHeight="false" outlineLevel="0" collapsed="false">
      <c r="A4333" s="32" t="n">
        <v>44629</v>
      </c>
      <c r="B4333" s="9" t="s">
        <v>6025</v>
      </c>
      <c r="C4333" s="156" t="n">
        <v>450</v>
      </c>
      <c r="D4333" s="137" t="s">
        <v>104</v>
      </c>
      <c r="E4333" s="73"/>
      <c r="F4333" s="74" t="n">
        <f aca="false">IF(MONTH(A4333)=MONTH(A4332),F4332+1,1)</f>
        <v>1</v>
      </c>
      <c r="G4333" s="73"/>
      <c r="H4333" s="75"/>
      <c r="I4333" s="75" t="s">
        <v>183</v>
      </c>
      <c r="J4333" s="75" t="s">
        <v>2313</v>
      </c>
      <c r="K4333" s="34" t="s">
        <v>80</v>
      </c>
      <c r="L4333" s="7" t="n">
        <v>0.598611111111111</v>
      </c>
      <c r="M4333" s="7" t="n">
        <v>0.630555555555556</v>
      </c>
      <c r="N4333" s="77" t="str">
        <f aca="false">IF(A4334=A4333,IF(L4334,TEXT(L4334-M4333,"h:mm"),0),IF(M4333&lt;0.25,TEXT(L4334-M4333,"h:mm"),TEXT(1-M4333+L4334,"h:mm")))</f>
        <v>17:08</v>
      </c>
      <c r="O4333" s="37" t="s">
        <v>6026</v>
      </c>
      <c r="Q4333" s="0" t="s">
        <v>115</v>
      </c>
      <c r="R4333" s="0" t="str">
        <f aca="false">CHOOSE(WEEKDAY(A4333),"Dom","Lun","Mar","Mie","Jue","Vie","Sab")</f>
        <v>Mie</v>
      </c>
    </row>
    <row r="4334" customFormat="false" ht="15" hidden="false" customHeight="false" outlineLevel="0" collapsed="false">
      <c r="A4334" s="32" t="n">
        <v>44629</v>
      </c>
      <c r="B4334" s="9" t="s">
        <v>68</v>
      </c>
      <c r="C4334" s="156" t="n">
        <v>450</v>
      </c>
      <c r="D4334" s="137" t="s">
        <v>69</v>
      </c>
      <c r="E4334" s="73" t="s">
        <v>70</v>
      </c>
      <c r="F4334" s="74" t="n">
        <f aca="false">IF(MONTH(A4334)=MONTH(A4333),F4333+1,1)</f>
        <v>2</v>
      </c>
      <c r="G4334" s="73"/>
      <c r="H4334" s="75" t="s">
        <v>6027</v>
      </c>
      <c r="I4334" s="75" t="s">
        <v>113</v>
      </c>
      <c r="J4334" s="75" t="s">
        <v>2313</v>
      </c>
      <c r="K4334" s="34" t="s">
        <v>80</v>
      </c>
      <c r="L4334" s="7" t="n">
        <v>0.344444444444444</v>
      </c>
      <c r="M4334" s="7" t="n">
        <v>0.373611111111111</v>
      </c>
      <c r="N4334" s="77" t="str">
        <f aca="false">IF(A4335=A4334,IF(L4335,TEXT(L4335-M4334,"h:mm"),0),IF(M4334&lt;0.25,TEXT(L4335-M4334,"h:mm"),TEXT(1-M4334+L4335,"h:mm")))</f>
        <v>23:06</v>
      </c>
      <c r="O4334" s="37" t="s">
        <v>74</v>
      </c>
      <c r="Q4334" s="0" t="s">
        <v>115</v>
      </c>
      <c r="R4334" s="0" t="str">
        <f aca="false">CHOOSE(WEEKDAY(A4334),"Dom","Lun","Mar","Mie","Jue","Vie","Sab")</f>
        <v>Mie</v>
      </c>
    </row>
    <row r="4335" customFormat="false" ht="15" hidden="true" customHeight="false" outlineLevel="0" collapsed="false">
      <c r="A4335" s="32" t="n">
        <v>44629</v>
      </c>
      <c r="B4335" s="9" t="s">
        <v>1789</v>
      </c>
      <c r="D4335" s="72"/>
      <c r="E4335" s="73"/>
      <c r="F4335" s="74"/>
      <c r="G4335" s="73"/>
      <c r="H4335" s="75"/>
      <c r="I4335" s="75"/>
      <c r="J4335" s="75"/>
      <c r="K4335" s="34" t="s">
        <v>257</v>
      </c>
      <c r="L4335" s="7" t="n">
        <v>0.336111111111111</v>
      </c>
      <c r="M4335" s="7" t="n">
        <v>0.341666666666667</v>
      </c>
      <c r="N4335" s="77" t="str">
        <f aca="false">IF(A4336=A4335,IF(L4336,TEXT(L4336-M4335,"h:mm"),0),IF(M4335&lt;0.25,TEXT(L4336-M4335,"h:mm"),TEXT(1-M4335+L4336,"h:mm")))</f>
        <v>1:35</v>
      </c>
      <c r="Q4335" s="0" t="s">
        <v>115</v>
      </c>
      <c r="R4335" s="0" t="str">
        <f aca="false">CHOOSE(WEEKDAY(A4335),"Dom","Lun","Mar","Mie","Jue","Vie","Sab")</f>
        <v>Mie</v>
      </c>
    </row>
    <row r="4336" customFormat="false" ht="15" hidden="true" customHeight="false" outlineLevel="0" collapsed="false">
      <c r="A4336" s="32" t="n">
        <v>44629</v>
      </c>
      <c r="B4336" s="9" t="str">
        <f aca="false">IF(K4336="LAG.OXIDACIÓN","Va a descargar a la Laguna de Oxidación",IF(K4336="GARAJE","Retorna al garaje",""))</f>
        <v>Retorna al garaje</v>
      </c>
      <c r="D4336" s="72"/>
      <c r="E4336" s="73"/>
      <c r="F4336" s="74"/>
      <c r="G4336" s="73"/>
      <c r="H4336" s="75"/>
      <c r="I4336" s="75"/>
      <c r="J4336" s="75"/>
      <c r="K4336" s="34" t="s">
        <v>96</v>
      </c>
      <c r="L4336" s="7" t="n">
        <v>0.407638888888889</v>
      </c>
      <c r="M4336" s="7" t="n">
        <v>0.434722222222222</v>
      </c>
      <c r="N4336" s="77" t="str">
        <f aca="false">IF(A4337=A4336,IF(L4337,TEXT(L4337-M4336,"h:mm"),0),IF(M4336&lt;0.25,TEXT(L4337-M4336,"h:mm"),TEXT(1-M4336+L4337,"h:mm")))</f>
        <v>1:01</v>
      </c>
      <c r="Q4336" s="0" t="s">
        <v>115</v>
      </c>
      <c r="R4336" s="0" t="str">
        <f aca="false">CHOOSE(WEEKDAY(A4336),"Dom","Lun","Mar","Mie","Jue","Vie","Sab")</f>
        <v>Mie</v>
      </c>
    </row>
    <row r="4337" customFormat="false" ht="15" hidden="true" customHeight="false" outlineLevel="0" collapsed="false">
      <c r="A4337" s="32" t="n">
        <v>44629</v>
      </c>
      <c r="B4337" s="9" t="s">
        <v>3747</v>
      </c>
      <c r="D4337" s="72"/>
      <c r="E4337" s="73"/>
      <c r="F4337" s="74"/>
      <c r="G4337" s="73"/>
      <c r="H4337" s="75"/>
      <c r="I4337" s="75"/>
      <c r="J4337" s="75"/>
      <c r="K4337" s="34" t="s">
        <v>92</v>
      </c>
      <c r="L4337" s="7" t="n">
        <v>0.477083333333333</v>
      </c>
      <c r="M4337" s="7" t="n">
        <v>0.48125</v>
      </c>
      <c r="N4337" s="77" t="str">
        <f aca="false">IF(A4338=A4337,IF(L4338,TEXT(L4338-M4337,"h:mm"),0),IF(M4337&lt;0.25,TEXT(L4338-M4337,"h:mm"),TEXT(1-M4337+L4338,"h:mm")))</f>
        <v>4:20</v>
      </c>
      <c r="O4337" s="37" t="s">
        <v>6028</v>
      </c>
      <c r="Q4337" s="0" t="s">
        <v>115</v>
      </c>
      <c r="R4337" s="0" t="str">
        <f aca="false">CHOOSE(WEEKDAY(A4337),"Dom","Lun","Mar","Mie","Jue","Vie","Sab")</f>
        <v>Mie</v>
      </c>
    </row>
    <row r="4338" customFormat="false" ht="15" hidden="true" customHeight="false" outlineLevel="0" collapsed="false">
      <c r="A4338" s="32" t="n">
        <v>44629</v>
      </c>
      <c r="B4338" s="9" t="s">
        <v>4821</v>
      </c>
      <c r="D4338" s="72"/>
      <c r="E4338" s="73"/>
      <c r="F4338" s="74"/>
      <c r="G4338" s="73"/>
      <c r="H4338" s="75"/>
      <c r="I4338" s="75"/>
      <c r="J4338" s="75"/>
      <c r="K4338" s="34" t="s">
        <v>108</v>
      </c>
      <c r="L4338" s="7" t="n">
        <v>0.661805555555556</v>
      </c>
      <c r="M4338" s="7" t="n">
        <v>0.66875</v>
      </c>
      <c r="N4338" s="77" t="str">
        <f aca="false">IF(A4339=A4338,IF(L4339,TEXT(L4339-M4338,"h:mm"),0),IF(M4338&lt;0.25,TEXT(L4339-M4338,"h:mm"),TEXT(1-M4338+L4339,"h:mm")))</f>
        <v>0:57</v>
      </c>
      <c r="O4338" s="37" t="s">
        <v>6029</v>
      </c>
      <c r="Q4338" s="0" t="s">
        <v>115</v>
      </c>
      <c r="R4338" s="0" t="str">
        <f aca="false">CHOOSE(WEEKDAY(A4338),"Dom","Lun","Mar","Mie","Jue","Vie","Sab")</f>
        <v>Mie</v>
      </c>
    </row>
    <row r="4339" customFormat="false" ht="15" hidden="true" customHeight="false" outlineLevel="0" collapsed="false">
      <c r="A4339" s="47" t="n">
        <v>44629</v>
      </c>
      <c r="B4339" s="79" t="str">
        <f aca="false">IF(K4339="LAG.OXIDACIÓN","Va a descargar a la Laguna de Oxidación",IF(K4339="GARAJE","Retorna al garaje",""))</f>
        <v>Retorna al garaje</v>
      </c>
      <c r="C4339" s="49"/>
      <c r="D4339" s="80"/>
      <c r="E4339" s="81"/>
      <c r="F4339" s="82"/>
      <c r="G4339" s="81"/>
      <c r="H4339" s="83"/>
      <c r="I4339" s="83"/>
      <c r="J4339" s="83"/>
      <c r="K4339" s="103" t="s">
        <v>96</v>
      </c>
      <c r="L4339" s="85" t="n">
        <v>0.708333333333333</v>
      </c>
      <c r="M4339" s="85" t="n">
        <v>0.729166666666667</v>
      </c>
      <c r="N4339" s="86" t="str">
        <f aca="false">IF(A4340=A4339,IF(L4340,TEXT(L4340-M4339,"h:mm"),0),IF(M4339&lt;0.25,TEXT(L4340-M4339,"h:mm"),TEXT(1-M4339+L4340,"h:mm")))</f>
        <v>21:52</v>
      </c>
      <c r="O4339" s="59"/>
      <c r="Q4339" s="0" t="s">
        <v>115</v>
      </c>
      <c r="R4339" s="0" t="str">
        <f aca="false">CHOOSE(WEEKDAY(A4339),"Dom","Lun","Mar","Mie","Jue","Vie","Sab")</f>
        <v>Mie</v>
      </c>
    </row>
    <row r="4340" customFormat="false" ht="15" hidden="false" customHeight="false" outlineLevel="0" collapsed="false">
      <c r="A4340" s="32" t="n">
        <v>44630</v>
      </c>
      <c r="B4340" s="9" t="s">
        <v>5316</v>
      </c>
      <c r="C4340" s="33" t="n">
        <v>950</v>
      </c>
      <c r="D4340" s="72" t="s">
        <v>821</v>
      </c>
      <c r="E4340" s="73" t="s">
        <v>5317</v>
      </c>
      <c r="F4340" s="74" t="n">
        <f aca="false">IF(MONTH(A4340)=MONTH(A4339),F4339+1,1)</f>
        <v>1</v>
      </c>
      <c r="G4340" s="73"/>
      <c r="H4340" s="75" t="s">
        <v>5318</v>
      </c>
      <c r="I4340" s="75" t="s">
        <v>79</v>
      </c>
      <c r="J4340" s="75" t="s">
        <v>2313</v>
      </c>
      <c r="K4340" s="34" t="s">
        <v>80</v>
      </c>
      <c r="L4340" s="7" t="n">
        <v>0.640277777777778</v>
      </c>
      <c r="M4340" s="7" t="n">
        <v>0.683333333333333</v>
      </c>
      <c r="N4340" s="77" t="str">
        <f aca="false">IF(A4341=A4340,IF(L4341,TEXT(L4341-M4340,"h:mm"),0),IF(M4340&lt;0.25,TEXT(L4341-M4340,"h:mm"),TEXT(1-M4340+L4341,"h:mm")))</f>
        <v>17:50</v>
      </c>
      <c r="O4340" s="37" t="s">
        <v>5319</v>
      </c>
      <c r="P4340" s="0" t="s">
        <v>3152</v>
      </c>
      <c r="Q4340" s="0" t="s">
        <v>115</v>
      </c>
      <c r="R4340" s="0" t="str">
        <f aca="false">CHOOSE(WEEKDAY(A4340),"Dom","Lun","Mar","Mie","Jue","Vie","Sab")</f>
        <v>Jue</v>
      </c>
    </row>
    <row r="4341" customFormat="false" ht="15" hidden="true" customHeight="false" outlineLevel="0" collapsed="false">
      <c r="A4341" s="32" t="n">
        <v>44630</v>
      </c>
      <c r="B4341" s="9" t="s">
        <v>4556</v>
      </c>
      <c r="D4341" s="72"/>
      <c r="E4341" s="73"/>
      <c r="F4341" s="74"/>
      <c r="G4341" s="73"/>
      <c r="H4341" s="75"/>
      <c r="I4341" s="75"/>
      <c r="J4341" s="75"/>
      <c r="K4341" s="34" t="s">
        <v>92</v>
      </c>
      <c r="L4341" s="7" t="n">
        <v>0.426388888888889</v>
      </c>
      <c r="M4341" s="7" t="n">
        <v>0.432638888888889</v>
      </c>
      <c r="N4341" s="77" t="str">
        <f aca="false">IF(A4342=A4341,IF(L4342,TEXT(L4342-M4341,"h:mm"),0),IF(M4341&lt;0.25,TEXT(L4342-M4341,"h:mm"),TEXT(1-M4341+L4342,"h:mm")))</f>
        <v>0:08</v>
      </c>
      <c r="O4341" s="37" t="s">
        <v>6030</v>
      </c>
      <c r="Q4341" s="0" t="s">
        <v>115</v>
      </c>
      <c r="R4341" s="0" t="str">
        <f aca="false">CHOOSE(WEEKDAY(A4341),"Dom","Lun","Mar","Mie","Jue","Vie","Sab")</f>
        <v>Jue</v>
      </c>
    </row>
    <row r="4342" customFormat="false" ht="15" hidden="true" customHeight="false" outlineLevel="0" collapsed="false">
      <c r="A4342" s="32" t="n">
        <v>44630</v>
      </c>
      <c r="B4342" s="9" t="str">
        <f aca="false">IF(K4342="LAG.OXIDACIÓN","Va a descargar a la Laguna de Oxidación",IF(K4342="GARAJE","Retorna al garaje",""))</f>
        <v>Retorna al garaje</v>
      </c>
      <c r="D4342" s="72"/>
      <c r="E4342" s="73"/>
      <c r="F4342" s="74"/>
      <c r="G4342" s="73"/>
      <c r="H4342" s="75"/>
      <c r="I4342" s="75"/>
      <c r="J4342" s="75"/>
      <c r="K4342" s="34" t="s">
        <v>96</v>
      </c>
      <c r="L4342" s="7" t="n">
        <v>0.438194444444444</v>
      </c>
      <c r="M4342" s="7" t="n">
        <v>0.441666666666667</v>
      </c>
      <c r="N4342" s="77" t="str">
        <f aca="false">IF(A4343=A4342,IF(L4343,TEXT(L4343-M4342,"h:mm"),0),IF(M4342&lt;0.25,TEXT(L4343-M4342,"h:mm"),TEXT(1-M4342+L4343,"h:mm")))</f>
        <v>4:10</v>
      </c>
      <c r="Q4342" s="0" t="s">
        <v>115</v>
      </c>
      <c r="R4342" s="0" t="str">
        <f aca="false">CHOOSE(WEEKDAY(A4342),"Dom","Lun","Mar","Mie","Jue","Vie","Sab")</f>
        <v>Jue</v>
      </c>
    </row>
    <row r="4343" customFormat="false" ht="15" hidden="true" customHeight="false" outlineLevel="0" collapsed="false">
      <c r="A4343" s="32" t="n">
        <v>44630</v>
      </c>
      <c r="B4343" s="9" t="s">
        <v>4556</v>
      </c>
      <c r="D4343" s="72"/>
      <c r="E4343" s="73"/>
      <c r="F4343" s="74"/>
      <c r="G4343" s="73"/>
      <c r="H4343" s="75"/>
      <c r="I4343" s="75"/>
      <c r="J4343" s="75"/>
      <c r="K4343" s="34" t="s">
        <v>92</v>
      </c>
      <c r="L4343" s="7" t="n">
        <v>0.615277777777778</v>
      </c>
      <c r="M4343" s="7" t="n">
        <v>0.618055555555556</v>
      </c>
      <c r="N4343" s="77" t="str">
        <f aca="false">IF(A4344=A4343,IF(L4344,TEXT(L4344-M4343,"h:mm"),0),IF(M4343&lt;0.25,TEXT(L4344-M4343,"h:mm"),TEXT(1-M4343+L4344,"h:mm")))</f>
        <v>0:23</v>
      </c>
      <c r="O4343" s="37" t="s">
        <v>6030</v>
      </c>
      <c r="Q4343" s="0" t="s">
        <v>115</v>
      </c>
      <c r="R4343" s="0" t="str">
        <f aca="false">CHOOSE(WEEKDAY(A4343),"Dom","Lun","Mar","Mie","Jue","Vie","Sab")</f>
        <v>Jue</v>
      </c>
    </row>
    <row r="4344" customFormat="false" ht="15" hidden="true" customHeight="false" outlineLevel="0" collapsed="false">
      <c r="A4344" s="32" t="n">
        <v>44630</v>
      </c>
      <c r="B4344" s="9" t="s">
        <v>5963</v>
      </c>
      <c r="D4344" s="72"/>
      <c r="E4344" s="73"/>
      <c r="F4344" s="74"/>
      <c r="G4344" s="73"/>
      <c r="H4344" s="75"/>
      <c r="I4344" s="75"/>
      <c r="J4344" s="75"/>
      <c r="K4344" s="34" t="s">
        <v>257</v>
      </c>
      <c r="L4344" s="7" t="n">
        <v>0.634027777777778</v>
      </c>
      <c r="M4344" s="7" t="n">
        <v>0.636111111111111</v>
      </c>
      <c r="N4344" s="77" t="str">
        <f aca="false">IF(A4345=A4344,IF(L4345,TEXT(L4345-M4344,"h:mm"),0),IF(M4344&lt;0.25,TEXT(L4345-M4344,"h:mm"),TEXT(1-M4344+L4345,"h:mm")))</f>
        <v>1:48</v>
      </c>
      <c r="Q4344" s="0" t="s">
        <v>115</v>
      </c>
      <c r="R4344" s="0" t="str">
        <f aca="false">CHOOSE(WEEKDAY(A4344),"Dom","Lun","Mar","Mie","Jue","Vie","Sab")</f>
        <v>Jue</v>
      </c>
    </row>
    <row r="4345" customFormat="false" ht="15" hidden="true" customHeight="false" outlineLevel="0" collapsed="false">
      <c r="A4345" s="32" t="n">
        <v>44630</v>
      </c>
      <c r="B4345" s="9" t="s">
        <v>6031</v>
      </c>
      <c r="D4345" s="72"/>
      <c r="E4345" s="73"/>
      <c r="F4345" s="74"/>
      <c r="G4345" s="73"/>
      <c r="H4345" s="75"/>
      <c r="I4345" s="75"/>
      <c r="J4345" s="75"/>
      <c r="K4345" s="34" t="s">
        <v>108</v>
      </c>
      <c r="L4345" s="7" t="n">
        <v>0.711111111111111</v>
      </c>
      <c r="M4345" s="7" t="n">
        <v>0.734722222222222</v>
      </c>
      <c r="N4345" s="77" t="str">
        <f aca="false">IF(A4346=A4345,IF(L4346,TEXT(L4346-M4345,"h:mm"),0),IF(M4345&lt;0.25,TEXT(L4346-M4345,"h:mm"),TEXT(1-M4345+L4346,"h:mm")))</f>
        <v>1:24</v>
      </c>
      <c r="O4345" s="37" t="s">
        <v>6032</v>
      </c>
      <c r="Q4345" s="0" t="s">
        <v>115</v>
      </c>
      <c r="R4345" s="0" t="str">
        <f aca="false">CHOOSE(WEEKDAY(A4345),"Dom","Lun","Mar","Mie","Jue","Vie","Sab")</f>
        <v>Jue</v>
      </c>
    </row>
    <row r="4346" customFormat="false" ht="15" hidden="true" customHeight="false" outlineLevel="0" collapsed="false">
      <c r="A4346" s="47" t="n">
        <v>44630</v>
      </c>
      <c r="B4346" s="79" t="str">
        <f aca="false">IF(K4346="LAG.OXIDACIÓN","Va a descargar a la Laguna de Oxidación",IF(K4346="GARAJE","Retorna al garaje",""))</f>
        <v>Retorna al garaje</v>
      </c>
      <c r="C4346" s="49"/>
      <c r="D4346" s="80"/>
      <c r="E4346" s="81"/>
      <c r="F4346" s="82"/>
      <c r="G4346" s="81"/>
      <c r="H4346" s="83"/>
      <c r="I4346" s="83"/>
      <c r="J4346" s="83"/>
      <c r="K4346" s="103" t="s">
        <v>96</v>
      </c>
      <c r="L4346" s="85" t="n">
        <v>0.793055555555556</v>
      </c>
      <c r="M4346" s="85" t="n">
        <v>0.806944444444444</v>
      </c>
      <c r="N4346" s="86" t="str">
        <f aca="false">IF(A4347=A4346,IF(L4347,TEXT(L4347-M4346,"h:mm"),0),IF(M4346&lt;0.25,TEXT(L4347-M4346,"h:mm"),TEXT(1-M4346+L4347,"h:mm")))</f>
        <v>13:44</v>
      </c>
      <c r="O4346" s="59"/>
      <c r="Q4346" s="0" t="s">
        <v>115</v>
      </c>
      <c r="R4346" s="0" t="str">
        <f aca="false">CHOOSE(WEEKDAY(A4346),"Dom","Lun","Mar","Mie","Jue","Vie","Sab")</f>
        <v>Jue</v>
      </c>
    </row>
    <row r="4347" customFormat="false" ht="15" hidden="false" customHeight="false" outlineLevel="0" collapsed="false">
      <c r="A4347" s="32" t="n">
        <v>44631</v>
      </c>
      <c r="B4347" s="9" t="s">
        <v>204</v>
      </c>
      <c r="C4347" s="156" t="n">
        <v>450</v>
      </c>
      <c r="D4347" s="137" t="s">
        <v>104</v>
      </c>
      <c r="E4347" s="73" t="s">
        <v>205</v>
      </c>
      <c r="F4347" s="74" t="n">
        <f aca="false">IF(MONTH(A4347)=MONTH(A4346),F4346+1,1)</f>
        <v>1</v>
      </c>
      <c r="G4347" s="73"/>
      <c r="H4347" s="75" t="s">
        <v>204</v>
      </c>
      <c r="I4347" s="75" t="s">
        <v>79</v>
      </c>
      <c r="J4347" s="75" t="s">
        <v>2313</v>
      </c>
      <c r="K4347" s="34" t="s">
        <v>80</v>
      </c>
      <c r="L4347" s="7" t="n">
        <v>0.379166666666667</v>
      </c>
      <c r="M4347" s="7" t="n">
        <v>0.4125</v>
      </c>
      <c r="N4347" s="77" t="str">
        <f aca="false">IF(A4348=A4347,IF(L4348,TEXT(L4348-M4347,"h:mm"),0),IF(M4347&lt;0.25,TEXT(L4348-M4347,"h:mm"),TEXT(1-M4347+L4348,"h:mm")))</f>
        <v>0:47</v>
      </c>
      <c r="O4347" s="37" t="s">
        <v>207</v>
      </c>
      <c r="Q4347" s="0" t="s">
        <v>115</v>
      </c>
      <c r="R4347" s="0" t="str">
        <f aca="false">CHOOSE(WEEKDAY(A4347),"Dom","Lun","Mar","Mie","Jue","Vie","Sab")</f>
        <v>Vie</v>
      </c>
    </row>
    <row r="4348" customFormat="false" ht="15" hidden="true" customHeight="false" outlineLevel="0" collapsed="false">
      <c r="A4348" s="47" t="n">
        <v>44631</v>
      </c>
      <c r="B4348" s="79" t="str">
        <f aca="false">IF(K4348="LAG.OXIDACIÓN","Va a descargar a la Laguna de Oxidación",IF(K4348="GARAJE","Retorna al garaje",""))</f>
        <v>Retorna al garaje</v>
      </c>
      <c r="C4348" s="49"/>
      <c r="D4348" s="80"/>
      <c r="E4348" s="81"/>
      <c r="F4348" s="82"/>
      <c r="G4348" s="81"/>
      <c r="H4348" s="83"/>
      <c r="I4348" s="83"/>
      <c r="J4348" s="83"/>
      <c r="K4348" s="103" t="s">
        <v>96</v>
      </c>
      <c r="L4348" s="85" t="n">
        <v>0.445138888888889</v>
      </c>
      <c r="M4348" s="85" t="n">
        <v>0.481944444444444</v>
      </c>
      <c r="N4348" s="86" t="str">
        <f aca="false">IF(A4349=A4348,IF(L4349,TEXT(L4349-M4348,"h:mm"),0),IF(M4348&lt;0.25,TEXT(L4349-M4348,"h:mm"),TEXT(1-M4348+L4349,"h:mm")))</f>
        <v>21:21</v>
      </c>
      <c r="O4348" s="59"/>
      <c r="Q4348" s="0" t="s">
        <v>115</v>
      </c>
      <c r="R4348" s="0" t="str">
        <f aca="false">CHOOSE(WEEKDAY(A4348),"Dom","Lun","Mar","Mie","Jue","Vie","Sab")</f>
        <v>Vie</v>
      </c>
    </row>
    <row r="4349" customFormat="false" ht="15" hidden="false" customHeight="false" outlineLevel="0" collapsed="false">
      <c r="A4349" s="32" t="n">
        <v>44632</v>
      </c>
      <c r="B4349" s="9" t="s">
        <v>6033</v>
      </c>
      <c r="C4349" s="156" t="n">
        <v>300</v>
      </c>
      <c r="D4349" s="137" t="s">
        <v>104</v>
      </c>
      <c r="E4349" s="73"/>
      <c r="F4349" s="74" t="n">
        <f aca="false">IF(MONTH(A4349)=MONTH(A4348),F4348+1,1)</f>
        <v>1</v>
      </c>
      <c r="G4349" s="73"/>
      <c r="H4349" s="75"/>
      <c r="I4349" s="75" t="s">
        <v>100</v>
      </c>
      <c r="J4349" s="75" t="s">
        <v>2313</v>
      </c>
      <c r="K4349" s="34" t="s">
        <v>80</v>
      </c>
      <c r="L4349" s="7" t="n">
        <v>0.371527777777778</v>
      </c>
      <c r="M4349" s="7" t="n">
        <v>0.395833333333333</v>
      </c>
      <c r="N4349" s="77" t="str">
        <f aca="false">IF(A4350=A4349,IF(L4350,TEXT(L4350-M4349,"h:mm"),0),IF(M4349&lt;0.25,TEXT(L4350-M4349,"h:mm"),TEXT(1-M4349+L4350,"h:mm")))</f>
        <v>1:04</v>
      </c>
      <c r="O4349" s="37" t="s">
        <v>6034</v>
      </c>
      <c r="Q4349" s="0" t="s">
        <v>115</v>
      </c>
      <c r="R4349" s="0" t="str">
        <f aca="false">CHOOSE(WEEKDAY(A4349),"Dom","Lun","Mar","Mie","Jue","Vie","Sab")</f>
        <v>Sab</v>
      </c>
    </row>
    <row r="4350" customFormat="false" ht="15" hidden="false" customHeight="false" outlineLevel="0" collapsed="false">
      <c r="A4350" s="32" t="n">
        <v>44632</v>
      </c>
      <c r="B4350" s="9" t="s">
        <v>6035</v>
      </c>
      <c r="C4350" s="156" t="n">
        <v>450</v>
      </c>
      <c r="D4350" s="137" t="s">
        <v>104</v>
      </c>
      <c r="E4350" s="73"/>
      <c r="F4350" s="74" t="n">
        <f aca="false">IF(MONTH(A4350)=MONTH(A4349),F4349+1,1)</f>
        <v>2</v>
      </c>
      <c r="G4350" s="73"/>
      <c r="H4350" s="75"/>
      <c r="I4350" s="75" t="s">
        <v>100</v>
      </c>
      <c r="J4350" s="75" t="s">
        <v>2313</v>
      </c>
      <c r="K4350" s="34" t="s">
        <v>80</v>
      </c>
      <c r="L4350" s="7" t="n">
        <v>0.440277777777778</v>
      </c>
      <c r="M4350" s="7" t="n">
        <v>0.44375</v>
      </c>
      <c r="N4350" s="77" t="str">
        <f aca="false">IF(A4351=A4350,IF(L4351,TEXT(L4351-M4350,"h:mm"),0),IF(M4350&lt;0.25,TEXT(L4351-M4350,"h:mm"),TEXT(1-M4350+L4351,"h:mm")))</f>
        <v>2:29</v>
      </c>
      <c r="O4350" s="37" t="s">
        <v>6036</v>
      </c>
      <c r="Q4350" s="0" t="s">
        <v>115</v>
      </c>
      <c r="R4350" s="0" t="str">
        <f aca="false">CHOOSE(WEEKDAY(A4350),"Dom","Lun","Mar","Mie","Jue","Vie","Sab")</f>
        <v>Sab</v>
      </c>
    </row>
    <row r="4351" customFormat="false" ht="15" hidden="false" customHeight="false" outlineLevel="0" collapsed="false">
      <c r="A4351" s="32" t="n">
        <v>44632</v>
      </c>
      <c r="B4351" s="9" t="s">
        <v>2839</v>
      </c>
      <c r="C4351" s="156" t="n">
        <v>450</v>
      </c>
      <c r="D4351" s="137" t="s">
        <v>104</v>
      </c>
      <c r="E4351" s="73" t="s">
        <v>4141</v>
      </c>
      <c r="F4351" s="74" t="n">
        <f aca="false">IF(MONTH(A4351)=MONTH(A4350),F4350+1,1)</f>
        <v>3</v>
      </c>
      <c r="G4351" s="73"/>
      <c r="H4351" s="75"/>
      <c r="I4351" s="75" t="s">
        <v>131</v>
      </c>
      <c r="J4351" s="75" t="s">
        <v>2313</v>
      </c>
      <c r="K4351" s="34" t="s">
        <v>80</v>
      </c>
      <c r="L4351" s="7" t="n">
        <v>0.547222222222222</v>
      </c>
      <c r="M4351" s="7" t="n">
        <v>0.574305555555555</v>
      </c>
      <c r="N4351" s="77" t="str">
        <f aca="false">IF(A4352=A4351,IF(L4352,TEXT(L4352-M4351,"h:mm"),0),IF(M4351&lt;0.25,TEXT(L4352-M4351,"h:mm"),TEXT(1-M4351+L4352,"h:mm")))</f>
        <v>1:56</v>
      </c>
      <c r="O4351" s="37" t="s">
        <v>4142</v>
      </c>
      <c r="Q4351" s="0" t="s">
        <v>115</v>
      </c>
      <c r="R4351" s="0" t="str">
        <f aca="false">CHOOSE(WEEKDAY(A4351),"Dom","Lun","Mar","Mie","Jue","Vie","Sab")</f>
        <v>Sab</v>
      </c>
    </row>
    <row r="4352" customFormat="false" ht="15" hidden="false" customHeight="false" outlineLevel="0" collapsed="false">
      <c r="A4352" s="32" t="n">
        <v>44632</v>
      </c>
      <c r="B4352" s="9" t="s">
        <v>707</v>
      </c>
      <c r="C4352" s="156" t="n">
        <v>300</v>
      </c>
      <c r="D4352" s="137" t="s">
        <v>104</v>
      </c>
      <c r="E4352" s="73"/>
      <c r="F4352" s="74" t="n">
        <f aca="false">IF(MONTH(A4352)=MONTH(A4351),F4351+1,1)</f>
        <v>4</v>
      </c>
      <c r="G4352" s="73"/>
      <c r="H4352" s="75"/>
      <c r="I4352" s="75" t="s">
        <v>187</v>
      </c>
      <c r="J4352" s="75" t="s">
        <v>2313</v>
      </c>
      <c r="K4352" s="34" t="s">
        <v>80</v>
      </c>
      <c r="L4352" s="7" t="n">
        <v>0.654861111111111</v>
      </c>
      <c r="M4352" s="7" t="n">
        <v>0.672222222222222</v>
      </c>
      <c r="N4352" s="77" t="str">
        <f aca="false">IF(A4353=A4352,IF(L4353,TEXT(L4353-M4352,"h:mm"),0),IF(M4352&lt;0.25,TEXT(L4353-M4352,"h:mm"),TEXT(1-M4352+L4353,"h:mm")))</f>
        <v>17:53</v>
      </c>
      <c r="O4352" s="37" t="s">
        <v>6037</v>
      </c>
      <c r="Q4352" s="0" t="s">
        <v>115</v>
      </c>
      <c r="R4352" s="0" t="str">
        <f aca="false">CHOOSE(WEEKDAY(A4352),"Dom","Lun","Mar","Mie","Jue","Vie","Sab")</f>
        <v>Sab</v>
      </c>
    </row>
    <row r="4353" customFormat="false" ht="15" hidden="true" customHeight="false" outlineLevel="0" collapsed="false">
      <c r="A4353" s="32" t="n">
        <v>44632</v>
      </c>
      <c r="B4353" s="9" t="s">
        <v>3551</v>
      </c>
      <c r="D4353" s="72"/>
      <c r="E4353" s="73"/>
      <c r="F4353" s="74"/>
      <c r="G4353" s="73"/>
      <c r="H4353" s="75"/>
      <c r="I4353" s="75"/>
      <c r="J4353" s="75"/>
      <c r="K4353" s="34" t="s">
        <v>108</v>
      </c>
      <c r="L4353" s="7" t="n">
        <v>0.417361111111111</v>
      </c>
      <c r="M4353" s="7" t="n">
        <v>0.423611111111111</v>
      </c>
      <c r="N4353" s="77" t="str">
        <f aca="false">IF(A4354=A4353,IF(L4354,TEXT(L4354-M4353,"h:mm"),0),IF(M4353&lt;0.25,TEXT(L4354-M4353,"h:mm"),TEXT(1-M4353+L4354,"h:mm")))</f>
        <v>1:40</v>
      </c>
      <c r="O4353" s="37" t="s">
        <v>6038</v>
      </c>
      <c r="Q4353" s="0" t="s">
        <v>115</v>
      </c>
      <c r="R4353" s="0" t="str">
        <f aca="false">CHOOSE(WEEKDAY(A4353),"Dom","Lun","Mar","Mie","Jue","Vie","Sab")</f>
        <v>Sab</v>
      </c>
    </row>
    <row r="4354" customFormat="false" ht="15" hidden="true" customHeight="false" outlineLevel="0" collapsed="false">
      <c r="A4354" s="32" t="n">
        <v>44632</v>
      </c>
      <c r="B4354" s="9" t="str">
        <f aca="false">IF(K4354="LAG.OXIDACIÓN","Va a descargar a la Laguna de Oxidación",IF(K4354="GARAJE","Retorna al garaje",""))</f>
        <v>Va a descargar a la Laguna de Oxidación</v>
      </c>
      <c r="D4354" s="72"/>
      <c r="E4354" s="73"/>
      <c r="F4354" s="74"/>
      <c r="G4354" s="73"/>
      <c r="H4354" s="75"/>
      <c r="I4354" s="75"/>
      <c r="J4354" s="75"/>
      <c r="K4354" s="34" t="s">
        <v>144</v>
      </c>
      <c r="L4354" s="7" t="n">
        <v>0.493055555555556</v>
      </c>
      <c r="M4354" s="7" t="n">
        <v>0.524305555555556</v>
      </c>
      <c r="N4354" s="77" t="str">
        <f aca="false">IF(A4355=A4354,IF(L4355,TEXT(L4355-M4354,"h:mm"),0),IF(M4354&lt;0.25,TEXT(L4355-M4354,"h:mm"),TEXT(1-M4354+L4355,"h:mm")))</f>
        <v>0:19</v>
      </c>
      <c r="Q4354" s="0" t="s">
        <v>115</v>
      </c>
      <c r="R4354" s="0" t="str">
        <f aca="false">CHOOSE(WEEKDAY(A4354),"Dom","Lun","Mar","Mie","Jue","Vie","Sab")</f>
        <v>Sab</v>
      </c>
    </row>
    <row r="4355" customFormat="false" ht="15" hidden="true" customHeight="false" outlineLevel="0" collapsed="false">
      <c r="A4355" s="32" t="n">
        <v>44632</v>
      </c>
      <c r="B4355" s="9" t="s">
        <v>1385</v>
      </c>
      <c r="D4355" s="72"/>
      <c r="E4355" s="73"/>
      <c r="F4355" s="74"/>
      <c r="G4355" s="73"/>
      <c r="H4355" s="75"/>
      <c r="I4355" s="75"/>
      <c r="J4355" s="75"/>
      <c r="K4355" s="34" t="s">
        <v>257</v>
      </c>
      <c r="L4355" s="7" t="n">
        <v>0.5375</v>
      </c>
      <c r="M4355" s="7" t="n">
        <v>0.541666666666667</v>
      </c>
      <c r="N4355" s="77" t="str">
        <f aca="false">IF(A4356=A4355,IF(L4356,TEXT(L4356-M4355,"h:mm"),0),IF(M4355&lt;0.25,TEXT(L4356-M4355,"h:mm"),TEXT(1-M4355+L4356,"h:mm")))</f>
        <v>1:41</v>
      </c>
      <c r="Q4355" s="0" t="s">
        <v>115</v>
      </c>
      <c r="R4355" s="0" t="str">
        <f aca="false">CHOOSE(WEEKDAY(A4355),"Dom","Lun","Mar","Mie","Jue","Vie","Sab")</f>
        <v>Sab</v>
      </c>
    </row>
    <row r="4356" customFormat="false" ht="15" hidden="true" customHeight="false" outlineLevel="0" collapsed="false">
      <c r="A4356" s="32" t="n">
        <v>44632</v>
      </c>
      <c r="B4356" s="9" t="str">
        <f aca="false">IF(K4356="LAG.OXIDACIÓN","Va a descargar a la Laguna de Oxidación",IF(K4356="GARAJE","Retorna al garaje",""))</f>
        <v>Va a descargar a la Laguna de Oxidación</v>
      </c>
      <c r="D4356" s="72"/>
      <c r="E4356" s="73"/>
      <c r="F4356" s="74"/>
      <c r="G4356" s="73"/>
      <c r="H4356" s="75"/>
      <c r="I4356" s="75"/>
      <c r="J4356" s="75"/>
      <c r="K4356" s="34" t="s">
        <v>144</v>
      </c>
      <c r="L4356" s="7" t="n">
        <v>0.611805555555556</v>
      </c>
      <c r="M4356" s="7" t="n">
        <v>0.639583333333333</v>
      </c>
      <c r="N4356" s="77" t="str">
        <f aca="false">IF(A4357=A4356,IF(L4357,TEXT(L4357-M4356,"h:mm"),0),IF(M4356&lt;0.25,TEXT(L4357-M4356,"h:mm"),TEXT(1-M4356+L4357,"h:mm")))</f>
        <v>1:30</v>
      </c>
      <c r="Q4356" s="0" t="s">
        <v>115</v>
      </c>
      <c r="R4356" s="0" t="str">
        <f aca="false">CHOOSE(WEEKDAY(A4356),"Dom","Lun","Mar","Mie","Jue","Vie","Sab")</f>
        <v>Sab</v>
      </c>
    </row>
    <row r="4357" customFormat="false" ht="15" hidden="true" customHeight="false" outlineLevel="0" collapsed="false">
      <c r="A4357" s="32" t="n">
        <v>44632</v>
      </c>
      <c r="B4357" s="9" t="s">
        <v>5758</v>
      </c>
      <c r="D4357" s="72"/>
      <c r="E4357" s="73"/>
      <c r="F4357" s="74"/>
      <c r="G4357" s="73"/>
      <c r="H4357" s="75"/>
      <c r="I4357" s="75" t="s">
        <v>187</v>
      </c>
      <c r="J4357" s="75"/>
      <c r="K4357" s="34" t="s">
        <v>108</v>
      </c>
      <c r="L4357" s="7" t="n">
        <v>0.702083333333333</v>
      </c>
      <c r="M4357" s="7" t="n">
        <v>0.7125</v>
      </c>
      <c r="N4357" s="77" t="str">
        <f aca="false">IF(A4358=A4357,IF(L4358,TEXT(L4358-M4357,"h:mm"),0),IF(M4357&lt;0.25,TEXT(L4358-M4357,"h:mm"),TEXT(1-M4357+L4358,"h:mm")))</f>
        <v>0:20</v>
      </c>
      <c r="O4357" s="37" t="s">
        <v>6039</v>
      </c>
      <c r="Q4357" s="0" t="s">
        <v>115</v>
      </c>
      <c r="R4357" s="0" t="str">
        <f aca="false">CHOOSE(WEEKDAY(A4357),"Dom","Lun","Mar","Mie","Jue","Vie","Sab")</f>
        <v>Sab</v>
      </c>
    </row>
    <row r="4358" customFormat="false" ht="15" hidden="true" customHeight="false" outlineLevel="0" collapsed="false">
      <c r="A4358" s="47" t="n">
        <v>44632</v>
      </c>
      <c r="B4358" s="79" t="str">
        <f aca="false">IF(K4358="LAG.OXIDACIÓN","Va a descargar a la Laguna de Oxidación",IF(K4358="GARAJE","Retorna al garaje",""))</f>
        <v>Retorna al garaje</v>
      </c>
      <c r="C4358" s="49"/>
      <c r="D4358" s="80"/>
      <c r="E4358" s="81"/>
      <c r="F4358" s="82"/>
      <c r="G4358" s="81"/>
      <c r="H4358" s="83"/>
      <c r="I4358" s="83"/>
      <c r="J4358" s="83"/>
      <c r="K4358" s="103" t="s">
        <v>96</v>
      </c>
      <c r="L4358" s="85" t="n">
        <v>0.726388888888889</v>
      </c>
      <c r="M4358" s="85" t="n">
        <v>0.727777777777778</v>
      </c>
      <c r="N4358" s="86" t="str">
        <f aca="false">IF(A4359=A4358,IF(L4359,TEXT(L4359-M4358,"h:mm"),0),IF(M4358&lt;0.25,TEXT(L4359-M4358,"h:mm"),TEXT(1-M4358+L4359,"h:mm")))</f>
        <v>16:34</v>
      </c>
      <c r="O4358" s="59"/>
      <c r="Q4358" s="0" t="s">
        <v>115</v>
      </c>
      <c r="R4358" s="0" t="str">
        <f aca="false">CHOOSE(WEEKDAY(A4358),"Dom","Lun","Mar","Mie","Jue","Vie","Sab")</f>
        <v>Sab</v>
      </c>
    </row>
    <row r="4359" customFormat="false" ht="15" hidden="false" customHeight="false" outlineLevel="0" collapsed="false">
      <c r="A4359" s="32" t="n">
        <v>44634</v>
      </c>
      <c r="B4359" s="9" t="s">
        <v>6040</v>
      </c>
      <c r="C4359" s="33" t="n">
        <v>350</v>
      </c>
      <c r="D4359" s="72" t="s">
        <v>821</v>
      </c>
      <c r="E4359" s="73" t="s">
        <v>6041</v>
      </c>
      <c r="F4359" s="74" t="n">
        <f aca="false">IF(MONTH(A4359)=MONTH(A4358),F4358+1,1)</f>
        <v>1</v>
      </c>
      <c r="G4359" s="73"/>
      <c r="H4359" s="75" t="s">
        <v>6042</v>
      </c>
      <c r="I4359" s="75" t="s">
        <v>100</v>
      </c>
      <c r="J4359" s="75" t="s">
        <v>2313</v>
      </c>
      <c r="K4359" s="34" t="s">
        <v>80</v>
      </c>
      <c r="L4359" s="7" t="n">
        <v>0.418055555555556</v>
      </c>
      <c r="M4359" s="7" t="n">
        <v>0.4625</v>
      </c>
      <c r="N4359" s="77" t="str">
        <f aca="false">IF(A4360=A4359,IF(L4360,TEXT(L4360-M4359,"h:mm"),0),IF(M4359&lt;0.25,TEXT(L4360-M4359,"h:mm"),TEXT(1-M4359+L4360,"h:mm")))</f>
        <v>22:04</v>
      </c>
      <c r="O4359" s="37" t="s">
        <v>6043</v>
      </c>
      <c r="Q4359" s="0" t="s">
        <v>115</v>
      </c>
      <c r="R4359" s="0" t="str">
        <f aca="false">CHOOSE(WEEKDAY(A4359),"Dom","Lun","Mar","Mie","Jue","Vie","Sab")</f>
        <v>Lun</v>
      </c>
    </row>
    <row r="4360" customFormat="false" ht="15" hidden="false" customHeight="false" outlineLevel="0" collapsed="false">
      <c r="A4360" s="32" t="n">
        <v>44634</v>
      </c>
      <c r="B4360" s="9" t="s">
        <v>6044</v>
      </c>
      <c r="C4360" s="157" t="n">
        <v>350</v>
      </c>
      <c r="D4360" s="153" t="s">
        <v>104</v>
      </c>
      <c r="E4360" s="73"/>
      <c r="F4360" s="74" t="n">
        <f aca="false">IF(MONTH(A4360)=MONTH(A4359),F4359+1,1)</f>
        <v>2</v>
      </c>
      <c r="G4360" s="73"/>
      <c r="H4360" s="75"/>
      <c r="I4360" s="75" t="s">
        <v>183</v>
      </c>
      <c r="J4360" s="75"/>
      <c r="K4360" s="34" t="s">
        <v>80</v>
      </c>
      <c r="L4360" s="7" t="n">
        <v>0.381944444444444</v>
      </c>
      <c r="M4360" s="7" t="n">
        <v>0.397916666666667</v>
      </c>
      <c r="N4360" s="77" t="str">
        <f aca="false">IF(A4361=A4360,IF(L4361,TEXT(L4361-M4360,"h:mm"),0),IF(M4360&lt;0.25,TEXT(L4361-M4360,"h:mm"),TEXT(1-M4360+L4361,"h:mm")))</f>
        <v>6:08</v>
      </c>
      <c r="O4360" s="37" t="s">
        <v>6045</v>
      </c>
      <c r="Q4360" s="0" t="s">
        <v>115</v>
      </c>
      <c r="R4360" s="0" t="str">
        <f aca="false">CHOOSE(WEEKDAY(A4360),"Dom","Lun","Mar","Mie","Jue","Vie","Sab")</f>
        <v>Lun</v>
      </c>
    </row>
    <row r="4361" customFormat="false" ht="15" hidden="false" customHeight="false" outlineLevel="0" collapsed="false">
      <c r="A4361" s="32" t="n">
        <v>44634</v>
      </c>
      <c r="B4361" s="9" t="s">
        <v>1089</v>
      </c>
      <c r="C4361" s="157" t="n">
        <v>350</v>
      </c>
      <c r="D4361" s="153" t="s">
        <v>104</v>
      </c>
      <c r="E4361" s="73"/>
      <c r="F4361" s="74" t="n">
        <f aca="false">IF(MONTH(A4361)=MONTH(A4360),F4360+1,1)</f>
        <v>3</v>
      </c>
      <c r="G4361" s="73"/>
      <c r="H4361" s="75"/>
      <c r="I4361" s="75" t="s">
        <v>131</v>
      </c>
      <c r="J4361" s="75"/>
      <c r="K4361" s="34" t="s">
        <v>80</v>
      </c>
      <c r="L4361" s="7" t="n">
        <v>0.653472222222222</v>
      </c>
      <c r="M4361" s="7" t="n">
        <v>0.684722222222222</v>
      </c>
      <c r="N4361" s="77" t="str">
        <f aca="false">IF(A4362=A4361,IF(L4362,TEXT(L4362-M4361,"h:mm"),0),IF(M4361&lt;0.25,TEXT(L4362-M4361,"h:mm"),TEXT(1-M4361+L4362,"h:mm")))</f>
        <v>19:07</v>
      </c>
      <c r="O4361" s="37" t="s">
        <v>6046</v>
      </c>
      <c r="Q4361" s="0" t="s">
        <v>115</v>
      </c>
      <c r="R4361" s="0" t="str">
        <f aca="false">CHOOSE(WEEKDAY(A4361),"Dom","Lun","Mar","Mie","Jue","Vie","Sab")</f>
        <v>Lun</v>
      </c>
    </row>
    <row r="4362" customFormat="false" ht="15" hidden="true" customHeight="false" outlineLevel="0" collapsed="false">
      <c r="A4362" s="32" t="n">
        <v>44634</v>
      </c>
      <c r="B4362" s="9" t="s">
        <v>2301</v>
      </c>
      <c r="D4362" s="72"/>
      <c r="E4362" s="73"/>
      <c r="F4362" s="74"/>
      <c r="G4362" s="73"/>
      <c r="H4362" s="75"/>
      <c r="I4362" s="75"/>
      <c r="J4362" s="75"/>
      <c r="K4362" s="34" t="s">
        <v>108</v>
      </c>
      <c r="L4362" s="7" t="n">
        <v>0.48125</v>
      </c>
      <c r="M4362" s="7" t="n">
        <v>0.483333333333333</v>
      </c>
      <c r="N4362" s="77" t="str">
        <f aca="false">IF(A4363=A4362,IF(L4363,TEXT(L4363-M4362,"h:mm"),0),IF(M4362&lt;0.25,TEXT(L4363-M4362,"h:mm"),TEXT(1-M4362+L4363,"h:mm")))</f>
        <v>1:05</v>
      </c>
      <c r="O4362" s="37" t="s">
        <v>6047</v>
      </c>
      <c r="Q4362" s="0" t="s">
        <v>115</v>
      </c>
      <c r="R4362" s="0" t="str">
        <f aca="false">CHOOSE(WEEKDAY(A4362),"Dom","Lun","Mar","Mie","Jue","Vie","Sab")</f>
        <v>Lun</v>
      </c>
    </row>
    <row r="4363" customFormat="false" ht="15" hidden="true" customHeight="false" outlineLevel="0" collapsed="false">
      <c r="A4363" s="32" t="n">
        <v>44634</v>
      </c>
      <c r="B4363" s="9" t="s">
        <v>3551</v>
      </c>
      <c r="D4363" s="72"/>
      <c r="E4363" s="73"/>
      <c r="F4363" s="74"/>
      <c r="G4363" s="73"/>
      <c r="H4363" s="75"/>
      <c r="I4363" s="75"/>
      <c r="J4363" s="75"/>
      <c r="K4363" s="34" t="s">
        <v>108</v>
      </c>
      <c r="L4363" s="7" t="n">
        <v>0.528472222222222</v>
      </c>
      <c r="M4363" s="7" t="n">
        <v>0.531944444444444</v>
      </c>
      <c r="N4363" s="77" t="str">
        <f aca="false">IF(A4364=A4363,IF(L4364,TEXT(L4364-M4363,"h:mm"),0),IF(M4363&lt;0.25,TEXT(L4364-M4363,"h:mm"),TEXT(1-M4363+L4364,"h:mm")))</f>
        <v>1:29</v>
      </c>
      <c r="O4363" s="37" t="s">
        <v>6048</v>
      </c>
      <c r="Q4363" s="0" t="s">
        <v>115</v>
      </c>
      <c r="R4363" s="0" t="str">
        <f aca="false">CHOOSE(WEEKDAY(A4363),"Dom","Lun","Mar","Mie","Jue","Vie","Sab")</f>
        <v>Lun</v>
      </c>
    </row>
    <row r="4364" customFormat="false" ht="15" hidden="true" customHeight="false" outlineLevel="0" collapsed="false">
      <c r="A4364" s="32" t="n">
        <v>44634</v>
      </c>
      <c r="B4364" s="9" t="s">
        <v>3551</v>
      </c>
      <c r="D4364" s="72"/>
      <c r="E4364" s="73"/>
      <c r="F4364" s="74"/>
      <c r="G4364" s="73"/>
      <c r="H4364" s="75"/>
      <c r="I4364" s="75"/>
      <c r="J4364" s="75"/>
      <c r="K4364" s="34" t="s">
        <v>108</v>
      </c>
      <c r="L4364" s="7" t="n">
        <v>0.59375</v>
      </c>
      <c r="M4364" s="7" t="n">
        <v>0.595833333333333</v>
      </c>
      <c r="N4364" s="77" t="str">
        <f aca="false">IF(A4365=A4364,IF(L4365,TEXT(L4365-M4364,"h:mm"),0),IF(M4364&lt;0.25,TEXT(L4365-M4364,"h:mm"),TEXT(1-M4364+L4365,"h:mm")))</f>
        <v>0:24</v>
      </c>
      <c r="O4364" s="37" t="s">
        <v>6049</v>
      </c>
      <c r="Q4364" s="0" t="s">
        <v>115</v>
      </c>
      <c r="R4364" s="0" t="str">
        <f aca="false">CHOOSE(WEEKDAY(A4364),"Dom","Lun","Mar","Mie","Jue","Vie","Sab")</f>
        <v>Lun</v>
      </c>
    </row>
    <row r="4365" customFormat="false" ht="15" hidden="true" customHeight="false" outlineLevel="0" collapsed="false">
      <c r="A4365" s="32" t="n">
        <v>44634</v>
      </c>
      <c r="B4365" s="9" t="s">
        <v>5963</v>
      </c>
      <c r="D4365" s="72"/>
      <c r="E4365" s="73"/>
      <c r="F4365" s="74"/>
      <c r="G4365" s="73"/>
      <c r="H4365" s="75"/>
      <c r="I4365" s="75"/>
      <c r="J4365" s="75"/>
      <c r="K4365" s="34" t="s">
        <v>257</v>
      </c>
      <c r="L4365" s="7" t="n">
        <v>0.6125</v>
      </c>
      <c r="M4365" s="7" t="n">
        <v>0.621527777777778</v>
      </c>
      <c r="N4365" s="77" t="str">
        <f aca="false">IF(A4366=A4365,IF(L4366,TEXT(L4366-M4365,"h:mm"),0),IF(M4365&lt;0.25,TEXT(L4366-M4365,"h:mm"),TEXT(1-M4365+L4366,"h:mm")))</f>
        <v>0:04</v>
      </c>
      <c r="Q4365" s="0" t="s">
        <v>115</v>
      </c>
      <c r="R4365" s="0" t="str">
        <f aca="false">CHOOSE(WEEKDAY(A4365),"Dom","Lun","Mar","Mie","Jue","Vie","Sab")</f>
        <v>Lun</v>
      </c>
    </row>
    <row r="4366" customFormat="false" ht="15" hidden="true" customHeight="false" outlineLevel="0" collapsed="false">
      <c r="A4366" s="32" t="n">
        <v>44634</v>
      </c>
      <c r="B4366" s="9" t="str">
        <f aca="false">IF(K4366="LAG.OXIDACIÓN","Va a descargar a la Laguna de Oxidación",IF(K4366="GARAJE","Retorna al garaje",""))</f>
        <v>Va a descargar a la Laguna de Oxidación</v>
      </c>
      <c r="D4366" s="72"/>
      <c r="E4366" s="73"/>
      <c r="F4366" s="74"/>
      <c r="G4366" s="73"/>
      <c r="H4366" s="75"/>
      <c r="I4366" s="75"/>
      <c r="J4366" s="75"/>
      <c r="K4366" s="34" t="s">
        <v>144</v>
      </c>
      <c r="L4366" s="7" t="n">
        <v>0.624305555555556</v>
      </c>
      <c r="M4366" s="7" t="n">
        <v>0.644444444444444</v>
      </c>
      <c r="N4366" s="77" t="str">
        <f aca="false">IF(A4367=A4366,IF(L4367,TEXT(L4367-M4366,"h:mm"),0),IF(M4366&lt;0.25,TEXT(L4367-M4366,"h:mm"),TEXT(1-M4366+L4367,"h:mm")))</f>
        <v>1:43</v>
      </c>
      <c r="Q4366" s="0" t="s">
        <v>115</v>
      </c>
      <c r="R4366" s="0" t="str">
        <f aca="false">CHOOSE(WEEKDAY(A4366),"Dom","Lun","Mar","Mie","Jue","Vie","Sab")</f>
        <v>Lun</v>
      </c>
    </row>
    <row r="4367" customFormat="false" ht="15" hidden="true" customHeight="false" outlineLevel="0" collapsed="false">
      <c r="A4367" s="47" t="n">
        <v>44634</v>
      </c>
      <c r="B4367" s="79" t="str">
        <f aca="false">IF(K4367="LAG.OXIDACIÓN","Va a descargar a la Laguna de Oxidación",IF(K4367="GARAJE","Retorna al garaje",""))</f>
        <v>Retorna al garaje</v>
      </c>
      <c r="C4367" s="49"/>
      <c r="D4367" s="80"/>
      <c r="E4367" s="81"/>
      <c r="F4367" s="82"/>
      <c r="G4367" s="81"/>
      <c r="H4367" s="83"/>
      <c r="I4367" s="83"/>
      <c r="J4367" s="83"/>
      <c r="K4367" s="103" t="s">
        <v>96</v>
      </c>
      <c r="L4367" s="85" t="n">
        <v>0.715972222222222</v>
      </c>
      <c r="M4367" s="85" t="n">
        <v>0.752777777777778</v>
      </c>
      <c r="N4367" s="86" t="str">
        <f aca="false">IF(A4368=A4367,IF(L4368,TEXT(L4368-M4367,"h:mm"),0),IF(M4367&lt;0.25,TEXT(L4368-M4367,"h:mm"),TEXT(1-M4367+L4368,"h:mm")))</f>
        <v>20:58</v>
      </c>
      <c r="O4367" s="59"/>
      <c r="Q4367" s="0" t="s">
        <v>115</v>
      </c>
      <c r="R4367" s="0" t="str">
        <f aca="false">CHOOSE(WEEKDAY(A4367),"Dom","Lun","Mar","Mie","Jue","Vie","Sab")</f>
        <v>Lun</v>
      </c>
    </row>
    <row r="4368" customFormat="false" ht="15" hidden="false" customHeight="false" outlineLevel="0" collapsed="false">
      <c r="A4368" s="32" t="n">
        <v>44635</v>
      </c>
      <c r="B4368" s="9" t="s">
        <v>6012</v>
      </c>
      <c r="C4368" s="33" t="n">
        <v>600</v>
      </c>
      <c r="D4368" s="72" t="s">
        <v>821</v>
      </c>
      <c r="E4368" s="73" t="s">
        <v>6013</v>
      </c>
      <c r="F4368" s="74" t="n">
        <f aca="false">IF(MONTH(A4368)=MONTH(A4367),F4367+1,1)</f>
        <v>1</v>
      </c>
      <c r="G4368" s="73"/>
      <c r="H4368" s="75" t="s">
        <v>6014</v>
      </c>
      <c r="I4368" s="75" t="s">
        <v>79</v>
      </c>
      <c r="J4368" s="75" t="s">
        <v>2313</v>
      </c>
      <c r="K4368" s="34" t="s">
        <v>80</v>
      </c>
      <c r="L4368" s="7" t="n">
        <v>0.626388888888889</v>
      </c>
      <c r="M4368" s="7" t="n">
        <v>0.645138888888889</v>
      </c>
      <c r="N4368" s="77" t="str">
        <f aca="false">IF(A4369=A4368,IF(L4369,TEXT(L4369-M4368,"h:mm"),0),IF(M4368&lt;0.25,TEXT(L4369-M4368,"h:mm"),TEXT(1-M4368+L4369,"h:mm")))</f>
        <v>17:03</v>
      </c>
      <c r="O4368" s="37" t="s">
        <v>6015</v>
      </c>
      <c r="P4368" s="0" t="s">
        <v>6050</v>
      </c>
      <c r="Q4368" s="0" t="s">
        <v>332</v>
      </c>
      <c r="R4368" s="0" t="str">
        <f aca="false">CHOOSE(WEEKDAY(A4368),"Dom","Lun","Mar","Mie","Jue","Vie","Sab")</f>
        <v>Mar</v>
      </c>
    </row>
    <row r="4369" customFormat="false" ht="15" hidden="false" customHeight="false" outlineLevel="0" collapsed="false">
      <c r="A4369" s="32" t="n">
        <v>44635</v>
      </c>
      <c r="B4369" s="9" t="s">
        <v>6051</v>
      </c>
      <c r="C4369" s="157" t="n">
        <v>350</v>
      </c>
      <c r="D4369" s="153" t="s">
        <v>104</v>
      </c>
      <c r="E4369" s="73"/>
      <c r="F4369" s="74" t="n">
        <f aca="false">IF(MONTH(A4369)=MONTH(A4368),F4368+1,1)</f>
        <v>2</v>
      </c>
      <c r="G4369" s="73"/>
      <c r="H4369" s="75"/>
      <c r="I4369" s="75" t="s">
        <v>100</v>
      </c>
      <c r="J4369" s="75"/>
      <c r="K4369" s="34" t="s">
        <v>80</v>
      </c>
      <c r="L4369" s="7" t="n">
        <v>0.355555555555556</v>
      </c>
      <c r="M4369" s="7" t="n">
        <v>0.381944444444444</v>
      </c>
      <c r="N4369" s="77" t="str">
        <f aca="false">IF(A4370=A4369,IF(L4370,TEXT(L4370-M4369,"h:mm"),0),IF(M4369&lt;0.25,TEXT(L4370-M4369,"h:mm"),TEXT(1-M4369+L4370,"h:mm")))</f>
        <v>4:33</v>
      </c>
      <c r="O4369" s="37" t="s">
        <v>6052</v>
      </c>
      <c r="Q4369" s="0" t="s">
        <v>332</v>
      </c>
      <c r="R4369" s="0" t="str">
        <f aca="false">CHOOSE(WEEKDAY(A4369),"Dom","Lun","Mar","Mie","Jue","Vie","Sab")</f>
        <v>Mar</v>
      </c>
    </row>
    <row r="4370" customFormat="false" ht="15" hidden="false" customHeight="false" outlineLevel="0" collapsed="false">
      <c r="A4370" s="32" t="n">
        <v>44635</v>
      </c>
      <c r="B4370" s="9" t="s">
        <v>5209</v>
      </c>
      <c r="C4370" s="157" t="n">
        <v>350</v>
      </c>
      <c r="D4370" s="153" t="s">
        <v>104</v>
      </c>
      <c r="E4370" s="73"/>
      <c r="F4370" s="74" t="n">
        <f aca="false">IF(MONTH(A4370)=MONTH(A4369),F4369+1,1)</f>
        <v>3</v>
      </c>
      <c r="G4370" s="73"/>
      <c r="H4370" s="75"/>
      <c r="I4370" s="75" t="s">
        <v>113</v>
      </c>
      <c r="J4370" s="75"/>
      <c r="K4370" s="34" t="s">
        <v>80</v>
      </c>
      <c r="L4370" s="7" t="n">
        <v>0.571527777777778</v>
      </c>
      <c r="M4370" s="7" t="n">
        <v>0.581944444444444</v>
      </c>
      <c r="N4370" s="77" t="str">
        <f aca="false">IF(A4371=A4370,IF(L4371,TEXT(L4371-M4370,"h:mm"),0),IF(M4370&lt;0.25,TEXT(L4371-M4370,"h:mm"),TEXT(1-M4370+L4371,"h:mm")))</f>
        <v>20:17</v>
      </c>
      <c r="O4370" s="37" t="s">
        <v>6053</v>
      </c>
      <c r="Q4370" s="0" t="s">
        <v>332</v>
      </c>
      <c r="R4370" s="0" t="str">
        <f aca="false">CHOOSE(WEEKDAY(A4370),"Dom","Lun","Mar","Mie","Jue","Vie","Sab")</f>
        <v>Mar</v>
      </c>
    </row>
    <row r="4371" customFormat="false" ht="15" hidden="true" customHeight="false" outlineLevel="0" collapsed="false">
      <c r="A4371" s="32" t="n">
        <v>44635</v>
      </c>
      <c r="B4371" s="9" t="str">
        <f aca="false">IF(K4371="LAG.OXIDACIÓN","Va a descargar a la Laguna de Oxidación",IF(K4371="GARAJE","Retorna al garaje",""))</f>
        <v>Va a descargar a la Laguna de Oxidación</v>
      </c>
      <c r="D4371" s="72"/>
      <c r="E4371" s="73"/>
      <c r="F4371" s="74"/>
      <c r="G4371" s="73"/>
      <c r="H4371" s="75"/>
      <c r="I4371" s="75"/>
      <c r="J4371" s="75"/>
      <c r="K4371" s="34" t="s">
        <v>144</v>
      </c>
      <c r="L4371" s="7" t="n">
        <v>0.427083333333333</v>
      </c>
      <c r="M4371" s="7" t="n">
        <v>0.46875</v>
      </c>
      <c r="N4371" s="77" t="str">
        <f aca="false">IF(A4372=A4371,IF(L4372,TEXT(L4372-M4371,"h:mm"),0),IF(M4371&lt;0.25,TEXT(L4372-M4371,"h:mm"),TEXT(1-M4371+L4372,"h:mm")))</f>
        <v>0:21</v>
      </c>
      <c r="Q4371" s="0" t="s">
        <v>332</v>
      </c>
      <c r="R4371" s="0" t="str">
        <f aca="false">CHOOSE(WEEKDAY(A4371),"Dom","Lun","Mar","Mie","Jue","Vie","Sab")</f>
        <v>Mar</v>
      </c>
    </row>
    <row r="4372" customFormat="false" ht="15" hidden="true" customHeight="false" outlineLevel="0" collapsed="false">
      <c r="A4372" s="32" t="n">
        <v>44635</v>
      </c>
      <c r="B4372" s="9" t="s">
        <v>5157</v>
      </c>
      <c r="D4372" s="72"/>
      <c r="E4372" s="73"/>
      <c r="F4372" s="74"/>
      <c r="G4372" s="73"/>
      <c r="H4372" s="75"/>
      <c r="I4372" s="75"/>
      <c r="J4372" s="75"/>
      <c r="K4372" s="34" t="s">
        <v>108</v>
      </c>
      <c r="L4372" s="7" t="n">
        <v>0.483333333333333</v>
      </c>
      <c r="M4372" s="7" t="n">
        <v>0.509027777777778</v>
      </c>
      <c r="N4372" s="77" t="str">
        <f aca="false">IF(A4373=A4372,IF(L4373,TEXT(L4373-M4372,"h:mm"),0),IF(M4372&lt;0.25,TEXT(L4373-M4372,"h:mm"),TEXT(1-M4372+L4373,"h:mm")))</f>
        <v>0:31</v>
      </c>
      <c r="O4372" s="37" t="s">
        <v>6054</v>
      </c>
      <c r="Q4372" s="0" t="s">
        <v>332</v>
      </c>
      <c r="R4372" s="0" t="str">
        <f aca="false">CHOOSE(WEEKDAY(A4372),"Dom","Lun","Mar","Mie","Jue","Vie","Sab")</f>
        <v>Mar</v>
      </c>
    </row>
    <row r="4373" customFormat="false" ht="15" hidden="true" customHeight="false" outlineLevel="0" collapsed="false">
      <c r="A4373" s="32" t="n">
        <v>44635</v>
      </c>
      <c r="B4373" s="9" t="s">
        <v>6055</v>
      </c>
      <c r="D4373" s="72"/>
      <c r="E4373" s="73"/>
      <c r="F4373" s="74"/>
      <c r="G4373" s="73"/>
      <c r="H4373" s="75"/>
      <c r="I4373" s="75"/>
      <c r="J4373" s="75"/>
      <c r="K4373" s="34" t="s">
        <v>141</v>
      </c>
      <c r="L4373" s="7" t="n">
        <v>0.530555555555556</v>
      </c>
      <c r="M4373" s="7" t="n">
        <v>0.564583333333333</v>
      </c>
      <c r="N4373" s="77" t="str">
        <f aca="false">IF(A4374=A4373,IF(L4374,TEXT(L4374-M4373,"h:mm"),0),IF(M4373&lt;0.25,TEXT(L4374-M4373,"h:mm"),TEXT(1-M4373+L4374,"h:mm")))</f>
        <v>2:29</v>
      </c>
      <c r="O4373" s="37" t="s">
        <v>6056</v>
      </c>
      <c r="Q4373" s="0" t="s">
        <v>332</v>
      </c>
      <c r="R4373" s="0" t="str">
        <f aca="false">CHOOSE(WEEKDAY(A4373),"Dom","Lun","Mar","Mie","Jue","Vie","Sab")</f>
        <v>Mar</v>
      </c>
    </row>
    <row r="4374" customFormat="false" ht="15" hidden="true" customHeight="false" outlineLevel="0" collapsed="false">
      <c r="A4374" s="47" t="n">
        <v>44635</v>
      </c>
      <c r="B4374" s="79" t="str">
        <f aca="false">IF(K4374="LAG.OXIDACIÓN","Va a descargar a la Laguna de Oxidación",IF(K4374="GARAJE","Retorna al garaje",""))</f>
        <v>Retorna al garaje</v>
      </c>
      <c r="C4374" s="49"/>
      <c r="D4374" s="80"/>
      <c r="E4374" s="81"/>
      <c r="F4374" s="82"/>
      <c r="G4374" s="81"/>
      <c r="H4374" s="83"/>
      <c r="I4374" s="83"/>
      <c r="J4374" s="83"/>
      <c r="K4374" s="103" t="s">
        <v>96</v>
      </c>
      <c r="L4374" s="85" t="n">
        <v>0.668055555555556</v>
      </c>
      <c r="M4374" s="85" t="n">
        <v>0.70625</v>
      </c>
      <c r="N4374" s="86" t="str">
        <f aca="false">IF(A4375=A4374,IF(L4375,TEXT(L4375-M4374,"h:mm"),0),IF(M4374&lt;0.25,TEXT(L4375-M4374,"h:mm"),TEXT(1-M4374+L4375,"h:mm")))</f>
        <v>21:42</v>
      </c>
      <c r="O4374" s="59"/>
      <c r="Q4374" s="0" t="s">
        <v>332</v>
      </c>
      <c r="R4374" s="0" t="str">
        <f aca="false">CHOOSE(WEEKDAY(A4374),"Dom","Lun","Mar","Mie","Jue","Vie","Sab")</f>
        <v>Mar</v>
      </c>
    </row>
    <row r="4375" customFormat="false" ht="15" hidden="false" customHeight="false" outlineLevel="0" collapsed="false">
      <c r="A4375" s="32" t="n">
        <v>44636</v>
      </c>
      <c r="B4375" s="9" t="s">
        <v>6057</v>
      </c>
      <c r="C4375" s="33" t="n">
        <v>1400</v>
      </c>
      <c r="D4375" s="72" t="s">
        <v>821</v>
      </c>
      <c r="E4375" s="73" t="s">
        <v>6058</v>
      </c>
      <c r="F4375" s="74" t="n">
        <f aca="false">IF(MONTH(A4375)=MONTH(A4374),F4374+1,1)</f>
        <v>1</v>
      </c>
      <c r="G4375" s="73"/>
      <c r="H4375" s="75" t="s">
        <v>6057</v>
      </c>
      <c r="I4375" s="75" t="s">
        <v>6059</v>
      </c>
      <c r="J4375" s="75" t="s">
        <v>2313</v>
      </c>
      <c r="K4375" s="34" t="s">
        <v>80</v>
      </c>
      <c r="L4375" s="7" t="n">
        <v>0.610416666666667</v>
      </c>
      <c r="M4375" s="7" t="n">
        <v>0.610416666666667</v>
      </c>
      <c r="N4375" s="77" t="str">
        <f aca="false">IF(A4376=A4375,IF(L4376,TEXT(L4376-M4375,"h:mm"),0),IF(M4375&lt;0.25,TEXT(L4376-M4375,"h:mm"),TEXT(1-M4375+L4376,"h:mm")))</f>
        <v>0:00</v>
      </c>
      <c r="O4375" s="37" t="s">
        <v>6060</v>
      </c>
      <c r="P4375" s="0" t="s">
        <v>6061</v>
      </c>
      <c r="Q4375" s="0" t="s">
        <v>332</v>
      </c>
      <c r="R4375" s="0" t="str">
        <f aca="false">CHOOSE(WEEKDAY(A4375),"Dom","Lun","Mar","Mie","Jue","Vie","Sab")</f>
        <v>Mie</v>
      </c>
    </row>
    <row r="4376" customFormat="false" ht="15" hidden="false" customHeight="false" outlineLevel="0" collapsed="false">
      <c r="A4376" s="32" t="n">
        <v>44636</v>
      </c>
      <c r="B4376" s="9" t="s">
        <v>6062</v>
      </c>
      <c r="C4376" s="33" t="n">
        <v>400</v>
      </c>
      <c r="D4376" s="72" t="s">
        <v>821</v>
      </c>
      <c r="E4376" s="73" t="s">
        <v>6063</v>
      </c>
      <c r="F4376" s="74" t="n">
        <f aca="false">IF(MONTH(A4376)=MONTH(A4375),F4375+1,1)</f>
        <v>2</v>
      </c>
      <c r="G4376" s="73"/>
      <c r="H4376" s="75" t="s">
        <v>233</v>
      </c>
      <c r="I4376" s="75" t="s">
        <v>131</v>
      </c>
      <c r="J4376" s="75" t="s">
        <v>2313</v>
      </c>
      <c r="K4376" s="34" t="s">
        <v>72</v>
      </c>
      <c r="L4376" s="7" t="n">
        <v>0.610416666666667</v>
      </c>
      <c r="M4376" s="7" t="n">
        <v>0.610416666666667</v>
      </c>
      <c r="N4376" s="77" t="str">
        <f aca="false">IF(A4377=A4376,IF(L4377,TEXT(L4377-M4376,"h:mm"),0),IF(M4376&lt;0.25,TEXT(L4377-M4376,"h:mm"),TEXT(1-M4376+L4377,"h:mm")))</f>
        <v>0:25</v>
      </c>
      <c r="O4376" s="37" t="s">
        <v>6064</v>
      </c>
      <c r="P4376" s="0" t="s">
        <v>3589</v>
      </c>
      <c r="Q4376" s="0" t="s">
        <v>332</v>
      </c>
      <c r="R4376" s="0" t="str">
        <f aca="false">CHOOSE(WEEKDAY(A4376),"Dom","Lun","Mar","Mie","Jue","Vie","Sab")</f>
        <v>Mie</v>
      </c>
    </row>
    <row r="4377" customFormat="false" ht="15" hidden="false" customHeight="false" outlineLevel="0" collapsed="false">
      <c r="A4377" s="32" t="n">
        <v>44636</v>
      </c>
      <c r="B4377" s="9" t="s">
        <v>6065</v>
      </c>
      <c r="C4377" s="156" t="n">
        <v>400</v>
      </c>
      <c r="D4377" s="137" t="s">
        <v>821</v>
      </c>
      <c r="E4377" s="73" t="s">
        <v>6066</v>
      </c>
      <c r="F4377" s="74" t="n">
        <f aca="false">IF(MONTH(A4377)=MONTH(A4376),F4376+1,1)</f>
        <v>3</v>
      </c>
      <c r="G4377" s="73"/>
      <c r="H4377" s="75" t="s">
        <v>6067</v>
      </c>
      <c r="I4377" s="75" t="s">
        <v>159</v>
      </c>
      <c r="J4377" s="75" t="s">
        <v>2313</v>
      </c>
      <c r="K4377" s="34" t="s">
        <v>80</v>
      </c>
      <c r="L4377" s="7" t="n">
        <v>0.627777777777778</v>
      </c>
      <c r="M4377" s="7" t="n">
        <v>0.635416666666667</v>
      </c>
      <c r="N4377" s="77" t="str">
        <f aca="false">IF(A4378=A4377,IF(L4378,TEXT(L4378-M4377,"h:mm"),0),IF(M4377&lt;0.25,TEXT(L4378-M4377,"h:mm"),TEXT(1-M4377+L4378,"h:mm")))</f>
        <v>17:00</v>
      </c>
      <c r="O4377" s="37" t="s">
        <v>6068</v>
      </c>
      <c r="Q4377" s="0" t="s">
        <v>332</v>
      </c>
      <c r="R4377" s="0" t="str">
        <f aca="false">CHOOSE(WEEKDAY(A4377),"Dom","Lun","Mar","Mie","Jue","Vie","Sab")</f>
        <v>Mie</v>
      </c>
    </row>
    <row r="4378" customFormat="false" ht="15" hidden="false" customHeight="false" outlineLevel="0" collapsed="false">
      <c r="A4378" s="32" t="n">
        <v>44636</v>
      </c>
      <c r="B4378" s="9" t="s">
        <v>6069</v>
      </c>
      <c r="C4378" s="157" t="n">
        <v>350</v>
      </c>
      <c r="D4378" s="153" t="s">
        <v>104</v>
      </c>
      <c r="E4378" s="73"/>
      <c r="F4378" s="74" t="n">
        <f aca="false">IF(MONTH(A4378)=MONTH(A4377),F4377+1,1)</f>
        <v>4</v>
      </c>
      <c r="G4378" s="73"/>
      <c r="H4378" s="75"/>
      <c r="I4378" s="75" t="s">
        <v>113</v>
      </c>
      <c r="J4378" s="75"/>
      <c r="K4378" s="34" t="s">
        <v>80</v>
      </c>
      <c r="L4378" s="7" t="n">
        <v>0.34375</v>
      </c>
      <c r="M4378" s="7" t="n">
        <v>0.379166666666667</v>
      </c>
      <c r="N4378" s="77" t="str">
        <f aca="false">IF(A4379=A4378,IF(L4379,TEXT(L4379-M4378,"h:mm"),0),IF(M4378&lt;0.25,TEXT(L4379-M4378,"h:mm"),TEXT(1-M4378+L4379,"h:mm")))</f>
        <v>3:05</v>
      </c>
      <c r="O4378" s="37" t="s">
        <v>6070</v>
      </c>
      <c r="Q4378" s="0" t="s">
        <v>332</v>
      </c>
      <c r="R4378" s="0" t="str">
        <f aca="false">CHOOSE(WEEKDAY(A4378),"Dom","Lun","Mar","Mie","Jue","Vie","Sab")</f>
        <v>Mie</v>
      </c>
    </row>
    <row r="4379" customFormat="false" ht="15" hidden="false" customHeight="false" outlineLevel="0" collapsed="false">
      <c r="A4379" s="32" t="n">
        <v>44636</v>
      </c>
      <c r="B4379" s="9" t="s">
        <v>6071</v>
      </c>
      <c r="C4379" s="157" t="n">
        <v>350</v>
      </c>
      <c r="D4379" s="153" t="s">
        <v>104</v>
      </c>
      <c r="E4379" s="73"/>
      <c r="F4379" s="74" t="n">
        <f aca="false">IF(MONTH(A4379)=MONTH(A4378),F4378+1,1)</f>
        <v>5</v>
      </c>
      <c r="G4379" s="73"/>
      <c r="H4379" s="75"/>
      <c r="I4379" s="75" t="s">
        <v>79</v>
      </c>
      <c r="J4379" s="75"/>
      <c r="K4379" s="34" t="s">
        <v>80</v>
      </c>
      <c r="L4379" s="7" t="n">
        <v>0.507638888888889</v>
      </c>
      <c r="M4379" s="7" t="n">
        <v>0.536805555555556</v>
      </c>
      <c r="N4379" s="77" t="str">
        <f aca="false">IF(A4380=A4379,IF(L4380,TEXT(L4380-M4379,"h:mm"),0),IF(M4379&lt;0.25,TEXT(L4380-M4379,"h:mm"),TEXT(1-M4379+L4380,"h:mm")))</f>
        <v>3:24</v>
      </c>
      <c r="O4379" s="37" t="s">
        <v>6072</v>
      </c>
      <c r="Q4379" s="0" t="s">
        <v>332</v>
      </c>
      <c r="R4379" s="0" t="str">
        <f aca="false">CHOOSE(WEEKDAY(A4379),"Dom","Lun","Mar","Mie","Jue","Vie","Sab")</f>
        <v>Mie</v>
      </c>
    </row>
    <row r="4380" customFormat="false" ht="15" hidden="false" customHeight="false" outlineLevel="0" collapsed="false">
      <c r="A4380" s="32" t="n">
        <v>44636</v>
      </c>
      <c r="B4380" s="9" t="s">
        <v>6073</v>
      </c>
      <c r="C4380" s="157" t="n">
        <v>350</v>
      </c>
      <c r="D4380" s="153" t="s">
        <v>104</v>
      </c>
      <c r="E4380" s="73"/>
      <c r="F4380" s="74" t="n">
        <f aca="false">IF(MONTH(A4380)=MONTH(A4379),F4379+1,1)</f>
        <v>6</v>
      </c>
      <c r="G4380" s="73"/>
      <c r="H4380" s="75"/>
      <c r="I4380" s="75" t="s">
        <v>314</v>
      </c>
      <c r="J4380" s="75"/>
      <c r="K4380" s="34" t="s">
        <v>80</v>
      </c>
      <c r="L4380" s="7" t="n">
        <v>0.678472222222222</v>
      </c>
      <c r="M4380" s="7" t="n">
        <v>0.689583333333333</v>
      </c>
      <c r="N4380" s="77" t="str">
        <f aca="false">IF(A4381=A4380,IF(L4381,TEXT(L4381-M4380,"h:mm"),0),IF(M4380&lt;0.25,TEXT(L4381-M4380,"h:mm"),TEXT(1-M4380+L4381,"h:mm")))</f>
        <v>17:25</v>
      </c>
      <c r="O4380" s="37" t="s">
        <v>6074</v>
      </c>
      <c r="Q4380" s="0" t="s">
        <v>332</v>
      </c>
      <c r="R4380" s="0" t="str">
        <f aca="false">CHOOSE(WEEKDAY(A4380),"Dom","Lun","Mar","Mie","Jue","Vie","Sab")</f>
        <v>Mie</v>
      </c>
    </row>
    <row r="4381" customFormat="false" ht="15" hidden="true" customHeight="false" outlineLevel="0" collapsed="false">
      <c r="A4381" s="32" t="n">
        <v>44636</v>
      </c>
      <c r="B4381" s="9" t="s">
        <v>6075</v>
      </c>
      <c r="D4381" s="72"/>
      <c r="E4381" s="73"/>
      <c r="F4381" s="74"/>
      <c r="G4381" s="73"/>
      <c r="H4381" s="75"/>
      <c r="I4381" s="75"/>
      <c r="J4381" s="75"/>
      <c r="K4381" s="34" t="s">
        <v>108</v>
      </c>
      <c r="L4381" s="7" t="n">
        <v>0.415277777777778</v>
      </c>
      <c r="M4381" s="7" t="n">
        <v>0.43125</v>
      </c>
      <c r="N4381" s="77" t="str">
        <f aca="false">IF(A4382=A4381,IF(L4382,TEXT(L4382-M4381,"h:mm"),0),IF(M4381&lt;0.25,TEXT(L4382-M4381,"h:mm"),TEXT(1-M4381+L4382,"h:mm")))</f>
        <v>0:05</v>
      </c>
      <c r="Q4381" s="0" t="s">
        <v>332</v>
      </c>
      <c r="R4381" s="0" t="str">
        <f aca="false">CHOOSE(WEEKDAY(A4381),"Dom","Lun","Mar","Mie","Jue","Vie","Sab")</f>
        <v>Mie</v>
      </c>
    </row>
    <row r="4382" customFormat="false" ht="15" hidden="true" customHeight="false" outlineLevel="0" collapsed="false">
      <c r="A4382" s="32" t="n">
        <v>44636</v>
      </c>
      <c r="B4382" s="9" t="str">
        <f aca="false">IF(K4382="LAG.OXIDACIÓN","Va a descargar a la Laguna de Oxidación",IF(K4382="GARAJE","Retorna al garaje",""))</f>
        <v>Retorna al garaje</v>
      </c>
      <c r="D4382" s="72"/>
      <c r="E4382" s="73"/>
      <c r="F4382" s="74"/>
      <c r="G4382" s="73"/>
      <c r="H4382" s="75"/>
      <c r="I4382" s="75"/>
      <c r="J4382" s="75"/>
      <c r="K4382" s="34" t="s">
        <v>96</v>
      </c>
      <c r="L4382" s="7" t="n">
        <v>0.434722222222222</v>
      </c>
      <c r="M4382" s="7" t="n">
        <v>0.445833333333333</v>
      </c>
      <c r="N4382" s="77" t="str">
        <f aca="false">IF(A4383=A4382,IF(L4383,TEXT(L4383-M4382,"h:mm"),0),IF(M4382&lt;0.25,TEXT(L4383-M4382,"h:mm"),TEXT(1-M4382+L4383,"h:mm")))</f>
        <v>1:14</v>
      </c>
      <c r="Q4382" s="0" t="s">
        <v>332</v>
      </c>
      <c r="R4382" s="0" t="str">
        <f aca="false">CHOOSE(WEEKDAY(A4382),"Dom","Lun","Mar","Mie","Jue","Vie","Sab")</f>
        <v>Mie</v>
      </c>
    </row>
    <row r="4383" customFormat="false" ht="15" hidden="true" customHeight="false" outlineLevel="0" collapsed="false">
      <c r="A4383" s="32" t="n">
        <v>44636</v>
      </c>
      <c r="B4383" s="9" t="s">
        <v>5963</v>
      </c>
      <c r="D4383" s="72"/>
      <c r="E4383" s="73"/>
      <c r="F4383" s="74"/>
      <c r="G4383" s="73"/>
      <c r="H4383" s="75"/>
      <c r="I4383" s="75"/>
      <c r="J4383" s="75"/>
      <c r="K4383" s="34" t="s">
        <v>257</v>
      </c>
      <c r="L4383" s="7" t="n">
        <v>0.497222222222222</v>
      </c>
      <c r="M4383" s="7" t="n">
        <v>0.504166666666667</v>
      </c>
      <c r="N4383" s="77" t="str">
        <f aca="false">IF(A4384=A4383,IF(L4384,TEXT(L4384-M4383,"h:mm"),0),IF(M4383&lt;0.25,TEXT(L4384-M4383,"h:mm"),TEXT(1-M4383+L4384,"h:mm")))</f>
        <v>1:22</v>
      </c>
      <c r="Q4383" s="0" t="s">
        <v>332</v>
      </c>
      <c r="R4383" s="0" t="str">
        <f aca="false">CHOOSE(WEEKDAY(A4383),"Dom","Lun","Mar","Mie","Jue","Vie","Sab")</f>
        <v>Mie</v>
      </c>
    </row>
    <row r="4384" customFormat="false" ht="15" hidden="true" customHeight="false" outlineLevel="0" collapsed="false">
      <c r="A4384" s="32" t="n">
        <v>44636</v>
      </c>
      <c r="B4384" s="9" t="s">
        <v>4855</v>
      </c>
      <c r="D4384" s="72"/>
      <c r="E4384" s="73"/>
      <c r="F4384" s="74"/>
      <c r="G4384" s="73"/>
      <c r="H4384" s="75"/>
      <c r="I4384" s="75"/>
      <c r="J4384" s="75"/>
      <c r="K4384" s="34" t="s">
        <v>92</v>
      </c>
      <c r="L4384" s="7" t="n">
        <v>0.561111111111111</v>
      </c>
      <c r="M4384" s="7" t="n">
        <v>0.590277777777778</v>
      </c>
      <c r="N4384" s="77" t="str">
        <f aca="false">IF(A4385=A4384,IF(L4385,TEXT(L4385-M4384,"h:mm"),0),IF(M4384&lt;0.25,TEXT(L4385-M4384,"h:mm"),TEXT(1-M4384+L4385,"h:mm")))</f>
        <v>0:05</v>
      </c>
      <c r="Q4384" s="0" t="s">
        <v>332</v>
      </c>
      <c r="R4384" s="0" t="str">
        <f aca="false">CHOOSE(WEEKDAY(A4384),"Dom","Lun","Mar","Mie","Jue","Vie","Sab")</f>
        <v>Mie</v>
      </c>
    </row>
    <row r="4385" customFormat="false" ht="15" hidden="true" customHeight="false" outlineLevel="0" collapsed="false">
      <c r="A4385" s="32" t="n">
        <v>44636</v>
      </c>
      <c r="B4385" s="9" t="str">
        <f aca="false">IF(K4385="LAG.OXIDACIÓN","Va a descargar a la Laguna de Oxidación",IF(K4385="GARAJE","Retorna al garaje",""))</f>
        <v>Retorna al garaje</v>
      </c>
      <c r="D4385" s="72"/>
      <c r="E4385" s="73"/>
      <c r="F4385" s="74"/>
      <c r="G4385" s="73"/>
      <c r="H4385" s="75"/>
      <c r="I4385" s="75"/>
      <c r="J4385" s="75"/>
      <c r="K4385" s="34" t="s">
        <v>96</v>
      </c>
      <c r="L4385" s="7" t="n">
        <v>0.59375</v>
      </c>
      <c r="M4385" s="7" t="n">
        <v>0.598611111111111</v>
      </c>
      <c r="N4385" s="77" t="str">
        <f aca="false">IF(A4386=A4385,IF(L4386,TEXT(L4386-M4385,"h:mm"),0),IF(M4385&lt;0.25,TEXT(L4386-M4385,"h:mm"),TEXT(1-M4385+L4386,"h:mm")))</f>
        <v>0:17</v>
      </c>
      <c r="Q4385" s="0" t="s">
        <v>332</v>
      </c>
      <c r="R4385" s="0" t="str">
        <f aca="false">CHOOSE(WEEKDAY(A4385),"Dom","Lun","Mar","Mie","Jue","Vie","Sab")</f>
        <v>Mie</v>
      </c>
    </row>
    <row r="4386" customFormat="false" ht="15" hidden="true" customHeight="false" outlineLevel="0" collapsed="false">
      <c r="A4386" s="32" t="n">
        <v>44636</v>
      </c>
      <c r="B4386" s="9" t="s">
        <v>5157</v>
      </c>
      <c r="D4386" s="72"/>
      <c r="E4386" s="73"/>
      <c r="F4386" s="74"/>
      <c r="G4386" s="73"/>
      <c r="H4386" s="75"/>
      <c r="I4386" s="75"/>
      <c r="J4386" s="75"/>
      <c r="K4386" s="34" t="s">
        <v>108</v>
      </c>
      <c r="L4386" s="7" t="n">
        <v>0.610416666666667</v>
      </c>
      <c r="M4386" s="7" t="n">
        <v>0.613888888888889</v>
      </c>
      <c r="N4386" s="77" t="str">
        <f aca="false">IF(A4387=A4386,IF(L4387,TEXT(L4387-M4386,"h:mm"),0),IF(M4386&lt;0.25,TEXT(L4387-M4386,"h:mm"),TEXT(1-M4386+L4387,"h:mm")))</f>
        <v>2:37</v>
      </c>
      <c r="O4386" s="37" t="s">
        <v>6054</v>
      </c>
      <c r="Q4386" s="0" t="s">
        <v>332</v>
      </c>
      <c r="R4386" s="0" t="str">
        <f aca="false">CHOOSE(WEEKDAY(A4386),"Dom","Lun","Mar","Mie","Jue","Vie","Sab")</f>
        <v>Mie</v>
      </c>
    </row>
    <row r="4387" customFormat="false" ht="15" hidden="true" customHeight="false" outlineLevel="0" collapsed="false">
      <c r="A4387" s="47" t="n">
        <v>44636</v>
      </c>
      <c r="B4387" s="79" t="str">
        <f aca="false">IF(K4387="LAG.OXIDACIÓN","Va a descargar a la Laguna de Oxidación",IF(K4387="GARAJE","Retorna al garaje",""))</f>
        <v>Retorna al garaje</v>
      </c>
      <c r="C4387" s="49"/>
      <c r="D4387" s="80"/>
      <c r="E4387" s="81"/>
      <c r="F4387" s="82"/>
      <c r="G4387" s="81"/>
      <c r="H4387" s="83"/>
      <c r="I4387" s="83"/>
      <c r="J4387" s="83"/>
      <c r="K4387" s="103" t="s">
        <v>96</v>
      </c>
      <c r="L4387" s="85" t="n">
        <v>0.722916666666667</v>
      </c>
      <c r="M4387" s="85" t="n">
        <v>0.741666666666667</v>
      </c>
      <c r="N4387" s="86" t="str">
        <f aca="false">IF(A4388=A4387,IF(L4388,TEXT(L4388-M4387,"h:mm"),0),IF(M4387&lt;0.25,TEXT(L4388-M4387,"h:mm"),TEXT(1-M4387+L4388,"h:mm")))</f>
        <v>12:02</v>
      </c>
      <c r="O4387" s="59"/>
      <c r="Q4387" s="0" t="s">
        <v>332</v>
      </c>
      <c r="R4387" s="0" t="str">
        <f aca="false">CHOOSE(WEEKDAY(A4387),"Dom","Lun","Mar","Mie","Jue","Vie","Sab")</f>
        <v>Mie</v>
      </c>
    </row>
    <row r="4388" customFormat="false" ht="15" hidden="true" customHeight="false" outlineLevel="0" collapsed="false">
      <c r="A4388" s="32" t="n">
        <v>44637</v>
      </c>
      <c r="B4388" s="9" t="s">
        <v>4935</v>
      </c>
      <c r="C4388" s="156" t="n">
        <v>300</v>
      </c>
      <c r="D4388" s="137" t="s">
        <v>821</v>
      </c>
      <c r="E4388" s="73" t="s">
        <v>4936</v>
      </c>
      <c r="F4388" s="74"/>
      <c r="G4388" s="73"/>
      <c r="H4388" s="75" t="s">
        <v>4937</v>
      </c>
      <c r="I4388" s="75" t="s">
        <v>159</v>
      </c>
      <c r="J4388" s="75" t="s">
        <v>2313</v>
      </c>
      <c r="K4388" s="34" t="s">
        <v>141</v>
      </c>
      <c r="L4388" s="7" t="n">
        <v>0.243055555555556</v>
      </c>
      <c r="M4388" s="7" t="n">
        <v>0.254166666666667</v>
      </c>
      <c r="N4388" s="77" t="str">
        <f aca="false">IF(A4389=A4388,IF(L4389,TEXT(L4389-M4388,"h:mm"),0),IF(M4388&lt;0.25,TEXT(L4389-M4388,"h:mm"),TEXT(1-M4388+L4389,"h:mm")))</f>
        <v>9:01</v>
      </c>
      <c r="O4388" s="37" t="s">
        <v>4938</v>
      </c>
      <c r="P4388" s="0" t="s">
        <v>3589</v>
      </c>
      <c r="Q4388" s="0" t="s">
        <v>332</v>
      </c>
      <c r="R4388" s="0" t="str">
        <f aca="false">CHOOSE(WEEKDAY(A4388),"Dom","Lun","Mar","Mie","Jue","Vie","Sab")</f>
        <v>Jue</v>
      </c>
    </row>
    <row r="4389" customFormat="false" ht="15" hidden="false" customHeight="false" outlineLevel="0" collapsed="false">
      <c r="A4389" s="32" t="n">
        <v>44637</v>
      </c>
      <c r="B4389" s="9" t="s">
        <v>6076</v>
      </c>
      <c r="C4389" s="33" t="n">
        <v>400</v>
      </c>
      <c r="D4389" s="72" t="s">
        <v>821</v>
      </c>
      <c r="E4389" s="73" t="s">
        <v>6077</v>
      </c>
      <c r="F4389" s="74" t="n">
        <f aca="false">IF(MONTH(A4389)=MONTH(A4388),F4388+1,1)</f>
        <v>1</v>
      </c>
      <c r="G4389" s="73"/>
      <c r="H4389" s="75" t="s">
        <v>6078</v>
      </c>
      <c r="I4389" s="75" t="s">
        <v>79</v>
      </c>
      <c r="J4389" s="75" t="s">
        <v>2313</v>
      </c>
      <c r="K4389" s="34" t="s">
        <v>80</v>
      </c>
      <c r="L4389" s="7" t="n">
        <v>0.629861111111111</v>
      </c>
      <c r="M4389" s="7" t="n">
        <v>0.672222222222222</v>
      </c>
      <c r="N4389" s="77" t="str">
        <f aca="false">IF(A4390=A4389,IF(L4390,TEXT(L4390-M4389,"h:mm"),0),IF(M4389&lt;0.25,TEXT(L4390-M4389,"h:mm"),TEXT(1-M4389+L4390,"h:mm")))</f>
        <v>15:50</v>
      </c>
      <c r="O4389" s="37" t="s">
        <v>6079</v>
      </c>
      <c r="Q4389" s="0" t="s">
        <v>332</v>
      </c>
      <c r="R4389" s="0" t="str">
        <f aca="false">CHOOSE(WEEKDAY(A4389),"Dom","Lun","Mar","Mie","Jue","Vie","Sab")</f>
        <v>Jue</v>
      </c>
    </row>
    <row r="4390" customFormat="false" ht="15" hidden="false" customHeight="false" outlineLevel="0" collapsed="false">
      <c r="A4390" s="32" t="n">
        <v>44637</v>
      </c>
      <c r="B4390" s="9" t="s">
        <v>1314</v>
      </c>
      <c r="C4390" s="164" t="n">
        <v>300</v>
      </c>
      <c r="D4390" s="144" t="s">
        <v>104</v>
      </c>
      <c r="E4390" s="73" t="s">
        <v>1466</v>
      </c>
      <c r="F4390" s="74" t="n">
        <f aca="false">IF(MONTH(A4390)=MONTH(A4389),F4389+1,1)</f>
        <v>2</v>
      </c>
      <c r="G4390" s="73"/>
      <c r="H4390" s="75"/>
      <c r="I4390" s="75" t="s">
        <v>159</v>
      </c>
      <c r="J4390" s="75"/>
      <c r="K4390" s="34" t="s">
        <v>80</v>
      </c>
      <c r="L4390" s="7" t="n">
        <v>0.331944444444444</v>
      </c>
      <c r="M4390" s="7" t="n">
        <v>0.345833333333333</v>
      </c>
      <c r="N4390" s="77" t="str">
        <f aca="false">IF(A4391=A4390,IF(L4391,TEXT(L4391-M4390,"h:mm"),0),IF(M4390&lt;0.25,TEXT(L4391-M4390,"h:mm"),TEXT(1-M4390+L4391,"h:mm")))</f>
        <v>0:42</v>
      </c>
      <c r="O4390" s="37" t="s">
        <v>1467</v>
      </c>
      <c r="Q4390" s="0" t="s">
        <v>332</v>
      </c>
      <c r="R4390" s="0" t="str">
        <f aca="false">CHOOSE(WEEKDAY(A4390),"Dom","Lun","Mar","Mie","Jue","Vie","Sab")</f>
        <v>Jue</v>
      </c>
    </row>
    <row r="4391" customFormat="false" ht="15" hidden="false" customHeight="false" outlineLevel="0" collapsed="false">
      <c r="A4391" s="32" t="n">
        <v>44637</v>
      </c>
      <c r="B4391" s="9" t="s">
        <v>1314</v>
      </c>
      <c r="C4391" s="157" t="n">
        <v>350</v>
      </c>
      <c r="D4391" s="153" t="s">
        <v>104</v>
      </c>
      <c r="E4391" s="73"/>
      <c r="F4391" s="74" t="n">
        <f aca="false">IF(MONTH(A4391)=MONTH(A4390),F4390+1,1)</f>
        <v>3</v>
      </c>
      <c r="G4391" s="73"/>
      <c r="H4391" s="75"/>
      <c r="I4391" s="75" t="s">
        <v>159</v>
      </c>
      <c r="J4391" s="75"/>
      <c r="K4391" s="34" t="s">
        <v>80</v>
      </c>
      <c r="L4391" s="7" t="n">
        <v>0.375</v>
      </c>
      <c r="M4391" s="7" t="n">
        <v>0.378472222222222</v>
      </c>
      <c r="N4391" s="77" t="str">
        <f aca="false">IF(A4392=A4391,IF(L4392,TEXT(L4392-M4391,"h:mm"),0),IF(M4391&lt;0.25,TEXT(L4392-M4391,"h:mm"),TEXT(1-M4391+L4392,"h:mm")))</f>
        <v>1:43</v>
      </c>
      <c r="O4391" s="37" t="s">
        <v>6080</v>
      </c>
      <c r="Q4391" s="0" t="s">
        <v>332</v>
      </c>
      <c r="R4391" s="0" t="str">
        <f aca="false">CHOOSE(WEEKDAY(A4391),"Dom","Lun","Mar","Mie","Jue","Vie","Sab")</f>
        <v>Jue</v>
      </c>
    </row>
    <row r="4392" customFormat="false" ht="15" hidden="false" customHeight="false" outlineLevel="0" collapsed="false">
      <c r="A4392" s="32" t="n">
        <v>44637</v>
      </c>
      <c r="B4392" s="9" t="s">
        <v>6081</v>
      </c>
      <c r="C4392" s="157" t="n">
        <v>350</v>
      </c>
      <c r="D4392" s="153" t="s">
        <v>104</v>
      </c>
      <c r="E4392" s="73"/>
      <c r="F4392" s="74" t="n">
        <f aca="false">IF(MONTH(A4392)=MONTH(A4391),F4391+1,1)</f>
        <v>4</v>
      </c>
      <c r="G4392" s="73"/>
      <c r="H4392" s="75"/>
      <c r="I4392" s="75" t="s">
        <v>100</v>
      </c>
      <c r="J4392" s="75"/>
      <c r="K4392" s="34" t="s">
        <v>80</v>
      </c>
      <c r="L4392" s="7" t="n">
        <v>0.45</v>
      </c>
      <c r="M4392" s="7" t="n">
        <v>0.473611111111111</v>
      </c>
      <c r="N4392" s="77" t="str">
        <f aca="false">IF(A4393=A4392,IF(L4393,TEXT(L4393-M4392,"h:mm"),0),IF(M4392&lt;0.25,TEXT(L4393-M4392,"h:mm"),TEXT(1-M4392+L4393,"h:mm")))</f>
        <v>2:45</v>
      </c>
      <c r="O4392" s="37" t="s">
        <v>6082</v>
      </c>
      <c r="Q4392" s="0" t="s">
        <v>332</v>
      </c>
      <c r="R4392" s="0" t="str">
        <f aca="false">CHOOSE(WEEKDAY(A4392),"Dom","Lun","Mar","Mie","Jue","Vie","Sab")</f>
        <v>Jue</v>
      </c>
    </row>
    <row r="4393" customFormat="false" ht="15" hidden="false" customHeight="false" outlineLevel="0" collapsed="false">
      <c r="A4393" s="32" t="n">
        <v>44637</v>
      </c>
      <c r="B4393" s="9" t="s">
        <v>4521</v>
      </c>
      <c r="C4393" s="157" t="n">
        <v>350</v>
      </c>
      <c r="D4393" s="153" t="s">
        <v>104</v>
      </c>
      <c r="E4393" s="73"/>
      <c r="F4393" s="74" t="n">
        <f aca="false">IF(MONTH(A4393)=MONTH(A4392),F4392+1,1)</f>
        <v>5</v>
      </c>
      <c r="G4393" s="73"/>
      <c r="H4393" s="75"/>
      <c r="I4393" s="75" t="s">
        <v>100</v>
      </c>
      <c r="J4393" s="75"/>
      <c r="K4393" s="34" t="s">
        <v>80</v>
      </c>
      <c r="L4393" s="7" t="n">
        <v>0.588194444444444</v>
      </c>
      <c r="M4393" s="7" t="n">
        <v>0.602777777777778</v>
      </c>
      <c r="N4393" s="77" t="str">
        <f aca="false">IF(A4394=A4393,IF(L4394,TEXT(L4394-M4393,"h:mm"),0),IF(M4393&lt;0.25,TEXT(L4394-M4393,"h:mm"),TEXT(1-M4393+L4394,"h:mm")))</f>
        <v>16:06</v>
      </c>
      <c r="O4393" s="37" t="s">
        <v>6083</v>
      </c>
      <c r="Q4393" s="0" t="s">
        <v>332</v>
      </c>
      <c r="R4393" s="0" t="str">
        <f aca="false">CHOOSE(WEEKDAY(A4393),"Dom","Lun","Mar","Mie","Jue","Vie","Sab")</f>
        <v>Jue</v>
      </c>
    </row>
    <row r="4394" customFormat="false" ht="15" hidden="true" customHeight="false" outlineLevel="0" collapsed="false">
      <c r="A4394" s="32" t="n">
        <v>44637</v>
      </c>
      <c r="B4394" s="9" t="str">
        <f aca="false">IF(K4394="LAG.OXIDACIÓN","Va a descargar a la Laguna de Oxidación",IF(K4394="GARAJE","Retorna al garaje",""))</f>
        <v>Retorna al garaje</v>
      </c>
      <c r="D4394" s="72"/>
      <c r="E4394" s="73"/>
      <c r="F4394" s="74"/>
      <c r="G4394" s="73"/>
      <c r="H4394" s="75"/>
      <c r="I4394" s="75"/>
      <c r="J4394" s="75"/>
      <c r="K4394" s="34" t="s">
        <v>96</v>
      </c>
      <c r="L4394" s="7" t="n">
        <v>0.273611111111111</v>
      </c>
      <c r="M4394" s="7" t="n">
        <v>0.278472222222222</v>
      </c>
      <c r="N4394" s="77" t="str">
        <f aca="false">IF(A4395=A4394,IF(L4395,TEXT(L4395-M4394,"h:mm"),0),IF(M4394&lt;0.25,TEXT(L4395-M4394,"h:mm"),TEXT(1-M4394+L4395,"h:mm")))</f>
        <v>3:12</v>
      </c>
      <c r="Q4394" s="0" t="s">
        <v>332</v>
      </c>
      <c r="R4394" s="0" t="str">
        <f aca="false">CHOOSE(WEEKDAY(A4394),"Dom","Lun","Mar","Mie","Jue","Vie","Sab")</f>
        <v>Jue</v>
      </c>
    </row>
    <row r="4395" customFormat="false" ht="15" hidden="true" customHeight="false" outlineLevel="0" collapsed="false">
      <c r="A4395" s="32" t="n">
        <v>44637</v>
      </c>
      <c r="B4395" s="9" t="str">
        <f aca="false">IF(K4395="LAG.OXIDACIÓN","Va a descargar a la Laguna de Oxidación",IF(K4395="GARAJE","Retorna al garaje",""))</f>
        <v>Retorna al garaje</v>
      </c>
      <c r="D4395" s="72"/>
      <c r="E4395" s="73"/>
      <c r="F4395" s="74"/>
      <c r="G4395" s="73"/>
      <c r="H4395" s="75"/>
      <c r="I4395" s="75"/>
      <c r="J4395" s="75"/>
      <c r="K4395" s="34" t="s">
        <v>96</v>
      </c>
      <c r="L4395" s="7" t="n">
        <v>0.411805555555556</v>
      </c>
      <c r="M4395" s="7" t="n">
        <v>0.422222222222222</v>
      </c>
      <c r="N4395" s="77" t="str">
        <f aca="false">IF(A4396=A4395,IF(L4396,TEXT(L4396-M4395,"h:mm"),0),IF(M4395&lt;0.25,TEXT(L4396-M4395,"h:mm"),TEXT(1-M4395+L4396,"h:mm")))</f>
        <v>0:25</v>
      </c>
      <c r="Q4395" s="0" t="s">
        <v>332</v>
      </c>
      <c r="R4395" s="0" t="str">
        <f aca="false">CHOOSE(WEEKDAY(A4395),"Dom","Lun","Mar","Mie","Jue","Vie","Sab")</f>
        <v>Jue</v>
      </c>
    </row>
    <row r="4396" customFormat="false" ht="15" hidden="true" customHeight="false" outlineLevel="0" collapsed="false">
      <c r="A4396" s="32" t="n">
        <v>44637</v>
      </c>
      <c r="B4396" s="9" t="s">
        <v>5963</v>
      </c>
      <c r="D4396" s="72"/>
      <c r="E4396" s="73"/>
      <c r="F4396" s="74"/>
      <c r="G4396" s="73"/>
      <c r="H4396" s="75"/>
      <c r="I4396" s="75"/>
      <c r="J4396" s="75"/>
      <c r="K4396" s="34" t="s">
        <v>257</v>
      </c>
      <c r="L4396" s="7" t="n">
        <v>0.439583333333333</v>
      </c>
      <c r="M4396" s="7" t="n">
        <v>0.443055555555556</v>
      </c>
      <c r="N4396" s="77" t="str">
        <f aca="false">IF(A4397=A4396,IF(L4397,TEXT(L4397-M4396,"h:mm"),0),IF(M4396&lt;0.25,TEXT(L4397-M4396,"h:mm"),TEXT(1-M4396+L4397,"h:mm")))</f>
        <v>1:04</v>
      </c>
      <c r="Q4396" s="0" t="s">
        <v>332</v>
      </c>
      <c r="R4396" s="0" t="str">
        <f aca="false">CHOOSE(WEEKDAY(A4396),"Dom","Lun","Mar","Mie","Jue","Vie","Sab")</f>
        <v>Jue</v>
      </c>
    </row>
    <row r="4397" customFormat="false" ht="15" hidden="true" customHeight="false" outlineLevel="0" collapsed="false">
      <c r="A4397" s="32" t="n">
        <v>44637</v>
      </c>
      <c r="B4397" s="9" t="s">
        <v>6084</v>
      </c>
      <c r="D4397" s="72"/>
      <c r="E4397" s="73"/>
      <c r="F4397" s="74"/>
      <c r="G4397" s="73"/>
      <c r="H4397" s="75"/>
      <c r="I4397" s="75"/>
      <c r="J4397" s="75"/>
      <c r="K4397" s="34" t="s">
        <v>108</v>
      </c>
      <c r="L4397" s="7" t="n">
        <v>0.4875</v>
      </c>
      <c r="M4397" s="7" t="n">
        <v>0.488194444444444</v>
      </c>
      <c r="N4397" s="77" t="str">
        <f aca="false">IF(A4398=A4397,IF(L4398,TEXT(L4398-M4397,"h:mm"),0),IF(M4397&lt;0.25,TEXT(L4398-M4397,"h:mm"),TEXT(1-M4397+L4398,"h:mm")))</f>
        <v>0:26</v>
      </c>
      <c r="O4397" s="37" t="s">
        <v>6085</v>
      </c>
      <c r="Q4397" s="0" t="s">
        <v>332</v>
      </c>
      <c r="R4397" s="0" t="str">
        <f aca="false">CHOOSE(WEEKDAY(A4397),"Dom","Lun","Mar","Mie","Jue","Vie","Sab")</f>
        <v>Jue</v>
      </c>
    </row>
    <row r="4398" customFormat="false" ht="15" hidden="true" customHeight="false" outlineLevel="0" collapsed="false">
      <c r="A4398" s="32" t="n">
        <v>44637</v>
      </c>
      <c r="B4398" s="9" t="s">
        <v>5246</v>
      </c>
      <c r="D4398" s="72"/>
      <c r="E4398" s="73"/>
      <c r="F4398" s="74"/>
      <c r="G4398" s="73"/>
      <c r="H4398" s="75"/>
      <c r="I4398" s="75"/>
      <c r="J4398" s="75"/>
      <c r="K4398" s="34" t="s">
        <v>108</v>
      </c>
      <c r="L4398" s="7" t="n">
        <v>0.50625</v>
      </c>
      <c r="M4398" s="7" t="n">
        <v>0.521527777777778</v>
      </c>
      <c r="N4398" s="77" t="str">
        <f aca="false">IF(A4399=A4398,IF(L4399,TEXT(L4399-M4398,"h:mm"),0),IF(M4398&lt;0.25,TEXT(L4399-M4398,"h:mm"),TEXT(1-M4398+L4399,"h:mm")))</f>
        <v>0:37</v>
      </c>
      <c r="O4398" s="37" t="s">
        <v>6086</v>
      </c>
      <c r="Q4398" s="0" t="s">
        <v>332</v>
      </c>
      <c r="R4398" s="0" t="str">
        <f aca="false">CHOOSE(WEEKDAY(A4398),"Dom","Lun","Mar","Mie","Jue","Vie","Sab")</f>
        <v>Jue</v>
      </c>
    </row>
    <row r="4399" customFormat="false" ht="15" hidden="true" customHeight="false" outlineLevel="0" collapsed="false">
      <c r="A4399" s="32" t="n">
        <v>44637</v>
      </c>
      <c r="B4399" s="9" t="str">
        <f aca="false">IF(K4399="LAG.OXIDACIÓN","Va a descargar a la Laguna de Oxidación",IF(K4399="GARAJE","Retorna al garaje",""))</f>
        <v>Retorna al garaje</v>
      </c>
      <c r="D4399" s="72"/>
      <c r="E4399" s="73"/>
      <c r="F4399" s="74"/>
      <c r="G4399" s="73"/>
      <c r="H4399" s="75"/>
      <c r="I4399" s="75"/>
      <c r="J4399" s="75"/>
      <c r="K4399" s="34" t="s">
        <v>96</v>
      </c>
      <c r="L4399" s="7" t="n">
        <v>0.547222222222222</v>
      </c>
      <c r="M4399" s="7" t="n">
        <v>0.565277777777778</v>
      </c>
      <c r="N4399" s="77" t="str">
        <f aca="false">IF(A4400=A4399,IF(L4400,TEXT(L4400-M4399,"h:mm"),0),IF(M4399&lt;0.25,TEXT(L4400-M4399,"h:mm"),TEXT(1-M4399+L4400,"h:mm")))</f>
        <v>3:13</v>
      </c>
      <c r="Q4399" s="0" t="s">
        <v>332</v>
      </c>
      <c r="R4399" s="0" t="str">
        <f aca="false">CHOOSE(WEEKDAY(A4399),"Dom","Lun","Mar","Mie","Jue","Vie","Sab")</f>
        <v>Jue</v>
      </c>
    </row>
    <row r="4400" customFormat="false" ht="15" hidden="true" customHeight="false" outlineLevel="0" collapsed="false">
      <c r="A4400" s="47" t="n">
        <v>44637</v>
      </c>
      <c r="B4400" s="79" t="str">
        <f aca="false">IF(K4400="LAG.OXIDACIÓN","Va a descargar a la Laguna de Oxidación",IF(K4400="GARAJE","Retorna al garaje",""))</f>
        <v>Retorna al garaje</v>
      </c>
      <c r="C4400" s="49"/>
      <c r="D4400" s="80"/>
      <c r="E4400" s="81"/>
      <c r="F4400" s="82"/>
      <c r="G4400" s="81"/>
      <c r="H4400" s="83"/>
      <c r="I4400" s="83"/>
      <c r="J4400" s="83"/>
      <c r="K4400" s="103" t="s">
        <v>96</v>
      </c>
      <c r="L4400" s="85" t="n">
        <v>0.699305555555556</v>
      </c>
      <c r="M4400" s="85" t="n">
        <v>0.730555555555556</v>
      </c>
      <c r="N4400" s="86" t="str">
        <f aca="false">IF(A4401=A4400,IF(L4401,TEXT(L4401-M4400,"h:mm"),0),IF(M4400&lt;0.25,TEXT(L4401-M4400,"h:mm"),TEXT(1-M4400+L4401,"h:mm")))</f>
        <v>6:28</v>
      </c>
      <c r="O4400" s="59"/>
      <c r="Q4400" s="0" t="s">
        <v>332</v>
      </c>
      <c r="R4400" s="0" t="str">
        <f aca="false">CHOOSE(WEEKDAY(A4400),"Dom","Lun","Mar","Mie","Jue","Vie","Sab")</f>
        <v>Jue</v>
      </c>
    </row>
    <row r="4401" customFormat="false" ht="15" hidden="true" customHeight="false" outlineLevel="0" collapsed="false">
      <c r="B4401" s="9" t="str">
        <f aca="false">IF(K4401="LAG.OXIDACIÓN","Va a descargar a la Laguna de Oxidación",IF(K4401="GARAJE","Retorna al garaje",""))</f>
        <v/>
      </c>
      <c r="D4401" s="72"/>
      <c r="E4401" s="73"/>
      <c r="F4401" s="74"/>
      <c r="G4401" s="73"/>
      <c r="H4401" s="75"/>
      <c r="I4401" s="75"/>
      <c r="J4401" s="75"/>
      <c r="L4401" s="7"/>
      <c r="M4401" s="7"/>
      <c r="N4401" s="77" t="n">
        <f aca="false">IF(A4402=A4401,IF(L4402,TEXT(L4402-M4401,"h:mm"),0),IF(M4401&lt;0.25,TEXT(L4402-M4401,"h:mm"),TEXT(1-M4401+L4402,"h:mm")))</f>
        <v>0</v>
      </c>
      <c r="R4401" s="0" t="str">
        <f aca="false">CHOOSE(WEEKDAY(A4401),"Dom","Lun","Mar","Mie","Jue","Vie","Sab")</f>
        <v>Sab</v>
      </c>
    </row>
    <row r="4402" customFormat="false" ht="15" hidden="true" customHeight="false" outlineLevel="0" collapsed="false">
      <c r="B4402" s="9" t="str">
        <f aca="false">IF(K4402="LAG.OXIDACIÓN","Va a descargar a la Laguna de Oxidación",IF(K4402="GARAJE","Retorna al garaje",""))</f>
        <v/>
      </c>
      <c r="D4402" s="72"/>
      <c r="E4402" s="73"/>
      <c r="F4402" s="74"/>
      <c r="G4402" s="73"/>
      <c r="H4402" s="75"/>
      <c r="I4402" s="75"/>
      <c r="J4402" s="75"/>
      <c r="L4402" s="7"/>
      <c r="M4402" s="7"/>
      <c r="N4402" s="77" t="n">
        <f aca="false">IF(A4403=A4402,IF(L4403,TEXT(L4403-M4402,"h:mm"),0),IF(M4402&lt;0.25,TEXT(L4403-M4402,"h:mm"),TEXT(1-M4402+L4403,"h:mm")))</f>
        <v>0</v>
      </c>
      <c r="R4402" s="0" t="str">
        <f aca="false">CHOOSE(WEEKDAY(A4402),"Dom","Lun","Mar","Mie","Jue","Vie","Sab")</f>
        <v>Sab</v>
      </c>
    </row>
    <row r="4403" customFormat="false" ht="15" hidden="true" customHeight="false" outlineLevel="0" collapsed="false">
      <c r="B4403" s="9" t="str">
        <f aca="false">IF(K4403="LAG.OXIDACIÓN","Va a descargar a la Laguna de Oxidación",IF(K4403="GARAJE","Retorna al garaje",""))</f>
        <v/>
      </c>
      <c r="D4403" s="72"/>
      <c r="E4403" s="73"/>
      <c r="F4403" s="74"/>
      <c r="G4403" s="73"/>
      <c r="H4403" s="75"/>
      <c r="I4403" s="75"/>
      <c r="J4403" s="75"/>
      <c r="L4403" s="7"/>
      <c r="M4403" s="7"/>
      <c r="N4403" s="77" t="n">
        <f aca="false">IF(A4404=A4403,IF(L4404,TEXT(L4404-M4403,"h:mm"),0),IF(M4403&lt;0.25,TEXT(L4404-M4403,"h:mm"),TEXT(1-M4403+L4404,"h:mm")))</f>
        <v>0</v>
      </c>
      <c r="R4403" s="0" t="str">
        <f aca="false">CHOOSE(WEEKDAY(A4403),"Dom","Lun","Mar","Mie","Jue","Vie","Sab")</f>
        <v>Sab</v>
      </c>
    </row>
    <row r="4404" customFormat="false" ht="15" hidden="true" customHeight="false" outlineLevel="0" collapsed="false">
      <c r="B4404" s="9" t="str">
        <f aca="false">IF(K4404="LAG.OXIDACIÓN","Va a descargar a la Laguna de Oxidación",IF(K4404="GARAJE","Retorna al garaje",""))</f>
        <v/>
      </c>
      <c r="D4404" s="72"/>
      <c r="E4404" s="73"/>
      <c r="F4404" s="74"/>
      <c r="G4404" s="73"/>
      <c r="H4404" s="75"/>
      <c r="I4404" s="75"/>
      <c r="J4404" s="75"/>
      <c r="L4404" s="7"/>
      <c r="M4404" s="7"/>
      <c r="N4404" s="77" t="n">
        <f aca="false">IF(A4405=A4404,IF(L4405,TEXT(L4405-M4404,"h:mm"),0),IF(M4404&lt;0.25,TEXT(L4405-M4404,"h:mm"),TEXT(1-M4404+L4405,"h:mm")))</f>
        <v>0</v>
      </c>
      <c r="R4404" s="0" t="str">
        <f aca="false">CHOOSE(WEEKDAY(A4404),"Dom","Lun","Mar","Mie","Jue","Vie","Sab")</f>
        <v>Sab</v>
      </c>
    </row>
    <row r="4405" customFormat="false" ht="15" hidden="true" customHeight="false" outlineLevel="0" collapsed="false">
      <c r="B4405" s="9" t="str">
        <f aca="false">IF(K4405="LAG.OXIDACIÓN","Va a descargar a la Laguna de Oxidación",IF(K4405="GARAJE","Retorna al garaje",""))</f>
        <v/>
      </c>
      <c r="D4405" s="72"/>
      <c r="E4405" s="73"/>
      <c r="F4405" s="74"/>
      <c r="G4405" s="73"/>
      <c r="H4405" s="75"/>
      <c r="I4405" s="75"/>
      <c r="J4405" s="75"/>
      <c r="L4405" s="7"/>
      <c r="M4405" s="7"/>
      <c r="N4405" s="77" t="n">
        <f aca="false">IF(A4406=A4405,IF(L4406,TEXT(L4406-M4405,"h:mm"),0),IF(M4405&lt;0.25,TEXT(L4406-M4405,"h:mm"),TEXT(1-M4405+L4406,"h:mm")))</f>
        <v>0</v>
      </c>
      <c r="R4405" s="0" t="str">
        <f aca="false">CHOOSE(WEEKDAY(A4405),"Dom","Lun","Mar","Mie","Jue","Vie","Sab")</f>
        <v>Sab</v>
      </c>
    </row>
    <row r="4406" customFormat="false" ht="15" hidden="true" customHeight="false" outlineLevel="0" collapsed="false">
      <c r="B4406" s="9" t="str">
        <f aca="false">IF(K4406="LAG.OXIDACIÓN","Va a descargar a la Laguna de Oxidación",IF(K4406="GARAJE","Retorna al garaje",""))</f>
        <v/>
      </c>
      <c r="D4406" s="72"/>
      <c r="E4406" s="73"/>
      <c r="F4406" s="74"/>
      <c r="G4406" s="73"/>
      <c r="H4406" s="75"/>
      <c r="I4406" s="75"/>
      <c r="J4406" s="75"/>
      <c r="L4406" s="7"/>
      <c r="M4406" s="7"/>
      <c r="N4406" s="77" t="n">
        <f aca="false">IF(A4407=A4406,IF(L4407,TEXT(L4407-M4406,"h:mm"),0),IF(M4406&lt;0.25,TEXT(L4407-M4406,"h:mm"),TEXT(1-M4406+L4407,"h:mm")))</f>
        <v>0</v>
      </c>
      <c r="R4406" s="0" t="str">
        <f aca="false">CHOOSE(WEEKDAY(A4406),"Dom","Lun","Mar","Mie","Jue","Vie","Sab")</f>
        <v>Sab</v>
      </c>
    </row>
    <row r="4407" customFormat="false" ht="15" hidden="true" customHeight="false" outlineLevel="0" collapsed="false">
      <c r="B4407" s="9" t="str">
        <f aca="false">IF(K4407="LAG.OXIDACIÓN","Va a descargar a la Laguna de Oxidación",IF(K4407="GARAJE","Retorna al garaje",""))</f>
        <v/>
      </c>
      <c r="D4407" s="72"/>
      <c r="E4407" s="73"/>
      <c r="F4407" s="74"/>
      <c r="G4407" s="73"/>
      <c r="H4407" s="75"/>
      <c r="I4407" s="75"/>
      <c r="J4407" s="75"/>
      <c r="L4407" s="7"/>
      <c r="M4407" s="7"/>
      <c r="N4407" s="77" t="n">
        <f aca="false">IF(A4408=A4407,IF(L4408,TEXT(L4408-M4407,"h:mm"),0),IF(M4407&lt;0.25,TEXT(L4408-M4407,"h:mm"),TEXT(1-M4407+L4408,"h:mm")))</f>
        <v>0</v>
      </c>
      <c r="R4407" s="0" t="str">
        <f aca="false">CHOOSE(WEEKDAY(A4407),"Dom","Lun","Mar","Mie","Jue","Vie","Sab")</f>
        <v>Sab</v>
      </c>
    </row>
    <row r="4408" customFormat="false" ht="15" hidden="true" customHeight="false" outlineLevel="0" collapsed="false">
      <c r="B4408" s="9" t="str">
        <f aca="false">IF(K4408="LAG.OXIDACIÓN","Va a descargar a la Laguna de Oxidación",IF(K4408="GARAJE","Retorna al garaje",""))</f>
        <v/>
      </c>
      <c r="D4408" s="72"/>
      <c r="E4408" s="73"/>
      <c r="F4408" s="74"/>
      <c r="G4408" s="73"/>
      <c r="H4408" s="75"/>
      <c r="I4408" s="75"/>
      <c r="J4408" s="75"/>
      <c r="L4408" s="7"/>
      <c r="M4408" s="7"/>
      <c r="N4408" s="77" t="n">
        <f aca="false">IF(A4409=A4408,IF(L4409,TEXT(L4409-M4408,"h:mm"),0),IF(M4408&lt;0.25,TEXT(L4409-M4408,"h:mm"),TEXT(1-M4408+L4409,"h:mm")))</f>
        <v>0</v>
      </c>
      <c r="R4408" s="0" t="str">
        <f aca="false">CHOOSE(WEEKDAY(A4408),"Dom","Lun","Mar","Mie","Jue","Vie","Sab")</f>
        <v>Sab</v>
      </c>
    </row>
    <row r="4409" customFormat="false" ht="15" hidden="true" customHeight="false" outlineLevel="0" collapsed="false">
      <c r="B4409" s="9" t="str">
        <f aca="false">IF(K4409="LAG.OXIDACIÓN","Va a descargar a la Laguna de Oxidación",IF(K4409="GARAJE","Retorna al garaje",""))</f>
        <v/>
      </c>
      <c r="D4409" s="72"/>
      <c r="E4409" s="73"/>
      <c r="F4409" s="74"/>
      <c r="G4409" s="73"/>
      <c r="H4409" s="75"/>
      <c r="I4409" s="75"/>
      <c r="J4409" s="75"/>
      <c r="L4409" s="7"/>
      <c r="M4409" s="7"/>
      <c r="N4409" s="77" t="n">
        <f aca="false">IF(A4410=A4409,IF(L4410,TEXT(L4410-M4409,"h:mm"),0),IF(M4409&lt;0.25,TEXT(L4410-M4409,"h:mm"),TEXT(1-M4409+L4410,"h:mm")))</f>
        <v>0</v>
      </c>
      <c r="R4409" s="0" t="str">
        <f aca="false">CHOOSE(WEEKDAY(A4409),"Dom","Lun","Mar","Mie","Jue","Vie","Sab")</f>
        <v>Sab</v>
      </c>
    </row>
    <row r="4410" customFormat="false" ht="15" hidden="true" customHeight="false" outlineLevel="0" collapsed="false">
      <c r="B4410" s="9" t="str">
        <f aca="false">IF(K4410="LAG.OXIDACIÓN","Va a descargar a la Laguna de Oxidación",IF(K4410="GARAJE","Retorna al garaje",""))</f>
        <v/>
      </c>
      <c r="D4410" s="72"/>
      <c r="E4410" s="73"/>
      <c r="F4410" s="74"/>
      <c r="G4410" s="73"/>
      <c r="H4410" s="75"/>
      <c r="I4410" s="75"/>
      <c r="J4410" s="75"/>
      <c r="L4410" s="7"/>
      <c r="M4410" s="7"/>
      <c r="N4410" s="77" t="n">
        <f aca="false">IF(A4411=A4410,IF(L4411,TEXT(L4411-M4410,"h:mm"),0),IF(M4410&lt;0.25,TEXT(L4411-M4410,"h:mm"),TEXT(1-M4410+L4411,"h:mm")))</f>
        <v>0</v>
      </c>
      <c r="R4410" s="0" t="str">
        <f aca="false">CHOOSE(WEEKDAY(A4410),"Dom","Lun","Mar","Mie","Jue","Vie","Sab")</f>
        <v>Sab</v>
      </c>
    </row>
    <row r="4411" customFormat="false" ht="15" hidden="true" customHeight="false" outlineLevel="0" collapsed="false">
      <c r="B4411" s="9" t="str">
        <f aca="false">IF(K4411="LAG.OXIDACIÓN","Va a descargar a la Laguna de Oxidación",IF(K4411="GARAJE","Retorna al garaje",""))</f>
        <v/>
      </c>
      <c r="D4411" s="72"/>
      <c r="E4411" s="73"/>
      <c r="F4411" s="74"/>
      <c r="G4411" s="73"/>
      <c r="H4411" s="75"/>
      <c r="I4411" s="75"/>
      <c r="J4411" s="75"/>
      <c r="L4411" s="7"/>
      <c r="M4411" s="7"/>
      <c r="N4411" s="77" t="n">
        <f aca="false">IF(A4412=A4411,IF(L4412,TEXT(L4412-M4411,"h:mm"),0),IF(M4411&lt;0.25,TEXT(L4412-M4411,"h:mm"),TEXT(1-M4411+L4412,"h:mm")))</f>
        <v>0</v>
      </c>
      <c r="R4411" s="0" t="str">
        <f aca="false">CHOOSE(WEEKDAY(A4411),"Dom","Lun","Mar","Mie","Jue","Vie","Sab")</f>
        <v>Sab</v>
      </c>
    </row>
    <row r="4412" customFormat="false" ht="15" hidden="true" customHeight="false" outlineLevel="0" collapsed="false">
      <c r="B4412" s="9" t="str">
        <f aca="false">IF(K4412="LAG.OXIDACIÓN","Va a descargar a la Laguna de Oxidación",IF(K4412="GARAJE","Retorna al garaje",""))</f>
        <v/>
      </c>
      <c r="D4412" s="72"/>
      <c r="E4412" s="73"/>
      <c r="F4412" s="74"/>
      <c r="G4412" s="73"/>
      <c r="H4412" s="75"/>
      <c r="I4412" s="75"/>
      <c r="J4412" s="75"/>
      <c r="L4412" s="7"/>
      <c r="M4412" s="7"/>
      <c r="N4412" s="77" t="n">
        <f aca="false">IF(A4413=A4412,IF(L4413,TEXT(L4413-M4412,"h:mm"),0),IF(M4412&lt;0.25,TEXT(L4413-M4412,"h:mm"),TEXT(1-M4412+L4413,"h:mm")))</f>
        <v>0</v>
      </c>
      <c r="R4412" s="0" t="str">
        <f aca="false">CHOOSE(WEEKDAY(A4412),"Dom","Lun","Mar","Mie","Jue","Vie","Sab")</f>
        <v>Sab</v>
      </c>
    </row>
    <row r="4413" customFormat="false" ht="15" hidden="true" customHeight="false" outlineLevel="0" collapsed="false">
      <c r="B4413" s="9" t="str">
        <f aca="false">IF(K4413="LAG.OXIDACIÓN","Va a descargar a la Laguna de Oxidación",IF(K4413="GARAJE","Retorna al garaje",""))</f>
        <v/>
      </c>
      <c r="D4413" s="72"/>
      <c r="E4413" s="73"/>
      <c r="F4413" s="74"/>
      <c r="G4413" s="73"/>
      <c r="H4413" s="75"/>
      <c r="I4413" s="75"/>
      <c r="J4413" s="75"/>
      <c r="L4413" s="7"/>
      <c r="M4413" s="7"/>
      <c r="N4413" s="77" t="n">
        <f aca="false">IF(A4414=A4413,IF(L4414,TEXT(L4414-M4413,"h:mm"),0),IF(M4413&lt;0.25,TEXT(L4414-M4413,"h:mm"),TEXT(1-M4413+L4414,"h:mm")))</f>
        <v>0</v>
      </c>
      <c r="R4413" s="0" t="str">
        <f aca="false">CHOOSE(WEEKDAY(A4413),"Dom","Lun","Mar","Mie","Jue","Vie","Sab")</f>
        <v>Sab</v>
      </c>
    </row>
    <row r="4414" customFormat="false" ht="15" hidden="true" customHeight="false" outlineLevel="0" collapsed="false">
      <c r="B4414" s="9" t="str">
        <f aca="false">IF(K4414="LAG.OXIDACIÓN","Va a descargar a la Laguna de Oxidación",IF(K4414="GARAJE","Retorna al garaje",""))</f>
        <v/>
      </c>
      <c r="D4414" s="72"/>
      <c r="E4414" s="73"/>
      <c r="F4414" s="74"/>
      <c r="G4414" s="73"/>
      <c r="H4414" s="75"/>
      <c r="I4414" s="75"/>
      <c r="J4414" s="75"/>
      <c r="L4414" s="7"/>
      <c r="M4414" s="7"/>
      <c r="N4414" s="77" t="n">
        <f aca="false">IF(A4415=A4414,IF(L4415,TEXT(L4415-M4414,"h:mm"),0),IF(M4414&lt;0.25,TEXT(L4415-M4414,"h:mm"),TEXT(1-M4414+L4415,"h:mm")))</f>
        <v>0</v>
      </c>
      <c r="R4414" s="0" t="str">
        <f aca="false">CHOOSE(WEEKDAY(A4414),"Dom","Lun","Mar","Mie","Jue","Vie","Sab")</f>
        <v>Sab</v>
      </c>
    </row>
    <row r="4415" customFormat="false" ht="15" hidden="true" customHeight="false" outlineLevel="0" collapsed="false">
      <c r="B4415" s="9" t="str">
        <f aca="false">IF(K4415="LAG.OXIDACIÓN","Va a descargar a la Laguna de Oxidación",IF(K4415="GARAJE","Retorna al garaje",""))</f>
        <v/>
      </c>
      <c r="D4415" s="72"/>
      <c r="E4415" s="73"/>
      <c r="F4415" s="74"/>
      <c r="G4415" s="73"/>
      <c r="H4415" s="75"/>
      <c r="I4415" s="75"/>
      <c r="J4415" s="75"/>
      <c r="L4415" s="7"/>
      <c r="M4415" s="7"/>
      <c r="N4415" s="77" t="n">
        <f aca="false">IF(A4416=A4415,IF(L4416,TEXT(L4416-M4415,"h:mm"),0),IF(M4415&lt;0.25,TEXT(L4416-M4415,"h:mm"),TEXT(1-M4415+L4416,"h:mm")))</f>
        <v>0</v>
      </c>
      <c r="R4415" s="0" t="str">
        <f aca="false">CHOOSE(WEEKDAY(A4415),"Dom","Lun","Mar","Mie","Jue","Vie","Sab")</f>
        <v>Sab</v>
      </c>
    </row>
    <row r="4416" customFormat="false" ht="15" hidden="true" customHeight="false" outlineLevel="0" collapsed="false">
      <c r="B4416" s="9" t="str">
        <f aca="false">IF(K4416="LAG.OXIDACIÓN","Va a descargar a la Laguna de Oxidación",IF(K4416="GARAJE","Retorna al garaje",""))</f>
        <v/>
      </c>
      <c r="D4416" s="72"/>
      <c r="E4416" s="73"/>
      <c r="F4416" s="74"/>
      <c r="G4416" s="73"/>
      <c r="H4416" s="75"/>
      <c r="I4416" s="75"/>
      <c r="J4416" s="75"/>
      <c r="L4416" s="7"/>
      <c r="M4416" s="7"/>
      <c r="N4416" s="77" t="n">
        <f aca="false">IF(A4417=A4416,IF(L4417,TEXT(L4417-M4416,"h:mm"),0),IF(M4416&lt;0.25,TEXT(L4417-M4416,"h:mm"),TEXT(1-M4416+L4417,"h:mm")))</f>
        <v>0</v>
      </c>
      <c r="R4416" s="0" t="str">
        <f aca="false">CHOOSE(WEEKDAY(A4416),"Dom","Lun","Mar","Mie","Jue","Vie","Sab")</f>
        <v>Sab</v>
      </c>
    </row>
    <row r="4417" customFormat="false" ht="15" hidden="true" customHeight="false" outlineLevel="0" collapsed="false">
      <c r="B4417" s="9" t="str">
        <f aca="false">IF(K4417="LAG.OXIDACIÓN","Va a descargar a la Laguna de Oxidación",IF(K4417="GARAJE","Retorna al garaje",""))</f>
        <v/>
      </c>
      <c r="D4417" s="72"/>
      <c r="E4417" s="73"/>
      <c r="F4417" s="74"/>
      <c r="G4417" s="73"/>
      <c r="H4417" s="75"/>
      <c r="I4417" s="75"/>
      <c r="J4417" s="75"/>
      <c r="L4417" s="7"/>
      <c r="M4417" s="7"/>
      <c r="N4417" s="77" t="n">
        <f aca="false">IF(A4418=A4417,IF(L4418,TEXT(L4418-M4417,"h:mm"),0),IF(M4417&lt;0.25,TEXT(L4418-M4417,"h:mm"),TEXT(1-M4417+L4418,"h:mm")))</f>
        <v>0</v>
      </c>
      <c r="R4417" s="0" t="str">
        <f aca="false">CHOOSE(WEEKDAY(A4417),"Dom","Lun","Mar","Mie","Jue","Vie","Sab")</f>
        <v>Sab</v>
      </c>
    </row>
    <row r="4418" customFormat="false" ht="15" hidden="true" customHeight="false" outlineLevel="0" collapsed="false">
      <c r="B4418" s="9" t="str">
        <f aca="false">IF(K4418="LAG.OXIDACIÓN","Va a descargar a la Laguna de Oxidación",IF(K4418="GARAJE","Retorna al garaje",""))</f>
        <v/>
      </c>
      <c r="D4418" s="72"/>
      <c r="E4418" s="73"/>
      <c r="F4418" s="74"/>
      <c r="G4418" s="73"/>
      <c r="H4418" s="75"/>
      <c r="I4418" s="75"/>
      <c r="J4418" s="75"/>
      <c r="L4418" s="7"/>
      <c r="M4418" s="7"/>
      <c r="N4418" s="77" t="n">
        <f aca="false">IF(A4419=A4418,IF(L4419,TEXT(L4419-M4418,"h:mm"),0),IF(M4418&lt;0.25,TEXT(L4419-M4418,"h:mm"),TEXT(1-M4418+L4419,"h:mm")))</f>
        <v>0</v>
      </c>
      <c r="R4418" s="0" t="str">
        <f aca="false">CHOOSE(WEEKDAY(A4418),"Dom","Lun","Mar","Mie","Jue","Vie","Sab")</f>
        <v>Sab</v>
      </c>
    </row>
    <row r="4419" customFormat="false" ht="15" hidden="true" customHeight="false" outlineLevel="0" collapsed="false">
      <c r="B4419" s="9" t="str">
        <f aca="false">IF(K4419="LAG.OXIDACIÓN","Va a descargar a la Laguna de Oxidación",IF(K4419="GARAJE","Retorna al garaje",""))</f>
        <v/>
      </c>
      <c r="D4419" s="72"/>
      <c r="E4419" s="73"/>
      <c r="F4419" s="74"/>
      <c r="G4419" s="73"/>
      <c r="H4419" s="75"/>
      <c r="I4419" s="75"/>
      <c r="J4419" s="75"/>
      <c r="L4419" s="7"/>
      <c r="M4419" s="7"/>
      <c r="N4419" s="77" t="n">
        <f aca="false">IF(A4420=A4419,IF(L4420,TEXT(L4420-M4419,"h:mm"),0),IF(M4419&lt;0.25,TEXT(L4420-M4419,"h:mm"),TEXT(1-M4419+L4420,"h:mm")))</f>
        <v>0</v>
      </c>
      <c r="R4419" s="0" t="str">
        <f aca="false">CHOOSE(WEEKDAY(A4419),"Dom","Lun","Mar","Mie","Jue","Vie","Sab")</f>
        <v>Sab</v>
      </c>
    </row>
    <row r="4420" customFormat="false" ht="15" hidden="true" customHeight="false" outlineLevel="0" collapsed="false">
      <c r="B4420" s="9" t="str">
        <f aca="false">IF(K4420="LAG.OXIDACIÓN","Va a descargar a la Laguna de Oxidación",IF(K4420="GARAJE","Retorna al garaje",""))</f>
        <v/>
      </c>
      <c r="D4420" s="72"/>
      <c r="E4420" s="73"/>
      <c r="F4420" s="74"/>
      <c r="G4420" s="73"/>
      <c r="H4420" s="75"/>
      <c r="I4420" s="75"/>
      <c r="J4420" s="75"/>
      <c r="L4420" s="7"/>
      <c r="M4420" s="7"/>
      <c r="N4420" s="77" t="n">
        <f aca="false">IF(A4421=A4420,IF(L4421,TEXT(L4421-M4420,"h:mm"),0),IF(M4420&lt;0.25,TEXT(L4421-M4420,"h:mm"),TEXT(1-M4420+L4421,"h:mm")))</f>
        <v>0</v>
      </c>
      <c r="R4420" s="0" t="str">
        <f aca="false">CHOOSE(WEEKDAY(A4420),"Dom","Lun","Mar","Mie","Jue","Vie","Sab")</f>
        <v>Sab</v>
      </c>
    </row>
    <row r="4421" customFormat="false" ht="15" hidden="true" customHeight="false" outlineLevel="0" collapsed="false">
      <c r="B4421" s="9" t="str">
        <f aca="false">IF(K4421="LAG.OXIDACIÓN","Va a descargar a la Laguna de Oxidación",IF(K4421="GARAJE","Retorna al garaje",""))</f>
        <v/>
      </c>
      <c r="D4421" s="72"/>
      <c r="E4421" s="73"/>
      <c r="F4421" s="74"/>
      <c r="G4421" s="73"/>
      <c r="H4421" s="75"/>
      <c r="I4421" s="75"/>
      <c r="J4421" s="75"/>
      <c r="L4421" s="7"/>
      <c r="M4421" s="7"/>
      <c r="N4421" s="77" t="n">
        <f aca="false">IF(A4422=A4421,IF(L4422,TEXT(L4422-M4421,"h:mm"),0),IF(M4421&lt;0.25,TEXT(L4422-M4421,"h:mm"),TEXT(1-M4421+L4422,"h:mm")))</f>
        <v>0</v>
      </c>
      <c r="R4421" s="0" t="str">
        <f aca="false">CHOOSE(WEEKDAY(A4421),"Dom","Lun","Mar","Mie","Jue","Vie","Sab")</f>
        <v>Sab</v>
      </c>
    </row>
    <row r="4422" customFormat="false" ht="15" hidden="true" customHeight="false" outlineLevel="0" collapsed="false">
      <c r="B4422" s="9" t="str">
        <f aca="false">IF(K4422="LAG.OXIDACIÓN","Va a descargar a la Laguna de Oxidación",IF(K4422="GARAJE","Retorna al garaje",""))</f>
        <v/>
      </c>
      <c r="D4422" s="72"/>
      <c r="E4422" s="73"/>
      <c r="F4422" s="74"/>
      <c r="G4422" s="73"/>
      <c r="H4422" s="75"/>
      <c r="I4422" s="75"/>
      <c r="J4422" s="75"/>
      <c r="L4422" s="7"/>
      <c r="M4422" s="7"/>
      <c r="N4422" s="77" t="n">
        <f aca="false">IF(A4423=A4422,IF(L4423,TEXT(L4423-M4422,"h:mm"),0),IF(M4422&lt;0.25,TEXT(L4423-M4422,"h:mm"),TEXT(1-M4422+L4423,"h:mm")))</f>
        <v>0</v>
      </c>
      <c r="R4422" s="0" t="str">
        <f aca="false">CHOOSE(WEEKDAY(A4422),"Dom","Lun","Mar","Mie","Jue","Vie","Sab")</f>
        <v>Sab</v>
      </c>
    </row>
    <row r="4423" customFormat="false" ht="15" hidden="true" customHeight="false" outlineLevel="0" collapsed="false">
      <c r="B4423" s="9" t="str">
        <f aca="false">IF(K4423="LAG.OXIDACIÓN","Va a descargar a la Laguna de Oxidación",IF(K4423="GARAJE","Retorna al garaje",""))</f>
        <v/>
      </c>
      <c r="D4423" s="72"/>
      <c r="E4423" s="73"/>
      <c r="F4423" s="74"/>
      <c r="G4423" s="73"/>
      <c r="H4423" s="75"/>
      <c r="I4423" s="75"/>
      <c r="J4423" s="75"/>
      <c r="L4423" s="7"/>
      <c r="M4423" s="7"/>
      <c r="N4423" s="77" t="n">
        <f aca="false">IF(A4424=A4423,IF(L4424,TEXT(L4424-M4423,"h:mm"),0),IF(M4423&lt;0.25,TEXT(L4424-M4423,"h:mm"),TEXT(1-M4423+L4424,"h:mm")))</f>
        <v>0</v>
      </c>
      <c r="R4423" s="0" t="str">
        <f aca="false">CHOOSE(WEEKDAY(A4423),"Dom","Lun","Mar","Mie","Jue","Vie","Sab")</f>
        <v>Sab</v>
      </c>
    </row>
    <row r="4424" customFormat="false" ht="15" hidden="true" customHeight="false" outlineLevel="0" collapsed="false">
      <c r="B4424" s="9" t="str">
        <f aca="false">IF(K4424="LAG.OXIDACIÓN","Va a descargar a la Laguna de Oxidación",IF(K4424="GARAJE","Retorna al garaje",""))</f>
        <v/>
      </c>
      <c r="D4424" s="72"/>
      <c r="E4424" s="73"/>
      <c r="F4424" s="74"/>
      <c r="G4424" s="73"/>
      <c r="H4424" s="75"/>
      <c r="I4424" s="75"/>
      <c r="J4424" s="75"/>
      <c r="L4424" s="7"/>
      <c r="M4424" s="7"/>
      <c r="N4424" s="77" t="n">
        <f aca="false">IF(A4425=A4424,IF(L4425,TEXT(L4425-M4424,"h:mm"),0),IF(M4424&lt;0.25,TEXT(L4425-M4424,"h:mm"),TEXT(1-M4424+L4425,"h:mm")))</f>
        <v>0</v>
      </c>
      <c r="R4424" s="0" t="str">
        <f aca="false">CHOOSE(WEEKDAY(A4424),"Dom","Lun","Mar","Mie","Jue","Vie","Sab")</f>
        <v>Sab</v>
      </c>
    </row>
    <row r="4425" customFormat="false" ht="15" hidden="true" customHeight="false" outlineLevel="0" collapsed="false">
      <c r="B4425" s="9" t="str">
        <f aca="false">IF(K4425="LAG.OXIDACIÓN","Va a descargar a la Laguna de Oxidación",IF(K4425="GARAJE","Retorna al garaje",""))</f>
        <v/>
      </c>
      <c r="D4425" s="72"/>
      <c r="E4425" s="73"/>
      <c r="F4425" s="74"/>
      <c r="G4425" s="73"/>
      <c r="H4425" s="75"/>
      <c r="I4425" s="75"/>
      <c r="J4425" s="75"/>
      <c r="L4425" s="7"/>
      <c r="M4425" s="7"/>
      <c r="N4425" s="77" t="n">
        <f aca="false">IF(A4426=A4425,IF(L4426,TEXT(L4426-M4425,"h:mm"),0),IF(M4425&lt;0.25,TEXT(L4426-M4425,"h:mm"),TEXT(1-M4425+L4426,"h:mm")))</f>
        <v>0</v>
      </c>
      <c r="R4425" s="0" t="str">
        <f aca="false">CHOOSE(WEEKDAY(A4425),"Dom","Lun","Mar","Mie","Jue","Vie","Sab")</f>
        <v>Sab</v>
      </c>
    </row>
    <row r="4426" customFormat="false" ht="15" hidden="true" customHeight="false" outlineLevel="0" collapsed="false">
      <c r="B4426" s="9" t="str">
        <f aca="false">IF(K4426="LAG.OXIDACIÓN","Va a descargar a la Laguna de Oxidación",IF(K4426="GARAJE","Retorna al garaje",""))</f>
        <v/>
      </c>
      <c r="D4426" s="72"/>
      <c r="E4426" s="73"/>
      <c r="F4426" s="74"/>
      <c r="G4426" s="73"/>
      <c r="H4426" s="75"/>
      <c r="I4426" s="75"/>
      <c r="J4426" s="75"/>
      <c r="L4426" s="7"/>
      <c r="M4426" s="7"/>
      <c r="N4426" s="77" t="n">
        <f aca="false">IF(A4427=A4426,IF(L4427,TEXT(L4427-M4426,"h:mm"),0),IF(M4426&lt;0.25,TEXT(L4427-M4426,"h:mm"),TEXT(1-M4426+L4427,"h:mm")))</f>
        <v>0</v>
      </c>
      <c r="R4426" s="0" t="str">
        <f aca="false">CHOOSE(WEEKDAY(A4426),"Dom","Lun","Mar","Mie","Jue","Vie","Sab")</f>
        <v>Sab</v>
      </c>
    </row>
    <row r="4427" customFormat="false" ht="15" hidden="true" customHeight="false" outlineLevel="0" collapsed="false">
      <c r="B4427" s="9" t="str">
        <f aca="false">IF(K4427="LAG.OXIDACIÓN","Va a descargar a la Laguna de Oxidación",IF(K4427="GARAJE","Retorna al garaje",""))</f>
        <v/>
      </c>
      <c r="D4427" s="72"/>
      <c r="E4427" s="73"/>
      <c r="F4427" s="74"/>
      <c r="G4427" s="73"/>
      <c r="H4427" s="75"/>
      <c r="I4427" s="75"/>
      <c r="J4427" s="75"/>
      <c r="L4427" s="7"/>
      <c r="M4427" s="7"/>
      <c r="N4427" s="77" t="n">
        <f aca="false">IF(A4428=A4427,IF(L4428,TEXT(L4428-M4427,"h:mm"),0),IF(M4427&lt;0.25,TEXT(L4428-M4427,"h:mm"),TEXT(1-M4427+L4428,"h:mm")))</f>
        <v>0</v>
      </c>
      <c r="R4427" s="0" t="str">
        <f aca="false">CHOOSE(WEEKDAY(A4427),"Dom","Lun","Mar","Mie","Jue","Vie","Sab")</f>
        <v>Sab</v>
      </c>
    </row>
    <row r="4428" customFormat="false" ht="15" hidden="true" customHeight="false" outlineLevel="0" collapsed="false">
      <c r="B4428" s="9" t="str">
        <f aca="false">IF(K4428="LAG.OXIDACIÓN","Va a descargar a la Laguna de Oxidación",IF(K4428="GARAJE","Retorna al garaje",""))</f>
        <v/>
      </c>
      <c r="D4428" s="72"/>
      <c r="E4428" s="73"/>
      <c r="F4428" s="74"/>
      <c r="G4428" s="73"/>
      <c r="H4428" s="75"/>
      <c r="I4428" s="75"/>
      <c r="J4428" s="75"/>
      <c r="L4428" s="7"/>
      <c r="M4428" s="7"/>
      <c r="N4428" s="77" t="n">
        <f aca="false">IF(A4429=A4428,IF(L4429,TEXT(L4429-M4428,"h:mm"),0),IF(M4428&lt;0.25,TEXT(L4429-M4428,"h:mm"),TEXT(1-M4428+L4429,"h:mm")))</f>
        <v>0</v>
      </c>
      <c r="R4428" s="0" t="str">
        <f aca="false">CHOOSE(WEEKDAY(A4428),"Dom","Lun","Mar","Mie","Jue","Vie","Sab")</f>
        <v>Sab</v>
      </c>
    </row>
    <row r="4429" customFormat="false" ht="15" hidden="true" customHeight="false" outlineLevel="0" collapsed="false">
      <c r="B4429" s="9" t="str">
        <f aca="false">IF(K4429="LAG.OXIDACIÓN","Va a descargar a la Laguna de Oxidación",IF(K4429="GARAJE","Retorna al garaje",""))</f>
        <v/>
      </c>
      <c r="D4429" s="72"/>
      <c r="E4429" s="73"/>
      <c r="F4429" s="74"/>
      <c r="G4429" s="73"/>
      <c r="H4429" s="75"/>
      <c r="I4429" s="75"/>
      <c r="J4429" s="75"/>
      <c r="L4429" s="7"/>
      <c r="M4429" s="7"/>
      <c r="N4429" s="77" t="n">
        <f aca="false">IF(A4430=A4429,IF(L4430,TEXT(L4430-M4429,"h:mm"),0),IF(M4429&lt;0.25,TEXT(L4430-M4429,"h:mm"),TEXT(1-M4429+L4430,"h:mm")))</f>
        <v>0</v>
      </c>
      <c r="R4429" s="0" t="str">
        <f aca="false">CHOOSE(WEEKDAY(A4429),"Dom","Lun","Mar","Mie","Jue","Vie","Sab")</f>
        <v>Sab</v>
      </c>
    </row>
    <row r="4430" customFormat="false" ht="15" hidden="true" customHeight="false" outlineLevel="0" collapsed="false">
      <c r="B4430" s="9" t="str">
        <f aca="false">IF(K4430="LAG.OXIDACIÓN","Va a descargar a la Laguna de Oxidación",IF(K4430="GARAJE","Retorna al garaje",""))</f>
        <v/>
      </c>
      <c r="D4430" s="72"/>
      <c r="E4430" s="73"/>
      <c r="F4430" s="74"/>
      <c r="G4430" s="73"/>
      <c r="H4430" s="75"/>
      <c r="I4430" s="75"/>
      <c r="J4430" s="75"/>
      <c r="L4430" s="7"/>
      <c r="M4430" s="7"/>
      <c r="N4430" s="77" t="n">
        <f aca="false">IF(A4431=A4430,IF(L4431,TEXT(L4431-M4430,"h:mm"),0),IF(M4430&lt;0.25,TEXT(L4431-M4430,"h:mm"),TEXT(1-M4430+L4431,"h:mm")))</f>
        <v>0</v>
      </c>
      <c r="R4430" s="0" t="str">
        <f aca="false">CHOOSE(WEEKDAY(A4430),"Dom","Lun","Mar","Mie","Jue","Vie","Sab")</f>
        <v>Sab</v>
      </c>
    </row>
    <row r="4431" customFormat="false" ht="15" hidden="true" customHeight="false" outlineLevel="0" collapsed="false">
      <c r="B4431" s="9" t="str">
        <f aca="false">IF(K4431="LAG.OXIDACIÓN","Va a descargar a la Laguna de Oxidación",IF(K4431="GARAJE","Retorna al garaje",""))</f>
        <v/>
      </c>
      <c r="D4431" s="72"/>
      <c r="E4431" s="73"/>
      <c r="F4431" s="74"/>
      <c r="G4431" s="73"/>
      <c r="H4431" s="75"/>
      <c r="I4431" s="75"/>
      <c r="J4431" s="75"/>
      <c r="L4431" s="7"/>
      <c r="M4431" s="7"/>
      <c r="N4431" s="77" t="n">
        <f aca="false">IF(A4432=A4431,IF(L4432,TEXT(L4432-M4431,"h:mm"),0),IF(M4431&lt;0.25,TEXT(L4432-M4431,"h:mm"),TEXT(1-M4431+L4432,"h:mm")))</f>
        <v>0</v>
      </c>
      <c r="R4431" s="0" t="str">
        <f aca="false">CHOOSE(WEEKDAY(A4431),"Dom","Lun","Mar","Mie","Jue","Vie","Sab")</f>
        <v>Sab</v>
      </c>
    </row>
    <row r="4432" customFormat="false" ht="15" hidden="true" customHeight="false" outlineLevel="0" collapsed="false">
      <c r="B4432" s="9" t="str">
        <f aca="false">IF(K4432="LAG.OXIDACIÓN","Va a descargar a la Laguna de Oxidación",IF(K4432="GARAJE","Retorna al garaje",""))</f>
        <v/>
      </c>
      <c r="D4432" s="72"/>
      <c r="E4432" s="73"/>
      <c r="F4432" s="74"/>
      <c r="G4432" s="73"/>
      <c r="H4432" s="75"/>
      <c r="I4432" s="75"/>
      <c r="J4432" s="75"/>
      <c r="L4432" s="7"/>
      <c r="M4432" s="7"/>
      <c r="N4432" s="77" t="n">
        <f aca="false">IF(A4433=A4432,IF(L4433,TEXT(L4433-M4432,"h:mm"),0),IF(M4432&lt;0.25,TEXT(L4433-M4432,"h:mm"),TEXT(1-M4432+L4433,"h:mm")))</f>
        <v>0</v>
      </c>
      <c r="R4432" s="0" t="str">
        <f aca="false">CHOOSE(WEEKDAY(A4432),"Dom","Lun","Mar","Mie","Jue","Vie","Sab")</f>
        <v>Sab</v>
      </c>
    </row>
    <row r="4433" customFormat="false" ht="15" hidden="true" customHeight="false" outlineLevel="0" collapsed="false">
      <c r="B4433" s="9" t="str">
        <f aca="false">IF(K4433="LAG.OXIDACIÓN","Va a descargar a la Laguna de Oxidación",IF(K4433="GARAJE","Retorna al garaje",""))</f>
        <v/>
      </c>
      <c r="D4433" s="72"/>
      <c r="E4433" s="73"/>
      <c r="F4433" s="74"/>
      <c r="G4433" s="73"/>
      <c r="H4433" s="75"/>
      <c r="I4433" s="75"/>
      <c r="J4433" s="75"/>
      <c r="L4433" s="7"/>
      <c r="M4433" s="7"/>
      <c r="N4433" s="77" t="n">
        <f aca="false">IF(A4434=A4433,IF(L4434,TEXT(L4434-M4433,"h:mm"),0),IF(M4433&lt;0.25,TEXT(L4434-M4433,"h:mm"),TEXT(1-M4433+L4434,"h:mm")))</f>
        <v>0</v>
      </c>
      <c r="R4433" s="0" t="str">
        <f aca="false">CHOOSE(WEEKDAY(A4433),"Dom","Lun","Mar","Mie","Jue","Vie","Sab")</f>
        <v>Sab</v>
      </c>
    </row>
    <row r="4434" customFormat="false" ht="15" hidden="true" customHeight="false" outlineLevel="0" collapsed="false">
      <c r="B4434" s="9" t="str">
        <f aca="false">IF(K4434="LAG.OXIDACIÓN","Va a descargar a la Laguna de Oxidación",IF(K4434="GARAJE","Retorna al garaje",""))</f>
        <v/>
      </c>
      <c r="D4434" s="72"/>
      <c r="E4434" s="73"/>
      <c r="F4434" s="74"/>
      <c r="G4434" s="73"/>
      <c r="H4434" s="75"/>
      <c r="I4434" s="75"/>
      <c r="J4434" s="75"/>
      <c r="L4434" s="7"/>
      <c r="M4434" s="7"/>
      <c r="N4434" s="77" t="n">
        <f aca="false">IF(A4435=A4434,IF(L4435,TEXT(L4435-M4434,"h:mm"),0),IF(M4434&lt;0.25,TEXT(L4435-M4434,"h:mm"),TEXT(1-M4434+L4435,"h:mm")))</f>
        <v>0</v>
      </c>
      <c r="R4434" s="0" t="str">
        <f aca="false">CHOOSE(WEEKDAY(A4434),"Dom","Lun","Mar","Mie","Jue","Vie","Sab")</f>
        <v>Sab</v>
      </c>
    </row>
    <row r="4435" customFormat="false" ht="15" hidden="true" customHeight="false" outlineLevel="0" collapsed="false">
      <c r="B4435" s="9" t="str">
        <f aca="false">IF(K4435="LAG.OXIDACIÓN","Va a descargar a la Laguna de Oxidación",IF(K4435="GARAJE","Retorna al garaje",""))</f>
        <v/>
      </c>
      <c r="D4435" s="72"/>
      <c r="E4435" s="73"/>
      <c r="F4435" s="74"/>
      <c r="G4435" s="73"/>
      <c r="H4435" s="75"/>
      <c r="I4435" s="75"/>
      <c r="J4435" s="75"/>
      <c r="L4435" s="7"/>
      <c r="M4435" s="7"/>
      <c r="N4435" s="77" t="n">
        <f aca="false">IF(A4436=A4435,IF(L4436,TEXT(L4436-M4435,"h:mm"),0),IF(M4435&lt;0.25,TEXT(L4436-M4435,"h:mm"),TEXT(1-M4435+L4436,"h:mm")))</f>
        <v>0</v>
      </c>
      <c r="R4435" s="0" t="str">
        <f aca="false">CHOOSE(WEEKDAY(A4435),"Dom","Lun","Mar","Mie","Jue","Vie","Sab")</f>
        <v>Sab</v>
      </c>
    </row>
    <row r="4436" customFormat="false" ht="15" hidden="true" customHeight="false" outlineLevel="0" collapsed="false">
      <c r="B4436" s="9" t="str">
        <f aca="false">IF(K4436="LAG.OXIDACIÓN","Va a descargar a la Laguna de Oxidación",IF(K4436="GARAJE","Retorna al garaje",""))</f>
        <v/>
      </c>
      <c r="D4436" s="72"/>
      <c r="E4436" s="73"/>
      <c r="F4436" s="74"/>
      <c r="G4436" s="73"/>
      <c r="H4436" s="75"/>
      <c r="I4436" s="75"/>
      <c r="J4436" s="75"/>
      <c r="L4436" s="7"/>
      <c r="M4436" s="7"/>
      <c r="N4436" s="77" t="n">
        <f aca="false">IF(A4437=A4436,IF(L4437,TEXT(L4437-M4436,"h:mm"),0),IF(M4436&lt;0.25,TEXT(L4437-M4436,"h:mm"),TEXT(1-M4436+L4437,"h:mm")))</f>
        <v>0</v>
      </c>
      <c r="R4436" s="0" t="str">
        <f aca="false">CHOOSE(WEEKDAY(A4436),"Dom","Lun","Mar","Mie","Jue","Vie","Sab")</f>
        <v>Sab</v>
      </c>
    </row>
    <row r="4437" customFormat="false" ht="15" hidden="true" customHeight="false" outlineLevel="0" collapsed="false">
      <c r="B4437" s="9" t="str">
        <f aca="false">IF(K4437="LAG.OXIDACIÓN","Va a descargar a la Laguna de Oxidación",IF(K4437="GARAJE","Retorna al garaje",""))</f>
        <v/>
      </c>
      <c r="D4437" s="72"/>
      <c r="E4437" s="73"/>
      <c r="F4437" s="74"/>
      <c r="G4437" s="73"/>
      <c r="H4437" s="75"/>
      <c r="I4437" s="75"/>
      <c r="J4437" s="75"/>
      <c r="L4437" s="7"/>
      <c r="M4437" s="7"/>
      <c r="N4437" s="77" t="n">
        <f aca="false">IF(A4438=A4437,IF(L4438,TEXT(L4438-M4437,"h:mm"),0),IF(M4437&lt;0.25,TEXT(L4438-M4437,"h:mm"),TEXT(1-M4437+L4438,"h:mm")))</f>
        <v>0</v>
      </c>
      <c r="R4437" s="0" t="str">
        <f aca="false">CHOOSE(WEEKDAY(A4437),"Dom","Lun","Mar","Mie","Jue","Vie","Sab")</f>
        <v>Sab</v>
      </c>
    </row>
    <row r="4438" customFormat="false" ht="15" hidden="true" customHeight="false" outlineLevel="0" collapsed="false">
      <c r="B4438" s="9" t="str">
        <f aca="false">IF(K4438="LAG.OXIDACIÓN","Va a descargar a la Laguna de Oxidación",IF(K4438="GARAJE","Retorna al garaje",""))</f>
        <v/>
      </c>
      <c r="D4438" s="72"/>
      <c r="E4438" s="73"/>
      <c r="F4438" s="74"/>
      <c r="G4438" s="73"/>
      <c r="H4438" s="75"/>
      <c r="I4438" s="75"/>
      <c r="J4438" s="75"/>
      <c r="L4438" s="7"/>
      <c r="M4438" s="7"/>
      <c r="N4438" s="77" t="n">
        <f aca="false">IF(A4439=A4438,IF(L4439,TEXT(L4439-M4438,"h:mm"),0),IF(M4438&lt;0.25,TEXT(L4439-M4438,"h:mm"),TEXT(1-M4438+L4439,"h:mm")))</f>
        <v>0</v>
      </c>
      <c r="R4438" s="0" t="str">
        <f aca="false">CHOOSE(WEEKDAY(A4438),"Dom","Lun","Mar","Mie","Jue","Vie","Sab")</f>
        <v>Sab</v>
      </c>
    </row>
    <row r="4439" customFormat="false" ht="15" hidden="true" customHeight="false" outlineLevel="0" collapsed="false">
      <c r="B4439" s="9" t="str">
        <f aca="false">IF(K4439="LAG.OXIDACIÓN","Va a descargar a la Laguna de Oxidación",IF(K4439="GARAJE","Retorna al garaje",""))</f>
        <v/>
      </c>
      <c r="D4439" s="72"/>
      <c r="E4439" s="73"/>
      <c r="F4439" s="74"/>
      <c r="G4439" s="73"/>
      <c r="H4439" s="75"/>
      <c r="I4439" s="75"/>
      <c r="J4439" s="75"/>
      <c r="L4439" s="7"/>
      <c r="M4439" s="7"/>
      <c r="N4439" s="77" t="n">
        <f aca="false">IF(A4440=A4439,IF(L4440,TEXT(L4440-M4439,"h:mm"),0),IF(M4439&lt;0.25,TEXT(L4440-M4439,"h:mm"),TEXT(1-M4439+L4440,"h:mm")))</f>
        <v>0</v>
      </c>
      <c r="R4439" s="0" t="str">
        <f aca="false">CHOOSE(WEEKDAY(A4439),"Dom","Lun","Mar","Mie","Jue","Vie","Sab")</f>
        <v>Sab</v>
      </c>
    </row>
    <row r="4440" customFormat="false" ht="15" hidden="true" customHeight="false" outlineLevel="0" collapsed="false">
      <c r="B4440" s="9" t="str">
        <f aca="false">IF(K4440="LAG.OXIDACIÓN","Va a descargar a la Laguna de Oxidación",IF(K4440="GARAJE","Retorna al garaje",""))</f>
        <v/>
      </c>
      <c r="D4440" s="72"/>
      <c r="E4440" s="73"/>
      <c r="F4440" s="74"/>
      <c r="G4440" s="73"/>
      <c r="H4440" s="75"/>
      <c r="I4440" s="75"/>
      <c r="J4440" s="75"/>
      <c r="L4440" s="7"/>
      <c r="M4440" s="7"/>
      <c r="N4440" s="77" t="n">
        <f aca="false">IF(A4441=A4440,IF(L4441,TEXT(L4441-M4440,"h:mm"),0),IF(M4440&lt;0.25,TEXT(L4441-M4440,"h:mm"),TEXT(1-M4440+L4441,"h:mm")))</f>
        <v>0</v>
      </c>
      <c r="R4440" s="0" t="str">
        <f aca="false">CHOOSE(WEEKDAY(A4440),"Dom","Lun","Mar","Mie","Jue","Vie","Sab")</f>
        <v>Sab</v>
      </c>
    </row>
    <row r="4441" customFormat="false" ht="15" hidden="true" customHeight="false" outlineLevel="0" collapsed="false">
      <c r="B4441" s="9" t="str">
        <f aca="false">IF(K4441="LAG.OXIDACIÓN","Va a descargar a la Laguna de Oxidación",IF(K4441="GARAJE","Retorna al garaje",""))</f>
        <v/>
      </c>
      <c r="D4441" s="72"/>
      <c r="E4441" s="73"/>
      <c r="F4441" s="74"/>
      <c r="G4441" s="73"/>
      <c r="H4441" s="75"/>
      <c r="I4441" s="75"/>
      <c r="J4441" s="75"/>
      <c r="L4441" s="7"/>
      <c r="M4441" s="7"/>
      <c r="N4441" s="77" t="n">
        <f aca="false">IF(A4442=A4441,IF(L4442,TEXT(L4442-M4441,"h:mm"),0),IF(M4441&lt;0.25,TEXT(L4442-M4441,"h:mm"),TEXT(1-M4441+L4442,"h:mm")))</f>
        <v>0</v>
      </c>
      <c r="R4441" s="0" t="str">
        <f aca="false">CHOOSE(WEEKDAY(A4441),"Dom","Lun","Mar","Mie","Jue","Vie","Sab")</f>
        <v>Sab</v>
      </c>
    </row>
    <row r="4442" customFormat="false" ht="15" hidden="true" customHeight="false" outlineLevel="0" collapsed="false">
      <c r="B4442" s="9" t="str">
        <f aca="false">IF(K4442="LAG.OXIDACIÓN","Va a descargar a la Laguna de Oxidación",IF(K4442="GARAJE","Retorna al garaje",""))</f>
        <v/>
      </c>
      <c r="D4442" s="72"/>
      <c r="E4442" s="73"/>
      <c r="F4442" s="74"/>
      <c r="G4442" s="73"/>
      <c r="H4442" s="75"/>
      <c r="I4442" s="75"/>
      <c r="J4442" s="75"/>
      <c r="L4442" s="7"/>
      <c r="M4442" s="7"/>
      <c r="N4442" s="77" t="n">
        <f aca="false">IF(A4443=A4442,IF(L4443,TEXT(L4443-M4442,"h:mm"),0),IF(M4442&lt;0.25,TEXT(L4443-M4442,"h:mm"),TEXT(1-M4442+L4443,"h:mm")))</f>
        <v>0</v>
      </c>
      <c r="R4442" s="0" t="str">
        <f aca="false">CHOOSE(WEEKDAY(A4442),"Dom","Lun","Mar","Mie","Jue","Vie","Sab")</f>
        <v>Sab</v>
      </c>
    </row>
    <row r="4443" customFormat="false" ht="15" hidden="true" customHeight="false" outlineLevel="0" collapsed="false">
      <c r="B4443" s="9" t="str">
        <f aca="false">IF(K4443="LAG.OXIDACIÓN","Va a descargar a la Laguna de Oxidación",IF(K4443="GARAJE","Retorna al garaje",""))</f>
        <v/>
      </c>
      <c r="D4443" s="72"/>
      <c r="E4443" s="73"/>
      <c r="F4443" s="74"/>
      <c r="G4443" s="73"/>
      <c r="H4443" s="75"/>
      <c r="I4443" s="75"/>
      <c r="J4443" s="75"/>
      <c r="L4443" s="7"/>
      <c r="M4443" s="7"/>
      <c r="N4443" s="77" t="n">
        <f aca="false">IF(A4444=A4443,IF(L4444,TEXT(L4444-M4443,"h:mm"),0),IF(M4443&lt;0.25,TEXT(L4444-M4443,"h:mm"),TEXT(1-M4443+L4444,"h:mm")))</f>
        <v>0</v>
      </c>
      <c r="R4443" s="0" t="str">
        <f aca="false">CHOOSE(WEEKDAY(A4443),"Dom","Lun","Mar","Mie","Jue","Vie","Sab")</f>
        <v>Sab</v>
      </c>
    </row>
    <row r="4444" customFormat="false" ht="15" hidden="true" customHeight="false" outlineLevel="0" collapsed="false">
      <c r="B4444" s="9" t="str">
        <f aca="false">IF(K4444="LAG.OXIDACIÓN","Va a descargar a la Laguna de Oxidación",IF(K4444="GARAJE","Retorna al garaje",""))</f>
        <v/>
      </c>
      <c r="D4444" s="72"/>
      <c r="E4444" s="73"/>
      <c r="F4444" s="74"/>
      <c r="G4444" s="73"/>
      <c r="H4444" s="75"/>
      <c r="I4444" s="75"/>
      <c r="J4444" s="75"/>
      <c r="L4444" s="7"/>
      <c r="M4444" s="7"/>
      <c r="N4444" s="77" t="n">
        <f aca="false">IF(A4445=A4444,IF(L4445,TEXT(L4445-M4444,"h:mm"),0),IF(M4444&lt;0.25,TEXT(L4445-M4444,"h:mm"),TEXT(1-M4444+L4445,"h:mm")))</f>
        <v>0</v>
      </c>
      <c r="R4444" s="0" t="str">
        <f aca="false">CHOOSE(WEEKDAY(A4444),"Dom","Lun","Mar","Mie","Jue","Vie","Sab")</f>
        <v>Sab</v>
      </c>
    </row>
    <row r="4445" customFormat="false" ht="15" hidden="true" customHeight="false" outlineLevel="0" collapsed="false">
      <c r="B4445" s="9" t="str">
        <f aca="false">IF(K4445="LAG.OXIDACIÓN","Va a descargar a la Laguna de Oxidación",IF(K4445="GARAJE","Retorna al garaje",""))</f>
        <v/>
      </c>
      <c r="D4445" s="72"/>
      <c r="E4445" s="73"/>
      <c r="F4445" s="74"/>
      <c r="G4445" s="73"/>
      <c r="H4445" s="75"/>
      <c r="I4445" s="75"/>
      <c r="J4445" s="75"/>
      <c r="L4445" s="7"/>
      <c r="M4445" s="7"/>
      <c r="N4445" s="77" t="n">
        <f aca="false">IF(A4446=A4445,IF(L4446,TEXT(L4446-M4445,"h:mm"),0),IF(M4445&lt;0.25,TEXT(L4446-M4445,"h:mm"),TEXT(1-M4445+L4446,"h:mm")))</f>
        <v>0</v>
      </c>
      <c r="R4445" s="0" t="str">
        <f aca="false">CHOOSE(WEEKDAY(A4445),"Dom","Lun","Mar","Mie","Jue","Vie","Sab")</f>
        <v>Sab</v>
      </c>
    </row>
    <row r="4446" customFormat="false" ht="15" hidden="true" customHeight="false" outlineLevel="0" collapsed="false">
      <c r="B4446" s="9" t="str">
        <f aca="false">IF(K4446="LAG.OXIDACIÓN","Va a descargar a la Laguna de Oxidación",IF(K4446="GARAJE","Retorna al garaje",""))</f>
        <v/>
      </c>
      <c r="D4446" s="72"/>
      <c r="E4446" s="73"/>
      <c r="F4446" s="74"/>
      <c r="G4446" s="73"/>
      <c r="H4446" s="75"/>
      <c r="I4446" s="75"/>
      <c r="J4446" s="75"/>
      <c r="L4446" s="7"/>
      <c r="M4446" s="7"/>
      <c r="N4446" s="77" t="n">
        <f aca="false">IF(A4447=A4446,IF(L4447,TEXT(L4447-M4446,"h:mm"),0),IF(M4446&lt;0.25,TEXT(L4447-M4446,"h:mm"),TEXT(1-M4446+L4447,"h:mm")))</f>
        <v>0</v>
      </c>
      <c r="R4446" s="0" t="str">
        <f aca="false">CHOOSE(WEEKDAY(A4446),"Dom","Lun","Mar","Mie","Jue","Vie","Sab")</f>
        <v>Sab</v>
      </c>
    </row>
    <row r="4447" customFormat="false" ht="15" hidden="true" customHeight="false" outlineLevel="0" collapsed="false">
      <c r="B4447" s="9" t="str">
        <f aca="false">IF(K4447="LAG.OXIDACIÓN","Va a descargar a la Laguna de Oxidación",IF(K4447="GARAJE","Retorna al garaje",""))</f>
        <v/>
      </c>
      <c r="D4447" s="72"/>
      <c r="E4447" s="73"/>
      <c r="F4447" s="74"/>
      <c r="G4447" s="73"/>
      <c r="H4447" s="75"/>
      <c r="I4447" s="75"/>
      <c r="J4447" s="75"/>
      <c r="L4447" s="7"/>
      <c r="M4447" s="7"/>
      <c r="N4447" s="77" t="n">
        <f aca="false">IF(A4448=A4447,IF(L4448,TEXT(L4448-M4447,"h:mm"),0),IF(M4447&lt;0.25,TEXT(L4448-M4447,"h:mm"),TEXT(1-M4447+L4448,"h:mm")))</f>
        <v>0</v>
      </c>
      <c r="R4447" s="0" t="str">
        <f aca="false">CHOOSE(WEEKDAY(A4447),"Dom","Lun","Mar","Mie","Jue","Vie","Sab")</f>
        <v>Sab</v>
      </c>
    </row>
    <row r="4448" customFormat="false" ht="15" hidden="true" customHeight="false" outlineLevel="0" collapsed="false">
      <c r="B4448" s="9" t="str">
        <f aca="false">IF(K4448="LAG.OXIDACIÓN","Va a descargar a la Laguna de Oxidación",IF(K4448="GARAJE","Retorna al garaje",""))</f>
        <v/>
      </c>
      <c r="D4448" s="72"/>
      <c r="E4448" s="73"/>
      <c r="F4448" s="74"/>
      <c r="G4448" s="73"/>
      <c r="H4448" s="75"/>
      <c r="I4448" s="75"/>
      <c r="J4448" s="75"/>
      <c r="L4448" s="7"/>
      <c r="M4448" s="7"/>
      <c r="N4448" s="77" t="n">
        <f aca="false">IF(A4449=A4448,IF(L4449,TEXT(L4449-M4448,"h:mm"),0),IF(M4448&lt;0.25,TEXT(L4449-M4448,"h:mm"),TEXT(1-M4448+L4449,"h:mm")))</f>
        <v>0</v>
      </c>
      <c r="R4448" s="0" t="str">
        <f aca="false">CHOOSE(WEEKDAY(A4448),"Dom","Lun","Mar","Mie","Jue","Vie","Sab")</f>
        <v>Sab</v>
      </c>
    </row>
    <row r="4449" customFormat="false" ht="15" hidden="true" customHeight="false" outlineLevel="0" collapsed="false">
      <c r="B4449" s="9" t="str">
        <f aca="false">IF(K4449="LAG.OXIDACIÓN","Va a descargar a la Laguna de Oxidación",IF(K4449="GARAJE","Retorna al garaje",""))</f>
        <v/>
      </c>
      <c r="D4449" s="72"/>
      <c r="E4449" s="73"/>
      <c r="F4449" s="74"/>
      <c r="G4449" s="73"/>
      <c r="H4449" s="75"/>
      <c r="I4449" s="75"/>
      <c r="J4449" s="75"/>
      <c r="L4449" s="7"/>
      <c r="M4449" s="7"/>
      <c r="N4449" s="77" t="n">
        <f aca="false">IF(A4450=A4449,IF(L4450,TEXT(L4450-M4449,"h:mm"),0),IF(M4449&lt;0.25,TEXT(L4450-M4449,"h:mm"),TEXT(1-M4449+L4450,"h:mm")))</f>
        <v>0</v>
      </c>
      <c r="R4449" s="0" t="str">
        <f aca="false">CHOOSE(WEEKDAY(A4449),"Dom","Lun","Mar","Mie","Jue","Vie","Sab")</f>
        <v>Sab</v>
      </c>
    </row>
    <row r="4450" customFormat="false" ht="15" hidden="true" customHeight="false" outlineLevel="0" collapsed="false">
      <c r="B4450" s="9" t="str">
        <f aca="false">IF(K4450="LAG.OXIDACIÓN","Va a descargar a la Laguna de Oxidación",IF(K4450="GARAJE","Retorna al garaje",""))</f>
        <v/>
      </c>
      <c r="D4450" s="72"/>
      <c r="E4450" s="73"/>
      <c r="F4450" s="74"/>
      <c r="G4450" s="73"/>
      <c r="H4450" s="75"/>
      <c r="I4450" s="75"/>
      <c r="J4450" s="75"/>
      <c r="L4450" s="7"/>
      <c r="M4450" s="7"/>
      <c r="N4450" s="77" t="n">
        <f aca="false">IF(A4451=A4450,IF(L4451,TEXT(L4451-M4450,"h:mm"),0),IF(M4450&lt;0.25,TEXT(L4451-M4450,"h:mm"),TEXT(1-M4450+L4451,"h:mm")))</f>
        <v>0</v>
      </c>
      <c r="R4450" s="0" t="str">
        <f aca="false">CHOOSE(WEEKDAY(A4450),"Dom","Lun","Mar","Mie","Jue","Vie","Sab")</f>
        <v>Sab</v>
      </c>
    </row>
    <row r="4451" customFormat="false" ht="15" hidden="true" customHeight="false" outlineLevel="0" collapsed="false">
      <c r="B4451" s="9" t="str">
        <f aca="false">IF(K4451="LAG.OXIDACIÓN","Va a descargar a la Laguna de Oxidación",IF(K4451="GARAJE","Retorna al garaje",""))</f>
        <v/>
      </c>
      <c r="D4451" s="72"/>
      <c r="E4451" s="73"/>
      <c r="F4451" s="74"/>
      <c r="G4451" s="73"/>
      <c r="H4451" s="75"/>
      <c r="I4451" s="75"/>
      <c r="J4451" s="75"/>
      <c r="L4451" s="7"/>
      <c r="M4451" s="7"/>
      <c r="N4451" s="77" t="n">
        <f aca="false">IF(A4452=A4451,IF(L4452,TEXT(L4452-M4451,"h:mm"),0),IF(M4451&lt;0.25,TEXT(L4452-M4451,"h:mm"),TEXT(1-M4451+L4452,"h:mm")))</f>
        <v>0</v>
      </c>
      <c r="R4451" s="0" t="str">
        <f aca="false">CHOOSE(WEEKDAY(A4451),"Dom","Lun","Mar","Mie","Jue","Vie","Sab")</f>
        <v>Sab</v>
      </c>
    </row>
    <row r="4452" customFormat="false" ht="15" hidden="true" customHeight="false" outlineLevel="0" collapsed="false">
      <c r="B4452" s="9" t="str">
        <f aca="false">IF(K4452="LAG.OXIDACIÓN","Va a descargar a la Laguna de Oxidación",IF(K4452="GARAJE","Retorna al garaje",""))</f>
        <v/>
      </c>
      <c r="D4452" s="72"/>
      <c r="E4452" s="73"/>
      <c r="F4452" s="74"/>
      <c r="G4452" s="73"/>
      <c r="H4452" s="75"/>
      <c r="I4452" s="75"/>
      <c r="J4452" s="75"/>
      <c r="L4452" s="7"/>
      <c r="M4452" s="7"/>
      <c r="N4452" s="77" t="n">
        <f aca="false">IF(A4453=A4452,IF(L4453,TEXT(L4453-M4452,"h:mm"),0),IF(M4452&lt;0.25,TEXT(L4453-M4452,"h:mm"),TEXT(1-M4452+L4453,"h:mm")))</f>
        <v>0</v>
      </c>
      <c r="R4452" s="0" t="str">
        <f aca="false">CHOOSE(WEEKDAY(A4452),"Dom","Lun","Mar","Mie","Jue","Vie","Sab")</f>
        <v>Sab</v>
      </c>
    </row>
    <row r="4453" customFormat="false" ht="15" hidden="true" customHeight="false" outlineLevel="0" collapsed="false">
      <c r="B4453" s="9" t="str">
        <f aca="false">IF(K4453="LAG.OXIDACIÓN","Va a descargar a la Laguna de Oxidación",IF(K4453="GARAJE","Retorna al garaje",""))</f>
        <v/>
      </c>
      <c r="D4453" s="72"/>
      <c r="E4453" s="73"/>
      <c r="F4453" s="74"/>
      <c r="G4453" s="73"/>
      <c r="H4453" s="75"/>
      <c r="I4453" s="75"/>
      <c r="J4453" s="75"/>
      <c r="L4453" s="7"/>
      <c r="M4453" s="7"/>
      <c r="N4453" s="77" t="n">
        <f aca="false">IF(A4454=A4453,IF(L4454,TEXT(L4454-M4453,"h:mm"),0),IF(M4453&lt;0.25,TEXT(L4454-M4453,"h:mm"),TEXT(1-M4453+L4454,"h:mm")))</f>
        <v>0</v>
      </c>
      <c r="R4453" s="0" t="str">
        <f aca="false">CHOOSE(WEEKDAY(A4453),"Dom","Lun","Mar","Mie","Jue","Vie","Sab")</f>
        <v>Sab</v>
      </c>
    </row>
    <row r="4454" customFormat="false" ht="15" hidden="true" customHeight="false" outlineLevel="0" collapsed="false">
      <c r="B4454" s="9" t="str">
        <f aca="false">IF(K4454="LAG.OXIDACIÓN","Va a descargar a la Laguna de Oxidación",IF(K4454="GARAJE","Retorna al garaje",""))</f>
        <v/>
      </c>
      <c r="D4454" s="72"/>
      <c r="E4454" s="73"/>
      <c r="F4454" s="74"/>
      <c r="G4454" s="73"/>
      <c r="H4454" s="75"/>
      <c r="I4454" s="75"/>
      <c r="J4454" s="75"/>
      <c r="L4454" s="7"/>
      <c r="M4454" s="7"/>
      <c r="N4454" s="77" t="n">
        <f aca="false">IF(A4455=A4454,IF(L4455,TEXT(L4455-M4454,"h:mm"),0),IF(M4454&lt;0.25,TEXT(L4455-M4454,"h:mm"),TEXT(1-M4454+L4455,"h:mm")))</f>
        <v>0</v>
      </c>
      <c r="R4454" s="0" t="str">
        <f aca="false">CHOOSE(WEEKDAY(A4454),"Dom","Lun","Mar","Mie","Jue","Vie","Sab")</f>
        <v>Sab</v>
      </c>
    </row>
    <row r="4455" customFormat="false" ht="15" hidden="true" customHeight="false" outlineLevel="0" collapsed="false">
      <c r="B4455" s="9" t="str">
        <f aca="false">IF(K4455="LAG.OXIDACIÓN","Va a descargar a la Laguna de Oxidación",IF(K4455="GARAJE","Retorna al garaje",""))</f>
        <v/>
      </c>
      <c r="D4455" s="72"/>
      <c r="E4455" s="73"/>
      <c r="F4455" s="74"/>
      <c r="G4455" s="73"/>
      <c r="H4455" s="75"/>
      <c r="I4455" s="75"/>
      <c r="J4455" s="75"/>
      <c r="L4455" s="7"/>
      <c r="M4455" s="7"/>
      <c r="N4455" s="77" t="n">
        <f aca="false">IF(A4456=A4455,IF(L4456,TEXT(L4456-M4455,"h:mm"),0),IF(M4455&lt;0.25,TEXT(L4456-M4455,"h:mm"),TEXT(1-M4455+L4456,"h:mm")))</f>
        <v>0</v>
      </c>
      <c r="R4455" s="0" t="str">
        <f aca="false">CHOOSE(WEEKDAY(A4455),"Dom","Lun","Mar","Mie","Jue","Vie","Sab")</f>
        <v>Sab</v>
      </c>
    </row>
    <row r="4456" customFormat="false" ht="15" hidden="true" customHeight="false" outlineLevel="0" collapsed="false">
      <c r="B4456" s="9" t="str">
        <f aca="false">IF(K4456="LAG.OXIDACIÓN","Va a descargar a la Laguna de Oxidación",IF(K4456="GARAJE","Retorna al garaje",""))</f>
        <v/>
      </c>
      <c r="D4456" s="72"/>
      <c r="E4456" s="73"/>
      <c r="F4456" s="74"/>
      <c r="G4456" s="73"/>
      <c r="H4456" s="75"/>
      <c r="I4456" s="75"/>
      <c r="J4456" s="75"/>
      <c r="L4456" s="7"/>
      <c r="M4456" s="7"/>
      <c r="N4456" s="77" t="n">
        <f aca="false">IF(A4457=A4456,IF(L4457,TEXT(L4457-M4456,"h:mm"),0),IF(M4456&lt;0.25,TEXT(L4457-M4456,"h:mm"),TEXT(1-M4456+L4457,"h:mm")))</f>
        <v>0</v>
      </c>
      <c r="R4456" s="0" t="str">
        <f aca="false">CHOOSE(WEEKDAY(A4456),"Dom","Lun","Mar","Mie","Jue","Vie","Sab")</f>
        <v>Sab</v>
      </c>
    </row>
    <row r="4457" customFormat="false" ht="15" hidden="true" customHeight="false" outlineLevel="0" collapsed="false">
      <c r="B4457" s="9" t="str">
        <f aca="false">IF(K4457="LAG.OXIDACIÓN","Va a descargar a la Laguna de Oxidación",IF(K4457="GARAJE","Retorna al garaje",""))</f>
        <v/>
      </c>
      <c r="D4457" s="72"/>
      <c r="E4457" s="73"/>
      <c r="F4457" s="74"/>
      <c r="G4457" s="73"/>
      <c r="H4457" s="75"/>
      <c r="I4457" s="75"/>
      <c r="J4457" s="75"/>
      <c r="L4457" s="7"/>
      <c r="M4457" s="7"/>
      <c r="N4457" s="77" t="n">
        <f aca="false">IF(A4458=A4457,IF(L4458,TEXT(L4458-M4457,"h:mm"),0),IF(M4457&lt;0.25,TEXT(L4458-M4457,"h:mm"),TEXT(1-M4457+L4458,"h:mm")))</f>
        <v>0</v>
      </c>
      <c r="R4457" s="0" t="str">
        <f aca="false">CHOOSE(WEEKDAY(A4457),"Dom","Lun","Mar","Mie","Jue","Vie","Sab")</f>
        <v>Sab</v>
      </c>
    </row>
    <row r="4458" customFormat="false" ht="15" hidden="true" customHeight="false" outlineLevel="0" collapsed="false">
      <c r="B4458" s="9" t="str">
        <f aca="false">IF(K4458="LAG.OXIDACIÓN","Va a descargar a la Laguna de Oxidación",IF(K4458="GARAJE","Retorna al garaje",""))</f>
        <v/>
      </c>
      <c r="D4458" s="72"/>
      <c r="E4458" s="73"/>
      <c r="F4458" s="74"/>
      <c r="G4458" s="73"/>
      <c r="H4458" s="75"/>
      <c r="I4458" s="75"/>
      <c r="J4458" s="75"/>
      <c r="L4458" s="7"/>
      <c r="M4458" s="7"/>
      <c r="N4458" s="77" t="n">
        <f aca="false">IF(A4459=A4458,IF(L4459,TEXT(L4459-M4458,"h:mm"),0),IF(M4458&lt;0.25,TEXT(L4459-M4458,"h:mm"),TEXT(1-M4458+L4459,"h:mm")))</f>
        <v>0</v>
      </c>
      <c r="R4458" s="0" t="str">
        <f aca="false">CHOOSE(WEEKDAY(A4458),"Dom","Lun","Mar","Mie","Jue","Vie","Sab")</f>
        <v>Sab</v>
      </c>
    </row>
    <row r="4459" customFormat="false" ht="15" hidden="true" customHeight="false" outlineLevel="0" collapsed="false">
      <c r="B4459" s="9" t="str">
        <f aca="false">IF(K4459="LAG.OXIDACIÓN","Va a descargar a la Laguna de Oxidación",IF(K4459="GARAJE","Retorna al garaje",""))</f>
        <v/>
      </c>
      <c r="D4459" s="72"/>
      <c r="E4459" s="73"/>
      <c r="F4459" s="74"/>
      <c r="G4459" s="73"/>
      <c r="H4459" s="75"/>
      <c r="I4459" s="75"/>
      <c r="J4459" s="75"/>
      <c r="L4459" s="7"/>
      <c r="M4459" s="7"/>
      <c r="N4459" s="77" t="n">
        <f aca="false">IF(A4460=A4459,IF(L4460,TEXT(L4460-M4459,"h:mm"),0),IF(M4459&lt;0.25,TEXT(L4460-M4459,"h:mm"),TEXT(1-M4459+L4460,"h:mm")))</f>
        <v>0</v>
      </c>
      <c r="R4459" s="0" t="str">
        <f aca="false">CHOOSE(WEEKDAY(A4459),"Dom","Lun","Mar","Mie","Jue","Vie","Sab")</f>
        <v>Sab</v>
      </c>
    </row>
    <row r="4460" customFormat="false" ht="15" hidden="true" customHeight="false" outlineLevel="0" collapsed="false">
      <c r="B4460" s="9" t="str">
        <f aca="false">IF(K4460="LAG.OXIDACIÓN","Va a descargar a la Laguna de Oxidación",IF(K4460="GARAJE","Retorna al garaje",""))</f>
        <v/>
      </c>
      <c r="D4460" s="72"/>
      <c r="E4460" s="73"/>
      <c r="F4460" s="74"/>
      <c r="G4460" s="73"/>
      <c r="H4460" s="75"/>
      <c r="I4460" s="75"/>
      <c r="J4460" s="75"/>
      <c r="L4460" s="7"/>
      <c r="M4460" s="7"/>
      <c r="N4460" s="77" t="n">
        <f aca="false">IF(A4461=A4460,IF(L4461,TEXT(L4461-M4460,"h:mm"),0),IF(M4460&lt;0.25,TEXT(L4461-M4460,"h:mm"),TEXT(1-M4460+L4461,"h:mm")))</f>
        <v>0</v>
      </c>
      <c r="R4460" s="0" t="str">
        <f aca="false">CHOOSE(WEEKDAY(A4460),"Dom","Lun","Mar","Mie","Jue","Vie","Sab")</f>
        <v>Sab</v>
      </c>
    </row>
    <row r="4461" customFormat="false" ht="15" hidden="true" customHeight="false" outlineLevel="0" collapsed="false">
      <c r="B4461" s="9" t="str">
        <f aca="false">IF(K4461="LAG.OXIDACIÓN","Va a descargar a la Laguna de Oxidación",IF(K4461="GARAJE","Retorna al garaje",""))</f>
        <v/>
      </c>
      <c r="D4461" s="72"/>
      <c r="E4461" s="73"/>
      <c r="F4461" s="74"/>
      <c r="G4461" s="73"/>
      <c r="H4461" s="75"/>
      <c r="I4461" s="75"/>
      <c r="J4461" s="75"/>
      <c r="L4461" s="7"/>
      <c r="M4461" s="7"/>
      <c r="N4461" s="77" t="n">
        <f aca="false">IF(A4462=A4461,IF(L4462,TEXT(L4462-M4461,"h:mm"),0),IF(M4461&lt;0.25,TEXT(L4462-M4461,"h:mm"),TEXT(1-M4461+L4462,"h:mm")))</f>
        <v>0</v>
      </c>
      <c r="R4461" s="0" t="str">
        <f aca="false">CHOOSE(WEEKDAY(A4461),"Dom","Lun","Mar","Mie","Jue","Vie","Sab")</f>
        <v>Sab</v>
      </c>
    </row>
    <row r="4462" customFormat="false" ht="15" hidden="true" customHeight="false" outlineLevel="0" collapsed="false">
      <c r="B4462" s="9" t="str">
        <f aca="false">IF(K4462="LAG.OXIDACIÓN","Va a descargar a la Laguna de Oxidación",IF(K4462="GARAJE","Retorna al garaje",""))</f>
        <v/>
      </c>
      <c r="D4462" s="72"/>
      <c r="E4462" s="73"/>
      <c r="F4462" s="74"/>
      <c r="G4462" s="73"/>
      <c r="H4462" s="75"/>
      <c r="I4462" s="75"/>
      <c r="J4462" s="75"/>
      <c r="L4462" s="7"/>
      <c r="M4462" s="7"/>
      <c r="N4462" s="77" t="n">
        <f aca="false">IF(A4463=A4462,IF(L4463,TEXT(L4463-M4462,"h:mm"),0),IF(M4462&lt;0.25,TEXT(L4463-M4462,"h:mm"),TEXT(1-M4462+L4463,"h:mm")))</f>
        <v>0</v>
      </c>
      <c r="R4462" s="0" t="str">
        <f aca="false">CHOOSE(WEEKDAY(A4462),"Dom","Lun","Mar","Mie","Jue","Vie","Sab")</f>
        <v>Sab</v>
      </c>
    </row>
    <row r="4463" customFormat="false" ht="15" hidden="true" customHeight="false" outlineLevel="0" collapsed="false">
      <c r="B4463" s="9" t="str">
        <f aca="false">IF(K4463="LAG.OXIDACIÓN","Va a descargar a la Laguna de Oxidación",IF(K4463="GARAJE","Retorna al garaje",""))</f>
        <v/>
      </c>
      <c r="D4463" s="72"/>
      <c r="E4463" s="73"/>
      <c r="F4463" s="74"/>
      <c r="G4463" s="73"/>
      <c r="H4463" s="75"/>
      <c r="I4463" s="75"/>
      <c r="J4463" s="75"/>
      <c r="L4463" s="7"/>
      <c r="M4463" s="7"/>
      <c r="N4463" s="77" t="n">
        <f aca="false">IF(A4464=A4463,IF(L4464,TEXT(L4464-M4463,"h:mm"),0),IF(M4463&lt;0.25,TEXT(L4464-M4463,"h:mm"),TEXT(1-M4463+L4464,"h:mm")))</f>
        <v>0</v>
      </c>
      <c r="R4463" s="0" t="str">
        <f aca="false">CHOOSE(WEEKDAY(A4463),"Dom","Lun","Mar","Mie","Jue","Vie","Sab")</f>
        <v>Sab</v>
      </c>
    </row>
    <row r="4464" customFormat="false" ht="15" hidden="true" customHeight="false" outlineLevel="0" collapsed="false">
      <c r="B4464" s="9" t="str">
        <f aca="false">IF(K4464="LAG.OXIDACIÓN","Va a descargar a la Laguna de Oxidación",IF(K4464="GARAJE","Retorna al garaje",""))</f>
        <v/>
      </c>
      <c r="D4464" s="72"/>
      <c r="E4464" s="73"/>
      <c r="F4464" s="74"/>
      <c r="G4464" s="73"/>
      <c r="H4464" s="75"/>
      <c r="I4464" s="75"/>
      <c r="J4464" s="75"/>
      <c r="L4464" s="7"/>
      <c r="M4464" s="7"/>
      <c r="N4464" s="77" t="n">
        <f aca="false">IF(A4465=A4464,IF(L4465,TEXT(L4465-M4464,"h:mm"),0),IF(M4464&lt;0.25,TEXT(L4465-M4464,"h:mm"),TEXT(1-M4464+L4465,"h:mm")))</f>
        <v>0</v>
      </c>
      <c r="R4464" s="0" t="str">
        <f aca="false">CHOOSE(WEEKDAY(A4464),"Dom","Lun","Mar","Mie","Jue","Vie","Sab")</f>
        <v>Sab</v>
      </c>
    </row>
    <row r="4465" customFormat="false" ht="15" hidden="true" customHeight="false" outlineLevel="0" collapsed="false">
      <c r="B4465" s="9" t="str">
        <f aca="false">IF(K4465="LAG.OXIDACIÓN","Va a descargar a la Laguna de Oxidación",IF(K4465="GARAJE","Retorna al garaje",""))</f>
        <v/>
      </c>
      <c r="D4465" s="72"/>
      <c r="E4465" s="73"/>
      <c r="F4465" s="74"/>
      <c r="G4465" s="73"/>
      <c r="H4465" s="75"/>
      <c r="I4465" s="75"/>
      <c r="J4465" s="75"/>
      <c r="L4465" s="7"/>
      <c r="M4465" s="7"/>
      <c r="N4465" s="77" t="n">
        <f aca="false">IF(A4466=A4465,IF(L4466,TEXT(L4466-M4465,"h:mm"),0),IF(M4465&lt;0.25,TEXT(L4466-M4465,"h:mm"),TEXT(1-M4465+L4466,"h:mm")))</f>
        <v>0</v>
      </c>
      <c r="R4465" s="0" t="str">
        <f aca="false">CHOOSE(WEEKDAY(A4465),"Dom","Lun","Mar","Mie","Jue","Vie","Sab")</f>
        <v>Sab</v>
      </c>
    </row>
    <row r="4466" customFormat="false" ht="15" hidden="true" customHeight="false" outlineLevel="0" collapsed="false">
      <c r="B4466" s="9" t="str">
        <f aca="false">IF(K4466="LAG.OXIDACIÓN","Va a descargar a la Laguna de Oxidación",IF(K4466="GARAJE","Retorna al garaje",""))</f>
        <v/>
      </c>
      <c r="D4466" s="72"/>
      <c r="E4466" s="73"/>
      <c r="F4466" s="74"/>
      <c r="G4466" s="73"/>
      <c r="H4466" s="75"/>
      <c r="I4466" s="75"/>
      <c r="J4466" s="75"/>
      <c r="L4466" s="7"/>
      <c r="M4466" s="7"/>
      <c r="N4466" s="77" t="n">
        <f aca="false">IF(A4467=A4466,IF(L4467,TEXT(L4467-M4466,"h:mm"),0),IF(M4466&lt;0.25,TEXT(L4467-M4466,"h:mm"),TEXT(1-M4466+L4467,"h:mm")))</f>
        <v>0</v>
      </c>
      <c r="R4466" s="0" t="str">
        <f aca="false">CHOOSE(WEEKDAY(A4466),"Dom","Lun","Mar","Mie","Jue","Vie","Sab")</f>
        <v>Sab</v>
      </c>
    </row>
    <row r="4467" customFormat="false" ht="15" hidden="true" customHeight="false" outlineLevel="0" collapsed="false">
      <c r="B4467" s="9" t="str">
        <f aca="false">IF(K4467="LAG.OXIDACIÓN","Va a descargar a la Laguna de Oxidación",IF(K4467="GARAJE","Retorna al garaje",""))</f>
        <v/>
      </c>
      <c r="D4467" s="72"/>
      <c r="E4467" s="73"/>
      <c r="F4467" s="74"/>
      <c r="G4467" s="73"/>
      <c r="H4467" s="75"/>
      <c r="I4467" s="75"/>
      <c r="J4467" s="75"/>
      <c r="L4467" s="7"/>
      <c r="M4467" s="7"/>
      <c r="N4467" s="77" t="n">
        <f aca="false">IF(A4468=A4467,IF(L4468,TEXT(L4468-M4467,"h:mm"),0),IF(M4467&lt;0.25,TEXT(L4468-M4467,"h:mm"),TEXT(1-M4467+L4468,"h:mm")))</f>
        <v>0</v>
      </c>
      <c r="R4467" s="0" t="str">
        <f aca="false">CHOOSE(WEEKDAY(A4467),"Dom","Lun","Mar","Mie","Jue","Vie","Sab")</f>
        <v>Sab</v>
      </c>
    </row>
    <row r="4468" customFormat="false" ht="15" hidden="true" customHeight="false" outlineLevel="0" collapsed="false">
      <c r="B4468" s="9" t="str">
        <f aca="false">IF(K4468="LAG.OXIDACIÓN","Va a descargar a la Laguna de Oxidación",IF(K4468="GARAJE","Retorna al garaje",""))</f>
        <v/>
      </c>
      <c r="D4468" s="72"/>
      <c r="E4468" s="73"/>
      <c r="F4468" s="74"/>
      <c r="G4468" s="73"/>
      <c r="H4468" s="75"/>
      <c r="I4468" s="75"/>
      <c r="J4468" s="75"/>
      <c r="L4468" s="7"/>
      <c r="M4468" s="7"/>
      <c r="N4468" s="77" t="n">
        <f aca="false">IF(A4469=A4468,IF(L4469,TEXT(L4469-M4468,"h:mm"),0),IF(M4468&lt;0.25,TEXT(L4469-M4468,"h:mm"),TEXT(1-M4468+L4469,"h:mm")))</f>
        <v>0</v>
      </c>
      <c r="R4468" s="0" t="str">
        <f aca="false">CHOOSE(WEEKDAY(A4468),"Dom","Lun","Mar","Mie","Jue","Vie","Sab")</f>
        <v>Sab</v>
      </c>
    </row>
    <row r="4469" customFormat="false" ht="15" hidden="true" customHeight="false" outlineLevel="0" collapsed="false">
      <c r="B4469" s="9" t="str">
        <f aca="false">IF(K4469="LAG.OXIDACIÓN","Va a descargar a la Laguna de Oxidación",IF(K4469="GARAJE","Retorna al garaje",""))</f>
        <v/>
      </c>
      <c r="D4469" s="72"/>
      <c r="E4469" s="73"/>
      <c r="F4469" s="74"/>
      <c r="G4469" s="73"/>
      <c r="H4469" s="75"/>
      <c r="I4469" s="75"/>
      <c r="J4469" s="75"/>
      <c r="L4469" s="7"/>
      <c r="M4469" s="7"/>
      <c r="N4469" s="77" t="n">
        <f aca="false">IF(A4470=A4469,IF(L4470,TEXT(L4470-M4469,"h:mm"),0),IF(M4469&lt;0.25,TEXT(L4470-M4469,"h:mm"),TEXT(1-M4469+L4470,"h:mm")))</f>
        <v>0</v>
      </c>
      <c r="R4469" s="0" t="str">
        <f aca="false">CHOOSE(WEEKDAY(A4469),"Dom","Lun","Mar","Mie","Jue","Vie","Sab")</f>
        <v>Sab</v>
      </c>
    </row>
    <row r="4470" customFormat="false" ht="15" hidden="true" customHeight="false" outlineLevel="0" collapsed="false">
      <c r="B4470" s="9" t="str">
        <f aca="false">IF(K4470="LAG.OXIDACIÓN","Va a descargar a la Laguna de Oxidación",IF(K4470="GARAJE","Retorna al garaje",""))</f>
        <v/>
      </c>
      <c r="D4470" s="72"/>
      <c r="E4470" s="73"/>
      <c r="F4470" s="74"/>
      <c r="G4470" s="73"/>
      <c r="H4470" s="75"/>
      <c r="I4470" s="75"/>
      <c r="J4470" s="75"/>
      <c r="L4470" s="7"/>
      <c r="M4470" s="7"/>
      <c r="N4470" s="77" t="n">
        <f aca="false">IF(A4471=A4470,IF(L4471,TEXT(L4471-M4470,"h:mm"),0),IF(M4470&lt;0.25,TEXT(L4471-M4470,"h:mm"),TEXT(1-M4470+L4471,"h:mm")))</f>
        <v>0</v>
      </c>
      <c r="R4470" s="0" t="str">
        <f aca="false">CHOOSE(WEEKDAY(A4470),"Dom","Lun","Mar","Mie","Jue","Vie","Sab")</f>
        <v>Sab</v>
      </c>
    </row>
    <row r="4471" customFormat="false" ht="15" hidden="true" customHeight="false" outlineLevel="0" collapsed="false">
      <c r="B4471" s="9" t="str">
        <f aca="false">IF(K4471="LAG.OXIDACIÓN","Va a descargar a la Laguna de Oxidación",IF(K4471="GARAJE","Retorna al garaje",""))</f>
        <v/>
      </c>
      <c r="D4471" s="72"/>
      <c r="E4471" s="73"/>
      <c r="F4471" s="74"/>
      <c r="G4471" s="73"/>
      <c r="H4471" s="75"/>
      <c r="I4471" s="75"/>
      <c r="J4471" s="75"/>
      <c r="L4471" s="7"/>
      <c r="M4471" s="7"/>
      <c r="N4471" s="77" t="n">
        <f aca="false">IF(A4472=A4471,IF(L4472,TEXT(L4472-M4471,"h:mm"),0),IF(M4471&lt;0.25,TEXT(L4472-M4471,"h:mm"),TEXT(1-M4471+L4472,"h:mm")))</f>
        <v>0</v>
      </c>
      <c r="R4471" s="0" t="str">
        <f aca="false">CHOOSE(WEEKDAY(A4471),"Dom","Lun","Mar","Mie","Jue","Vie","Sab")</f>
        <v>Sab</v>
      </c>
    </row>
    <row r="4472" customFormat="false" ht="15" hidden="true" customHeight="false" outlineLevel="0" collapsed="false">
      <c r="B4472" s="9" t="str">
        <f aca="false">IF(K4472="LAG.OXIDACIÓN","Va a descargar a la Laguna de Oxidación",IF(K4472="GARAJE","Retorna al garaje",""))</f>
        <v/>
      </c>
      <c r="D4472" s="72"/>
      <c r="E4472" s="73"/>
      <c r="F4472" s="74"/>
      <c r="G4472" s="73"/>
      <c r="H4472" s="75"/>
      <c r="I4472" s="75"/>
      <c r="J4472" s="75"/>
      <c r="L4472" s="7"/>
      <c r="M4472" s="7"/>
      <c r="N4472" s="77" t="n">
        <f aca="false">IF(A4473=A4472,IF(L4473,TEXT(L4473-M4472,"h:mm"),0),IF(M4472&lt;0.25,TEXT(L4473-M4472,"h:mm"),TEXT(1-M4472+L4473,"h:mm")))</f>
        <v>0</v>
      </c>
      <c r="R4472" s="0" t="str">
        <f aca="false">CHOOSE(WEEKDAY(A4472),"Dom","Lun","Mar","Mie","Jue","Vie","Sab")</f>
        <v>Sab</v>
      </c>
    </row>
    <row r="4473" customFormat="false" ht="15" hidden="true" customHeight="false" outlineLevel="0" collapsed="false">
      <c r="B4473" s="9" t="str">
        <f aca="false">IF(K4473="LAG.OXIDACIÓN","Va a descargar a la Laguna de Oxidación",IF(K4473="GARAJE","Retorna al garaje",""))</f>
        <v/>
      </c>
      <c r="D4473" s="72"/>
      <c r="E4473" s="73"/>
      <c r="F4473" s="74"/>
      <c r="G4473" s="73"/>
      <c r="H4473" s="75"/>
      <c r="I4473" s="75"/>
      <c r="J4473" s="75"/>
      <c r="L4473" s="7"/>
      <c r="M4473" s="7"/>
      <c r="N4473" s="77" t="n">
        <f aca="false">IF(A4474=A4473,IF(L4474,TEXT(L4474-M4473,"h:mm"),0),IF(M4473&lt;0.25,TEXT(L4474-M4473,"h:mm"),TEXT(1-M4473+L4474,"h:mm")))</f>
        <v>0</v>
      </c>
      <c r="R4473" s="0" t="str">
        <f aca="false">CHOOSE(WEEKDAY(A4473),"Dom","Lun","Mar","Mie","Jue","Vie","Sab")</f>
        <v>Sab</v>
      </c>
    </row>
    <row r="4474" customFormat="false" ht="15" hidden="true" customHeight="false" outlineLevel="0" collapsed="false">
      <c r="B4474" s="9" t="str">
        <f aca="false">IF(K4474="LAG.OXIDACIÓN","Va a descargar a la Laguna de Oxidación",IF(K4474="GARAJE","Retorna al garaje",""))</f>
        <v/>
      </c>
      <c r="D4474" s="72"/>
      <c r="E4474" s="73"/>
      <c r="F4474" s="74"/>
      <c r="G4474" s="73"/>
      <c r="H4474" s="75"/>
      <c r="I4474" s="75"/>
      <c r="J4474" s="75"/>
      <c r="L4474" s="7"/>
      <c r="M4474" s="7"/>
      <c r="N4474" s="77" t="n">
        <f aca="false">IF(A4475=A4474,IF(L4475,TEXT(L4475-M4474,"h:mm"),0),IF(M4474&lt;0.25,TEXT(L4475-M4474,"h:mm"),TEXT(1-M4474+L4475,"h:mm")))</f>
        <v>0</v>
      </c>
      <c r="R4474" s="0" t="str">
        <f aca="false">CHOOSE(WEEKDAY(A4474),"Dom","Lun","Mar","Mie","Jue","Vie","Sab")</f>
        <v>Sab</v>
      </c>
    </row>
    <row r="4475" customFormat="false" ht="15" hidden="true" customHeight="false" outlineLevel="0" collapsed="false">
      <c r="B4475" s="9" t="str">
        <f aca="false">IF(K4475="LAG.OXIDACIÓN","Va a descargar a la Laguna de Oxidación",IF(K4475="GARAJE","Retorna al garaje",""))</f>
        <v/>
      </c>
      <c r="D4475" s="72"/>
      <c r="E4475" s="73"/>
      <c r="F4475" s="74"/>
      <c r="G4475" s="73"/>
      <c r="H4475" s="75"/>
      <c r="I4475" s="75"/>
      <c r="J4475" s="75"/>
      <c r="L4475" s="7"/>
      <c r="M4475" s="7"/>
      <c r="N4475" s="77" t="n">
        <f aca="false">IF(A4476=A4475,IF(L4476,TEXT(L4476-M4475,"h:mm"),0),IF(M4475&lt;0.25,TEXT(L4476-M4475,"h:mm"),TEXT(1-M4475+L4476,"h:mm")))</f>
        <v>0</v>
      </c>
      <c r="R4475" s="0" t="str">
        <f aca="false">CHOOSE(WEEKDAY(A4475),"Dom","Lun","Mar","Mie","Jue","Vie","Sab")</f>
        <v>Sab</v>
      </c>
    </row>
    <row r="4476" customFormat="false" ht="15" hidden="true" customHeight="false" outlineLevel="0" collapsed="false">
      <c r="B4476" s="9" t="str">
        <f aca="false">IF(K4476="LAG.OXIDACIÓN","Va a descargar a la Laguna de Oxidación",IF(K4476="GARAJE","Retorna al garaje",""))</f>
        <v/>
      </c>
      <c r="D4476" s="72"/>
      <c r="E4476" s="73"/>
      <c r="F4476" s="74"/>
      <c r="G4476" s="73"/>
      <c r="H4476" s="75"/>
      <c r="I4476" s="75"/>
      <c r="J4476" s="75"/>
      <c r="L4476" s="7"/>
      <c r="M4476" s="7"/>
      <c r="N4476" s="77" t="n">
        <f aca="false">IF(A4477=A4476,IF(L4477,TEXT(L4477-M4476,"h:mm"),0),IF(M4476&lt;0.25,TEXT(L4477-M4476,"h:mm"),TEXT(1-M4476+L4477,"h:mm")))</f>
        <v>0</v>
      </c>
      <c r="R4476" s="0" t="str">
        <f aca="false">CHOOSE(WEEKDAY(A4476),"Dom","Lun","Mar","Mie","Jue","Vie","Sab")</f>
        <v>Sab</v>
      </c>
    </row>
    <row r="4477" customFormat="false" ht="15" hidden="true" customHeight="false" outlineLevel="0" collapsed="false">
      <c r="B4477" s="9" t="str">
        <f aca="false">IF(K4477="LAG.OXIDACIÓN","Va a descargar a la Laguna de Oxidación",IF(K4477="GARAJE","Retorna al garaje",""))</f>
        <v/>
      </c>
      <c r="D4477" s="72"/>
      <c r="E4477" s="73"/>
      <c r="F4477" s="74"/>
      <c r="G4477" s="73"/>
      <c r="H4477" s="75"/>
      <c r="I4477" s="75"/>
      <c r="J4477" s="75"/>
      <c r="L4477" s="7"/>
      <c r="M4477" s="7"/>
      <c r="N4477" s="77" t="n">
        <f aca="false">IF(A4478=A4477,IF(L4478,TEXT(L4478-M4477,"h:mm"),0),IF(M4477&lt;0.25,TEXT(L4478-M4477,"h:mm"),TEXT(1-M4477+L4478,"h:mm")))</f>
        <v>0</v>
      </c>
      <c r="R4477" s="0" t="str">
        <f aca="false">CHOOSE(WEEKDAY(A4477),"Dom","Lun","Mar","Mie","Jue","Vie","Sab")</f>
        <v>Sab</v>
      </c>
    </row>
    <row r="4478" customFormat="false" ht="15" hidden="true" customHeight="false" outlineLevel="0" collapsed="false">
      <c r="B4478" s="9" t="str">
        <f aca="false">IF(K4478="LAG.OXIDACIÓN","Va a descargar a la Laguna de Oxidación",IF(K4478="GARAJE","Retorna al garaje",""))</f>
        <v/>
      </c>
      <c r="D4478" s="72"/>
      <c r="E4478" s="73"/>
      <c r="F4478" s="74"/>
      <c r="G4478" s="73"/>
      <c r="H4478" s="75"/>
      <c r="I4478" s="75"/>
      <c r="J4478" s="75"/>
      <c r="L4478" s="7"/>
      <c r="M4478" s="7"/>
      <c r="N4478" s="77" t="n">
        <f aca="false">IF(A4479=A4478,IF(L4479,TEXT(L4479-M4478,"h:mm"),0),IF(M4478&lt;0.25,TEXT(L4479-M4478,"h:mm"),TEXT(1-M4478+L4479,"h:mm")))</f>
        <v>0</v>
      </c>
      <c r="R4478" s="0" t="str">
        <f aca="false">CHOOSE(WEEKDAY(A4478),"Dom","Lun","Mar","Mie","Jue","Vie","Sab")</f>
        <v>Sab</v>
      </c>
    </row>
    <row r="4479" customFormat="false" ht="15" hidden="true" customHeight="false" outlineLevel="0" collapsed="false">
      <c r="B4479" s="9" t="str">
        <f aca="false">IF(K4479="LAG.OXIDACIÓN","Va a descargar a la Laguna de Oxidación",IF(K4479="GARAJE","Retorna al garaje",""))</f>
        <v/>
      </c>
      <c r="D4479" s="72"/>
      <c r="E4479" s="73"/>
      <c r="F4479" s="74"/>
      <c r="G4479" s="73"/>
      <c r="H4479" s="75"/>
      <c r="I4479" s="75"/>
      <c r="J4479" s="75"/>
      <c r="L4479" s="7"/>
      <c r="M4479" s="7"/>
      <c r="N4479" s="77" t="n">
        <f aca="false">IF(A4480=A4479,IF(L4480,TEXT(L4480-M4479,"h:mm"),0),IF(M4479&lt;0.25,TEXT(L4480-M4479,"h:mm"),TEXT(1-M4479+L4480,"h:mm")))</f>
        <v>0</v>
      </c>
      <c r="R4479" s="0" t="str">
        <f aca="false">CHOOSE(WEEKDAY(A4479),"Dom","Lun","Mar","Mie","Jue","Vie","Sab")</f>
        <v>Sab</v>
      </c>
    </row>
    <row r="4480" customFormat="false" ht="15" hidden="true" customHeight="false" outlineLevel="0" collapsed="false">
      <c r="B4480" s="9" t="str">
        <f aca="false">IF(K4480="LAG.OXIDACIÓN","Va a descargar a la Laguna de Oxidación",IF(K4480="GARAJE","Retorna al garaje",""))</f>
        <v/>
      </c>
      <c r="D4480" s="72"/>
      <c r="E4480" s="73"/>
      <c r="F4480" s="74"/>
      <c r="G4480" s="73"/>
      <c r="H4480" s="75"/>
      <c r="I4480" s="75"/>
      <c r="J4480" s="75"/>
      <c r="L4480" s="7"/>
      <c r="M4480" s="7"/>
      <c r="N4480" s="77" t="n">
        <f aca="false">IF(A4481=A4480,IF(L4481,TEXT(L4481-M4480,"h:mm"),0),IF(M4480&lt;0.25,TEXT(L4481-M4480,"h:mm"),TEXT(1-M4480+L4481,"h:mm")))</f>
        <v>0</v>
      </c>
      <c r="R4480" s="0" t="str">
        <f aca="false">CHOOSE(WEEKDAY(A4480),"Dom","Lun","Mar","Mie","Jue","Vie","Sab")</f>
        <v>Sab</v>
      </c>
    </row>
    <row r="4481" customFormat="false" ht="15" hidden="true" customHeight="false" outlineLevel="0" collapsed="false">
      <c r="B4481" s="9" t="str">
        <f aca="false">IF(K4481="LAG.OXIDACIÓN","Va a descargar a la Laguna de Oxidación",IF(K4481="GARAJE","Retorna al garaje",""))</f>
        <v/>
      </c>
      <c r="D4481" s="72"/>
      <c r="E4481" s="73"/>
      <c r="F4481" s="74"/>
      <c r="G4481" s="73"/>
      <c r="H4481" s="75"/>
      <c r="I4481" s="75"/>
      <c r="J4481" s="75"/>
      <c r="L4481" s="7"/>
      <c r="M4481" s="7"/>
      <c r="N4481" s="77" t="n">
        <f aca="false">IF(A4482=A4481,IF(L4482,TEXT(L4482-M4481,"h:mm"),0),IF(M4481&lt;0.25,TEXT(L4482-M4481,"h:mm"),TEXT(1-M4481+L4482,"h:mm")))</f>
        <v>0</v>
      </c>
      <c r="R4481" s="0" t="str">
        <f aca="false">CHOOSE(WEEKDAY(A4481),"Dom","Lun","Mar","Mie","Jue","Vie","Sab")</f>
        <v>Sab</v>
      </c>
    </row>
    <row r="4482" customFormat="false" ht="15" hidden="true" customHeight="false" outlineLevel="0" collapsed="false">
      <c r="B4482" s="9" t="str">
        <f aca="false">IF(K4482="LAG.OXIDACIÓN","Va a descargar a la Laguna de Oxidación",IF(K4482="GARAJE","Retorna al garaje",""))</f>
        <v/>
      </c>
      <c r="D4482" s="72"/>
      <c r="E4482" s="73"/>
      <c r="F4482" s="74"/>
      <c r="G4482" s="73"/>
      <c r="H4482" s="75"/>
      <c r="I4482" s="75"/>
      <c r="J4482" s="75"/>
      <c r="L4482" s="7"/>
      <c r="M4482" s="7"/>
      <c r="N4482" s="77" t="n">
        <f aca="false">IF(A4483=A4482,IF(L4483,TEXT(L4483-M4482,"h:mm"),0),IF(M4482&lt;0.25,TEXT(L4483-M4482,"h:mm"),TEXT(1-M4482+L4483,"h:mm")))</f>
        <v>0</v>
      </c>
      <c r="R4482" s="0" t="str">
        <f aca="false">CHOOSE(WEEKDAY(A4482),"Dom","Lun","Mar","Mie","Jue","Vie","Sab")</f>
        <v>Sab</v>
      </c>
    </row>
    <row r="4483" customFormat="false" ht="15" hidden="true" customHeight="false" outlineLevel="0" collapsed="false">
      <c r="B4483" s="9" t="str">
        <f aca="false">IF(K4483="LAG.OXIDACIÓN","Va a descargar a la Laguna de Oxidación",IF(K4483="GARAJE","Retorna al garaje",""))</f>
        <v/>
      </c>
      <c r="D4483" s="72"/>
      <c r="E4483" s="73"/>
      <c r="F4483" s="74"/>
      <c r="G4483" s="73"/>
      <c r="H4483" s="75"/>
      <c r="I4483" s="75"/>
      <c r="J4483" s="75"/>
      <c r="L4483" s="7"/>
      <c r="M4483" s="7"/>
      <c r="N4483" s="77" t="n">
        <f aca="false">IF(A4484=A4483,IF(L4484,TEXT(L4484-M4483,"h:mm"),0),IF(M4483&lt;0.25,TEXT(L4484-M4483,"h:mm"),TEXT(1-M4483+L4484,"h:mm")))</f>
        <v>0</v>
      </c>
      <c r="R4483" s="0" t="str">
        <f aca="false">CHOOSE(WEEKDAY(A4483),"Dom","Lun","Mar","Mie","Jue","Vie","Sab")</f>
        <v>Sab</v>
      </c>
    </row>
    <row r="4484" customFormat="false" ht="15" hidden="true" customHeight="false" outlineLevel="0" collapsed="false">
      <c r="B4484" s="9" t="str">
        <f aca="false">IF(K4484="LAG.OXIDACIÓN","Va a descargar a la Laguna de Oxidación",IF(K4484="GARAJE","Retorna al garaje",""))</f>
        <v/>
      </c>
      <c r="D4484" s="72"/>
      <c r="E4484" s="73"/>
      <c r="F4484" s="74"/>
      <c r="G4484" s="73"/>
      <c r="H4484" s="75"/>
      <c r="I4484" s="75"/>
      <c r="J4484" s="75"/>
      <c r="L4484" s="7"/>
      <c r="M4484" s="7"/>
      <c r="N4484" s="77" t="n">
        <f aca="false">IF(A4485=A4484,IF(L4485,TEXT(L4485-M4484,"h:mm"),0),IF(M4484&lt;0.25,TEXT(L4485-M4484,"h:mm"),TEXT(1-M4484+L4485,"h:mm")))</f>
        <v>0</v>
      </c>
      <c r="R4484" s="0" t="str">
        <f aca="false">CHOOSE(WEEKDAY(A4484),"Dom","Lun","Mar","Mie","Jue","Vie","Sab")</f>
        <v>Sab</v>
      </c>
    </row>
    <row r="4485" customFormat="false" ht="15" hidden="true" customHeight="false" outlineLevel="0" collapsed="false">
      <c r="B4485" s="9" t="str">
        <f aca="false">IF(K4485="LAG.OXIDACIÓN","Va a descargar a la Laguna de Oxidación",IF(K4485="GARAJE","Retorna al garaje",""))</f>
        <v/>
      </c>
      <c r="D4485" s="72"/>
      <c r="E4485" s="73"/>
      <c r="F4485" s="74"/>
      <c r="G4485" s="73"/>
      <c r="H4485" s="75"/>
      <c r="I4485" s="75"/>
      <c r="J4485" s="75"/>
      <c r="L4485" s="7"/>
      <c r="M4485" s="7"/>
      <c r="N4485" s="77" t="n">
        <f aca="false">IF(A4486=A4485,IF(L4486,TEXT(L4486-M4485,"h:mm"),0),IF(M4485&lt;0.25,TEXT(L4486-M4485,"h:mm"),TEXT(1-M4485+L4486,"h:mm")))</f>
        <v>0</v>
      </c>
      <c r="R4485" s="0" t="str">
        <f aca="false">CHOOSE(WEEKDAY(A4485),"Dom","Lun","Mar","Mie","Jue","Vie","Sab")</f>
        <v>Sab</v>
      </c>
    </row>
    <row r="4486" customFormat="false" ht="15" hidden="true" customHeight="false" outlineLevel="0" collapsed="false">
      <c r="B4486" s="9" t="str">
        <f aca="false">IF(K4486="LAG.OXIDACIÓN","Va a descargar a la Laguna de Oxidación",IF(K4486="GARAJE","Retorna al garaje",""))</f>
        <v/>
      </c>
      <c r="D4486" s="72"/>
      <c r="E4486" s="73"/>
      <c r="F4486" s="74"/>
      <c r="G4486" s="73"/>
      <c r="H4486" s="75"/>
      <c r="I4486" s="75"/>
      <c r="J4486" s="75"/>
      <c r="L4486" s="7"/>
      <c r="M4486" s="7"/>
      <c r="N4486" s="77" t="n">
        <f aca="false">IF(A4487=A4486,IF(L4487,TEXT(L4487-M4486,"h:mm"),0),IF(M4486&lt;0.25,TEXT(L4487-M4486,"h:mm"),TEXT(1-M4486+L4487,"h:mm")))</f>
        <v>0</v>
      </c>
      <c r="R4486" s="0" t="str">
        <f aca="false">CHOOSE(WEEKDAY(A4486),"Dom","Lun","Mar","Mie","Jue","Vie","Sab")</f>
        <v>Sab</v>
      </c>
    </row>
    <row r="4487" customFormat="false" ht="15" hidden="true" customHeight="false" outlineLevel="0" collapsed="false">
      <c r="B4487" s="9" t="str">
        <f aca="false">IF(K4487="LAG.OXIDACIÓN","Va a descargar a la Laguna de Oxidación",IF(K4487="GARAJE","Retorna al garaje",""))</f>
        <v/>
      </c>
      <c r="D4487" s="72"/>
      <c r="E4487" s="73"/>
      <c r="F4487" s="74"/>
      <c r="G4487" s="73"/>
      <c r="H4487" s="75"/>
      <c r="I4487" s="75"/>
      <c r="J4487" s="75"/>
      <c r="L4487" s="7"/>
      <c r="M4487" s="7"/>
      <c r="N4487" s="77" t="n">
        <f aca="false">IF(A4488=A4487,IF(L4488,TEXT(L4488-M4487,"h:mm"),0),IF(M4487&lt;0.25,TEXT(L4488-M4487,"h:mm"),TEXT(1-M4487+L4488,"h:mm")))</f>
        <v>0</v>
      </c>
      <c r="R4487" s="0" t="str">
        <f aca="false">CHOOSE(WEEKDAY(A4487),"Dom","Lun","Mar","Mie","Jue","Vie","Sab")</f>
        <v>Sab</v>
      </c>
    </row>
    <row r="4488" customFormat="false" ht="15" hidden="true" customHeight="false" outlineLevel="0" collapsed="false">
      <c r="B4488" s="9" t="str">
        <f aca="false">IF(K4488="LAG.OXIDACIÓN","Va a descargar a la Laguna de Oxidación",IF(K4488="GARAJE","Retorna al garaje",""))</f>
        <v/>
      </c>
      <c r="D4488" s="72"/>
      <c r="E4488" s="73"/>
      <c r="F4488" s="74"/>
      <c r="G4488" s="73"/>
      <c r="H4488" s="75"/>
      <c r="I4488" s="75"/>
      <c r="J4488" s="75"/>
      <c r="L4488" s="7"/>
      <c r="M4488" s="7"/>
      <c r="N4488" s="77" t="n">
        <f aca="false">IF(A4489=A4488,IF(L4489,TEXT(L4489-M4488,"h:mm"),0),IF(M4488&lt;0.25,TEXT(L4489-M4488,"h:mm"),TEXT(1-M4488+L4489,"h:mm")))</f>
        <v>0</v>
      </c>
      <c r="R4488" s="0" t="str">
        <f aca="false">CHOOSE(WEEKDAY(A4488),"Dom","Lun","Mar","Mie","Jue","Vie","Sab")</f>
        <v>Sab</v>
      </c>
    </row>
    <row r="4489" customFormat="false" ht="15" hidden="true" customHeight="false" outlineLevel="0" collapsed="false">
      <c r="B4489" s="9" t="str">
        <f aca="false">IF(K4489="LAG.OXIDACIÓN","Va a descargar a la Laguna de Oxidación",IF(K4489="GARAJE","Retorna al garaje",""))</f>
        <v/>
      </c>
      <c r="D4489" s="72"/>
      <c r="E4489" s="73"/>
      <c r="F4489" s="74"/>
      <c r="G4489" s="73"/>
      <c r="H4489" s="75"/>
      <c r="I4489" s="75"/>
      <c r="J4489" s="75"/>
      <c r="L4489" s="7"/>
      <c r="M4489" s="7"/>
      <c r="N4489" s="77" t="n">
        <f aca="false">IF(A4490=A4489,IF(L4490,TEXT(L4490-M4489,"h:mm"),0),IF(M4489&lt;0.25,TEXT(L4490-M4489,"h:mm"),TEXT(1-M4489+L4490,"h:mm")))</f>
        <v>0</v>
      </c>
      <c r="R4489" s="0" t="str">
        <f aca="false">CHOOSE(WEEKDAY(A4489),"Dom","Lun","Mar","Mie","Jue","Vie","Sab")</f>
        <v>Sab</v>
      </c>
    </row>
    <row r="4490" customFormat="false" ht="15" hidden="true" customHeight="false" outlineLevel="0" collapsed="false">
      <c r="B4490" s="9" t="str">
        <f aca="false">IF(K4490="LAG.OXIDACIÓN","Va a descargar a la Laguna de Oxidación",IF(K4490="GARAJE","Retorna al garaje",""))</f>
        <v/>
      </c>
      <c r="D4490" s="72"/>
      <c r="E4490" s="73"/>
      <c r="F4490" s="74"/>
      <c r="G4490" s="73"/>
      <c r="H4490" s="75"/>
      <c r="I4490" s="75"/>
      <c r="J4490" s="75"/>
      <c r="L4490" s="7"/>
      <c r="M4490" s="7"/>
      <c r="N4490" s="77" t="n">
        <f aca="false">IF(A4491=A4490,IF(L4491,TEXT(L4491-M4490,"h:mm"),0),IF(M4490&lt;0.25,TEXT(L4491-M4490,"h:mm"),TEXT(1-M4490+L4491,"h:mm")))</f>
        <v>0</v>
      </c>
      <c r="R4490" s="0" t="str">
        <f aca="false">CHOOSE(WEEKDAY(A4490),"Dom","Lun","Mar","Mie","Jue","Vie","Sab")</f>
        <v>Sab</v>
      </c>
    </row>
    <row r="4491" customFormat="false" ht="15" hidden="true" customHeight="false" outlineLevel="0" collapsed="false">
      <c r="B4491" s="9" t="str">
        <f aca="false">IF(K4491="LAG.OXIDACIÓN","Va a descargar a la Laguna de Oxidación",IF(K4491="GARAJE","Retorna al garaje",""))</f>
        <v/>
      </c>
      <c r="D4491" s="72"/>
      <c r="E4491" s="73"/>
      <c r="F4491" s="74"/>
      <c r="G4491" s="73"/>
      <c r="H4491" s="75"/>
      <c r="I4491" s="75"/>
      <c r="J4491" s="75"/>
      <c r="L4491" s="7"/>
      <c r="M4491" s="7"/>
      <c r="N4491" s="77" t="n">
        <f aca="false">IF(A4492=A4491,IF(L4492,TEXT(L4492-M4491,"h:mm"),0),IF(M4491&lt;0.25,TEXT(L4492-M4491,"h:mm"),TEXT(1-M4491+L4492,"h:mm")))</f>
        <v>0</v>
      </c>
      <c r="R4491" s="0" t="str">
        <f aca="false">CHOOSE(WEEKDAY(A4491),"Dom","Lun","Mar","Mie","Jue","Vie","Sab")</f>
        <v>Sab</v>
      </c>
    </row>
    <row r="4492" customFormat="false" ht="15" hidden="true" customHeight="false" outlineLevel="0" collapsed="false">
      <c r="B4492" s="9" t="str">
        <f aca="false">IF(K4492="LAG.OXIDACIÓN","Va a descargar a la Laguna de Oxidación",IF(K4492="GARAJE","Retorna al garaje",""))</f>
        <v/>
      </c>
      <c r="D4492" s="72"/>
      <c r="E4492" s="73"/>
      <c r="F4492" s="74"/>
      <c r="G4492" s="73"/>
      <c r="H4492" s="75"/>
      <c r="I4492" s="75"/>
      <c r="J4492" s="75"/>
      <c r="L4492" s="7"/>
      <c r="M4492" s="7"/>
      <c r="N4492" s="77" t="n">
        <f aca="false">IF(A4493=A4492,IF(L4493,TEXT(L4493-M4492,"h:mm"),0),IF(M4492&lt;0.25,TEXT(L4493-M4492,"h:mm"),TEXT(1-M4492+L4493,"h:mm")))</f>
        <v>0</v>
      </c>
      <c r="R4492" s="0" t="str">
        <f aca="false">CHOOSE(WEEKDAY(A4492),"Dom","Lun","Mar","Mie","Jue","Vie","Sab")</f>
        <v>Sab</v>
      </c>
    </row>
    <row r="4493" customFormat="false" ht="15" hidden="true" customHeight="false" outlineLevel="0" collapsed="false">
      <c r="B4493" s="9" t="str">
        <f aca="false">IF(K4493="LAG.OXIDACIÓN","Va a descargar a la Laguna de Oxidación",IF(K4493="GARAJE","Retorna al garaje",""))</f>
        <v/>
      </c>
      <c r="D4493" s="72"/>
      <c r="E4493" s="73"/>
      <c r="F4493" s="74"/>
      <c r="G4493" s="73"/>
      <c r="H4493" s="75"/>
      <c r="I4493" s="75"/>
      <c r="J4493" s="75"/>
      <c r="L4493" s="7"/>
      <c r="M4493" s="7"/>
      <c r="N4493" s="77" t="n">
        <f aca="false">IF(A4494=A4493,IF(L4494,TEXT(L4494-M4493,"h:mm"),0),IF(M4493&lt;0.25,TEXT(L4494-M4493,"h:mm"),TEXT(1-M4493+L4494,"h:mm")))</f>
        <v>0</v>
      </c>
      <c r="R4493" s="0" t="str">
        <f aca="false">CHOOSE(WEEKDAY(A4493),"Dom","Lun","Mar","Mie","Jue","Vie","Sab")</f>
        <v>Sab</v>
      </c>
    </row>
    <row r="4494" customFormat="false" ht="15" hidden="true" customHeight="false" outlineLevel="0" collapsed="false">
      <c r="B4494" s="9" t="str">
        <f aca="false">IF(K4494="LAG.OXIDACIÓN","Va a descargar a la Laguna de Oxidación",IF(K4494="GARAJE","Retorna al garaje",""))</f>
        <v/>
      </c>
      <c r="D4494" s="72"/>
      <c r="E4494" s="73"/>
      <c r="F4494" s="74"/>
      <c r="G4494" s="73"/>
      <c r="H4494" s="75"/>
      <c r="I4494" s="75"/>
      <c r="J4494" s="75"/>
      <c r="L4494" s="7"/>
      <c r="M4494" s="7"/>
      <c r="N4494" s="77" t="n">
        <f aca="false">IF(A4495=A4494,IF(L4495,TEXT(L4495-M4494,"h:mm"),0),IF(M4494&lt;0.25,TEXT(L4495-M4494,"h:mm"),TEXT(1-M4494+L4495,"h:mm")))</f>
        <v>0</v>
      </c>
      <c r="R4494" s="0" t="str">
        <f aca="false">CHOOSE(WEEKDAY(A4494),"Dom","Lun","Mar","Mie","Jue","Vie","Sab")</f>
        <v>Sab</v>
      </c>
    </row>
    <row r="4495" customFormat="false" ht="15" hidden="true" customHeight="false" outlineLevel="0" collapsed="false">
      <c r="B4495" s="9" t="str">
        <f aca="false">IF(K4495="LAG.OXIDACIÓN","Va a descargar a la Laguna de Oxidación",IF(K4495="GARAJE","Retorna al garaje",""))</f>
        <v/>
      </c>
      <c r="D4495" s="72"/>
      <c r="E4495" s="73"/>
      <c r="F4495" s="74"/>
      <c r="G4495" s="73"/>
      <c r="H4495" s="75"/>
      <c r="I4495" s="75"/>
      <c r="J4495" s="75"/>
      <c r="L4495" s="7"/>
      <c r="M4495" s="7"/>
      <c r="N4495" s="77" t="n">
        <f aca="false">IF(A4496=A4495,IF(L4496,TEXT(L4496-M4495,"h:mm"),0),IF(M4495&lt;0.25,TEXT(L4496-M4495,"h:mm"),TEXT(1-M4495+L4496,"h:mm")))</f>
        <v>0</v>
      </c>
      <c r="R4495" s="0" t="str">
        <f aca="false">CHOOSE(WEEKDAY(A4495),"Dom","Lun","Mar","Mie","Jue","Vie","Sab")</f>
        <v>Sab</v>
      </c>
    </row>
    <row r="4496" customFormat="false" ht="15" hidden="true" customHeight="false" outlineLevel="0" collapsed="false">
      <c r="B4496" s="9" t="str">
        <f aca="false">IF(K4496="LAG.OXIDACIÓN","Va a descargar a la Laguna de Oxidación",IF(K4496="GARAJE","Retorna al garaje",""))</f>
        <v/>
      </c>
      <c r="D4496" s="72"/>
      <c r="E4496" s="73"/>
      <c r="F4496" s="74"/>
      <c r="G4496" s="73"/>
      <c r="H4496" s="75"/>
      <c r="I4496" s="75"/>
      <c r="J4496" s="75"/>
      <c r="L4496" s="7"/>
      <c r="M4496" s="7"/>
      <c r="N4496" s="77" t="n">
        <f aca="false">IF(A4497=A4496,IF(L4497,TEXT(L4497-M4496,"h:mm"),0),IF(M4496&lt;0.25,TEXT(L4497-M4496,"h:mm"),TEXT(1-M4496+L4497,"h:mm")))</f>
        <v>0</v>
      </c>
      <c r="R4496" s="0" t="str">
        <f aca="false">CHOOSE(WEEKDAY(A4496),"Dom","Lun","Mar","Mie","Jue","Vie","Sab")</f>
        <v>Sab</v>
      </c>
    </row>
    <row r="4497" customFormat="false" ht="15" hidden="true" customHeight="false" outlineLevel="0" collapsed="false">
      <c r="B4497" s="9" t="str">
        <f aca="false">IF(K4497="LAG.OXIDACIÓN","Va a descargar a la Laguna de Oxidación",IF(K4497="GARAJE","Retorna al garaje",""))</f>
        <v/>
      </c>
      <c r="D4497" s="72"/>
      <c r="E4497" s="73"/>
      <c r="F4497" s="74"/>
      <c r="G4497" s="73"/>
      <c r="H4497" s="75"/>
      <c r="I4497" s="75"/>
      <c r="J4497" s="75"/>
      <c r="L4497" s="7"/>
      <c r="M4497" s="7"/>
      <c r="N4497" s="77" t="n">
        <f aca="false">IF(A4498=A4497,IF(L4498,TEXT(L4498-M4497,"h:mm"),0),IF(M4497&lt;0.25,TEXT(L4498-M4497,"h:mm"),TEXT(1-M4497+L4498,"h:mm")))</f>
        <v>0</v>
      </c>
      <c r="R4497" s="0" t="str">
        <f aca="false">CHOOSE(WEEKDAY(A4497),"Dom","Lun","Mar","Mie","Jue","Vie","Sab")</f>
        <v>Sab</v>
      </c>
    </row>
    <row r="4498" customFormat="false" ht="15" hidden="true" customHeight="false" outlineLevel="0" collapsed="false">
      <c r="B4498" s="9" t="str">
        <f aca="false">IF(K4498="LAG.OXIDACIÓN","Va a descargar a la Laguna de Oxidación",IF(K4498="GARAJE","Retorna al garaje",""))</f>
        <v/>
      </c>
      <c r="D4498" s="72"/>
      <c r="E4498" s="73"/>
      <c r="F4498" s="74"/>
      <c r="G4498" s="73"/>
      <c r="H4498" s="75"/>
      <c r="I4498" s="75"/>
      <c r="J4498" s="75"/>
      <c r="L4498" s="7"/>
      <c r="M4498" s="7"/>
      <c r="N4498" s="77" t="n">
        <f aca="false">IF(A4499=A4498,IF(L4499,TEXT(L4499-M4498,"h:mm"),0),IF(M4498&lt;0.25,TEXT(L4499-M4498,"h:mm"),TEXT(1-M4498+L4499,"h:mm")))</f>
        <v>0</v>
      </c>
      <c r="R4498" s="0" t="str">
        <f aca="false">CHOOSE(WEEKDAY(A4498),"Dom","Lun","Mar","Mie","Jue","Vie","Sab")</f>
        <v>Sab</v>
      </c>
    </row>
    <row r="4499" customFormat="false" ht="15" hidden="true" customHeight="false" outlineLevel="0" collapsed="false">
      <c r="B4499" s="9" t="str">
        <f aca="false">IF(K4499="LAG.OXIDACIÓN","Va a descargar a la Laguna de Oxidación",IF(K4499="GARAJE","Retorna al garaje",""))</f>
        <v/>
      </c>
      <c r="D4499" s="72"/>
      <c r="E4499" s="73"/>
      <c r="F4499" s="74"/>
      <c r="G4499" s="73"/>
      <c r="H4499" s="75"/>
      <c r="I4499" s="75"/>
      <c r="J4499" s="75"/>
      <c r="L4499" s="7"/>
      <c r="M4499" s="7"/>
      <c r="N4499" s="77" t="n">
        <f aca="false">IF(A4500=A4499,IF(L4500,TEXT(L4500-M4499,"h:mm"),0),IF(M4499&lt;0.25,TEXT(L4500-M4499,"h:mm"),TEXT(1-M4499+L4500,"h:mm")))</f>
        <v>0</v>
      </c>
      <c r="R4499" s="0" t="str">
        <f aca="false">CHOOSE(WEEKDAY(A4499),"Dom","Lun","Mar","Mie","Jue","Vie","Sab")</f>
        <v>Sab</v>
      </c>
    </row>
    <row r="4500" customFormat="false" ht="15" hidden="true" customHeight="false" outlineLevel="0" collapsed="false">
      <c r="B4500" s="9" t="str">
        <f aca="false">IF(K4500="LAG.OXIDACIÓN","Va a descargar a la Laguna de Oxidación",IF(K4500="GARAJE","Retorna al garaje",""))</f>
        <v/>
      </c>
      <c r="D4500" s="72"/>
      <c r="E4500" s="73"/>
      <c r="F4500" s="74"/>
      <c r="G4500" s="73"/>
      <c r="H4500" s="75"/>
      <c r="I4500" s="75"/>
      <c r="J4500" s="75"/>
      <c r="L4500" s="7"/>
      <c r="M4500" s="7"/>
      <c r="N4500" s="77" t="n">
        <f aca="false">IF(A4501=A4500,IF(L4501,TEXT(L4501-M4500,"h:mm"),0),IF(M4500&lt;0.25,TEXT(L4501-M4500,"h:mm"),TEXT(1-M4500+L4501,"h:mm")))</f>
        <v>0</v>
      </c>
      <c r="R4500" s="0" t="str">
        <f aca="false">CHOOSE(WEEKDAY(A4500),"Dom","Lun","Mar","Mie","Jue","Vie","Sab")</f>
        <v>Sab</v>
      </c>
    </row>
    <row r="4501" customFormat="false" ht="15" hidden="true" customHeight="false" outlineLevel="0" collapsed="false">
      <c r="B4501" s="9" t="str">
        <f aca="false">IF(K4501="LAG.OXIDACIÓN","Va a descargar a la Laguna de Oxidación",IF(K4501="GARAJE","Retorna al garaje",""))</f>
        <v/>
      </c>
      <c r="D4501" s="72"/>
      <c r="E4501" s="73"/>
      <c r="F4501" s="74"/>
      <c r="G4501" s="73"/>
      <c r="H4501" s="75"/>
      <c r="I4501" s="75"/>
      <c r="J4501" s="75"/>
      <c r="L4501" s="7"/>
      <c r="M4501" s="7"/>
      <c r="N4501" s="77" t="n">
        <f aca="false">IF(A4502=A4501,IF(L4502,TEXT(L4502-M4501,"h:mm"),0),IF(M4501&lt;0.25,TEXT(L4502-M4501,"h:mm"),TEXT(1-M4501+L4502,"h:mm")))</f>
        <v>0</v>
      </c>
      <c r="R4501" s="0" t="str">
        <f aca="false">CHOOSE(WEEKDAY(A4501),"Dom","Lun","Mar","Mie","Jue","Vie","Sab")</f>
        <v>Sab</v>
      </c>
    </row>
    <row r="4502" customFormat="false" ht="15" hidden="true" customHeight="false" outlineLevel="0" collapsed="false">
      <c r="B4502" s="9" t="str">
        <f aca="false">IF(K4502="LAG.OXIDACIÓN","Va a descargar a la Laguna de Oxidación",IF(K4502="GARAJE","Retorna al garaje",""))</f>
        <v/>
      </c>
      <c r="D4502" s="72"/>
      <c r="E4502" s="73"/>
      <c r="F4502" s="74"/>
      <c r="G4502" s="73"/>
      <c r="H4502" s="75"/>
      <c r="I4502" s="75"/>
      <c r="J4502" s="75"/>
      <c r="L4502" s="7"/>
      <c r="M4502" s="7"/>
      <c r="N4502" s="77" t="n">
        <f aca="false">IF(A4503=A4502,IF(L4503,TEXT(L4503-M4502,"h:mm"),0),IF(M4502&lt;0.25,TEXT(L4503-M4502,"h:mm"),TEXT(1-M4502+L4503,"h:mm")))</f>
        <v>0</v>
      </c>
      <c r="R4502" s="0" t="str">
        <f aca="false">CHOOSE(WEEKDAY(A4502),"Dom","Lun","Mar","Mie","Jue","Vie","Sab")</f>
        <v>Sab</v>
      </c>
    </row>
    <row r="4503" customFormat="false" ht="15" hidden="true" customHeight="false" outlineLevel="0" collapsed="false">
      <c r="B4503" s="9" t="str">
        <f aca="false">IF(K4503="LAG.OXIDACIÓN","Va a descargar a la Laguna de Oxidación",IF(K4503="GARAJE","Retorna al garaje",""))</f>
        <v/>
      </c>
      <c r="D4503" s="72"/>
      <c r="E4503" s="73"/>
      <c r="F4503" s="74"/>
      <c r="G4503" s="73"/>
      <c r="H4503" s="75"/>
      <c r="I4503" s="75"/>
      <c r="J4503" s="75"/>
      <c r="L4503" s="7"/>
      <c r="M4503" s="7"/>
      <c r="N4503" s="77" t="n">
        <f aca="false">IF(A4504=A4503,IF(L4504,TEXT(L4504-M4503,"h:mm"),0),IF(M4503&lt;0.25,TEXT(L4504-M4503,"h:mm"),TEXT(1-M4503+L4504,"h:mm")))</f>
        <v>0</v>
      </c>
      <c r="R4503" s="0" t="str">
        <f aca="false">CHOOSE(WEEKDAY(A4503),"Dom","Lun","Mar","Mie","Jue","Vie","Sab")</f>
        <v>Sab</v>
      </c>
    </row>
    <row r="4504" customFormat="false" ht="15" hidden="true" customHeight="false" outlineLevel="0" collapsed="false">
      <c r="B4504" s="9" t="str">
        <f aca="false">IF(K4504="LAG.OXIDACIÓN","Va a descargar a la Laguna de Oxidación",IF(K4504="GARAJE","Retorna al garaje",""))</f>
        <v/>
      </c>
      <c r="D4504" s="72"/>
      <c r="E4504" s="73"/>
      <c r="F4504" s="74"/>
      <c r="G4504" s="73"/>
      <c r="H4504" s="75"/>
      <c r="I4504" s="75"/>
      <c r="J4504" s="75"/>
      <c r="L4504" s="7"/>
      <c r="M4504" s="7"/>
      <c r="N4504" s="77" t="n">
        <f aca="false">IF(A4505=A4504,IF(L4505,TEXT(L4505-M4504,"h:mm"),0),IF(M4504&lt;0.25,TEXT(L4505-M4504,"h:mm"),TEXT(1-M4504+L4505,"h:mm")))</f>
        <v>0</v>
      </c>
      <c r="R4504" s="0" t="str">
        <f aca="false">CHOOSE(WEEKDAY(A4504),"Dom","Lun","Mar","Mie","Jue","Vie","Sab")</f>
        <v>Sab</v>
      </c>
    </row>
    <row r="4505" customFormat="false" ht="15" hidden="true" customHeight="false" outlineLevel="0" collapsed="false">
      <c r="B4505" s="9" t="str">
        <f aca="false">IF(K4505="LAG.OXIDACIÓN","Va a descargar a la Laguna de Oxidación",IF(K4505="GARAJE","Retorna al garaje",""))</f>
        <v/>
      </c>
      <c r="D4505" s="72"/>
      <c r="E4505" s="73"/>
      <c r="F4505" s="74"/>
      <c r="G4505" s="73"/>
      <c r="H4505" s="75"/>
      <c r="I4505" s="75"/>
      <c r="J4505" s="75"/>
      <c r="L4505" s="7"/>
      <c r="M4505" s="7"/>
      <c r="N4505" s="77" t="n">
        <f aca="false">IF(A4506=A4505,IF(L4506,TEXT(L4506-M4505,"h:mm"),0),IF(M4505&lt;0.25,TEXT(L4506-M4505,"h:mm"),TEXT(1-M4505+L4506,"h:mm")))</f>
        <v>0</v>
      </c>
      <c r="R4505" s="0" t="str">
        <f aca="false">CHOOSE(WEEKDAY(A4505),"Dom","Lun","Mar","Mie","Jue","Vie","Sab")</f>
        <v>Sab</v>
      </c>
    </row>
    <row r="4506" customFormat="false" ht="15" hidden="true" customHeight="false" outlineLevel="0" collapsed="false">
      <c r="B4506" s="9" t="str">
        <f aca="false">IF(K4506="LAG.OXIDACIÓN","Va a descargar a la Laguna de Oxidación",IF(K4506="GARAJE","Retorna al garaje",""))</f>
        <v/>
      </c>
      <c r="D4506" s="72"/>
      <c r="E4506" s="73"/>
      <c r="F4506" s="74"/>
      <c r="G4506" s="73"/>
      <c r="H4506" s="75"/>
      <c r="I4506" s="75"/>
      <c r="J4506" s="75"/>
      <c r="L4506" s="7"/>
      <c r="M4506" s="7"/>
      <c r="N4506" s="77" t="n">
        <f aca="false">IF(A4507=A4506,IF(L4507,TEXT(L4507-M4506,"h:mm"),0),IF(M4506&lt;0.25,TEXT(L4507-M4506,"h:mm"),TEXT(1-M4506+L4507,"h:mm")))</f>
        <v>0</v>
      </c>
      <c r="R4506" s="0" t="str">
        <f aca="false">CHOOSE(WEEKDAY(A4506),"Dom","Lun","Mar","Mie","Jue","Vie","Sab")</f>
        <v>Sab</v>
      </c>
    </row>
    <row r="4507" customFormat="false" ht="15" hidden="true" customHeight="false" outlineLevel="0" collapsed="false">
      <c r="B4507" s="9" t="str">
        <f aca="false">IF(K4507="LAG.OXIDACIÓN","Va a descargar a la Laguna de Oxidación",IF(K4507="GARAJE","Retorna al garaje",""))</f>
        <v/>
      </c>
      <c r="D4507" s="72"/>
      <c r="E4507" s="73"/>
      <c r="F4507" s="74"/>
      <c r="G4507" s="73"/>
      <c r="H4507" s="75"/>
      <c r="I4507" s="75"/>
      <c r="J4507" s="75"/>
      <c r="L4507" s="7"/>
      <c r="M4507" s="7"/>
      <c r="N4507" s="77" t="n">
        <f aca="false">IF(A4508=A4507,IF(L4508,TEXT(L4508-M4507,"h:mm"),0),IF(M4507&lt;0.25,TEXT(L4508-M4507,"h:mm"),TEXT(1-M4507+L4508,"h:mm")))</f>
        <v>0</v>
      </c>
      <c r="R4507" s="0" t="str">
        <f aca="false">CHOOSE(WEEKDAY(A4507),"Dom","Lun","Mar","Mie","Jue","Vie","Sab")</f>
        <v>Sab</v>
      </c>
    </row>
    <row r="4508" customFormat="false" ht="15" hidden="true" customHeight="false" outlineLevel="0" collapsed="false">
      <c r="B4508" s="9" t="str">
        <f aca="false">IF(K4508="LAG.OXIDACIÓN","Va a descargar a la Laguna de Oxidación",IF(K4508="GARAJE","Retorna al garaje",""))</f>
        <v/>
      </c>
      <c r="D4508" s="72"/>
      <c r="E4508" s="73"/>
      <c r="F4508" s="74"/>
      <c r="G4508" s="73"/>
      <c r="H4508" s="75"/>
      <c r="I4508" s="75"/>
      <c r="J4508" s="75"/>
      <c r="L4508" s="7"/>
      <c r="M4508" s="7"/>
      <c r="N4508" s="77" t="n">
        <f aca="false">IF(A4509=A4508,IF(L4509,TEXT(L4509-M4508,"h:mm"),0),IF(M4508&lt;0.25,TEXT(L4509-M4508,"h:mm"),TEXT(1-M4508+L4509,"h:mm")))</f>
        <v>0</v>
      </c>
      <c r="R4508" s="0" t="str">
        <f aca="false">CHOOSE(WEEKDAY(A4508),"Dom","Lun","Mar","Mie","Jue","Vie","Sab")</f>
        <v>Sab</v>
      </c>
    </row>
    <row r="4509" customFormat="false" ht="15" hidden="true" customHeight="false" outlineLevel="0" collapsed="false">
      <c r="B4509" s="9" t="str">
        <f aca="false">IF(K4509="LAG.OXIDACIÓN","Va a descargar a la Laguna de Oxidación",IF(K4509="GARAJE","Retorna al garaje",""))</f>
        <v/>
      </c>
      <c r="D4509" s="72"/>
      <c r="E4509" s="73"/>
      <c r="F4509" s="74"/>
      <c r="G4509" s="73"/>
      <c r="H4509" s="75"/>
      <c r="I4509" s="75"/>
      <c r="J4509" s="75"/>
      <c r="L4509" s="7"/>
      <c r="M4509" s="7"/>
      <c r="N4509" s="77" t="n">
        <f aca="false">IF(A4510=A4509,IF(L4510,TEXT(L4510-M4509,"h:mm"),0),IF(M4509&lt;0.25,TEXT(L4510-M4509,"h:mm"),TEXT(1-M4509+L4510,"h:mm")))</f>
        <v>0</v>
      </c>
      <c r="R4509" s="0" t="str">
        <f aca="false">CHOOSE(WEEKDAY(A4509),"Dom","Lun","Mar","Mie","Jue","Vie","Sab")</f>
        <v>Sab</v>
      </c>
    </row>
    <row r="4510" customFormat="false" ht="15" hidden="true" customHeight="false" outlineLevel="0" collapsed="false">
      <c r="B4510" s="9" t="str">
        <f aca="false">IF(K4510="LAG.OXIDACIÓN","Va a descargar a la Laguna de Oxidación",IF(K4510="GARAJE","Retorna al garaje",""))</f>
        <v/>
      </c>
      <c r="D4510" s="72"/>
      <c r="E4510" s="73"/>
      <c r="F4510" s="74"/>
      <c r="G4510" s="73"/>
      <c r="H4510" s="75"/>
      <c r="I4510" s="75"/>
      <c r="J4510" s="75"/>
      <c r="L4510" s="7"/>
      <c r="M4510" s="7"/>
      <c r="N4510" s="77" t="n">
        <f aca="false">IF(A4511=A4510,IF(L4511,TEXT(L4511-M4510,"h:mm"),0),IF(M4510&lt;0.25,TEXT(L4511-M4510,"h:mm"),TEXT(1-M4510+L4511,"h:mm")))</f>
        <v>0</v>
      </c>
      <c r="R4510" s="0" t="str">
        <f aca="false">CHOOSE(WEEKDAY(A4510),"Dom","Lun","Mar","Mie","Jue","Vie","Sab")</f>
        <v>Sab</v>
      </c>
    </row>
    <row r="4511" customFormat="false" ht="15" hidden="true" customHeight="false" outlineLevel="0" collapsed="false">
      <c r="B4511" s="9" t="str">
        <f aca="false">IF(K4511="LAG.OXIDACIÓN","Va a descargar a la Laguna de Oxidación",IF(K4511="GARAJE","Retorna al garaje",""))</f>
        <v/>
      </c>
      <c r="D4511" s="72"/>
      <c r="E4511" s="73"/>
      <c r="F4511" s="74"/>
      <c r="G4511" s="73"/>
      <c r="H4511" s="75"/>
      <c r="I4511" s="75"/>
      <c r="J4511" s="75"/>
      <c r="L4511" s="7"/>
      <c r="M4511" s="7"/>
      <c r="N4511" s="77" t="n">
        <f aca="false">IF(A4512=A4511,IF(L4512,TEXT(L4512-M4511,"h:mm"),0),IF(M4511&lt;0.25,TEXT(L4512-M4511,"h:mm"),TEXT(1-M4511+L4512,"h:mm")))</f>
        <v>0</v>
      </c>
      <c r="R4511" s="0" t="str">
        <f aca="false">CHOOSE(WEEKDAY(A4511),"Dom","Lun","Mar","Mie","Jue","Vie","Sab")</f>
        <v>Sab</v>
      </c>
    </row>
    <row r="4512" customFormat="false" ht="15" hidden="true" customHeight="false" outlineLevel="0" collapsed="false">
      <c r="B4512" s="9" t="str">
        <f aca="false">IF(K4512="LAG.OXIDACIÓN","Va a descargar a la Laguna de Oxidación",IF(K4512="GARAJE","Retorna al garaje",""))</f>
        <v/>
      </c>
      <c r="D4512" s="72"/>
      <c r="E4512" s="73"/>
      <c r="F4512" s="74"/>
      <c r="G4512" s="73"/>
      <c r="H4512" s="75"/>
      <c r="I4512" s="75"/>
      <c r="J4512" s="75"/>
      <c r="L4512" s="7"/>
      <c r="M4512" s="7"/>
      <c r="N4512" s="77" t="n">
        <f aca="false">IF(A4513=A4512,IF(L4513,TEXT(L4513-M4512,"h:mm"),0),IF(M4512&lt;0.25,TEXT(L4513-M4512,"h:mm"),TEXT(1-M4512+L4513,"h:mm")))</f>
        <v>0</v>
      </c>
      <c r="R4512" s="0" t="str">
        <f aca="false">CHOOSE(WEEKDAY(A4512),"Dom","Lun","Mar","Mie","Jue","Vie","Sab")</f>
        <v>Sab</v>
      </c>
    </row>
    <row r="4513" customFormat="false" ht="15" hidden="true" customHeight="false" outlineLevel="0" collapsed="false">
      <c r="B4513" s="9" t="str">
        <f aca="false">IF(K4513="LAG.OXIDACIÓN","Va a descargar a la Laguna de Oxidación",IF(K4513="GARAJE","Retorna al garaje",""))</f>
        <v/>
      </c>
      <c r="D4513" s="72"/>
      <c r="E4513" s="73"/>
      <c r="F4513" s="74"/>
      <c r="G4513" s="73"/>
      <c r="H4513" s="75"/>
      <c r="I4513" s="75"/>
      <c r="J4513" s="75"/>
      <c r="L4513" s="7"/>
      <c r="M4513" s="7"/>
      <c r="N4513" s="77" t="n">
        <f aca="false">IF(A4514=A4513,IF(L4514,TEXT(L4514-M4513,"h:mm"),0),IF(M4513&lt;0.25,TEXT(L4514-M4513,"h:mm"),TEXT(1-M4513+L4514,"h:mm")))</f>
        <v>0</v>
      </c>
      <c r="R4513" s="0" t="str">
        <f aca="false">CHOOSE(WEEKDAY(A4513),"Dom","Lun","Mar","Mie","Jue","Vie","Sab")</f>
        <v>Sab</v>
      </c>
    </row>
    <row r="4514" customFormat="false" ht="15" hidden="true" customHeight="false" outlineLevel="0" collapsed="false">
      <c r="B4514" s="9" t="str">
        <f aca="false">IF(K4514="LAG.OXIDACIÓN","Va a descargar a la Laguna de Oxidación",IF(K4514="GARAJE","Retorna al garaje",""))</f>
        <v/>
      </c>
      <c r="D4514" s="72"/>
      <c r="E4514" s="73"/>
      <c r="F4514" s="74"/>
      <c r="G4514" s="73"/>
      <c r="H4514" s="75"/>
      <c r="I4514" s="75"/>
      <c r="J4514" s="75"/>
      <c r="L4514" s="7"/>
      <c r="M4514" s="7"/>
      <c r="N4514" s="77" t="n">
        <f aca="false">IF(A4515=A4514,IF(L4515,TEXT(L4515-M4514,"h:mm"),0),IF(M4514&lt;0.25,TEXT(L4515-M4514,"h:mm"),TEXT(1-M4514+L4515,"h:mm")))</f>
        <v>0</v>
      </c>
      <c r="R4514" s="0" t="str">
        <f aca="false">CHOOSE(WEEKDAY(A4514),"Dom","Lun","Mar","Mie","Jue","Vie","Sab")</f>
        <v>Sab</v>
      </c>
    </row>
    <row r="4515" customFormat="false" ht="15" hidden="true" customHeight="false" outlineLevel="0" collapsed="false">
      <c r="B4515" s="9" t="str">
        <f aca="false">IF(K4515="LAG.OXIDACIÓN","Va a descargar a la Laguna de Oxidación",IF(K4515="GARAJE","Retorna al garaje",""))</f>
        <v/>
      </c>
      <c r="D4515" s="72"/>
      <c r="E4515" s="73"/>
      <c r="F4515" s="74"/>
      <c r="G4515" s="73"/>
      <c r="H4515" s="75"/>
      <c r="I4515" s="75"/>
      <c r="J4515" s="75"/>
      <c r="L4515" s="7"/>
      <c r="M4515" s="7"/>
      <c r="N4515" s="77" t="n">
        <f aca="false">IF(A4516=A4515,IF(L4516,TEXT(L4516-M4515,"h:mm"),0),IF(M4515&lt;0.25,TEXT(L4516-M4515,"h:mm"),TEXT(1-M4515+L4516,"h:mm")))</f>
        <v>0</v>
      </c>
      <c r="R4515" s="0" t="str">
        <f aca="false">CHOOSE(WEEKDAY(A4515),"Dom","Lun","Mar","Mie","Jue","Vie","Sab")</f>
        <v>Sab</v>
      </c>
    </row>
    <row r="4516" customFormat="false" ht="15" hidden="true" customHeight="false" outlineLevel="0" collapsed="false">
      <c r="B4516" s="9" t="str">
        <f aca="false">IF(K4516="LAG.OXIDACIÓN","Va a descargar a la Laguna de Oxidación",IF(K4516="GARAJE","Retorna al garaje",""))</f>
        <v/>
      </c>
      <c r="D4516" s="72"/>
      <c r="E4516" s="73"/>
      <c r="F4516" s="74"/>
      <c r="G4516" s="73"/>
      <c r="H4516" s="75"/>
      <c r="I4516" s="75"/>
      <c r="J4516" s="75"/>
      <c r="L4516" s="7"/>
      <c r="M4516" s="7"/>
      <c r="N4516" s="77" t="n">
        <f aca="false">IF(A4517=A4516,IF(L4517,TEXT(L4517-M4516,"h:mm"),0),IF(M4516&lt;0.25,TEXT(L4517-M4516,"h:mm"),TEXT(1-M4516+L4517,"h:mm")))</f>
        <v>0</v>
      </c>
      <c r="R4516" s="0" t="str">
        <f aca="false">CHOOSE(WEEKDAY(A4516),"Dom","Lun","Mar","Mie","Jue","Vie","Sab")</f>
        <v>Sab</v>
      </c>
    </row>
    <row r="4517" customFormat="false" ht="15" hidden="true" customHeight="false" outlineLevel="0" collapsed="false">
      <c r="B4517" s="9" t="str">
        <f aca="false">IF(K4517="LAG.OXIDACIÓN","Va a descargar a la Laguna de Oxidación",IF(K4517="GARAJE","Retorna al garaje",""))</f>
        <v/>
      </c>
      <c r="D4517" s="72"/>
      <c r="E4517" s="73"/>
      <c r="F4517" s="74"/>
      <c r="G4517" s="73"/>
      <c r="H4517" s="75"/>
      <c r="I4517" s="75"/>
      <c r="J4517" s="75"/>
      <c r="L4517" s="7"/>
      <c r="M4517" s="7"/>
      <c r="N4517" s="77" t="n">
        <f aca="false">IF(A4518=A4517,IF(L4518,TEXT(L4518-M4517,"h:mm"),0),IF(M4517&lt;0.25,TEXT(L4518-M4517,"h:mm"),TEXT(1-M4517+L4518,"h:mm")))</f>
        <v>0</v>
      </c>
      <c r="R4517" s="0" t="str">
        <f aca="false">CHOOSE(WEEKDAY(A4517),"Dom","Lun","Mar","Mie","Jue","Vie","Sab")</f>
        <v>Sab</v>
      </c>
    </row>
    <row r="4518" customFormat="false" ht="15" hidden="true" customHeight="false" outlineLevel="0" collapsed="false">
      <c r="B4518" s="9" t="str">
        <f aca="false">IF(K4518="LAG.OXIDACIÓN","Va a descargar a la Laguna de Oxidación",IF(K4518="GARAJE","Retorna al garaje",""))</f>
        <v/>
      </c>
      <c r="D4518" s="72"/>
      <c r="E4518" s="73"/>
      <c r="F4518" s="74"/>
      <c r="G4518" s="73"/>
      <c r="H4518" s="75"/>
      <c r="I4518" s="75"/>
      <c r="J4518" s="75"/>
      <c r="L4518" s="7"/>
      <c r="M4518" s="7"/>
      <c r="N4518" s="77" t="n">
        <f aca="false">IF(A4519=A4518,IF(L4519,TEXT(L4519-M4518,"h:mm"),0),IF(M4518&lt;0.25,TEXT(L4519-M4518,"h:mm"),TEXT(1-M4518+L4519,"h:mm")))</f>
        <v>0</v>
      </c>
      <c r="R4518" s="0" t="str">
        <f aca="false">CHOOSE(WEEKDAY(A4518),"Dom","Lun","Mar","Mie","Jue","Vie","Sab")</f>
        <v>Sab</v>
      </c>
    </row>
    <row r="4519" customFormat="false" ht="15" hidden="true" customHeight="false" outlineLevel="0" collapsed="false">
      <c r="B4519" s="9" t="str">
        <f aca="false">IF(K4519="LAG.OXIDACIÓN","Va a descargar a la Laguna de Oxidación",IF(K4519="GARAJE","Retorna al garaje",""))</f>
        <v/>
      </c>
      <c r="D4519" s="72"/>
      <c r="E4519" s="73"/>
      <c r="F4519" s="74"/>
      <c r="G4519" s="73"/>
      <c r="H4519" s="75"/>
      <c r="I4519" s="75"/>
      <c r="J4519" s="75"/>
      <c r="L4519" s="7"/>
      <c r="M4519" s="7"/>
      <c r="N4519" s="77" t="n">
        <f aca="false">IF(A4520=A4519,IF(L4520,TEXT(L4520-M4519,"h:mm"),0),IF(M4519&lt;0.25,TEXT(L4520-M4519,"h:mm"),TEXT(1-M4519+L4520,"h:mm")))</f>
        <v>0</v>
      </c>
      <c r="R4519" s="0" t="str">
        <f aca="false">CHOOSE(WEEKDAY(A4519),"Dom","Lun","Mar","Mie","Jue","Vie","Sab")</f>
        <v>Sab</v>
      </c>
    </row>
    <row r="4520" customFormat="false" ht="15" hidden="true" customHeight="false" outlineLevel="0" collapsed="false">
      <c r="B4520" s="9" t="str">
        <f aca="false">IF(K4520="LAG.OXIDACIÓN","Va a descargar a la Laguna de Oxidación",IF(K4520="GARAJE","Retorna al garaje",""))</f>
        <v/>
      </c>
      <c r="D4520" s="72"/>
      <c r="E4520" s="73"/>
      <c r="F4520" s="74"/>
      <c r="G4520" s="73"/>
      <c r="H4520" s="75"/>
      <c r="I4520" s="75"/>
      <c r="J4520" s="75"/>
      <c r="L4520" s="7"/>
      <c r="M4520" s="7"/>
      <c r="N4520" s="77" t="n">
        <f aca="false">IF(A4521=A4520,IF(L4521,TEXT(L4521-M4520,"h:mm"),0),IF(M4520&lt;0.25,TEXT(L4521-M4520,"h:mm"),TEXT(1-M4520+L4521,"h:mm")))</f>
        <v>0</v>
      </c>
      <c r="R4520" s="0" t="str">
        <f aca="false">CHOOSE(WEEKDAY(A4520),"Dom","Lun","Mar","Mie","Jue","Vie","Sab")</f>
        <v>Sab</v>
      </c>
    </row>
    <row r="4521" customFormat="false" ht="15" hidden="true" customHeight="false" outlineLevel="0" collapsed="false">
      <c r="B4521" s="9" t="str">
        <f aca="false">IF(K4521="LAG.OXIDACIÓN","Va a descargar a la Laguna de Oxidación",IF(K4521="GARAJE","Retorna al garaje",""))</f>
        <v/>
      </c>
      <c r="D4521" s="72"/>
      <c r="E4521" s="73"/>
      <c r="F4521" s="74"/>
      <c r="G4521" s="73"/>
      <c r="H4521" s="75"/>
      <c r="I4521" s="75"/>
      <c r="J4521" s="75"/>
      <c r="L4521" s="7"/>
      <c r="M4521" s="7"/>
      <c r="N4521" s="77" t="n">
        <f aca="false">IF(A4522=A4521,IF(L4522,TEXT(L4522-M4521,"h:mm"),0),IF(M4521&lt;0.25,TEXT(L4522-M4521,"h:mm"),TEXT(1-M4521+L4522,"h:mm")))</f>
        <v>0</v>
      </c>
      <c r="R4521" s="0" t="str">
        <f aca="false">CHOOSE(WEEKDAY(A4521),"Dom","Lun","Mar","Mie","Jue","Vie","Sab")</f>
        <v>Sab</v>
      </c>
    </row>
    <row r="4522" customFormat="false" ht="15" hidden="true" customHeight="false" outlineLevel="0" collapsed="false">
      <c r="B4522" s="9" t="str">
        <f aca="false">IF(K4522="LAG.OXIDACIÓN","Va a descargar a la Laguna de Oxidación",IF(K4522="GARAJE","Retorna al garaje",""))</f>
        <v/>
      </c>
      <c r="D4522" s="72"/>
      <c r="E4522" s="73"/>
      <c r="F4522" s="74"/>
      <c r="G4522" s="73"/>
      <c r="H4522" s="75"/>
      <c r="I4522" s="75"/>
      <c r="J4522" s="75"/>
      <c r="L4522" s="7"/>
      <c r="M4522" s="7"/>
      <c r="N4522" s="77" t="n">
        <f aca="false">IF(A4523=A4522,IF(L4523,TEXT(L4523-M4522,"h:mm"),0),IF(M4522&lt;0.25,TEXT(L4523-M4522,"h:mm"),TEXT(1-M4522+L4523,"h:mm")))</f>
        <v>0</v>
      </c>
      <c r="R4522" s="0" t="str">
        <f aca="false">CHOOSE(WEEKDAY(A4522),"Dom","Lun","Mar","Mie","Jue","Vie","Sab")</f>
        <v>Sab</v>
      </c>
    </row>
    <row r="4523" customFormat="false" ht="15" hidden="true" customHeight="false" outlineLevel="0" collapsed="false">
      <c r="B4523" s="9" t="str">
        <f aca="false">IF(K4523="LAG.OXIDACIÓN","Va a descargar a la Laguna de Oxidación",IF(K4523="GARAJE","Retorna al garaje",""))</f>
        <v/>
      </c>
      <c r="D4523" s="72"/>
      <c r="E4523" s="73"/>
      <c r="F4523" s="74"/>
      <c r="G4523" s="73"/>
      <c r="H4523" s="75"/>
      <c r="I4523" s="75"/>
      <c r="J4523" s="75"/>
      <c r="L4523" s="7"/>
      <c r="M4523" s="7"/>
      <c r="N4523" s="77" t="n">
        <f aca="false">IF(A4524=A4523,IF(L4524,TEXT(L4524-M4523,"h:mm"),0),IF(M4523&lt;0.25,TEXT(L4524-M4523,"h:mm"),TEXT(1-M4523+L4524,"h:mm")))</f>
        <v>0</v>
      </c>
      <c r="R4523" s="0" t="str">
        <f aca="false">CHOOSE(WEEKDAY(A4523),"Dom","Lun","Mar","Mie","Jue","Vie","Sab")</f>
        <v>Sab</v>
      </c>
    </row>
    <row r="4524" customFormat="false" ht="15" hidden="true" customHeight="false" outlineLevel="0" collapsed="false">
      <c r="B4524" s="9" t="str">
        <f aca="false">IF(K4524="LAG.OXIDACIÓN","Va a descargar a la Laguna de Oxidación",IF(K4524="GARAJE","Retorna al garaje",""))</f>
        <v/>
      </c>
      <c r="D4524" s="72"/>
      <c r="E4524" s="73"/>
      <c r="F4524" s="74"/>
      <c r="G4524" s="73"/>
      <c r="H4524" s="75"/>
      <c r="I4524" s="75"/>
      <c r="J4524" s="75"/>
      <c r="L4524" s="7"/>
      <c r="M4524" s="7"/>
      <c r="N4524" s="77" t="n">
        <f aca="false">IF(A4525=A4524,IF(L4525,TEXT(L4525-M4524,"h:mm"),0),IF(M4524&lt;0.25,TEXT(L4525-M4524,"h:mm"),TEXT(1-M4524+L4525,"h:mm")))</f>
        <v>0</v>
      </c>
      <c r="R4524" s="0" t="str">
        <f aca="false">CHOOSE(WEEKDAY(A4524),"Dom","Lun","Mar","Mie","Jue","Vie","Sab")</f>
        <v>Sab</v>
      </c>
    </row>
    <row r="4525" customFormat="false" ht="15" hidden="true" customHeight="false" outlineLevel="0" collapsed="false">
      <c r="B4525" s="9" t="str">
        <f aca="false">IF(K4525="LAG.OXIDACIÓN","Va a descargar a la Laguna de Oxidación",IF(K4525="GARAJE","Retorna al garaje",""))</f>
        <v/>
      </c>
      <c r="D4525" s="72"/>
      <c r="E4525" s="73"/>
      <c r="F4525" s="74"/>
      <c r="G4525" s="73"/>
      <c r="H4525" s="75"/>
      <c r="I4525" s="75"/>
      <c r="J4525" s="75"/>
      <c r="L4525" s="7"/>
      <c r="M4525" s="7"/>
      <c r="N4525" s="77" t="n">
        <f aca="false">IF(A4526=A4525,IF(L4526,TEXT(L4526-M4525,"h:mm"),0),IF(M4525&lt;0.25,TEXT(L4526-M4525,"h:mm"),TEXT(1-M4525+L4526,"h:mm")))</f>
        <v>0</v>
      </c>
      <c r="R4525" s="0" t="str">
        <f aca="false">CHOOSE(WEEKDAY(A4525),"Dom","Lun","Mar","Mie","Jue","Vie","Sab")</f>
        <v>Sab</v>
      </c>
    </row>
    <row r="4526" customFormat="false" ht="15" hidden="true" customHeight="false" outlineLevel="0" collapsed="false">
      <c r="B4526" s="9" t="str">
        <f aca="false">IF(K4526="LAG.OXIDACIÓN","Va a descargar a la Laguna de Oxidación",IF(K4526="GARAJE","Retorna al garaje",""))</f>
        <v/>
      </c>
      <c r="D4526" s="72"/>
      <c r="E4526" s="73"/>
      <c r="F4526" s="74"/>
      <c r="G4526" s="73"/>
      <c r="H4526" s="75"/>
      <c r="I4526" s="75"/>
      <c r="J4526" s="75"/>
      <c r="L4526" s="7"/>
      <c r="M4526" s="7"/>
      <c r="N4526" s="77" t="n">
        <f aca="false">IF(A4527=A4526,IF(L4527,TEXT(L4527-M4526,"h:mm"),0),IF(M4526&lt;0.25,TEXT(L4527-M4526,"h:mm"),TEXT(1-M4526+L4527,"h:mm")))</f>
        <v>0</v>
      </c>
      <c r="R4526" s="0" t="str">
        <f aca="false">CHOOSE(WEEKDAY(A4526),"Dom","Lun","Mar","Mie","Jue","Vie","Sab")</f>
        <v>Sab</v>
      </c>
    </row>
    <row r="4527" customFormat="false" ht="15" hidden="true" customHeight="false" outlineLevel="0" collapsed="false">
      <c r="B4527" s="9" t="str">
        <f aca="false">IF(K4527="LAG.OXIDACIÓN","Va a descargar a la Laguna de Oxidación",IF(K4527="GARAJE","Retorna al garaje",""))</f>
        <v/>
      </c>
      <c r="D4527" s="72"/>
      <c r="E4527" s="73"/>
      <c r="F4527" s="74"/>
      <c r="G4527" s="73"/>
      <c r="H4527" s="75"/>
      <c r="I4527" s="75"/>
      <c r="J4527" s="75"/>
      <c r="L4527" s="7"/>
      <c r="M4527" s="7"/>
      <c r="N4527" s="77" t="n">
        <f aca="false">IF(A4528=A4527,IF(L4528,TEXT(L4528-M4527,"h:mm"),0),IF(M4527&lt;0.25,TEXT(L4528-M4527,"h:mm"),TEXT(1-M4527+L4528,"h:mm")))</f>
        <v>0</v>
      </c>
      <c r="R4527" s="0" t="str">
        <f aca="false">CHOOSE(WEEKDAY(A4527),"Dom","Lun","Mar","Mie","Jue","Vie","Sab")</f>
        <v>Sab</v>
      </c>
    </row>
    <row r="4528" customFormat="false" ht="15" hidden="true" customHeight="false" outlineLevel="0" collapsed="false">
      <c r="B4528" s="9" t="str">
        <f aca="false">IF(K4528="LAG.OXIDACIÓN","Va a descargar a la Laguna de Oxidación",IF(K4528="GARAJE","Retorna al garaje",""))</f>
        <v/>
      </c>
      <c r="D4528" s="72"/>
      <c r="E4528" s="73"/>
      <c r="F4528" s="74"/>
      <c r="G4528" s="73"/>
      <c r="H4528" s="75"/>
      <c r="I4528" s="75"/>
      <c r="J4528" s="75"/>
      <c r="L4528" s="7"/>
      <c r="M4528" s="7"/>
      <c r="N4528" s="77" t="n">
        <f aca="false">IF(A4529=A4528,IF(L4529,TEXT(L4529-M4528,"h:mm"),0),IF(M4528&lt;0.25,TEXT(L4529-M4528,"h:mm"),TEXT(1-M4528+L4529,"h:mm")))</f>
        <v>0</v>
      </c>
      <c r="R4528" s="0" t="str">
        <f aca="false">CHOOSE(WEEKDAY(A4528),"Dom","Lun","Mar","Mie","Jue","Vie","Sab")</f>
        <v>Sab</v>
      </c>
    </row>
    <row r="4529" customFormat="false" ht="15" hidden="true" customHeight="false" outlineLevel="0" collapsed="false">
      <c r="B4529" s="9" t="str">
        <f aca="false">IF(K4529="LAG.OXIDACIÓN","Va a descargar a la Laguna de Oxidación",IF(K4529="GARAJE","Retorna al garaje",""))</f>
        <v/>
      </c>
      <c r="D4529" s="72"/>
      <c r="E4529" s="73"/>
      <c r="F4529" s="74"/>
      <c r="G4529" s="73"/>
      <c r="H4529" s="75"/>
      <c r="I4529" s="75"/>
      <c r="J4529" s="75"/>
      <c r="L4529" s="7"/>
      <c r="M4529" s="7"/>
      <c r="N4529" s="77" t="n">
        <f aca="false">IF(A4530=A4529,IF(L4530,TEXT(L4530-M4529,"h:mm"),0),IF(M4529&lt;0.25,TEXT(L4530-M4529,"h:mm"),TEXT(1-M4529+L4530,"h:mm")))</f>
        <v>0</v>
      </c>
      <c r="R4529" s="0" t="str">
        <f aca="false">CHOOSE(WEEKDAY(A4529),"Dom","Lun","Mar","Mie","Jue","Vie","Sab")</f>
        <v>Sab</v>
      </c>
    </row>
    <row r="4530" customFormat="false" ht="15" hidden="true" customHeight="false" outlineLevel="0" collapsed="false">
      <c r="B4530" s="9" t="str">
        <f aca="false">IF(K4530="LAG.OXIDACIÓN","Va a descargar a la Laguna de Oxidación",IF(K4530="GARAJE","Retorna al garaje",""))</f>
        <v/>
      </c>
      <c r="D4530" s="72"/>
      <c r="E4530" s="73"/>
      <c r="F4530" s="74"/>
      <c r="G4530" s="73"/>
      <c r="H4530" s="75"/>
      <c r="I4530" s="75"/>
      <c r="J4530" s="75"/>
      <c r="L4530" s="7"/>
      <c r="M4530" s="7"/>
      <c r="N4530" s="77" t="n">
        <f aca="false">IF(A4531=A4530,IF(L4531,TEXT(L4531-M4530,"h:mm"),0),IF(M4530&lt;0.25,TEXT(L4531-M4530,"h:mm"),TEXT(1-M4530+L4531,"h:mm")))</f>
        <v>0</v>
      </c>
      <c r="R4530" s="0" t="str">
        <f aca="false">CHOOSE(WEEKDAY(A4530),"Dom","Lun","Mar","Mie","Jue","Vie","Sab")</f>
        <v>Sab</v>
      </c>
    </row>
    <row r="4531" customFormat="false" ht="15" hidden="true" customHeight="false" outlineLevel="0" collapsed="false">
      <c r="B4531" s="9" t="str">
        <f aca="false">IF(K4531="LAG.OXIDACIÓN","Va a descargar a la Laguna de Oxidación",IF(K4531="GARAJE","Retorna al garaje",""))</f>
        <v/>
      </c>
      <c r="D4531" s="72"/>
      <c r="E4531" s="73"/>
      <c r="F4531" s="74"/>
      <c r="G4531" s="73"/>
      <c r="H4531" s="75"/>
      <c r="I4531" s="75"/>
      <c r="J4531" s="75"/>
      <c r="L4531" s="7"/>
      <c r="M4531" s="7"/>
      <c r="N4531" s="77" t="n">
        <f aca="false">IF(A4532=A4531,IF(L4532,TEXT(L4532-M4531,"h:mm"),0),IF(M4531&lt;0.25,TEXT(L4532-M4531,"h:mm"),TEXT(1-M4531+L4532,"h:mm")))</f>
        <v>0</v>
      </c>
      <c r="R4531" s="0" t="str">
        <f aca="false">CHOOSE(WEEKDAY(A4531),"Dom","Lun","Mar","Mie","Jue","Vie","Sab")</f>
        <v>Sab</v>
      </c>
    </row>
    <row r="4532" customFormat="false" ht="15" hidden="true" customHeight="false" outlineLevel="0" collapsed="false">
      <c r="B4532" s="9" t="str">
        <f aca="false">IF(K4532="LAG.OXIDACIÓN","Va a descargar a la Laguna de Oxidación",IF(K4532="GARAJE","Retorna al garaje",""))</f>
        <v/>
      </c>
      <c r="D4532" s="72"/>
      <c r="E4532" s="73"/>
      <c r="F4532" s="74"/>
      <c r="G4532" s="73"/>
      <c r="H4532" s="75"/>
      <c r="I4532" s="75"/>
      <c r="J4532" s="75"/>
      <c r="L4532" s="7"/>
      <c r="M4532" s="7"/>
      <c r="N4532" s="77" t="n">
        <f aca="false">IF(A4533=A4532,IF(L4533,TEXT(L4533-M4532,"h:mm"),0),IF(M4532&lt;0.25,TEXT(L4533-M4532,"h:mm"),TEXT(1-M4532+L4533,"h:mm")))</f>
        <v>0</v>
      </c>
      <c r="R4532" s="0" t="str">
        <f aca="false">CHOOSE(WEEKDAY(A4532),"Dom","Lun","Mar","Mie","Jue","Vie","Sab")</f>
        <v>Sab</v>
      </c>
    </row>
    <row r="4533" customFormat="false" ht="15" hidden="true" customHeight="false" outlineLevel="0" collapsed="false">
      <c r="B4533" s="9" t="str">
        <f aca="false">IF(K4533="LAG.OXIDACIÓN","Va a descargar a la Laguna de Oxidación",IF(K4533="GARAJE","Retorna al garaje",""))</f>
        <v/>
      </c>
      <c r="D4533" s="72"/>
      <c r="E4533" s="73"/>
      <c r="F4533" s="74"/>
      <c r="G4533" s="73"/>
      <c r="H4533" s="75"/>
      <c r="I4533" s="75"/>
      <c r="J4533" s="75"/>
      <c r="L4533" s="7"/>
      <c r="M4533" s="7"/>
      <c r="N4533" s="77" t="n">
        <f aca="false">IF(A4534=A4533,IF(L4534,TEXT(L4534-M4533,"h:mm"),0),IF(M4533&lt;0.25,TEXT(L4534-M4533,"h:mm"),TEXT(1-M4533+L4534,"h:mm")))</f>
        <v>0</v>
      </c>
      <c r="R4533" s="0" t="str">
        <f aca="false">CHOOSE(WEEKDAY(A4533),"Dom","Lun","Mar","Mie","Jue","Vie","Sab")</f>
        <v>Sab</v>
      </c>
    </row>
    <row r="4534" customFormat="false" ht="15" hidden="true" customHeight="false" outlineLevel="0" collapsed="false">
      <c r="B4534" s="9" t="str">
        <f aca="false">IF(K4534="LAG.OXIDACIÓN","Va a descargar a la Laguna de Oxidación",IF(K4534="GARAJE","Retorna al garaje",""))</f>
        <v/>
      </c>
      <c r="D4534" s="72"/>
      <c r="E4534" s="73"/>
      <c r="F4534" s="74"/>
      <c r="G4534" s="73"/>
      <c r="H4534" s="75"/>
      <c r="I4534" s="75"/>
      <c r="J4534" s="75"/>
      <c r="L4534" s="7"/>
      <c r="M4534" s="7"/>
      <c r="N4534" s="77" t="n">
        <f aca="false">IF(A4535=A4534,IF(L4535,TEXT(L4535-M4534,"h:mm"),0),IF(M4534&lt;0.25,TEXT(L4535-M4534,"h:mm"),TEXT(1-M4534+L4535,"h:mm")))</f>
        <v>0</v>
      </c>
      <c r="R4534" s="0" t="str">
        <f aca="false">CHOOSE(WEEKDAY(A4534),"Dom","Lun","Mar","Mie","Jue","Vie","Sab")</f>
        <v>Sab</v>
      </c>
    </row>
    <row r="4535" customFormat="false" ht="15" hidden="true" customHeight="false" outlineLevel="0" collapsed="false">
      <c r="B4535" s="9" t="str">
        <f aca="false">IF(K4535="LAG.OXIDACIÓN","Va a descargar a la Laguna de Oxidación",IF(K4535="GARAJE","Retorna al garaje",""))</f>
        <v/>
      </c>
      <c r="D4535" s="72"/>
      <c r="E4535" s="73"/>
      <c r="F4535" s="74"/>
      <c r="G4535" s="73"/>
      <c r="H4535" s="75"/>
      <c r="I4535" s="75"/>
      <c r="J4535" s="75"/>
      <c r="L4535" s="7"/>
      <c r="M4535" s="7"/>
      <c r="N4535" s="77" t="n">
        <f aca="false">IF(A4536=A4535,IF(L4536,TEXT(L4536-M4535,"h:mm"),0),IF(M4535&lt;0.25,TEXT(L4536-M4535,"h:mm"),TEXT(1-M4535+L4536,"h:mm")))</f>
        <v>0</v>
      </c>
      <c r="R4535" s="0" t="str">
        <f aca="false">CHOOSE(WEEKDAY(A4535),"Dom","Lun","Mar","Mie","Jue","Vie","Sab")</f>
        <v>Sab</v>
      </c>
    </row>
    <row r="4536" customFormat="false" ht="15" hidden="true" customHeight="false" outlineLevel="0" collapsed="false">
      <c r="B4536" s="9" t="str">
        <f aca="false">IF(K4536="LAG.OXIDACIÓN","Va a descargar a la Laguna de Oxidación",IF(K4536="GARAJE","Retorna al garaje",""))</f>
        <v/>
      </c>
      <c r="D4536" s="72"/>
      <c r="E4536" s="73"/>
      <c r="F4536" s="74"/>
      <c r="G4536" s="73"/>
      <c r="H4536" s="75"/>
      <c r="I4536" s="75"/>
      <c r="J4536" s="75"/>
      <c r="L4536" s="7"/>
      <c r="M4536" s="7"/>
      <c r="N4536" s="77" t="n">
        <f aca="false">IF(A4537=A4536,IF(L4537,TEXT(L4537-M4536,"h:mm"),0),IF(M4536&lt;0.25,TEXT(L4537-M4536,"h:mm"),TEXT(1-M4536+L4537,"h:mm")))</f>
        <v>0</v>
      </c>
      <c r="R4536" s="0" t="str">
        <f aca="false">CHOOSE(WEEKDAY(A4536),"Dom","Lun","Mar","Mie","Jue","Vie","Sab")</f>
        <v>Sab</v>
      </c>
    </row>
    <row r="4537" customFormat="false" ht="15" hidden="true" customHeight="false" outlineLevel="0" collapsed="false">
      <c r="B4537" s="9" t="str">
        <f aca="false">IF(K4537="LAG.OXIDACIÓN","Va a descargar a la Laguna de Oxidación",IF(K4537="GARAJE","Retorna al garaje",""))</f>
        <v/>
      </c>
      <c r="D4537" s="72"/>
      <c r="E4537" s="73"/>
      <c r="F4537" s="74"/>
      <c r="G4537" s="73"/>
      <c r="H4537" s="75"/>
      <c r="I4537" s="75"/>
      <c r="J4537" s="75"/>
      <c r="L4537" s="7"/>
      <c r="M4537" s="7"/>
      <c r="N4537" s="77" t="n">
        <f aca="false">IF(A4538=A4537,IF(L4538,TEXT(L4538-M4537,"h:mm"),0),IF(M4537&lt;0.25,TEXT(L4538-M4537,"h:mm"),TEXT(1-M4537+L4538,"h:mm")))</f>
        <v>0</v>
      </c>
      <c r="R4537" s="0" t="str">
        <f aca="false">CHOOSE(WEEKDAY(A4537),"Dom","Lun","Mar","Mie","Jue","Vie","Sab")</f>
        <v>Sab</v>
      </c>
    </row>
    <row r="4538" customFormat="false" ht="15" hidden="true" customHeight="false" outlineLevel="0" collapsed="false">
      <c r="B4538" s="9" t="str">
        <f aca="false">IF(K4538="LAG.OXIDACIÓN","Va a descargar a la Laguna de Oxidación",IF(K4538="GARAJE","Retorna al garaje",""))</f>
        <v/>
      </c>
      <c r="D4538" s="72"/>
      <c r="E4538" s="73"/>
      <c r="F4538" s="74"/>
      <c r="G4538" s="73"/>
      <c r="H4538" s="75"/>
      <c r="I4538" s="75"/>
      <c r="J4538" s="75"/>
      <c r="L4538" s="7"/>
      <c r="M4538" s="7"/>
      <c r="N4538" s="77" t="n">
        <f aca="false">IF(A4539=A4538,IF(L4539,TEXT(L4539-M4538,"h:mm"),0),IF(M4538&lt;0.25,TEXT(L4539-M4538,"h:mm"),TEXT(1-M4538+L4539,"h:mm")))</f>
        <v>0</v>
      </c>
      <c r="R4538" s="0" t="str">
        <f aca="false">CHOOSE(WEEKDAY(A4538),"Dom","Lun","Mar","Mie","Jue","Vie","Sab")</f>
        <v>Sab</v>
      </c>
    </row>
    <row r="4539" customFormat="false" ht="15" hidden="true" customHeight="false" outlineLevel="0" collapsed="false">
      <c r="B4539" s="9" t="str">
        <f aca="false">IF(K4539="LAG.OXIDACIÓN","Va a descargar a la Laguna de Oxidación",IF(K4539="GARAJE","Retorna al garaje",""))</f>
        <v/>
      </c>
      <c r="D4539" s="72"/>
      <c r="E4539" s="73"/>
      <c r="F4539" s="74"/>
      <c r="G4539" s="73"/>
      <c r="H4539" s="75"/>
      <c r="I4539" s="75"/>
      <c r="J4539" s="75"/>
      <c r="L4539" s="7"/>
      <c r="M4539" s="7"/>
      <c r="N4539" s="77" t="n">
        <f aca="false">IF(A4540=A4539,IF(L4540,TEXT(L4540-M4539,"h:mm"),0),IF(M4539&lt;0.25,TEXT(L4540-M4539,"h:mm"),TEXT(1-M4539+L4540,"h:mm")))</f>
        <v>0</v>
      </c>
      <c r="R4539" s="0" t="str">
        <f aca="false">CHOOSE(WEEKDAY(A4539),"Dom","Lun","Mar","Mie","Jue","Vie","Sab")</f>
        <v>Sab</v>
      </c>
    </row>
    <row r="4540" customFormat="false" ht="15" hidden="true" customHeight="false" outlineLevel="0" collapsed="false">
      <c r="B4540" s="9" t="str">
        <f aca="false">IF(K4540="LAG.OXIDACIÓN","Va a descargar a la Laguna de Oxidación",IF(K4540="GARAJE","Retorna al garaje",""))</f>
        <v/>
      </c>
      <c r="D4540" s="72"/>
      <c r="E4540" s="73"/>
      <c r="F4540" s="74"/>
      <c r="G4540" s="73"/>
      <c r="H4540" s="75"/>
      <c r="I4540" s="75"/>
      <c r="J4540" s="75"/>
      <c r="L4540" s="7"/>
      <c r="M4540" s="7"/>
      <c r="N4540" s="77" t="n">
        <f aca="false">IF(A4541=A4540,IF(L4541,TEXT(L4541-M4540,"h:mm"),0),IF(M4540&lt;0.25,TEXT(L4541-M4540,"h:mm"),TEXT(1-M4540+L4541,"h:mm")))</f>
        <v>0</v>
      </c>
      <c r="R4540" s="0" t="str">
        <f aca="false">CHOOSE(WEEKDAY(A4540),"Dom","Lun","Mar","Mie","Jue","Vie","Sab")</f>
        <v>Sab</v>
      </c>
    </row>
    <row r="4541" customFormat="false" ht="15" hidden="true" customHeight="false" outlineLevel="0" collapsed="false">
      <c r="B4541" s="9" t="str">
        <f aca="false">IF(K4541="LAG.OXIDACIÓN","Va a descargar a la Laguna de Oxidación",IF(K4541="GARAJE","Retorna al garaje",""))</f>
        <v/>
      </c>
      <c r="D4541" s="72"/>
      <c r="E4541" s="73"/>
      <c r="F4541" s="74"/>
      <c r="G4541" s="73"/>
      <c r="H4541" s="75"/>
      <c r="I4541" s="75"/>
      <c r="J4541" s="75"/>
      <c r="L4541" s="7"/>
      <c r="M4541" s="7"/>
      <c r="N4541" s="77" t="n">
        <f aca="false">IF(A4542=A4541,IF(L4542,TEXT(L4542-M4541,"h:mm"),0),IF(M4541&lt;0.25,TEXT(L4542-M4541,"h:mm"),TEXT(1-M4541+L4542,"h:mm")))</f>
        <v>0</v>
      </c>
      <c r="R4541" s="0" t="str">
        <f aca="false">CHOOSE(WEEKDAY(A4541),"Dom","Lun","Mar","Mie","Jue","Vie","Sab")</f>
        <v>Sab</v>
      </c>
    </row>
    <row r="4542" customFormat="false" ht="15" hidden="true" customHeight="false" outlineLevel="0" collapsed="false">
      <c r="B4542" s="9" t="str">
        <f aca="false">IF(K4542="LAG.OXIDACIÓN","Va a descargar a la Laguna de Oxidación",IF(K4542="GARAJE","Retorna al garaje",""))</f>
        <v/>
      </c>
      <c r="D4542" s="72"/>
      <c r="E4542" s="73"/>
      <c r="F4542" s="74"/>
      <c r="G4542" s="73"/>
      <c r="H4542" s="75"/>
      <c r="I4542" s="75"/>
      <c r="J4542" s="75"/>
      <c r="L4542" s="7"/>
      <c r="M4542" s="7"/>
      <c r="N4542" s="77" t="n">
        <f aca="false">IF(A4543=A4542,IF(L4543,TEXT(L4543-M4542,"h:mm"),0),IF(M4542&lt;0.25,TEXT(L4543-M4542,"h:mm"),TEXT(1-M4542+L4543,"h:mm")))</f>
        <v>0</v>
      </c>
      <c r="R4542" s="0" t="str">
        <f aca="false">CHOOSE(WEEKDAY(A4542),"Dom","Lun","Mar","Mie","Jue","Vie","Sab")</f>
        <v>Sab</v>
      </c>
    </row>
    <row r="4543" customFormat="false" ht="15" hidden="true" customHeight="false" outlineLevel="0" collapsed="false">
      <c r="B4543" s="9" t="str">
        <f aca="false">IF(K4543="LAG.OXIDACIÓN","Va a descargar a la Laguna de Oxidación",IF(K4543="GARAJE","Retorna al garaje",""))</f>
        <v/>
      </c>
      <c r="D4543" s="72"/>
      <c r="E4543" s="73"/>
      <c r="F4543" s="74"/>
      <c r="G4543" s="73"/>
      <c r="H4543" s="75"/>
      <c r="I4543" s="75"/>
      <c r="J4543" s="75"/>
      <c r="L4543" s="7"/>
      <c r="M4543" s="7"/>
      <c r="N4543" s="77" t="n">
        <f aca="false">IF(A4544=A4543,IF(L4544,TEXT(L4544-M4543,"h:mm"),0),IF(M4543&lt;0.25,TEXT(L4544-M4543,"h:mm"),TEXT(1-M4543+L4544,"h:mm")))</f>
        <v>0</v>
      </c>
      <c r="R4543" s="0" t="str">
        <f aca="false">CHOOSE(WEEKDAY(A4543),"Dom","Lun","Mar","Mie","Jue","Vie","Sab")</f>
        <v>Sab</v>
      </c>
    </row>
    <row r="4544" customFormat="false" ht="15" hidden="true" customHeight="false" outlineLevel="0" collapsed="false">
      <c r="B4544" s="9" t="str">
        <f aca="false">IF(K4544="LAG.OXIDACIÓN","Va a descargar a la Laguna de Oxidación",IF(K4544="GARAJE","Retorna al garaje",""))</f>
        <v/>
      </c>
      <c r="D4544" s="72"/>
      <c r="E4544" s="73"/>
      <c r="F4544" s="74"/>
      <c r="G4544" s="73"/>
      <c r="H4544" s="75"/>
      <c r="I4544" s="75"/>
      <c r="J4544" s="75"/>
      <c r="L4544" s="7"/>
      <c r="M4544" s="7"/>
      <c r="N4544" s="77" t="n">
        <f aca="false">IF(A4545=A4544,IF(L4545,TEXT(L4545-M4544,"h:mm"),0),IF(M4544&lt;0.25,TEXT(L4545-M4544,"h:mm"),TEXT(1-M4544+L4545,"h:mm")))</f>
        <v>0</v>
      </c>
      <c r="R4544" s="0" t="str">
        <f aca="false">CHOOSE(WEEKDAY(A4544),"Dom","Lun","Mar","Mie","Jue","Vie","Sab")</f>
        <v>Sab</v>
      </c>
    </row>
    <row r="4545" customFormat="false" ht="15" hidden="true" customHeight="false" outlineLevel="0" collapsed="false">
      <c r="B4545" s="9" t="str">
        <f aca="false">IF(K4545="LAG.OXIDACIÓN","Va a descargar a la Laguna de Oxidación",IF(K4545="GARAJE","Retorna al garaje",""))</f>
        <v/>
      </c>
      <c r="D4545" s="72"/>
      <c r="E4545" s="73"/>
      <c r="F4545" s="74"/>
      <c r="G4545" s="73"/>
      <c r="H4545" s="75"/>
      <c r="I4545" s="75"/>
      <c r="J4545" s="75"/>
      <c r="L4545" s="7"/>
      <c r="M4545" s="7"/>
      <c r="N4545" s="77" t="n">
        <f aca="false">IF(A4546=A4545,IF(L4546,TEXT(L4546-M4545,"h:mm"),0),IF(M4545&lt;0.25,TEXT(L4546-M4545,"h:mm"),TEXT(1-M4545+L4546,"h:mm")))</f>
        <v>0</v>
      </c>
      <c r="R4545" s="0" t="str">
        <f aca="false">CHOOSE(WEEKDAY(A4545),"Dom","Lun","Mar","Mie","Jue","Vie","Sab")</f>
        <v>Sab</v>
      </c>
    </row>
    <row r="4546" customFormat="false" ht="15" hidden="true" customHeight="false" outlineLevel="0" collapsed="false">
      <c r="B4546" s="9" t="str">
        <f aca="false">IF(K4546="LAG.OXIDACIÓN","Va a descargar a la Laguna de Oxidación",IF(K4546="GARAJE","Retorna al garaje",""))</f>
        <v/>
      </c>
      <c r="D4546" s="72"/>
      <c r="E4546" s="73"/>
      <c r="F4546" s="74"/>
      <c r="G4546" s="73"/>
      <c r="H4546" s="75"/>
      <c r="I4546" s="75"/>
      <c r="J4546" s="75"/>
      <c r="L4546" s="7"/>
      <c r="M4546" s="7"/>
      <c r="N4546" s="77" t="n">
        <f aca="false">IF(A4547=A4546,IF(L4547,TEXT(L4547-M4546,"h:mm"),0),IF(M4546&lt;0.25,TEXT(L4547-M4546,"h:mm"),TEXT(1-M4546+L4547,"h:mm")))</f>
        <v>0</v>
      </c>
      <c r="R4546" s="0" t="str">
        <f aca="false">CHOOSE(WEEKDAY(A4546),"Dom","Lun","Mar","Mie","Jue","Vie","Sab")</f>
        <v>Sab</v>
      </c>
    </row>
    <row r="4547" customFormat="false" ht="15" hidden="true" customHeight="false" outlineLevel="0" collapsed="false">
      <c r="B4547" s="9" t="str">
        <f aca="false">IF(K4547="LAG.OXIDACIÓN","Va a descargar a la Laguna de Oxidación",IF(K4547="GARAJE","Retorna al garaje",""))</f>
        <v/>
      </c>
      <c r="D4547" s="72"/>
      <c r="E4547" s="73"/>
      <c r="F4547" s="74"/>
      <c r="G4547" s="73"/>
      <c r="H4547" s="75"/>
      <c r="I4547" s="75"/>
      <c r="J4547" s="75"/>
      <c r="L4547" s="7"/>
      <c r="M4547" s="7"/>
      <c r="N4547" s="77" t="n">
        <f aca="false">IF(A4548=A4547,IF(L4548,TEXT(L4548-M4547,"h:mm"),0),IF(M4547&lt;0.25,TEXT(L4548-M4547,"h:mm"),TEXT(1-M4547+L4548,"h:mm")))</f>
        <v>0</v>
      </c>
      <c r="R4547" s="0" t="str">
        <f aca="false">CHOOSE(WEEKDAY(A4547),"Dom","Lun","Mar","Mie","Jue","Vie","Sab")</f>
        <v>Sab</v>
      </c>
    </row>
    <row r="4548" customFormat="false" ht="15" hidden="true" customHeight="false" outlineLevel="0" collapsed="false">
      <c r="B4548" s="9" t="str">
        <f aca="false">IF(K4548="LAG.OXIDACIÓN","Va a descargar a la Laguna de Oxidación",IF(K4548="GARAJE","Retorna al garaje",""))</f>
        <v/>
      </c>
      <c r="D4548" s="72"/>
      <c r="E4548" s="73"/>
      <c r="F4548" s="74"/>
      <c r="G4548" s="73"/>
      <c r="H4548" s="75"/>
      <c r="I4548" s="75"/>
      <c r="J4548" s="75"/>
      <c r="L4548" s="7"/>
      <c r="M4548" s="7"/>
      <c r="N4548" s="77" t="n">
        <f aca="false">IF(A4549=A4548,IF(L4549,TEXT(L4549-M4548,"h:mm"),0),IF(M4548&lt;0.25,TEXT(L4549-M4548,"h:mm"),TEXT(1-M4548+L4549,"h:mm")))</f>
        <v>0</v>
      </c>
      <c r="R4548" s="0" t="str">
        <f aca="false">CHOOSE(WEEKDAY(A4548),"Dom","Lun","Mar","Mie","Jue","Vie","Sab")</f>
        <v>Sab</v>
      </c>
    </row>
    <row r="4549" customFormat="false" ht="15" hidden="true" customHeight="false" outlineLevel="0" collapsed="false">
      <c r="B4549" s="9" t="str">
        <f aca="false">IF(K4549="LAG.OXIDACIÓN","Va a descargar a la Laguna de Oxidación",IF(K4549="GARAJE","Retorna al garaje",""))</f>
        <v/>
      </c>
      <c r="D4549" s="72"/>
      <c r="E4549" s="73"/>
      <c r="F4549" s="74"/>
      <c r="G4549" s="73"/>
      <c r="H4549" s="75"/>
      <c r="I4549" s="75"/>
      <c r="J4549" s="75"/>
      <c r="L4549" s="7"/>
      <c r="M4549" s="7"/>
      <c r="N4549" s="77" t="n">
        <f aca="false">IF(A4550=A4549,IF(L4550,TEXT(L4550-M4549,"h:mm"),0),IF(M4549&lt;0.25,TEXT(L4550-M4549,"h:mm"),TEXT(1-M4549+L4550,"h:mm")))</f>
        <v>0</v>
      </c>
      <c r="R4549" s="0" t="str">
        <f aca="false">CHOOSE(WEEKDAY(A4549),"Dom","Lun","Mar","Mie","Jue","Vie","Sab")</f>
        <v>Sab</v>
      </c>
    </row>
    <row r="4550" customFormat="false" ht="15" hidden="true" customHeight="false" outlineLevel="0" collapsed="false">
      <c r="B4550" s="9" t="str">
        <f aca="false">IF(K4550="LAG.OXIDACIÓN","Va a descargar a la Laguna de Oxidación",IF(K4550="GARAJE","Retorna al garaje",""))</f>
        <v/>
      </c>
      <c r="D4550" s="72"/>
      <c r="E4550" s="73"/>
      <c r="F4550" s="74"/>
      <c r="G4550" s="73"/>
      <c r="H4550" s="75"/>
      <c r="I4550" s="75"/>
      <c r="J4550" s="75"/>
      <c r="L4550" s="7"/>
      <c r="M4550" s="7"/>
      <c r="N4550" s="77" t="n">
        <f aca="false">IF(A4551=A4550,IF(L4551,TEXT(L4551-M4550,"h:mm"),0),IF(M4550&lt;0.25,TEXT(L4551-M4550,"h:mm"),TEXT(1-M4550+L4551,"h:mm")))</f>
        <v>0</v>
      </c>
      <c r="R4550" s="0" t="str">
        <f aca="false">CHOOSE(WEEKDAY(A4550),"Dom","Lun","Mar","Mie","Jue","Vie","Sab")</f>
        <v>Sab</v>
      </c>
    </row>
    <row r="4551" customFormat="false" ht="15" hidden="true" customHeight="false" outlineLevel="0" collapsed="false">
      <c r="B4551" s="9" t="str">
        <f aca="false">IF(K4551="LAG.OXIDACIÓN","Va a descargar a la Laguna de Oxidación",IF(K4551="GARAJE","Retorna al garaje",""))</f>
        <v/>
      </c>
      <c r="D4551" s="72"/>
      <c r="E4551" s="73"/>
      <c r="F4551" s="74"/>
      <c r="G4551" s="73"/>
      <c r="H4551" s="75"/>
      <c r="I4551" s="75"/>
      <c r="J4551" s="75"/>
      <c r="L4551" s="7"/>
      <c r="M4551" s="7"/>
      <c r="N4551" s="77" t="n">
        <f aca="false">IF(A4552=A4551,IF(L4552,TEXT(L4552-M4551,"h:mm"),0),IF(M4551&lt;0.25,TEXT(L4552-M4551,"h:mm"),TEXT(1-M4551+L4552,"h:mm")))</f>
        <v>0</v>
      </c>
      <c r="R4551" s="0" t="str">
        <f aca="false">CHOOSE(WEEKDAY(A4551),"Dom","Lun","Mar","Mie","Jue","Vie","Sab")</f>
        <v>Sab</v>
      </c>
    </row>
    <row r="4552" customFormat="false" ht="15" hidden="true" customHeight="false" outlineLevel="0" collapsed="false">
      <c r="B4552" s="9" t="str">
        <f aca="false">IF(K4552="LAG.OXIDACIÓN","Va a descargar a la Laguna de Oxidación",IF(K4552="GARAJE","Retorna al garaje",""))</f>
        <v/>
      </c>
      <c r="D4552" s="72"/>
      <c r="E4552" s="73"/>
      <c r="F4552" s="74"/>
      <c r="G4552" s="73"/>
      <c r="H4552" s="75"/>
      <c r="I4552" s="75"/>
      <c r="J4552" s="75"/>
      <c r="L4552" s="7"/>
      <c r="M4552" s="7"/>
      <c r="N4552" s="77" t="n">
        <f aca="false">IF(A4553=A4552,IF(L4553,TEXT(L4553-M4552,"h:mm"),0),IF(M4552&lt;0.25,TEXT(L4553-M4552,"h:mm"),TEXT(1-M4552+L4553,"h:mm")))</f>
        <v>0</v>
      </c>
      <c r="R4552" s="0" t="str">
        <f aca="false">CHOOSE(WEEKDAY(A4552),"Dom","Lun","Mar","Mie","Jue","Vie","Sab")</f>
        <v>Sab</v>
      </c>
    </row>
    <row r="4553" customFormat="false" ht="15" hidden="true" customHeight="false" outlineLevel="0" collapsed="false">
      <c r="B4553" s="9" t="str">
        <f aca="false">IF(K4553="LAG.OXIDACIÓN","Va a descargar a la Laguna de Oxidación",IF(K4553="GARAJE","Retorna al garaje",""))</f>
        <v/>
      </c>
      <c r="D4553" s="72"/>
      <c r="E4553" s="73"/>
      <c r="F4553" s="74"/>
      <c r="G4553" s="73"/>
      <c r="H4553" s="75"/>
      <c r="I4553" s="75"/>
      <c r="J4553" s="75"/>
      <c r="L4553" s="7"/>
      <c r="M4553" s="7"/>
      <c r="N4553" s="77" t="n">
        <f aca="false">IF(A4554=A4553,IF(L4554,TEXT(L4554-M4553,"h:mm"),0),IF(M4553&lt;0.25,TEXT(L4554-M4553,"h:mm"),TEXT(1-M4553+L4554,"h:mm")))</f>
        <v>0</v>
      </c>
      <c r="R4553" s="0" t="str">
        <f aca="false">CHOOSE(WEEKDAY(A4553),"Dom","Lun","Mar","Mie","Jue","Vie","Sab")</f>
        <v>Sab</v>
      </c>
    </row>
    <row r="4554" customFormat="false" ht="15" hidden="true" customHeight="false" outlineLevel="0" collapsed="false">
      <c r="B4554" s="9" t="str">
        <f aca="false">IF(K4554="LAG.OXIDACIÓN","Va a descargar a la Laguna de Oxidación",IF(K4554="GARAJE","Retorna al garaje",""))</f>
        <v/>
      </c>
      <c r="D4554" s="72"/>
      <c r="E4554" s="73"/>
      <c r="F4554" s="74"/>
      <c r="G4554" s="73"/>
      <c r="H4554" s="75"/>
      <c r="I4554" s="75"/>
      <c r="J4554" s="75"/>
      <c r="L4554" s="7"/>
      <c r="M4554" s="7"/>
      <c r="N4554" s="77" t="n">
        <f aca="false">IF(A4555=A4554,IF(L4555,TEXT(L4555-M4554,"h:mm"),0),IF(M4554&lt;0.25,TEXT(L4555-M4554,"h:mm"),TEXT(1-M4554+L4555,"h:mm")))</f>
        <v>0</v>
      </c>
      <c r="R4554" s="0" t="str">
        <f aca="false">CHOOSE(WEEKDAY(A4554),"Dom","Lun","Mar","Mie","Jue","Vie","Sab")</f>
        <v>Sab</v>
      </c>
    </row>
    <row r="4555" customFormat="false" ht="15" hidden="true" customHeight="false" outlineLevel="0" collapsed="false">
      <c r="B4555" s="9" t="str">
        <f aca="false">IF(K4555="LAG.OXIDACIÓN","Va a descargar a la Laguna de Oxidación",IF(K4555="GARAJE","Retorna al garaje",""))</f>
        <v/>
      </c>
      <c r="D4555" s="72"/>
      <c r="E4555" s="73"/>
      <c r="F4555" s="74"/>
      <c r="G4555" s="73"/>
      <c r="H4555" s="75"/>
      <c r="I4555" s="75"/>
      <c r="J4555" s="75"/>
      <c r="L4555" s="7"/>
      <c r="M4555" s="7"/>
      <c r="N4555" s="77" t="n">
        <f aca="false">IF(A4556=A4555,IF(L4556,TEXT(L4556-M4555,"h:mm"),0),IF(M4555&lt;0.25,TEXT(L4556-M4555,"h:mm"),TEXT(1-M4555+L4556,"h:mm")))</f>
        <v>0</v>
      </c>
      <c r="R4555" s="0" t="str">
        <f aca="false">CHOOSE(WEEKDAY(A4555),"Dom","Lun","Mar","Mie","Jue","Vie","Sab")</f>
        <v>Sab</v>
      </c>
    </row>
    <row r="4556" customFormat="false" ht="15" hidden="true" customHeight="false" outlineLevel="0" collapsed="false">
      <c r="B4556" s="9" t="str">
        <f aca="false">IF(K4556="LAG.OXIDACIÓN","Va a descargar a la Laguna de Oxidación",IF(K4556="GARAJE","Retorna al garaje",""))</f>
        <v/>
      </c>
      <c r="D4556" s="72"/>
      <c r="E4556" s="73"/>
      <c r="F4556" s="74"/>
      <c r="G4556" s="73"/>
      <c r="H4556" s="75"/>
      <c r="I4556" s="75"/>
      <c r="J4556" s="75"/>
      <c r="L4556" s="7"/>
      <c r="M4556" s="7"/>
      <c r="N4556" s="77" t="n">
        <f aca="false">IF(A4557=A4556,IF(L4557,TEXT(L4557-M4556,"h:mm"),0),IF(M4556&lt;0.25,TEXT(L4557-M4556,"h:mm"),TEXT(1-M4556+L4557,"h:mm")))</f>
        <v>0</v>
      </c>
      <c r="R4556" s="0" t="str">
        <f aca="false">CHOOSE(WEEKDAY(A4556),"Dom","Lun","Mar","Mie","Jue","Vie","Sab")</f>
        <v>Sab</v>
      </c>
    </row>
    <row r="4557" customFormat="false" ht="15" hidden="true" customHeight="false" outlineLevel="0" collapsed="false">
      <c r="B4557" s="9" t="str">
        <f aca="false">IF(K4557="LAG.OXIDACIÓN","Va a descargar a la Laguna de Oxidación",IF(K4557="GARAJE","Retorna al garaje",""))</f>
        <v/>
      </c>
      <c r="D4557" s="72"/>
      <c r="E4557" s="73"/>
      <c r="F4557" s="74"/>
      <c r="G4557" s="73"/>
      <c r="H4557" s="75"/>
      <c r="I4557" s="75"/>
      <c r="J4557" s="75"/>
      <c r="L4557" s="7"/>
      <c r="M4557" s="7"/>
      <c r="N4557" s="77" t="n">
        <f aca="false">IF(A4558=A4557,IF(L4558,TEXT(L4558-M4557,"h:mm"),0),IF(M4557&lt;0.25,TEXT(L4558-M4557,"h:mm"),TEXT(1-M4557+L4558,"h:mm")))</f>
        <v>0</v>
      </c>
      <c r="R4557" s="0" t="str">
        <f aca="false">CHOOSE(WEEKDAY(A4557),"Dom","Lun","Mar","Mie","Jue","Vie","Sab")</f>
        <v>Sab</v>
      </c>
    </row>
    <row r="4558" customFormat="false" ht="15" hidden="true" customHeight="false" outlineLevel="0" collapsed="false">
      <c r="B4558" s="9" t="str">
        <f aca="false">IF(K4558="LAG.OXIDACIÓN","Va a descargar a la Laguna de Oxidación",IF(K4558="GARAJE","Retorna al garaje",""))</f>
        <v/>
      </c>
      <c r="D4558" s="72"/>
      <c r="E4558" s="73"/>
      <c r="F4558" s="74"/>
      <c r="G4558" s="73"/>
      <c r="H4558" s="75"/>
      <c r="I4558" s="75"/>
      <c r="J4558" s="75"/>
      <c r="L4558" s="7"/>
      <c r="M4558" s="7"/>
      <c r="N4558" s="77" t="n">
        <f aca="false">IF(A4559=A4558,IF(L4559,TEXT(L4559-M4558,"h:mm"),0),IF(M4558&lt;0.25,TEXT(L4559-M4558,"h:mm"),TEXT(1-M4558+L4559,"h:mm")))</f>
        <v>0</v>
      </c>
      <c r="R4558" s="0" t="str">
        <f aca="false">CHOOSE(WEEKDAY(A4558),"Dom","Lun","Mar","Mie","Jue","Vie","Sab")</f>
        <v>Sab</v>
      </c>
    </row>
    <row r="4559" customFormat="false" ht="15" hidden="true" customHeight="false" outlineLevel="0" collapsed="false">
      <c r="B4559" s="9" t="str">
        <f aca="false">IF(K4559="LAG.OXIDACIÓN","Va a descargar a la Laguna de Oxidación",IF(K4559="GARAJE","Retorna al garaje",""))</f>
        <v/>
      </c>
      <c r="D4559" s="72"/>
      <c r="E4559" s="73"/>
      <c r="F4559" s="74"/>
      <c r="G4559" s="73"/>
      <c r="H4559" s="75"/>
      <c r="I4559" s="75"/>
      <c r="J4559" s="75"/>
      <c r="L4559" s="7"/>
      <c r="M4559" s="7"/>
      <c r="N4559" s="77" t="n">
        <f aca="false">IF(A4560=A4559,IF(L4560,TEXT(L4560-M4559,"h:mm"),0),IF(M4559&lt;0.25,TEXT(L4560-M4559,"h:mm"),TEXT(1-M4559+L4560,"h:mm")))</f>
        <v>0</v>
      </c>
      <c r="R4559" s="0" t="str">
        <f aca="false">CHOOSE(WEEKDAY(A4559),"Dom","Lun","Mar","Mie","Jue","Vie","Sab")</f>
        <v>Sab</v>
      </c>
    </row>
    <row r="4560" customFormat="false" ht="15" hidden="true" customHeight="false" outlineLevel="0" collapsed="false">
      <c r="B4560" s="9" t="str">
        <f aca="false">IF(K4560="LAG.OXIDACIÓN","Va a descargar a la Laguna de Oxidación",IF(K4560="GARAJE","Retorna al garaje",""))</f>
        <v/>
      </c>
      <c r="D4560" s="72"/>
      <c r="E4560" s="73"/>
      <c r="F4560" s="74"/>
      <c r="G4560" s="73"/>
      <c r="H4560" s="75"/>
      <c r="I4560" s="75"/>
      <c r="J4560" s="75"/>
      <c r="L4560" s="7"/>
      <c r="M4560" s="7"/>
      <c r="N4560" s="77" t="n">
        <f aca="false">IF(A4561=A4560,IF(L4561,TEXT(L4561-M4560,"h:mm"),0),IF(M4560&lt;0.25,TEXT(L4561-M4560,"h:mm"),TEXT(1-M4560+L4561,"h:mm")))</f>
        <v>0</v>
      </c>
      <c r="R4560" s="0" t="str">
        <f aca="false">CHOOSE(WEEKDAY(A4560),"Dom","Lun","Mar","Mie","Jue","Vie","Sab")</f>
        <v>Sab</v>
      </c>
    </row>
    <row r="4561" customFormat="false" ht="15" hidden="true" customHeight="false" outlineLevel="0" collapsed="false">
      <c r="B4561" s="9" t="str">
        <f aca="false">IF(K4561="LAG.OXIDACIÓN","Va a descargar a la Laguna de Oxidación",IF(K4561="GARAJE","Retorna al garaje",""))</f>
        <v/>
      </c>
      <c r="D4561" s="72"/>
      <c r="E4561" s="73"/>
      <c r="F4561" s="74"/>
      <c r="G4561" s="73"/>
      <c r="H4561" s="75"/>
      <c r="I4561" s="75"/>
      <c r="J4561" s="75"/>
      <c r="L4561" s="7"/>
      <c r="M4561" s="7"/>
      <c r="N4561" s="77" t="n">
        <f aca="false">IF(A4562=A4561,IF(L4562,TEXT(L4562-M4561,"h:mm"),0),IF(M4561&lt;0.25,TEXT(L4562-M4561,"h:mm"),TEXT(1-M4561+L4562,"h:mm")))</f>
        <v>0</v>
      </c>
      <c r="R4561" s="0" t="str">
        <f aca="false">CHOOSE(WEEKDAY(A4561),"Dom","Lun","Mar","Mie","Jue","Vie","Sab")</f>
        <v>Sab</v>
      </c>
    </row>
    <row r="4562" customFormat="false" ht="15" hidden="true" customHeight="false" outlineLevel="0" collapsed="false">
      <c r="B4562" s="9" t="str">
        <f aca="false">IF(K4562="LAG.OXIDACIÓN","Va a descargar a la Laguna de Oxidación",IF(K4562="GARAJE","Retorna al garaje",""))</f>
        <v/>
      </c>
      <c r="D4562" s="72"/>
      <c r="E4562" s="73"/>
      <c r="F4562" s="74"/>
      <c r="G4562" s="73"/>
      <c r="H4562" s="75"/>
      <c r="I4562" s="75"/>
      <c r="J4562" s="75"/>
      <c r="L4562" s="7"/>
      <c r="M4562" s="7"/>
      <c r="N4562" s="77" t="n">
        <f aca="false">IF(A4563=A4562,IF(L4563,TEXT(L4563-M4562,"h:mm"),0),IF(M4562&lt;0.25,TEXT(L4563-M4562,"h:mm"),TEXT(1-M4562+L4563,"h:mm")))</f>
        <v>0</v>
      </c>
      <c r="R4562" s="0" t="str">
        <f aca="false">CHOOSE(WEEKDAY(A4562),"Dom","Lun","Mar","Mie","Jue","Vie","Sab")</f>
        <v>Sab</v>
      </c>
    </row>
    <row r="4563" customFormat="false" ht="15" hidden="true" customHeight="false" outlineLevel="0" collapsed="false">
      <c r="B4563" s="9" t="str">
        <f aca="false">IF(K4563="LAG.OXIDACIÓN","Va a descargar a la Laguna de Oxidación",IF(K4563="GARAJE","Retorna al garaje",""))</f>
        <v/>
      </c>
      <c r="D4563" s="72"/>
      <c r="E4563" s="73"/>
      <c r="F4563" s="74"/>
      <c r="G4563" s="73"/>
      <c r="H4563" s="75"/>
      <c r="I4563" s="75"/>
      <c r="J4563" s="75"/>
      <c r="L4563" s="7"/>
      <c r="M4563" s="7"/>
      <c r="N4563" s="77" t="n">
        <f aca="false">IF(A4564=A4563,IF(L4564,TEXT(L4564-M4563,"h:mm"),0),IF(M4563&lt;0.25,TEXT(L4564-M4563,"h:mm"),TEXT(1-M4563+L4564,"h:mm")))</f>
        <v>0</v>
      </c>
      <c r="R4563" s="0" t="str">
        <f aca="false">CHOOSE(WEEKDAY(A4563),"Dom","Lun","Mar","Mie","Jue","Vie","Sab")</f>
        <v>Sab</v>
      </c>
    </row>
    <row r="4564" customFormat="false" ht="15" hidden="true" customHeight="false" outlineLevel="0" collapsed="false">
      <c r="B4564" s="9" t="str">
        <f aca="false">IF(K4564="LAG.OXIDACIÓN","Va a descargar a la Laguna de Oxidación",IF(K4564="GARAJE","Retorna al garaje",""))</f>
        <v/>
      </c>
      <c r="D4564" s="72"/>
      <c r="E4564" s="73"/>
      <c r="F4564" s="74"/>
      <c r="G4564" s="73"/>
      <c r="H4564" s="75"/>
      <c r="I4564" s="75"/>
      <c r="J4564" s="75"/>
      <c r="L4564" s="7"/>
      <c r="M4564" s="7"/>
      <c r="N4564" s="77" t="n">
        <f aca="false">IF(A4565=A4564,IF(L4565,TEXT(L4565-M4564,"h:mm"),0),IF(M4564&lt;0.25,TEXT(L4565-M4564,"h:mm"),TEXT(1-M4564+L4565,"h:mm")))</f>
        <v>0</v>
      </c>
      <c r="R4564" s="0" t="str">
        <f aca="false">CHOOSE(WEEKDAY(A4564),"Dom","Lun","Mar","Mie","Jue","Vie","Sab")</f>
        <v>Sab</v>
      </c>
    </row>
    <row r="4565" customFormat="false" ht="15" hidden="true" customHeight="false" outlineLevel="0" collapsed="false">
      <c r="B4565" s="9" t="str">
        <f aca="false">IF(K4565="LAG.OXIDACIÓN","Va a descargar a la Laguna de Oxidación",IF(K4565="GARAJE","Retorna al garaje",""))</f>
        <v/>
      </c>
      <c r="D4565" s="72"/>
      <c r="E4565" s="73"/>
      <c r="F4565" s="74"/>
      <c r="G4565" s="73"/>
      <c r="H4565" s="75"/>
      <c r="I4565" s="75"/>
      <c r="J4565" s="75"/>
      <c r="L4565" s="7"/>
      <c r="M4565" s="7"/>
      <c r="N4565" s="77" t="n">
        <f aca="false">IF(A4566=A4565,IF(L4566,TEXT(L4566-M4565,"h:mm"),0),IF(M4565&lt;0.25,TEXT(L4566-M4565,"h:mm"),TEXT(1-M4565+L4566,"h:mm")))</f>
        <v>0</v>
      </c>
      <c r="R4565" s="0" t="str">
        <f aca="false">CHOOSE(WEEKDAY(A4565),"Dom","Lun","Mar","Mie","Jue","Vie","Sab")</f>
        <v>Sab</v>
      </c>
    </row>
    <row r="4566" customFormat="false" ht="15" hidden="true" customHeight="false" outlineLevel="0" collapsed="false">
      <c r="B4566" s="9" t="str">
        <f aca="false">IF(K4566="LAG.OXIDACIÓN","Va a descargar a la Laguna de Oxidación",IF(K4566="GARAJE","Retorna al garaje",""))</f>
        <v/>
      </c>
      <c r="D4566" s="72"/>
      <c r="E4566" s="73"/>
      <c r="F4566" s="74"/>
      <c r="G4566" s="73"/>
      <c r="H4566" s="75"/>
      <c r="I4566" s="75"/>
      <c r="J4566" s="75"/>
      <c r="L4566" s="7"/>
      <c r="M4566" s="7"/>
      <c r="N4566" s="77" t="n">
        <f aca="false">IF(A4567=A4566,IF(L4567,TEXT(L4567-M4566,"h:mm"),0),IF(M4566&lt;0.25,TEXT(L4567-M4566,"h:mm"),TEXT(1-M4566+L4567,"h:mm")))</f>
        <v>0</v>
      </c>
      <c r="R4566" s="0" t="str">
        <f aca="false">CHOOSE(WEEKDAY(A4566),"Dom","Lun","Mar","Mie","Jue","Vie","Sab")</f>
        <v>Sab</v>
      </c>
    </row>
    <row r="4567" customFormat="false" ht="15" hidden="true" customHeight="false" outlineLevel="0" collapsed="false">
      <c r="B4567" s="9" t="str">
        <f aca="false">IF(K4567="LAG.OXIDACIÓN","Va a descargar a la Laguna de Oxidación",IF(K4567="GARAJE","Retorna al garaje",""))</f>
        <v/>
      </c>
      <c r="D4567" s="72"/>
      <c r="E4567" s="73"/>
      <c r="F4567" s="74"/>
      <c r="G4567" s="73"/>
      <c r="H4567" s="75"/>
      <c r="I4567" s="75"/>
      <c r="J4567" s="75"/>
      <c r="L4567" s="7"/>
      <c r="M4567" s="7"/>
      <c r="N4567" s="77" t="n">
        <f aca="false">IF(A4568=A4567,IF(L4568,TEXT(L4568-M4567,"h:mm"),0),IF(M4567&lt;0.25,TEXT(L4568-M4567,"h:mm"),TEXT(1-M4567+L4568,"h:mm")))</f>
        <v>0</v>
      </c>
      <c r="R4567" s="0" t="str">
        <f aca="false">CHOOSE(WEEKDAY(A4567),"Dom","Lun","Mar","Mie","Jue","Vie","Sab")</f>
        <v>Sab</v>
      </c>
    </row>
    <row r="4568" customFormat="false" ht="15" hidden="true" customHeight="false" outlineLevel="0" collapsed="false">
      <c r="B4568" s="9" t="str">
        <f aca="false">IF(K4568="LAG.OXIDACIÓN","Va a descargar a la Laguna de Oxidación",IF(K4568="GARAJE","Retorna al garaje",""))</f>
        <v/>
      </c>
      <c r="D4568" s="72"/>
      <c r="E4568" s="73"/>
      <c r="F4568" s="74"/>
      <c r="G4568" s="73"/>
      <c r="H4568" s="75"/>
      <c r="I4568" s="75"/>
      <c r="J4568" s="75"/>
      <c r="L4568" s="7"/>
      <c r="M4568" s="7"/>
      <c r="N4568" s="77" t="n">
        <f aca="false">IF(A4569=A4568,IF(L4569,TEXT(L4569-M4568,"h:mm"),0),IF(M4568&lt;0.25,TEXT(L4569-M4568,"h:mm"),TEXT(1-M4568+L4569,"h:mm")))</f>
        <v>0</v>
      </c>
      <c r="R4568" s="0" t="str">
        <f aca="false">CHOOSE(WEEKDAY(A4568),"Dom","Lun","Mar","Mie","Jue","Vie","Sab")</f>
        <v>Sab</v>
      </c>
    </row>
    <row r="4569" customFormat="false" ht="15" hidden="true" customHeight="false" outlineLevel="0" collapsed="false">
      <c r="B4569" s="9" t="str">
        <f aca="false">IF(K4569="LAG.OXIDACIÓN","Va a descargar a la Laguna de Oxidación",IF(K4569="GARAJE","Retorna al garaje",""))</f>
        <v/>
      </c>
      <c r="D4569" s="72"/>
      <c r="E4569" s="73"/>
      <c r="F4569" s="74"/>
      <c r="G4569" s="73"/>
      <c r="H4569" s="75"/>
      <c r="I4569" s="75"/>
      <c r="J4569" s="75"/>
      <c r="L4569" s="7"/>
      <c r="M4569" s="7"/>
      <c r="N4569" s="77" t="n">
        <f aca="false">IF(A4570=A4569,IF(L4570,TEXT(L4570-M4569,"h:mm"),0),IF(M4569&lt;0.25,TEXT(L4570-M4569,"h:mm"),TEXT(1-M4569+L4570,"h:mm")))</f>
        <v>0</v>
      </c>
      <c r="R4569" s="0" t="str">
        <f aca="false">CHOOSE(WEEKDAY(A4569),"Dom","Lun","Mar","Mie","Jue","Vie","Sab")</f>
        <v>Sab</v>
      </c>
    </row>
    <row r="4570" customFormat="false" ht="15" hidden="true" customHeight="false" outlineLevel="0" collapsed="false">
      <c r="B4570" s="9" t="str">
        <f aca="false">IF(K4570="LAG.OXIDACIÓN","Va a descargar a la Laguna de Oxidación",IF(K4570="GARAJE","Retorna al garaje",""))</f>
        <v/>
      </c>
      <c r="D4570" s="72"/>
      <c r="E4570" s="73"/>
      <c r="F4570" s="74"/>
      <c r="G4570" s="73"/>
      <c r="H4570" s="75"/>
      <c r="I4570" s="75"/>
      <c r="J4570" s="75"/>
      <c r="L4570" s="7"/>
      <c r="M4570" s="7"/>
      <c r="N4570" s="77" t="n">
        <f aca="false">IF(A4571=A4570,IF(L4571,TEXT(L4571-M4570,"h:mm"),0),IF(M4570&lt;0.25,TEXT(L4571-M4570,"h:mm"),TEXT(1-M4570+L4571,"h:mm")))</f>
        <v>0</v>
      </c>
      <c r="R4570" s="0" t="str">
        <f aca="false">CHOOSE(WEEKDAY(A4570),"Dom","Lun","Mar","Mie","Jue","Vie","Sab")</f>
        <v>Sab</v>
      </c>
    </row>
    <row r="4571" customFormat="false" ht="15" hidden="true" customHeight="false" outlineLevel="0" collapsed="false">
      <c r="B4571" s="9" t="str">
        <f aca="false">IF(K4571="LAG.OXIDACIÓN","Va a descargar a la Laguna de Oxidación",IF(K4571="GARAJE","Retorna al garaje",""))</f>
        <v/>
      </c>
      <c r="D4571" s="72"/>
      <c r="E4571" s="73"/>
      <c r="F4571" s="74"/>
      <c r="G4571" s="73"/>
      <c r="H4571" s="75"/>
      <c r="I4571" s="75"/>
      <c r="J4571" s="75"/>
      <c r="L4571" s="7"/>
      <c r="M4571" s="7"/>
      <c r="N4571" s="77" t="n">
        <f aca="false">IF(A4572=A4571,IF(L4572,TEXT(L4572-M4571,"h:mm"),0),IF(M4571&lt;0.25,TEXT(L4572-M4571,"h:mm"),TEXT(1-M4571+L4572,"h:mm")))</f>
        <v>0</v>
      </c>
      <c r="R4571" s="0" t="str">
        <f aca="false">CHOOSE(WEEKDAY(A4571),"Dom","Lun","Mar","Mie","Jue","Vie","Sab")</f>
        <v>Sab</v>
      </c>
    </row>
    <row r="4572" customFormat="false" ht="15" hidden="true" customHeight="false" outlineLevel="0" collapsed="false">
      <c r="B4572" s="9" t="str">
        <f aca="false">IF(K4572="LAG.OXIDACIÓN","Va a descargar a la Laguna de Oxidación",IF(K4572="GARAJE","Retorna al garaje",""))</f>
        <v/>
      </c>
      <c r="D4572" s="72"/>
      <c r="E4572" s="73"/>
      <c r="F4572" s="74"/>
      <c r="G4572" s="73"/>
      <c r="H4572" s="75"/>
      <c r="I4572" s="75"/>
      <c r="J4572" s="75"/>
      <c r="L4572" s="7"/>
      <c r="M4572" s="7"/>
      <c r="N4572" s="77" t="n">
        <f aca="false">IF(A4573=A4572,IF(L4573,TEXT(L4573-M4572,"h:mm"),0),IF(M4572&lt;0.25,TEXT(L4573-M4572,"h:mm"),TEXT(1-M4572+L4573,"h:mm")))</f>
        <v>0</v>
      </c>
      <c r="R4572" s="0" t="str">
        <f aca="false">CHOOSE(WEEKDAY(A4572),"Dom","Lun","Mar","Mie","Jue","Vie","Sab")</f>
        <v>Sab</v>
      </c>
    </row>
    <row r="4573" customFormat="false" ht="15" hidden="true" customHeight="false" outlineLevel="0" collapsed="false">
      <c r="B4573" s="9" t="str">
        <f aca="false">IF(K4573="LAG.OXIDACIÓN","Va a descargar a la Laguna de Oxidación",IF(K4573="GARAJE","Retorna al garaje",""))</f>
        <v/>
      </c>
      <c r="D4573" s="72"/>
      <c r="E4573" s="73"/>
      <c r="F4573" s="74"/>
      <c r="G4573" s="73"/>
      <c r="H4573" s="75"/>
      <c r="I4573" s="75"/>
      <c r="J4573" s="75"/>
      <c r="L4573" s="7"/>
      <c r="M4573" s="7"/>
      <c r="N4573" s="77" t="n">
        <f aca="false">IF(A4574=A4573,IF(L4574,TEXT(L4574-M4573,"h:mm"),0),IF(M4573&lt;0.25,TEXT(L4574-M4573,"h:mm"),TEXT(1-M4573+L4574,"h:mm")))</f>
        <v>0</v>
      </c>
      <c r="R4573" s="0" t="str">
        <f aca="false">CHOOSE(WEEKDAY(A4573),"Dom","Lun","Mar","Mie","Jue","Vie","Sab")</f>
        <v>Sab</v>
      </c>
    </row>
    <row r="4574" customFormat="false" ht="15" hidden="true" customHeight="false" outlineLevel="0" collapsed="false">
      <c r="B4574" s="9" t="str">
        <f aca="false">IF(K4574="LAG.OXIDACIÓN","Va a descargar a la Laguna de Oxidación",IF(K4574="GARAJE","Retorna al garaje",""))</f>
        <v/>
      </c>
      <c r="D4574" s="72"/>
      <c r="E4574" s="73"/>
      <c r="F4574" s="74"/>
      <c r="G4574" s="73"/>
      <c r="H4574" s="75"/>
      <c r="I4574" s="75"/>
      <c r="J4574" s="75"/>
      <c r="L4574" s="7"/>
      <c r="M4574" s="7"/>
      <c r="N4574" s="77" t="n">
        <f aca="false">IF(A4575=A4574,IF(L4575,TEXT(L4575-M4574,"h:mm"),0),IF(M4574&lt;0.25,TEXT(L4575-M4574,"h:mm"),TEXT(1-M4574+L4575,"h:mm")))</f>
        <v>0</v>
      </c>
      <c r="R4574" s="0" t="str">
        <f aca="false">CHOOSE(WEEKDAY(A4574),"Dom","Lun","Mar","Mie","Jue","Vie","Sab")</f>
        <v>Sab</v>
      </c>
    </row>
    <row r="4575" customFormat="false" ht="15" hidden="true" customHeight="false" outlineLevel="0" collapsed="false">
      <c r="B4575" s="9" t="str">
        <f aca="false">IF(K4575="LAG.OXIDACIÓN","Va a descargar a la Laguna de Oxidación",IF(K4575="GARAJE","Retorna al garaje",""))</f>
        <v/>
      </c>
      <c r="D4575" s="72"/>
      <c r="E4575" s="73"/>
      <c r="F4575" s="74"/>
      <c r="G4575" s="73"/>
      <c r="H4575" s="75"/>
      <c r="I4575" s="75"/>
      <c r="J4575" s="75"/>
      <c r="L4575" s="7"/>
      <c r="M4575" s="7"/>
      <c r="N4575" s="77" t="n">
        <f aca="false">IF(A4576=A4575,IF(L4576,TEXT(L4576-M4575,"h:mm"),0),IF(M4575&lt;0.25,TEXT(L4576-M4575,"h:mm"),TEXT(1-M4575+L4576,"h:mm")))</f>
        <v>0</v>
      </c>
      <c r="R4575" s="0" t="str">
        <f aca="false">CHOOSE(WEEKDAY(A4575),"Dom","Lun","Mar","Mie","Jue","Vie","Sab")</f>
        <v>Sab</v>
      </c>
    </row>
    <row r="4576" customFormat="false" ht="15" hidden="true" customHeight="false" outlineLevel="0" collapsed="false">
      <c r="B4576" s="9" t="str">
        <f aca="false">IF(K4576="LAG.OXIDACIÓN","Va a descargar a la Laguna de Oxidación",IF(K4576="GARAJE","Retorna al garaje",""))</f>
        <v/>
      </c>
      <c r="D4576" s="72"/>
      <c r="E4576" s="73"/>
      <c r="F4576" s="74"/>
      <c r="G4576" s="73"/>
      <c r="H4576" s="75"/>
      <c r="I4576" s="75"/>
      <c r="J4576" s="75"/>
      <c r="L4576" s="7"/>
      <c r="M4576" s="7"/>
      <c r="N4576" s="77" t="n">
        <f aca="false">IF(A4577=A4576,IF(L4577,TEXT(L4577-M4576,"h:mm"),0),IF(M4576&lt;0.25,TEXT(L4577-M4576,"h:mm"),TEXT(1-M4576+L4577,"h:mm")))</f>
        <v>0</v>
      </c>
      <c r="R4576" s="0" t="str">
        <f aca="false">CHOOSE(WEEKDAY(A4576),"Dom","Lun","Mar","Mie","Jue","Vie","Sab")</f>
        <v>Sab</v>
      </c>
    </row>
    <row r="4577" customFormat="false" ht="15" hidden="true" customHeight="false" outlineLevel="0" collapsed="false">
      <c r="B4577" s="9" t="str">
        <f aca="false">IF(K4577="LAG.OXIDACIÓN","Va a descargar a la Laguna de Oxidación",IF(K4577="GARAJE","Retorna al garaje",""))</f>
        <v/>
      </c>
      <c r="D4577" s="72"/>
      <c r="E4577" s="73"/>
      <c r="F4577" s="74"/>
      <c r="G4577" s="73"/>
      <c r="H4577" s="75"/>
      <c r="I4577" s="75"/>
      <c r="J4577" s="75"/>
      <c r="L4577" s="7"/>
      <c r="M4577" s="7"/>
      <c r="N4577" s="77" t="n">
        <f aca="false">IF(A4578=A4577,IF(L4578,TEXT(L4578-M4577,"h:mm"),0),IF(M4577&lt;0.25,TEXT(L4578-M4577,"h:mm"),TEXT(1-M4577+L4578,"h:mm")))</f>
        <v>0</v>
      </c>
      <c r="R4577" s="0" t="str">
        <f aca="false">CHOOSE(WEEKDAY(A4577),"Dom","Lun","Mar","Mie","Jue","Vie","Sab")</f>
        <v>Sab</v>
      </c>
    </row>
    <row r="4578" customFormat="false" ht="15" hidden="true" customHeight="false" outlineLevel="0" collapsed="false">
      <c r="B4578" s="9" t="str">
        <f aca="false">IF(K4578="LAG.OXIDACIÓN","Va a descargar a la Laguna de Oxidación",IF(K4578="GARAJE","Retorna al garaje",""))</f>
        <v/>
      </c>
      <c r="D4578" s="72"/>
      <c r="E4578" s="73"/>
      <c r="F4578" s="74"/>
      <c r="G4578" s="73"/>
      <c r="H4578" s="75"/>
      <c r="I4578" s="75"/>
      <c r="J4578" s="75"/>
      <c r="L4578" s="7"/>
      <c r="M4578" s="7"/>
      <c r="N4578" s="77" t="n">
        <f aca="false">IF(A4579=A4578,IF(L4579,TEXT(L4579-M4578,"h:mm"),0),IF(M4578&lt;0.25,TEXT(L4579-M4578,"h:mm"),TEXT(1-M4578+L4579,"h:mm")))</f>
        <v>0</v>
      </c>
      <c r="R4578" s="0" t="str">
        <f aca="false">CHOOSE(WEEKDAY(A4578),"Dom","Lun","Mar","Mie","Jue","Vie","Sab")</f>
        <v>Sab</v>
      </c>
    </row>
    <row r="4579" customFormat="false" ht="15" hidden="true" customHeight="false" outlineLevel="0" collapsed="false">
      <c r="B4579" s="9" t="str">
        <f aca="false">IF(K4579="LAG.OXIDACIÓN","Va a descargar a la Laguna de Oxidación",IF(K4579="GARAJE","Retorna al garaje",""))</f>
        <v/>
      </c>
      <c r="D4579" s="72"/>
      <c r="E4579" s="73"/>
      <c r="F4579" s="74"/>
      <c r="G4579" s="73"/>
      <c r="H4579" s="75"/>
      <c r="I4579" s="75"/>
      <c r="J4579" s="75"/>
      <c r="L4579" s="7"/>
      <c r="M4579" s="7"/>
      <c r="N4579" s="77" t="n">
        <f aca="false">IF(A4580=A4579,IF(L4580,TEXT(L4580-M4579,"h:mm"),0),IF(M4579&lt;0.25,TEXT(L4580-M4579,"h:mm"),TEXT(1-M4579+L4580,"h:mm")))</f>
        <v>0</v>
      </c>
      <c r="R4579" s="0" t="str">
        <f aca="false">CHOOSE(WEEKDAY(A4579),"Dom","Lun","Mar","Mie","Jue","Vie","Sab")</f>
        <v>Sab</v>
      </c>
    </row>
    <row r="4580" customFormat="false" ht="15" hidden="true" customHeight="false" outlineLevel="0" collapsed="false">
      <c r="B4580" s="9" t="str">
        <f aca="false">IF(K4580="LAG.OXIDACIÓN","Va a descargar a la Laguna de Oxidación",IF(K4580="GARAJE","Retorna al garaje",""))</f>
        <v/>
      </c>
      <c r="D4580" s="72"/>
      <c r="E4580" s="73"/>
      <c r="F4580" s="74"/>
      <c r="G4580" s="73"/>
      <c r="H4580" s="75"/>
      <c r="I4580" s="75"/>
      <c r="J4580" s="75"/>
      <c r="L4580" s="7"/>
      <c r="M4580" s="7"/>
      <c r="N4580" s="77" t="n">
        <f aca="false">IF(A4581=A4580,IF(L4581,TEXT(L4581-M4580,"h:mm"),0),IF(M4580&lt;0.25,TEXT(L4581-M4580,"h:mm"),TEXT(1-M4580+L4581,"h:mm")))</f>
        <v>0</v>
      </c>
      <c r="R4580" s="0" t="str">
        <f aca="false">CHOOSE(WEEKDAY(A4580),"Dom","Lun","Mar","Mie","Jue","Vie","Sab")</f>
        <v>Sab</v>
      </c>
    </row>
    <row r="4581" customFormat="false" ht="15" hidden="true" customHeight="false" outlineLevel="0" collapsed="false">
      <c r="B4581" s="9" t="str">
        <f aca="false">IF(K4581="LAG.OXIDACIÓN","Va a descargar a la Laguna de Oxidación",IF(K4581="GARAJE","Retorna al garaje",""))</f>
        <v/>
      </c>
      <c r="D4581" s="72"/>
      <c r="E4581" s="73"/>
      <c r="F4581" s="74"/>
      <c r="G4581" s="73"/>
      <c r="H4581" s="75"/>
      <c r="I4581" s="75"/>
      <c r="J4581" s="75"/>
      <c r="L4581" s="7"/>
      <c r="M4581" s="7"/>
      <c r="N4581" s="77" t="n">
        <f aca="false">IF(A4582=A4581,IF(L4582,TEXT(L4582-M4581,"h:mm"),0),IF(M4581&lt;0.25,TEXT(L4582-M4581,"h:mm"),TEXT(1-M4581+L4582,"h:mm")))</f>
        <v>0</v>
      </c>
      <c r="R4581" s="0" t="str">
        <f aca="false">CHOOSE(WEEKDAY(A4581),"Dom","Lun","Mar","Mie","Jue","Vie","Sab")</f>
        <v>Sab</v>
      </c>
    </row>
    <row r="4582" customFormat="false" ht="15" hidden="true" customHeight="false" outlineLevel="0" collapsed="false">
      <c r="B4582" s="9" t="str">
        <f aca="false">IF(K4582="LAG.OXIDACIÓN","Va a descargar a la Laguna de Oxidación",IF(K4582="GARAJE","Retorna al garaje",""))</f>
        <v/>
      </c>
      <c r="D4582" s="72"/>
      <c r="E4582" s="73"/>
      <c r="F4582" s="74"/>
      <c r="G4582" s="73"/>
      <c r="H4582" s="75"/>
      <c r="I4582" s="75"/>
      <c r="J4582" s="75"/>
      <c r="L4582" s="7"/>
      <c r="M4582" s="7"/>
      <c r="N4582" s="77" t="n">
        <f aca="false">IF(A4583=A4582,IF(L4583,TEXT(L4583-M4582,"h:mm"),0),IF(M4582&lt;0.25,TEXT(L4583-M4582,"h:mm"),TEXT(1-M4582+L4583,"h:mm")))</f>
        <v>0</v>
      </c>
      <c r="R4582" s="0" t="str">
        <f aca="false">CHOOSE(WEEKDAY(A4582),"Dom","Lun","Mar","Mie","Jue","Vie","Sab")</f>
        <v>Sab</v>
      </c>
    </row>
    <row r="4583" customFormat="false" ht="15" hidden="true" customHeight="false" outlineLevel="0" collapsed="false">
      <c r="B4583" s="9" t="str">
        <f aca="false">IF(K4583="LAG.OXIDACIÓN","Va a descargar a la Laguna de Oxidación",IF(K4583="GARAJE","Retorna al garaje",""))</f>
        <v/>
      </c>
      <c r="D4583" s="72"/>
      <c r="E4583" s="73"/>
      <c r="F4583" s="74"/>
      <c r="G4583" s="73"/>
      <c r="H4583" s="75"/>
      <c r="I4583" s="75"/>
      <c r="J4583" s="75"/>
      <c r="L4583" s="7"/>
      <c r="M4583" s="7"/>
      <c r="N4583" s="77" t="n">
        <f aca="false">IF(A4584=A4583,IF(L4584,TEXT(L4584-M4583,"h:mm"),0),IF(M4583&lt;0.25,TEXT(L4584-M4583,"h:mm"),TEXT(1-M4583+L4584,"h:mm")))</f>
        <v>0</v>
      </c>
      <c r="R4583" s="0" t="str">
        <f aca="false">CHOOSE(WEEKDAY(A4583),"Dom","Lun","Mar","Mie","Jue","Vie","Sab")</f>
        <v>Sab</v>
      </c>
    </row>
    <row r="4584" customFormat="false" ht="15" hidden="true" customHeight="false" outlineLevel="0" collapsed="false">
      <c r="B4584" s="9" t="str">
        <f aca="false">IF(K4584="LAG.OXIDACIÓN","Va a descargar a la Laguna de Oxidación",IF(K4584="GARAJE","Retorna al garaje",""))</f>
        <v/>
      </c>
      <c r="D4584" s="72"/>
      <c r="E4584" s="73"/>
      <c r="F4584" s="74"/>
      <c r="G4584" s="73"/>
      <c r="H4584" s="75"/>
      <c r="I4584" s="75"/>
      <c r="J4584" s="75"/>
      <c r="L4584" s="7"/>
      <c r="M4584" s="7"/>
      <c r="N4584" s="77" t="n">
        <f aca="false">IF(A4585=A4584,IF(L4585,TEXT(L4585-M4584,"h:mm"),0),IF(M4584&lt;0.25,TEXT(L4585-M4584,"h:mm"),TEXT(1-M4584+L4585,"h:mm")))</f>
        <v>0</v>
      </c>
      <c r="R4584" s="0" t="str">
        <f aca="false">CHOOSE(WEEKDAY(A4584),"Dom","Lun","Mar","Mie","Jue","Vie","Sab")</f>
        <v>Sab</v>
      </c>
    </row>
    <row r="4585" customFormat="false" ht="15" hidden="true" customHeight="false" outlineLevel="0" collapsed="false">
      <c r="B4585" s="9" t="str">
        <f aca="false">IF(K4585="LAG.OXIDACIÓN","Va a descargar a la Laguna de Oxidación",IF(K4585="GARAJE","Retorna al garaje",""))</f>
        <v/>
      </c>
      <c r="D4585" s="72"/>
      <c r="E4585" s="73"/>
      <c r="F4585" s="74"/>
      <c r="G4585" s="73"/>
      <c r="H4585" s="75"/>
      <c r="I4585" s="75"/>
      <c r="J4585" s="75"/>
      <c r="L4585" s="7"/>
      <c r="M4585" s="7"/>
      <c r="N4585" s="77" t="n">
        <f aca="false">IF(A4586=A4585,IF(L4586,TEXT(L4586-M4585,"h:mm"),0),IF(M4585&lt;0.25,TEXT(L4586-M4585,"h:mm"),TEXT(1-M4585+L4586,"h:mm")))</f>
        <v>0</v>
      </c>
      <c r="R4585" s="0" t="str">
        <f aca="false">CHOOSE(WEEKDAY(A4585),"Dom","Lun","Mar","Mie","Jue","Vie","Sab")</f>
        <v>Sab</v>
      </c>
    </row>
    <row r="4586" customFormat="false" ht="15" hidden="true" customHeight="false" outlineLevel="0" collapsed="false">
      <c r="B4586" s="9" t="str">
        <f aca="false">IF(K4586="LAG.OXIDACIÓN","Va a descargar a la Laguna de Oxidación",IF(K4586="GARAJE","Retorna al garaje",""))</f>
        <v/>
      </c>
      <c r="D4586" s="72"/>
      <c r="E4586" s="73"/>
      <c r="F4586" s="74"/>
      <c r="G4586" s="73"/>
      <c r="H4586" s="75"/>
      <c r="I4586" s="75"/>
      <c r="J4586" s="75"/>
      <c r="L4586" s="7"/>
      <c r="M4586" s="7"/>
      <c r="N4586" s="77" t="n">
        <f aca="false">IF(A4587=A4586,IF(L4587,TEXT(L4587-M4586,"h:mm"),0),IF(M4586&lt;0.25,TEXT(L4587-M4586,"h:mm"),TEXT(1-M4586+L4587,"h:mm")))</f>
        <v>0</v>
      </c>
      <c r="R4586" s="0" t="str">
        <f aca="false">CHOOSE(WEEKDAY(A4586),"Dom","Lun","Mar","Mie","Jue","Vie","Sab")</f>
        <v>Sab</v>
      </c>
    </row>
    <row r="4587" customFormat="false" ht="15" hidden="true" customHeight="false" outlineLevel="0" collapsed="false">
      <c r="B4587" s="9" t="str">
        <f aca="false">IF(K4587="LAG.OXIDACIÓN","Va a descargar a la Laguna de Oxidación",IF(K4587="GARAJE","Retorna al garaje",""))</f>
        <v/>
      </c>
      <c r="D4587" s="72"/>
      <c r="E4587" s="73"/>
      <c r="F4587" s="74"/>
      <c r="G4587" s="73"/>
      <c r="H4587" s="75"/>
      <c r="I4587" s="75"/>
      <c r="J4587" s="75"/>
      <c r="L4587" s="7"/>
      <c r="M4587" s="7"/>
      <c r="N4587" s="77" t="n">
        <f aca="false">IF(A4588=A4587,IF(L4588,TEXT(L4588-M4587,"h:mm"),0),IF(M4587&lt;0.25,TEXT(L4588-M4587,"h:mm"),TEXT(1-M4587+L4588,"h:mm")))</f>
        <v>0</v>
      </c>
      <c r="R4587" s="0" t="str">
        <f aca="false">CHOOSE(WEEKDAY(A4587),"Dom","Lun","Mar","Mie","Jue","Vie","Sab")</f>
        <v>Sab</v>
      </c>
    </row>
    <row r="4588" customFormat="false" ht="15" hidden="true" customHeight="false" outlineLevel="0" collapsed="false">
      <c r="B4588" s="9" t="str">
        <f aca="false">IF(K4588="LAG.OXIDACIÓN","Va a descargar a la Laguna de Oxidación",IF(K4588="GARAJE","Retorna al garaje",""))</f>
        <v/>
      </c>
      <c r="D4588" s="72"/>
      <c r="E4588" s="73"/>
      <c r="F4588" s="74"/>
      <c r="G4588" s="73"/>
      <c r="H4588" s="75"/>
      <c r="I4588" s="75"/>
      <c r="J4588" s="75"/>
      <c r="L4588" s="7"/>
      <c r="M4588" s="7"/>
      <c r="N4588" s="77" t="n">
        <f aca="false">IF(A4589=A4588,IF(L4589,TEXT(L4589-M4588,"h:mm"),0),IF(M4588&lt;0.25,TEXT(L4589-M4588,"h:mm"),TEXT(1-M4588+L4589,"h:mm")))</f>
        <v>0</v>
      </c>
      <c r="R4588" s="0" t="str">
        <f aca="false">CHOOSE(WEEKDAY(A4588),"Dom","Lun","Mar","Mie","Jue","Vie","Sab")</f>
        <v>Sab</v>
      </c>
    </row>
    <row r="4589" customFormat="false" ht="15" hidden="true" customHeight="false" outlineLevel="0" collapsed="false">
      <c r="B4589" s="9" t="str">
        <f aca="false">IF(K4589="LAG.OXIDACIÓN","Va a descargar a la Laguna de Oxidación",IF(K4589="GARAJE","Retorna al garaje",""))</f>
        <v/>
      </c>
      <c r="D4589" s="72"/>
      <c r="E4589" s="73"/>
      <c r="F4589" s="74"/>
      <c r="G4589" s="73"/>
      <c r="H4589" s="75"/>
      <c r="I4589" s="75"/>
      <c r="J4589" s="75"/>
      <c r="L4589" s="7"/>
      <c r="M4589" s="7"/>
      <c r="N4589" s="77" t="n">
        <f aca="false">IF(A4590=A4589,IF(L4590,TEXT(L4590-M4589,"h:mm"),0),IF(M4589&lt;0.25,TEXT(L4590-M4589,"h:mm"),TEXT(1-M4589+L4590,"h:mm")))</f>
        <v>0</v>
      </c>
      <c r="R4589" s="0" t="str">
        <f aca="false">CHOOSE(WEEKDAY(A4589),"Dom","Lun","Mar","Mie","Jue","Vie","Sab")</f>
        <v>Sab</v>
      </c>
    </row>
    <row r="4590" customFormat="false" ht="15" hidden="true" customHeight="false" outlineLevel="0" collapsed="false">
      <c r="B4590" s="9" t="str">
        <f aca="false">IF(K4590="LAG.OXIDACIÓN","Va a descargar a la Laguna de Oxidación",IF(K4590="GARAJE","Retorna al garaje",""))</f>
        <v/>
      </c>
      <c r="D4590" s="72"/>
      <c r="E4590" s="73"/>
      <c r="F4590" s="74"/>
      <c r="G4590" s="73"/>
      <c r="H4590" s="75"/>
      <c r="I4590" s="75"/>
      <c r="J4590" s="75"/>
      <c r="L4590" s="7"/>
      <c r="M4590" s="7"/>
      <c r="N4590" s="77" t="n">
        <f aca="false">IF(A4591=A4590,IF(L4591,TEXT(L4591-M4590,"h:mm"),0),IF(M4590&lt;0.25,TEXT(L4591-M4590,"h:mm"),TEXT(1-M4590+L4591,"h:mm")))</f>
        <v>0</v>
      </c>
      <c r="R4590" s="0" t="str">
        <f aca="false">CHOOSE(WEEKDAY(A4590),"Dom","Lun","Mar","Mie","Jue","Vie","Sab")</f>
        <v>Sab</v>
      </c>
    </row>
    <row r="4591" customFormat="false" ht="15" hidden="true" customHeight="false" outlineLevel="0" collapsed="false">
      <c r="B4591" s="9" t="str">
        <f aca="false">IF(K4591="LAG.OXIDACIÓN","Va a descargar a la Laguna de Oxidación",IF(K4591="GARAJE","Retorna al garaje",""))</f>
        <v/>
      </c>
      <c r="D4591" s="72"/>
      <c r="E4591" s="73"/>
      <c r="F4591" s="74"/>
      <c r="G4591" s="73"/>
      <c r="H4591" s="75"/>
      <c r="I4591" s="75"/>
      <c r="J4591" s="75"/>
      <c r="L4591" s="7"/>
      <c r="M4591" s="7"/>
      <c r="N4591" s="77" t="n">
        <f aca="false">IF(A4592=A4591,IF(L4592,TEXT(L4592-M4591,"h:mm"),0),IF(M4591&lt;0.25,TEXT(L4592-M4591,"h:mm"),TEXT(1-M4591+L4592,"h:mm")))</f>
        <v>0</v>
      </c>
      <c r="R4591" s="0" t="str">
        <f aca="false">CHOOSE(WEEKDAY(A4591),"Dom","Lun","Mar","Mie","Jue","Vie","Sab")</f>
        <v>Sab</v>
      </c>
    </row>
    <row r="4592" customFormat="false" ht="15" hidden="true" customHeight="false" outlineLevel="0" collapsed="false">
      <c r="B4592" s="9" t="str">
        <f aca="false">IF(K4592="LAG.OXIDACIÓN","Va a descargar a la Laguna de Oxidación",IF(K4592="GARAJE","Retorna al garaje",""))</f>
        <v/>
      </c>
      <c r="D4592" s="72"/>
      <c r="E4592" s="73"/>
      <c r="F4592" s="74"/>
      <c r="G4592" s="73"/>
      <c r="H4592" s="75"/>
      <c r="I4592" s="75"/>
      <c r="J4592" s="75"/>
      <c r="L4592" s="7"/>
      <c r="M4592" s="7"/>
      <c r="N4592" s="77" t="n">
        <f aca="false">IF(A4593=A4592,IF(L4593,TEXT(L4593-M4592,"h:mm"),0),IF(M4592&lt;0.25,TEXT(L4593-M4592,"h:mm"),TEXT(1-M4592+L4593,"h:mm")))</f>
        <v>0</v>
      </c>
      <c r="R4592" s="0" t="str">
        <f aca="false">CHOOSE(WEEKDAY(A4592),"Dom","Lun","Mar","Mie","Jue","Vie","Sab")</f>
        <v>Sab</v>
      </c>
    </row>
    <row r="4593" customFormat="false" ht="15" hidden="true" customHeight="false" outlineLevel="0" collapsed="false">
      <c r="B4593" s="9" t="str">
        <f aca="false">IF(K4593="LAG.OXIDACIÓN","Va a descargar a la Laguna de Oxidación",IF(K4593="GARAJE","Retorna al garaje",""))</f>
        <v/>
      </c>
      <c r="D4593" s="72"/>
      <c r="E4593" s="73"/>
      <c r="F4593" s="74"/>
      <c r="G4593" s="73"/>
      <c r="H4593" s="75"/>
      <c r="I4593" s="75"/>
      <c r="J4593" s="75"/>
      <c r="L4593" s="7"/>
      <c r="M4593" s="7"/>
      <c r="N4593" s="77" t="n">
        <f aca="false">IF(A4594=A4593,IF(L4594,TEXT(L4594-M4593,"h:mm"),0),IF(M4593&lt;0.25,TEXT(L4594-M4593,"h:mm"),TEXT(1-M4593+L4594,"h:mm")))</f>
        <v>0</v>
      </c>
      <c r="R4593" s="0" t="str">
        <f aca="false">CHOOSE(WEEKDAY(A4593),"Dom","Lun","Mar","Mie","Jue","Vie","Sab")</f>
        <v>Sab</v>
      </c>
    </row>
    <row r="4594" customFormat="false" ht="15" hidden="true" customHeight="false" outlineLevel="0" collapsed="false">
      <c r="B4594" s="9" t="str">
        <f aca="false">IF(K4594="LAG.OXIDACIÓN","Va a descargar a la Laguna de Oxidación",IF(K4594="GARAJE","Retorna al garaje",""))</f>
        <v/>
      </c>
      <c r="D4594" s="72"/>
      <c r="E4594" s="73"/>
      <c r="F4594" s="74"/>
      <c r="G4594" s="73"/>
      <c r="H4594" s="75"/>
      <c r="I4594" s="75"/>
      <c r="J4594" s="75"/>
      <c r="L4594" s="7"/>
      <c r="M4594" s="7"/>
      <c r="N4594" s="77" t="n">
        <f aca="false">IF(A4595=A4594,IF(L4595,TEXT(L4595-M4594,"h:mm"),0),IF(M4594&lt;0.25,TEXT(L4595-M4594,"h:mm"),TEXT(1-M4594+L4595,"h:mm")))</f>
        <v>0</v>
      </c>
      <c r="R4594" s="0" t="str">
        <f aca="false">CHOOSE(WEEKDAY(A4594),"Dom","Lun","Mar","Mie","Jue","Vie","Sab")</f>
        <v>Sab</v>
      </c>
    </row>
    <row r="4595" customFormat="false" ht="15" hidden="true" customHeight="false" outlineLevel="0" collapsed="false">
      <c r="B4595" s="9" t="str">
        <f aca="false">IF(K4595="LAG.OXIDACIÓN","Va a descargar a la Laguna de Oxidación",IF(K4595="GARAJE","Retorna al garaje",""))</f>
        <v/>
      </c>
      <c r="D4595" s="72"/>
      <c r="E4595" s="73"/>
      <c r="F4595" s="74"/>
      <c r="G4595" s="73"/>
      <c r="H4595" s="75"/>
      <c r="I4595" s="75"/>
      <c r="J4595" s="75"/>
      <c r="L4595" s="7"/>
      <c r="M4595" s="7"/>
      <c r="N4595" s="77" t="n">
        <f aca="false">IF(A4596=A4595,IF(L4596,TEXT(L4596-M4595,"h:mm"),0),IF(M4595&lt;0.25,TEXT(L4596-M4595,"h:mm"),TEXT(1-M4595+L4596,"h:mm")))</f>
        <v>0</v>
      </c>
      <c r="R4595" s="0" t="str">
        <f aca="false">CHOOSE(WEEKDAY(A4595),"Dom","Lun","Mar","Mie","Jue","Vie","Sab")</f>
        <v>Sab</v>
      </c>
    </row>
    <row r="4596" customFormat="false" ht="15" hidden="true" customHeight="false" outlineLevel="0" collapsed="false">
      <c r="B4596" s="9" t="str">
        <f aca="false">IF(K4596="LAG.OXIDACIÓN","Va a descargar a la Laguna de Oxidación",IF(K4596="GARAJE","Retorna al garaje",""))</f>
        <v/>
      </c>
      <c r="D4596" s="72"/>
      <c r="E4596" s="73"/>
      <c r="F4596" s="74"/>
      <c r="G4596" s="73"/>
      <c r="H4596" s="75"/>
      <c r="I4596" s="75"/>
      <c r="J4596" s="75"/>
      <c r="L4596" s="7"/>
      <c r="M4596" s="7"/>
      <c r="N4596" s="77" t="n">
        <f aca="false">IF(A4597=A4596,IF(L4597,TEXT(L4597-M4596,"h:mm"),0),IF(M4596&lt;0.25,TEXT(L4597-M4596,"h:mm"),TEXT(1-M4596+L4597,"h:mm")))</f>
        <v>0</v>
      </c>
      <c r="R4596" s="0" t="str">
        <f aca="false">CHOOSE(WEEKDAY(A4596),"Dom","Lun","Mar","Mie","Jue","Vie","Sab")</f>
        <v>Sab</v>
      </c>
    </row>
    <row r="4597" customFormat="false" ht="15" hidden="true" customHeight="false" outlineLevel="0" collapsed="false">
      <c r="B4597" s="9" t="str">
        <f aca="false">IF(K4597="LAG.OXIDACIÓN","Va a descargar a la Laguna de Oxidación",IF(K4597="GARAJE","Retorna al garaje",""))</f>
        <v/>
      </c>
      <c r="D4597" s="72"/>
      <c r="E4597" s="73"/>
      <c r="F4597" s="74"/>
      <c r="G4597" s="73"/>
      <c r="H4597" s="75"/>
      <c r="I4597" s="75"/>
      <c r="J4597" s="75"/>
      <c r="L4597" s="7"/>
      <c r="M4597" s="7"/>
      <c r="N4597" s="77" t="n">
        <f aca="false">IF(A4598=A4597,IF(L4598,TEXT(L4598-M4597,"h:mm"),0),IF(M4597&lt;0.25,TEXT(L4598-M4597,"h:mm"),TEXT(1-M4597+L4598,"h:mm")))</f>
        <v>0</v>
      </c>
      <c r="R4597" s="0" t="str">
        <f aca="false">CHOOSE(WEEKDAY(A4597),"Dom","Lun","Mar","Mie","Jue","Vie","Sab")</f>
        <v>Sab</v>
      </c>
    </row>
    <row r="4598" customFormat="false" ht="15" hidden="true" customHeight="false" outlineLevel="0" collapsed="false">
      <c r="B4598" s="9" t="str">
        <f aca="false">IF(K4598="LAG.OXIDACIÓN","Va a descargar a la Laguna de Oxidación",IF(K4598="GARAJE","Retorna al garaje",""))</f>
        <v/>
      </c>
      <c r="D4598" s="72"/>
      <c r="E4598" s="73"/>
      <c r="F4598" s="74"/>
      <c r="G4598" s="73"/>
      <c r="H4598" s="75"/>
      <c r="I4598" s="75"/>
      <c r="J4598" s="75"/>
      <c r="L4598" s="7"/>
      <c r="M4598" s="7"/>
      <c r="N4598" s="77" t="n">
        <f aca="false">IF(A4599=A4598,IF(L4599,TEXT(L4599-M4598,"h:mm"),0),IF(M4598&lt;0.25,TEXT(L4599-M4598,"h:mm"),TEXT(1-M4598+L4599,"h:mm")))</f>
        <v>0</v>
      </c>
      <c r="R4598" s="0" t="str">
        <f aca="false">CHOOSE(WEEKDAY(A4598),"Dom","Lun","Mar","Mie","Jue","Vie","Sab")</f>
        <v>Sab</v>
      </c>
    </row>
    <row r="4599" customFormat="false" ht="15" hidden="true" customHeight="false" outlineLevel="0" collapsed="false">
      <c r="B4599" s="9" t="str">
        <f aca="false">IF(K4599="LAG.OXIDACIÓN","Va a descargar a la Laguna de Oxidación",IF(K4599="GARAJE","Retorna al garaje",""))</f>
        <v/>
      </c>
      <c r="D4599" s="72"/>
      <c r="E4599" s="73"/>
      <c r="F4599" s="74"/>
      <c r="G4599" s="73"/>
      <c r="H4599" s="75"/>
      <c r="I4599" s="75"/>
      <c r="J4599" s="75"/>
      <c r="L4599" s="7"/>
      <c r="M4599" s="7"/>
      <c r="N4599" s="77" t="n">
        <f aca="false">IF(A4600=A4599,IF(L4600,TEXT(L4600-M4599,"h:mm"),0),IF(M4599&lt;0.25,TEXT(L4600-M4599,"h:mm"),TEXT(1-M4599+L4600,"h:mm")))</f>
        <v>0</v>
      </c>
      <c r="R4599" s="0" t="str">
        <f aca="false">CHOOSE(WEEKDAY(A4599),"Dom","Lun","Mar","Mie","Jue","Vie","Sab")</f>
        <v>Sab</v>
      </c>
    </row>
    <row r="4600" customFormat="false" ht="15" hidden="true" customHeight="false" outlineLevel="0" collapsed="false">
      <c r="B4600" s="9" t="str">
        <f aca="false">IF(K4600="LAG.OXIDACIÓN","Va a descargar a la Laguna de Oxidación",IF(K4600="GARAJE","Retorna al garaje",""))</f>
        <v/>
      </c>
      <c r="D4600" s="72"/>
      <c r="E4600" s="73"/>
      <c r="F4600" s="74"/>
      <c r="G4600" s="73"/>
      <c r="H4600" s="75"/>
      <c r="I4600" s="75"/>
      <c r="J4600" s="75"/>
      <c r="L4600" s="7"/>
      <c r="M4600" s="7"/>
      <c r="N4600" s="77" t="n">
        <f aca="false">IF(A4601=A4600,IF(L4601,TEXT(L4601-M4600,"h:mm"),0),IF(M4600&lt;0.25,TEXT(L4601-M4600,"h:mm"),TEXT(1-M4600+L4601,"h:mm")))</f>
        <v>0</v>
      </c>
      <c r="R4600" s="0" t="str">
        <f aca="false">CHOOSE(WEEKDAY(A4600),"Dom","Lun","Mar","Mie","Jue","Vie","Sab")</f>
        <v>Sab</v>
      </c>
    </row>
    <row r="4601" customFormat="false" ht="15" hidden="true" customHeight="false" outlineLevel="0" collapsed="false">
      <c r="B4601" s="9" t="str">
        <f aca="false">IF(K4601="LAG.OXIDACIÓN","Va a descargar a la Laguna de Oxidación",IF(K4601="GARAJE","Retorna al garaje",""))</f>
        <v/>
      </c>
      <c r="D4601" s="72"/>
      <c r="E4601" s="73"/>
      <c r="F4601" s="74"/>
      <c r="G4601" s="73"/>
      <c r="H4601" s="75"/>
      <c r="I4601" s="75"/>
      <c r="J4601" s="75"/>
      <c r="L4601" s="7"/>
      <c r="M4601" s="7"/>
      <c r="N4601" s="77" t="n">
        <f aca="false">IF(A4602=A4601,IF(L4602,TEXT(L4602-M4601,"h:mm"),0),IF(M4601&lt;0.25,TEXT(L4602-M4601,"h:mm"),TEXT(1-M4601+L4602,"h:mm")))</f>
        <v>0</v>
      </c>
      <c r="R4601" s="0" t="str">
        <f aca="false">CHOOSE(WEEKDAY(A4601),"Dom","Lun","Mar","Mie","Jue","Vie","Sab")</f>
        <v>Sab</v>
      </c>
    </row>
    <row r="4602" customFormat="false" ht="15" hidden="true" customHeight="false" outlineLevel="0" collapsed="false">
      <c r="B4602" s="9" t="str">
        <f aca="false">IF(K4602="LAG.OXIDACIÓN","Va a descargar a la Laguna de Oxidación",IF(K4602="GARAJE","Retorna al garaje",""))</f>
        <v/>
      </c>
      <c r="D4602" s="72"/>
      <c r="E4602" s="73"/>
      <c r="F4602" s="74"/>
      <c r="G4602" s="73"/>
      <c r="H4602" s="75"/>
      <c r="I4602" s="75"/>
      <c r="J4602" s="75"/>
      <c r="L4602" s="7"/>
      <c r="M4602" s="7"/>
      <c r="N4602" s="77" t="n">
        <f aca="false">IF(A4603=A4602,IF(L4603,TEXT(L4603-M4602,"h:mm"),0),IF(M4602&lt;0.25,TEXT(L4603-M4602,"h:mm"),TEXT(1-M4602+L4603,"h:mm")))</f>
        <v>0</v>
      </c>
      <c r="R4602" s="0" t="str">
        <f aca="false">CHOOSE(WEEKDAY(A4602),"Dom","Lun","Mar","Mie","Jue","Vie","Sab")</f>
        <v>Sab</v>
      </c>
    </row>
    <row r="4603" customFormat="false" ht="15" hidden="true" customHeight="false" outlineLevel="0" collapsed="false">
      <c r="B4603" s="9" t="str">
        <f aca="false">IF(K4603="LAG.OXIDACIÓN","Va a descargar a la Laguna de Oxidación",IF(K4603="GARAJE","Retorna al garaje",""))</f>
        <v/>
      </c>
      <c r="D4603" s="72"/>
      <c r="E4603" s="73"/>
      <c r="F4603" s="74"/>
      <c r="G4603" s="73"/>
      <c r="H4603" s="75"/>
      <c r="I4603" s="75"/>
      <c r="J4603" s="75"/>
      <c r="L4603" s="7"/>
      <c r="M4603" s="7"/>
      <c r="N4603" s="77" t="n">
        <f aca="false">IF(A4604=A4603,IF(L4604,TEXT(L4604-M4603,"h:mm"),0),IF(M4603&lt;0.25,TEXT(L4604-M4603,"h:mm"),TEXT(1-M4603+L4604,"h:mm")))</f>
        <v>0</v>
      </c>
      <c r="R4603" s="0" t="str">
        <f aca="false">CHOOSE(WEEKDAY(A4603),"Dom","Lun","Mar","Mie","Jue","Vie","Sab")</f>
        <v>Sab</v>
      </c>
    </row>
    <row r="4604" customFormat="false" ht="15" hidden="true" customHeight="false" outlineLevel="0" collapsed="false">
      <c r="B4604" s="9" t="str">
        <f aca="false">IF(K4604="LAG.OXIDACIÓN","Va a descargar a la Laguna de Oxidación",IF(K4604="GARAJE","Retorna al garaje",""))</f>
        <v/>
      </c>
      <c r="D4604" s="72"/>
      <c r="E4604" s="73"/>
      <c r="F4604" s="74"/>
      <c r="G4604" s="73"/>
      <c r="H4604" s="75"/>
      <c r="I4604" s="75"/>
      <c r="J4604" s="75"/>
      <c r="L4604" s="7"/>
      <c r="M4604" s="7"/>
      <c r="N4604" s="77" t="n">
        <f aca="false">IF(A4605=A4604,IF(L4605,TEXT(L4605-M4604,"h:mm"),0),IF(M4604&lt;0.25,TEXT(L4605-M4604,"h:mm"),TEXT(1-M4604+L4605,"h:mm")))</f>
        <v>0</v>
      </c>
      <c r="R4604" s="0" t="str">
        <f aca="false">CHOOSE(WEEKDAY(A4604),"Dom","Lun","Mar","Mie","Jue","Vie","Sab")</f>
        <v>Sab</v>
      </c>
    </row>
    <row r="4605" customFormat="false" ht="15" hidden="true" customHeight="false" outlineLevel="0" collapsed="false">
      <c r="B4605" s="9" t="str">
        <f aca="false">IF(K4605="LAG.OXIDACIÓN","Va a descargar a la Laguna de Oxidación",IF(K4605="GARAJE","Retorna al garaje",""))</f>
        <v/>
      </c>
      <c r="D4605" s="72"/>
      <c r="E4605" s="73"/>
      <c r="F4605" s="74"/>
      <c r="G4605" s="73"/>
      <c r="H4605" s="75"/>
      <c r="I4605" s="75"/>
      <c r="J4605" s="75"/>
      <c r="L4605" s="7"/>
      <c r="M4605" s="7"/>
      <c r="N4605" s="77" t="n">
        <f aca="false">IF(A4606=A4605,IF(L4606,TEXT(L4606-M4605,"h:mm"),0),IF(M4605&lt;0.25,TEXT(L4606-M4605,"h:mm"),TEXT(1-M4605+L4606,"h:mm")))</f>
        <v>0</v>
      </c>
      <c r="R4605" s="0" t="str">
        <f aca="false">CHOOSE(WEEKDAY(A4605),"Dom","Lun","Mar","Mie","Jue","Vie","Sab")</f>
        <v>Sab</v>
      </c>
    </row>
    <row r="4606" customFormat="false" ht="15" hidden="true" customHeight="false" outlineLevel="0" collapsed="false">
      <c r="B4606" s="9" t="str">
        <f aca="false">IF(K4606="LAG.OXIDACIÓN","Va a descargar a la Laguna de Oxidación",IF(K4606="GARAJE","Retorna al garaje",""))</f>
        <v/>
      </c>
      <c r="D4606" s="72"/>
      <c r="E4606" s="73"/>
      <c r="F4606" s="74"/>
      <c r="G4606" s="73"/>
      <c r="H4606" s="75"/>
      <c r="I4606" s="75"/>
      <c r="J4606" s="75"/>
      <c r="L4606" s="7"/>
      <c r="M4606" s="7"/>
      <c r="N4606" s="77" t="n">
        <f aca="false">IF(A4607=A4606,IF(L4607,TEXT(L4607-M4606,"h:mm"),0),IF(M4606&lt;0.25,TEXT(L4607-M4606,"h:mm"),TEXT(1-M4606+L4607,"h:mm")))</f>
        <v>0</v>
      </c>
      <c r="R4606" s="0" t="str">
        <f aca="false">CHOOSE(WEEKDAY(A4606),"Dom","Lun","Mar","Mie","Jue","Vie","Sab")</f>
        <v>Sab</v>
      </c>
    </row>
    <row r="4607" customFormat="false" ht="15" hidden="true" customHeight="false" outlineLevel="0" collapsed="false">
      <c r="B4607" s="9" t="str">
        <f aca="false">IF(K4607="LAG.OXIDACIÓN","Va a descargar a la Laguna de Oxidación",IF(K4607="GARAJE","Retorna al garaje",""))</f>
        <v/>
      </c>
      <c r="D4607" s="72"/>
      <c r="E4607" s="73"/>
      <c r="F4607" s="74"/>
      <c r="G4607" s="73"/>
      <c r="H4607" s="75"/>
      <c r="I4607" s="75"/>
      <c r="J4607" s="75"/>
      <c r="L4607" s="7"/>
      <c r="M4607" s="7"/>
      <c r="N4607" s="77" t="n">
        <f aca="false">IF(A4608=A4607,IF(L4608,TEXT(L4608-M4607,"h:mm"),0),IF(M4607&lt;0.25,TEXT(L4608-M4607,"h:mm"),TEXT(1-M4607+L4608,"h:mm")))</f>
        <v>0</v>
      </c>
      <c r="R4607" s="0" t="str">
        <f aca="false">CHOOSE(WEEKDAY(A4607),"Dom","Lun","Mar","Mie","Jue","Vie","Sab")</f>
        <v>Sab</v>
      </c>
    </row>
    <row r="4608" customFormat="false" ht="15" hidden="true" customHeight="false" outlineLevel="0" collapsed="false">
      <c r="B4608" s="9" t="str">
        <f aca="false">IF(K4608="LAG.OXIDACIÓN","Va a descargar a la Laguna de Oxidación",IF(K4608="GARAJE","Retorna al garaje",""))</f>
        <v/>
      </c>
      <c r="D4608" s="72"/>
      <c r="E4608" s="73"/>
      <c r="F4608" s="74"/>
      <c r="G4608" s="73"/>
      <c r="H4608" s="75"/>
      <c r="I4608" s="75"/>
      <c r="J4608" s="75"/>
      <c r="L4608" s="7"/>
      <c r="M4608" s="7"/>
      <c r="N4608" s="77" t="n">
        <f aca="false">IF(A4609=A4608,IF(L4609,TEXT(L4609-M4608,"h:mm"),0),IF(M4608&lt;0.25,TEXT(L4609-M4608,"h:mm"),TEXT(1-M4608+L4609,"h:mm")))</f>
        <v>0</v>
      </c>
      <c r="R4608" s="0" t="str">
        <f aca="false">CHOOSE(WEEKDAY(A4608),"Dom","Lun","Mar","Mie","Jue","Vie","Sab")</f>
        <v>Sab</v>
      </c>
    </row>
    <row r="4609" customFormat="false" ht="15" hidden="true" customHeight="false" outlineLevel="0" collapsed="false">
      <c r="B4609" s="9" t="str">
        <f aca="false">IF(K4609="LAG.OXIDACIÓN","Va a descargar a la Laguna de Oxidación",IF(K4609="GARAJE","Retorna al garaje",""))</f>
        <v/>
      </c>
      <c r="D4609" s="72"/>
      <c r="E4609" s="73"/>
      <c r="F4609" s="74"/>
      <c r="G4609" s="73"/>
      <c r="H4609" s="75"/>
      <c r="I4609" s="75"/>
      <c r="J4609" s="75"/>
      <c r="L4609" s="7"/>
      <c r="M4609" s="7"/>
      <c r="N4609" s="77" t="n">
        <f aca="false">IF(A4610=A4609,IF(L4610,TEXT(L4610-M4609,"h:mm"),0),IF(M4609&lt;0.25,TEXT(L4610-M4609,"h:mm"),TEXT(1-M4609+L4610,"h:mm")))</f>
        <v>0</v>
      </c>
      <c r="R4609" s="0" t="str">
        <f aca="false">CHOOSE(WEEKDAY(A4609),"Dom","Lun","Mar","Mie","Jue","Vie","Sab")</f>
        <v>Sab</v>
      </c>
    </row>
    <row r="4610" customFormat="false" ht="15" hidden="true" customHeight="false" outlineLevel="0" collapsed="false">
      <c r="B4610" s="9" t="str">
        <f aca="false">IF(K4610="LAG.OXIDACIÓN","Va a descargar a la Laguna de Oxidación",IF(K4610="GARAJE","Retorna al garaje",""))</f>
        <v/>
      </c>
      <c r="D4610" s="72"/>
      <c r="E4610" s="73"/>
      <c r="F4610" s="74"/>
      <c r="G4610" s="73"/>
      <c r="H4610" s="75"/>
      <c r="I4610" s="75"/>
      <c r="J4610" s="75"/>
      <c r="L4610" s="7"/>
      <c r="M4610" s="7"/>
      <c r="N4610" s="77" t="n">
        <f aca="false">IF(A4611=A4610,IF(L4611,TEXT(L4611-M4610,"h:mm"),0),IF(M4610&lt;0.25,TEXT(L4611-M4610,"h:mm"),TEXT(1-M4610+L4611,"h:mm")))</f>
        <v>0</v>
      </c>
      <c r="R4610" s="0" t="str">
        <f aca="false">CHOOSE(WEEKDAY(A4610),"Dom","Lun","Mar","Mie","Jue","Vie","Sab")</f>
        <v>Sab</v>
      </c>
    </row>
    <row r="4611" customFormat="false" ht="15" hidden="true" customHeight="false" outlineLevel="0" collapsed="false">
      <c r="B4611" s="9" t="str">
        <f aca="false">IF(K4611="LAG.OXIDACIÓN","Va a descargar a la Laguna de Oxidación",IF(K4611="GARAJE","Retorna al garaje",""))</f>
        <v/>
      </c>
      <c r="D4611" s="72"/>
      <c r="E4611" s="73"/>
      <c r="F4611" s="74"/>
      <c r="G4611" s="73"/>
      <c r="H4611" s="75"/>
      <c r="I4611" s="75"/>
      <c r="J4611" s="75"/>
      <c r="L4611" s="7"/>
      <c r="M4611" s="7"/>
      <c r="N4611" s="77" t="n">
        <f aca="false">IF(A4612=A4611,IF(L4612,TEXT(L4612-M4611,"h:mm"),0),IF(M4611&lt;0.25,TEXT(L4612-M4611,"h:mm"),TEXT(1-M4611+L4612,"h:mm")))</f>
        <v>0</v>
      </c>
      <c r="R4611" s="0" t="str">
        <f aca="false">CHOOSE(WEEKDAY(A4611),"Dom","Lun","Mar","Mie","Jue","Vie","Sab")</f>
        <v>Sab</v>
      </c>
    </row>
    <row r="4612" customFormat="false" ht="15" hidden="true" customHeight="false" outlineLevel="0" collapsed="false">
      <c r="B4612" s="9" t="str">
        <f aca="false">IF(K4612="LAG.OXIDACIÓN","Va a descargar a la Laguna de Oxidación",IF(K4612="GARAJE","Retorna al garaje",""))</f>
        <v/>
      </c>
      <c r="D4612" s="72"/>
      <c r="E4612" s="73"/>
      <c r="F4612" s="74"/>
      <c r="G4612" s="73"/>
      <c r="H4612" s="75"/>
      <c r="I4612" s="75"/>
      <c r="J4612" s="75"/>
      <c r="L4612" s="7"/>
      <c r="M4612" s="7"/>
      <c r="N4612" s="77" t="n">
        <f aca="false">IF(A4613=A4612,IF(L4613,TEXT(L4613-M4612,"h:mm"),0),IF(M4612&lt;0.25,TEXT(L4613-M4612,"h:mm"),TEXT(1-M4612+L4613,"h:mm")))</f>
        <v>0</v>
      </c>
      <c r="R4612" s="0" t="str">
        <f aca="false">CHOOSE(WEEKDAY(A4612),"Dom","Lun","Mar","Mie","Jue","Vie","Sab")</f>
        <v>Sab</v>
      </c>
    </row>
    <row r="4613" customFormat="false" ht="15" hidden="true" customHeight="false" outlineLevel="0" collapsed="false">
      <c r="B4613" s="9" t="str">
        <f aca="false">IF(K4613="LAG.OXIDACIÓN","Va a descargar a la Laguna de Oxidación",IF(K4613="GARAJE","Retorna al garaje",""))</f>
        <v/>
      </c>
      <c r="D4613" s="72"/>
      <c r="E4613" s="73"/>
      <c r="F4613" s="74"/>
      <c r="G4613" s="73"/>
      <c r="H4613" s="75"/>
      <c r="I4613" s="75"/>
      <c r="J4613" s="75"/>
      <c r="L4613" s="7"/>
      <c r="M4613" s="7"/>
      <c r="N4613" s="77" t="n">
        <f aca="false">IF(A4614=A4613,IF(L4614,TEXT(L4614-M4613,"h:mm"),0),IF(M4613&lt;0.25,TEXT(L4614-M4613,"h:mm"),TEXT(1-M4613+L4614,"h:mm")))</f>
        <v>0</v>
      </c>
      <c r="R4613" s="0" t="str">
        <f aca="false">CHOOSE(WEEKDAY(A4613),"Dom","Lun","Mar","Mie","Jue","Vie","Sab")</f>
        <v>Sab</v>
      </c>
    </row>
    <row r="4614" customFormat="false" ht="15" hidden="true" customHeight="false" outlineLevel="0" collapsed="false">
      <c r="B4614" s="9" t="str">
        <f aca="false">IF(K4614="LAG.OXIDACIÓN","Va a descargar a la Laguna de Oxidación",IF(K4614="GARAJE","Retorna al garaje",""))</f>
        <v/>
      </c>
      <c r="D4614" s="72"/>
      <c r="E4614" s="73"/>
      <c r="F4614" s="74"/>
      <c r="G4614" s="73"/>
      <c r="H4614" s="75"/>
      <c r="I4614" s="75"/>
      <c r="J4614" s="75"/>
      <c r="L4614" s="7"/>
      <c r="M4614" s="7"/>
      <c r="N4614" s="77" t="n">
        <f aca="false">IF(A4615=A4614,IF(L4615,TEXT(L4615-M4614,"h:mm"),0),IF(M4614&lt;0.25,TEXT(L4615-M4614,"h:mm"),TEXT(1-M4614+L4615,"h:mm")))</f>
        <v>0</v>
      </c>
      <c r="R4614" s="0" t="str">
        <f aca="false">CHOOSE(WEEKDAY(A4614),"Dom","Lun","Mar","Mie","Jue","Vie","Sab")</f>
        <v>Sab</v>
      </c>
    </row>
    <row r="4615" customFormat="false" ht="15" hidden="true" customHeight="false" outlineLevel="0" collapsed="false">
      <c r="B4615" s="9" t="str">
        <f aca="false">IF(K4615="LAG.OXIDACIÓN","Va a descargar a la Laguna de Oxidación",IF(K4615="GARAJE","Retorna al garaje",""))</f>
        <v/>
      </c>
      <c r="D4615" s="72"/>
      <c r="E4615" s="73"/>
      <c r="F4615" s="74"/>
      <c r="G4615" s="73"/>
      <c r="H4615" s="75"/>
      <c r="I4615" s="75"/>
      <c r="J4615" s="75"/>
      <c r="L4615" s="7"/>
      <c r="M4615" s="7"/>
      <c r="N4615" s="77" t="n">
        <f aca="false">IF(A4616=A4615,IF(L4616,TEXT(L4616-M4615,"h:mm"),0),IF(M4615&lt;0.25,TEXT(L4616-M4615,"h:mm"),TEXT(1-M4615+L4616,"h:mm")))</f>
        <v>0</v>
      </c>
      <c r="R4615" s="0" t="str">
        <f aca="false">CHOOSE(WEEKDAY(A4615),"Dom","Lun","Mar","Mie","Jue","Vie","Sab")</f>
        <v>Sab</v>
      </c>
    </row>
    <row r="4616" customFormat="false" ht="15" hidden="true" customHeight="false" outlineLevel="0" collapsed="false">
      <c r="B4616" s="9" t="str">
        <f aca="false">IF(K4616="LAG.OXIDACIÓN","Va a descargar a la Laguna de Oxidación",IF(K4616="GARAJE","Retorna al garaje",""))</f>
        <v/>
      </c>
      <c r="D4616" s="72"/>
      <c r="E4616" s="73"/>
      <c r="F4616" s="74"/>
      <c r="G4616" s="73"/>
      <c r="H4616" s="75"/>
      <c r="I4616" s="75"/>
      <c r="J4616" s="75"/>
      <c r="L4616" s="7"/>
      <c r="M4616" s="7"/>
      <c r="N4616" s="77" t="n">
        <f aca="false">IF(A4617=A4616,IF(L4617,TEXT(L4617-M4616,"h:mm"),0),IF(M4616&lt;0.25,TEXT(L4617-M4616,"h:mm"),TEXT(1-M4616+L4617,"h:mm")))</f>
        <v>0</v>
      </c>
      <c r="R4616" s="0" t="str">
        <f aca="false">CHOOSE(WEEKDAY(A4616),"Dom","Lun","Mar","Mie","Jue","Vie","Sab")</f>
        <v>Sab</v>
      </c>
    </row>
    <row r="4617" customFormat="false" ht="15" hidden="true" customHeight="false" outlineLevel="0" collapsed="false">
      <c r="B4617" s="9" t="str">
        <f aca="false">IF(K4617="LAG.OXIDACIÓN","Va a descargar a la Laguna de Oxidación",IF(K4617="GARAJE","Retorna al garaje",""))</f>
        <v/>
      </c>
      <c r="D4617" s="72"/>
      <c r="E4617" s="73"/>
      <c r="F4617" s="74"/>
      <c r="G4617" s="73"/>
      <c r="H4617" s="75"/>
      <c r="I4617" s="75"/>
      <c r="J4617" s="75"/>
      <c r="L4617" s="7"/>
      <c r="M4617" s="7"/>
      <c r="N4617" s="77" t="n">
        <f aca="false">IF(A4618=A4617,IF(L4618,TEXT(L4618-M4617,"h:mm"),0),IF(M4617&lt;0.25,TEXT(L4618-M4617,"h:mm"),TEXT(1-M4617+L4618,"h:mm")))</f>
        <v>0</v>
      </c>
      <c r="R4617" s="0" t="str">
        <f aca="false">CHOOSE(WEEKDAY(A4617),"Dom","Lun","Mar","Mie","Jue","Vie","Sab")</f>
        <v>Sab</v>
      </c>
    </row>
    <row r="4618" customFormat="false" ht="15" hidden="true" customHeight="false" outlineLevel="0" collapsed="false">
      <c r="B4618" s="9" t="str">
        <f aca="false">IF(K4618="LAG.OXIDACIÓN","Va a descargar a la Laguna de Oxidación",IF(K4618="GARAJE","Retorna al garaje",""))</f>
        <v/>
      </c>
      <c r="D4618" s="72"/>
      <c r="E4618" s="73"/>
      <c r="F4618" s="74"/>
      <c r="G4618" s="73"/>
      <c r="H4618" s="75"/>
      <c r="I4618" s="75"/>
      <c r="J4618" s="75"/>
      <c r="L4618" s="7"/>
      <c r="M4618" s="7"/>
      <c r="N4618" s="77" t="n">
        <f aca="false">IF(A4619=A4618,IF(L4619,TEXT(L4619-M4618,"h:mm"),0),IF(M4618&lt;0.25,TEXT(L4619-M4618,"h:mm"),TEXT(1-M4618+L4619,"h:mm")))</f>
        <v>0</v>
      </c>
      <c r="R4618" s="0" t="str">
        <f aca="false">CHOOSE(WEEKDAY(A4618),"Dom","Lun","Mar","Mie","Jue","Vie","Sab")</f>
        <v>Sab</v>
      </c>
    </row>
    <row r="4619" customFormat="false" ht="15" hidden="true" customHeight="false" outlineLevel="0" collapsed="false">
      <c r="B4619" s="9" t="str">
        <f aca="false">IF(K4619="LAG.OXIDACIÓN","Va a descargar a la Laguna de Oxidación",IF(K4619="GARAJE","Retorna al garaje",""))</f>
        <v/>
      </c>
      <c r="D4619" s="72"/>
      <c r="E4619" s="73"/>
      <c r="F4619" s="74"/>
      <c r="G4619" s="73"/>
      <c r="H4619" s="75"/>
      <c r="I4619" s="75"/>
      <c r="J4619" s="75"/>
      <c r="L4619" s="7"/>
      <c r="M4619" s="7"/>
      <c r="N4619" s="77" t="n">
        <f aca="false">IF(A4620=A4619,IF(L4620,TEXT(L4620-M4619,"h:mm"),0),IF(M4619&lt;0.25,TEXT(L4620-M4619,"h:mm"),TEXT(1-M4619+L4620,"h:mm")))</f>
        <v>0</v>
      </c>
      <c r="R4619" s="0" t="str">
        <f aca="false">CHOOSE(WEEKDAY(A4619),"Dom","Lun","Mar","Mie","Jue","Vie","Sab")</f>
        <v>Sab</v>
      </c>
    </row>
    <row r="4620" customFormat="false" ht="15" hidden="true" customHeight="false" outlineLevel="0" collapsed="false">
      <c r="B4620" s="9" t="str">
        <f aca="false">IF(K4620="LAG.OXIDACIÓN","Va a descargar a la Laguna de Oxidación",IF(K4620="GARAJE","Retorna al garaje",""))</f>
        <v/>
      </c>
      <c r="D4620" s="72"/>
      <c r="E4620" s="73"/>
      <c r="F4620" s="74"/>
      <c r="G4620" s="73"/>
      <c r="H4620" s="75"/>
      <c r="I4620" s="75"/>
      <c r="J4620" s="75"/>
      <c r="L4620" s="7"/>
      <c r="M4620" s="7"/>
      <c r="N4620" s="77" t="n">
        <f aca="false">IF(A4621=A4620,IF(L4621,TEXT(L4621-M4620,"h:mm"),0),IF(M4620&lt;0.25,TEXT(L4621-M4620,"h:mm"),TEXT(1-M4620+L4621,"h:mm")))</f>
        <v>0</v>
      </c>
      <c r="R4620" s="0" t="str">
        <f aca="false">CHOOSE(WEEKDAY(A4620),"Dom","Lun","Mar","Mie","Jue","Vie","Sab")</f>
        <v>Sab</v>
      </c>
    </row>
    <row r="4621" customFormat="false" ht="15" hidden="true" customHeight="false" outlineLevel="0" collapsed="false">
      <c r="B4621" s="9" t="str">
        <f aca="false">IF(K4621="LAG.OXIDACIÓN","Va a descargar a la Laguna de Oxidación",IF(K4621="GARAJE","Retorna al garaje",""))</f>
        <v/>
      </c>
      <c r="D4621" s="72"/>
      <c r="E4621" s="73"/>
      <c r="F4621" s="74"/>
      <c r="G4621" s="73"/>
      <c r="H4621" s="75"/>
      <c r="I4621" s="75"/>
      <c r="J4621" s="75"/>
      <c r="L4621" s="7"/>
      <c r="M4621" s="7"/>
      <c r="N4621" s="77" t="n">
        <f aca="false">IF(A4622=A4621,IF(L4622,TEXT(L4622-M4621,"h:mm"),0),IF(M4621&lt;0.25,TEXT(L4622-M4621,"h:mm"),TEXT(1-M4621+L4622,"h:mm")))</f>
        <v>0</v>
      </c>
      <c r="R4621" s="0" t="str">
        <f aca="false">CHOOSE(WEEKDAY(A4621),"Dom","Lun","Mar","Mie","Jue","Vie","Sab")</f>
        <v>Sab</v>
      </c>
    </row>
    <row r="4622" customFormat="false" ht="15" hidden="true" customHeight="false" outlineLevel="0" collapsed="false">
      <c r="B4622" s="9" t="str">
        <f aca="false">IF(K4622="LAG.OXIDACIÓN","Va a descargar a la Laguna de Oxidación",IF(K4622="GARAJE","Retorna al garaje",""))</f>
        <v/>
      </c>
      <c r="D4622" s="72"/>
      <c r="E4622" s="73"/>
      <c r="F4622" s="74"/>
      <c r="G4622" s="73"/>
      <c r="H4622" s="75"/>
      <c r="I4622" s="75"/>
      <c r="J4622" s="75"/>
      <c r="L4622" s="7"/>
      <c r="M4622" s="7"/>
      <c r="N4622" s="77" t="n">
        <f aca="false">IF(A4623=A4622,IF(L4623,TEXT(L4623-M4622,"h:mm"),0),IF(M4622&lt;0.25,TEXT(L4623-M4622,"h:mm"),TEXT(1-M4622+L4623,"h:mm")))</f>
        <v>0</v>
      </c>
      <c r="R4622" s="0" t="str">
        <f aca="false">CHOOSE(WEEKDAY(A4622),"Dom","Lun","Mar","Mie","Jue","Vie","Sab")</f>
        <v>Sab</v>
      </c>
    </row>
    <row r="4623" customFormat="false" ht="15" hidden="true" customHeight="false" outlineLevel="0" collapsed="false">
      <c r="B4623" s="9" t="str">
        <f aca="false">IF(K4623="LAG.OXIDACIÓN","Va a descargar a la Laguna de Oxidación",IF(K4623="GARAJE","Retorna al garaje",""))</f>
        <v/>
      </c>
      <c r="D4623" s="72"/>
      <c r="E4623" s="73"/>
      <c r="F4623" s="74"/>
      <c r="G4623" s="73"/>
      <c r="H4623" s="75"/>
      <c r="I4623" s="75"/>
      <c r="J4623" s="75"/>
      <c r="L4623" s="7"/>
      <c r="M4623" s="7"/>
      <c r="N4623" s="77" t="n">
        <f aca="false">IF(A4624=A4623,IF(L4624,TEXT(L4624-M4623,"h:mm"),0),IF(M4623&lt;0.25,TEXT(L4624-M4623,"h:mm"),TEXT(1-M4623+L4624,"h:mm")))</f>
        <v>0</v>
      </c>
      <c r="R4623" s="0" t="str">
        <f aca="false">CHOOSE(WEEKDAY(A4623),"Dom","Lun","Mar","Mie","Jue","Vie","Sab")</f>
        <v>Sab</v>
      </c>
    </row>
    <row r="4624" customFormat="false" ht="15" hidden="true" customHeight="false" outlineLevel="0" collapsed="false">
      <c r="B4624" s="9" t="str">
        <f aca="false">IF(K4624="LAG.OXIDACIÓN","Va a descargar a la Laguna de Oxidación",IF(K4624="GARAJE","Retorna al garaje",""))</f>
        <v/>
      </c>
      <c r="D4624" s="72"/>
      <c r="E4624" s="73"/>
      <c r="F4624" s="74"/>
      <c r="G4624" s="73"/>
      <c r="H4624" s="75"/>
      <c r="I4624" s="75"/>
      <c r="J4624" s="75"/>
      <c r="L4624" s="7"/>
      <c r="M4624" s="7"/>
      <c r="N4624" s="77" t="n">
        <f aca="false">IF(A4625=A4624,IF(L4625,TEXT(L4625-M4624,"h:mm"),0),IF(M4624&lt;0.25,TEXT(L4625-M4624,"h:mm"),TEXT(1-M4624+L4625,"h:mm")))</f>
        <v>0</v>
      </c>
      <c r="R4624" s="0" t="str">
        <f aca="false">CHOOSE(WEEKDAY(A4624),"Dom","Lun","Mar","Mie","Jue","Vie","Sab")</f>
        <v>Sab</v>
      </c>
    </row>
    <row r="4625" customFormat="false" ht="15" hidden="true" customHeight="false" outlineLevel="0" collapsed="false">
      <c r="B4625" s="9" t="str">
        <f aca="false">IF(K4625="LAG.OXIDACIÓN","Va a descargar a la Laguna de Oxidación",IF(K4625="GARAJE","Retorna al garaje",""))</f>
        <v/>
      </c>
      <c r="D4625" s="72"/>
      <c r="E4625" s="73"/>
      <c r="F4625" s="74"/>
      <c r="G4625" s="73"/>
      <c r="H4625" s="75"/>
      <c r="I4625" s="75"/>
      <c r="J4625" s="75"/>
      <c r="L4625" s="7"/>
      <c r="M4625" s="7"/>
      <c r="N4625" s="77" t="n">
        <f aca="false">IF(A4626=A4625,IF(L4626,TEXT(L4626-M4625,"h:mm"),0),IF(M4625&lt;0.25,TEXT(L4626-M4625,"h:mm"),TEXT(1-M4625+L4626,"h:mm")))</f>
        <v>0</v>
      </c>
      <c r="R4625" s="0" t="str">
        <f aca="false">CHOOSE(WEEKDAY(A4625),"Dom","Lun","Mar","Mie","Jue","Vie","Sab")</f>
        <v>Sab</v>
      </c>
    </row>
    <row r="4626" customFormat="false" ht="15" hidden="true" customHeight="false" outlineLevel="0" collapsed="false">
      <c r="B4626" s="9" t="str">
        <f aca="false">IF(K4626="LAG.OXIDACIÓN","Va a descargar a la Laguna de Oxidación",IF(K4626="GARAJE","Retorna al garaje",""))</f>
        <v/>
      </c>
      <c r="D4626" s="72"/>
      <c r="E4626" s="73"/>
      <c r="F4626" s="74"/>
      <c r="G4626" s="73"/>
      <c r="H4626" s="75"/>
      <c r="I4626" s="75"/>
      <c r="J4626" s="75"/>
      <c r="L4626" s="7"/>
      <c r="M4626" s="7"/>
      <c r="N4626" s="77" t="n">
        <f aca="false">IF(A4627=A4626,IF(L4627,TEXT(L4627-M4626,"h:mm"),0),IF(M4626&lt;0.25,TEXT(L4627-M4626,"h:mm"),TEXT(1-M4626+L4627,"h:mm")))</f>
        <v>0</v>
      </c>
      <c r="R4626" s="0" t="str">
        <f aca="false">CHOOSE(WEEKDAY(A4626),"Dom","Lun","Mar","Mie","Jue","Vie","Sab")</f>
        <v>Sab</v>
      </c>
    </row>
    <row r="4627" customFormat="false" ht="15" hidden="true" customHeight="false" outlineLevel="0" collapsed="false">
      <c r="B4627" s="9" t="str">
        <f aca="false">IF(K4627="LAG.OXIDACIÓN","Va a descargar a la Laguna de Oxidación",IF(K4627="GARAJE","Retorna al garaje",""))</f>
        <v/>
      </c>
      <c r="D4627" s="72"/>
      <c r="E4627" s="73"/>
      <c r="F4627" s="74"/>
      <c r="G4627" s="73"/>
      <c r="H4627" s="75"/>
      <c r="I4627" s="75"/>
      <c r="J4627" s="75"/>
      <c r="L4627" s="7"/>
      <c r="M4627" s="7"/>
      <c r="N4627" s="77" t="n">
        <f aca="false">IF(A4628=A4627,IF(L4628,TEXT(L4628-M4627,"h:mm"),0),IF(M4627&lt;0.25,TEXT(L4628-M4627,"h:mm"),TEXT(1-M4627+L4628,"h:mm")))</f>
        <v>0</v>
      </c>
      <c r="R4627" s="0" t="str">
        <f aca="false">CHOOSE(WEEKDAY(A4627),"Dom","Lun","Mar","Mie","Jue","Vie","Sab")</f>
        <v>Sab</v>
      </c>
    </row>
    <row r="4628" customFormat="false" ht="15" hidden="true" customHeight="false" outlineLevel="0" collapsed="false">
      <c r="B4628" s="9" t="str">
        <f aca="false">IF(K4628="LAG.OXIDACIÓN","Va a descargar a la Laguna de Oxidación",IF(K4628="GARAJE","Retorna al garaje",""))</f>
        <v/>
      </c>
      <c r="D4628" s="72"/>
      <c r="E4628" s="73"/>
      <c r="F4628" s="74"/>
      <c r="G4628" s="73"/>
      <c r="H4628" s="75"/>
      <c r="I4628" s="75"/>
      <c r="J4628" s="75"/>
      <c r="L4628" s="7"/>
      <c r="M4628" s="7"/>
      <c r="N4628" s="77" t="n">
        <f aca="false">IF(A4629=A4628,IF(L4629,TEXT(L4629-M4628,"h:mm"),0),IF(M4628&lt;0.25,TEXT(L4629-M4628,"h:mm"),TEXT(1-M4628+L4629,"h:mm")))</f>
        <v>0</v>
      </c>
      <c r="R4628" s="0" t="str">
        <f aca="false">CHOOSE(WEEKDAY(A4628),"Dom","Lun","Mar","Mie","Jue","Vie","Sab")</f>
        <v>Sab</v>
      </c>
    </row>
    <row r="4629" customFormat="false" ht="15" hidden="true" customHeight="false" outlineLevel="0" collapsed="false">
      <c r="B4629" s="9" t="str">
        <f aca="false">IF(K4629="LAG.OXIDACIÓN","Va a descargar a la Laguna de Oxidación",IF(K4629="GARAJE","Retorna al garaje",""))</f>
        <v/>
      </c>
      <c r="D4629" s="72"/>
      <c r="E4629" s="73"/>
      <c r="F4629" s="74"/>
      <c r="G4629" s="73"/>
      <c r="H4629" s="75"/>
      <c r="I4629" s="75"/>
      <c r="J4629" s="75"/>
      <c r="L4629" s="7"/>
      <c r="M4629" s="7"/>
      <c r="N4629" s="77" t="n">
        <f aca="false">IF(A4630=A4629,IF(L4630,TEXT(L4630-M4629,"h:mm"),0),IF(M4629&lt;0.25,TEXT(L4630-M4629,"h:mm"),TEXT(1-M4629+L4630,"h:mm")))</f>
        <v>0</v>
      </c>
      <c r="R4629" s="0" t="str">
        <f aca="false">CHOOSE(WEEKDAY(A4629),"Dom","Lun","Mar","Mie","Jue","Vie","Sab")</f>
        <v>Sab</v>
      </c>
    </row>
    <row r="4630" customFormat="false" ht="15" hidden="true" customHeight="false" outlineLevel="0" collapsed="false">
      <c r="B4630" s="9" t="str">
        <f aca="false">IF(K4630="LAG.OXIDACIÓN","Va a descargar a la Laguna de Oxidación",IF(K4630="GARAJE","Retorna al garaje",""))</f>
        <v/>
      </c>
      <c r="D4630" s="72"/>
      <c r="E4630" s="73"/>
      <c r="F4630" s="74"/>
      <c r="G4630" s="73"/>
      <c r="H4630" s="75"/>
      <c r="I4630" s="75"/>
      <c r="J4630" s="75"/>
      <c r="L4630" s="7"/>
      <c r="M4630" s="7"/>
      <c r="N4630" s="77" t="n">
        <f aca="false">IF(A4631=A4630,IF(L4631,TEXT(L4631-M4630,"h:mm"),0),IF(M4630&lt;0.25,TEXT(L4631-M4630,"h:mm"),TEXT(1-M4630+L4631,"h:mm")))</f>
        <v>0</v>
      </c>
      <c r="R4630" s="0" t="str">
        <f aca="false">CHOOSE(WEEKDAY(A4630),"Dom","Lun","Mar","Mie","Jue","Vie","Sab")</f>
        <v>Sab</v>
      </c>
    </row>
    <row r="4631" customFormat="false" ht="15" hidden="true" customHeight="false" outlineLevel="0" collapsed="false">
      <c r="B4631" s="9" t="str">
        <f aca="false">IF(K4631="LAG.OXIDACIÓN","Va a descargar a la Laguna de Oxidación",IF(K4631="GARAJE","Retorna al garaje",""))</f>
        <v/>
      </c>
      <c r="D4631" s="72"/>
      <c r="E4631" s="73"/>
      <c r="F4631" s="74"/>
      <c r="G4631" s="73"/>
      <c r="H4631" s="75"/>
      <c r="I4631" s="75"/>
      <c r="J4631" s="75"/>
      <c r="L4631" s="7"/>
      <c r="M4631" s="7"/>
      <c r="N4631" s="77" t="n">
        <f aca="false">IF(A4632=A4631,IF(L4632,TEXT(L4632-M4631,"h:mm"),0),IF(M4631&lt;0.25,TEXT(L4632-M4631,"h:mm"),TEXT(1-M4631+L4632,"h:mm")))</f>
        <v>0</v>
      </c>
      <c r="R4631" s="0" t="str">
        <f aca="false">CHOOSE(WEEKDAY(A4631),"Dom","Lun","Mar","Mie","Jue","Vie","Sab")</f>
        <v>Sab</v>
      </c>
    </row>
    <row r="4632" customFormat="false" ht="15" hidden="true" customHeight="false" outlineLevel="0" collapsed="false">
      <c r="B4632" s="9" t="str">
        <f aca="false">IF(K4632="LAG.OXIDACIÓN","Va a descargar a la Laguna de Oxidación",IF(K4632="GARAJE","Retorna al garaje",""))</f>
        <v/>
      </c>
      <c r="D4632" s="72"/>
      <c r="E4632" s="73"/>
      <c r="F4632" s="74"/>
      <c r="G4632" s="73"/>
      <c r="H4632" s="75"/>
      <c r="I4632" s="75"/>
      <c r="J4632" s="75"/>
      <c r="L4632" s="7"/>
      <c r="M4632" s="7"/>
      <c r="N4632" s="77" t="n">
        <f aca="false">IF(A4633=A4632,IF(L4633,TEXT(L4633-M4632,"h:mm"),0),IF(M4632&lt;0.25,TEXT(L4633-M4632,"h:mm"),TEXT(1-M4632+L4633,"h:mm")))</f>
        <v>0</v>
      </c>
      <c r="R4632" s="0" t="str">
        <f aca="false">CHOOSE(WEEKDAY(A4632),"Dom","Lun","Mar","Mie","Jue","Vie","Sab")</f>
        <v>Sab</v>
      </c>
    </row>
    <row r="4633" customFormat="false" ht="15" hidden="true" customHeight="false" outlineLevel="0" collapsed="false">
      <c r="B4633" s="9" t="str">
        <f aca="false">IF(K4633="LAG.OXIDACIÓN","Va a descargar a la Laguna de Oxidación",IF(K4633="GARAJE","Retorna al garaje",""))</f>
        <v/>
      </c>
      <c r="D4633" s="72"/>
      <c r="E4633" s="73"/>
      <c r="F4633" s="74"/>
      <c r="G4633" s="73"/>
      <c r="H4633" s="75"/>
      <c r="I4633" s="75"/>
      <c r="J4633" s="75"/>
      <c r="L4633" s="7"/>
      <c r="M4633" s="7"/>
      <c r="N4633" s="77" t="n">
        <f aca="false">IF(A4634=A4633,IF(L4634,TEXT(L4634-M4633,"h:mm"),0),IF(M4633&lt;0.25,TEXT(L4634-M4633,"h:mm"),TEXT(1-M4633+L4634,"h:mm")))</f>
        <v>0</v>
      </c>
      <c r="R4633" s="0" t="str">
        <f aca="false">CHOOSE(WEEKDAY(A4633),"Dom","Lun","Mar","Mie","Jue","Vie","Sab")</f>
        <v>Sab</v>
      </c>
    </row>
    <row r="4634" customFormat="false" ht="15" hidden="true" customHeight="false" outlineLevel="0" collapsed="false">
      <c r="B4634" s="9" t="str">
        <f aca="false">IF(K4634="LAG.OXIDACIÓN","Va a descargar a la Laguna de Oxidación",IF(K4634="GARAJE","Retorna al garaje",""))</f>
        <v/>
      </c>
      <c r="D4634" s="72"/>
      <c r="E4634" s="73"/>
      <c r="F4634" s="74"/>
      <c r="G4634" s="73"/>
      <c r="H4634" s="75"/>
      <c r="I4634" s="75"/>
      <c r="J4634" s="75"/>
      <c r="L4634" s="7"/>
      <c r="M4634" s="7"/>
      <c r="N4634" s="77" t="n">
        <f aca="false">IF(A4635=A4634,IF(L4635,TEXT(L4635-M4634,"h:mm"),0),IF(M4634&lt;0.25,TEXT(L4635-M4634,"h:mm"),TEXT(1-M4634+L4635,"h:mm")))</f>
        <v>0</v>
      </c>
      <c r="R4634" s="0" t="str">
        <f aca="false">CHOOSE(WEEKDAY(A4634),"Dom","Lun","Mar","Mie","Jue","Vie","Sab")</f>
        <v>Sab</v>
      </c>
    </row>
    <row r="4635" customFormat="false" ht="15" hidden="true" customHeight="false" outlineLevel="0" collapsed="false">
      <c r="B4635" s="9" t="str">
        <f aca="false">IF(K4635="LAG.OXIDACIÓN","Va a descargar a la Laguna de Oxidación",IF(K4635="GARAJE","Retorna al garaje",""))</f>
        <v/>
      </c>
      <c r="D4635" s="72"/>
      <c r="E4635" s="73"/>
      <c r="F4635" s="74"/>
      <c r="G4635" s="73"/>
      <c r="H4635" s="75"/>
      <c r="I4635" s="75"/>
      <c r="J4635" s="75"/>
      <c r="L4635" s="7"/>
      <c r="M4635" s="7"/>
      <c r="N4635" s="77" t="n">
        <f aca="false">IF(A4636=A4635,IF(L4636,TEXT(L4636-M4635,"h:mm"),0),IF(M4635&lt;0.25,TEXT(L4636-M4635,"h:mm"),TEXT(1-M4635+L4636,"h:mm")))</f>
        <v>0</v>
      </c>
      <c r="R4635" s="0" t="str">
        <f aca="false">CHOOSE(WEEKDAY(A4635),"Dom","Lun","Mar","Mie","Jue","Vie","Sab")</f>
        <v>Sab</v>
      </c>
    </row>
    <row r="4636" customFormat="false" ht="15" hidden="true" customHeight="false" outlineLevel="0" collapsed="false">
      <c r="B4636" s="9" t="str">
        <f aca="false">IF(K4636="LAG.OXIDACIÓN","Va a descargar a la Laguna de Oxidación",IF(K4636="GARAJE","Retorna al garaje",""))</f>
        <v/>
      </c>
      <c r="D4636" s="72"/>
      <c r="E4636" s="73"/>
      <c r="F4636" s="74"/>
      <c r="G4636" s="73"/>
      <c r="H4636" s="75"/>
      <c r="I4636" s="75"/>
      <c r="J4636" s="75"/>
      <c r="L4636" s="7"/>
      <c r="M4636" s="7"/>
      <c r="N4636" s="77" t="n">
        <f aca="false">IF(A4637=A4636,IF(L4637,TEXT(L4637-M4636,"h:mm"),0),IF(M4636&lt;0.25,TEXT(L4637-M4636,"h:mm"),TEXT(1-M4636+L4637,"h:mm")))</f>
        <v>0</v>
      </c>
      <c r="R4636" s="0" t="str">
        <f aca="false">CHOOSE(WEEKDAY(A4636),"Dom","Lun","Mar","Mie","Jue","Vie","Sab")</f>
        <v>Sab</v>
      </c>
    </row>
    <row r="4637" customFormat="false" ht="15" hidden="true" customHeight="false" outlineLevel="0" collapsed="false">
      <c r="B4637" s="9" t="str">
        <f aca="false">IF(K4637="LAG.OXIDACIÓN","Va a descargar a la Laguna de Oxidación",IF(K4637="GARAJE","Retorna al garaje",""))</f>
        <v/>
      </c>
      <c r="D4637" s="72"/>
      <c r="E4637" s="73"/>
      <c r="F4637" s="74"/>
      <c r="G4637" s="73"/>
      <c r="H4637" s="75"/>
      <c r="I4637" s="75"/>
      <c r="J4637" s="75"/>
      <c r="L4637" s="7"/>
      <c r="M4637" s="7"/>
      <c r="N4637" s="77" t="n">
        <f aca="false">IF(A4638=A4637,IF(L4638,TEXT(L4638-M4637,"h:mm"),0),IF(M4637&lt;0.25,TEXT(L4638-M4637,"h:mm"),TEXT(1-M4637+L4638,"h:mm")))</f>
        <v>0</v>
      </c>
      <c r="R4637" s="0" t="str">
        <f aca="false">CHOOSE(WEEKDAY(A4637),"Dom","Lun","Mar","Mie","Jue","Vie","Sab")</f>
        <v>Sab</v>
      </c>
    </row>
    <row r="4638" customFormat="false" ht="15" hidden="true" customHeight="false" outlineLevel="0" collapsed="false">
      <c r="B4638" s="9" t="str">
        <f aca="false">IF(K4638="LAG.OXIDACIÓN","Va a descargar a la Laguna de Oxidación",IF(K4638="GARAJE","Retorna al garaje",""))</f>
        <v/>
      </c>
      <c r="D4638" s="72"/>
      <c r="E4638" s="73"/>
      <c r="F4638" s="74"/>
      <c r="G4638" s="73"/>
      <c r="H4638" s="75"/>
      <c r="I4638" s="75"/>
      <c r="J4638" s="75"/>
      <c r="L4638" s="7"/>
      <c r="M4638" s="7"/>
      <c r="N4638" s="77" t="n">
        <f aca="false">IF(A4639=A4638,IF(L4639,TEXT(L4639-M4638,"h:mm"),0),IF(M4638&lt;0.25,TEXT(L4639-M4638,"h:mm"),TEXT(1-M4638+L4639,"h:mm")))</f>
        <v>0</v>
      </c>
      <c r="R4638" s="0" t="str">
        <f aca="false">CHOOSE(WEEKDAY(A4638),"Dom","Lun","Mar","Mie","Jue","Vie","Sab")</f>
        <v>Sab</v>
      </c>
    </row>
    <row r="4639" customFormat="false" ht="15" hidden="true" customHeight="false" outlineLevel="0" collapsed="false">
      <c r="B4639" s="9" t="str">
        <f aca="false">IF(K4639="LAG.OXIDACIÓN","Va a descargar a la Laguna de Oxidación",IF(K4639="GARAJE","Retorna al garaje",""))</f>
        <v/>
      </c>
      <c r="D4639" s="72"/>
      <c r="E4639" s="73"/>
      <c r="F4639" s="74"/>
      <c r="G4639" s="73"/>
      <c r="H4639" s="75"/>
      <c r="I4639" s="75"/>
      <c r="J4639" s="75"/>
      <c r="L4639" s="7"/>
      <c r="M4639" s="7"/>
      <c r="N4639" s="77" t="n">
        <f aca="false">IF(A4640=A4639,IF(L4640,TEXT(L4640-M4639,"h:mm"),0),IF(M4639&lt;0.25,TEXT(L4640-M4639,"h:mm"),TEXT(1-M4639+L4640,"h:mm")))</f>
        <v>0</v>
      </c>
      <c r="R4639" s="0" t="str">
        <f aca="false">CHOOSE(WEEKDAY(A4639),"Dom","Lun","Mar","Mie","Jue","Vie","Sab")</f>
        <v>Sab</v>
      </c>
    </row>
    <row r="4640" customFormat="false" ht="15" hidden="true" customHeight="false" outlineLevel="0" collapsed="false">
      <c r="B4640" s="9" t="str">
        <f aca="false">IF(K4640="LAG.OXIDACIÓN","Va a descargar a la Laguna de Oxidación",IF(K4640="GARAJE","Retorna al garaje",""))</f>
        <v/>
      </c>
      <c r="D4640" s="72"/>
      <c r="E4640" s="73"/>
      <c r="F4640" s="74"/>
      <c r="G4640" s="73"/>
      <c r="H4640" s="75"/>
      <c r="I4640" s="75"/>
      <c r="J4640" s="75"/>
      <c r="L4640" s="7"/>
      <c r="M4640" s="7"/>
      <c r="N4640" s="77" t="n">
        <f aca="false">IF(A4641=A4640,IF(L4641,TEXT(L4641-M4640,"h:mm"),0),IF(M4640&lt;0.25,TEXT(L4641-M4640,"h:mm"),TEXT(1-M4640+L4641,"h:mm")))</f>
        <v>0</v>
      </c>
      <c r="R4640" s="0" t="str">
        <f aca="false">CHOOSE(WEEKDAY(A4640),"Dom","Lun","Mar","Mie","Jue","Vie","Sab")</f>
        <v>Sab</v>
      </c>
    </row>
    <row r="4641" customFormat="false" ht="15" hidden="true" customHeight="false" outlineLevel="0" collapsed="false">
      <c r="B4641" s="9" t="str">
        <f aca="false">IF(K4641="LAG.OXIDACIÓN","Va a descargar a la Laguna de Oxidación",IF(K4641="GARAJE","Retorna al garaje",""))</f>
        <v/>
      </c>
      <c r="D4641" s="72"/>
      <c r="E4641" s="73"/>
      <c r="F4641" s="74"/>
      <c r="G4641" s="73"/>
      <c r="H4641" s="75"/>
      <c r="I4641" s="75"/>
      <c r="J4641" s="75"/>
      <c r="L4641" s="7"/>
      <c r="M4641" s="7"/>
      <c r="N4641" s="77" t="n">
        <f aca="false">IF(A4642=A4641,IF(L4642,TEXT(L4642-M4641,"h:mm"),0),IF(M4641&lt;0.25,TEXT(L4642-M4641,"h:mm"),TEXT(1-M4641+L4642,"h:mm")))</f>
        <v>0</v>
      </c>
      <c r="R4641" s="0" t="str">
        <f aca="false">CHOOSE(WEEKDAY(A4641),"Dom","Lun","Mar","Mie","Jue","Vie","Sab")</f>
        <v>Sab</v>
      </c>
    </row>
    <row r="4642" customFormat="false" ht="15" hidden="true" customHeight="false" outlineLevel="0" collapsed="false">
      <c r="B4642" s="9" t="str">
        <f aca="false">IF(K4642="LAG.OXIDACIÓN","Va a descargar a la Laguna de Oxidación",IF(K4642="GARAJE","Retorna al garaje",""))</f>
        <v/>
      </c>
      <c r="D4642" s="72"/>
      <c r="E4642" s="73"/>
      <c r="F4642" s="74"/>
      <c r="G4642" s="73"/>
      <c r="H4642" s="75"/>
      <c r="I4642" s="75"/>
      <c r="J4642" s="75"/>
      <c r="L4642" s="7"/>
      <c r="M4642" s="7"/>
      <c r="N4642" s="77" t="n">
        <f aca="false">IF(A4643=A4642,IF(L4643,TEXT(L4643-M4642,"h:mm"),0),IF(M4642&lt;0.25,TEXT(L4643-M4642,"h:mm"),TEXT(1-M4642+L4643,"h:mm")))</f>
        <v>0</v>
      </c>
      <c r="R4642" s="0" t="str">
        <f aca="false">CHOOSE(WEEKDAY(A4642),"Dom","Lun","Mar","Mie","Jue","Vie","Sab")</f>
        <v>Sab</v>
      </c>
    </row>
    <row r="4643" customFormat="false" ht="15" hidden="true" customHeight="false" outlineLevel="0" collapsed="false">
      <c r="B4643" s="9" t="str">
        <f aca="false">IF(K4643="LAG.OXIDACIÓN","Va a descargar a la Laguna de Oxidación",IF(K4643="GARAJE","Retorna al garaje",""))</f>
        <v/>
      </c>
      <c r="D4643" s="72"/>
      <c r="E4643" s="73"/>
      <c r="F4643" s="74"/>
      <c r="G4643" s="73"/>
      <c r="H4643" s="75"/>
      <c r="I4643" s="75"/>
      <c r="J4643" s="75"/>
      <c r="L4643" s="7"/>
      <c r="M4643" s="7"/>
      <c r="N4643" s="77" t="n">
        <f aca="false">IF(A4644=A4643,IF(L4644,TEXT(L4644-M4643,"h:mm"),0),IF(M4643&lt;0.25,TEXT(L4644-M4643,"h:mm"),TEXT(1-M4643+L4644,"h:mm")))</f>
        <v>0</v>
      </c>
      <c r="R4643" s="0" t="str">
        <f aca="false">CHOOSE(WEEKDAY(A4643),"Dom","Lun","Mar","Mie","Jue","Vie","Sab")</f>
        <v>Sab</v>
      </c>
    </row>
    <row r="4644" customFormat="false" ht="15" hidden="true" customHeight="false" outlineLevel="0" collapsed="false">
      <c r="B4644" s="9" t="str">
        <f aca="false">IF(K4644="LAG.OXIDACIÓN","Va a descargar a la Laguna de Oxidación",IF(K4644="GARAJE","Retorna al garaje",""))</f>
        <v/>
      </c>
      <c r="D4644" s="72"/>
      <c r="E4644" s="73"/>
      <c r="F4644" s="74"/>
      <c r="G4644" s="73"/>
      <c r="H4644" s="75"/>
      <c r="I4644" s="75"/>
      <c r="J4644" s="75"/>
      <c r="L4644" s="7"/>
      <c r="M4644" s="7"/>
      <c r="N4644" s="77" t="n">
        <f aca="false">IF(A4645=A4644,IF(L4645,TEXT(L4645-M4644,"h:mm"),0),IF(M4644&lt;0.25,TEXT(L4645-M4644,"h:mm"),TEXT(1-M4644+L4645,"h:mm")))</f>
        <v>0</v>
      </c>
      <c r="R4644" s="0" t="str">
        <f aca="false">CHOOSE(WEEKDAY(A4644),"Dom","Lun","Mar","Mie","Jue","Vie","Sab")</f>
        <v>Sab</v>
      </c>
    </row>
    <row r="4645" customFormat="false" ht="15" hidden="true" customHeight="false" outlineLevel="0" collapsed="false">
      <c r="B4645" s="9" t="str">
        <f aca="false">IF(K4645="LAG.OXIDACIÓN","Va a descargar a la Laguna de Oxidación",IF(K4645="GARAJE","Retorna al garaje",""))</f>
        <v/>
      </c>
      <c r="D4645" s="72"/>
      <c r="E4645" s="73"/>
      <c r="F4645" s="74"/>
      <c r="G4645" s="73"/>
      <c r="H4645" s="75"/>
      <c r="I4645" s="75"/>
      <c r="J4645" s="75"/>
      <c r="L4645" s="7"/>
      <c r="M4645" s="7"/>
      <c r="N4645" s="77" t="n">
        <f aca="false">IF(A4646=A4645,IF(L4646,TEXT(L4646-M4645,"h:mm"),0),IF(M4645&lt;0.25,TEXT(L4646-M4645,"h:mm"),TEXT(1-M4645+L4646,"h:mm")))</f>
        <v>0</v>
      </c>
      <c r="R4645" s="0" t="str">
        <f aca="false">CHOOSE(WEEKDAY(A4645),"Dom","Lun","Mar","Mie","Jue","Vie","Sab")</f>
        <v>Sab</v>
      </c>
    </row>
    <row r="4646" customFormat="false" ht="15" hidden="true" customHeight="false" outlineLevel="0" collapsed="false">
      <c r="B4646" s="9" t="str">
        <f aca="false">IF(K4646="LAG.OXIDACIÓN","Va a descargar a la Laguna de Oxidación",IF(K4646="GARAJE","Retorna al garaje",""))</f>
        <v/>
      </c>
      <c r="D4646" s="72"/>
      <c r="E4646" s="73"/>
      <c r="F4646" s="74"/>
      <c r="G4646" s="73"/>
      <c r="H4646" s="75"/>
      <c r="I4646" s="75"/>
      <c r="J4646" s="75"/>
      <c r="L4646" s="7"/>
      <c r="M4646" s="7"/>
      <c r="N4646" s="77" t="n">
        <f aca="false">IF(A4647=A4646,IF(L4647,TEXT(L4647-M4646,"h:mm"),0),IF(M4646&lt;0.25,TEXT(L4647-M4646,"h:mm"),TEXT(1-M4646+L4647,"h:mm")))</f>
        <v>0</v>
      </c>
      <c r="R4646" s="0" t="str">
        <f aca="false">CHOOSE(WEEKDAY(A4646),"Dom","Lun","Mar","Mie","Jue","Vie","Sab")</f>
        <v>Sab</v>
      </c>
    </row>
    <row r="4647" customFormat="false" ht="15" hidden="true" customHeight="false" outlineLevel="0" collapsed="false">
      <c r="B4647" s="9" t="str">
        <f aca="false">IF(K4647="LAG.OXIDACIÓN","Va a descargar a la Laguna de Oxidación",IF(K4647="GARAJE","Retorna al garaje",""))</f>
        <v/>
      </c>
      <c r="D4647" s="72"/>
      <c r="E4647" s="73"/>
      <c r="F4647" s="74"/>
      <c r="G4647" s="73"/>
      <c r="H4647" s="75"/>
      <c r="I4647" s="75"/>
      <c r="J4647" s="75"/>
      <c r="L4647" s="7"/>
      <c r="M4647" s="7"/>
      <c r="N4647" s="77" t="n">
        <f aca="false">IF(A4648=A4647,IF(L4648,TEXT(L4648-M4647,"h:mm"),0),IF(M4647&lt;0.25,TEXT(L4648-M4647,"h:mm"),TEXT(1-M4647+L4648,"h:mm")))</f>
        <v>0</v>
      </c>
      <c r="R4647" s="0" t="str">
        <f aca="false">CHOOSE(WEEKDAY(A4647),"Dom","Lun","Mar","Mie","Jue","Vie","Sab")</f>
        <v>Sab</v>
      </c>
    </row>
    <row r="4648" customFormat="false" ht="15" hidden="true" customHeight="false" outlineLevel="0" collapsed="false">
      <c r="B4648" s="9" t="str">
        <f aca="false">IF(K4648="LAG.OXIDACIÓN","Va a descargar a la Laguna de Oxidación",IF(K4648="GARAJE","Retorna al garaje",""))</f>
        <v/>
      </c>
      <c r="D4648" s="72"/>
      <c r="E4648" s="73"/>
      <c r="F4648" s="74"/>
      <c r="G4648" s="73"/>
      <c r="H4648" s="75"/>
      <c r="I4648" s="75"/>
      <c r="J4648" s="75"/>
      <c r="L4648" s="7"/>
      <c r="M4648" s="7"/>
      <c r="N4648" s="77" t="n">
        <f aca="false">IF(A4649=A4648,IF(L4649,TEXT(L4649-M4648,"h:mm"),0),IF(M4648&lt;0.25,TEXT(L4649-M4648,"h:mm"),TEXT(1-M4648+L4649,"h:mm")))</f>
        <v>0</v>
      </c>
      <c r="R4648" s="0" t="str">
        <f aca="false">CHOOSE(WEEKDAY(A4648),"Dom","Lun","Mar","Mie","Jue","Vie","Sab")</f>
        <v>Sab</v>
      </c>
    </row>
    <row r="4649" customFormat="false" ht="15" hidden="true" customHeight="false" outlineLevel="0" collapsed="false">
      <c r="B4649" s="9" t="str">
        <f aca="false">IF(K4649="LAG.OXIDACIÓN","Va a descargar a la Laguna de Oxidación",IF(K4649="GARAJE","Retorna al garaje",""))</f>
        <v/>
      </c>
      <c r="D4649" s="72"/>
      <c r="E4649" s="73"/>
      <c r="F4649" s="74"/>
      <c r="G4649" s="73"/>
      <c r="H4649" s="75"/>
      <c r="I4649" s="75"/>
      <c r="J4649" s="75"/>
      <c r="L4649" s="7"/>
      <c r="M4649" s="7"/>
      <c r="N4649" s="77" t="n">
        <f aca="false">IF(A4650=A4649,IF(L4650,TEXT(L4650-M4649,"h:mm"),0),IF(M4649&lt;0.25,TEXT(L4650-M4649,"h:mm"),TEXT(1-M4649+L4650,"h:mm")))</f>
        <v>0</v>
      </c>
      <c r="R4649" s="0" t="str">
        <f aca="false">CHOOSE(WEEKDAY(A4649),"Dom","Lun","Mar","Mie","Jue","Vie","Sab")</f>
        <v>Sab</v>
      </c>
    </row>
    <row r="4650" customFormat="false" ht="15" hidden="true" customHeight="false" outlineLevel="0" collapsed="false">
      <c r="B4650" s="9" t="str">
        <f aca="false">IF(K4650="LAG.OXIDACIÓN","Va a descargar a la Laguna de Oxidación",IF(K4650="GARAJE","Retorna al garaje",""))</f>
        <v/>
      </c>
      <c r="D4650" s="72"/>
      <c r="E4650" s="73"/>
      <c r="F4650" s="74"/>
      <c r="G4650" s="73"/>
      <c r="H4650" s="75"/>
      <c r="I4650" s="75"/>
      <c r="J4650" s="75"/>
      <c r="L4650" s="7"/>
      <c r="M4650" s="7"/>
      <c r="N4650" s="77" t="n">
        <f aca="false">IF(A4651=A4650,IF(L4651,TEXT(L4651-M4650,"h:mm"),0),IF(M4650&lt;0.25,TEXT(L4651-M4650,"h:mm"),TEXT(1-M4650+L4651,"h:mm")))</f>
        <v>0</v>
      </c>
      <c r="R4650" s="0" t="str">
        <f aca="false">CHOOSE(WEEKDAY(A4650),"Dom","Lun","Mar","Mie","Jue","Vie","Sab")</f>
        <v>Sab</v>
      </c>
    </row>
    <row r="4651" customFormat="false" ht="15" hidden="true" customHeight="false" outlineLevel="0" collapsed="false">
      <c r="B4651" s="9" t="str">
        <f aca="false">IF(K4651="LAG.OXIDACIÓN","Va a descargar a la Laguna de Oxidación",IF(K4651="GARAJE","Retorna al garaje",""))</f>
        <v/>
      </c>
      <c r="D4651" s="72"/>
      <c r="E4651" s="73"/>
      <c r="F4651" s="74"/>
      <c r="G4651" s="73"/>
      <c r="H4651" s="75"/>
      <c r="I4651" s="75"/>
      <c r="J4651" s="75"/>
      <c r="L4651" s="7"/>
      <c r="M4651" s="7"/>
      <c r="N4651" s="77" t="n">
        <f aca="false">IF(A4652=A4651,IF(L4652,TEXT(L4652-M4651,"h:mm"),0),IF(M4651&lt;0.25,TEXT(L4652-M4651,"h:mm"),TEXT(1-M4651+L4652,"h:mm")))</f>
        <v>0</v>
      </c>
      <c r="R4651" s="0" t="str">
        <f aca="false">CHOOSE(WEEKDAY(A4651),"Dom","Lun","Mar","Mie","Jue","Vie","Sab")</f>
        <v>Sab</v>
      </c>
    </row>
    <row r="4652" customFormat="false" ht="15" hidden="true" customHeight="false" outlineLevel="0" collapsed="false">
      <c r="B4652" s="9" t="str">
        <f aca="false">IF(K4652="LAG.OXIDACIÓN","Va a descargar a la Laguna de Oxidación",IF(K4652="GARAJE","Retorna al garaje",""))</f>
        <v/>
      </c>
      <c r="D4652" s="72"/>
      <c r="E4652" s="73"/>
      <c r="F4652" s="74"/>
      <c r="G4652" s="73"/>
      <c r="H4652" s="75"/>
      <c r="I4652" s="75"/>
      <c r="J4652" s="75"/>
      <c r="L4652" s="7"/>
      <c r="M4652" s="7"/>
      <c r="N4652" s="77" t="n">
        <f aca="false">IF(A4653=A4652,IF(L4653,TEXT(L4653-M4652,"h:mm"),0),IF(M4652&lt;0.25,TEXT(L4653-M4652,"h:mm"),TEXT(1-M4652+L4653,"h:mm")))</f>
        <v>0</v>
      </c>
      <c r="R4652" s="0" t="str">
        <f aca="false">CHOOSE(WEEKDAY(A4652),"Dom","Lun","Mar","Mie","Jue","Vie","Sab")</f>
        <v>Sab</v>
      </c>
    </row>
    <row r="4653" customFormat="false" ht="15" hidden="true" customHeight="false" outlineLevel="0" collapsed="false">
      <c r="B4653" s="9" t="str">
        <f aca="false">IF(K4653="LAG.OXIDACIÓN","Va a descargar a la Laguna de Oxidación",IF(K4653="GARAJE","Retorna al garaje",""))</f>
        <v/>
      </c>
      <c r="D4653" s="72"/>
      <c r="E4653" s="73"/>
      <c r="F4653" s="74"/>
      <c r="G4653" s="73"/>
      <c r="H4653" s="75"/>
      <c r="I4653" s="75"/>
      <c r="J4653" s="75"/>
      <c r="L4653" s="7"/>
      <c r="M4653" s="7"/>
      <c r="N4653" s="77" t="n">
        <f aca="false">IF(A4654=A4653,IF(L4654,TEXT(L4654-M4653,"h:mm"),0),IF(M4653&lt;0.25,TEXT(L4654-M4653,"h:mm"),TEXT(1-M4653+L4654,"h:mm")))</f>
        <v>0</v>
      </c>
      <c r="R4653" s="0" t="str">
        <f aca="false">CHOOSE(WEEKDAY(A4653),"Dom","Lun","Mar","Mie","Jue","Vie","Sab")</f>
        <v>Sab</v>
      </c>
    </row>
    <row r="4654" customFormat="false" ht="15" hidden="true" customHeight="false" outlineLevel="0" collapsed="false">
      <c r="B4654" s="9" t="str">
        <f aca="false">IF(K4654="LAG.OXIDACIÓN","Va a descargar a la Laguna de Oxidación",IF(K4654="GARAJE","Retorna al garaje",""))</f>
        <v/>
      </c>
      <c r="D4654" s="72"/>
      <c r="E4654" s="73"/>
      <c r="F4654" s="74"/>
      <c r="G4654" s="73"/>
      <c r="H4654" s="75"/>
      <c r="I4654" s="75"/>
      <c r="J4654" s="75"/>
      <c r="L4654" s="7"/>
      <c r="M4654" s="7"/>
      <c r="N4654" s="77" t="n">
        <f aca="false">IF(A4655=A4654,IF(L4655,TEXT(L4655-M4654,"h:mm"),0),IF(M4654&lt;0.25,TEXT(L4655-M4654,"h:mm"),TEXT(1-M4654+L4655,"h:mm")))</f>
        <v>0</v>
      </c>
      <c r="R4654" s="0" t="str">
        <f aca="false">CHOOSE(WEEKDAY(A4654),"Dom","Lun","Mar","Mie","Jue","Vie","Sab")</f>
        <v>Sab</v>
      </c>
    </row>
    <row r="4655" customFormat="false" ht="15" hidden="true" customHeight="false" outlineLevel="0" collapsed="false">
      <c r="B4655" s="9" t="str">
        <f aca="false">IF(K4655="LAG.OXIDACIÓN","Va a descargar a la Laguna de Oxidación",IF(K4655="GARAJE","Retorna al garaje",""))</f>
        <v/>
      </c>
      <c r="D4655" s="72"/>
      <c r="E4655" s="73"/>
      <c r="F4655" s="74"/>
      <c r="G4655" s="73"/>
      <c r="H4655" s="75"/>
      <c r="I4655" s="75"/>
      <c r="J4655" s="75"/>
      <c r="L4655" s="7"/>
      <c r="M4655" s="7"/>
      <c r="N4655" s="77" t="n">
        <f aca="false">IF(A4656=A4655,IF(L4656,TEXT(L4656-M4655,"h:mm"),0),IF(M4655&lt;0.25,TEXT(L4656-M4655,"h:mm"),TEXT(1-M4655+L4656,"h:mm")))</f>
        <v>0</v>
      </c>
      <c r="R4655" s="0" t="str">
        <f aca="false">CHOOSE(WEEKDAY(A4655),"Dom","Lun","Mar","Mie","Jue","Vie","Sab")</f>
        <v>Sab</v>
      </c>
    </row>
    <row r="4656" customFormat="false" ht="15" hidden="true" customHeight="false" outlineLevel="0" collapsed="false">
      <c r="B4656" s="9" t="str">
        <f aca="false">IF(K4656="LAG.OXIDACIÓN","Va a descargar a la Laguna de Oxidación",IF(K4656="GARAJE","Retorna al garaje",""))</f>
        <v/>
      </c>
      <c r="D4656" s="72"/>
      <c r="E4656" s="73"/>
      <c r="F4656" s="74"/>
      <c r="G4656" s="73"/>
      <c r="H4656" s="75"/>
      <c r="I4656" s="75"/>
      <c r="J4656" s="75"/>
      <c r="L4656" s="7"/>
      <c r="M4656" s="7"/>
      <c r="N4656" s="77" t="n">
        <f aca="false">IF(A4657=A4656,IF(L4657,TEXT(L4657-M4656,"h:mm"),0),IF(M4656&lt;0.25,TEXT(L4657-M4656,"h:mm"),TEXT(1-M4656+L4657,"h:mm")))</f>
        <v>0</v>
      </c>
      <c r="R4656" s="0" t="str">
        <f aca="false">CHOOSE(WEEKDAY(A4656),"Dom","Lun","Mar","Mie","Jue","Vie","Sab")</f>
        <v>Sab</v>
      </c>
    </row>
    <row r="4657" customFormat="false" ht="15" hidden="true" customHeight="false" outlineLevel="0" collapsed="false">
      <c r="B4657" s="9" t="str">
        <f aca="false">IF(K4657="LAG.OXIDACIÓN","Va a descargar a la Laguna de Oxidación",IF(K4657="GARAJE","Retorna al garaje",""))</f>
        <v/>
      </c>
      <c r="D4657" s="72"/>
      <c r="E4657" s="73"/>
      <c r="F4657" s="74"/>
      <c r="G4657" s="73"/>
      <c r="H4657" s="75"/>
      <c r="I4657" s="75"/>
      <c r="J4657" s="75"/>
      <c r="L4657" s="7"/>
      <c r="M4657" s="7"/>
      <c r="N4657" s="77" t="n">
        <f aca="false">IF(A4658=A4657,IF(L4658,TEXT(L4658-M4657,"h:mm"),0),IF(M4657&lt;0.25,TEXT(L4658-M4657,"h:mm"),TEXT(1-M4657+L4658,"h:mm")))</f>
        <v>0</v>
      </c>
      <c r="R4657" s="0" t="str">
        <f aca="false">CHOOSE(WEEKDAY(A4657),"Dom","Lun","Mar","Mie","Jue","Vie","Sab")</f>
        <v>Sab</v>
      </c>
    </row>
    <row r="4658" customFormat="false" ht="15" hidden="true" customHeight="false" outlineLevel="0" collapsed="false">
      <c r="B4658" s="9" t="str">
        <f aca="false">IF(K4658="LAG.OXIDACIÓN","Va a descargar a la Laguna de Oxidación",IF(K4658="GARAJE","Retorna al garaje",""))</f>
        <v/>
      </c>
      <c r="D4658" s="72"/>
      <c r="E4658" s="73"/>
      <c r="F4658" s="74"/>
      <c r="G4658" s="73"/>
      <c r="H4658" s="75"/>
      <c r="I4658" s="75"/>
      <c r="J4658" s="75"/>
      <c r="L4658" s="7"/>
      <c r="M4658" s="7"/>
      <c r="N4658" s="77" t="n">
        <f aca="false">IF(A4659=A4658,IF(L4659,TEXT(L4659-M4658,"h:mm"),0),IF(M4658&lt;0.25,TEXT(L4659-M4658,"h:mm"),TEXT(1-M4658+L4659,"h:mm")))</f>
        <v>0</v>
      </c>
      <c r="R4658" s="0" t="str">
        <f aca="false">CHOOSE(WEEKDAY(A4658),"Dom","Lun","Mar","Mie","Jue","Vie","Sab")</f>
        <v>Sab</v>
      </c>
    </row>
  </sheetData>
  <autoFilter ref="A1:S4658">
    <filterColumn colId="10">
      <filters>
        <filter val="HINO"/>
        <filter val="SOLICITUD"/>
        <filter val="TRABAJO"/>
      </filters>
    </filterColumn>
  </autoFilter>
  <conditionalFormatting sqref="K3951">
    <cfRule type="cellIs" priority="2" operator="equal" aboveAverage="0" equalAverage="0" bottom="0" percent="0" rank="0" text="" dxfId="0">
      <formula>"TRABAJO"</formula>
    </cfRule>
    <cfRule type="cellIs" priority="3" operator="equal" aboveAverage="0" equalAverage="0" bottom="0" percent="0" rank="0" text="" dxfId="1">
      <formula>"COMBUSTIBLE"</formula>
    </cfRule>
    <cfRule type="cellIs" priority="4" operator="equal" aboveAverage="0" equalAverage="0" bottom="0" percent="0" rank="0" text="" dxfId="2">
      <formula>"LAG.OXIDACIÓN"</formula>
    </cfRule>
  </conditionalFormatting>
  <conditionalFormatting sqref="K3965">
    <cfRule type="cellIs" priority="5" operator="equal" aboveAverage="0" equalAverage="0" bottom="0" percent="0" rank="0" text="" dxfId="3">
      <formula>"TRABAJO"</formula>
    </cfRule>
    <cfRule type="cellIs" priority="6" operator="equal" aboveAverage="0" equalAverage="0" bottom="0" percent="0" rank="0" text="" dxfId="4">
      <formula>"COMBUSTIBLE"</formula>
    </cfRule>
    <cfRule type="cellIs" priority="7" operator="equal" aboveAverage="0" equalAverage="0" bottom="0" percent="0" rank="0" text="" dxfId="5">
      <formula>"LAG.OXIDACIÓN"</formula>
    </cfRule>
  </conditionalFormatting>
  <conditionalFormatting sqref="K3969">
    <cfRule type="cellIs" priority="8" operator="equal" aboveAverage="0" equalAverage="0" bottom="0" percent="0" rank="0" text="" dxfId="6">
      <formula>"TRABAJO"</formula>
    </cfRule>
    <cfRule type="cellIs" priority="9" operator="equal" aboveAverage="0" equalAverage="0" bottom="0" percent="0" rank="0" text="" dxfId="7">
      <formula>"COMBUSTIBLE"</formula>
    </cfRule>
    <cfRule type="cellIs" priority="10" operator="equal" aboveAverage="0" equalAverage="0" bottom="0" percent="0" rank="0" text="" dxfId="8">
      <formula>"LAG.OXIDACIÓN"</formula>
    </cfRule>
  </conditionalFormatting>
  <conditionalFormatting sqref="K4133:K4183 K4185:K4187 K4189:K1048576 K1:K4131">
    <cfRule type="cellIs" priority="11" operator="equal" aboveAverage="0" equalAverage="0" bottom="0" percent="0" rank="0" text="" dxfId="9">
      <formula>"TRABAJO"</formula>
    </cfRule>
    <cfRule type="cellIs" priority="12" operator="equal" aboveAverage="0" equalAverage="0" bottom="0" percent="0" rank="0" text="" dxfId="10">
      <formula>"HINO"</formula>
    </cfRule>
    <cfRule type="cellIs" priority="13" operator="equal" aboveAverage="0" equalAverage="0" bottom="0" percent="0" rank="0" text="" dxfId="11">
      <formula>"COMBUSTIBLE"</formula>
    </cfRule>
    <cfRule type="cellIs" priority="14" operator="equal" aboveAverage="0" equalAverage="0" bottom="0" percent="0" rank="0" text="" dxfId="12">
      <formula>"LAG.OXIDACIÓN"</formula>
    </cfRule>
  </conditionalFormatting>
  <conditionalFormatting sqref="K4132">
    <cfRule type="cellIs" priority="15" operator="equal" aboveAverage="0" equalAverage="0" bottom="0" percent="0" rank="0" text="" dxfId="13">
      <formula>"TRABAJO"</formula>
    </cfRule>
    <cfRule type="cellIs" priority="16" operator="equal" aboveAverage="0" equalAverage="0" bottom="0" percent="0" rank="0" text="" dxfId="14">
      <formula>"HINO"</formula>
    </cfRule>
    <cfRule type="cellIs" priority="17" operator="equal" aboveAverage="0" equalAverage="0" bottom="0" percent="0" rank="0" text="" dxfId="15">
      <formula>"COMBUSTIBLE"</formula>
    </cfRule>
    <cfRule type="cellIs" priority="18" operator="equal" aboveAverage="0" equalAverage="0" bottom="0" percent="0" rank="0" text="" dxfId="16">
      <formula>"LAG.OXIDACIÓN"</formula>
    </cfRule>
  </conditionalFormatting>
  <conditionalFormatting sqref="K4184">
    <cfRule type="cellIs" priority="19" operator="equal" aboveAverage="0" equalAverage="0" bottom="0" percent="0" rank="0" text="" dxfId="17">
      <formula>"TRABAJO"</formula>
    </cfRule>
    <cfRule type="cellIs" priority="20" operator="equal" aboveAverage="0" equalAverage="0" bottom="0" percent="0" rank="0" text="" dxfId="18">
      <formula>"HINO"</formula>
    </cfRule>
    <cfRule type="cellIs" priority="21" operator="equal" aboveAverage="0" equalAverage="0" bottom="0" percent="0" rank="0" text="" dxfId="19">
      <formula>"COMBUSTIBLE"</formula>
    </cfRule>
    <cfRule type="cellIs" priority="22" operator="equal" aboveAverage="0" equalAverage="0" bottom="0" percent="0" rank="0" text="" dxfId="20">
      <formula>"LAG.OXIDACIÓN"</formula>
    </cfRule>
  </conditionalFormatting>
  <conditionalFormatting sqref="K4188">
    <cfRule type="cellIs" priority="23" operator="equal" aboveAverage="0" equalAverage="0" bottom="0" percent="0" rank="0" text="" dxfId="21">
      <formula>"TRABAJO"</formula>
    </cfRule>
    <cfRule type="cellIs" priority="24" operator="equal" aboveAverage="0" equalAverage="0" bottom="0" percent="0" rank="0" text="" dxfId="22">
      <formula>"HINO"</formula>
    </cfRule>
    <cfRule type="cellIs" priority="25" operator="equal" aboveAverage="0" equalAverage="0" bottom="0" percent="0" rank="0" text="" dxfId="23">
      <formula>"COMBUSTIBLE"</formula>
    </cfRule>
    <cfRule type="cellIs" priority="26" operator="equal" aboveAverage="0" equalAverage="0" bottom="0" percent="0" rank="0" text="" dxfId="24">
      <formula>"LAG.OXIDACIÓN"</formula>
    </cfRule>
  </conditionalFormatting>
  <conditionalFormatting sqref="E1:E1048576">
    <cfRule type="duplicateValues" priority="27" aboveAverage="0" equalAverage="0" bottom="0" percent="0" rank="0" text="" dxfId="25"/>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true">
    <pageSetUpPr fitToPage="false"/>
  </sheetPr>
  <dimension ref="A1:T104568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1" topLeftCell="C1710" activePane="bottomRight" state="frozen"/>
      <selection pane="topLeft" activeCell="A1" activeCellId="0" sqref="A1"/>
      <selection pane="topRight" activeCell="C1" activeCellId="0" sqref="C1"/>
      <selection pane="bottomLeft" activeCell="A1710" activeCellId="0" sqref="A1710"/>
      <selection pane="bottomRight" activeCell="A1767" activeCellId="0" sqref="A1767"/>
    </sheetView>
  </sheetViews>
  <sheetFormatPr defaultColWidth="10.5390625" defaultRowHeight="15" zeroHeight="false" outlineLevelRow="0" outlineLevelCol="0"/>
  <cols>
    <col collapsed="false" customWidth="true" hidden="false" outlineLevel="0" max="1" min="1" style="170" width="12"/>
    <col collapsed="false" customWidth="true" hidden="false" outlineLevel="0" max="2" min="2" style="0" width="38.57"/>
    <col collapsed="false" customWidth="true" hidden="false" outlineLevel="0" max="3" min="3" style="1" width="11.43"/>
    <col collapsed="false" customWidth="true" hidden="false" outlineLevel="0" max="5" min="5" style="0" width="14.85"/>
    <col collapsed="false" customWidth="true" hidden="false" outlineLevel="0" max="6" min="6" style="0" width="6.43"/>
    <col collapsed="false" customWidth="true" hidden="false" outlineLevel="0" max="7" min="7" style="0" width="6.85"/>
    <col collapsed="false" customWidth="true" hidden="false" outlineLevel="0" max="10" min="9" style="0" width="11.43"/>
    <col collapsed="false" customWidth="true" hidden="false" outlineLevel="0" max="11" min="11" style="0" width="17.57"/>
    <col collapsed="false" customWidth="true" hidden="false" outlineLevel="0" max="16" min="15" style="1" width="9.14"/>
  </cols>
  <sheetData>
    <row r="1" customFormat="false" ht="15" hidden="false" customHeight="false" outlineLevel="0" collapsed="false">
      <c r="A1" s="171" t="s">
        <v>50</v>
      </c>
      <c r="B1" s="172" t="s">
        <v>51</v>
      </c>
      <c r="C1" s="173" t="s">
        <v>52</v>
      </c>
      <c r="D1" s="172" t="s">
        <v>53</v>
      </c>
      <c r="E1" s="172" t="s">
        <v>54</v>
      </c>
      <c r="F1" s="172" t="s">
        <v>6087</v>
      </c>
      <c r="G1" s="172"/>
      <c r="H1" s="172" t="s">
        <v>55</v>
      </c>
      <c r="I1" s="172" t="s">
        <v>56</v>
      </c>
      <c r="J1" s="172" t="s">
        <v>56</v>
      </c>
      <c r="K1" s="172" t="s">
        <v>57</v>
      </c>
      <c r="L1" s="172" t="s">
        <v>58</v>
      </c>
      <c r="M1" s="172" t="s">
        <v>59</v>
      </c>
      <c r="N1" s="172" t="s">
        <v>60</v>
      </c>
      <c r="O1" s="44" t="s">
        <v>61</v>
      </c>
      <c r="P1" s="44" t="s">
        <v>62</v>
      </c>
      <c r="Q1" s="122" t="s">
        <v>64</v>
      </c>
      <c r="R1" s="122" t="s">
        <v>65</v>
      </c>
      <c r="S1" s="122" t="s">
        <v>66</v>
      </c>
      <c r="T1" s="122" t="s">
        <v>67</v>
      </c>
    </row>
    <row r="2" customFormat="false" ht="15" hidden="false" customHeight="false" outlineLevel="0" collapsed="false">
      <c r="A2" s="170" t="n">
        <v>43894</v>
      </c>
      <c r="B2" s="0" t="s">
        <v>68</v>
      </c>
      <c r="C2" s="1" t="n">
        <v>500</v>
      </c>
      <c r="D2" s="0" t="s">
        <v>69</v>
      </c>
      <c r="E2" s="0" t="s">
        <v>70</v>
      </c>
      <c r="F2" s="0" t="s">
        <v>6088</v>
      </c>
      <c r="G2" s="174" t="n">
        <f aca="false">MONTH(A2)+100</f>
        <v>103</v>
      </c>
      <c r="H2" s="0" t="n">
        <v>1001</v>
      </c>
      <c r="I2" s="0" t="n">
        <v>202003001</v>
      </c>
      <c r="J2" s="0" t="n">
        <v>202003001</v>
      </c>
      <c r="K2" s="0" t="s">
        <v>71</v>
      </c>
      <c r="N2" s="0" t="s">
        <v>72</v>
      </c>
      <c r="O2" s="56"/>
      <c r="P2" s="57"/>
      <c r="Q2" s="0" t="s">
        <v>74</v>
      </c>
      <c r="S2" s="0" t="s">
        <v>75</v>
      </c>
      <c r="T2" s="0" t="s">
        <v>6089</v>
      </c>
    </row>
    <row r="3" customFormat="false" ht="15" hidden="true" customHeight="false" outlineLevel="0" collapsed="false">
      <c r="A3" s="170" t="n">
        <v>43927</v>
      </c>
      <c r="B3" s="0" t="s">
        <v>76</v>
      </c>
      <c r="C3" s="1" t="n">
        <v>300</v>
      </c>
      <c r="D3" s="0" t="s">
        <v>77</v>
      </c>
      <c r="E3" s="0" t="s">
        <v>78</v>
      </c>
      <c r="G3" s="174" t="n">
        <f aca="false">MONTH(A3)+100</f>
        <v>104</v>
      </c>
      <c r="H3" s="0" t="n">
        <f aca="false">IF(MONTH(A3)=MONTH(A2),H2+1,1001)</f>
        <v>1001</v>
      </c>
      <c r="I3" s="0" t="str">
        <f aca="false">YEAR(A3)&amp;RIGHT(G3,2)&amp;RIGHT(H3,3)</f>
        <v>202004001</v>
      </c>
      <c r="J3" s="0" t="s">
        <v>6090</v>
      </c>
      <c r="L3" s="0" t="s">
        <v>79</v>
      </c>
      <c r="N3" s="0" t="s">
        <v>80</v>
      </c>
      <c r="O3" s="67" t="n">
        <v>0.40625</v>
      </c>
      <c r="P3" s="67" t="n">
        <v>0.495138888888889</v>
      </c>
      <c r="Q3" s="0" t="s">
        <v>82</v>
      </c>
      <c r="S3" s="0" t="s">
        <v>75</v>
      </c>
      <c r="T3" s="0" t="s">
        <v>6091</v>
      </c>
    </row>
    <row r="4" customFormat="false" ht="15" hidden="true" customHeight="false" outlineLevel="0" collapsed="false">
      <c r="A4" s="170" t="n">
        <v>43927</v>
      </c>
      <c r="B4" s="0" t="s">
        <v>83</v>
      </c>
      <c r="C4" s="1" t="n">
        <v>300</v>
      </c>
      <c r="D4" s="0" t="s">
        <v>77</v>
      </c>
      <c r="E4" s="0" t="s">
        <v>84</v>
      </c>
      <c r="G4" s="174" t="n">
        <f aca="false">MONTH(A4)+100</f>
        <v>104</v>
      </c>
      <c r="H4" s="0" t="n">
        <f aca="false">IF(MONTH(A4)=MONTH(A3),H3+1,1001)</f>
        <v>1002</v>
      </c>
      <c r="I4" s="0" t="str">
        <f aca="false">YEAR(A4)&amp;RIGHT(G4,2)&amp;RIGHT(H4,3)</f>
        <v>202004002</v>
      </c>
      <c r="J4" s="0" t="s">
        <v>6092</v>
      </c>
      <c r="L4" s="0" t="s">
        <v>85</v>
      </c>
      <c r="N4" s="0" t="s">
        <v>80</v>
      </c>
      <c r="O4" s="7" t="n">
        <v>0.586805555555556</v>
      </c>
      <c r="P4" s="7" t="n">
        <v>0.609722222222222</v>
      </c>
      <c r="Q4" s="0" t="s">
        <v>87</v>
      </c>
      <c r="S4" s="0" t="s">
        <v>75</v>
      </c>
      <c r="T4" s="0" t="s">
        <v>6091</v>
      </c>
    </row>
    <row r="5" customFormat="false" ht="15" hidden="true" customHeight="false" outlineLevel="0" collapsed="false">
      <c r="A5" s="170" t="n">
        <v>43927</v>
      </c>
      <c r="B5" s="0" t="s">
        <v>83</v>
      </c>
      <c r="C5" s="1" t="n">
        <v>300</v>
      </c>
      <c r="D5" s="0" t="s">
        <v>77</v>
      </c>
      <c r="E5" s="0" t="s">
        <v>88</v>
      </c>
      <c r="G5" s="174" t="n">
        <f aca="false">MONTH(A5)+100</f>
        <v>104</v>
      </c>
      <c r="H5" s="0" t="n">
        <f aca="false">IF(MONTH(A5)=MONTH(A4),H4+1,1001)</f>
        <v>1003</v>
      </c>
      <c r="I5" s="0" t="str">
        <f aca="false">YEAR(A5)&amp;RIGHT(G5,2)&amp;RIGHT(H5,3)</f>
        <v>202004003</v>
      </c>
      <c r="J5" s="0" t="s">
        <v>6093</v>
      </c>
      <c r="L5" s="0" t="s">
        <v>85</v>
      </c>
      <c r="N5" s="0" t="s">
        <v>80</v>
      </c>
      <c r="O5" s="85" t="n">
        <v>0.633333333333333</v>
      </c>
      <c r="P5" s="85" t="n">
        <v>0.636805555555555</v>
      </c>
      <c r="Q5" s="0" t="s">
        <v>90</v>
      </c>
      <c r="S5" s="0" t="s">
        <v>75</v>
      </c>
      <c r="T5" s="0" t="s">
        <v>6091</v>
      </c>
    </row>
    <row r="6" customFormat="false" ht="15" hidden="true" customHeight="false" outlineLevel="0" collapsed="false">
      <c r="A6" s="170" t="n">
        <v>43928</v>
      </c>
      <c r="B6" s="0" t="s">
        <v>98</v>
      </c>
      <c r="C6" s="1" t="n">
        <v>300</v>
      </c>
      <c r="D6" s="0" t="s">
        <v>77</v>
      </c>
      <c r="E6" s="0" t="s">
        <v>99</v>
      </c>
      <c r="G6" s="174" t="n">
        <f aca="false">MONTH(A6)+100</f>
        <v>104</v>
      </c>
      <c r="H6" s="0" t="n">
        <f aca="false">IF(MONTH(A6)=MONTH(A5),H5+1,1001)</f>
        <v>1004</v>
      </c>
      <c r="I6" s="0" t="str">
        <f aca="false">YEAR(A6)&amp;RIGHT(G6,2)&amp;RIGHT(H6,3)</f>
        <v>202004004</v>
      </c>
      <c r="J6" s="0" t="s">
        <v>6094</v>
      </c>
      <c r="L6" s="0" t="s">
        <v>100</v>
      </c>
      <c r="N6" s="0" t="s">
        <v>80</v>
      </c>
      <c r="O6" s="7" t="n">
        <v>0.410416666666667</v>
      </c>
      <c r="P6" s="7" t="n">
        <v>0.414583333333333</v>
      </c>
      <c r="Q6" s="0" t="s">
        <v>102</v>
      </c>
      <c r="S6" s="0" t="s">
        <v>75</v>
      </c>
      <c r="T6" s="0" t="s">
        <v>6095</v>
      </c>
    </row>
    <row r="7" customFormat="false" ht="15" hidden="true" customHeight="false" outlineLevel="0" collapsed="false">
      <c r="A7" s="170" t="n">
        <v>43928</v>
      </c>
      <c r="B7" s="0" t="s">
        <v>103</v>
      </c>
      <c r="C7" s="1" t="n">
        <v>200</v>
      </c>
      <c r="D7" s="0" t="s">
        <v>104</v>
      </c>
      <c r="E7" s="0" t="s">
        <v>105</v>
      </c>
      <c r="G7" s="174" t="n">
        <f aca="false">MONTH(A7)+100</f>
        <v>104</v>
      </c>
      <c r="H7" s="0" t="n">
        <f aca="false">IF(MONTH(A7)=MONTH(A6),H6+1,1001)</f>
        <v>1005</v>
      </c>
      <c r="I7" s="0" t="str">
        <f aca="false">YEAR(A7)&amp;RIGHT(G7,2)&amp;RIGHT(H7,3)</f>
        <v>202004005</v>
      </c>
      <c r="J7" s="0" t="s">
        <v>6096</v>
      </c>
      <c r="L7" s="0" t="s">
        <v>100</v>
      </c>
      <c r="N7" s="0" t="s">
        <v>80</v>
      </c>
      <c r="O7" s="7" t="n">
        <v>0.350694444444444</v>
      </c>
      <c r="P7" s="7" t="n">
        <v>0.368055555555556</v>
      </c>
      <c r="Q7" s="0" t="s">
        <v>107</v>
      </c>
      <c r="S7" s="0" t="s">
        <v>75</v>
      </c>
      <c r="T7" s="0" t="s">
        <v>6095</v>
      </c>
    </row>
    <row r="8" customFormat="false" ht="15" hidden="false" customHeight="false" outlineLevel="0" collapsed="false">
      <c r="A8" s="170" t="n">
        <v>43930</v>
      </c>
      <c r="B8" s="0" t="s">
        <v>68</v>
      </c>
      <c r="C8" s="1" t="n">
        <v>450</v>
      </c>
      <c r="D8" s="0" t="s">
        <v>69</v>
      </c>
      <c r="E8" s="0" t="s">
        <v>70</v>
      </c>
      <c r="G8" s="174" t="n">
        <f aca="false">MONTH(A8)+100</f>
        <v>104</v>
      </c>
      <c r="H8" s="0" t="n">
        <f aca="false">IF(MONTH(A8)=MONTH(A7),H7+1,1001)</f>
        <v>1006</v>
      </c>
      <c r="I8" s="0" t="n">
        <v>202003001</v>
      </c>
      <c r="J8" s="0" t="n">
        <v>202003001</v>
      </c>
      <c r="K8" s="0" t="s">
        <v>71</v>
      </c>
      <c r="L8" s="0" t="s">
        <v>113</v>
      </c>
      <c r="N8" s="0" t="s">
        <v>80</v>
      </c>
      <c r="O8" s="67" t="n">
        <v>0.136805555555556</v>
      </c>
      <c r="P8" s="67" t="n">
        <v>0.159722222222222</v>
      </c>
      <c r="Q8" s="0" t="s">
        <v>74</v>
      </c>
      <c r="S8" s="0" t="s">
        <v>115</v>
      </c>
      <c r="T8" s="0" t="s">
        <v>6097</v>
      </c>
    </row>
    <row r="9" customFormat="false" ht="15" hidden="true" customHeight="false" outlineLevel="0" collapsed="false">
      <c r="A9" s="170" t="n">
        <v>43955</v>
      </c>
      <c r="B9" s="0" t="s">
        <v>129</v>
      </c>
      <c r="C9" s="1" t="n">
        <v>380</v>
      </c>
      <c r="D9" s="0" t="s">
        <v>77</v>
      </c>
      <c r="E9" s="0" t="s">
        <v>130</v>
      </c>
      <c r="G9" s="174" t="n">
        <f aca="false">MONTH(A9)+100</f>
        <v>105</v>
      </c>
      <c r="H9" s="0" t="n">
        <f aca="false">IF(MONTH(A9)=MONTH(A8),H8+1,1001)</f>
        <v>1001</v>
      </c>
      <c r="I9" s="0" t="str">
        <f aca="false">YEAR(A9)&amp;RIGHT(G9,2)&amp;RIGHT(H9,3)</f>
        <v>202005001</v>
      </c>
      <c r="J9" s="0" t="s">
        <v>6098</v>
      </c>
      <c r="L9" s="0" t="s">
        <v>131</v>
      </c>
      <c r="N9" s="0" t="s">
        <v>80</v>
      </c>
      <c r="O9" s="7" t="n">
        <v>0.720833333333333</v>
      </c>
      <c r="P9" s="7" t="n">
        <v>0.730555555555556</v>
      </c>
      <c r="Q9" s="0" t="s">
        <v>133</v>
      </c>
      <c r="S9" s="0" t="s">
        <v>75</v>
      </c>
      <c r="T9" s="0" t="s">
        <v>6091</v>
      </c>
    </row>
    <row r="10" customFormat="false" ht="15" hidden="true" customHeight="false" outlineLevel="0" collapsed="false">
      <c r="A10" s="170" t="n">
        <v>43955</v>
      </c>
      <c r="B10" s="0" t="s">
        <v>134</v>
      </c>
      <c r="C10" s="1" t="n">
        <v>300</v>
      </c>
      <c r="D10" s="0" t="s">
        <v>104</v>
      </c>
      <c r="E10" s="0" t="s">
        <v>135</v>
      </c>
      <c r="G10" s="174" t="n">
        <f aca="false">MONTH(A10)+100</f>
        <v>105</v>
      </c>
      <c r="H10" s="0" t="n">
        <f aca="false">IF(MONTH(A10)=MONTH(A9),H9+1,1001)</f>
        <v>1002</v>
      </c>
      <c r="I10" s="0" t="str">
        <f aca="false">YEAR(A10)&amp;RIGHT(G10,2)&amp;RIGHT(H10,3)</f>
        <v>202005002</v>
      </c>
      <c r="J10" s="0" t="s">
        <v>6099</v>
      </c>
      <c r="K10" s="0" t="s">
        <v>134</v>
      </c>
      <c r="L10" s="0" t="s">
        <v>131</v>
      </c>
      <c r="N10" s="0" t="s">
        <v>80</v>
      </c>
      <c r="O10" s="7" t="n">
        <v>0.752083333333333</v>
      </c>
      <c r="P10" s="7" t="n">
        <v>0.766666666666667</v>
      </c>
      <c r="Q10" s="0" t="s">
        <v>136</v>
      </c>
      <c r="S10" s="0" t="s">
        <v>75</v>
      </c>
      <c r="T10" s="0" t="s">
        <v>6091</v>
      </c>
    </row>
    <row r="11" customFormat="false" ht="15" hidden="true" customHeight="false" outlineLevel="0" collapsed="false">
      <c r="A11" s="170" t="n">
        <v>43956</v>
      </c>
      <c r="B11" s="0" t="s">
        <v>150</v>
      </c>
      <c r="C11" s="1" t="n">
        <v>400</v>
      </c>
      <c r="D11" s="0" t="s">
        <v>104</v>
      </c>
      <c r="E11" s="0" t="s">
        <v>151</v>
      </c>
      <c r="F11" s="0" t="s">
        <v>6088</v>
      </c>
      <c r="G11" s="174" t="n">
        <f aca="false">MONTH(A11)+100</f>
        <v>105</v>
      </c>
      <c r="H11" s="0" t="n">
        <f aca="false">IF(MONTH(A11)=MONTH(A10),H10+1,1001)</f>
        <v>1003</v>
      </c>
      <c r="I11" s="0" t="str">
        <f aca="false">YEAR(A11)&amp;RIGHT(G11,2)&amp;RIGHT(H11,3)</f>
        <v>202005003</v>
      </c>
      <c r="J11" s="0" t="s">
        <v>6100</v>
      </c>
      <c r="L11" s="0" t="s">
        <v>85</v>
      </c>
      <c r="N11" s="0" t="s">
        <v>80</v>
      </c>
      <c r="O11" s="7" t="n">
        <v>0.418055555555556</v>
      </c>
      <c r="P11" s="7" t="n">
        <v>0.430555555555556</v>
      </c>
      <c r="Q11" s="0" t="s">
        <v>152</v>
      </c>
      <c r="S11" s="0" t="s">
        <v>75</v>
      </c>
      <c r="T11" s="0" t="s">
        <v>6095</v>
      </c>
    </row>
    <row r="12" customFormat="false" ht="15" hidden="true" customHeight="false" outlineLevel="0" collapsed="false">
      <c r="A12" s="170" t="n">
        <v>43956</v>
      </c>
      <c r="B12" s="0" t="s">
        <v>153</v>
      </c>
      <c r="C12" s="1" t="n">
        <v>150</v>
      </c>
      <c r="D12" s="0" t="s">
        <v>104</v>
      </c>
      <c r="E12" s="0" t="s">
        <v>154</v>
      </c>
      <c r="G12" s="174" t="n">
        <f aca="false">MONTH(A12)+100</f>
        <v>105</v>
      </c>
      <c r="H12" s="0" t="n">
        <f aca="false">IF(MONTH(A12)=MONTH(A11),H11+1,1001)</f>
        <v>1004</v>
      </c>
      <c r="I12" s="0" t="str">
        <f aca="false">YEAR(A12)&amp;RIGHT(G12,2)&amp;RIGHT(H12,3)</f>
        <v>202005004</v>
      </c>
      <c r="J12" s="0" t="s">
        <v>6101</v>
      </c>
      <c r="L12" s="0" t="s">
        <v>85</v>
      </c>
      <c r="N12" s="0" t="s">
        <v>80</v>
      </c>
      <c r="O12" s="7" t="n">
        <v>0.486805555555556</v>
      </c>
      <c r="P12" s="7" t="n">
        <v>0.497222222222222</v>
      </c>
      <c r="Q12" s="0" t="s">
        <v>156</v>
      </c>
      <c r="S12" s="0" t="s">
        <v>75</v>
      </c>
      <c r="T12" s="0" t="s">
        <v>6095</v>
      </c>
    </row>
    <row r="13" customFormat="false" ht="15" hidden="true" customHeight="false" outlineLevel="0" collapsed="false">
      <c r="A13" s="170" t="n">
        <v>43956</v>
      </c>
      <c r="B13" s="0" t="s">
        <v>157</v>
      </c>
      <c r="C13" s="1" t="n">
        <v>300</v>
      </c>
      <c r="D13" s="0" t="s">
        <v>104</v>
      </c>
      <c r="E13" s="0" t="s">
        <v>158</v>
      </c>
      <c r="G13" s="174" t="n">
        <f aca="false">MONTH(A13)+100</f>
        <v>105</v>
      </c>
      <c r="H13" s="0" t="n">
        <f aca="false">IF(MONTH(A13)=MONTH(A12),H12+1,1001)</f>
        <v>1005</v>
      </c>
      <c r="I13" s="0" t="str">
        <f aca="false">YEAR(A13)&amp;RIGHT(G13,2)&amp;RIGHT(H13,3)</f>
        <v>202005005</v>
      </c>
      <c r="J13" s="0" t="s">
        <v>6102</v>
      </c>
      <c r="L13" s="0" t="s">
        <v>159</v>
      </c>
      <c r="N13" s="0" t="s">
        <v>80</v>
      </c>
      <c r="O13" s="7" t="n">
        <v>0.584027777777778</v>
      </c>
      <c r="P13" s="7" t="n">
        <v>0.605555555555555</v>
      </c>
      <c r="Q13" s="0" t="s">
        <v>160</v>
      </c>
      <c r="S13" s="0" t="s">
        <v>75</v>
      </c>
      <c r="T13" s="0" t="s">
        <v>6095</v>
      </c>
    </row>
    <row r="14" customFormat="false" ht="15" hidden="false" customHeight="false" outlineLevel="0" collapsed="false">
      <c r="A14" s="170" t="n">
        <v>43958</v>
      </c>
      <c r="B14" s="0" t="s">
        <v>180</v>
      </c>
      <c r="C14" s="1" t="n">
        <v>350</v>
      </c>
      <c r="D14" s="0" t="s">
        <v>181</v>
      </c>
      <c r="E14" s="0" t="s">
        <v>182</v>
      </c>
      <c r="G14" s="174" t="n">
        <f aca="false">MONTH(A14)+100</f>
        <v>105</v>
      </c>
      <c r="H14" s="0" t="n">
        <f aca="false">IF(MONTH(A14)=MONTH(A13),H13+1,1001)</f>
        <v>1006</v>
      </c>
      <c r="I14" s="0" t="str">
        <f aca="false">YEAR(A14)&amp;RIGHT(G14,2)&amp;RIGHT(H14,3)</f>
        <v>202005006</v>
      </c>
      <c r="J14" s="0" t="s">
        <v>6103</v>
      </c>
      <c r="L14" s="0" t="s">
        <v>183</v>
      </c>
      <c r="N14" s="0" t="s">
        <v>80</v>
      </c>
      <c r="O14" s="7" t="n">
        <v>0.375</v>
      </c>
      <c r="P14" s="7" t="n">
        <v>0.407638888888889</v>
      </c>
      <c r="Q14" s="0" t="s">
        <v>184</v>
      </c>
      <c r="S14" s="0" t="s">
        <v>75</v>
      </c>
      <c r="T14" s="0" t="s">
        <v>6097</v>
      </c>
    </row>
    <row r="15" customFormat="false" ht="15" hidden="true" customHeight="false" outlineLevel="0" collapsed="false">
      <c r="A15" s="170" t="n">
        <v>43958</v>
      </c>
      <c r="B15" s="0" t="s">
        <v>185</v>
      </c>
      <c r="C15" s="1" t="n">
        <v>300</v>
      </c>
      <c r="D15" s="0" t="s">
        <v>104</v>
      </c>
      <c r="E15" s="0" t="s">
        <v>186</v>
      </c>
      <c r="G15" s="174" t="n">
        <f aca="false">MONTH(A15)+100</f>
        <v>105</v>
      </c>
      <c r="H15" s="0" t="n">
        <f aca="false">IF(MONTH(A15)=MONTH(A14),H14+1,1001)</f>
        <v>1007</v>
      </c>
      <c r="I15" s="0" t="str">
        <f aca="false">YEAR(A15)&amp;RIGHT(G15,2)&amp;RIGHT(H15,3)</f>
        <v>202005007</v>
      </c>
      <c r="J15" s="0" t="s">
        <v>6104</v>
      </c>
      <c r="L15" s="0" t="s">
        <v>187</v>
      </c>
      <c r="N15" s="0" t="s">
        <v>80</v>
      </c>
      <c r="O15" s="7" t="n">
        <v>0.51875</v>
      </c>
      <c r="P15" s="7" t="n">
        <v>0.528472222222222</v>
      </c>
      <c r="Q15" s="0" t="s">
        <v>188</v>
      </c>
      <c r="S15" s="0" t="s">
        <v>75</v>
      </c>
      <c r="T15" s="0" t="s">
        <v>6097</v>
      </c>
    </row>
    <row r="16" customFormat="false" ht="15" hidden="true" customHeight="false" outlineLevel="0" collapsed="false">
      <c r="A16" s="170" t="n">
        <v>43960</v>
      </c>
      <c r="B16" s="0" t="s">
        <v>201</v>
      </c>
      <c r="C16" s="1" t="n">
        <v>300</v>
      </c>
      <c r="D16" s="0" t="s">
        <v>104</v>
      </c>
      <c r="E16" s="122" t="s">
        <v>202</v>
      </c>
      <c r="F16" s="0" t="s">
        <v>6088</v>
      </c>
      <c r="G16" s="174" t="n">
        <f aca="false">MONTH(A16)+100</f>
        <v>105</v>
      </c>
      <c r="H16" s="0" t="n">
        <f aca="false">IF(MONTH(A16)=MONTH(A15),H15+1,1001)</f>
        <v>1008</v>
      </c>
      <c r="I16" s="0" t="str">
        <f aca="false">YEAR(A16)&amp;RIGHT(G16,2)&amp;RIGHT(H16,3)</f>
        <v>202005008</v>
      </c>
      <c r="J16" s="0" t="s">
        <v>6105</v>
      </c>
      <c r="L16" s="0" t="s">
        <v>183</v>
      </c>
      <c r="N16" s="0" t="s">
        <v>80</v>
      </c>
      <c r="O16" s="7" t="n">
        <v>0.420833333333333</v>
      </c>
      <c r="P16" s="7" t="n">
        <v>0.426388888888889</v>
      </c>
      <c r="Q16" s="0" t="s">
        <v>203</v>
      </c>
      <c r="S16" s="0" t="s">
        <v>115</v>
      </c>
      <c r="T16" s="0" t="s">
        <v>6106</v>
      </c>
    </row>
    <row r="17" customFormat="false" ht="15" hidden="true" customHeight="false" outlineLevel="0" collapsed="false">
      <c r="A17" s="170" t="n">
        <v>43960</v>
      </c>
      <c r="B17" s="0" t="s">
        <v>204</v>
      </c>
      <c r="C17" s="1" t="n">
        <v>400</v>
      </c>
      <c r="D17" s="0" t="s">
        <v>104</v>
      </c>
      <c r="E17" s="122" t="s">
        <v>205</v>
      </c>
      <c r="F17" s="0" t="s">
        <v>6088</v>
      </c>
      <c r="G17" s="174" t="n">
        <f aca="false">MONTH(A17)+100</f>
        <v>105</v>
      </c>
      <c r="H17" s="0" t="n">
        <f aca="false">IF(MONTH(A17)=MONTH(A16),H16+1,1001)</f>
        <v>1009</v>
      </c>
      <c r="I17" s="0" t="str">
        <f aca="false">YEAR(A17)&amp;RIGHT(G17,2)&amp;RIGHT(H17,3)</f>
        <v>202005009</v>
      </c>
      <c r="J17" s="0" t="s">
        <v>6107</v>
      </c>
      <c r="K17" s="0" t="s">
        <v>204</v>
      </c>
      <c r="L17" s="0" t="s">
        <v>79</v>
      </c>
      <c r="N17" s="0" t="s">
        <v>80</v>
      </c>
      <c r="O17" s="7" t="n">
        <v>0.550694444444444</v>
      </c>
      <c r="P17" s="7" t="n">
        <v>0.575694444444444</v>
      </c>
      <c r="Q17" s="0" t="s">
        <v>207</v>
      </c>
      <c r="S17" s="0" t="s">
        <v>115</v>
      </c>
      <c r="T17" s="0" t="s">
        <v>6106</v>
      </c>
    </row>
    <row r="18" customFormat="false" ht="15" hidden="true" customHeight="false" outlineLevel="0" collapsed="false">
      <c r="A18" s="170" t="n">
        <v>43960</v>
      </c>
      <c r="B18" s="0" t="s">
        <v>208</v>
      </c>
      <c r="C18" s="1" t="n">
        <v>300</v>
      </c>
      <c r="D18" s="0" t="s">
        <v>104</v>
      </c>
      <c r="E18" s="0" t="s">
        <v>209</v>
      </c>
      <c r="G18" s="174" t="n">
        <f aca="false">MONTH(A18)+100</f>
        <v>105</v>
      </c>
      <c r="H18" s="0" t="n">
        <f aca="false">IF(MONTH(A18)=MONTH(A17),H17+1,1001)</f>
        <v>1010</v>
      </c>
      <c r="I18" s="0" t="str">
        <f aca="false">YEAR(A18)&amp;RIGHT(G18,2)&amp;RIGHT(H18,3)</f>
        <v>202005010</v>
      </c>
      <c r="J18" s="0" t="s">
        <v>6108</v>
      </c>
      <c r="L18" s="0" t="s">
        <v>100</v>
      </c>
      <c r="N18" s="0" t="s">
        <v>80</v>
      </c>
      <c r="O18" s="7" t="n">
        <v>0.667361111111111</v>
      </c>
      <c r="P18" s="7" t="n">
        <v>0.705555555555556</v>
      </c>
      <c r="Q18" s="0" t="s">
        <v>211</v>
      </c>
      <c r="S18" s="0" t="s">
        <v>115</v>
      </c>
      <c r="T18" s="0" t="s">
        <v>6106</v>
      </c>
    </row>
    <row r="19" customFormat="false" ht="15" hidden="false" customHeight="false" outlineLevel="0" collapsed="false">
      <c r="A19" s="170" t="n">
        <v>43961</v>
      </c>
      <c r="B19" s="0" t="s">
        <v>225</v>
      </c>
      <c r="C19" s="1" t="n">
        <v>300</v>
      </c>
      <c r="D19" s="0" t="s">
        <v>181</v>
      </c>
      <c r="E19" s="122" t="s">
        <v>226</v>
      </c>
      <c r="F19" s="0" t="s">
        <v>6088</v>
      </c>
      <c r="G19" s="174" t="n">
        <f aca="false">MONTH(A19)+100</f>
        <v>105</v>
      </c>
      <c r="H19" s="0" t="n">
        <f aca="false">IF(MONTH(A19)=MONTH(A18),H18+1,1001)</f>
        <v>1011</v>
      </c>
      <c r="I19" s="0" t="str">
        <f aca="false">YEAR(A19)&amp;RIGHT(G19,2)&amp;RIGHT(H19,3)</f>
        <v>202005011</v>
      </c>
      <c r="J19" s="0" t="s">
        <v>6109</v>
      </c>
      <c r="K19" s="0" t="s">
        <v>227</v>
      </c>
      <c r="L19" s="0" t="s">
        <v>228</v>
      </c>
      <c r="N19" s="0" t="s">
        <v>72</v>
      </c>
      <c r="O19" s="57" t="n">
        <v>0.722222222222222</v>
      </c>
      <c r="P19" s="57" t="n">
        <v>0.722222222222222</v>
      </c>
      <c r="Q19" s="0" t="s">
        <v>230</v>
      </c>
      <c r="S19" s="0" t="s">
        <v>115</v>
      </c>
      <c r="T19" s="0" t="s">
        <v>6110</v>
      </c>
    </row>
    <row r="20" customFormat="false" ht="15" hidden="false" customHeight="false" outlineLevel="0" collapsed="false">
      <c r="A20" s="170" t="n">
        <v>43962</v>
      </c>
      <c r="B20" s="0" t="s">
        <v>231</v>
      </c>
      <c r="C20" s="1" t="n">
        <v>450</v>
      </c>
      <c r="D20" s="0" t="s">
        <v>181</v>
      </c>
      <c r="E20" s="0" t="s">
        <v>232</v>
      </c>
      <c r="G20" s="174" t="n">
        <f aca="false">MONTH(A20)+100</f>
        <v>105</v>
      </c>
      <c r="H20" s="0" t="n">
        <f aca="false">IF(MONTH(A20)=MONTH(A19),H19+1,1001)</f>
        <v>1012</v>
      </c>
      <c r="I20" s="0" t="str">
        <f aca="false">YEAR(A20)&amp;RIGHT(G20,2)&amp;RIGHT(H20,3)</f>
        <v>202005012</v>
      </c>
      <c r="J20" s="0" t="s">
        <v>6111</v>
      </c>
      <c r="K20" s="0" t="s">
        <v>233</v>
      </c>
      <c r="L20" s="0" t="s">
        <v>234</v>
      </c>
      <c r="N20" s="0" t="s">
        <v>80</v>
      </c>
      <c r="O20" s="7" t="n">
        <v>0.422916666666667</v>
      </c>
      <c r="P20" s="7" t="n">
        <v>0.454861111111111</v>
      </c>
      <c r="Q20" s="0" t="s">
        <v>235</v>
      </c>
      <c r="S20" s="0" t="s">
        <v>115</v>
      </c>
      <c r="T20" s="0" t="s">
        <v>6091</v>
      </c>
    </row>
    <row r="21" customFormat="false" ht="15" hidden="false" customHeight="false" outlineLevel="0" collapsed="false">
      <c r="A21" s="170" t="n">
        <v>43962</v>
      </c>
      <c r="B21" s="0" t="s">
        <v>241</v>
      </c>
      <c r="C21" s="1" t="n">
        <v>350</v>
      </c>
      <c r="D21" s="0" t="s">
        <v>181</v>
      </c>
      <c r="E21" s="0" t="s">
        <v>242</v>
      </c>
      <c r="G21" s="174" t="n">
        <f aca="false">MONTH(A21)+100</f>
        <v>105</v>
      </c>
      <c r="H21" s="0" t="n">
        <f aca="false">IF(MONTH(A21)=MONTH(A20),H20+1,1001)</f>
        <v>1013</v>
      </c>
      <c r="I21" s="0" t="str">
        <f aca="false">YEAR(A21)&amp;RIGHT(G21,2)&amp;RIGHT(H21,3)</f>
        <v>202005013</v>
      </c>
      <c r="J21" s="0" t="s">
        <v>6112</v>
      </c>
      <c r="K21" s="0" t="s">
        <v>233</v>
      </c>
      <c r="L21" s="0" t="s">
        <v>100</v>
      </c>
      <c r="N21" s="0" t="s">
        <v>80</v>
      </c>
      <c r="O21" s="7" t="n">
        <v>0.631944444444444</v>
      </c>
      <c r="P21" s="7" t="n">
        <v>0.65625</v>
      </c>
      <c r="Q21" s="0" t="s">
        <v>243</v>
      </c>
      <c r="S21" s="0" t="s">
        <v>115</v>
      </c>
      <c r="T21" s="0" t="s">
        <v>6091</v>
      </c>
    </row>
    <row r="22" customFormat="false" ht="15" hidden="false" customHeight="false" outlineLevel="0" collapsed="false">
      <c r="A22" s="170" t="n">
        <v>43962</v>
      </c>
      <c r="B22" s="0" t="s">
        <v>236</v>
      </c>
      <c r="C22" s="1" t="n">
        <v>350</v>
      </c>
      <c r="D22" s="0" t="s">
        <v>181</v>
      </c>
      <c r="E22" s="0" t="s">
        <v>237</v>
      </c>
      <c r="G22" s="174" t="n">
        <f aca="false">MONTH(A22)+100</f>
        <v>105</v>
      </c>
      <c r="H22" s="0" t="n">
        <f aca="false">IF(MONTH(A22)=MONTH(A21),H21+1,1001)</f>
        <v>1014</v>
      </c>
      <c r="I22" s="0" t="str">
        <f aca="false">YEAR(A22)&amp;RIGHT(G22,2)&amp;RIGHT(H22,3)</f>
        <v>202005014</v>
      </c>
      <c r="J22" s="0" t="s">
        <v>6113</v>
      </c>
      <c r="K22" s="0" t="s">
        <v>238</v>
      </c>
      <c r="L22" s="0" t="s">
        <v>113</v>
      </c>
      <c r="N22" s="0" t="s">
        <v>80</v>
      </c>
      <c r="O22" s="7" t="n">
        <v>0.715277777777778</v>
      </c>
      <c r="P22" s="7" t="n">
        <v>0.751388888888889</v>
      </c>
      <c r="Q22" s="0" t="s">
        <v>245</v>
      </c>
      <c r="S22" s="0" t="s">
        <v>115</v>
      </c>
      <c r="T22" s="0" t="s">
        <v>6091</v>
      </c>
    </row>
    <row r="23" customFormat="false" ht="15" hidden="true" customHeight="false" outlineLevel="0" collapsed="false">
      <c r="A23" s="170" t="n">
        <v>43962</v>
      </c>
      <c r="B23" s="0" t="s">
        <v>246</v>
      </c>
      <c r="C23" s="1" t="n">
        <v>300</v>
      </c>
      <c r="D23" s="0" t="s">
        <v>77</v>
      </c>
      <c r="E23" s="0" t="s">
        <v>247</v>
      </c>
      <c r="G23" s="174" t="n">
        <f aca="false">MONTH(A23)+100</f>
        <v>105</v>
      </c>
      <c r="H23" s="0" t="n">
        <f aca="false">IF(MONTH(A23)=MONTH(A22),H22+1,1001)</f>
        <v>1015</v>
      </c>
      <c r="I23" s="0" t="str">
        <f aca="false">YEAR(A23)&amp;RIGHT(G23,2)&amp;RIGHT(H23,3)</f>
        <v>202005015</v>
      </c>
      <c r="J23" s="0" t="s">
        <v>6114</v>
      </c>
      <c r="L23" s="0" t="s">
        <v>100</v>
      </c>
      <c r="N23" s="0" t="s">
        <v>80</v>
      </c>
      <c r="O23" s="7" t="n">
        <v>0.532638888888889</v>
      </c>
      <c r="P23" s="7" t="n">
        <v>0.547222222222222</v>
      </c>
      <c r="Q23" s="0" t="s">
        <v>248</v>
      </c>
      <c r="S23" s="0" t="s">
        <v>115</v>
      </c>
      <c r="T23" s="0" t="s">
        <v>6091</v>
      </c>
    </row>
    <row r="24" customFormat="false" ht="15" hidden="true" customHeight="false" outlineLevel="0" collapsed="false">
      <c r="A24" s="170" t="n">
        <v>43962</v>
      </c>
      <c r="B24" s="0" t="s">
        <v>249</v>
      </c>
      <c r="C24" s="1" t="n">
        <v>300</v>
      </c>
      <c r="D24" s="0" t="s">
        <v>104</v>
      </c>
      <c r="E24" s="0" t="s">
        <v>250</v>
      </c>
      <c r="G24" s="174" t="n">
        <f aca="false">MONTH(A24)+100</f>
        <v>105</v>
      </c>
      <c r="H24" s="0" t="n">
        <f aca="false">IF(MONTH(A24)=MONTH(A23),H23+1,1001)</f>
        <v>1016</v>
      </c>
      <c r="I24" s="0" t="str">
        <f aca="false">YEAR(A24)&amp;RIGHT(G24,2)&amp;RIGHT(H24,3)</f>
        <v>202005016</v>
      </c>
      <c r="J24" s="0" t="s">
        <v>6115</v>
      </c>
      <c r="L24" s="0" t="s">
        <v>187</v>
      </c>
      <c r="N24" s="0" t="s">
        <v>80</v>
      </c>
      <c r="O24" s="7" t="n">
        <v>0.596527777777778</v>
      </c>
      <c r="P24" s="7" t="n">
        <v>0.614583333333333</v>
      </c>
      <c r="Q24" s="0" t="s">
        <v>251</v>
      </c>
      <c r="S24" s="0" t="s">
        <v>115</v>
      </c>
      <c r="T24" s="0" t="s">
        <v>6091</v>
      </c>
    </row>
    <row r="25" customFormat="false" ht="15" hidden="false" customHeight="false" outlineLevel="0" collapsed="false">
      <c r="A25" s="170" t="n">
        <v>43963</v>
      </c>
      <c r="B25" s="0" t="s">
        <v>264</v>
      </c>
      <c r="C25" s="1" t="n">
        <v>400</v>
      </c>
      <c r="D25" s="0" t="s">
        <v>181</v>
      </c>
      <c r="E25" s="122" t="s">
        <v>265</v>
      </c>
      <c r="F25" s="0" t="s">
        <v>6088</v>
      </c>
      <c r="G25" s="174" t="n">
        <f aca="false">MONTH(A25)+100</f>
        <v>105</v>
      </c>
      <c r="H25" s="0" t="n">
        <f aca="false">IF(MONTH(A25)=MONTH(A24),H24+1,1001)</f>
        <v>1017</v>
      </c>
      <c r="I25" s="0" t="str">
        <f aca="false">YEAR(A25)&amp;RIGHT(G25,2)&amp;RIGHT(H25,3)</f>
        <v>202005017</v>
      </c>
      <c r="J25" s="0" t="s">
        <v>6116</v>
      </c>
      <c r="K25" s="0" t="s">
        <v>266</v>
      </c>
      <c r="L25" s="0" t="s">
        <v>183</v>
      </c>
      <c r="N25" s="0" t="s">
        <v>80</v>
      </c>
      <c r="O25" s="7" t="n">
        <v>0.645833333333333</v>
      </c>
      <c r="P25" s="7" t="n">
        <v>0.663888888888889</v>
      </c>
      <c r="Q25" s="0" t="s">
        <v>268</v>
      </c>
      <c r="S25" s="0" t="s">
        <v>115</v>
      </c>
      <c r="T25" s="0" t="s">
        <v>6095</v>
      </c>
    </row>
    <row r="26" customFormat="false" ht="15" hidden="true" customHeight="false" outlineLevel="0" collapsed="false">
      <c r="A26" s="170" t="n">
        <v>43963</v>
      </c>
      <c r="B26" s="0" t="s">
        <v>269</v>
      </c>
      <c r="C26" s="1" t="n">
        <v>300</v>
      </c>
      <c r="D26" s="0" t="s">
        <v>77</v>
      </c>
      <c r="E26" s="122" t="s">
        <v>270</v>
      </c>
      <c r="F26" s="0" t="s">
        <v>6088</v>
      </c>
      <c r="G26" s="174" t="n">
        <f aca="false">MONTH(A26)+100</f>
        <v>105</v>
      </c>
      <c r="H26" s="0" t="n">
        <f aca="false">IF(MONTH(A26)=MONTH(A25),H25+1,1001)</f>
        <v>1018</v>
      </c>
      <c r="I26" s="0" t="str">
        <f aca="false">YEAR(A26)&amp;RIGHT(G26,2)&amp;RIGHT(H26,3)</f>
        <v>202005018</v>
      </c>
      <c r="J26" s="0" t="s">
        <v>6117</v>
      </c>
      <c r="L26" s="0" t="s">
        <v>113</v>
      </c>
      <c r="N26" s="0" t="s">
        <v>80</v>
      </c>
      <c r="O26" s="7" t="n">
        <v>0.522916666666667</v>
      </c>
      <c r="P26" s="67" t="n">
        <v>0.54375</v>
      </c>
      <c r="Q26" s="0" t="s">
        <v>271</v>
      </c>
      <c r="S26" s="0" t="s">
        <v>115</v>
      </c>
      <c r="T26" s="0" t="s">
        <v>6095</v>
      </c>
    </row>
    <row r="27" customFormat="false" ht="15" hidden="true" customHeight="false" outlineLevel="0" collapsed="false">
      <c r="A27" s="170" t="n">
        <v>43963</v>
      </c>
      <c r="B27" s="0" t="s">
        <v>272</v>
      </c>
      <c r="C27" s="1" t="n">
        <v>300</v>
      </c>
      <c r="D27" s="0" t="s">
        <v>77</v>
      </c>
      <c r="E27" s="0" t="s">
        <v>273</v>
      </c>
      <c r="G27" s="174" t="n">
        <f aca="false">MONTH(A27)+100</f>
        <v>105</v>
      </c>
      <c r="H27" s="0" t="n">
        <f aca="false">IF(MONTH(A27)=MONTH(A26),H26+1,1001)</f>
        <v>1019</v>
      </c>
      <c r="I27" s="0" t="str">
        <f aca="false">YEAR(A27)&amp;RIGHT(G27,2)&amp;RIGHT(H27,3)</f>
        <v>202005019</v>
      </c>
      <c r="J27" s="0" t="s">
        <v>6118</v>
      </c>
      <c r="L27" s="0" t="s">
        <v>187</v>
      </c>
      <c r="N27" s="0" t="s">
        <v>80</v>
      </c>
      <c r="O27" s="7" t="n">
        <v>0.740972222222222</v>
      </c>
      <c r="P27" s="7" t="n">
        <v>0.757638888888889</v>
      </c>
      <c r="Q27" s="0" t="s">
        <v>274</v>
      </c>
      <c r="S27" s="0" t="s">
        <v>115</v>
      </c>
      <c r="T27" s="0" t="s">
        <v>6095</v>
      </c>
    </row>
    <row r="28" customFormat="false" ht="15" hidden="true" customHeight="false" outlineLevel="0" collapsed="false">
      <c r="A28" s="170" t="n">
        <v>43963</v>
      </c>
      <c r="B28" s="0" t="s">
        <v>260</v>
      </c>
      <c r="C28" s="1" t="n">
        <v>300</v>
      </c>
      <c r="D28" s="0" t="s">
        <v>77</v>
      </c>
      <c r="E28" s="0" t="s">
        <v>275</v>
      </c>
      <c r="G28" s="174" t="n">
        <f aca="false">MONTH(A28)+100</f>
        <v>105</v>
      </c>
      <c r="H28" s="0" t="n">
        <f aca="false">IF(MONTH(A28)=MONTH(A27),H27+1,1001)</f>
        <v>1020</v>
      </c>
      <c r="I28" s="0" t="str">
        <f aca="false">YEAR(A28)&amp;RIGHT(G28,2)&amp;RIGHT(H28,3)</f>
        <v>202005020</v>
      </c>
      <c r="J28" s="0" t="s">
        <v>6119</v>
      </c>
      <c r="L28" s="0" t="s">
        <v>85</v>
      </c>
      <c r="N28" s="0" t="s">
        <v>80</v>
      </c>
      <c r="O28" s="7" t="n">
        <v>0.823611111111111</v>
      </c>
      <c r="P28" s="7" t="n">
        <v>0.847916666666667</v>
      </c>
      <c r="Q28" s="0" t="s">
        <v>277</v>
      </c>
      <c r="S28" s="0" t="s">
        <v>115</v>
      </c>
      <c r="T28" s="0" t="s">
        <v>6095</v>
      </c>
    </row>
    <row r="29" customFormat="false" ht="15" hidden="true" customHeight="false" outlineLevel="0" collapsed="false">
      <c r="A29" s="170" t="n">
        <v>43963</v>
      </c>
      <c r="B29" s="0" t="s">
        <v>264</v>
      </c>
      <c r="C29" s="1" t="n">
        <v>300</v>
      </c>
      <c r="D29" s="0" t="s">
        <v>104</v>
      </c>
      <c r="E29" s="0" t="s">
        <v>278</v>
      </c>
      <c r="G29" s="174" t="n">
        <f aca="false">MONTH(A29)+100</f>
        <v>105</v>
      </c>
      <c r="H29" s="0" t="n">
        <f aca="false">IF(MONTH(A29)=MONTH(A28),H28+1,1001)</f>
        <v>1021</v>
      </c>
      <c r="I29" s="0" t="str">
        <f aca="false">YEAR(A29)&amp;RIGHT(G29,2)&amp;RIGHT(H29,3)</f>
        <v>202005021</v>
      </c>
      <c r="J29" s="122" t="s">
        <v>6120</v>
      </c>
      <c r="L29" s="0" t="s">
        <v>183</v>
      </c>
      <c r="N29" s="0" t="s">
        <v>80</v>
      </c>
      <c r="O29" s="7" t="n">
        <v>0.681944444444444</v>
      </c>
      <c r="P29" s="7" t="n">
        <v>0.681944444444444</v>
      </c>
      <c r="Q29" s="0" t="s">
        <v>279</v>
      </c>
      <c r="S29" s="0" t="s">
        <v>115</v>
      </c>
      <c r="T29" s="0" t="s">
        <v>6095</v>
      </c>
    </row>
    <row r="30" customFormat="false" ht="15" hidden="false" customHeight="false" outlineLevel="0" collapsed="false">
      <c r="A30" s="170" t="n">
        <v>43964</v>
      </c>
      <c r="B30" s="0" t="s">
        <v>287</v>
      </c>
      <c r="C30" s="1" t="n">
        <v>250</v>
      </c>
      <c r="D30" s="0" t="s">
        <v>181</v>
      </c>
      <c r="E30" s="122" t="s">
        <v>288</v>
      </c>
      <c r="F30" s="0" t="s">
        <v>6088</v>
      </c>
      <c r="G30" s="174" t="n">
        <f aca="false">MONTH(A30)+100</f>
        <v>105</v>
      </c>
      <c r="H30" s="0" t="n">
        <f aca="false">IF(MONTH(A30)=MONTH(A29),H29+1,1001)</f>
        <v>1022</v>
      </c>
      <c r="I30" s="0" t="str">
        <f aca="false">YEAR(A30)&amp;RIGHT(G30,2)&amp;RIGHT(H30,3)</f>
        <v>202005022</v>
      </c>
      <c r="J30" s="122" t="s">
        <v>6121</v>
      </c>
      <c r="L30" s="0" t="s">
        <v>183</v>
      </c>
      <c r="N30" s="0" t="s">
        <v>80</v>
      </c>
      <c r="O30" s="7" t="n">
        <v>0.688888888888889</v>
      </c>
      <c r="P30" s="7" t="n">
        <v>0.702777777777778</v>
      </c>
      <c r="Q30" s="0" t="s">
        <v>289</v>
      </c>
      <c r="S30" s="0" t="s">
        <v>115</v>
      </c>
      <c r="T30" s="0" t="s">
        <v>6089</v>
      </c>
    </row>
    <row r="31" customFormat="false" ht="15" hidden="true" customHeight="false" outlineLevel="0" collapsed="false">
      <c r="A31" s="170" t="n">
        <v>43964</v>
      </c>
      <c r="B31" s="0" t="s">
        <v>290</v>
      </c>
      <c r="C31" s="1" t="n">
        <v>300</v>
      </c>
      <c r="D31" s="0" t="s">
        <v>77</v>
      </c>
      <c r="E31" s="0" t="s">
        <v>291</v>
      </c>
      <c r="G31" s="174" t="n">
        <f aca="false">MONTH(A31)+100</f>
        <v>105</v>
      </c>
      <c r="H31" s="0" t="n">
        <f aca="false">IF(MONTH(A31)=MONTH(A30),H30+1,1001)</f>
        <v>1023</v>
      </c>
      <c r="I31" s="0" t="str">
        <f aca="false">YEAR(A31)&amp;RIGHT(G31,2)&amp;RIGHT(H31,3)</f>
        <v>202005023</v>
      </c>
      <c r="J31" s="122" t="s">
        <v>6122</v>
      </c>
      <c r="L31" s="0" t="s">
        <v>187</v>
      </c>
      <c r="N31" s="0" t="s">
        <v>80</v>
      </c>
      <c r="O31" s="7" t="n">
        <v>0.433333333333333</v>
      </c>
      <c r="P31" s="7" t="n">
        <v>0.463194444444444</v>
      </c>
      <c r="Q31" s="0" t="s">
        <v>292</v>
      </c>
      <c r="S31" s="0" t="s">
        <v>115</v>
      </c>
      <c r="T31" s="0" t="s">
        <v>6089</v>
      </c>
    </row>
    <row r="32" customFormat="false" ht="15" hidden="true" customHeight="false" outlineLevel="0" collapsed="false">
      <c r="A32" s="170" t="n">
        <v>43964</v>
      </c>
      <c r="B32" s="0" t="s">
        <v>293</v>
      </c>
      <c r="C32" s="1" t="n">
        <v>300</v>
      </c>
      <c r="D32" s="0" t="s">
        <v>77</v>
      </c>
      <c r="E32" s="0" t="s">
        <v>294</v>
      </c>
      <c r="G32" s="174" t="n">
        <f aca="false">MONTH(A32)+100</f>
        <v>105</v>
      </c>
      <c r="H32" s="0" t="n">
        <f aca="false">IF(MONTH(A32)=MONTH(A31),H31+1,1001)</f>
        <v>1024</v>
      </c>
      <c r="I32" s="0" t="str">
        <f aca="false">YEAR(A32)&amp;RIGHT(G32,2)&amp;RIGHT(H32,3)</f>
        <v>202005024</v>
      </c>
      <c r="J32" s="122" t="s">
        <v>6123</v>
      </c>
      <c r="L32" s="0" t="s">
        <v>159</v>
      </c>
      <c r="N32" s="0" t="s">
        <v>80</v>
      </c>
      <c r="O32" s="7" t="n">
        <v>0.518055555555556</v>
      </c>
      <c r="P32" s="7" t="n">
        <v>0.51875</v>
      </c>
      <c r="Q32" s="0" t="s">
        <v>295</v>
      </c>
      <c r="S32" s="0" t="s">
        <v>115</v>
      </c>
      <c r="T32" s="0" t="s">
        <v>6089</v>
      </c>
    </row>
    <row r="33" customFormat="false" ht="15" hidden="true" customHeight="false" outlineLevel="0" collapsed="false">
      <c r="A33" s="170" t="n">
        <v>43964</v>
      </c>
      <c r="B33" s="0" t="s">
        <v>296</v>
      </c>
      <c r="C33" s="1" t="n">
        <v>400</v>
      </c>
      <c r="D33" s="0" t="s">
        <v>104</v>
      </c>
      <c r="E33" s="122" t="s">
        <v>297</v>
      </c>
      <c r="F33" s="0" t="s">
        <v>6088</v>
      </c>
      <c r="G33" s="174" t="n">
        <f aca="false">MONTH(A33)+100</f>
        <v>105</v>
      </c>
      <c r="H33" s="0" t="n">
        <f aca="false">IF(MONTH(A33)=MONTH(A32),H32+1,1001)</f>
        <v>1025</v>
      </c>
      <c r="I33" s="0" t="str">
        <f aca="false">YEAR(A33)&amp;RIGHT(G33,2)&amp;RIGHT(H33,3)</f>
        <v>202005025</v>
      </c>
      <c r="J33" s="122" t="s">
        <v>6124</v>
      </c>
      <c r="L33" s="0" t="s">
        <v>100</v>
      </c>
      <c r="N33" s="0" t="s">
        <v>80</v>
      </c>
      <c r="O33" s="7" t="n">
        <v>0.594444444444444</v>
      </c>
      <c r="P33" s="7" t="n">
        <v>0.616666666666667</v>
      </c>
      <c r="Q33" s="0" t="s">
        <v>299</v>
      </c>
      <c r="S33" s="0" t="s">
        <v>115</v>
      </c>
      <c r="T33" s="0" t="s">
        <v>6089</v>
      </c>
    </row>
    <row r="34" customFormat="false" ht="15" hidden="true" customHeight="false" outlineLevel="0" collapsed="false">
      <c r="A34" s="170" t="n">
        <v>43965</v>
      </c>
      <c r="B34" s="0" t="s">
        <v>312</v>
      </c>
      <c r="C34" s="1" t="n">
        <v>300</v>
      </c>
      <c r="D34" s="0" t="s">
        <v>77</v>
      </c>
      <c r="E34" s="0" t="s">
        <v>313</v>
      </c>
      <c r="G34" s="174" t="n">
        <f aca="false">MONTH(A34)+100</f>
        <v>105</v>
      </c>
      <c r="H34" s="0" t="n">
        <f aca="false">IF(MONTH(A34)=MONTH(A33),H33+1,1001)</f>
        <v>1026</v>
      </c>
      <c r="I34" s="0" t="str">
        <f aca="false">YEAR(A34)&amp;RIGHT(G34,2)&amp;RIGHT(H34,3)</f>
        <v>202005026</v>
      </c>
      <c r="J34" s="122" t="s">
        <v>6125</v>
      </c>
      <c r="L34" s="0" t="s">
        <v>314</v>
      </c>
      <c r="N34" s="0" t="s">
        <v>80</v>
      </c>
      <c r="O34" s="7" t="n">
        <v>0.640277777777778</v>
      </c>
      <c r="P34" s="7" t="n">
        <v>0.675694444444444</v>
      </c>
      <c r="Q34" s="0" t="s">
        <v>315</v>
      </c>
      <c r="S34" s="0" t="s">
        <v>115</v>
      </c>
      <c r="T34" s="0" t="s">
        <v>6097</v>
      </c>
    </row>
    <row r="35" customFormat="false" ht="15" hidden="true" customHeight="false" outlineLevel="0" collapsed="false">
      <c r="A35" s="170" t="n">
        <v>43965</v>
      </c>
      <c r="B35" s="0" t="s">
        <v>316</v>
      </c>
      <c r="C35" s="1" t="n">
        <v>300</v>
      </c>
      <c r="D35" s="0" t="s">
        <v>104</v>
      </c>
      <c r="E35" s="0" t="s">
        <v>317</v>
      </c>
      <c r="G35" s="174" t="n">
        <f aca="false">MONTH(A35)+100</f>
        <v>105</v>
      </c>
      <c r="H35" s="0" t="n">
        <f aca="false">IF(MONTH(A35)=MONTH(A34),H34+1,1001)</f>
        <v>1027</v>
      </c>
      <c r="I35" s="0" t="str">
        <f aca="false">YEAR(A35)&amp;RIGHT(G35,2)&amp;RIGHT(H35,3)</f>
        <v>202005027</v>
      </c>
      <c r="J35" s="122" t="s">
        <v>6126</v>
      </c>
      <c r="L35" s="0" t="s">
        <v>100</v>
      </c>
      <c r="N35" s="0" t="s">
        <v>80</v>
      </c>
      <c r="O35" s="7" t="n">
        <v>0.548611111111111</v>
      </c>
      <c r="P35" s="7" t="n">
        <v>0.564583333333333</v>
      </c>
      <c r="Q35" s="0" t="s">
        <v>319</v>
      </c>
      <c r="S35" s="0" t="s">
        <v>115</v>
      </c>
      <c r="T35" s="0" t="s">
        <v>6097</v>
      </c>
    </row>
    <row r="36" customFormat="false" ht="15" hidden="true" customHeight="false" outlineLevel="0" collapsed="false">
      <c r="A36" s="170" t="n">
        <v>43965</v>
      </c>
      <c r="B36" s="0" t="s">
        <v>320</v>
      </c>
      <c r="C36" s="1" t="n">
        <v>350</v>
      </c>
      <c r="D36" s="0" t="s">
        <v>104</v>
      </c>
      <c r="E36" s="0" t="s">
        <v>321</v>
      </c>
      <c r="G36" s="174" t="n">
        <f aca="false">MONTH(A36)+100</f>
        <v>105</v>
      </c>
      <c r="H36" s="0" t="n">
        <f aca="false">IF(MONTH(A36)=MONTH(A35),H35+1,1001)</f>
        <v>1028</v>
      </c>
      <c r="I36" s="0" t="str">
        <f aca="false">YEAR(A36)&amp;RIGHT(G36,2)&amp;RIGHT(H36,3)</f>
        <v>202005028</v>
      </c>
      <c r="J36" s="122" t="s">
        <v>6127</v>
      </c>
      <c r="L36" s="0" t="s">
        <v>314</v>
      </c>
      <c r="N36" s="0" t="s">
        <v>80</v>
      </c>
      <c r="O36" s="7" t="n">
        <v>0.715972222222222</v>
      </c>
      <c r="P36" s="7" t="n">
        <v>0.717361111111111</v>
      </c>
      <c r="Q36" s="0" t="s">
        <v>322</v>
      </c>
      <c r="S36" s="0" t="s">
        <v>115</v>
      </c>
      <c r="T36" s="0" t="s">
        <v>6097</v>
      </c>
    </row>
    <row r="37" customFormat="false" ht="15" hidden="true" customHeight="false" outlineLevel="0" collapsed="false">
      <c r="A37" s="170" t="n">
        <v>43966</v>
      </c>
      <c r="B37" s="0" t="s">
        <v>329</v>
      </c>
      <c r="C37" s="1" t="n">
        <v>300</v>
      </c>
      <c r="D37" s="0" t="s">
        <v>77</v>
      </c>
      <c r="E37" s="0" t="s">
        <v>330</v>
      </c>
      <c r="G37" s="174" t="n">
        <f aca="false">MONTH(A37)+100</f>
        <v>105</v>
      </c>
      <c r="H37" s="0" t="n">
        <f aca="false">IF(MONTH(A37)=MONTH(A36),H36+1,1001)</f>
        <v>1029</v>
      </c>
      <c r="I37" s="0" t="str">
        <f aca="false">YEAR(A37)&amp;RIGHT(G37,2)&amp;RIGHT(H37,3)</f>
        <v>202005029</v>
      </c>
      <c r="J37" s="122" t="s">
        <v>6128</v>
      </c>
      <c r="L37" s="0" t="s">
        <v>187</v>
      </c>
      <c r="N37" s="0" t="s">
        <v>80</v>
      </c>
      <c r="O37" s="7" t="n">
        <v>0.39375</v>
      </c>
      <c r="P37" s="7" t="n">
        <v>0.416666666666667</v>
      </c>
      <c r="Q37" s="0" t="s">
        <v>331</v>
      </c>
      <c r="S37" s="0" t="s">
        <v>332</v>
      </c>
      <c r="T37" s="0" t="s">
        <v>5143</v>
      </c>
    </row>
    <row r="38" customFormat="false" ht="15" hidden="true" customHeight="false" outlineLevel="0" collapsed="false">
      <c r="A38" s="170" t="n">
        <v>43966</v>
      </c>
      <c r="B38" s="0" t="s">
        <v>333</v>
      </c>
      <c r="C38" s="1" t="n">
        <v>300</v>
      </c>
      <c r="D38" s="0" t="s">
        <v>77</v>
      </c>
      <c r="E38" s="0" t="s">
        <v>334</v>
      </c>
      <c r="G38" s="174" t="n">
        <f aca="false">MONTH(A38)+100</f>
        <v>105</v>
      </c>
      <c r="H38" s="0" t="n">
        <f aca="false">IF(MONTH(A38)=MONTH(A37),H37+1,1001)</f>
        <v>1030</v>
      </c>
      <c r="I38" s="0" t="str">
        <f aca="false">YEAR(A38)&amp;RIGHT(G38,2)&amp;RIGHT(H38,3)</f>
        <v>202005030</v>
      </c>
      <c r="J38" s="122" t="s">
        <v>6129</v>
      </c>
      <c r="L38" s="0" t="s">
        <v>159</v>
      </c>
      <c r="N38" s="0" t="s">
        <v>80</v>
      </c>
      <c r="O38" s="7" t="n">
        <v>0.504861111111111</v>
      </c>
      <c r="P38" s="7" t="n">
        <v>0.5125</v>
      </c>
      <c r="Q38" s="0" t="s">
        <v>335</v>
      </c>
      <c r="S38" s="0" t="s">
        <v>332</v>
      </c>
      <c r="T38" s="0" t="s">
        <v>5143</v>
      </c>
    </row>
    <row r="39" customFormat="false" ht="15" hidden="true" customHeight="false" outlineLevel="0" collapsed="false">
      <c r="A39" s="170" t="n">
        <v>43966</v>
      </c>
      <c r="B39" s="0" t="s">
        <v>336</v>
      </c>
      <c r="C39" s="1" t="n">
        <v>300</v>
      </c>
      <c r="D39" s="0" t="s">
        <v>77</v>
      </c>
      <c r="E39" s="0" t="s">
        <v>337</v>
      </c>
      <c r="G39" s="174" t="n">
        <f aca="false">MONTH(A39)+100</f>
        <v>105</v>
      </c>
      <c r="H39" s="0" t="n">
        <f aca="false">IF(MONTH(A39)=MONTH(A38),H38+1,1001)</f>
        <v>1031</v>
      </c>
      <c r="I39" s="0" t="str">
        <f aca="false">YEAR(A39)&amp;RIGHT(G39,2)&amp;RIGHT(H39,3)</f>
        <v>202005031</v>
      </c>
      <c r="J39" s="122" t="s">
        <v>6130</v>
      </c>
      <c r="L39" s="0" t="s">
        <v>113</v>
      </c>
      <c r="N39" s="0" t="s">
        <v>80</v>
      </c>
      <c r="O39" s="7" t="n">
        <v>0.602083333333333</v>
      </c>
      <c r="P39" s="7" t="n">
        <v>0.602777777777778</v>
      </c>
      <c r="Q39" s="0" t="s">
        <v>338</v>
      </c>
      <c r="S39" s="0" t="s">
        <v>332</v>
      </c>
      <c r="T39" s="0" t="s">
        <v>5143</v>
      </c>
    </row>
    <row r="40" customFormat="false" ht="15" hidden="false" customHeight="false" outlineLevel="0" collapsed="false">
      <c r="A40" s="170" t="n">
        <v>43969</v>
      </c>
      <c r="B40" s="0" t="s">
        <v>352</v>
      </c>
      <c r="C40" s="1" t="n">
        <v>400</v>
      </c>
      <c r="D40" s="0" t="s">
        <v>181</v>
      </c>
      <c r="E40" s="0" t="s">
        <v>353</v>
      </c>
      <c r="G40" s="174" t="n">
        <f aca="false">MONTH(A40)+100</f>
        <v>105</v>
      </c>
      <c r="H40" s="0" t="n">
        <f aca="false">IF(MONTH(A40)=MONTH(A39),H39+1,1001)</f>
        <v>1032</v>
      </c>
      <c r="I40" s="0" t="str">
        <f aca="false">YEAR(A40)&amp;RIGHT(G40,2)&amp;RIGHT(H40,3)</f>
        <v>202005032</v>
      </c>
      <c r="J40" s="122" t="s">
        <v>6131</v>
      </c>
      <c r="K40" s="0" t="s">
        <v>233</v>
      </c>
      <c r="L40" s="0" t="s">
        <v>234</v>
      </c>
      <c r="N40" s="0" t="s">
        <v>80</v>
      </c>
      <c r="O40" s="7" t="n">
        <v>0.325694444444444</v>
      </c>
      <c r="P40" s="7" t="n">
        <v>0.340972222222222</v>
      </c>
      <c r="Q40" s="0" t="s">
        <v>354</v>
      </c>
      <c r="S40" s="0" t="s">
        <v>332</v>
      </c>
      <c r="T40" s="0" t="s">
        <v>6091</v>
      </c>
    </row>
    <row r="41" customFormat="false" ht="15" hidden="false" customHeight="false" outlineLevel="0" collapsed="false">
      <c r="A41" s="170" t="n">
        <v>43969</v>
      </c>
      <c r="B41" s="0" t="s">
        <v>355</v>
      </c>
      <c r="C41" s="1" t="n">
        <v>450</v>
      </c>
      <c r="D41" s="0" t="s">
        <v>181</v>
      </c>
      <c r="E41" s="0" t="s">
        <v>356</v>
      </c>
      <c r="G41" s="174" t="n">
        <f aca="false">MONTH(A41)+100</f>
        <v>105</v>
      </c>
      <c r="H41" s="0" t="n">
        <f aca="false">IF(MONTH(A41)=MONTH(A40),H40+1,1001)</f>
        <v>1033</v>
      </c>
      <c r="I41" s="0" t="str">
        <f aca="false">YEAR(A41)&amp;RIGHT(G41,2)&amp;RIGHT(H41,3)</f>
        <v>202005033</v>
      </c>
      <c r="J41" s="122" t="s">
        <v>6132</v>
      </c>
      <c r="K41" s="0" t="s">
        <v>233</v>
      </c>
      <c r="L41" s="0" t="s">
        <v>131</v>
      </c>
      <c r="N41" s="0" t="s">
        <v>80</v>
      </c>
      <c r="O41" s="7" t="n">
        <v>0.475694444444444</v>
      </c>
      <c r="P41" s="7" t="n">
        <v>0.475694444444444</v>
      </c>
      <c r="Q41" s="0" t="s">
        <v>357</v>
      </c>
      <c r="S41" s="0" t="s">
        <v>332</v>
      </c>
      <c r="T41" s="0" t="s">
        <v>6091</v>
      </c>
    </row>
    <row r="42" customFormat="false" ht="15" hidden="true" customHeight="false" outlineLevel="0" collapsed="false">
      <c r="A42" s="170" t="n">
        <v>43969</v>
      </c>
      <c r="B42" s="0" t="s">
        <v>358</v>
      </c>
      <c r="C42" s="1" t="n">
        <v>300</v>
      </c>
      <c r="D42" s="0" t="s">
        <v>77</v>
      </c>
      <c r="E42" s="0" t="s">
        <v>359</v>
      </c>
      <c r="G42" s="174" t="n">
        <f aca="false">MONTH(A42)+100</f>
        <v>105</v>
      </c>
      <c r="H42" s="0" t="n">
        <f aca="false">IF(MONTH(A42)=MONTH(A41),H41+1,1001)</f>
        <v>1034</v>
      </c>
      <c r="I42" s="0" t="str">
        <f aca="false">YEAR(A42)&amp;RIGHT(G42,2)&amp;RIGHT(H42,3)</f>
        <v>202005034</v>
      </c>
      <c r="J42" s="122" t="s">
        <v>6133</v>
      </c>
      <c r="L42" s="0" t="s">
        <v>113</v>
      </c>
      <c r="N42" s="0" t="s">
        <v>80</v>
      </c>
      <c r="O42" s="7" t="n">
        <v>0.620833333333333</v>
      </c>
      <c r="P42" s="7" t="n">
        <v>0.657638888888889</v>
      </c>
      <c r="Q42" s="0" t="s">
        <v>360</v>
      </c>
      <c r="S42" s="0" t="s">
        <v>332</v>
      </c>
      <c r="T42" s="0" t="s">
        <v>6091</v>
      </c>
    </row>
    <row r="43" customFormat="false" ht="15" hidden="true" customHeight="false" outlineLevel="0" collapsed="false">
      <c r="A43" s="170" t="n">
        <v>43969</v>
      </c>
      <c r="B43" s="0" t="s">
        <v>361</v>
      </c>
      <c r="C43" s="1" t="n">
        <v>300</v>
      </c>
      <c r="D43" s="0" t="s">
        <v>77</v>
      </c>
      <c r="E43" s="0" t="s">
        <v>362</v>
      </c>
      <c r="G43" s="174" t="n">
        <f aca="false">MONTH(A43)+100</f>
        <v>105</v>
      </c>
      <c r="H43" s="0" t="n">
        <f aca="false">IF(MONTH(A43)=MONTH(A42),H42+1,1001)</f>
        <v>1035</v>
      </c>
      <c r="I43" s="0" t="str">
        <f aca="false">YEAR(A43)&amp;RIGHT(G43,2)&amp;RIGHT(H43,3)</f>
        <v>202005035</v>
      </c>
      <c r="J43" s="122" t="s">
        <v>6134</v>
      </c>
      <c r="L43" s="0" t="s">
        <v>234</v>
      </c>
      <c r="N43" s="0" t="s">
        <v>80</v>
      </c>
      <c r="O43" s="7" t="n">
        <v>0.670833333333333</v>
      </c>
      <c r="P43" s="7" t="n">
        <v>0.69375</v>
      </c>
      <c r="Q43" s="0" t="s">
        <v>363</v>
      </c>
      <c r="S43" s="0" t="s">
        <v>332</v>
      </c>
      <c r="T43" s="0" t="s">
        <v>6091</v>
      </c>
    </row>
    <row r="44" customFormat="false" ht="15" hidden="true" customHeight="false" outlineLevel="0" collapsed="false">
      <c r="A44" s="170" t="n">
        <v>43969</v>
      </c>
      <c r="B44" s="0" t="s">
        <v>364</v>
      </c>
      <c r="C44" s="1" t="n">
        <v>420</v>
      </c>
      <c r="D44" s="0" t="s">
        <v>104</v>
      </c>
      <c r="E44" s="0" t="s">
        <v>365</v>
      </c>
      <c r="G44" s="174" t="n">
        <f aca="false">MONTH(A44)+100</f>
        <v>105</v>
      </c>
      <c r="H44" s="0" t="n">
        <f aca="false">IF(MONTH(A44)=MONTH(A43),H43+1,1001)</f>
        <v>1036</v>
      </c>
      <c r="I44" s="0" t="str">
        <f aca="false">YEAR(A44)&amp;RIGHT(G44,2)&amp;RIGHT(H44,3)</f>
        <v>202005036</v>
      </c>
      <c r="J44" s="122" t="s">
        <v>6135</v>
      </c>
      <c r="L44" s="0" t="s">
        <v>187</v>
      </c>
      <c r="N44" s="0" t="s">
        <v>80</v>
      </c>
      <c r="O44" s="7" t="n">
        <v>0.51875</v>
      </c>
      <c r="P44" s="7" t="n">
        <v>0.561111111111111</v>
      </c>
      <c r="Q44" s="0" t="s">
        <v>367</v>
      </c>
      <c r="S44" s="0" t="s">
        <v>332</v>
      </c>
      <c r="T44" s="0" t="s">
        <v>6091</v>
      </c>
    </row>
    <row r="45" customFormat="false" ht="15" hidden="true" customHeight="false" outlineLevel="0" collapsed="false">
      <c r="A45" s="170" t="n">
        <v>43969</v>
      </c>
      <c r="B45" s="0" t="s">
        <v>368</v>
      </c>
      <c r="C45" s="1" t="n">
        <v>350</v>
      </c>
      <c r="D45" s="0" t="s">
        <v>104</v>
      </c>
      <c r="E45" s="0" t="s">
        <v>369</v>
      </c>
      <c r="G45" s="174" t="n">
        <f aca="false">MONTH(A45)+100</f>
        <v>105</v>
      </c>
      <c r="H45" s="0" t="n">
        <f aca="false">IF(MONTH(A45)=MONTH(A44),H44+1,1001)</f>
        <v>1037</v>
      </c>
      <c r="I45" s="0" t="str">
        <f aca="false">YEAR(A45)&amp;RIGHT(G45,2)&amp;RIGHT(H45,3)</f>
        <v>202005037</v>
      </c>
      <c r="J45" s="122" t="s">
        <v>6136</v>
      </c>
      <c r="L45" s="0" t="s">
        <v>234</v>
      </c>
      <c r="N45" s="0" t="s">
        <v>80</v>
      </c>
      <c r="O45" s="7" t="n">
        <v>0.728472222222222</v>
      </c>
      <c r="P45" s="7" t="n">
        <v>0.729861111111111</v>
      </c>
      <c r="Q45" s="0" t="s">
        <v>360</v>
      </c>
      <c r="S45" s="0" t="s">
        <v>332</v>
      </c>
      <c r="T45" s="0" t="s">
        <v>6091</v>
      </c>
    </row>
    <row r="46" customFormat="false" ht="15" hidden="true" customHeight="false" outlineLevel="0" collapsed="false">
      <c r="A46" s="170" t="n">
        <v>43970</v>
      </c>
      <c r="B46" s="0" t="s">
        <v>378</v>
      </c>
      <c r="C46" s="1" t="n">
        <v>350</v>
      </c>
      <c r="D46" s="0" t="s">
        <v>104</v>
      </c>
      <c r="E46" s="0" t="s">
        <v>379</v>
      </c>
      <c r="G46" s="174" t="n">
        <f aca="false">MONTH(A46)+100</f>
        <v>105</v>
      </c>
      <c r="H46" s="0" t="n">
        <f aca="false">IF(MONTH(A46)=MONTH(A45),H45+1,1001)</f>
        <v>1038</v>
      </c>
      <c r="I46" s="0" t="str">
        <f aca="false">YEAR(A46)&amp;RIGHT(G46,2)&amp;RIGHT(H46,3)</f>
        <v>202005038</v>
      </c>
      <c r="J46" s="122" t="s">
        <v>6137</v>
      </c>
      <c r="L46" s="0" t="s">
        <v>159</v>
      </c>
      <c r="N46" s="0" t="s">
        <v>80</v>
      </c>
      <c r="O46" s="7" t="n">
        <v>0.424305555555556</v>
      </c>
      <c r="P46" s="7" t="n">
        <v>0.440277777777778</v>
      </c>
      <c r="Q46" s="0" t="s">
        <v>380</v>
      </c>
      <c r="S46" s="0" t="s">
        <v>332</v>
      </c>
      <c r="T46" s="0" t="s">
        <v>6095</v>
      </c>
    </row>
    <row r="47" customFormat="false" ht="15" hidden="true" customHeight="false" outlineLevel="0" collapsed="false">
      <c r="A47" s="170" t="n">
        <v>43970</v>
      </c>
      <c r="B47" s="0" t="s">
        <v>381</v>
      </c>
      <c r="C47" s="1" t="n">
        <v>300</v>
      </c>
      <c r="D47" s="0" t="s">
        <v>104</v>
      </c>
      <c r="E47" s="122" t="s">
        <v>382</v>
      </c>
      <c r="F47" s="0" t="s">
        <v>6088</v>
      </c>
      <c r="G47" s="174" t="n">
        <f aca="false">MONTH(A47)+100</f>
        <v>105</v>
      </c>
      <c r="H47" s="0" t="n">
        <f aca="false">IF(MONTH(A47)=MONTH(A46),H46+1,1001)</f>
        <v>1039</v>
      </c>
      <c r="I47" s="0" t="str">
        <f aca="false">YEAR(A47)&amp;RIGHT(G47,2)&amp;RIGHT(H47,3)</f>
        <v>202005039</v>
      </c>
      <c r="J47" s="122" t="s">
        <v>6138</v>
      </c>
      <c r="K47" s="0" t="s">
        <v>381</v>
      </c>
      <c r="L47" s="0" t="s">
        <v>183</v>
      </c>
      <c r="N47" s="0" t="s">
        <v>80</v>
      </c>
      <c r="O47" s="7" t="n">
        <v>0.482638888888889</v>
      </c>
      <c r="P47" s="7" t="n">
        <v>0.488194444444444</v>
      </c>
      <c r="Q47" s="0" t="s">
        <v>383</v>
      </c>
      <c r="S47" s="0" t="s">
        <v>332</v>
      </c>
      <c r="T47" s="0" t="s">
        <v>6095</v>
      </c>
    </row>
    <row r="48" customFormat="false" ht="15" hidden="true" customHeight="false" outlineLevel="0" collapsed="false">
      <c r="A48" s="170" t="n">
        <v>43970</v>
      </c>
      <c r="B48" s="0" t="s">
        <v>384</v>
      </c>
      <c r="C48" s="1" t="n">
        <v>300</v>
      </c>
      <c r="D48" s="0" t="s">
        <v>104</v>
      </c>
      <c r="E48" s="0" t="s">
        <v>382</v>
      </c>
      <c r="G48" s="174" t="n">
        <f aca="false">MONTH(A48)+100</f>
        <v>105</v>
      </c>
      <c r="H48" s="0" t="n">
        <f aca="false">IF(MONTH(A48)=MONTH(A47),H47+1,1001)</f>
        <v>1040</v>
      </c>
      <c r="I48" s="0" t="str">
        <f aca="false">YEAR(A48)&amp;RIGHT(G48,2)&amp;RIGHT(H48,3)</f>
        <v>202005040</v>
      </c>
      <c r="J48" s="122" t="s">
        <v>6138</v>
      </c>
      <c r="K48" s="0" t="s">
        <v>381</v>
      </c>
      <c r="L48" s="0" t="s">
        <v>183</v>
      </c>
      <c r="N48" s="0" t="s">
        <v>80</v>
      </c>
      <c r="O48" s="7" t="n">
        <v>0.532638888888889</v>
      </c>
      <c r="P48" s="7" t="n">
        <v>0.545138888888889</v>
      </c>
      <c r="Q48" s="0" t="s">
        <v>386</v>
      </c>
      <c r="S48" s="0" t="s">
        <v>332</v>
      </c>
      <c r="T48" s="0" t="s">
        <v>6095</v>
      </c>
    </row>
    <row r="49" customFormat="false" ht="15" hidden="true" customHeight="false" outlineLevel="0" collapsed="false">
      <c r="A49" s="170" t="n">
        <v>43970</v>
      </c>
      <c r="B49" s="0" t="s">
        <v>384</v>
      </c>
      <c r="C49" s="1" t="n">
        <v>300</v>
      </c>
      <c r="D49" s="0" t="s">
        <v>104</v>
      </c>
      <c r="E49" s="0" t="s">
        <v>382</v>
      </c>
      <c r="G49" s="174" t="n">
        <f aca="false">MONTH(A49)+100</f>
        <v>105</v>
      </c>
      <c r="H49" s="0" t="n">
        <f aca="false">IF(MONTH(A49)=MONTH(A48),H48+1,1001)</f>
        <v>1041</v>
      </c>
      <c r="I49" s="0" t="str">
        <f aca="false">YEAR(A49)&amp;RIGHT(G49,2)&amp;RIGHT(H49,3)</f>
        <v>202005041</v>
      </c>
      <c r="J49" s="122" t="s">
        <v>6138</v>
      </c>
      <c r="K49" s="0" t="s">
        <v>381</v>
      </c>
      <c r="L49" s="0" t="s">
        <v>183</v>
      </c>
      <c r="N49" s="0" t="s">
        <v>80</v>
      </c>
      <c r="O49" s="7" t="n">
        <v>0.631944444444444</v>
      </c>
      <c r="P49" s="7" t="n">
        <v>0.634722222222222</v>
      </c>
      <c r="Q49" s="0" t="s">
        <v>386</v>
      </c>
      <c r="S49" s="0" t="s">
        <v>332</v>
      </c>
      <c r="T49" s="0" t="s">
        <v>6095</v>
      </c>
    </row>
    <row r="50" customFormat="false" ht="15" hidden="true" customHeight="false" outlineLevel="0" collapsed="false">
      <c r="A50" s="170" t="n">
        <v>43970</v>
      </c>
      <c r="B50" s="0" t="s">
        <v>387</v>
      </c>
      <c r="C50" s="1" t="n">
        <v>450</v>
      </c>
      <c r="D50" s="0" t="s">
        <v>104</v>
      </c>
      <c r="E50" s="122" t="s">
        <v>388</v>
      </c>
      <c r="F50" s="0" t="s">
        <v>6088</v>
      </c>
      <c r="G50" s="174" t="n">
        <f aca="false">MONTH(A50)+100</f>
        <v>105</v>
      </c>
      <c r="H50" s="0" t="n">
        <f aca="false">IF(MONTH(A50)=MONTH(A49),H49+1,1001)</f>
        <v>1042</v>
      </c>
      <c r="I50" s="0" t="str">
        <f aca="false">YEAR(A50)&amp;RIGHT(G50,2)&amp;RIGHT(H50,3)</f>
        <v>202005042</v>
      </c>
      <c r="J50" s="122" t="s">
        <v>6139</v>
      </c>
      <c r="L50" s="0" t="s">
        <v>314</v>
      </c>
      <c r="N50" s="0" t="s">
        <v>80</v>
      </c>
      <c r="O50" s="7" t="n">
        <v>0.68125</v>
      </c>
      <c r="P50" s="7" t="n">
        <v>0.7125</v>
      </c>
      <c r="Q50" s="0" t="s">
        <v>390</v>
      </c>
      <c r="S50" s="0" t="s">
        <v>332</v>
      </c>
      <c r="T50" s="0" t="s">
        <v>6095</v>
      </c>
    </row>
    <row r="51" customFormat="false" ht="15" hidden="true" customHeight="false" outlineLevel="0" collapsed="false">
      <c r="A51" s="170" t="n">
        <v>43970</v>
      </c>
      <c r="B51" s="0" t="s">
        <v>391</v>
      </c>
      <c r="C51" s="1" t="n">
        <v>400</v>
      </c>
      <c r="D51" s="0" t="s">
        <v>104</v>
      </c>
      <c r="E51" s="122" t="s">
        <v>392</v>
      </c>
      <c r="F51" s="0" t="s">
        <v>6088</v>
      </c>
      <c r="G51" s="174" t="n">
        <f aca="false">MONTH(A51)+100</f>
        <v>105</v>
      </c>
      <c r="H51" s="0" t="n">
        <f aca="false">IF(MONTH(A51)=MONTH(A50),H50+1,1001)</f>
        <v>1043</v>
      </c>
      <c r="I51" s="0" t="str">
        <f aca="false">YEAR(A51)&amp;RIGHT(G51,2)&amp;RIGHT(H51,3)</f>
        <v>202005043</v>
      </c>
      <c r="J51" s="122" t="s">
        <v>6140</v>
      </c>
      <c r="K51" s="0" t="s">
        <v>393</v>
      </c>
      <c r="L51" s="0" t="s">
        <v>394</v>
      </c>
      <c r="N51" s="0" t="s">
        <v>80</v>
      </c>
      <c r="O51" s="7" t="n">
        <v>0.745833333333333</v>
      </c>
      <c r="P51" s="7" t="n">
        <v>0.779166666666667</v>
      </c>
      <c r="Q51" s="0" t="s">
        <v>396</v>
      </c>
      <c r="S51" s="0" t="s">
        <v>332</v>
      </c>
      <c r="T51" s="0" t="s">
        <v>6095</v>
      </c>
    </row>
    <row r="52" customFormat="false" ht="15" hidden="false" customHeight="false" outlineLevel="0" collapsed="false">
      <c r="A52" s="170" t="n">
        <v>43971</v>
      </c>
      <c r="B52" s="0" t="s">
        <v>417</v>
      </c>
      <c r="C52" s="1" t="n">
        <v>350</v>
      </c>
      <c r="D52" s="0" t="s">
        <v>181</v>
      </c>
      <c r="E52" s="0" t="s">
        <v>418</v>
      </c>
      <c r="G52" s="174" t="n">
        <f aca="false">MONTH(A52)+100</f>
        <v>105</v>
      </c>
      <c r="H52" s="0" t="n">
        <f aca="false">IF(MONTH(A52)=MONTH(A51),H51+1,1001)</f>
        <v>1044</v>
      </c>
      <c r="I52" s="0" t="str">
        <f aca="false">YEAR(A52)&amp;RIGHT(G52,2)&amp;RIGHT(H52,3)</f>
        <v>202005044</v>
      </c>
      <c r="J52" s="122" t="s">
        <v>6141</v>
      </c>
      <c r="L52" s="0" t="s">
        <v>113</v>
      </c>
      <c r="N52" s="0" t="s">
        <v>80</v>
      </c>
      <c r="O52" s="7" t="n">
        <v>0.525694444444444</v>
      </c>
      <c r="P52" s="7" t="n">
        <v>0.568055555555556</v>
      </c>
      <c r="Q52" s="0" t="s">
        <v>419</v>
      </c>
      <c r="S52" s="0" t="s">
        <v>332</v>
      </c>
      <c r="T52" s="0" t="s">
        <v>6089</v>
      </c>
    </row>
    <row r="53" customFormat="false" ht="15" hidden="true" customHeight="false" outlineLevel="0" collapsed="false">
      <c r="A53" s="170" t="n">
        <v>43971</v>
      </c>
      <c r="B53" s="0" t="s">
        <v>420</v>
      </c>
      <c r="C53" s="1" t="n">
        <v>300</v>
      </c>
      <c r="D53" s="0" t="s">
        <v>77</v>
      </c>
      <c r="E53" s="122" t="s">
        <v>421</v>
      </c>
      <c r="F53" s="0" t="s">
        <v>6088</v>
      </c>
      <c r="G53" s="174" t="n">
        <f aca="false">MONTH(A53)+100</f>
        <v>105</v>
      </c>
      <c r="H53" s="0" t="n">
        <f aca="false">IF(MONTH(A53)=MONTH(A52),H52+1,1001)</f>
        <v>1045</v>
      </c>
      <c r="I53" s="0" t="str">
        <f aca="false">YEAR(A53)&amp;RIGHT(G53,2)&amp;RIGHT(H53,3)</f>
        <v>202005045</v>
      </c>
      <c r="J53" s="122" t="s">
        <v>6142</v>
      </c>
      <c r="L53" s="0" t="s">
        <v>234</v>
      </c>
      <c r="N53" s="0" t="s">
        <v>80</v>
      </c>
      <c r="O53" s="7" t="n">
        <v>0.390277777777778</v>
      </c>
      <c r="P53" s="7" t="n">
        <v>0.401388888888889</v>
      </c>
      <c r="Q53" s="0" t="s">
        <v>422</v>
      </c>
      <c r="S53" s="0" t="s">
        <v>332</v>
      </c>
      <c r="T53" s="0" t="s">
        <v>6089</v>
      </c>
    </row>
    <row r="54" customFormat="false" ht="15" hidden="true" customHeight="false" outlineLevel="0" collapsed="false">
      <c r="A54" s="170" t="n">
        <v>43971</v>
      </c>
      <c r="B54" s="0" t="s">
        <v>423</v>
      </c>
      <c r="C54" s="1" t="n">
        <v>300</v>
      </c>
      <c r="D54" s="0" t="s">
        <v>77</v>
      </c>
      <c r="E54" s="122" t="s">
        <v>424</v>
      </c>
      <c r="F54" s="0" t="s">
        <v>6088</v>
      </c>
      <c r="G54" s="174" t="n">
        <f aca="false">MONTH(A54)+100</f>
        <v>105</v>
      </c>
      <c r="H54" s="0" t="n">
        <f aca="false">IF(MONTH(A54)=MONTH(A53),H53+1,1001)</f>
        <v>1046</v>
      </c>
      <c r="I54" s="0" t="str">
        <f aca="false">YEAR(A54)&amp;RIGHT(G54,2)&amp;RIGHT(H54,3)</f>
        <v>202005046</v>
      </c>
      <c r="J54" s="122" t="s">
        <v>6143</v>
      </c>
      <c r="L54" s="0" t="s">
        <v>79</v>
      </c>
      <c r="N54" s="0" t="s">
        <v>80</v>
      </c>
      <c r="O54" s="7" t="n">
        <v>0.660416666666667</v>
      </c>
      <c r="P54" s="7" t="n">
        <v>0.660416666666667</v>
      </c>
      <c r="Q54" s="0" t="s">
        <v>425</v>
      </c>
      <c r="S54" s="0" t="s">
        <v>332</v>
      </c>
      <c r="T54" s="0" t="s">
        <v>6089</v>
      </c>
    </row>
    <row r="55" customFormat="false" ht="15" hidden="true" customHeight="false" outlineLevel="0" collapsed="false">
      <c r="A55" s="170" t="n">
        <v>43971</v>
      </c>
      <c r="B55" s="0" t="s">
        <v>426</v>
      </c>
      <c r="C55" s="1" t="n">
        <v>300</v>
      </c>
      <c r="D55" s="0" t="s">
        <v>104</v>
      </c>
      <c r="E55" s="0" t="s">
        <v>427</v>
      </c>
      <c r="G55" s="174" t="n">
        <f aca="false">MONTH(A55)+100</f>
        <v>105</v>
      </c>
      <c r="H55" s="0" t="n">
        <f aca="false">IF(MONTH(A55)=MONTH(A54),H54+1,1001)</f>
        <v>1047</v>
      </c>
      <c r="I55" s="0" t="str">
        <f aca="false">YEAR(A55)&amp;RIGHT(G55,2)&amp;RIGHT(H55,3)</f>
        <v>202005047</v>
      </c>
      <c r="J55" s="122" t="s">
        <v>6144</v>
      </c>
      <c r="L55" s="0" t="s">
        <v>113</v>
      </c>
      <c r="N55" s="0" t="s">
        <v>80</v>
      </c>
      <c r="O55" s="7" t="n">
        <v>0.43125</v>
      </c>
      <c r="P55" s="7" t="n">
        <v>0.450694444444444</v>
      </c>
      <c r="Q55" s="0" t="s">
        <v>428</v>
      </c>
      <c r="S55" s="0" t="s">
        <v>332</v>
      </c>
      <c r="T55" s="0" t="s">
        <v>6089</v>
      </c>
    </row>
    <row r="56" customFormat="false" ht="15" hidden="true" customHeight="false" outlineLevel="0" collapsed="false">
      <c r="A56" s="170" t="n">
        <v>43971</v>
      </c>
      <c r="B56" s="0" t="s">
        <v>429</v>
      </c>
      <c r="C56" s="1" t="n">
        <v>300</v>
      </c>
      <c r="D56" s="0" t="s">
        <v>104</v>
      </c>
      <c r="E56" s="0" t="s">
        <v>430</v>
      </c>
      <c r="G56" s="174" t="n">
        <f aca="false">MONTH(A56)+100</f>
        <v>105</v>
      </c>
      <c r="H56" s="0" t="n">
        <f aca="false">IF(MONTH(A56)=MONTH(A55),H55+1,1001)</f>
        <v>1048</v>
      </c>
      <c r="I56" s="0" t="str">
        <f aca="false">YEAR(A56)&amp;RIGHT(G56,2)&amp;RIGHT(H56,3)</f>
        <v>202005048</v>
      </c>
      <c r="J56" s="122" t="s">
        <v>6145</v>
      </c>
      <c r="L56" s="0" t="s">
        <v>79</v>
      </c>
      <c r="N56" s="0" t="s">
        <v>80</v>
      </c>
      <c r="O56" s="7" t="n">
        <v>0.626388888888889</v>
      </c>
      <c r="P56" s="7" t="n">
        <v>0.629166666666667</v>
      </c>
      <c r="Q56" s="0" t="s">
        <v>431</v>
      </c>
      <c r="S56" s="0" t="s">
        <v>332</v>
      </c>
      <c r="T56" s="0" t="s">
        <v>6089</v>
      </c>
    </row>
    <row r="57" customFormat="false" ht="15" hidden="false" customHeight="false" outlineLevel="0" collapsed="false">
      <c r="A57" s="170" t="n">
        <v>43971</v>
      </c>
      <c r="B57" s="0" t="s">
        <v>68</v>
      </c>
      <c r="C57" s="1" t="n">
        <v>500</v>
      </c>
      <c r="D57" s="0" t="s">
        <v>69</v>
      </c>
      <c r="E57" s="0" t="s">
        <v>70</v>
      </c>
      <c r="G57" s="174" t="n">
        <f aca="false">MONTH(A57)+100</f>
        <v>105</v>
      </c>
      <c r="H57" s="0" t="n">
        <f aca="false">IF(MONTH(A57)=MONTH(A56),H56+1,1001)</f>
        <v>1049</v>
      </c>
      <c r="I57" s="0" t="str">
        <f aca="false">YEAR(A57)&amp;RIGHT(G57,2)&amp;RIGHT(H57,3)</f>
        <v>202005049</v>
      </c>
      <c r="J57" s="122" t="n">
        <v>202003001</v>
      </c>
      <c r="K57" s="0" t="s">
        <v>71</v>
      </c>
      <c r="L57" s="0" t="s">
        <v>113</v>
      </c>
      <c r="N57" s="0" t="s">
        <v>80</v>
      </c>
      <c r="O57" s="7" t="n">
        <v>0.800694444444444</v>
      </c>
      <c r="P57" s="7" t="n">
        <v>0.800694444444444</v>
      </c>
      <c r="Q57" s="0" t="s">
        <v>74</v>
      </c>
      <c r="S57" s="0" t="s">
        <v>332</v>
      </c>
      <c r="T57" s="0" t="s">
        <v>6089</v>
      </c>
    </row>
    <row r="58" customFormat="false" ht="15" hidden="false" customHeight="false" outlineLevel="0" collapsed="false">
      <c r="A58" s="170" t="n">
        <v>43972</v>
      </c>
      <c r="B58" s="0" t="s">
        <v>451</v>
      </c>
      <c r="C58" s="1" t="n">
        <v>350</v>
      </c>
      <c r="D58" s="0" t="s">
        <v>181</v>
      </c>
      <c r="E58" s="0" t="s">
        <v>452</v>
      </c>
      <c r="G58" s="174" t="n">
        <f aca="false">MONTH(A58)+100</f>
        <v>105</v>
      </c>
      <c r="H58" s="0" t="n">
        <f aca="false">IF(MONTH(A58)=MONTH(A57),H57+1,1001)</f>
        <v>1050</v>
      </c>
      <c r="I58" s="0" t="str">
        <f aca="false">YEAR(A58)&amp;RIGHT(G58,2)&amp;RIGHT(H58,3)</f>
        <v>202005050</v>
      </c>
      <c r="J58" s="122" t="s">
        <v>6146</v>
      </c>
      <c r="K58" s="0" t="s">
        <v>233</v>
      </c>
      <c r="L58" s="0" t="s">
        <v>187</v>
      </c>
      <c r="N58" s="0" t="s">
        <v>80</v>
      </c>
      <c r="O58" s="7" t="n">
        <v>0.704861111111111</v>
      </c>
      <c r="P58" s="7" t="n">
        <v>0.715277777777778</v>
      </c>
      <c r="Q58" s="0" t="s">
        <v>453</v>
      </c>
      <c r="S58" s="0" t="s">
        <v>332</v>
      </c>
      <c r="T58" s="0" t="s">
        <v>6097</v>
      </c>
    </row>
    <row r="59" customFormat="false" ht="15" hidden="true" customHeight="false" outlineLevel="0" collapsed="false">
      <c r="A59" s="170" t="n">
        <v>43972</v>
      </c>
      <c r="B59" s="0" t="s">
        <v>454</v>
      </c>
      <c r="C59" s="1" t="n">
        <v>300</v>
      </c>
      <c r="D59" s="0" t="s">
        <v>104</v>
      </c>
      <c r="E59" s="0" t="s">
        <v>455</v>
      </c>
      <c r="G59" s="174" t="n">
        <f aca="false">MONTH(A59)+100</f>
        <v>105</v>
      </c>
      <c r="H59" s="0" t="n">
        <f aca="false">IF(MONTH(A59)=MONTH(A58),H58+1,1001)</f>
        <v>1051</v>
      </c>
      <c r="I59" s="0" t="str">
        <f aca="false">YEAR(A59)&amp;RIGHT(G59,2)&amp;RIGHT(H59,3)</f>
        <v>202005051</v>
      </c>
      <c r="J59" s="122" t="s">
        <v>6147</v>
      </c>
      <c r="L59" s="0" t="s">
        <v>100</v>
      </c>
      <c r="N59" s="0" t="s">
        <v>80</v>
      </c>
      <c r="O59" s="7" t="n">
        <v>0.404166666666667</v>
      </c>
      <c r="P59" s="7" t="n">
        <v>0.427777777777778</v>
      </c>
      <c r="Q59" s="0" t="s">
        <v>456</v>
      </c>
      <c r="S59" s="0" t="s">
        <v>332</v>
      </c>
      <c r="T59" s="0" t="s">
        <v>6097</v>
      </c>
    </row>
    <row r="60" customFormat="false" ht="15" hidden="true" customHeight="false" outlineLevel="0" collapsed="false">
      <c r="A60" s="170" t="n">
        <v>43973</v>
      </c>
      <c r="B60" s="0" t="s">
        <v>474</v>
      </c>
      <c r="C60" s="1" t="n">
        <v>300</v>
      </c>
      <c r="D60" s="0" t="s">
        <v>77</v>
      </c>
      <c r="E60" s="0" t="s">
        <v>475</v>
      </c>
      <c r="G60" s="174" t="n">
        <f aca="false">MONTH(A60)+100</f>
        <v>105</v>
      </c>
      <c r="H60" s="0" t="n">
        <f aca="false">IF(MONTH(A60)=MONTH(A59),H59+1,1001)</f>
        <v>1052</v>
      </c>
      <c r="I60" s="0" t="str">
        <f aca="false">YEAR(A60)&amp;RIGHT(G60,2)&amp;RIGHT(H60,3)</f>
        <v>202005052</v>
      </c>
      <c r="J60" s="122" t="s">
        <v>6148</v>
      </c>
      <c r="L60" s="0" t="s">
        <v>113</v>
      </c>
      <c r="N60" s="0" t="s">
        <v>80</v>
      </c>
      <c r="O60" s="7" t="n">
        <v>0.403472222222222</v>
      </c>
      <c r="P60" s="7" t="n">
        <v>0.408333333333333</v>
      </c>
      <c r="Q60" s="0" t="s">
        <v>477</v>
      </c>
      <c r="S60" s="0" t="s">
        <v>120</v>
      </c>
      <c r="T60" s="0" t="s">
        <v>5143</v>
      </c>
    </row>
    <row r="61" customFormat="false" ht="15" hidden="true" customHeight="false" outlineLevel="0" collapsed="false">
      <c r="A61" s="170" t="n">
        <v>43973</v>
      </c>
      <c r="B61" s="0" t="s">
        <v>478</v>
      </c>
      <c r="C61" s="1" t="n">
        <v>350</v>
      </c>
      <c r="D61" s="0" t="s">
        <v>77</v>
      </c>
      <c r="E61" s="0" t="s">
        <v>479</v>
      </c>
      <c r="G61" s="174" t="n">
        <f aca="false">MONTH(A61)+100</f>
        <v>105</v>
      </c>
      <c r="H61" s="0" t="n">
        <f aca="false">IF(MONTH(A61)=MONTH(A60),H60+1,1001)</f>
        <v>1053</v>
      </c>
      <c r="I61" s="0" t="str">
        <f aca="false">YEAR(A61)&amp;RIGHT(G61,2)&amp;RIGHT(H61,3)</f>
        <v>202005053</v>
      </c>
      <c r="J61" s="122" t="s">
        <v>6149</v>
      </c>
      <c r="L61" s="0" t="s">
        <v>113</v>
      </c>
      <c r="N61" s="0" t="s">
        <v>80</v>
      </c>
      <c r="O61" s="7" t="n">
        <v>0.436805555555555</v>
      </c>
      <c r="P61" s="7" t="n">
        <v>0.443055555555556</v>
      </c>
      <c r="Q61" s="0" t="s">
        <v>480</v>
      </c>
      <c r="S61" s="0" t="s">
        <v>120</v>
      </c>
      <c r="T61" s="0" t="s">
        <v>5143</v>
      </c>
    </row>
    <row r="62" customFormat="false" ht="15" hidden="true" customHeight="false" outlineLevel="0" collapsed="false">
      <c r="A62" s="170" t="n">
        <v>43973</v>
      </c>
      <c r="B62" s="0" t="s">
        <v>481</v>
      </c>
      <c r="C62" s="1" t="n">
        <v>300</v>
      </c>
      <c r="D62" s="0" t="s">
        <v>77</v>
      </c>
      <c r="E62" s="0" t="s">
        <v>482</v>
      </c>
      <c r="G62" s="174" t="n">
        <f aca="false">MONTH(A62)+100</f>
        <v>105</v>
      </c>
      <c r="H62" s="0" t="n">
        <f aca="false">IF(MONTH(A62)=MONTH(A61),H61+1,1001)</f>
        <v>1054</v>
      </c>
      <c r="I62" s="0" t="str">
        <f aca="false">YEAR(A62)&amp;RIGHT(G62,2)&amp;RIGHT(H62,3)</f>
        <v>202005054</v>
      </c>
      <c r="J62" s="122" t="s">
        <v>6150</v>
      </c>
      <c r="L62" s="0" t="s">
        <v>183</v>
      </c>
      <c r="N62" s="0" t="s">
        <v>80</v>
      </c>
      <c r="O62" s="7" t="n">
        <v>0.457638888888889</v>
      </c>
      <c r="P62" s="7" t="n">
        <v>0.477777777777778</v>
      </c>
      <c r="Q62" s="0" t="s">
        <v>484</v>
      </c>
      <c r="S62" s="0" t="s">
        <v>120</v>
      </c>
      <c r="T62" s="0" t="s">
        <v>5143</v>
      </c>
    </row>
    <row r="63" customFormat="false" ht="15" hidden="true" customHeight="false" outlineLevel="0" collapsed="false">
      <c r="A63" s="170" t="n">
        <v>43973</v>
      </c>
      <c r="B63" s="0" t="s">
        <v>485</v>
      </c>
      <c r="C63" s="1" t="n">
        <v>300</v>
      </c>
      <c r="D63" s="0" t="s">
        <v>104</v>
      </c>
      <c r="E63" s="0" t="s">
        <v>486</v>
      </c>
      <c r="G63" s="174" t="n">
        <f aca="false">MONTH(A63)+100</f>
        <v>105</v>
      </c>
      <c r="H63" s="0" t="n">
        <f aca="false">IF(MONTH(A63)=MONTH(A62),H62+1,1001)</f>
        <v>1055</v>
      </c>
      <c r="I63" s="0" t="str">
        <f aca="false">YEAR(A63)&amp;RIGHT(G63,2)&amp;RIGHT(H63,3)</f>
        <v>202005055</v>
      </c>
      <c r="J63" s="122" t="s">
        <v>6151</v>
      </c>
      <c r="L63" s="0" t="s">
        <v>85</v>
      </c>
      <c r="N63" s="0" t="s">
        <v>80</v>
      </c>
      <c r="O63" s="96" t="n">
        <v>0.334722222222222</v>
      </c>
      <c r="P63" s="7" t="n">
        <v>0.345138888888889</v>
      </c>
      <c r="Q63" s="0" t="s">
        <v>488</v>
      </c>
      <c r="S63" s="0" t="s">
        <v>120</v>
      </c>
      <c r="T63" s="0" t="s">
        <v>5143</v>
      </c>
    </row>
    <row r="64" customFormat="false" ht="15" hidden="true" customHeight="false" outlineLevel="0" collapsed="false">
      <c r="A64" s="170" t="n">
        <v>43973</v>
      </c>
      <c r="B64" s="0" t="s">
        <v>489</v>
      </c>
      <c r="C64" s="1" t="n">
        <v>300</v>
      </c>
      <c r="D64" s="0" t="s">
        <v>104</v>
      </c>
      <c r="E64" s="0" t="s">
        <v>382</v>
      </c>
      <c r="G64" s="174" t="n">
        <f aca="false">MONTH(A64)+100</f>
        <v>105</v>
      </c>
      <c r="H64" s="0" t="n">
        <f aca="false">IF(MONTH(A64)=MONTH(A63),H63+1,1001)</f>
        <v>1056</v>
      </c>
      <c r="I64" s="0" t="str">
        <f aca="false">YEAR(A64)&amp;RIGHT(G64,2)&amp;RIGHT(H64,3)</f>
        <v>202005056</v>
      </c>
      <c r="J64" s="122" t="s">
        <v>6138</v>
      </c>
      <c r="K64" s="0" t="s">
        <v>381</v>
      </c>
      <c r="L64" s="0" t="s">
        <v>183</v>
      </c>
      <c r="N64" s="0" t="s">
        <v>80</v>
      </c>
      <c r="O64" s="7" t="n">
        <v>0.627083333333333</v>
      </c>
      <c r="P64" s="7" t="n">
        <v>0.636805555555555</v>
      </c>
      <c r="Q64" s="0" t="s">
        <v>490</v>
      </c>
      <c r="S64" s="0" t="s">
        <v>120</v>
      </c>
      <c r="T64" s="0" t="s">
        <v>5143</v>
      </c>
    </row>
    <row r="65" customFormat="false" ht="15" hidden="true" customHeight="false" outlineLevel="0" collapsed="false">
      <c r="A65" s="170" t="n">
        <v>43974</v>
      </c>
      <c r="B65" s="0" t="s">
        <v>501</v>
      </c>
      <c r="C65" s="1" t="n">
        <v>300</v>
      </c>
      <c r="D65" s="0" t="s">
        <v>77</v>
      </c>
      <c r="E65" s="122" t="s">
        <v>502</v>
      </c>
      <c r="F65" s="0" t="s">
        <v>6088</v>
      </c>
      <c r="G65" s="174" t="n">
        <f aca="false">MONTH(A65)+100</f>
        <v>105</v>
      </c>
      <c r="H65" s="0" t="n">
        <f aca="false">IF(MONTH(A65)=MONTH(A64),H64+1,1001)</f>
        <v>1057</v>
      </c>
      <c r="I65" s="0" t="str">
        <f aca="false">YEAR(A65)&amp;RIGHT(G65,2)&amp;RIGHT(H65,3)</f>
        <v>202005057</v>
      </c>
      <c r="J65" s="122" t="s">
        <v>6152</v>
      </c>
      <c r="L65" s="0" t="s">
        <v>159</v>
      </c>
      <c r="N65" s="0" t="s">
        <v>80</v>
      </c>
      <c r="O65" s="7" t="n">
        <v>0.454861111111111</v>
      </c>
      <c r="P65" s="7" t="n">
        <v>0.476388888888889</v>
      </c>
      <c r="Q65" s="0" t="s">
        <v>503</v>
      </c>
      <c r="S65" s="0" t="s">
        <v>120</v>
      </c>
      <c r="T65" s="0" t="s">
        <v>6106</v>
      </c>
    </row>
    <row r="66" customFormat="false" ht="15" hidden="true" customHeight="false" outlineLevel="0" collapsed="false">
      <c r="A66" s="170" t="n">
        <v>43974</v>
      </c>
      <c r="B66" s="0" t="s">
        <v>504</v>
      </c>
      <c r="C66" s="1" t="n">
        <v>450</v>
      </c>
      <c r="D66" s="0" t="s">
        <v>104</v>
      </c>
      <c r="E66" s="122" t="s">
        <v>505</v>
      </c>
      <c r="F66" s="0" t="s">
        <v>6088</v>
      </c>
      <c r="G66" s="174" t="n">
        <f aca="false">MONTH(A66)+100</f>
        <v>105</v>
      </c>
      <c r="H66" s="0" t="n">
        <f aca="false">IF(MONTH(A66)=MONTH(A65),H65+1,1001)</f>
        <v>1058</v>
      </c>
      <c r="I66" s="0" t="str">
        <f aca="false">YEAR(A66)&amp;RIGHT(G66,2)&amp;RIGHT(H66,3)</f>
        <v>202005058</v>
      </c>
      <c r="J66" s="122" t="s">
        <v>6153</v>
      </c>
      <c r="L66" s="0" t="s">
        <v>79</v>
      </c>
      <c r="N66" s="0" t="s">
        <v>80</v>
      </c>
      <c r="O66" s="7" t="n">
        <v>0.391666666666667</v>
      </c>
      <c r="P66" s="7" t="n">
        <v>0.402777777777778</v>
      </c>
      <c r="Q66" s="0" t="s">
        <v>506</v>
      </c>
      <c r="S66" s="0" t="s">
        <v>120</v>
      </c>
      <c r="T66" s="0" t="s">
        <v>6106</v>
      </c>
    </row>
    <row r="67" customFormat="false" ht="15" hidden="true" customHeight="false" outlineLevel="0" collapsed="false">
      <c r="A67" s="170" t="n">
        <v>43976</v>
      </c>
      <c r="B67" s="0" t="s">
        <v>516</v>
      </c>
      <c r="C67" s="1" t="n">
        <v>300</v>
      </c>
      <c r="D67" s="0" t="s">
        <v>77</v>
      </c>
      <c r="E67" s="0" t="s">
        <v>517</v>
      </c>
      <c r="G67" s="174" t="n">
        <f aca="false">MONTH(A67)+100</f>
        <v>105</v>
      </c>
      <c r="H67" s="0" t="n">
        <f aca="false">IF(MONTH(A67)=MONTH(A66),H66+1,1001)</f>
        <v>1059</v>
      </c>
      <c r="I67" s="0" t="str">
        <f aca="false">YEAR(A67)&amp;RIGHT(G67,2)&amp;RIGHT(H67,3)</f>
        <v>202005059</v>
      </c>
      <c r="J67" s="122" t="s">
        <v>6154</v>
      </c>
      <c r="L67" s="0" t="s">
        <v>85</v>
      </c>
      <c r="N67" s="0" t="s">
        <v>80</v>
      </c>
      <c r="O67" s="7" t="n">
        <v>0.613888888888889</v>
      </c>
      <c r="P67" s="7" t="n">
        <v>0.633333333333333</v>
      </c>
      <c r="Q67" s="0" t="s">
        <v>518</v>
      </c>
      <c r="S67" s="0" t="s">
        <v>120</v>
      </c>
      <c r="T67" s="0" t="s">
        <v>6091</v>
      </c>
    </row>
    <row r="68" customFormat="false" ht="15" hidden="true" customHeight="false" outlineLevel="0" collapsed="false">
      <c r="A68" s="170" t="n">
        <v>43976</v>
      </c>
      <c r="B68" s="0" t="s">
        <v>519</v>
      </c>
      <c r="C68" s="1" t="n">
        <v>400</v>
      </c>
      <c r="D68" s="0" t="s">
        <v>104</v>
      </c>
      <c r="E68" s="0" t="s">
        <v>270</v>
      </c>
      <c r="G68" s="174" t="n">
        <f aca="false">MONTH(A68)+100</f>
        <v>105</v>
      </c>
      <c r="H68" s="0" t="n">
        <f aca="false">IF(MONTH(A68)=MONTH(A67),H67+1,1001)</f>
        <v>1060</v>
      </c>
      <c r="I68" s="0" t="str">
        <f aca="false">YEAR(A68)&amp;RIGHT(G68,2)&amp;RIGHT(H68,3)</f>
        <v>202005060</v>
      </c>
      <c r="J68" s="122" t="s">
        <v>6117</v>
      </c>
      <c r="L68" s="0" t="s">
        <v>113</v>
      </c>
      <c r="N68" s="0" t="s">
        <v>80</v>
      </c>
      <c r="O68" s="7" t="n">
        <v>0.448611111111111</v>
      </c>
      <c r="P68" s="7" t="n">
        <v>0.451388888888889</v>
      </c>
      <c r="Q68" s="0" t="s">
        <v>271</v>
      </c>
      <c r="S68" s="0" t="s">
        <v>120</v>
      </c>
      <c r="T68" s="0" t="s">
        <v>6091</v>
      </c>
    </row>
    <row r="69" customFormat="false" ht="15" hidden="true" customHeight="false" outlineLevel="0" collapsed="false">
      <c r="A69" s="170" t="n">
        <v>43976</v>
      </c>
      <c r="B69" s="0" t="s">
        <v>520</v>
      </c>
      <c r="C69" s="1" t="n">
        <v>350</v>
      </c>
      <c r="D69" s="0" t="s">
        <v>104</v>
      </c>
      <c r="E69" s="122" t="s">
        <v>521</v>
      </c>
      <c r="F69" s="0" t="s">
        <v>6088</v>
      </c>
      <c r="G69" s="174" t="n">
        <f aca="false">MONTH(A69)+100</f>
        <v>105</v>
      </c>
      <c r="H69" s="0" t="n">
        <f aca="false">IF(MONTH(A69)=MONTH(A68),H68+1,1001)</f>
        <v>1061</v>
      </c>
      <c r="I69" s="0" t="str">
        <f aca="false">YEAR(A69)&amp;RIGHT(G69,2)&amp;RIGHT(H69,3)</f>
        <v>202005061</v>
      </c>
      <c r="J69" s="122" t="s">
        <v>6155</v>
      </c>
      <c r="L69" s="0" t="s">
        <v>113</v>
      </c>
      <c r="N69" s="0" t="s">
        <v>80</v>
      </c>
      <c r="O69" s="7" t="n">
        <v>0.477777777777778</v>
      </c>
      <c r="P69" s="7" t="n">
        <v>0.481944444444444</v>
      </c>
      <c r="Q69" s="0" t="s">
        <v>522</v>
      </c>
      <c r="S69" s="0" t="s">
        <v>120</v>
      </c>
      <c r="T69" s="0" t="s">
        <v>6091</v>
      </c>
    </row>
    <row r="70" customFormat="false" ht="15" hidden="true" customHeight="false" outlineLevel="0" collapsed="false">
      <c r="A70" s="170" t="n">
        <v>43977</v>
      </c>
      <c r="B70" s="0" t="s">
        <v>541</v>
      </c>
      <c r="C70" s="1" t="n">
        <v>600</v>
      </c>
      <c r="D70" s="0" t="s">
        <v>104</v>
      </c>
      <c r="E70" s="0" t="s">
        <v>542</v>
      </c>
      <c r="G70" s="174" t="n">
        <f aca="false">MONTH(A70)+100</f>
        <v>105</v>
      </c>
      <c r="H70" s="0" t="n">
        <f aca="false">IF(MONTH(A70)=MONTH(A69),H69+1,1001)</f>
        <v>1062</v>
      </c>
      <c r="I70" s="0" t="str">
        <f aca="false">YEAR(A70)&amp;RIGHT(G70,2)&amp;RIGHT(H70,3)</f>
        <v>202005062</v>
      </c>
      <c r="J70" s="122" t="s">
        <v>6156</v>
      </c>
      <c r="L70" s="0" t="s">
        <v>79</v>
      </c>
      <c r="N70" s="0" t="s">
        <v>80</v>
      </c>
      <c r="O70" s="7" t="n">
        <v>0.430555555555556</v>
      </c>
      <c r="P70" s="7" t="n">
        <v>0.472222222222222</v>
      </c>
      <c r="Q70" s="0" t="s">
        <v>543</v>
      </c>
      <c r="S70" s="0" t="s">
        <v>120</v>
      </c>
      <c r="T70" s="0" t="s">
        <v>6095</v>
      </c>
    </row>
    <row r="71" customFormat="false" ht="15" hidden="true" customHeight="false" outlineLevel="0" collapsed="false">
      <c r="A71" s="170" t="n">
        <v>43979</v>
      </c>
      <c r="B71" s="0" t="s">
        <v>563</v>
      </c>
      <c r="C71" s="1" t="n">
        <v>300</v>
      </c>
      <c r="D71" s="0" t="s">
        <v>77</v>
      </c>
      <c r="E71" s="0" t="s">
        <v>564</v>
      </c>
      <c r="G71" s="174" t="n">
        <f aca="false">MONTH(A71)+100</f>
        <v>105</v>
      </c>
      <c r="H71" s="0" t="n">
        <f aca="false">IF(MONTH(A71)=MONTH(A70),H70+1,1001)</f>
        <v>1063</v>
      </c>
      <c r="I71" s="0" t="str">
        <f aca="false">YEAR(A71)&amp;RIGHT(G71,2)&amp;RIGHT(H71,3)</f>
        <v>202005063</v>
      </c>
      <c r="J71" s="122" t="s">
        <v>6157</v>
      </c>
      <c r="L71" s="0" t="s">
        <v>187</v>
      </c>
      <c r="N71" s="0" t="s">
        <v>80</v>
      </c>
      <c r="O71" s="96" t="n">
        <v>0.408333333333333</v>
      </c>
      <c r="P71" s="7" t="n">
        <v>0.4125</v>
      </c>
      <c r="Q71" s="0" t="s">
        <v>565</v>
      </c>
      <c r="S71" s="0" t="s">
        <v>120</v>
      </c>
      <c r="T71" s="0" t="s">
        <v>6097</v>
      </c>
    </row>
    <row r="72" customFormat="false" ht="15" hidden="true" customHeight="false" outlineLevel="0" collapsed="false">
      <c r="A72" s="170" t="n">
        <v>43979</v>
      </c>
      <c r="B72" s="0" t="s">
        <v>566</v>
      </c>
      <c r="C72" s="1" t="n">
        <v>500</v>
      </c>
      <c r="D72" s="0" t="s">
        <v>77</v>
      </c>
      <c r="E72" s="0" t="s">
        <v>567</v>
      </c>
      <c r="G72" s="174" t="n">
        <f aca="false">MONTH(A72)+100</f>
        <v>105</v>
      </c>
      <c r="H72" s="0" t="n">
        <f aca="false">IF(MONTH(A72)=MONTH(A71),H71+1,1001)</f>
        <v>1064</v>
      </c>
      <c r="I72" s="0" t="str">
        <f aca="false">YEAR(A72)&amp;RIGHT(G72,2)&amp;RIGHT(H72,3)</f>
        <v>202005064</v>
      </c>
      <c r="J72" s="122" t="s">
        <v>6158</v>
      </c>
      <c r="L72" s="0" t="s">
        <v>131</v>
      </c>
      <c r="N72" s="0" t="s">
        <v>80</v>
      </c>
      <c r="O72" s="7" t="n">
        <v>0.713888888888889</v>
      </c>
      <c r="P72" s="7" t="n">
        <v>0.743055555555555</v>
      </c>
      <c r="Q72" s="0" t="s">
        <v>569</v>
      </c>
      <c r="S72" s="0" t="s">
        <v>120</v>
      </c>
      <c r="T72" s="0" t="s">
        <v>6097</v>
      </c>
    </row>
    <row r="73" customFormat="false" ht="15" hidden="true" customHeight="false" outlineLevel="0" collapsed="false">
      <c r="A73" s="170" t="n">
        <v>43979</v>
      </c>
      <c r="B73" s="0" t="s">
        <v>570</v>
      </c>
      <c r="C73" s="1" t="n">
        <v>300</v>
      </c>
      <c r="D73" s="0" t="s">
        <v>104</v>
      </c>
      <c r="E73" s="0" t="s">
        <v>571</v>
      </c>
      <c r="G73" s="174" t="n">
        <f aca="false">MONTH(A73)+100</f>
        <v>105</v>
      </c>
      <c r="H73" s="0" t="n">
        <f aca="false">IF(MONTH(A73)=MONTH(A72),H72+1,1001)</f>
        <v>1065</v>
      </c>
      <c r="I73" s="0" t="str">
        <f aca="false">YEAR(A73)&amp;RIGHT(G73,2)&amp;RIGHT(H73,3)</f>
        <v>202005065</v>
      </c>
      <c r="J73" s="122" t="s">
        <v>6159</v>
      </c>
      <c r="L73" s="0" t="s">
        <v>100</v>
      </c>
      <c r="N73" s="0" t="s">
        <v>80</v>
      </c>
      <c r="O73" s="7" t="n">
        <v>0.499305555555555</v>
      </c>
      <c r="P73" s="7" t="n">
        <v>0.504166666666667</v>
      </c>
      <c r="Q73" s="0" t="s">
        <v>572</v>
      </c>
      <c r="S73" s="0" t="s">
        <v>120</v>
      </c>
      <c r="T73" s="0" t="s">
        <v>6097</v>
      </c>
    </row>
    <row r="74" customFormat="false" ht="15" hidden="true" customHeight="false" outlineLevel="0" collapsed="false">
      <c r="A74" s="170" t="n">
        <v>43979</v>
      </c>
      <c r="B74" s="0" t="s">
        <v>573</v>
      </c>
      <c r="C74" s="1" t="n">
        <v>300</v>
      </c>
      <c r="D74" s="0" t="s">
        <v>104</v>
      </c>
      <c r="E74" s="0" t="s">
        <v>574</v>
      </c>
      <c r="G74" s="174" t="n">
        <f aca="false">MONTH(A74)+100</f>
        <v>105</v>
      </c>
      <c r="H74" s="0" t="n">
        <f aca="false">IF(MONTH(A74)=MONTH(A73),H73+1,1001)</f>
        <v>1066</v>
      </c>
      <c r="I74" s="0" t="str">
        <f aca="false">YEAR(A74)&amp;RIGHT(G74,2)&amp;RIGHT(H74,3)</f>
        <v>202005066</v>
      </c>
      <c r="J74" s="122" t="s">
        <v>6160</v>
      </c>
      <c r="L74" s="0" t="s">
        <v>159</v>
      </c>
      <c r="N74" s="0" t="s">
        <v>80</v>
      </c>
      <c r="O74" s="7" t="n">
        <v>0.579861111111111</v>
      </c>
      <c r="P74" s="7" t="n">
        <v>0.585416666666667</v>
      </c>
      <c r="Q74" s="0" t="s">
        <v>575</v>
      </c>
      <c r="S74" s="0" t="s">
        <v>120</v>
      </c>
      <c r="T74" s="0" t="s">
        <v>6097</v>
      </c>
    </row>
    <row r="75" customFormat="false" ht="15" hidden="true" customHeight="false" outlineLevel="0" collapsed="false">
      <c r="A75" s="170" t="n">
        <v>43979</v>
      </c>
      <c r="B75" s="0" t="s">
        <v>576</v>
      </c>
      <c r="C75" s="1" t="n">
        <v>450</v>
      </c>
      <c r="D75" s="0" t="s">
        <v>104</v>
      </c>
      <c r="E75" s="122" t="s">
        <v>577</v>
      </c>
      <c r="F75" s="0" t="s">
        <v>6088</v>
      </c>
      <c r="G75" s="174" t="n">
        <f aca="false">MONTH(A75)+100</f>
        <v>105</v>
      </c>
      <c r="H75" s="0" t="n">
        <f aca="false">IF(MONTH(A75)=MONTH(A74),H74+1,1001)</f>
        <v>1067</v>
      </c>
      <c r="I75" s="0" t="str">
        <f aca="false">YEAR(A75)&amp;RIGHT(G75,2)&amp;RIGHT(H75,3)</f>
        <v>202005067</v>
      </c>
      <c r="J75" s="122" t="s">
        <v>6161</v>
      </c>
      <c r="L75" s="0" t="s">
        <v>314</v>
      </c>
      <c r="N75" s="0" t="s">
        <v>80</v>
      </c>
      <c r="O75" s="7" t="n">
        <v>0.638888888888889</v>
      </c>
      <c r="P75" s="7" t="n">
        <v>0.644444444444444</v>
      </c>
      <c r="Q75" s="0" t="s">
        <v>578</v>
      </c>
      <c r="S75" s="0" t="s">
        <v>120</v>
      </c>
      <c r="T75" s="0" t="s">
        <v>6097</v>
      </c>
    </row>
    <row r="76" customFormat="false" ht="15" hidden="true" customHeight="false" outlineLevel="0" collapsed="false">
      <c r="A76" s="170" t="n">
        <v>43980</v>
      </c>
      <c r="B76" s="0" t="s">
        <v>592</v>
      </c>
      <c r="C76" s="1" t="n">
        <v>300</v>
      </c>
      <c r="D76" s="0" t="s">
        <v>77</v>
      </c>
      <c r="E76" s="122" t="s">
        <v>593</v>
      </c>
      <c r="F76" s="0" t="s">
        <v>6088</v>
      </c>
      <c r="G76" s="174" t="n">
        <f aca="false">MONTH(A76)+100</f>
        <v>105</v>
      </c>
      <c r="H76" s="0" t="n">
        <f aca="false">IF(MONTH(A76)=MONTH(A75),H75+1,1001)</f>
        <v>1068</v>
      </c>
      <c r="I76" s="0" t="str">
        <f aca="false">YEAR(A76)&amp;RIGHT(G76,2)&amp;RIGHT(H76,3)</f>
        <v>202005068</v>
      </c>
      <c r="J76" s="122" t="s">
        <v>6162</v>
      </c>
      <c r="L76" s="0" t="s">
        <v>187</v>
      </c>
      <c r="N76" s="0" t="s">
        <v>80</v>
      </c>
      <c r="O76" s="7" t="n">
        <v>0.640972222222222</v>
      </c>
      <c r="P76" s="7" t="n">
        <v>0.661805555555556</v>
      </c>
      <c r="Q76" s="0" t="s">
        <v>594</v>
      </c>
      <c r="S76" s="0" t="s">
        <v>120</v>
      </c>
      <c r="T76" s="0" t="s">
        <v>5143</v>
      </c>
    </row>
    <row r="77" customFormat="false" ht="15" hidden="true" customHeight="false" outlineLevel="0" collapsed="false">
      <c r="A77" s="170" t="n">
        <v>43980</v>
      </c>
      <c r="B77" s="0" t="s">
        <v>595</v>
      </c>
      <c r="C77" s="1" t="n">
        <v>450</v>
      </c>
      <c r="D77" s="0" t="s">
        <v>104</v>
      </c>
      <c r="E77" s="0" t="s">
        <v>596</v>
      </c>
      <c r="G77" s="174" t="n">
        <f aca="false">MONTH(A77)+100</f>
        <v>105</v>
      </c>
      <c r="H77" s="0" t="n">
        <f aca="false">IF(MONTH(A77)=MONTH(A76),H76+1,1001)</f>
        <v>1069</v>
      </c>
      <c r="I77" s="0" t="str">
        <f aca="false">YEAR(A77)&amp;RIGHT(G77,2)&amp;RIGHT(H77,3)</f>
        <v>202005069</v>
      </c>
      <c r="J77" s="122" t="s">
        <v>6163</v>
      </c>
      <c r="L77" s="0" t="s">
        <v>314</v>
      </c>
      <c r="N77" s="0" t="s">
        <v>80</v>
      </c>
      <c r="O77" s="7" t="n">
        <v>0.696527777777778</v>
      </c>
      <c r="P77" s="7" t="n">
        <v>0.704166666666667</v>
      </c>
      <c r="Q77" s="0" t="s">
        <v>597</v>
      </c>
      <c r="S77" s="0" t="s">
        <v>120</v>
      </c>
      <c r="T77" s="0" t="s">
        <v>5143</v>
      </c>
    </row>
    <row r="78" customFormat="false" ht="15" hidden="true" customHeight="false" outlineLevel="0" collapsed="false">
      <c r="A78" s="170" t="n">
        <v>43980</v>
      </c>
      <c r="B78" s="0" t="s">
        <v>598</v>
      </c>
      <c r="C78" s="1" t="n">
        <v>450</v>
      </c>
      <c r="D78" s="0" t="s">
        <v>104</v>
      </c>
      <c r="E78" s="0" t="s">
        <v>599</v>
      </c>
      <c r="G78" s="174" t="n">
        <f aca="false">MONTH(A78)+100</f>
        <v>105</v>
      </c>
      <c r="H78" s="0" t="n">
        <f aca="false">IF(MONTH(A78)=MONTH(A77),H77+1,1001)</f>
        <v>1070</v>
      </c>
      <c r="I78" s="0" t="str">
        <f aca="false">YEAR(A78)&amp;RIGHT(G78,2)&amp;RIGHT(H78,3)</f>
        <v>202005070</v>
      </c>
      <c r="J78" s="122" t="s">
        <v>6164</v>
      </c>
      <c r="L78" s="0" t="s">
        <v>113</v>
      </c>
      <c r="N78" s="0" t="s">
        <v>80</v>
      </c>
      <c r="O78" s="7" t="n">
        <v>0.782638888888889</v>
      </c>
      <c r="P78" s="7" t="n">
        <v>0.81875</v>
      </c>
      <c r="Q78" s="0" t="s">
        <v>600</v>
      </c>
      <c r="S78" s="0" t="s">
        <v>120</v>
      </c>
      <c r="T78" s="0" t="s">
        <v>5143</v>
      </c>
    </row>
    <row r="79" customFormat="false" ht="15" hidden="true" customHeight="false" outlineLevel="0" collapsed="false">
      <c r="A79" s="170" t="n">
        <v>43981</v>
      </c>
      <c r="B79" s="0" t="s">
        <v>381</v>
      </c>
      <c r="C79" s="1" t="n">
        <v>300</v>
      </c>
      <c r="D79" s="0" t="s">
        <v>606</v>
      </c>
      <c r="E79" s="0" t="s">
        <v>382</v>
      </c>
      <c r="G79" s="174" t="n">
        <f aca="false">MONTH(A79)+100</f>
        <v>105</v>
      </c>
      <c r="H79" s="0" t="n">
        <f aca="false">IF(MONTH(A79)=MONTH(A78),H78+1,1001)</f>
        <v>1071</v>
      </c>
      <c r="I79" s="0" t="str">
        <f aca="false">YEAR(A79)&amp;RIGHT(G79,2)&amp;RIGHT(H79,3)</f>
        <v>202005071</v>
      </c>
      <c r="J79" s="122" t="s">
        <v>6138</v>
      </c>
      <c r="K79" s="0" t="s">
        <v>381</v>
      </c>
      <c r="L79" s="0" t="s">
        <v>183</v>
      </c>
      <c r="N79" s="0" t="s">
        <v>80</v>
      </c>
      <c r="O79" s="7" t="n">
        <v>0.521527777777778</v>
      </c>
      <c r="P79" s="7" t="n">
        <v>0.547916666666667</v>
      </c>
      <c r="Q79" s="0" t="s">
        <v>607</v>
      </c>
      <c r="S79" s="0" t="s">
        <v>120</v>
      </c>
      <c r="T79" s="0" t="s">
        <v>6106</v>
      </c>
    </row>
    <row r="80" customFormat="false" ht="15" hidden="true" customHeight="false" outlineLevel="0" collapsed="false">
      <c r="A80" s="170" t="n">
        <v>43981</v>
      </c>
      <c r="B80" s="0" t="s">
        <v>608</v>
      </c>
      <c r="C80" s="1" t="n">
        <v>300</v>
      </c>
      <c r="D80" s="0" t="s">
        <v>104</v>
      </c>
      <c r="E80" s="122" t="s">
        <v>609</v>
      </c>
      <c r="F80" s="0" t="s">
        <v>6088</v>
      </c>
      <c r="G80" s="174" t="n">
        <f aca="false">MONTH(A80)+100</f>
        <v>105</v>
      </c>
      <c r="H80" s="0" t="n">
        <f aca="false">IF(MONTH(A80)=MONTH(A79),H79+1,1001)</f>
        <v>1072</v>
      </c>
      <c r="I80" s="0" t="str">
        <f aca="false">YEAR(A80)&amp;RIGHT(G80,2)&amp;RIGHT(H80,3)</f>
        <v>202005072</v>
      </c>
      <c r="J80" s="122" t="s">
        <v>6165</v>
      </c>
      <c r="K80" s="0" t="s">
        <v>610</v>
      </c>
      <c r="L80" s="0" t="s">
        <v>183</v>
      </c>
      <c r="N80" s="0" t="s">
        <v>80</v>
      </c>
      <c r="O80" s="7" t="n">
        <v>0.659027777777778</v>
      </c>
      <c r="P80" s="7" t="n">
        <v>0.688888888888889</v>
      </c>
      <c r="Q80" s="0" t="s">
        <v>611</v>
      </c>
      <c r="S80" s="0" t="s">
        <v>120</v>
      </c>
      <c r="T80" s="0" t="s">
        <v>6106</v>
      </c>
    </row>
    <row r="81" customFormat="false" ht="15" hidden="true" customHeight="false" outlineLevel="0" collapsed="false">
      <c r="A81" s="170" t="n">
        <v>43981</v>
      </c>
      <c r="B81" s="0" t="s">
        <v>608</v>
      </c>
      <c r="C81" s="1" t="n">
        <v>300</v>
      </c>
      <c r="D81" s="0" t="s">
        <v>104</v>
      </c>
      <c r="E81" s="0" t="s">
        <v>612</v>
      </c>
      <c r="G81" s="174" t="n">
        <f aca="false">MONTH(A81)+100</f>
        <v>105</v>
      </c>
      <c r="H81" s="0" t="n">
        <f aca="false">IF(MONTH(A81)=MONTH(A80),H80+1,1001)</f>
        <v>1073</v>
      </c>
      <c r="I81" s="0" t="str">
        <f aca="false">YEAR(A81)&amp;RIGHT(G81,2)&amp;RIGHT(H81,3)</f>
        <v>202005073</v>
      </c>
      <c r="J81" s="122" t="s">
        <v>6166</v>
      </c>
      <c r="K81" s="0" t="s">
        <v>610</v>
      </c>
      <c r="L81" s="0" t="s">
        <v>183</v>
      </c>
      <c r="N81" s="0" t="s">
        <v>80</v>
      </c>
      <c r="O81" s="7" t="n">
        <v>0.708333333333333</v>
      </c>
      <c r="P81" s="7" t="n">
        <v>0.715972222222222</v>
      </c>
      <c r="Q81" s="0" t="s">
        <v>613</v>
      </c>
      <c r="S81" s="0" t="s">
        <v>120</v>
      </c>
      <c r="T81" s="0" t="s">
        <v>6106</v>
      </c>
    </row>
    <row r="82" customFormat="false" ht="15" hidden="true" customHeight="false" outlineLevel="0" collapsed="false">
      <c r="A82" s="170" t="n">
        <v>43981</v>
      </c>
      <c r="B82" s="0" t="s">
        <v>608</v>
      </c>
      <c r="C82" s="1" t="n">
        <v>300</v>
      </c>
      <c r="D82" s="0" t="s">
        <v>104</v>
      </c>
      <c r="E82" s="0" t="s">
        <v>614</v>
      </c>
      <c r="G82" s="174" t="n">
        <f aca="false">MONTH(A82)+100</f>
        <v>105</v>
      </c>
      <c r="H82" s="0" t="n">
        <f aca="false">IF(MONTH(A82)=MONTH(A81),H81+1,1001)</f>
        <v>1074</v>
      </c>
      <c r="I82" s="0" t="str">
        <f aca="false">YEAR(A82)&amp;RIGHT(G82,2)&amp;RIGHT(H82,3)</f>
        <v>202005074</v>
      </c>
      <c r="J82" s="122" t="s">
        <v>6167</v>
      </c>
      <c r="K82" s="0" t="s">
        <v>610</v>
      </c>
      <c r="L82" s="0" t="s">
        <v>183</v>
      </c>
      <c r="N82" s="0" t="s">
        <v>80</v>
      </c>
      <c r="O82" s="7" t="n">
        <v>0.739583333333333</v>
      </c>
      <c r="P82" s="7" t="n">
        <v>0.754861111111111</v>
      </c>
      <c r="Q82" s="0" t="s">
        <v>616</v>
      </c>
      <c r="S82" s="0" t="s">
        <v>120</v>
      </c>
      <c r="T82" s="0" t="s">
        <v>6106</v>
      </c>
    </row>
    <row r="83" customFormat="false" ht="15" hidden="false" customHeight="false" outlineLevel="0" collapsed="false">
      <c r="A83" s="170" t="n">
        <v>43983</v>
      </c>
      <c r="B83" s="0" t="s">
        <v>647</v>
      </c>
      <c r="C83" s="1" t="n">
        <v>350</v>
      </c>
      <c r="D83" s="0" t="s">
        <v>181</v>
      </c>
      <c r="E83" s="0" t="s">
        <v>648</v>
      </c>
      <c r="G83" s="174" t="n">
        <f aca="false">MONTH(A83)+100</f>
        <v>106</v>
      </c>
      <c r="H83" s="0" t="n">
        <f aca="false">IF(MONTH(A83)=MONTH(A82),H82+1,1001)</f>
        <v>1001</v>
      </c>
      <c r="I83" s="0" t="str">
        <f aca="false">YEAR(A83)&amp;RIGHT(G83,2)&amp;RIGHT(H83,3)</f>
        <v>202006001</v>
      </c>
      <c r="J83" s="122" t="s">
        <v>6168</v>
      </c>
      <c r="K83" s="0" t="s">
        <v>649</v>
      </c>
      <c r="L83" s="0" t="s">
        <v>183</v>
      </c>
      <c r="N83" s="0" t="s">
        <v>80</v>
      </c>
      <c r="O83" s="96" t="n">
        <v>0.453472222222222</v>
      </c>
      <c r="P83" s="7" t="n">
        <v>0.480555555555556</v>
      </c>
      <c r="Q83" s="0" t="s">
        <v>650</v>
      </c>
      <c r="S83" s="0" t="s">
        <v>75</v>
      </c>
      <c r="T83" s="0" t="s">
        <v>6091</v>
      </c>
    </row>
    <row r="84" customFormat="false" ht="15" hidden="true" customHeight="false" outlineLevel="0" collapsed="false">
      <c r="A84" s="170" t="n">
        <v>43983</v>
      </c>
      <c r="B84" s="0" t="s">
        <v>651</v>
      </c>
      <c r="C84" s="1" t="n">
        <v>300</v>
      </c>
      <c r="D84" s="0" t="s">
        <v>104</v>
      </c>
      <c r="E84" s="122" t="s">
        <v>652</v>
      </c>
      <c r="F84" s="0" t="s">
        <v>6088</v>
      </c>
      <c r="G84" s="174" t="n">
        <f aca="false">MONTH(A84)+100</f>
        <v>106</v>
      </c>
      <c r="H84" s="0" t="n">
        <f aca="false">IF(MONTH(A84)=MONTH(A83),H83+1,1001)</f>
        <v>1002</v>
      </c>
      <c r="I84" s="0" t="str">
        <f aca="false">YEAR(A84)&amp;RIGHT(G84,2)&amp;RIGHT(H84,3)</f>
        <v>202006002</v>
      </c>
      <c r="J84" s="122" t="s">
        <v>6169</v>
      </c>
      <c r="L84" s="0" t="s">
        <v>100</v>
      </c>
      <c r="N84" s="0" t="s">
        <v>80</v>
      </c>
      <c r="O84" s="7"/>
      <c r="P84" s="7" t="n">
        <v>0.429166666666667</v>
      </c>
      <c r="Q84" s="0" t="s">
        <v>653</v>
      </c>
      <c r="S84" s="0" t="s">
        <v>75</v>
      </c>
      <c r="T84" s="0" t="s">
        <v>6091</v>
      </c>
    </row>
    <row r="85" customFormat="false" ht="15" hidden="true" customHeight="false" outlineLevel="0" collapsed="false">
      <c r="A85" s="170" t="n">
        <v>43983</v>
      </c>
      <c r="B85" s="0" t="s">
        <v>204</v>
      </c>
      <c r="C85" s="1" t="n">
        <v>400</v>
      </c>
      <c r="D85" s="0" t="s">
        <v>104</v>
      </c>
      <c r="E85" s="0" t="s">
        <v>205</v>
      </c>
      <c r="G85" s="174" t="n">
        <f aca="false">MONTH(A85)+100</f>
        <v>106</v>
      </c>
      <c r="H85" s="0" t="n">
        <f aca="false">IF(MONTH(A85)=MONTH(A84),H84+1,1001)</f>
        <v>1003</v>
      </c>
      <c r="I85" s="0" t="str">
        <f aca="false">YEAR(A85)&amp;RIGHT(G85,2)&amp;RIGHT(H85,3)</f>
        <v>202006003</v>
      </c>
      <c r="J85" s="122" t="s">
        <v>6107</v>
      </c>
      <c r="K85" s="0" t="s">
        <v>204</v>
      </c>
      <c r="L85" s="0" t="s">
        <v>79</v>
      </c>
      <c r="N85" s="0" t="s">
        <v>80</v>
      </c>
      <c r="O85" s="7" t="n">
        <v>0.5375</v>
      </c>
      <c r="P85" s="7" t="n">
        <v>0.572916666666667</v>
      </c>
      <c r="Q85" s="0" t="s">
        <v>207</v>
      </c>
      <c r="S85" s="0" t="s">
        <v>75</v>
      </c>
      <c r="T85" s="0" t="s">
        <v>6091</v>
      </c>
    </row>
    <row r="86" customFormat="false" ht="15" hidden="true" customHeight="false" outlineLevel="0" collapsed="false">
      <c r="A86" s="170" t="n">
        <v>43983</v>
      </c>
      <c r="B86" s="0" t="s">
        <v>655</v>
      </c>
      <c r="C86" s="1" t="n">
        <v>300</v>
      </c>
      <c r="D86" s="0" t="s">
        <v>104</v>
      </c>
      <c r="E86" s="0" t="s">
        <v>656</v>
      </c>
      <c r="G86" s="174" t="n">
        <f aca="false">MONTH(A86)+100</f>
        <v>106</v>
      </c>
      <c r="H86" s="0" t="n">
        <f aca="false">IF(MONTH(A86)=MONTH(A85),H85+1,1001)</f>
        <v>1004</v>
      </c>
      <c r="I86" s="0" t="str">
        <f aca="false">YEAR(A86)&amp;RIGHT(G86,2)&amp;RIGHT(H86,3)</f>
        <v>202006004</v>
      </c>
      <c r="J86" s="122" t="s">
        <v>6170</v>
      </c>
      <c r="L86" s="0" t="s">
        <v>113</v>
      </c>
      <c r="N86" s="0" t="s">
        <v>80</v>
      </c>
      <c r="O86" s="7" t="n">
        <v>0.639583333333333</v>
      </c>
      <c r="P86" s="7" t="n">
        <v>0.648611111111111</v>
      </c>
      <c r="Q86" s="0" t="s">
        <v>657</v>
      </c>
      <c r="S86" s="0" t="s">
        <v>75</v>
      </c>
      <c r="T86" s="0" t="s">
        <v>6091</v>
      </c>
    </row>
    <row r="87" customFormat="false" ht="15" hidden="true" customHeight="false" outlineLevel="0" collapsed="false">
      <c r="A87" s="170" t="n">
        <v>43983</v>
      </c>
      <c r="B87" s="0" t="s">
        <v>658</v>
      </c>
      <c r="C87" s="1" t="n">
        <v>300</v>
      </c>
      <c r="D87" s="0" t="s">
        <v>104</v>
      </c>
      <c r="E87" s="0" t="s">
        <v>659</v>
      </c>
      <c r="G87" s="174" t="n">
        <f aca="false">MONTH(A87)+100</f>
        <v>106</v>
      </c>
      <c r="H87" s="0" t="n">
        <f aca="false">IF(MONTH(A87)=MONTH(A86),H86+1,1001)</f>
        <v>1005</v>
      </c>
      <c r="I87" s="0" t="str">
        <f aca="false">YEAR(A87)&amp;RIGHT(G87,2)&amp;RIGHT(H87,3)</f>
        <v>202006005</v>
      </c>
      <c r="J87" s="122" t="s">
        <v>6171</v>
      </c>
      <c r="L87" s="0" t="s">
        <v>187</v>
      </c>
      <c r="N87" s="0" t="s">
        <v>80</v>
      </c>
      <c r="O87" s="7" t="n">
        <v>0.718055555555556</v>
      </c>
      <c r="P87" s="7" t="n">
        <v>0.731944444444444</v>
      </c>
      <c r="Q87" s="0" t="s">
        <v>660</v>
      </c>
      <c r="S87" s="0" t="s">
        <v>75</v>
      </c>
      <c r="T87" s="0" t="s">
        <v>6091</v>
      </c>
    </row>
    <row r="88" customFormat="false" ht="15" hidden="true" customHeight="false" outlineLevel="0" collapsed="false">
      <c r="A88" s="170" t="n">
        <v>43984</v>
      </c>
      <c r="B88" s="0" t="s">
        <v>668</v>
      </c>
      <c r="C88" s="1" t="n">
        <v>350</v>
      </c>
      <c r="D88" s="0" t="s">
        <v>104</v>
      </c>
      <c r="E88" s="122" t="s">
        <v>669</v>
      </c>
      <c r="F88" s="0" t="s">
        <v>6088</v>
      </c>
      <c r="G88" s="174" t="n">
        <f aca="false">MONTH(A88)+100</f>
        <v>106</v>
      </c>
      <c r="H88" s="0" t="n">
        <f aca="false">IF(MONTH(A88)=MONTH(A87),H87+1,1001)</f>
        <v>1006</v>
      </c>
      <c r="I88" s="0" t="str">
        <f aca="false">YEAR(A88)&amp;RIGHT(G88,2)&amp;RIGHT(H88,3)</f>
        <v>202006006</v>
      </c>
      <c r="J88" s="122" t="s">
        <v>6172</v>
      </c>
      <c r="L88" s="0" t="s">
        <v>113</v>
      </c>
      <c r="N88" s="0" t="s">
        <v>80</v>
      </c>
      <c r="O88" s="7" t="n">
        <v>0.523611111111111</v>
      </c>
      <c r="P88" s="7" t="n">
        <v>0.529861111111111</v>
      </c>
      <c r="Q88" s="0" t="s">
        <v>670</v>
      </c>
      <c r="S88" s="0" t="s">
        <v>75</v>
      </c>
      <c r="T88" s="0" t="s">
        <v>6095</v>
      </c>
    </row>
    <row r="89" customFormat="false" ht="15" hidden="true" customHeight="false" outlineLevel="0" collapsed="false">
      <c r="A89" s="170" t="n">
        <v>43986</v>
      </c>
      <c r="B89" s="0" t="s">
        <v>680</v>
      </c>
      <c r="C89" s="1" t="n">
        <v>300</v>
      </c>
      <c r="D89" s="0" t="s">
        <v>77</v>
      </c>
      <c r="E89" s="122" t="s">
        <v>681</v>
      </c>
      <c r="F89" s="0" t="s">
        <v>6088</v>
      </c>
      <c r="G89" s="174" t="n">
        <f aca="false">MONTH(A89)+100</f>
        <v>106</v>
      </c>
      <c r="H89" s="0" t="n">
        <f aca="false">IF(MONTH(A89)=MONTH(A88),H88+1,1001)</f>
        <v>1007</v>
      </c>
      <c r="I89" s="0" t="str">
        <f aca="false">YEAR(A89)&amp;RIGHT(G89,2)&amp;RIGHT(H89,3)</f>
        <v>202006007</v>
      </c>
      <c r="J89" s="122" t="s">
        <v>6173</v>
      </c>
      <c r="L89" s="0" t="s">
        <v>113</v>
      </c>
      <c r="N89" s="0" t="s">
        <v>80</v>
      </c>
      <c r="O89" s="7" t="n">
        <v>0.48125</v>
      </c>
      <c r="P89" s="7" t="n">
        <v>0.504166666666667</v>
      </c>
      <c r="Q89" s="0" t="s">
        <v>682</v>
      </c>
      <c r="S89" s="0" t="s">
        <v>75</v>
      </c>
      <c r="T89" s="0" t="s">
        <v>6097</v>
      </c>
    </row>
    <row r="90" customFormat="false" ht="15" hidden="true" customHeight="false" outlineLevel="0" collapsed="false">
      <c r="A90" s="170" t="n">
        <v>43986</v>
      </c>
      <c r="B90" s="0" t="s">
        <v>683</v>
      </c>
      <c r="C90" s="1" t="n">
        <v>450</v>
      </c>
      <c r="D90" s="0" t="s">
        <v>104</v>
      </c>
      <c r="E90" s="0" t="s">
        <v>684</v>
      </c>
      <c r="G90" s="174" t="n">
        <f aca="false">MONTH(A90)+100</f>
        <v>106</v>
      </c>
      <c r="H90" s="0" t="n">
        <f aca="false">IF(MONTH(A90)=MONTH(A89),H89+1,1001)</f>
        <v>1008</v>
      </c>
      <c r="I90" s="0" t="str">
        <f aca="false">YEAR(A90)&amp;RIGHT(G90,2)&amp;RIGHT(H90,3)</f>
        <v>202006008</v>
      </c>
      <c r="J90" s="122" t="s">
        <v>6174</v>
      </c>
      <c r="L90" s="0" t="s">
        <v>79</v>
      </c>
      <c r="N90" s="0" t="s">
        <v>80</v>
      </c>
      <c r="O90" s="7" t="n">
        <v>0.447222222222222</v>
      </c>
      <c r="P90" s="7" t="n">
        <v>0.455555555555556</v>
      </c>
      <c r="Q90" s="0" t="s">
        <v>685</v>
      </c>
      <c r="S90" s="0" t="s">
        <v>75</v>
      </c>
      <c r="T90" s="0" t="s">
        <v>6097</v>
      </c>
    </row>
    <row r="91" customFormat="false" ht="15" hidden="true" customHeight="false" outlineLevel="0" collapsed="false">
      <c r="A91" s="170" t="n">
        <v>43986</v>
      </c>
      <c r="B91" s="0" t="s">
        <v>686</v>
      </c>
      <c r="C91" s="1" t="n">
        <v>450</v>
      </c>
      <c r="D91" s="0" t="s">
        <v>104</v>
      </c>
      <c r="E91" s="0" t="s">
        <v>687</v>
      </c>
      <c r="G91" s="174" t="n">
        <f aca="false">MONTH(A91)+100</f>
        <v>106</v>
      </c>
      <c r="H91" s="0" t="n">
        <f aca="false">IF(MONTH(A91)=MONTH(A90),H90+1,1001)</f>
        <v>1009</v>
      </c>
      <c r="I91" s="0" t="str">
        <f aca="false">YEAR(A91)&amp;RIGHT(G91,2)&amp;RIGHT(H91,3)</f>
        <v>202006009</v>
      </c>
      <c r="J91" s="122" t="s">
        <v>6175</v>
      </c>
      <c r="L91" s="0" t="s">
        <v>79</v>
      </c>
      <c r="N91" s="0" t="s">
        <v>80</v>
      </c>
      <c r="O91" s="7" t="n">
        <v>0.589583333333333</v>
      </c>
      <c r="P91" s="7" t="n">
        <v>0.592361111111111</v>
      </c>
      <c r="Q91" s="0" t="s">
        <v>688</v>
      </c>
      <c r="S91" s="0" t="s">
        <v>75</v>
      </c>
      <c r="T91" s="0" t="s">
        <v>6097</v>
      </c>
    </row>
    <row r="92" customFormat="false" ht="15" hidden="true" customHeight="false" outlineLevel="0" collapsed="false">
      <c r="A92" s="170" t="n">
        <v>43986</v>
      </c>
      <c r="B92" s="0" t="s">
        <v>689</v>
      </c>
      <c r="C92" s="1" t="n">
        <v>400</v>
      </c>
      <c r="D92" s="0" t="s">
        <v>104</v>
      </c>
      <c r="E92" s="122" t="s">
        <v>690</v>
      </c>
      <c r="F92" s="0" t="s">
        <v>6088</v>
      </c>
      <c r="G92" s="174" t="n">
        <f aca="false">MONTH(A92)+100</f>
        <v>106</v>
      </c>
      <c r="H92" s="0" t="n">
        <f aca="false">IF(MONTH(A92)=MONTH(A91),H91+1,1001)</f>
        <v>1010</v>
      </c>
      <c r="I92" s="0" t="str">
        <f aca="false">YEAR(A92)&amp;RIGHT(G92,2)&amp;RIGHT(H92,3)</f>
        <v>202006010</v>
      </c>
      <c r="J92" s="122" t="s">
        <v>6176</v>
      </c>
      <c r="L92" s="0" t="s">
        <v>100</v>
      </c>
      <c r="N92" s="0" t="s">
        <v>80</v>
      </c>
      <c r="O92" s="7" t="n">
        <v>0.702777777777778</v>
      </c>
      <c r="P92" s="7" t="n">
        <v>0.704166666666667</v>
      </c>
      <c r="Q92" s="0" t="s">
        <v>691</v>
      </c>
      <c r="S92" s="0" t="s">
        <v>75</v>
      </c>
      <c r="T92" s="0" t="s">
        <v>6097</v>
      </c>
    </row>
    <row r="93" customFormat="false" ht="15" hidden="true" customHeight="false" outlineLevel="0" collapsed="false">
      <c r="A93" s="170" t="n">
        <v>43987</v>
      </c>
      <c r="B93" s="0" t="s">
        <v>707</v>
      </c>
      <c r="C93" s="1" t="n">
        <v>380</v>
      </c>
      <c r="D93" s="0" t="s">
        <v>104</v>
      </c>
      <c r="E93" s="0" t="s">
        <v>708</v>
      </c>
      <c r="G93" s="174" t="n">
        <f aca="false">MONTH(A93)+100</f>
        <v>106</v>
      </c>
      <c r="H93" s="0" t="n">
        <f aca="false">IF(MONTH(A93)=MONTH(A92),H92+1,1001)</f>
        <v>1011</v>
      </c>
      <c r="I93" s="0" t="str">
        <f aca="false">YEAR(A93)&amp;RIGHT(G93,2)&amp;RIGHT(H93,3)</f>
        <v>202006011</v>
      </c>
      <c r="J93" s="122" t="s">
        <v>6177</v>
      </c>
      <c r="L93" s="0" t="s">
        <v>187</v>
      </c>
      <c r="N93" s="0" t="s">
        <v>80</v>
      </c>
      <c r="O93" s="7" t="n">
        <v>0.440972222222222</v>
      </c>
      <c r="P93" s="7" t="n">
        <v>0.479861111111111</v>
      </c>
      <c r="Q93" s="0" t="s">
        <v>709</v>
      </c>
      <c r="S93" s="0" t="s">
        <v>75</v>
      </c>
      <c r="T93" s="0" t="s">
        <v>5143</v>
      </c>
    </row>
    <row r="94" customFormat="false" ht="15" hidden="false" customHeight="false" outlineLevel="0" collapsed="false">
      <c r="A94" s="170" t="n">
        <v>43988</v>
      </c>
      <c r="B94" s="0" t="s">
        <v>68</v>
      </c>
      <c r="C94" s="1" t="n">
        <v>500</v>
      </c>
      <c r="D94" s="0" t="s">
        <v>69</v>
      </c>
      <c r="E94" s="0" t="s">
        <v>70</v>
      </c>
      <c r="G94" s="174" t="n">
        <f aca="false">MONTH(A94)+100</f>
        <v>106</v>
      </c>
      <c r="H94" s="0" t="n">
        <f aca="false">IF(MONTH(A94)=MONTH(A93),H93+1,1001)</f>
        <v>1012</v>
      </c>
      <c r="I94" s="0" t="str">
        <f aca="false">YEAR(A94)&amp;RIGHT(G94,2)&amp;RIGHT(H94,3)</f>
        <v>202006012</v>
      </c>
      <c r="J94" s="122" t="n">
        <v>202003001</v>
      </c>
      <c r="K94" s="0" t="s">
        <v>71</v>
      </c>
      <c r="L94" s="0" t="s">
        <v>113</v>
      </c>
      <c r="N94" s="0" t="s">
        <v>80</v>
      </c>
      <c r="O94" s="7" t="n">
        <v>0.671527777777778</v>
      </c>
      <c r="P94" s="7" t="n">
        <v>0.692361111111111</v>
      </c>
      <c r="Q94" s="0" t="s">
        <v>74</v>
      </c>
      <c r="S94" s="0" t="s">
        <v>75</v>
      </c>
      <c r="T94" s="0" t="s">
        <v>6106</v>
      </c>
    </row>
    <row r="95" customFormat="false" ht="15" hidden="true" customHeight="false" outlineLevel="0" collapsed="false">
      <c r="A95" s="170" t="n">
        <v>43990</v>
      </c>
      <c r="B95" s="0" t="s">
        <v>716</v>
      </c>
      <c r="C95" s="1" t="n">
        <v>300</v>
      </c>
      <c r="D95" s="0" t="s">
        <v>77</v>
      </c>
      <c r="E95" s="0" t="s">
        <v>717</v>
      </c>
      <c r="G95" s="174" t="n">
        <f aca="false">MONTH(A95)+100</f>
        <v>106</v>
      </c>
      <c r="H95" s="0" t="n">
        <f aca="false">IF(MONTH(A95)=MONTH(A94),H94+1,1001)</f>
        <v>1013</v>
      </c>
      <c r="I95" s="0" t="str">
        <f aca="false">YEAR(A95)&amp;RIGHT(G95,2)&amp;RIGHT(H95,3)</f>
        <v>202006013</v>
      </c>
      <c r="J95" s="122" t="s">
        <v>6178</v>
      </c>
      <c r="L95" s="0" t="s">
        <v>113</v>
      </c>
      <c r="N95" s="0" t="s">
        <v>80</v>
      </c>
      <c r="O95" s="7" t="n">
        <v>0.635416666666667</v>
      </c>
      <c r="P95" s="7" t="n">
        <v>0.656944444444444</v>
      </c>
      <c r="Q95" s="0" t="s">
        <v>718</v>
      </c>
      <c r="S95" s="0" t="s">
        <v>115</v>
      </c>
      <c r="T95" s="0" t="s">
        <v>6091</v>
      </c>
    </row>
    <row r="96" customFormat="false" ht="15" hidden="true" customHeight="false" outlineLevel="0" collapsed="false">
      <c r="A96" s="170" t="n">
        <v>43990</v>
      </c>
      <c r="B96" s="0" t="s">
        <v>719</v>
      </c>
      <c r="C96" s="1" t="n">
        <v>300</v>
      </c>
      <c r="D96" s="0" t="s">
        <v>104</v>
      </c>
      <c r="E96" s="0" t="s">
        <v>720</v>
      </c>
      <c r="G96" s="174" t="n">
        <f aca="false">MONTH(A96)+100</f>
        <v>106</v>
      </c>
      <c r="H96" s="0" t="n">
        <f aca="false">IF(MONTH(A96)=MONTH(A95),H95+1,1001)</f>
        <v>1014</v>
      </c>
      <c r="I96" s="0" t="str">
        <f aca="false">YEAR(A96)&amp;RIGHT(G96,2)&amp;RIGHT(H96,3)</f>
        <v>202006014</v>
      </c>
      <c r="J96" s="122" t="s">
        <v>6179</v>
      </c>
      <c r="L96" s="0" t="s">
        <v>100</v>
      </c>
      <c r="N96" s="0" t="s">
        <v>80</v>
      </c>
      <c r="O96" s="7" t="n">
        <v>0.4625</v>
      </c>
      <c r="P96" s="7" t="n">
        <v>0.483333333333333</v>
      </c>
      <c r="Q96" s="0" t="s">
        <v>721</v>
      </c>
      <c r="S96" s="0" t="s">
        <v>115</v>
      </c>
      <c r="T96" s="0" t="s">
        <v>6091</v>
      </c>
    </row>
    <row r="97" customFormat="false" ht="15" hidden="true" customHeight="false" outlineLevel="0" collapsed="false">
      <c r="A97" s="170" t="n">
        <v>43990</v>
      </c>
      <c r="B97" s="0" t="s">
        <v>722</v>
      </c>
      <c r="C97" s="1" t="n">
        <v>300</v>
      </c>
      <c r="D97" s="0" t="s">
        <v>104</v>
      </c>
      <c r="E97" s="0" t="s">
        <v>723</v>
      </c>
      <c r="G97" s="174" t="n">
        <f aca="false">MONTH(A97)+100</f>
        <v>106</v>
      </c>
      <c r="H97" s="0" t="n">
        <f aca="false">IF(MONTH(A97)=MONTH(A96),H96+1,1001)</f>
        <v>1015</v>
      </c>
      <c r="I97" s="0" t="str">
        <f aca="false">YEAR(A97)&amp;RIGHT(G97,2)&amp;RIGHT(H97,3)</f>
        <v>202006015</v>
      </c>
      <c r="J97" s="122" t="s">
        <v>6180</v>
      </c>
      <c r="L97" s="0" t="s">
        <v>100</v>
      </c>
      <c r="N97" s="0" t="s">
        <v>80</v>
      </c>
      <c r="O97" s="7" t="n">
        <v>0.594444444444444</v>
      </c>
      <c r="P97" s="7" t="n">
        <v>0.617361111111111</v>
      </c>
      <c r="Q97" s="0" t="s">
        <v>724</v>
      </c>
      <c r="S97" s="0" t="s">
        <v>115</v>
      </c>
      <c r="T97" s="0" t="s">
        <v>6091</v>
      </c>
    </row>
    <row r="98" customFormat="false" ht="15" hidden="true" customHeight="false" outlineLevel="0" collapsed="false">
      <c r="A98" s="170" t="n">
        <v>43990</v>
      </c>
      <c r="B98" s="0" t="s">
        <v>725</v>
      </c>
      <c r="C98" s="1" t="n">
        <v>300</v>
      </c>
      <c r="D98" s="0" t="s">
        <v>104</v>
      </c>
      <c r="E98" s="0" t="s">
        <v>726</v>
      </c>
      <c r="G98" s="174" t="n">
        <f aca="false">MONTH(A98)+100</f>
        <v>106</v>
      </c>
      <c r="H98" s="0" t="n">
        <f aca="false">IF(MONTH(A98)=MONTH(A97),H97+1,1001)</f>
        <v>1016</v>
      </c>
      <c r="I98" s="0" t="str">
        <f aca="false">YEAR(A98)&amp;RIGHT(G98,2)&amp;RIGHT(H98,3)</f>
        <v>202006016</v>
      </c>
      <c r="J98" s="122" t="s">
        <v>6181</v>
      </c>
      <c r="L98" s="0" t="s">
        <v>159</v>
      </c>
      <c r="N98" s="0" t="s">
        <v>80</v>
      </c>
      <c r="O98" s="7" t="n">
        <v>0.742361111111111</v>
      </c>
      <c r="P98" s="7" t="n">
        <v>0.755555555555556</v>
      </c>
      <c r="Q98" s="0" t="s">
        <v>727</v>
      </c>
      <c r="S98" s="0" t="s">
        <v>115</v>
      </c>
      <c r="T98" s="0" t="s">
        <v>6091</v>
      </c>
    </row>
    <row r="99" customFormat="false" ht="15" hidden="false" customHeight="false" outlineLevel="0" collapsed="false">
      <c r="A99" s="170" t="n">
        <v>43990</v>
      </c>
      <c r="B99" s="0" t="s">
        <v>728</v>
      </c>
      <c r="C99" s="1" t="n">
        <v>300</v>
      </c>
      <c r="D99" s="0" t="s">
        <v>729</v>
      </c>
      <c r="E99" s="0" t="s">
        <v>730</v>
      </c>
      <c r="G99" s="174" t="n">
        <f aca="false">MONTH(A99)+100</f>
        <v>106</v>
      </c>
      <c r="H99" s="0" t="n">
        <f aca="false">IF(MONTH(A99)=MONTH(A98),H98+1,1001)</f>
        <v>1017</v>
      </c>
      <c r="I99" s="0" t="str">
        <f aca="false">YEAR(A99)&amp;RIGHT(G99,2)&amp;RIGHT(H99,3)</f>
        <v>202006017</v>
      </c>
      <c r="J99" s="122" t="s">
        <v>6182</v>
      </c>
      <c r="K99" s="0" t="s">
        <v>731</v>
      </c>
      <c r="L99" s="0" t="s">
        <v>187</v>
      </c>
      <c r="N99" s="0" t="s">
        <v>80</v>
      </c>
      <c r="O99" s="7" t="n">
        <v>0.768055555555556</v>
      </c>
      <c r="P99" s="7" t="n">
        <v>0.782638888888889</v>
      </c>
      <c r="Q99" s="0" t="s">
        <v>732</v>
      </c>
      <c r="S99" s="0" t="s">
        <v>115</v>
      </c>
      <c r="T99" s="0" t="s">
        <v>6091</v>
      </c>
    </row>
    <row r="100" customFormat="false" ht="15" hidden="true" customHeight="false" outlineLevel="0" collapsed="false">
      <c r="A100" s="170" t="n">
        <v>43991</v>
      </c>
      <c r="B100" s="0" t="s">
        <v>739</v>
      </c>
      <c r="C100" s="1" t="n">
        <v>300</v>
      </c>
      <c r="D100" s="0" t="s">
        <v>77</v>
      </c>
      <c r="E100" s="0" t="s">
        <v>740</v>
      </c>
      <c r="G100" s="174" t="n">
        <f aca="false">MONTH(A100)+100</f>
        <v>106</v>
      </c>
      <c r="H100" s="0" t="n">
        <f aca="false">IF(MONTH(A100)=MONTH(A99),H99+1,1001)</f>
        <v>1018</v>
      </c>
      <c r="I100" s="0" t="str">
        <f aca="false">YEAR(A100)&amp;RIGHT(G100,2)&amp;RIGHT(H100,3)</f>
        <v>202006018</v>
      </c>
      <c r="J100" s="122" t="s">
        <v>6183</v>
      </c>
      <c r="L100" s="0" t="s">
        <v>100</v>
      </c>
      <c r="N100" s="0" t="s">
        <v>80</v>
      </c>
      <c r="O100" s="7" t="n">
        <v>0.773611111111111</v>
      </c>
      <c r="P100" s="7" t="n">
        <v>0.789583333333333</v>
      </c>
      <c r="Q100" s="0" t="s">
        <v>741</v>
      </c>
      <c r="S100" s="0" t="s">
        <v>115</v>
      </c>
      <c r="T100" s="0" t="s">
        <v>6095</v>
      </c>
    </row>
    <row r="101" customFormat="false" ht="15" hidden="true" customHeight="false" outlineLevel="0" collapsed="false">
      <c r="A101" s="170" t="n">
        <v>43991</v>
      </c>
      <c r="B101" s="0" t="s">
        <v>387</v>
      </c>
      <c r="C101" s="1" t="n">
        <v>450</v>
      </c>
      <c r="D101" s="0" t="s">
        <v>104</v>
      </c>
      <c r="E101" s="0" t="s">
        <v>388</v>
      </c>
      <c r="G101" s="174" t="n">
        <f aca="false">MONTH(A101)+100</f>
        <v>106</v>
      </c>
      <c r="H101" s="0" t="n">
        <f aca="false">IF(MONTH(A101)=MONTH(A100),H100+1,1001)</f>
        <v>1019</v>
      </c>
      <c r="I101" s="0" t="str">
        <f aca="false">YEAR(A101)&amp;RIGHT(G101,2)&amp;RIGHT(H101,3)</f>
        <v>202006019</v>
      </c>
      <c r="J101" s="122" t="s">
        <v>6139</v>
      </c>
      <c r="L101" s="0" t="s">
        <v>314</v>
      </c>
      <c r="N101" s="0" t="s">
        <v>80</v>
      </c>
      <c r="O101" s="7" t="n">
        <v>0.628472222222222</v>
      </c>
      <c r="P101" s="7" t="n">
        <v>0.642361111111111</v>
      </c>
      <c r="Q101" s="0" t="s">
        <v>390</v>
      </c>
      <c r="S101" s="0" t="s">
        <v>115</v>
      </c>
      <c r="T101" s="0" t="s">
        <v>6095</v>
      </c>
    </row>
    <row r="102" customFormat="false" ht="15" hidden="true" customHeight="false" outlineLevel="0" collapsed="false">
      <c r="A102" s="170" t="n">
        <v>43991</v>
      </c>
      <c r="B102" s="0" t="s">
        <v>742</v>
      </c>
      <c r="C102" s="1" t="n">
        <v>300</v>
      </c>
      <c r="D102" s="0" t="s">
        <v>104</v>
      </c>
      <c r="E102" s="0" t="s">
        <v>593</v>
      </c>
      <c r="G102" s="174" t="n">
        <f aca="false">MONTH(A102)+100</f>
        <v>106</v>
      </c>
      <c r="H102" s="0" t="n">
        <f aca="false">IF(MONTH(A102)=MONTH(A101),H101+1,1001)</f>
        <v>1020</v>
      </c>
      <c r="I102" s="0" t="str">
        <f aca="false">YEAR(A102)&amp;RIGHT(G102,2)&amp;RIGHT(H102,3)</f>
        <v>202006020</v>
      </c>
      <c r="J102" s="122" t="s">
        <v>6162</v>
      </c>
      <c r="L102" s="0" t="s">
        <v>187</v>
      </c>
      <c r="N102" s="0" t="s">
        <v>80</v>
      </c>
      <c r="O102" s="7" t="n">
        <v>0.745833333333333</v>
      </c>
      <c r="P102" s="7" t="n">
        <v>0.75625</v>
      </c>
      <c r="Q102" s="0" t="s">
        <v>594</v>
      </c>
      <c r="S102" s="0" t="s">
        <v>115</v>
      </c>
      <c r="T102" s="0" t="s">
        <v>6095</v>
      </c>
    </row>
    <row r="103" customFormat="false" ht="15" hidden="true" customHeight="false" outlineLevel="0" collapsed="false">
      <c r="A103" s="170" t="n">
        <v>43992</v>
      </c>
      <c r="B103" s="0" t="s">
        <v>745</v>
      </c>
      <c r="C103" s="1" t="n">
        <v>300</v>
      </c>
      <c r="D103" s="0" t="s">
        <v>77</v>
      </c>
      <c r="E103" s="0" t="s">
        <v>746</v>
      </c>
      <c r="G103" s="174" t="n">
        <f aca="false">MONTH(A103)+100</f>
        <v>106</v>
      </c>
      <c r="H103" s="0" t="n">
        <f aca="false">IF(MONTH(A103)=MONTH(A102),H102+1,1001)</f>
        <v>1021</v>
      </c>
      <c r="I103" s="0" t="str">
        <f aca="false">YEAR(A103)&amp;RIGHT(G103,2)&amp;RIGHT(H103,3)</f>
        <v>202006021</v>
      </c>
      <c r="J103" s="122" t="s">
        <v>6184</v>
      </c>
      <c r="L103" s="0" t="s">
        <v>100</v>
      </c>
      <c r="N103" s="0" t="s">
        <v>80</v>
      </c>
      <c r="O103" s="7" t="n">
        <v>0.605555555555555</v>
      </c>
      <c r="P103" s="7" t="n">
        <v>0.620138888888889</v>
      </c>
      <c r="Q103" s="0" t="s">
        <v>747</v>
      </c>
      <c r="S103" s="0" t="s">
        <v>115</v>
      </c>
      <c r="T103" s="0" t="s">
        <v>6089</v>
      </c>
    </row>
    <row r="104" customFormat="false" ht="15" hidden="true" customHeight="false" outlineLevel="0" collapsed="false">
      <c r="A104" s="170" t="n">
        <v>43992</v>
      </c>
      <c r="B104" s="0" t="s">
        <v>748</v>
      </c>
      <c r="C104" s="1" t="n">
        <v>400</v>
      </c>
      <c r="D104" s="0" t="s">
        <v>104</v>
      </c>
      <c r="E104" s="0" t="s">
        <v>749</v>
      </c>
      <c r="G104" s="174" t="n">
        <f aca="false">MONTH(A104)+100</f>
        <v>106</v>
      </c>
      <c r="H104" s="0" t="n">
        <f aca="false">IF(MONTH(A104)=MONTH(A103),H103+1,1001)</f>
        <v>1022</v>
      </c>
      <c r="I104" s="0" t="str">
        <f aca="false">YEAR(A104)&amp;RIGHT(G104,2)&amp;RIGHT(H104,3)</f>
        <v>202006022</v>
      </c>
      <c r="J104" s="122" t="s">
        <v>6185</v>
      </c>
      <c r="L104" s="0" t="s">
        <v>131</v>
      </c>
      <c r="N104" s="0" t="s">
        <v>80</v>
      </c>
      <c r="O104" s="7" t="n">
        <v>0.388194444444444</v>
      </c>
      <c r="P104" s="7" t="n">
        <v>0.414583333333333</v>
      </c>
      <c r="Q104" s="0" t="s">
        <v>750</v>
      </c>
      <c r="S104" s="0" t="s">
        <v>115</v>
      </c>
      <c r="T104" s="0" t="s">
        <v>6089</v>
      </c>
    </row>
    <row r="105" customFormat="false" ht="15" hidden="true" customHeight="false" outlineLevel="0" collapsed="false">
      <c r="A105" s="170" t="n">
        <v>43992</v>
      </c>
      <c r="B105" s="0" t="s">
        <v>751</v>
      </c>
      <c r="C105" s="1" t="n">
        <v>350</v>
      </c>
      <c r="D105" s="0" t="s">
        <v>104</v>
      </c>
      <c r="E105" s="0" t="s">
        <v>752</v>
      </c>
      <c r="G105" s="174" t="n">
        <f aca="false">MONTH(A105)+100</f>
        <v>106</v>
      </c>
      <c r="H105" s="0" t="n">
        <f aca="false">IF(MONTH(A105)=MONTH(A104),H104+1,1001)</f>
        <v>1023</v>
      </c>
      <c r="I105" s="0" t="str">
        <f aca="false">YEAR(A105)&amp;RIGHT(G105,2)&amp;RIGHT(H105,3)</f>
        <v>202006023</v>
      </c>
      <c r="J105" s="122" t="s">
        <v>6186</v>
      </c>
      <c r="L105" s="0" t="s">
        <v>131</v>
      </c>
      <c r="N105" s="0" t="s">
        <v>80</v>
      </c>
      <c r="O105" s="7" t="n">
        <v>0.43125</v>
      </c>
      <c r="P105" s="7" t="n">
        <v>0.455555555555556</v>
      </c>
      <c r="Q105" s="0" t="s">
        <v>753</v>
      </c>
      <c r="S105" s="0" t="s">
        <v>115</v>
      </c>
      <c r="T105" s="0" t="s">
        <v>6089</v>
      </c>
    </row>
    <row r="106" customFormat="false" ht="15" hidden="false" customHeight="false" outlineLevel="0" collapsed="false">
      <c r="A106" s="170" t="n">
        <v>43992</v>
      </c>
      <c r="B106" s="0" t="s">
        <v>754</v>
      </c>
      <c r="C106" s="1" t="n">
        <v>250</v>
      </c>
      <c r="D106" s="0" t="s">
        <v>729</v>
      </c>
      <c r="E106" s="122" t="s">
        <v>755</v>
      </c>
      <c r="F106" s="0" t="s">
        <v>6088</v>
      </c>
      <c r="G106" s="174" t="n">
        <f aca="false">MONTH(A106)+100</f>
        <v>106</v>
      </c>
      <c r="H106" s="0" t="n">
        <f aca="false">IF(MONTH(A106)=MONTH(A105),H105+1,1001)</f>
        <v>1024</v>
      </c>
      <c r="I106" s="0" t="str">
        <f aca="false">YEAR(A106)&amp;RIGHT(G106,2)&amp;RIGHT(H106,3)</f>
        <v>202006024</v>
      </c>
      <c r="J106" s="122" t="s">
        <v>6187</v>
      </c>
      <c r="K106" s="0" t="s">
        <v>756</v>
      </c>
      <c r="L106" s="0" t="s">
        <v>159</v>
      </c>
      <c r="N106" s="0" t="s">
        <v>757</v>
      </c>
      <c r="O106" s="7" t="n">
        <v>0.36875</v>
      </c>
      <c r="P106" s="7" t="n">
        <v>0.36875</v>
      </c>
      <c r="Q106" s="0" t="s">
        <v>758</v>
      </c>
      <c r="S106" s="0" t="s">
        <v>115</v>
      </c>
      <c r="T106" s="0" t="s">
        <v>6089</v>
      </c>
    </row>
    <row r="107" customFormat="false" ht="15" hidden="false" customHeight="false" outlineLevel="0" collapsed="false">
      <c r="A107" s="170" t="n">
        <v>43992</v>
      </c>
      <c r="B107" s="0" t="s">
        <v>759</v>
      </c>
      <c r="C107" s="1" t="n">
        <v>350</v>
      </c>
      <c r="D107" s="0" t="s">
        <v>729</v>
      </c>
      <c r="E107" s="0" t="s">
        <v>760</v>
      </c>
      <c r="G107" s="174" t="n">
        <f aca="false">MONTH(A107)+100</f>
        <v>106</v>
      </c>
      <c r="H107" s="0" t="n">
        <f aca="false">IF(MONTH(A107)=MONTH(A106),H106+1,1001)</f>
        <v>1025</v>
      </c>
      <c r="I107" s="0" t="str">
        <f aca="false">YEAR(A107)&amp;RIGHT(G107,2)&amp;RIGHT(H107,3)</f>
        <v>202006025</v>
      </c>
      <c r="J107" s="122" t="s">
        <v>6188</v>
      </c>
      <c r="K107" s="0" t="s">
        <v>761</v>
      </c>
      <c r="L107" s="0" t="s">
        <v>100</v>
      </c>
      <c r="N107" s="0" t="s">
        <v>80</v>
      </c>
      <c r="O107" s="7" t="n">
        <v>0.514583333333333</v>
      </c>
      <c r="P107" s="7" t="n">
        <v>0.540972222222222</v>
      </c>
      <c r="Q107" s="0" t="s">
        <v>762</v>
      </c>
      <c r="S107" s="0" t="s">
        <v>115</v>
      </c>
      <c r="T107" s="0" t="s">
        <v>6089</v>
      </c>
    </row>
    <row r="108" customFormat="false" ht="15" hidden="true" customHeight="false" outlineLevel="0" collapsed="false">
      <c r="A108" s="170" t="n">
        <v>43993</v>
      </c>
      <c r="B108" s="0" t="s">
        <v>773</v>
      </c>
      <c r="C108" s="1" t="n">
        <v>300</v>
      </c>
      <c r="D108" s="0" t="s">
        <v>77</v>
      </c>
      <c r="E108" s="0" t="s">
        <v>774</v>
      </c>
      <c r="G108" s="174" t="n">
        <f aca="false">MONTH(A108)+100</f>
        <v>106</v>
      </c>
      <c r="H108" s="0" t="n">
        <f aca="false">IF(MONTH(A108)=MONTH(A107),H107+1,1001)</f>
        <v>1026</v>
      </c>
      <c r="I108" s="0" t="str">
        <f aca="false">YEAR(A108)&amp;RIGHT(G108,2)&amp;RIGHT(H108,3)</f>
        <v>202006026</v>
      </c>
      <c r="J108" s="122" t="s">
        <v>6189</v>
      </c>
      <c r="L108" s="0" t="s">
        <v>79</v>
      </c>
      <c r="N108" s="0" t="s">
        <v>80</v>
      </c>
      <c r="O108" s="7" t="n">
        <v>0.428472222222222</v>
      </c>
      <c r="P108" s="7" t="n">
        <v>0.463888888888889</v>
      </c>
      <c r="Q108" s="0" t="s">
        <v>775</v>
      </c>
      <c r="S108" s="0" t="s">
        <v>115</v>
      </c>
      <c r="T108" s="0" t="s">
        <v>6097</v>
      </c>
    </row>
    <row r="109" customFormat="false" ht="15" hidden="true" customHeight="false" outlineLevel="0" collapsed="false">
      <c r="A109" s="170" t="n">
        <v>43993</v>
      </c>
      <c r="B109" s="0" t="s">
        <v>776</v>
      </c>
      <c r="C109" s="1" t="n">
        <v>300</v>
      </c>
      <c r="D109" s="0" t="s">
        <v>77</v>
      </c>
      <c r="E109" s="0" t="s">
        <v>777</v>
      </c>
      <c r="G109" s="174" t="n">
        <f aca="false">MONTH(A109)+100</f>
        <v>106</v>
      </c>
      <c r="H109" s="0" t="n">
        <f aca="false">IF(MONTH(A109)=MONTH(A108),H108+1,1001)</f>
        <v>1027</v>
      </c>
      <c r="I109" s="0" t="str">
        <f aca="false">YEAR(A109)&amp;RIGHT(G109,2)&amp;RIGHT(H109,3)</f>
        <v>202006027</v>
      </c>
      <c r="J109" s="122" t="s">
        <v>6190</v>
      </c>
      <c r="L109" s="0" t="s">
        <v>187</v>
      </c>
      <c r="N109" s="0" t="s">
        <v>80</v>
      </c>
      <c r="O109" s="7" t="n">
        <v>0.538194444444444</v>
      </c>
      <c r="P109" s="7" t="n">
        <v>0.565972222222222</v>
      </c>
      <c r="Q109" s="0" t="s">
        <v>778</v>
      </c>
      <c r="S109" s="0" t="s">
        <v>115</v>
      </c>
      <c r="T109" s="0" t="s">
        <v>6097</v>
      </c>
    </row>
    <row r="110" customFormat="false" ht="15" hidden="true" customHeight="false" outlineLevel="0" collapsed="false">
      <c r="A110" s="170" t="n">
        <v>43993</v>
      </c>
      <c r="B110" s="0" t="s">
        <v>779</v>
      </c>
      <c r="C110" s="1" t="n">
        <v>350</v>
      </c>
      <c r="D110" s="0" t="s">
        <v>104</v>
      </c>
      <c r="E110" s="0" t="s">
        <v>780</v>
      </c>
      <c r="G110" s="174" t="n">
        <f aca="false">MONTH(A110)+100</f>
        <v>106</v>
      </c>
      <c r="H110" s="0" t="n">
        <f aca="false">IF(MONTH(A110)=MONTH(A109),H109+1,1001)</f>
        <v>1028</v>
      </c>
      <c r="I110" s="0" t="str">
        <f aca="false">YEAR(A110)&amp;RIGHT(G110,2)&amp;RIGHT(H110,3)</f>
        <v>202006028</v>
      </c>
      <c r="J110" s="122" t="s">
        <v>6191</v>
      </c>
      <c r="L110" s="0" t="s">
        <v>100</v>
      </c>
      <c r="N110" s="0" t="s">
        <v>80</v>
      </c>
      <c r="O110" s="7" t="n">
        <v>0.373611111111111</v>
      </c>
      <c r="P110" s="7" t="n">
        <v>0.3875</v>
      </c>
      <c r="Q110" s="0" t="s">
        <v>781</v>
      </c>
      <c r="S110" s="0" t="s">
        <v>115</v>
      </c>
      <c r="T110" s="0" t="s">
        <v>6097</v>
      </c>
    </row>
    <row r="111" customFormat="false" ht="15" hidden="true" customHeight="false" outlineLevel="0" collapsed="false">
      <c r="A111" s="170" t="n">
        <v>43993</v>
      </c>
      <c r="B111" s="0" t="s">
        <v>782</v>
      </c>
      <c r="C111" s="1" t="n">
        <v>300</v>
      </c>
      <c r="D111" s="0" t="s">
        <v>104</v>
      </c>
      <c r="E111" s="0" t="s">
        <v>382</v>
      </c>
      <c r="G111" s="174" t="n">
        <f aca="false">MONTH(A111)+100</f>
        <v>106</v>
      </c>
      <c r="H111" s="0" t="n">
        <f aca="false">IF(MONTH(A111)=MONTH(A110),H110+1,1001)</f>
        <v>1029</v>
      </c>
      <c r="I111" s="0" t="str">
        <f aca="false">YEAR(A111)&amp;RIGHT(G111,2)&amp;RIGHT(H111,3)</f>
        <v>202006029</v>
      </c>
      <c r="J111" s="122" t="s">
        <v>6138</v>
      </c>
      <c r="K111" s="0" t="s">
        <v>381</v>
      </c>
      <c r="L111" s="0" t="s">
        <v>183</v>
      </c>
      <c r="N111" s="0" t="s">
        <v>80</v>
      </c>
      <c r="O111" s="7" t="n">
        <v>0.593055555555556</v>
      </c>
      <c r="P111" s="7" t="n">
        <v>0.618055555555556</v>
      </c>
      <c r="Q111" s="0" t="s">
        <v>783</v>
      </c>
      <c r="S111" s="0" t="s">
        <v>115</v>
      </c>
      <c r="T111" s="0" t="s">
        <v>6097</v>
      </c>
    </row>
    <row r="112" customFormat="false" ht="15" hidden="true" customHeight="false" outlineLevel="0" collapsed="false">
      <c r="A112" s="170" t="n">
        <v>43993</v>
      </c>
      <c r="B112" s="0" t="s">
        <v>784</v>
      </c>
      <c r="C112" s="1" t="n">
        <v>300</v>
      </c>
      <c r="D112" s="0" t="s">
        <v>104</v>
      </c>
      <c r="E112" s="0" t="s">
        <v>785</v>
      </c>
      <c r="G112" s="174" t="n">
        <f aca="false">MONTH(A112)+100</f>
        <v>106</v>
      </c>
      <c r="H112" s="0" t="n">
        <f aca="false">IF(MONTH(A112)=MONTH(A111),H111+1,1001)</f>
        <v>1030</v>
      </c>
      <c r="I112" s="0" t="str">
        <f aca="false">YEAR(A112)&amp;RIGHT(G112,2)&amp;RIGHT(H112,3)</f>
        <v>202006030</v>
      </c>
      <c r="J112" s="122" t="s">
        <v>6192</v>
      </c>
      <c r="K112" s="0" t="s">
        <v>784</v>
      </c>
      <c r="L112" s="0" t="s">
        <v>183</v>
      </c>
      <c r="N112" s="0" t="s">
        <v>80</v>
      </c>
      <c r="O112" s="7" t="n">
        <v>0.663194444444444</v>
      </c>
      <c r="P112" s="7" t="n">
        <v>0.679166666666667</v>
      </c>
      <c r="Q112" s="0" t="s">
        <v>786</v>
      </c>
      <c r="S112" s="0" t="s">
        <v>115</v>
      </c>
      <c r="T112" s="0" t="s">
        <v>6097</v>
      </c>
    </row>
    <row r="113" customFormat="false" ht="15" hidden="true" customHeight="false" outlineLevel="0" collapsed="false">
      <c r="A113" s="170" t="n">
        <v>43993</v>
      </c>
      <c r="B113" s="0" t="s">
        <v>787</v>
      </c>
      <c r="C113" s="1" t="n">
        <v>300</v>
      </c>
      <c r="D113" s="0" t="s">
        <v>104</v>
      </c>
      <c r="E113" s="0" t="s">
        <v>382</v>
      </c>
      <c r="G113" s="174" t="n">
        <f aca="false">MONTH(A113)+100</f>
        <v>106</v>
      </c>
      <c r="H113" s="0" t="n">
        <f aca="false">IF(MONTH(A113)=MONTH(A112),H112+1,1001)</f>
        <v>1031</v>
      </c>
      <c r="I113" s="0" t="str">
        <f aca="false">YEAR(A113)&amp;RIGHT(G113,2)&amp;RIGHT(H113,3)</f>
        <v>202006031</v>
      </c>
      <c r="J113" s="122" t="s">
        <v>6138</v>
      </c>
      <c r="K113" s="0" t="s">
        <v>381</v>
      </c>
      <c r="L113" s="0" t="s">
        <v>183</v>
      </c>
      <c r="N113" s="0" t="s">
        <v>80</v>
      </c>
      <c r="O113" s="7" t="n">
        <v>0.696527777777778</v>
      </c>
      <c r="P113" s="7" t="n">
        <v>0.711111111111111</v>
      </c>
      <c r="Q113" s="0" t="s">
        <v>788</v>
      </c>
      <c r="S113" s="0" t="s">
        <v>115</v>
      </c>
      <c r="T113" s="0" t="s">
        <v>6097</v>
      </c>
    </row>
    <row r="114" customFormat="false" ht="15" hidden="true" customHeight="false" outlineLevel="0" collapsed="false">
      <c r="A114" s="170" t="n">
        <v>43994</v>
      </c>
      <c r="B114" s="0" t="s">
        <v>796</v>
      </c>
      <c r="C114" s="1" t="n">
        <v>1300</v>
      </c>
      <c r="D114" s="0" t="s">
        <v>606</v>
      </c>
      <c r="E114" s="0" t="s">
        <v>797</v>
      </c>
      <c r="G114" s="174" t="n">
        <f aca="false">MONTH(A114)+100</f>
        <v>106</v>
      </c>
      <c r="H114" s="0" t="n">
        <f aca="false">IF(MONTH(A114)=MONTH(A113),H113+1,1001)</f>
        <v>1032</v>
      </c>
      <c r="I114" s="0" t="str">
        <f aca="false">YEAR(A114)&amp;RIGHT(G114,2)&amp;RIGHT(H114,3)</f>
        <v>202006032</v>
      </c>
      <c r="J114" s="122" t="s">
        <v>6193</v>
      </c>
      <c r="L114" s="0" t="s">
        <v>798</v>
      </c>
      <c r="N114" s="0" t="s">
        <v>80</v>
      </c>
      <c r="O114" s="7" t="n">
        <v>0.469444444444444</v>
      </c>
      <c r="P114" s="7" t="n">
        <v>0.557638888888889</v>
      </c>
      <c r="Q114" s="0" t="s">
        <v>800</v>
      </c>
      <c r="S114" s="0" t="s">
        <v>115</v>
      </c>
      <c r="T114" s="0" t="s">
        <v>5143</v>
      </c>
    </row>
    <row r="115" customFormat="false" ht="15" hidden="true" customHeight="false" outlineLevel="0" collapsed="false">
      <c r="A115" s="170" t="n">
        <v>43994</v>
      </c>
      <c r="B115" s="0" t="s">
        <v>801</v>
      </c>
      <c r="C115" s="1" t="n">
        <v>300</v>
      </c>
      <c r="D115" s="0" t="s">
        <v>77</v>
      </c>
      <c r="E115" s="0" t="s">
        <v>802</v>
      </c>
      <c r="G115" s="174" t="n">
        <f aca="false">MONTH(A115)+100</f>
        <v>106</v>
      </c>
      <c r="H115" s="0" t="n">
        <f aca="false">IF(MONTH(A115)=MONTH(A114),H114+1,1001)</f>
        <v>1033</v>
      </c>
      <c r="I115" s="0" t="str">
        <f aca="false">YEAR(A115)&amp;RIGHT(G115,2)&amp;RIGHT(H115,3)</f>
        <v>202006033</v>
      </c>
      <c r="J115" s="122" t="s">
        <v>6194</v>
      </c>
      <c r="L115" s="0" t="s">
        <v>113</v>
      </c>
      <c r="N115" s="0" t="s">
        <v>80</v>
      </c>
      <c r="O115" s="7" t="n">
        <v>0.322916666666667</v>
      </c>
      <c r="P115" s="113" t="n">
        <v>0.355555555555556</v>
      </c>
      <c r="Q115" s="0" t="s">
        <v>803</v>
      </c>
      <c r="S115" s="0" t="s">
        <v>115</v>
      </c>
      <c r="T115" s="0" t="s">
        <v>5143</v>
      </c>
    </row>
    <row r="116" customFormat="false" ht="15" hidden="true" customHeight="false" outlineLevel="0" collapsed="false">
      <c r="A116" s="170" t="n">
        <v>43994</v>
      </c>
      <c r="B116" s="0" t="s">
        <v>804</v>
      </c>
      <c r="C116" s="1" t="n">
        <v>400</v>
      </c>
      <c r="D116" s="0" t="s">
        <v>104</v>
      </c>
      <c r="E116" s="122" t="s">
        <v>805</v>
      </c>
      <c r="F116" s="0" t="s">
        <v>6088</v>
      </c>
      <c r="G116" s="174" t="n">
        <f aca="false">MONTH(A116)+100</f>
        <v>106</v>
      </c>
      <c r="H116" s="0" t="n">
        <f aca="false">IF(MONTH(A116)=MONTH(A115),H115+1,1001)</f>
        <v>1034</v>
      </c>
      <c r="I116" s="0" t="str">
        <f aca="false">YEAR(A116)&amp;RIGHT(G116,2)&amp;RIGHT(H116,3)</f>
        <v>202006034</v>
      </c>
      <c r="J116" s="122" t="s">
        <v>6195</v>
      </c>
      <c r="K116" s="0" t="s">
        <v>804</v>
      </c>
      <c r="L116" s="0" t="s">
        <v>79</v>
      </c>
      <c r="N116" s="0" t="s">
        <v>80</v>
      </c>
      <c r="O116" s="7" t="n">
        <v>0.377777777777778</v>
      </c>
      <c r="P116" s="7" t="n">
        <v>0.394444444444444</v>
      </c>
      <c r="Q116" s="0" t="s">
        <v>806</v>
      </c>
      <c r="S116" s="0" t="s">
        <v>115</v>
      </c>
      <c r="T116" s="0" t="s">
        <v>5143</v>
      </c>
    </row>
    <row r="117" customFormat="false" ht="15" hidden="true" customHeight="false" outlineLevel="0" collapsed="false">
      <c r="A117" s="170" t="n">
        <v>43995</v>
      </c>
      <c r="B117" s="0" t="s">
        <v>810</v>
      </c>
      <c r="C117" s="1" t="n">
        <v>350</v>
      </c>
      <c r="D117" s="0" t="s">
        <v>77</v>
      </c>
      <c r="E117" s="0" t="s">
        <v>811</v>
      </c>
      <c r="G117" s="174" t="n">
        <f aca="false">MONTH(A117)+100</f>
        <v>106</v>
      </c>
      <c r="H117" s="0" t="n">
        <f aca="false">IF(MONTH(A117)=MONTH(A116),H116+1,1001)</f>
        <v>1035</v>
      </c>
      <c r="I117" s="0" t="str">
        <f aca="false">YEAR(A117)&amp;RIGHT(G117,2)&amp;RIGHT(H117,3)</f>
        <v>202006035</v>
      </c>
      <c r="J117" s="122" t="s">
        <v>6196</v>
      </c>
      <c r="L117" s="0" t="s">
        <v>79</v>
      </c>
      <c r="N117" s="0" t="s">
        <v>80</v>
      </c>
      <c r="O117" s="7" t="n">
        <v>0.403472222222222</v>
      </c>
      <c r="P117" s="7" t="n">
        <v>0.409722222222222</v>
      </c>
      <c r="Q117" s="0" t="s">
        <v>812</v>
      </c>
      <c r="S117" s="0" t="s">
        <v>115</v>
      </c>
      <c r="T117" s="0" t="s">
        <v>6106</v>
      </c>
    </row>
    <row r="118" customFormat="false" ht="15" hidden="true" customHeight="false" outlineLevel="0" collapsed="false">
      <c r="A118" s="170" t="n">
        <v>43995</v>
      </c>
      <c r="B118" s="0" t="s">
        <v>204</v>
      </c>
      <c r="C118" s="1" t="n">
        <v>400</v>
      </c>
      <c r="D118" s="0" t="s">
        <v>104</v>
      </c>
      <c r="E118" s="0" t="s">
        <v>205</v>
      </c>
      <c r="G118" s="174" t="n">
        <f aca="false">MONTH(A118)+100</f>
        <v>106</v>
      </c>
      <c r="H118" s="0" t="n">
        <f aca="false">IF(MONTH(A118)=MONTH(A117),H117+1,1001)</f>
        <v>1036</v>
      </c>
      <c r="I118" s="0" t="str">
        <f aca="false">YEAR(A118)&amp;RIGHT(G118,2)&amp;RIGHT(H118,3)</f>
        <v>202006036</v>
      </c>
      <c r="J118" s="122" t="s">
        <v>6107</v>
      </c>
      <c r="K118" s="0" t="s">
        <v>204</v>
      </c>
      <c r="L118" s="0" t="s">
        <v>79</v>
      </c>
      <c r="N118" s="0" t="s">
        <v>80</v>
      </c>
      <c r="O118" s="7" t="n">
        <v>0.536805555555556</v>
      </c>
      <c r="P118" s="7" t="n">
        <v>0.557638888888889</v>
      </c>
      <c r="Q118" s="0" t="s">
        <v>207</v>
      </c>
      <c r="S118" s="0" t="s">
        <v>115</v>
      </c>
      <c r="T118" s="0" t="s">
        <v>6106</v>
      </c>
    </row>
    <row r="119" customFormat="false" ht="15" hidden="true" customHeight="false" outlineLevel="0" collapsed="false">
      <c r="A119" s="170" t="n">
        <v>43997</v>
      </c>
      <c r="B119" s="0" t="s">
        <v>817</v>
      </c>
      <c r="C119" s="1" t="n">
        <v>300</v>
      </c>
      <c r="D119" s="0" t="s">
        <v>77</v>
      </c>
      <c r="E119" s="0" t="s">
        <v>818</v>
      </c>
      <c r="G119" s="174" t="n">
        <f aca="false">MONTH(A119)+100</f>
        <v>106</v>
      </c>
      <c r="H119" s="0" t="n">
        <f aca="false">IF(MONTH(A119)=MONTH(A118),H118+1,1001)</f>
        <v>1037</v>
      </c>
      <c r="I119" s="0" t="str">
        <f aca="false">YEAR(A119)&amp;RIGHT(G119,2)&amp;RIGHT(H119,3)</f>
        <v>202006037</v>
      </c>
      <c r="J119" s="122" t="s">
        <v>6197</v>
      </c>
      <c r="L119" s="0" t="s">
        <v>79</v>
      </c>
      <c r="N119" s="0" t="s">
        <v>80</v>
      </c>
      <c r="O119" s="7" t="n">
        <v>0.429166666666667</v>
      </c>
      <c r="P119" s="7" t="n">
        <v>0.436111111111111</v>
      </c>
      <c r="Q119" s="0" t="s">
        <v>819</v>
      </c>
      <c r="S119" s="0" t="s">
        <v>332</v>
      </c>
      <c r="T119" s="0" t="s">
        <v>6091</v>
      </c>
    </row>
    <row r="120" customFormat="false" ht="15" hidden="true" customHeight="false" outlineLevel="0" collapsed="false">
      <c r="A120" s="170" t="n">
        <v>43997</v>
      </c>
      <c r="B120" s="0" t="s">
        <v>825</v>
      </c>
      <c r="C120" s="1" t="n">
        <v>450</v>
      </c>
      <c r="D120" s="0" t="s">
        <v>104</v>
      </c>
      <c r="E120" s="0" t="s">
        <v>826</v>
      </c>
      <c r="G120" s="174" t="n">
        <f aca="false">MONTH(A120)+100</f>
        <v>106</v>
      </c>
      <c r="H120" s="0" t="e">
        <f aca="false">IF(MONTH(A120)=MONTH(#REF!),#REF!+1,1001)</f>
        <v>#REF!</v>
      </c>
      <c r="I120" s="0" t="e">
        <f aca="false">YEAR(A120)&amp;RIGHT(G120,2)&amp;RIGHT(H120,3)</f>
        <v>#REF!</v>
      </c>
      <c r="J120" s="122" t="s">
        <v>6198</v>
      </c>
      <c r="L120" s="0" t="s">
        <v>79</v>
      </c>
      <c r="N120" s="0" t="s">
        <v>80</v>
      </c>
      <c r="O120" s="7" t="n">
        <v>0.504166666666667</v>
      </c>
      <c r="P120" s="7" t="n">
        <v>0.507638888888889</v>
      </c>
      <c r="Q120" s="0" t="s">
        <v>828</v>
      </c>
      <c r="S120" s="0" t="s">
        <v>332</v>
      </c>
      <c r="T120" s="0" t="s">
        <v>6091</v>
      </c>
    </row>
    <row r="121" customFormat="false" ht="15" hidden="true" customHeight="false" outlineLevel="0" collapsed="false">
      <c r="A121" s="170" t="n">
        <v>43998</v>
      </c>
      <c r="B121" s="0" t="s">
        <v>833</v>
      </c>
      <c r="C121" s="1" t="n">
        <v>400</v>
      </c>
      <c r="D121" s="0" t="s">
        <v>104</v>
      </c>
      <c r="E121" s="0" t="s">
        <v>834</v>
      </c>
      <c r="G121" s="174" t="n">
        <f aca="false">MONTH(A121)+100</f>
        <v>106</v>
      </c>
      <c r="H121" s="0" t="e">
        <f aca="false">IF(MONTH(A121)=MONTH(A120),H120+1,1001)</f>
        <v>#REF!</v>
      </c>
      <c r="I121" s="0" t="e">
        <f aca="false">YEAR(A121)&amp;RIGHT(G121,2)&amp;RIGHT(H121,3)</f>
        <v>#REF!</v>
      </c>
      <c r="J121" s="122" t="s">
        <v>6199</v>
      </c>
      <c r="L121" s="0" t="s">
        <v>131</v>
      </c>
      <c r="N121" s="0" t="s">
        <v>80</v>
      </c>
      <c r="O121" s="7" t="n">
        <v>0.382638888888889</v>
      </c>
      <c r="P121" s="7" t="n">
        <v>0.425694444444444</v>
      </c>
      <c r="Q121" s="0" t="s">
        <v>835</v>
      </c>
      <c r="S121" s="0" t="s">
        <v>332</v>
      </c>
      <c r="T121" s="0" t="s">
        <v>6095</v>
      </c>
    </row>
    <row r="122" customFormat="false" ht="15" hidden="true" customHeight="false" outlineLevel="0" collapsed="false">
      <c r="A122" s="170" t="n">
        <v>43998</v>
      </c>
      <c r="B122" s="0" t="s">
        <v>836</v>
      </c>
      <c r="C122" s="1" t="n">
        <v>350</v>
      </c>
      <c r="D122" s="0" t="s">
        <v>104</v>
      </c>
      <c r="E122" s="0" t="s">
        <v>837</v>
      </c>
      <c r="G122" s="174" t="n">
        <f aca="false">MONTH(A122)+100</f>
        <v>106</v>
      </c>
      <c r="H122" s="0" t="e">
        <f aca="false">IF(MONTH(A122)=MONTH(A121),H121+1,1001)</f>
        <v>#REF!</v>
      </c>
      <c r="I122" s="0" t="e">
        <f aca="false">YEAR(A122)&amp;RIGHT(G122,2)&amp;RIGHT(H122,3)</f>
        <v>#REF!</v>
      </c>
      <c r="J122" s="122" t="s">
        <v>6200</v>
      </c>
      <c r="L122" s="0" t="s">
        <v>187</v>
      </c>
      <c r="N122" s="0" t="s">
        <v>80</v>
      </c>
      <c r="O122" s="7" t="n">
        <v>0.449305555555556</v>
      </c>
      <c r="P122" s="7" t="n">
        <v>0.495138888888889</v>
      </c>
      <c r="Q122" s="0" t="s">
        <v>838</v>
      </c>
      <c r="S122" s="0" t="s">
        <v>332</v>
      </c>
      <c r="T122" s="0" t="s">
        <v>6095</v>
      </c>
    </row>
    <row r="123" customFormat="false" ht="15" hidden="true" customHeight="false" outlineLevel="0" collapsed="false">
      <c r="A123" s="170" t="n">
        <v>43999</v>
      </c>
      <c r="B123" s="0" t="s">
        <v>845</v>
      </c>
      <c r="C123" s="1" t="n">
        <v>450</v>
      </c>
      <c r="D123" s="0" t="s">
        <v>104</v>
      </c>
      <c r="E123" s="0" t="s">
        <v>846</v>
      </c>
      <c r="G123" s="174" t="n">
        <f aca="false">MONTH(A123)+100</f>
        <v>106</v>
      </c>
      <c r="H123" s="0" t="e">
        <f aca="false">IF(MONTH(A123)=MONTH(A122),H122+1,1001)</f>
        <v>#REF!</v>
      </c>
      <c r="I123" s="0" t="e">
        <f aca="false">YEAR(A123)&amp;RIGHT(G123,2)&amp;RIGHT(H123,3)</f>
        <v>#REF!</v>
      </c>
      <c r="J123" s="122" t="s">
        <v>6201</v>
      </c>
      <c r="L123" s="0" t="s">
        <v>113</v>
      </c>
      <c r="N123" s="0" t="s">
        <v>80</v>
      </c>
      <c r="O123" s="7" t="n">
        <v>0.539583333333333</v>
      </c>
      <c r="P123" s="7" t="n">
        <v>0.569444444444444</v>
      </c>
      <c r="Q123" s="0" t="s">
        <v>847</v>
      </c>
      <c r="S123" s="0" t="s">
        <v>332</v>
      </c>
      <c r="T123" s="0" t="s">
        <v>6089</v>
      </c>
    </row>
    <row r="124" customFormat="false" ht="15" hidden="true" customHeight="false" outlineLevel="0" collapsed="false">
      <c r="A124" s="170" t="n">
        <v>43999</v>
      </c>
      <c r="B124" s="0" t="s">
        <v>848</v>
      </c>
      <c r="C124" s="1" t="n">
        <v>400</v>
      </c>
      <c r="D124" s="0" t="s">
        <v>104</v>
      </c>
      <c r="E124" s="0" t="s">
        <v>849</v>
      </c>
      <c r="G124" s="174" t="n">
        <f aca="false">MONTH(A124)+100</f>
        <v>106</v>
      </c>
      <c r="H124" s="0" t="e">
        <f aca="false">IF(MONTH(A124)=MONTH(A123),H123+1,1001)</f>
        <v>#REF!</v>
      </c>
      <c r="I124" s="0" t="e">
        <f aca="false">YEAR(A124)&amp;RIGHT(G124,2)&amp;RIGHT(H124,3)</f>
        <v>#REF!</v>
      </c>
      <c r="J124" s="122" t="s">
        <v>6202</v>
      </c>
      <c r="L124" s="0" t="s">
        <v>183</v>
      </c>
      <c r="N124" s="0" t="s">
        <v>80</v>
      </c>
      <c r="O124" s="7" t="n">
        <v>0.665972222222222</v>
      </c>
      <c r="P124" s="7" t="n">
        <v>0.681944444444444</v>
      </c>
      <c r="Q124" s="0" t="s">
        <v>850</v>
      </c>
      <c r="S124" s="0" t="s">
        <v>332</v>
      </c>
      <c r="T124" s="0" t="s">
        <v>6089</v>
      </c>
    </row>
    <row r="125" customFormat="false" ht="15" hidden="true" customHeight="false" outlineLevel="0" collapsed="false">
      <c r="A125" s="170" t="n">
        <v>43999</v>
      </c>
      <c r="B125" s="0" t="s">
        <v>851</v>
      </c>
      <c r="C125" s="1" t="n">
        <v>400</v>
      </c>
      <c r="D125" s="0" t="s">
        <v>104</v>
      </c>
      <c r="E125" s="0" t="s">
        <v>852</v>
      </c>
      <c r="G125" s="174" t="n">
        <f aca="false">MONTH(A125)+100</f>
        <v>106</v>
      </c>
      <c r="H125" s="0" t="e">
        <f aca="false">IF(MONTH(A125)=MONTH(A124),H124+1,1001)</f>
        <v>#REF!</v>
      </c>
      <c r="I125" s="0" t="e">
        <f aca="false">YEAR(A125)&amp;RIGHT(G125,2)&amp;RIGHT(H125,3)</f>
        <v>#REF!</v>
      </c>
      <c r="J125" s="122" t="s">
        <v>6203</v>
      </c>
      <c r="L125" s="0" t="s">
        <v>183</v>
      </c>
      <c r="N125" s="0" t="s">
        <v>80</v>
      </c>
      <c r="O125" s="7" t="n">
        <v>0.727777777777778</v>
      </c>
      <c r="P125" s="7" t="n">
        <v>0.730555555555556</v>
      </c>
      <c r="Q125" s="0" t="s">
        <v>853</v>
      </c>
      <c r="S125" s="0" t="s">
        <v>332</v>
      </c>
      <c r="T125" s="0" t="s">
        <v>6089</v>
      </c>
    </row>
    <row r="126" customFormat="false" ht="15" hidden="true" customHeight="false" outlineLevel="0" collapsed="false">
      <c r="A126" s="170" t="n">
        <v>43999</v>
      </c>
      <c r="B126" s="0" t="s">
        <v>204</v>
      </c>
      <c r="C126" s="1" t="n">
        <v>400</v>
      </c>
      <c r="D126" s="0" t="s">
        <v>104</v>
      </c>
      <c r="E126" s="0" t="s">
        <v>205</v>
      </c>
      <c r="G126" s="174" t="n">
        <f aca="false">MONTH(A126)+100</f>
        <v>106</v>
      </c>
      <c r="H126" s="0" t="e">
        <f aca="false">IF(MONTH(A126)=MONTH(A125),H125+1,1001)</f>
        <v>#REF!</v>
      </c>
      <c r="I126" s="0" t="e">
        <f aca="false">YEAR(A126)&amp;RIGHT(G126,2)&amp;RIGHT(H126,3)</f>
        <v>#REF!</v>
      </c>
      <c r="J126" s="122" t="s">
        <v>6107</v>
      </c>
      <c r="K126" s="0" t="s">
        <v>204</v>
      </c>
      <c r="L126" s="0" t="s">
        <v>79</v>
      </c>
      <c r="N126" s="0" t="s">
        <v>80</v>
      </c>
      <c r="O126" s="7" t="n">
        <v>0.771527777777778</v>
      </c>
      <c r="P126" s="7" t="n">
        <v>0.80625</v>
      </c>
      <c r="Q126" s="0" t="s">
        <v>207</v>
      </c>
      <c r="S126" s="0" t="s">
        <v>332</v>
      </c>
      <c r="T126" s="0" t="s">
        <v>6089</v>
      </c>
    </row>
    <row r="127" customFormat="false" ht="15" hidden="false" customHeight="false" outlineLevel="0" collapsed="false">
      <c r="A127" s="170" t="n">
        <v>43999</v>
      </c>
      <c r="B127" s="0" t="s">
        <v>854</v>
      </c>
      <c r="C127" s="1" t="n">
        <v>850</v>
      </c>
      <c r="D127" s="0" t="s">
        <v>729</v>
      </c>
      <c r="E127" s="0" t="s">
        <v>855</v>
      </c>
      <c r="G127" s="174" t="n">
        <f aca="false">MONTH(A127)+100</f>
        <v>106</v>
      </c>
      <c r="H127" s="0" t="e">
        <f aca="false">IF(MONTH(A127)=MONTH(A126),H126+1,1001)</f>
        <v>#REF!</v>
      </c>
      <c r="I127" s="0" t="e">
        <f aca="false">YEAR(A127)&amp;RIGHT(G127,2)&amp;RIGHT(H127,3)</f>
        <v>#REF!</v>
      </c>
      <c r="J127" s="122" t="s">
        <v>6204</v>
      </c>
      <c r="K127" s="0" t="s">
        <v>856</v>
      </c>
      <c r="L127" s="0" t="s">
        <v>131</v>
      </c>
      <c r="N127" s="0" t="s">
        <v>80</v>
      </c>
      <c r="O127" s="7" t="n">
        <v>0.364583333333333</v>
      </c>
      <c r="P127" s="7" t="n">
        <v>0.406944444444444</v>
      </c>
      <c r="Q127" s="0" t="s">
        <v>858</v>
      </c>
      <c r="S127" s="0" t="s">
        <v>332</v>
      </c>
      <c r="T127" s="0" t="s">
        <v>6089</v>
      </c>
    </row>
    <row r="128" customFormat="false" ht="15" hidden="true" customHeight="false" outlineLevel="0" collapsed="false">
      <c r="A128" s="170" t="n">
        <v>44000</v>
      </c>
      <c r="B128" s="0" t="s">
        <v>871</v>
      </c>
      <c r="C128" s="1" t="n">
        <v>450</v>
      </c>
      <c r="D128" s="0" t="s">
        <v>104</v>
      </c>
      <c r="E128" s="0" t="s">
        <v>872</v>
      </c>
      <c r="G128" s="174" t="n">
        <f aca="false">MONTH(A128)+100</f>
        <v>106</v>
      </c>
      <c r="H128" s="0" t="e">
        <f aca="false">IF(MONTH(A128)=MONTH(A127),H127+1,1001)</f>
        <v>#REF!</v>
      </c>
      <c r="I128" s="0" t="e">
        <f aca="false">YEAR(A128)&amp;RIGHT(G128,2)&amp;RIGHT(H128,3)</f>
        <v>#REF!</v>
      </c>
      <c r="J128" s="122" t="s">
        <v>6205</v>
      </c>
      <c r="L128" s="0" t="s">
        <v>113</v>
      </c>
      <c r="N128" s="0" t="s">
        <v>80</v>
      </c>
      <c r="O128" s="7" t="n">
        <v>0.6375</v>
      </c>
      <c r="P128" s="7" t="n">
        <v>0.649305555555556</v>
      </c>
      <c r="Q128" s="0" t="s">
        <v>873</v>
      </c>
      <c r="S128" s="0" t="s">
        <v>332</v>
      </c>
      <c r="T128" s="0" t="s">
        <v>6097</v>
      </c>
    </row>
    <row r="129" customFormat="false" ht="15" hidden="true" customHeight="false" outlineLevel="0" collapsed="false">
      <c r="A129" s="170" t="n">
        <v>44000</v>
      </c>
      <c r="B129" s="0" t="s">
        <v>874</v>
      </c>
      <c r="C129" s="1" t="n">
        <v>350</v>
      </c>
      <c r="D129" s="0" t="s">
        <v>104</v>
      </c>
      <c r="E129" s="0" t="s">
        <v>875</v>
      </c>
      <c r="G129" s="174" t="n">
        <f aca="false">MONTH(A129)+100</f>
        <v>106</v>
      </c>
      <c r="H129" s="0" t="e">
        <f aca="false">IF(MONTH(A129)=MONTH(A128),H128+1,1001)</f>
        <v>#REF!</v>
      </c>
      <c r="I129" s="0" t="e">
        <f aca="false">YEAR(A129)&amp;RIGHT(G129,2)&amp;RIGHT(H129,3)</f>
        <v>#REF!</v>
      </c>
      <c r="J129" s="122" t="s">
        <v>6206</v>
      </c>
      <c r="L129" s="0" t="s">
        <v>876</v>
      </c>
      <c r="N129" s="0" t="s">
        <v>80</v>
      </c>
      <c r="O129" s="7" t="n">
        <v>0.691666666666667</v>
      </c>
      <c r="P129" s="7" t="n">
        <v>0.693055555555556</v>
      </c>
      <c r="Q129" s="0" t="s">
        <v>877</v>
      </c>
      <c r="S129" s="0" t="s">
        <v>332</v>
      </c>
      <c r="T129" s="0" t="s">
        <v>6097</v>
      </c>
    </row>
    <row r="130" customFormat="false" ht="15" hidden="false" customHeight="false" outlineLevel="0" collapsed="false">
      <c r="A130" s="170" t="n">
        <v>44000</v>
      </c>
      <c r="B130" s="0" t="s">
        <v>878</v>
      </c>
      <c r="C130" s="1" t="n">
        <v>450</v>
      </c>
      <c r="D130" s="0" t="s">
        <v>729</v>
      </c>
      <c r="E130" s="0" t="s">
        <v>879</v>
      </c>
      <c r="G130" s="174" t="n">
        <f aca="false">MONTH(A130)+100</f>
        <v>106</v>
      </c>
      <c r="H130" s="0" t="e">
        <f aca="false">IF(MONTH(A130)=MONTH(A129),H129+1,1001)</f>
        <v>#REF!</v>
      </c>
      <c r="I130" s="0" t="e">
        <f aca="false">YEAR(A130)&amp;RIGHT(G130,2)&amp;RIGHT(H130,3)</f>
        <v>#REF!</v>
      </c>
      <c r="J130" s="122" t="s">
        <v>6207</v>
      </c>
      <c r="K130" s="0" t="s">
        <v>233</v>
      </c>
      <c r="L130" s="0" t="s">
        <v>79</v>
      </c>
      <c r="N130" s="0" t="s">
        <v>757</v>
      </c>
      <c r="O130" s="7" t="n">
        <v>0.44375</v>
      </c>
      <c r="P130" s="7" t="n">
        <v>0.44375</v>
      </c>
      <c r="Q130" s="0" t="s">
        <v>880</v>
      </c>
      <c r="S130" s="0" t="s">
        <v>332</v>
      </c>
      <c r="T130" s="0" t="s">
        <v>6097</v>
      </c>
    </row>
    <row r="131" customFormat="false" ht="15" hidden="true" customHeight="false" outlineLevel="0" collapsed="false">
      <c r="A131" s="170" t="n">
        <v>44002</v>
      </c>
      <c r="B131" s="0" t="s">
        <v>897</v>
      </c>
      <c r="C131" s="1" t="n">
        <v>250</v>
      </c>
      <c r="D131" s="0" t="s">
        <v>898</v>
      </c>
      <c r="E131" s="122" t="s">
        <v>899</v>
      </c>
      <c r="F131" s="0" t="s">
        <v>6088</v>
      </c>
      <c r="G131" s="174" t="n">
        <f aca="false">MONTH(A131)+100</f>
        <v>106</v>
      </c>
      <c r="H131" s="0" t="e">
        <f aca="false">IF(MONTH(A131)=MONTH(A130),H130+1,1001)</f>
        <v>#REF!</v>
      </c>
      <c r="I131" s="0" t="e">
        <f aca="false">YEAR(A131)&amp;RIGHT(G131,2)&amp;RIGHT(H131,3)</f>
        <v>#REF!</v>
      </c>
      <c r="J131" s="122" t="s">
        <v>6208</v>
      </c>
      <c r="K131" s="0" t="s">
        <v>897</v>
      </c>
      <c r="L131" s="0" t="s">
        <v>79</v>
      </c>
      <c r="N131" s="0" t="s">
        <v>80</v>
      </c>
      <c r="O131" s="7" t="n">
        <v>0.500694444444444</v>
      </c>
      <c r="P131" s="7" t="n">
        <v>0.522222222222222</v>
      </c>
      <c r="Q131" s="0" t="s">
        <v>900</v>
      </c>
      <c r="S131" s="0" t="s">
        <v>332</v>
      </c>
      <c r="T131" s="0" t="s">
        <v>6106</v>
      </c>
    </row>
    <row r="132" customFormat="false" ht="15" hidden="true" customHeight="false" outlineLevel="0" collapsed="false">
      <c r="A132" s="170" t="n">
        <v>44002</v>
      </c>
      <c r="B132" s="0" t="s">
        <v>897</v>
      </c>
      <c r="C132" s="1" t="n">
        <v>250</v>
      </c>
      <c r="D132" s="0" t="s">
        <v>898</v>
      </c>
      <c r="E132" s="0" t="s">
        <v>899</v>
      </c>
      <c r="G132" s="174" t="n">
        <f aca="false">MONTH(A132)+100</f>
        <v>106</v>
      </c>
      <c r="H132" s="0" t="e">
        <f aca="false">IF(MONTH(A132)=MONTH(A131),H131+1,1001)</f>
        <v>#REF!</v>
      </c>
      <c r="I132" s="0" t="e">
        <f aca="false">YEAR(A132)&amp;RIGHT(G132,2)&amp;RIGHT(H132,3)</f>
        <v>#REF!</v>
      </c>
      <c r="J132" s="122" t="s">
        <v>6208</v>
      </c>
      <c r="K132" s="0" t="s">
        <v>897</v>
      </c>
      <c r="L132" s="0" t="s">
        <v>79</v>
      </c>
      <c r="N132" s="0" t="s">
        <v>80</v>
      </c>
      <c r="O132" s="7" t="n">
        <v>0.5375</v>
      </c>
      <c r="P132" s="7" t="n">
        <v>0.540277777777778</v>
      </c>
      <c r="Q132" s="0" t="s">
        <v>901</v>
      </c>
      <c r="S132" s="0" t="s">
        <v>332</v>
      </c>
      <c r="T132" s="0" t="s">
        <v>6106</v>
      </c>
    </row>
    <row r="133" customFormat="false" ht="15" hidden="true" customHeight="false" outlineLevel="0" collapsed="false">
      <c r="A133" s="170" t="n">
        <v>44002</v>
      </c>
      <c r="B133" s="0" t="s">
        <v>902</v>
      </c>
      <c r="C133" s="1" t="n">
        <v>250</v>
      </c>
      <c r="D133" s="0" t="s">
        <v>898</v>
      </c>
      <c r="E133" s="0" t="s">
        <v>899</v>
      </c>
      <c r="G133" s="174" t="n">
        <f aca="false">MONTH(A133)+100</f>
        <v>106</v>
      </c>
      <c r="H133" s="0" t="e">
        <f aca="false">IF(MONTH(A133)=MONTH(A132),H132+1,1001)</f>
        <v>#REF!</v>
      </c>
      <c r="I133" s="0" t="e">
        <f aca="false">YEAR(A133)&amp;RIGHT(G133,2)&amp;RIGHT(H133,3)</f>
        <v>#REF!</v>
      </c>
      <c r="J133" s="122" t="s">
        <v>6208</v>
      </c>
      <c r="K133" s="0" t="s">
        <v>897</v>
      </c>
      <c r="L133" s="0" t="s">
        <v>79</v>
      </c>
      <c r="N133" s="0" t="s">
        <v>80</v>
      </c>
      <c r="O133" s="7" t="n">
        <v>0.564583333333333</v>
      </c>
      <c r="P133" s="7" t="n">
        <v>0.570833333333333</v>
      </c>
      <c r="Q133" s="0" t="s">
        <v>903</v>
      </c>
      <c r="S133" s="0" t="s">
        <v>332</v>
      </c>
      <c r="T133" s="0" t="s">
        <v>6106</v>
      </c>
    </row>
    <row r="134" customFormat="false" ht="15" hidden="true" customHeight="false" outlineLevel="0" collapsed="false">
      <c r="A134" s="170" t="n">
        <v>44002</v>
      </c>
      <c r="B134" s="0" t="s">
        <v>897</v>
      </c>
      <c r="C134" s="1" t="n">
        <v>250</v>
      </c>
      <c r="D134" s="0" t="s">
        <v>898</v>
      </c>
      <c r="E134" s="0" t="s">
        <v>899</v>
      </c>
      <c r="G134" s="174" t="n">
        <f aca="false">MONTH(A134)+100</f>
        <v>106</v>
      </c>
      <c r="H134" s="0" t="e">
        <f aca="false">IF(MONTH(A134)=MONTH(A133),H133+1,1001)</f>
        <v>#REF!</v>
      </c>
      <c r="I134" s="0" t="e">
        <f aca="false">YEAR(A134)&amp;RIGHT(G134,2)&amp;RIGHT(H134,3)</f>
        <v>#REF!</v>
      </c>
      <c r="J134" s="122" t="s">
        <v>6208</v>
      </c>
      <c r="K134" s="0" t="s">
        <v>897</v>
      </c>
      <c r="L134" s="0" t="s">
        <v>79</v>
      </c>
      <c r="N134" s="0" t="s">
        <v>80</v>
      </c>
      <c r="O134" s="7" t="n">
        <v>0.601388888888889</v>
      </c>
      <c r="P134" s="7" t="n">
        <v>0.605555555555555</v>
      </c>
      <c r="Q134" s="0" t="s">
        <v>904</v>
      </c>
      <c r="S134" s="0" t="s">
        <v>332</v>
      </c>
      <c r="T134" s="0" t="s">
        <v>6106</v>
      </c>
    </row>
    <row r="135" customFormat="false" ht="15" hidden="true" customHeight="false" outlineLevel="0" collapsed="false">
      <c r="A135" s="170" t="n">
        <v>44002</v>
      </c>
      <c r="B135" s="0" t="s">
        <v>897</v>
      </c>
      <c r="C135" s="1" t="n">
        <v>50</v>
      </c>
      <c r="D135" s="0" t="s">
        <v>898</v>
      </c>
      <c r="E135" s="0" t="s">
        <v>899</v>
      </c>
      <c r="G135" s="174" t="n">
        <f aca="false">MONTH(A135)+100</f>
        <v>106</v>
      </c>
      <c r="H135" s="0" t="e">
        <f aca="false">IF(MONTH(A135)=MONTH(A134),H134+1,1001)</f>
        <v>#REF!</v>
      </c>
      <c r="I135" s="0" t="e">
        <f aca="false">YEAR(A135)&amp;RIGHT(G135,2)&amp;RIGHT(H135,3)</f>
        <v>#REF!</v>
      </c>
      <c r="J135" s="122" t="s">
        <v>6208</v>
      </c>
      <c r="K135" s="0" t="s">
        <v>897</v>
      </c>
      <c r="L135" s="0" t="s">
        <v>79</v>
      </c>
      <c r="N135" s="0" t="s">
        <v>80</v>
      </c>
      <c r="O135" s="7" t="n">
        <v>0.619444444444444</v>
      </c>
      <c r="P135" s="7" t="n">
        <v>0.621527777777778</v>
      </c>
      <c r="Q135" s="0" t="s">
        <v>905</v>
      </c>
      <c r="S135" s="0" t="s">
        <v>332</v>
      </c>
      <c r="T135" s="0" t="s">
        <v>6106</v>
      </c>
    </row>
    <row r="136" customFormat="false" ht="15" hidden="true" customHeight="false" outlineLevel="0" collapsed="false">
      <c r="A136" s="170" t="n">
        <v>44002</v>
      </c>
      <c r="B136" s="0" t="s">
        <v>204</v>
      </c>
      <c r="C136" s="1" t="n">
        <v>400</v>
      </c>
      <c r="D136" s="0" t="s">
        <v>104</v>
      </c>
      <c r="E136" s="0" t="s">
        <v>205</v>
      </c>
      <c r="G136" s="174" t="n">
        <f aca="false">MONTH(A136)+100</f>
        <v>106</v>
      </c>
      <c r="H136" s="0" t="e">
        <f aca="false">IF(MONTH(A136)=MONTH(A135),H135+1,1001)</f>
        <v>#REF!</v>
      </c>
      <c r="I136" s="0" t="e">
        <f aca="false">YEAR(A136)&amp;RIGHT(G136,2)&amp;RIGHT(H136,3)</f>
        <v>#REF!</v>
      </c>
      <c r="J136" s="122" t="s">
        <v>6107</v>
      </c>
      <c r="K136" s="0" t="s">
        <v>204</v>
      </c>
      <c r="L136" s="0" t="s">
        <v>79</v>
      </c>
      <c r="N136" s="0" t="s">
        <v>80</v>
      </c>
      <c r="O136" s="7" t="n">
        <v>0.704861111111111</v>
      </c>
      <c r="P136" s="7" t="n">
        <v>0.731944444444444</v>
      </c>
      <c r="Q136" s="0" t="s">
        <v>207</v>
      </c>
      <c r="S136" s="0" t="s">
        <v>332</v>
      </c>
      <c r="T136" s="0" t="s">
        <v>6106</v>
      </c>
    </row>
    <row r="137" customFormat="false" ht="15" hidden="false" customHeight="false" outlineLevel="0" collapsed="false">
      <c r="A137" s="170" t="n">
        <v>44004</v>
      </c>
      <c r="B137" s="0" t="s">
        <v>915</v>
      </c>
      <c r="C137" s="1" t="n">
        <v>300</v>
      </c>
      <c r="D137" s="0" t="s">
        <v>821</v>
      </c>
      <c r="E137" s="122" t="s">
        <v>916</v>
      </c>
      <c r="F137" s="0" t="s">
        <v>6088</v>
      </c>
      <c r="G137" s="174" t="n">
        <f aca="false">MONTH(A137)+100</f>
        <v>106</v>
      </c>
      <c r="H137" s="0" t="e">
        <f aca="false">IF(MONTH(A137)=MONTH(A136),H136+1,1001)</f>
        <v>#REF!</v>
      </c>
      <c r="I137" s="0" t="e">
        <f aca="false">YEAR(A137)&amp;RIGHT(G137,2)&amp;RIGHT(H137,3)</f>
        <v>#REF!</v>
      </c>
      <c r="J137" s="122" t="s">
        <v>6209</v>
      </c>
      <c r="K137" s="0" t="s">
        <v>917</v>
      </c>
      <c r="L137" s="0" t="s">
        <v>183</v>
      </c>
      <c r="N137" s="0" t="s">
        <v>757</v>
      </c>
      <c r="O137" s="7" t="n">
        <v>0.653472222222222</v>
      </c>
      <c r="P137" s="7" t="n">
        <v>0.653472222222222</v>
      </c>
      <c r="Q137" s="0" t="s">
        <v>918</v>
      </c>
      <c r="S137" s="0" t="s">
        <v>120</v>
      </c>
      <c r="T137" s="0" t="s">
        <v>6091</v>
      </c>
    </row>
    <row r="138" customFormat="false" ht="15" hidden="true" customHeight="false" outlineLevel="0" collapsed="false">
      <c r="A138" s="170" t="n">
        <v>44004</v>
      </c>
      <c r="B138" s="0" t="s">
        <v>919</v>
      </c>
      <c r="C138" s="1" t="n">
        <v>300</v>
      </c>
      <c r="D138" s="0" t="s">
        <v>104</v>
      </c>
      <c r="E138" s="0" t="s">
        <v>920</v>
      </c>
      <c r="G138" s="174" t="n">
        <f aca="false">MONTH(A138)+100</f>
        <v>106</v>
      </c>
      <c r="H138" s="0" t="e">
        <f aca="false">IF(MONTH(A138)=MONTH(A137),H137+1,1001)</f>
        <v>#REF!</v>
      </c>
      <c r="I138" s="0" t="e">
        <f aca="false">YEAR(A138)&amp;RIGHT(G138,2)&amp;RIGHT(H138,3)</f>
        <v>#REF!</v>
      </c>
      <c r="J138" s="122" t="s">
        <v>6210</v>
      </c>
      <c r="L138" s="0" t="s">
        <v>183</v>
      </c>
      <c r="N138" s="0" t="s">
        <v>80</v>
      </c>
      <c r="O138" s="7" t="n">
        <v>0.544444444444444</v>
      </c>
      <c r="P138" s="7" t="n">
        <v>0.567361111111111</v>
      </c>
      <c r="Q138" s="0" t="s">
        <v>921</v>
      </c>
      <c r="S138" s="0" t="s">
        <v>120</v>
      </c>
      <c r="T138" s="0" t="s">
        <v>6091</v>
      </c>
    </row>
    <row r="139" customFormat="false" ht="15" hidden="true" customHeight="false" outlineLevel="0" collapsed="false">
      <c r="A139" s="170" t="n">
        <v>44004</v>
      </c>
      <c r="B139" s="0" t="s">
        <v>919</v>
      </c>
      <c r="C139" s="1" t="n">
        <v>300</v>
      </c>
      <c r="D139" s="0" t="s">
        <v>104</v>
      </c>
      <c r="E139" s="0" t="s">
        <v>922</v>
      </c>
      <c r="G139" s="174" t="n">
        <f aca="false">MONTH(A139)+100</f>
        <v>106</v>
      </c>
      <c r="H139" s="0" t="e">
        <f aca="false">IF(MONTH(A139)=MONTH(A138),H138+1,1001)</f>
        <v>#REF!</v>
      </c>
      <c r="I139" s="0" t="e">
        <f aca="false">YEAR(A139)&amp;RIGHT(G139,2)&amp;RIGHT(H139,3)</f>
        <v>#REF!</v>
      </c>
      <c r="J139" s="122" t="s">
        <v>6211</v>
      </c>
      <c r="L139" s="0" t="s">
        <v>183</v>
      </c>
      <c r="N139" s="0" t="s">
        <v>80</v>
      </c>
      <c r="O139" s="7" t="n">
        <v>0.583333333333333</v>
      </c>
      <c r="P139" s="7" t="n">
        <v>0.592361111111111</v>
      </c>
      <c r="Q139" s="0" t="s">
        <v>921</v>
      </c>
      <c r="S139" s="0" t="s">
        <v>120</v>
      </c>
      <c r="T139" s="0" t="s">
        <v>6091</v>
      </c>
    </row>
    <row r="140" customFormat="false" ht="15" hidden="true" customHeight="false" outlineLevel="0" collapsed="false">
      <c r="A140" s="170" t="n">
        <v>44004</v>
      </c>
      <c r="B140" s="0" t="s">
        <v>919</v>
      </c>
      <c r="C140" s="1" t="n">
        <v>300</v>
      </c>
      <c r="D140" s="0" t="s">
        <v>104</v>
      </c>
      <c r="E140" s="0" t="s">
        <v>923</v>
      </c>
      <c r="G140" s="174" t="n">
        <f aca="false">MONTH(A140)+100</f>
        <v>106</v>
      </c>
      <c r="H140" s="0" t="e">
        <f aca="false">IF(MONTH(A140)=MONTH(A139),H139+1,1001)</f>
        <v>#REF!</v>
      </c>
      <c r="I140" s="0" t="e">
        <f aca="false">YEAR(A140)&amp;RIGHT(G140,2)&amp;RIGHT(H140,3)</f>
        <v>#REF!</v>
      </c>
      <c r="J140" s="122" t="s">
        <v>6212</v>
      </c>
      <c r="L140" s="0" t="s">
        <v>183</v>
      </c>
      <c r="N140" s="0" t="s">
        <v>80</v>
      </c>
      <c r="O140" s="7" t="n">
        <v>0.620138888888889</v>
      </c>
      <c r="P140" s="7" t="n">
        <v>0.622222222222222</v>
      </c>
      <c r="Q140" s="0" t="s">
        <v>921</v>
      </c>
      <c r="S140" s="0" t="s">
        <v>120</v>
      </c>
      <c r="T140" s="0" t="s">
        <v>6091</v>
      </c>
    </row>
    <row r="141" customFormat="false" ht="15" hidden="true" customHeight="false" outlineLevel="0" collapsed="false">
      <c r="A141" s="170" t="n">
        <v>44004</v>
      </c>
      <c r="B141" s="0" t="s">
        <v>924</v>
      </c>
      <c r="C141" s="1" t="n">
        <v>450</v>
      </c>
      <c r="D141" s="0" t="s">
        <v>104</v>
      </c>
      <c r="E141" s="0" t="s">
        <v>925</v>
      </c>
      <c r="G141" s="174" t="n">
        <f aca="false">MONTH(A141)+100</f>
        <v>106</v>
      </c>
      <c r="H141" s="0" t="e">
        <f aca="false">IF(MONTH(A141)=MONTH(A140),H140+1,1001)</f>
        <v>#REF!</v>
      </c>
      <c r="I141" s="0" t="e">
        <f aca="false">YEAR(A141)&amp;RIGHT(G141,2)&amp;RIGHT(H141,3)</f>
        <v>#REF!</v>
      </c>
      <c r="J141" s="122" t="s">
        <v>6213</v>
      </c>
      <c r="L141" s="0" t="s">
        <v>183</v>
      </c>
      <c r="N141" s="0" t="s">
        <v>80</v>
      </c>
      <c r="O141" s="7" t="n">
        <v>0.65625</v>
      </c>
      <c r="P141" s="7" t="n">
        <v>0.698611111111111</v>
      </c>
      <c r="Q141" s="0" t="s">
        <v>926</v>
      </c>
      <c r="S141" s="0" t="s">
        <v>120</v>
      </c>
      <c r="T141" s="0" t="s">
        <v>6091</v>
      </c>
    </row>
    <row r="142" customFormat="false" ht="15" hidden="true" customHeight="false" outlineLevel="0" collapsed="false">
      <c r="A142" s="170" t="n">
        <v>44004</v>
      </c>
      <c r="B142" s="0" t="s">
        <v>927</v>
      </c>
      <c r="C142" s="1" t="n">
        <v>400</v>
      </c>
      <c r="D142" s="0" t="s">
        <v>104</v>
      </c>
      <c r="E142" s="0" t="s">
        <v>928</v>
      </c>
      <c r="G142" s="174" t="n">
        <f aca="false">MONTH(A142)+100</f>
        <v>106</v>
      </c>
      <c r="H142" s="0" t="e">
        <f aca="false">IF(MONTH(A142)=MONTH(A141),H141+1,1001)</f>
        <v>#REF!</v>
      </c>
      <c r="I142" s="0" t="e">
        <f aca="false">YEAR(A142)&amp;RIGHT(G142,2)&amp;RIGHT(H142,3)</f>
        <v>#REF!</v>
      </c>
      <c r="J142" s="122" t="s">
        <v>6214</v>
      </c>
      <c r="L142" s="0" t="s">
        <v>113</v>
      </c>
      <c r="N142" s="0" t="s">
        <v>80</v>
      </c>
      <c r="O142" s="7" t="n">
        <v>0.7875</v>
      </c>
      <c r="P142" s="7" t="n">
        <v>0.813194444444444</v>
      </c>
      <c r="Q142" s="0" t="s">
        <v>930</v>
      </c>
      <c r="S142" s="0" t="s">
        <v>120</v>
      </c>
      <c r="T142" s="0" t="s">
        <v>6091</v>
      </c>
    </row>
    <row r="143" customFormat="false" ht="15" hidden="true" customHeight="false" outlineLevel="0" collapsed="false">
      <c r="A143" s="170" t="n">
        <v>44005</v>
      </c>
      <c r="B143" s="0" t="s">
        <v>938</v>
      </c>
      <c r="C143" s="1" t="n">
        <v>300</v>
      </c>
      <c r="D143" s="0" t="s">
        <v>77</v>
      </c>
      <c r="E143" s="0" t="s">
        <v>939</v>
      </c>
      <c r="G143" s="174" t="n">
        <f aca="false">MONTH(A143)+100</f>
        <v>106</v>
      </c>
      <c r="H143" s="0" t="e">
        <f aca="false">IF(MONTH(A143)=MONTH(A142),H142+1,1001)</f>
        <v>#REF!</v>
      </c>
      <c r="I143" s="0" t="e">
        <f aca="false">YEAR(A143)&amp;RIGHT(G143,2)&amp;RIGHT(H143,3)</f>
        <v>#REF!</v>
      </c>
      <c r="J143" s="122" t="s">
        <v>6215</v>
      </c>
      <c r="L143" s="0" t="s">
        <v>159</v>
      </c>
      <c r="N143" s="0" t="s">
        <v>80</v>
      </c>
      <c r="O143" s="7" t="n">
        <v>0.459722222222222</v>
      </c>
      <c r="P143" s="7" t="n">
        <v>0.471527777777778</v>
      </c>
      <c r="Q143" s="0" t="s">
        <v>940</v>
      </c>
      <c r="S143" s="0" t="s">
        <v>120</v>
      </c>
      <c r="T143" s="0" t="s">
        <v>6095</v>
      </c>
    </row>
    <row r="144" customFormat="false" ht="15" hidden="true" customHeight="false" outlineLevel="0" collapsed="false">
      <c r="A144" s="170" t="n">
        <v>44005</v>
      </c>
      <c r="B144" s="0" t="s">
        <v>941</v>
      </c>
      <c r="C144" s="1" t="n">
        <v>300</v>
      </c>
      <c r="D144" s="0" t="s">
        <v>77</v>
      </c>
      <c r="E144" s="0" t="s">
        <v>942</v>
      </c>
      <c r="G144" s="174" t="n">
        <f aca="false">MONTH(A144)+100</f>
        <v>106</v>
      </c>
      <c r="H144" s="0" t="e">
        <f aca="false">IF(MONTH(A144)=MONTH(A143),H143+1,1001)</f>
        <v>#REF!</v>
      </c>
      <c r="I144" s="0" t="e">
        <f aca="false">YEAR(A144)&amp;RIGHT(G144,2)&amp;RIGHT(H144,3)</f>
        <v>#REF!</v>
      </c>
      <c r="J144" s="122" t="s">
        <v>6216</v>
      </c>
      <c r="L144" s="0" t="s">
        <v>159</v>
      </c>
      <c r="N144" s="0" t="s">
        <v>80</v>
      </c>
      <c r="O144" s="7" t="n">
        <v>0.680555555555555</v>
      </c>
      <c r="P144" s="7" t="n">
        <v>0.694444444444444</v>
      </c>
      <c r="Q144" s="0" t="s">
        <v>943</v>
      </c>
      <c r="S144" s="0" t="s">
        <v>120</v>
      </c>
      <c r="T144" s="0" t="s">
        <v>6095</v>
      </c>
    </row>
    <row r="145" customFormat="false" ht="15" hidden="true" customHeight="false" outlineLevel="0" collapsed="false">
      <c r="A145" s="170" t="n">
        <v>44005</v>
      </c>
      <c r="B145" s="0" t="s">
        <v>944</v>
      </c>
      <c r="C145" s="1" t="n">
        <v>300</v>
      </c>
      <c r="D145" s="0" t="s">
        <v>77</v>
      </c>
      <c r="E145" s="122" t="s">
        <v>945</v>
      </c>
      <c r="F145" s="0" t="s">
        <v>6088</v>
      </c>
      <c r="G145" s="174" t="n">
        <f aca="false">MONTH(A145)+100</f>
        <v>106</v>
      </c>
      <c r="H145" s="0" t="e">
        <f aca="false">IF(MONTH(A145)=MONTH(A144),H144+1,1001)</f>
        <v>#REF!</v>
      </c>
      <c r="I145" s="0" t="e">
        <f aca="false">YEAR(A145)&amp;RIGHT(G145,2)&amp;RIGHT(H145,3)</f>
        <v>#REF!</v>
      </c>
      <c r="J145" s="122" t="s">
        <v>6217</v>
      </c>
      <c r="L145" s="0" t="s">
        <v>187</v>
      </c>
      <c r="N145" s="0" t="s">
        <v>80</v>
      </c>
      <c r="O145" s="7" t="n">
        <v>0.735416666666667</v>
      </c>
      <c r="P145" s="7" t="n">
        <v>0.753472222222222</v>
      </c>
      <c r="Q145" s="0" t="s">
        <v>946</v>
      </c>
      <c r="S145" s="0" t="s">
        <v>120</v>
      </c>
      <c r="T145" s="0" t="s">
        <v>6095</v>
      </c>
    </row>
    <row r="146" customFormat="false" ht="15" hidden="false" customHeight="false" outlineLevel="0" collapsed="false">
      <c r="A146" s="170" t="n">
        <v>44005</v>
      </c>
      <c r="B146" s="0" t="s">
        <v>947</v>
      </c>
      <c r="C146" s="1" t="n">
        <v>300</v>
      </c>
      <c r="D146" s="0" t="s">
        <v>821</v>
      </c>
      <c r="E146" s="0" t="s">
        <v>948</v>
      </c>
      <c r="G146" s="174" t="n">
        <f aca="false">MONTH(A146)+100</f>
        <v>106</v>
      </c>
      <c r="H146" s="0" t="e">
        <f aca="false">IF(MONTH(A146)=MONTH(A145),H145+1,1001)</f>
        <v>#REF!</v>
      </c>
      <c r="I146" s="0" t="e">
        <f aca="false">YEAR(A146)&amp;RIGHT(G146,2)&amp;RIGHT(H146,3)</f>
        <v>#REF!</v>
      </c>
      <c r="J146" s="122" t="s">
        <v>6218</v>
      </c>
      <c r="K146" s="0" t="s">
        <v>949</v>
      </c>
      <c r="L146" s="0" t="s">
        <v>187</v>
      </c>
      <c r="N146" s="0" t="s">
        <v>80</v>
      </c>
      <c r="O146" s="7" t="n">
        <v>0.771527777777778</v>
      </c>
      <c r="P146" s="7" t="n">
        <v>0.781944444444444</v>
      </c>
      <c r="Q146" s="0" t="s">
        <v>950</v>
      </c>
      <c r="S146" s="0" t="s">
        <v>120</v>
      </c>
      <c r="T146" s="0" t="s">
        <v>6095</v>
      </c>
    </row>
    <row r="147" customFormat="false" ht="15" hidden="true" customHeight="false" outlineLevel="0" collapsed="false">
      <c r="A147" s="170" t="n">
        <v>44005</v>
      </c>
      <c r="B147" s="0" t="s">
        <v>951</v>
      </c>
      <c r="C147" s="1" t="n">
        <v>350</v>
      </c>
      <c r="D147" s="0" t="s">
        <v>104</v>
      </c>
      <c r="E147" s="0" t="s">
        <v>952</v>
      </c>
      <c r="G147" s="174" t="n">
        <f aca="false">MONTH(A147)+100</f>
        <v>106</v>
      </c>
      <c r="H147" s="0" t="e">
        <f aca="false">IF(MONTH(A147)=MONTH(A146),H146+1,1001)</f>
        <v>#REF!</v>
      </c>
      <c r="I147" s="0" t="e">
        <f aca="false">YEAR(A147)&amp;RIGHT(G147,2)&amp;RIGHT(H147,3)</f>
        <v>#REF!</v>
      </c>
      <c r="J147" s="122" t="s">
        <v>6219</v>
      </c>
      <c r="L147" s="0" t="s">
        <v>314</v>
      </c>
      <c r="N147" s="0" t="s">
        <v>80</v>
      </c>
      <c r="O147" s="7" t="n">
        <v>0.5125</v>
      </c>
      <c r="P147" s="7" t="n">
        <v>0.519444444444444</v>
      </c>
      <c r="Q147" s="0" t="s">
        <v>953</v>
      </c>
      <c r="S147" s="0" t="s">
        <v>120</v>
      </c>
      <c r="T147" s="0" t="s">
        <v>6095</v>
      </c>
    </row>
    <row r="148" customFormat="false" ht="15" hidden="true" customHeight="false" outlineLevel="0" collapsed="false">
      <c r="A148" s="170" t="n">
        <v>44005</v>
      </c>
      <c r="B148" s="0" t="s">
        <v>954</v>
      </c>
      <c r="C148" s="1" t="n">
        <v>450</v>
      </c>
      <c r="D148" s="0" t="s">
        <v>104</v>
      </c>
      <c r="E148" s="0" t="s">
        <v>955</v>
      </c>
      <c r="G148" s="174" t="n">
        <f aca="false">MONTH(A148)+100</f>
        <v>106</v>
      </c>
      <c r="H148" s="0" t="e">
        <f aca="false">IF(MONTH(A148)=MONTH(A147),H147+1,1001)</f>
        <v>#REF!</v>
      </c>
      <c r="I148" s="0" t="e">
        <f aca="false">YEAR(A148)&amp;RIGHT(G148,2)&amp;RIGHT(H148,3)</f>
        <v>#REF!</v>
      </c>
      <c r="J148" s="122" t="s">
        <v>6220</v>
      </c>
      <c r="L148" s="0" t="s">
        <v>314</v>
      </c>
      <c r="N148" s="0" t="s">
        <v>80</v>
      </c>
      <c r="O148" s="7" t="n">
        <v>0.595138888888889</v>
      </c>
      <c r="P148" s="7" t="n">
        <v>0.602083333333333</v>
      </c>
      <c r="Q148" s="0" t="s">
        <v>956</v>
      </c>
      <c r="S148" s="0" t="s">
        <v>120</v>
      </c>
      <c r="T148" s="0" t="s">
        <v>6095</v>
      </c>
    </row>
    <row r="149" customFormat="false" ht="15" hidden="true" customHeight="false" outlineLevel="0" collapsed="false">
      <c r="A149" s="170" t="n">
        <v>44006</v>
      </c>
      <c r="B149" s="0" t="s">
        <v>423</v>
      </c>
      <c r="C149" s="1" t="n">
        <v>300</v>
      </c>
      <c r="D149" s="0" t="s">
        <v>77</v>
      </c>
      <c r="E149" s="0" t="s">
        <v>965</v>
      </c>
      <c r="G149" s="174" t="n">
        <f aca="false">MONTH(A149)+100</f>
        <v>106</v>
      </c>
      <c r="H149" s="0" t="e">
        <f aca="false">IF(MONTH(A149)=MONTH(A148),H148+1,1001)</f>
        <v>#REF!</v>
      </c>
      <c r="I149" s="0" t="e">
        <f aca="false">YEAR(A149)&amp;RIGHT(G149,2)&amp;RIGHT(H149,3)</f>
        <v>#REF!</v>
      </c>
      <c r="J149" s="122" t="s">
        <v>6221</v>
      </c>
      <c r="L149" s="0" t="s">
        <v>79</v>
      </c>
      <c r="N149" s="0" t="s">
        <v>80</v>
      </c>
      <c r="O149" s="7" t="n">
        <v>0.6</v>
      </c>
      <c r="P149" s="7" t="n">
        <v>0.606944444444444</v>
      </c>
      <c r="Q149" s="0" t="s">
        <v>966</v>
      </c>
      <c r="S149" s="0" t="s">
        <v>120</v>
      </c>
      <c r="T149" s="0" t="s">
        <v>6089</v>
      </c>
    </row>
    <row r="150" customFormat="false" ht="15" hidden="true" customHeight="false" outlineLevel="0" collapsed="false">
      <c r="A150" s="170" t="n">
        <v>44006</v>
      </c>
      <c r="B150" s="0" t="s">
        <v>967</v>
      </c>
      <c r="C150" s="1" t="n">
        <v>300</v>
      </c>
      <c r="D150" s="0" t="s">
        <v>77</v>
      </c>
      <c r="E150" s="0" t="s">
        <v>968</v>
      </c>
      <c r="G150" s="174" t="n">
        <f aca="false">MONTH(A150)+100</f>
        <v>106</v>
      </c>
      <c r="H150" s="0" t="e">
        <f aca="false">IF(MONTH(A150)=MONTH(A149),H149+1,1001)</f>
        <v>#REF!</v>
      </c>
      <c r="I150" s="0" t="e">
        <f aca="false">YEAR(A150)&amp;RIGHT(G150,2)&amp;RIGHT(H150,3)</f>
        <v>#REF!</v>
      </c>
      <c r="J150" s="122" t="s">
        <v>6222</v>
      </c>
      <c r="L150" s="0" t="s">
        <v>79</v>
      </c>
      <c r="N150" s="0" t="s">
        <v>80</v>
      </c>
      <c r="O150" s="7" t="n">
        <v>0.623611111111111</v>
      </c>
      <c r="P150" s="7" t="n">
        <v>0.642361111111111</v>
      </c>
      <c r="Q150" s="0" t="s">
        <v>969</v>
      </c>
      <c r="S150" s="0" t="s">
        <v>120</v>
      </c>
      <c r="T150" s="0" t="s">
        <v>6089</v>
      </c>
    </row>
    <row r="151" customFormat="false" ht="15" hidden="false" customHeight="false" outlineLevel="0" collapsed="false">
      <c r="A151" s="170" t="n">
        <v>44006</v>
      </c>
      <c r="B151" s="0" t="s">
        <v>970</v>
      </c>
      <c r="C151" s="1" t="n">
        <v>400</v>
      </c>
      <c r="D151" s="0" t="s">
        <v>821</v>
      </c>
      <c r="E151" s="0" t="s">
        <v>971</v>
      </c>
      <c r="G151" s="174" t="n">
        <f aca="false">MONTH(A151)+100</f>
        <v>106</v>
      </c>
      <c r="H151" s="0" t="e">
        <f aca="false">IF(MONTH(A151)=MONTH(A150),H150+1,1001)</f>
        <v>#REF!</v>
      </c>
      <c r="I151" s="0" t="e">
        <f aca="false">YEAR(A151)&amp;RIGHT(G151,2)&amp;RIGHT(H151,3)</f>
        <v>#REF!</v>
      </c>
      <c r="J151" s="122" t="s">
        <v>6223</v>
      </c>
      <c r="K151" s="0" t="s">
        <v>972</v>
      </c>
      <c r="L151" s="0" t="s">
        <v>100</v>
      </c>
      <c r="N151" s="0" t="s">
        <v>80</v>
      </c>
      <c r="O151" s="7" t="n">
        <v>0.785416666666667</v>
      </c>
      <c r="P151" s="7" t="n">
        <v>0.785416666666667</v>
      </c>
      <c r="Q151" s="0" t="s">
        <v>973</v>
      </c>
      <c r="S151" s="0" t="s">
        <v>120</v>
      </c>
      <c r="T151" s="0" t="s">
        <v>6089</v>
      </c>
    </row>
    <row r="152" customFormat="false" ht="15" hidden="false" customHeight="false" outlineLevel="0" collapsed="false">
      <c r="A152" s="170" t="n">
        <v>44006</v>
      </c>
      <c r="B152" s="0" t="s">
        <v>974</v>
      </c>
      <c r="C152" s="1" t="n">
        <v>300</v>
      </c>
      <c r="D152" s="0" t="s">
        <v>821</v>
      </c>
      <c r="E152" s="0" t="s">
        <v>975</v>
      </c>
      <c r="G152" s="174" t="n">
        <f aca="false">MONTH(A152)+100</f>
        <v>106</v>
      </c>
      <c r="H152" s="0" t="e">
        <f aca="false">IF(MONTH(A152)=MONTH(A151),H151+1,1001)</f>
        <v>#REF!</v>
      </c>
      <c r="I152" s="0" t="e">
        <f aca="false">YEAR(A152)&amp;RIGHT(G152,2)&amp;RIGHT(H152,3)</f>
        <v>#REF!</v>
      </c>
      <c r="J152" s="122" t="s">
        <v>6224</v>
      </c>
      <c r="K152" s="0" t="s">
        <v>976</v>
      </c>
      <c r="L152" s="0" t="s">
        <v>183</v>
      </c>
      <c r="N152" s="0" t="s">
        <v>80</v>
      </c>
      <c r="O152" s="7" t="n">
        <v>0.851388888888889</v>
      </c>
      <c r="P152" s="7" t="n">
        <v>0.8625</v>
      </c>
      <c r="Q152" s="0" t="s">
        <v>977</v>
      </c>
      <c r="S152" s="0" t="s">
        <v>120</v>
      </c>
      <c r="T152" s="0" t="s">
        <v>6089</v>
      </c>
    </row>
    <row r="153" customFormat="false" ht="15" hidden="false" customHeight="false" outlineLevel="0" collapsed="false">
      <c r="A153" s="170" t="n">
        <v>44006</v>
      </c>
      <c r="B153" s="0" t="s">
        <v>978</v>
      </c>
      <c r="C153" s="1" t="n">
        <v>350</v>
      </c>
      <c r="D153" s="0" t="s">
        <v>821</v>
      </c>
      <c r="E153" s="0" t="s">
        <v>979</v>
      </c>
      <c r="G153" s="174" t="n">
        <f aca="false">MONTH(A153)+100</f>
        <v>106</v>
      </c>
      <c r="H153" s="0" t="e">
        <f aca="false">IF(MONTH(A153)=MONTH(A152),H152+1,1001)</f>
        <v>#REF!</v>
      </c>
      <c r="I153" s="0" t="e">
        <f aca="false">YEAR(A153)&amp;RIGHT(G153,2)&amp;RIGHT(H153,3)</f>
        <v>#REF!</v>
      </c>
      <c r="J153" s="122" t="s">
        <v>6225</v>
      </c>
      <c r="K153" s="0" t="s">
        <v>980</v>
      </c>
      <c r="L153" s="0" t="s">
        <v>183</v>
      </c>
      <c r="N153" s="0" t="s">
        <v>757</v>
      </c>
      <c r="O153" s="7" t="n">
        <v>0.938888888888889</v>
      </c>
      <c r="P153" s="7" t="n">
        <v>0.938888888888889</v>
      </c>
      <c r="Q153" s="0" t="s">
        <v>981</v>
      </c>
      <c r="S153" s="0" t="s">
        <v>120</v>
      </c>
      <c r="T153" s="0" t="s">
        <v>6089</v>
      </c>
    </row>
    <row r="154" customFormat="false" ht="15" hidden="true" customHeight="false" outlineLevel="0" collapsed="false">
      <c r="A154" s="170" t="n">
        <v>44006</v>
      </c>
      <c r="B154" s="0" t="s">
        <v>982</v>
      </c>
      <c r="C154" s="1" t="n">
        <v>350</v>
      </c>
      <c r="D154" s="0" t="s">
        <v>104</v>
      </c>
      <c r="E154" s="122" t="s">
        <v>983</v>
      </c>
      <c r="F154" s="0" t="s">
        <v>6088</v>
      </c>
      <c r="G154" s="174" t="n">
        <f aca="false">MONTH(A154)+100</f>
        <v>106</v>
      </c>
      <c r="H154" s="0" t="e">
        <f aca="false">IF(MONTH(A154)=MONTH(A153),H153+1,1001)</f>
        <v>#REF!</v>
      </c>
      <c r="I154" s="0" t="e">
        <f aca="false">YEAR(A154)&amp;RIGHT(G154,2)&amp;RIGHT(H154,3)</f>
        <v>#REF!</v>
      </c>
      <c r="J154" s="122" t="s">
        <v>6226</v>
      </c>
      <c r="L154" s="0" t="s">
        <v>113</v>
      </c>
      <c r="N154" s="0" t="s">
        <v>80</v>
      </c>
      <c r="O154" s="7" t="n">
        <v>0.54375</v>
      </c>
      <c r="P154" s="7" t="n">
        <v>0.561111111111111</v>
      </c>
      <c r="Q154" s="0" t="s">
        <v>984</v>
      </c>
      <c r="S154" s="0" t="s">
        <v>120</v>
      </c>
      <c r="T154" s="0" t="s">
        <v>6089</v>
      </c>
    </row>
    <row r="155" customFormat="false" ht="15" hidden="true" customHeight="false" outlineLevel="0" collapsed="false">
      <c r="A155" s="170" t="n">
        <v>44006</v>
      </c>
      <c r="B155" s="0" t="s">
        <v>985</v>
      </c>
      <c r="C155" s="1" t="n">
        <v>450</v>
      </c>
      <c r="D155" s="0" t="s">
        <v>104</v>
      </c>
      <c r="E155" s="0" t="s">
        <v>986</v>
      </c>
      <c r="G155" s="174" t="n">
        <f aca="false">MONTH(A155)+100</f>
        <v>106</v>
      </c>
      <c r="H155" s="0" t="e">
        <f aca="false">IF(MONTH(A155)=MONTH(A154),H154+1,1001)</f>
        <v>#REF!</v>
      </c>
      <c r="I155" s="0" t="e">
        <f aca="false">YEAR(A155)&amp;RIGHT(G155,2)&amp;RIGHT(H155,3)</f>
        <v>#REF!</v>
      </c>
      <c r="J155" s="122" t="s">
        <v>6227</v>
      </c>
      <c r="L155" s="0" t="s">
        <v>183</v>
      </c>
      <c r="N155" s="0" t="s">
        <v>80</v>
      </c>
      <c r="O155" s="7" t="n">
        <v>0.888194444444444</v>
      </c>
      <c r="P155" s="7" t="n">
        <v>0.894444444444444</v>
      </c>
      <c r="Q155" s="0" t="s">
        <v>987</v>
      </c>
      <c r="S155" s="0" t="s">
        <v>120</v>
      </c>
      <c r="T155" s="0" t="s">
        <v>6089</v>
      </c>
    </row>
    <row r="156" customFormat="false" ht="15" hidden="true" customHeight="false" outlineLevel="0" collapsed="false">
      <c r="A156" s="170" t="n">
        <v>44007</v>
      </c>
      <c r="B156" s="0" t="s">
        <v>655</v>
      </c>
      <c r="C156" s="1" t="n">
        <v>300</v>
      </c>
      <c r="D156" s="0" t="s">
        <v>77</v>
      </c>
      <c r="E156" s="0" t="s">
        <v>1001</v>
      </c>
      <c r="G156" s="174" t="n">
        <f aca="false">MONTH(A156)+100</f>
        <v>106</v>
      </c>
      <c r="H156" s="0" t="e">
        <f aca="false">IF(MONTH(A156)=MONTH(A155),H155+1,1001)</f>
        <v>#REF!</v>
      </c>
      <c r="I156" s="0" t="e">
        <f aca="false">YEAR(A156)&amp;RIGHT(G156,2)&amp;RIGHT(H156,3)</f>
        <v>#REF!</v>
      </c>
      <c r="J156" s="122" t="s">
        <v>6228</v>
      </c>
      <c r="L156" s="0" t="s">
        <v>113</v>
      </c>
      <c r="N156" s="0" t="s">
        <v>80</v>
      </c>
      <c r="O156" s="7" t="n">
        <v>0.416666666666667</v>
      </c>
      <c r="P156" s="7" t="n">
        <v>0.435416666666667</v>
      </c>
      <c r="Q156" s="0" t="s">
        <v>1002</v>
      </c>
      <c r="S156" s="0" t="s">
        <v>120</v>
      </c>
      <c r="T156" s="0" t="s">
        <v>6097</v>
      </c>
    </row>
    <row r="157" customFormat="false" ht="15" hidden="true" customHeight="false" outlineLevel="0" collapsed="false">
      <c r="A157" s="170" t="n">
        <v>44007</v>
      </c>
      <c r="B157" s="0" t="s">
        <v>1003</v>
      </c>
      <c r="C157" s="1" t="n">
        <v>300</v>
      </c>
      <c r="D157" s="0" t="s">
        <v>77</v>
      </c>
      <c r="E157" s="0" t="s">
        <v>1004</v>
      </c>
      <c r="G157" s="174" t="n">
        <f aca="false">MONTH(A157)+100</f>
        <v>106</v>
      </c>
      <c r="H157" s="0" t="e">
        <f aca="false">IF(MONTH(A157)=MONTH(A156),H156+1,1001)</f>
        <v>#REF!</v>
      </c>
      <c r="I157" s="0" t="e">
        <f aca="false">YEAR(A157)&amp;RIGHT(G157,2)&amp;RIGHT(H157,3)</f>
        <v>#REF!</v>
      </c>
      <c r="J157" s="122" t="s">
        <v>6229</v>
      </c>
      <c r="L157" s="0" t="s">
        <v>113</v>
      </c>
      <c r="N157" s="0" t="s">
        <v>80</v>
      </c>
      <c r="O157" s="7" t="n">
        <v>0.655555555555556</v>
      </c>
      <c r="P157" s="7" t="n">
        <v>0.656944444444444</v>
      </c>
      <c r="Q157" s="0" t="s">
        <v>1005</v>
      </c>
      <c r="S157" s="0" t="s">
        <v>120</v>
      </c>
      <c r="T157" s="0" t="s">
        <v>6097</v>
      </c>
    </row>
    <row r="158" customFormat="false" ht="15" hidden="true" customHeight="false" outlineLevel="0" collapsed="false">
      <c r="A158" s="170" t="n">
        <v>44007</v>
      </c>
      <c r="B158" s="0" t="s">
        <v>204</v>
      </c>
      <c r="C158" s="1" t="n">
        <v>400</v>
      </c>
      <c r="D158" s="0" t="s">
        <v>104</v>
      </c>
      <c r="E158" s="0" t="s">
        <v>205</v>
      </c>
      <c r="G158" s="174" t="n">
        <f aca="false">MONTH(A158)+100</f>
        <v>106</v>
      </c>
      <c r="H158" s="0" t="e">
        <f aca="false">IF(MONTH(A158)=MONTH(A157),H157+1,1001)</f>
        <v>#REF!</v>
      </c>
      <c r="I158" s="0" t="e">
        <f aca="false">YEAR(A158)&amp;RIGHT(G158,2)&amp;RIGHT(H158,3)</f>
        <v>#REF!</v>
      </c>
      <c r="J158" s="122" t="s">
        <v>6107</v>
      </c>
      <c r="K158" s="0" t="s">
        <v>204</v>
      </c>
      <c r="L158" s="0" t="s">
        <v>79</v>
      </c>
      <c r="N158" s="0" t="s">
        <v>80</v>
      </c>
      <c r="O158" s="7" t="n">
        <v>0.779166666666667</v>
      </c>
      <c r="P158" s="7" t="n">
        <v>0.784027777777778</v>
      </c>
      <c r="Q158" s="0" t="s">
        <v>207</v>
      </c>
      <c r="S158" s="0" t="s">
        <v>120</v>
      </c>
      <c r="T158" s="0" t="s">
        <v>6097</v>
      </c>
    </row>
    <row r="159" customFormat="false" ht="15" hidden="true" customHeight="false" outlineLevel="0" collapsed="false">
      <c r="A159" s="170" t="n">
        <v>44008</v>
      </c>
      <c r="B159" s="0" t="s">
        <v>1017</v>
      </c>
      <c r="C159" s="1" t="n">
        <v>300</v>
      </c>
      <c r="D159" s="0" t="s">
        <v>77</v>
      </c>
      <c r="E159" s="0" t="s">
        <v>1018</v>
      </c>
      <c r="G159" s="174" t="n">
        <f aca="false">MONTH(A159)+100</f>
        <v>106</v>
      </c>
      <c r="H159" s="0" t="e">
        <f aca="false">IF(MONTH(A159)=MONTH(A158),H158+1,1001)</f>
        <v>#REF!</v>
      </c>
      <c r="I159" s="0" t="e">
        <f aca="false">YEAR(A159)&amp;RIGHT(G159,2)&amp;RIGHT(H159,3)</f>
        <v>#REF!</v>
      </c>
      <c r="J159" s="122" t="s">
        <v>6230</v>
      </c>
      <c r="L159" s="0" t="s">
        <v>187</v>
      </c>
      <c r="N159" s="0" t="s">
        <v>80</v>
      </c>
      <c r="O159" s="7" t="n">
        <v>0.491666666666667</v>
      </c>
      <c r="P159" s="7" t="n">
        <v>0.508333333333333</v>
      </c>
      <c r="Q159" s="0" t="s">
        <v>1019</v>
      </c>
      <c r="S159" s="0" t="s">
        <v>120</v>
      </c>
      <c r="T159" s="0" t="s">
        <v>5143</v>
      </c>
    </row>
    <row r="160" customFormat="false" ht="15" hidden="false" customHeight="false" outlineLevel="0" collapsed="false">
      <c r="A160" s="170" t="n">
        <v>44008</v>
      </c>
      <c r="B160" s="0" t="s">
        <v>1020</v>
      </c>
      <c r="C160" s="1" t="n">
        <v>350</v>
      </c>
      <c r="D160" s="0" t="s">
        <v>821</v>
      </c>
      <c r="E160" s="0" t="s">
        <v>1021</v>
      </c>
      <c r="G160" s="174" t="n">
        <f aca="false">MONTH(A160)+100</f>
        <v>106</v>
      </c>
      <c r="H160" s="0" t="e">
        <f aca="false">IF(MONTH(A160)=MONTH(A159),H159+1,1001)</f>
        <v>#REF!</v>
      </c>
      <c r="I160" s="0" t="e">
        <f aca="false">YEAR(A160)&amp;RIGHT(G160,2)&amp;RIGHT(H160,3)</f>
        <v>#REF!</v>
      </c>
      <c r="J160" s="122" t="s">
        <v>6231</v>
      </c>
      <c r="K160" s="0" t="s">
        <v>1022</v>
      </c>
      <c r="L160" s="0" t="s">
        <v>183</v>
      </c>
      <c r="N160" s="0" t="s">
        <v>80</v>
      </c>
      <c r="O160" s="7" t="n">
        <v>0.553472222222222</v>
      </c>
      <c r="P160" s="7" t="n">
        <v>0.576388888888889</v>
      </c>
      <c r="Q160" s="0" t="s">
        <v>1023</v>
      </c>
      <c r="S160" s="0" t="s">
        <v>120</v>
      </c>
      <c r="T160" s="0" t="s">
        <v>5143</v>
      </c>
    </row>
    <row r="161" customFormat="false" ht="15" hidden="true" customHeight="false" outlineLevel="0" collapsed="false">
      <c r="A161" s="170" t="n">
        <v>44008</v>
      </c>
      <c r="B161" s="0" t="s">
        <v>1024</v>
      </c>
      <c r="C161" s="1" t="n">
        <v>300</v>
      </c>
      <c r="D161" s="0" t="s">
        <v>104</v>
      </c>
      <c r="E161" s="0" t="s">
        <v>1025</v>
      </c>
      <c r="G161" s="174" t="n">
        <f aca="false">MONTH(A161)+100</f>
        <v>106</v>
      </c>
      <c r="H161" s="0" t="e">
        <f aca="false">IF(MONTH(A161)=MONTH(A160),H160+1,1001)</f>
        <v>#REF!</v>
      </c>
      <c r="I161" s="0" t="e">
        <f aca="false">YEAR(A161)&amp;RIGHT(G161,2)&amp;RIGHT(H161,3)</f>
        <v>#REF!</v>
      </c>
      <c r="J161" s="122" t="s">
        <v>6232</v>
      </c>
      <c r="L161" s="0" t="s">
        <v>183</v>
      </c>
      <c r="N161" s="0" t="s">
        <v>80</v>
      </c>
      <c r="O161" s="7" t="n">
        <v>0.642361111111111</v>
      </c>
      <c r="P161" s="7" t="n">
        <v>0.643055555555556</v>
      </c>
      <c r="Q161" s="0" t="s">
        <v>1026</v>
      </c>
      <c r="S161" s="0" t="s">
        <v>120</v>
      </c>
      <c r="T161" s="0" t="s">
        <v>5143</v>
      </c>
    </row>
    <row r="162" customFormat="false" ht="15" hidden="true" customHeight="false" outlineLevel="0" collapsed="false">
      <c r="A162" s="170" t="n">
        <v>44008</v>
      </c>
      <c r="B162" s="0" t="s">
        <v>1027</v>
      </c>
      <c r="C162" s="1" t="n">
        <v>300</v>
      </c>
      <c r="D162" s="0" t="s">
        <v>104</v>
      </c>
      <c r="E162" s="0" t="s">
        <v>1028</v>
      </c>
      <c r="G162" s="174" t="n">
        <f aca="false">MONTH(A162)+100</f>
        <v>106</v>
      </c>
      <c r="H162" s="0" t="e">
        <f aca="false">IF(MONTH(A162)=MONTH(A161),H161+1,1001)</f>
        <v>#REF!</v>
      </c>
      <c r="I162" s="0" t="e">
        <f aca="false">YEAR(A162)&amp;RIGHT(G162,2)&amp;RIGHT(H162,3)</f>
        <v>#REF!</v>
      </c>
      <c r="J162" s="122" t="s">
        <v>6233</v>
      </c>
      <c r="L162" s="0" t="s">
        <v>113</v>
      </c>
      <c r="N162" s="0" t="s">
        <v>80</v>
      </c>
      <c r="O162" s="7" t="n">
        <v>0.726388888888889</v>
      </c>
      <c r="P162" s="7" t="n">
        <v>0.736111111111111</v>
      </c>
      <c r="Q162" s="0" t="s">
        <v>1029</v>
      </c>
      <c r="S162" s="0" t="s">
        <v>120</v>
      </c>
      <c r="T162" s="0" t="s">
        <v>5143</v>
      </c>
    </row>
    <row r="163" customFormat="false" ht="15" hidden="true" customHeight="false" outlineLevel="0" collapsed="false">
      <c r="A163" s="170" t="n">
        <v>44008</v>
      </c>
      <c r="B163" s="0" t="s">
        <v>1030</v>
      </c>
      <c r="C163" s="1" t="n">
        <v>300</v>
      </c>
      <c r="D163" s="0" t="s">
        <v>104</v>
      </c>
      <c r="E163" s="0" t="s">
        <v>1031</v>
      </c>
      <c r="G163" s="174" t="n">
        <f aca="false">MONTH(A163)+100</f>
        <v>106</v>
      </c>
      <c r="H163" s="0" t="e">
        <f aca="false">IF(MONTH(A163)=MONTH(A162),H162+1,1001)</f>
        <v>#REF!</v>
      </c>
      <c r="I163" s="0" t="e">
        <f aca="false">YEAR(A163)&amp;RIGHT(G163,2)&amp;RIGHT(H163,3)</f>
        <v>#REF!</v>
      </c>
      <c r="J163" s="122" t="s">
        <v>6234</v>
      </c>
      <c r="L163" s="0" t="s">
        <v>876</v>
      </c>
      <c r="N163" s="0" t="s">
        <v>80</v>
      </c>
      <c r="O163" s="7" t="n">
        <v>0.747222222222222</v>
      </c>
      <c r="P163" s="7" t="n">
        <v>0.765972222222222</v>
      </c>
      <c r="Q163" s="0" t="s">
        <v>1032</v>
      </c>
      <c r="S163" s="0" t="s">
        <v>120</v>
      </c>
      <c r="T163" s="0" t="s">
        <v>5143</v>
      </c>
    </row>
    <row r="164" customFormat="false" ht="15" hidden="false" customHeight="false" outlineLevel="0" collapsed="false">
      <c r="A164" s="170" t="n">
        <v>44009</v>
      </c>
      <c r="B164" s="0" t="s">
        <v>1042</v>
      </c>
      <c r="C164" s="1" t="n">
        <v>400</v>
      </c>
      <c r="D164" s="0" t="s">
        <v>821</v>
      </c>
      <c r="E164" s="0" t="s">
        <v>1043</v>
      </c>
      <c r="G164" s="174" t="n">
        <f aca="false">MONTH(A164)+100</f>
        <v>106</v>
      </c>
      <c r="H164" s="0" t="e">
        <f aca="false">IF(MONTH(A164)=MONTH(A163),H163+1,1001)</f>
        <v>#REF!</v>
      </c>
      <c r="I164" s="0" t="e">
        <f aca="false">YEAR(A164)&amp;RIGHT(G164,2)&amp;RIGHT(H164,3)</f>
        <v>#REF!</v>
      </c>
      <c r="J164" s="122" t="s">
        <v>6235</v>
      </c>
      <c r="K164" s="0" t="s">
        <v>1044</v>
      </c>
      <c r="L164" s="0" t="s">
        <v>100</v>
      </c>
      <c r="N164" s="0" t="s">
        <v>80</v>
      </c>
      <c r="O164" s="7" t="n">
        <v>0.572916666666667</v>
      </c>
      <c r="P164" s="7" t="n">
        <v>0.577777777777778</v>
      </c>
      <c r="Q164" s="0" t="s">
        <v>1045</v>
      </c>
      <c r="S164" s="0" t="s">
        <v>120</v>
      </c>
      <c r="T164" s="0" t="s">
        <v>6106</v>
      </c>
    </row>
    <row r="165" customFormat="false" ht="15" hidden="false" customHeight="false" outlineLevel="0" collapsed="false">
      <c r="A165" s="170" t="n">
        <v>44009</v>
      </c>
      <c r="B165" s="0" t="s">
        <v>1046</v>
      </c>
      <c r="C165" s="1" t="n">
        <v>370</v>
      </c>
      <c r="D165" s="0" t="s">
        <v>821</v>
      </c>
      <c r="E165" s="0" t="s">
        <v>1047</v>
      </c>
      <c r="G165" s="174" t="n">
        <f aca="false">MONTH(A165)+100</f>
        <v>106</v>
      </c>
      <c r="H165" s="0" t="e">
        <f aca="false">IF(MONTH(A165)=MONTH(A164),H164+1,1001)</f>
        <v>#REF!</v>
      </c>
      <c r="I165" s="0" t="e">
        <f aca="false">YEAR(A165)&amp;RIGHT(G165,2)&amp;RIGHT(H165,3)</f>
        <v>#REF!</v>
      </c>
      <c r="J165" s="122" t="s">
        <v>6236</v>
      </c>
      <c r="K165" s="0" t="s">
        <v>1048</v>
      </c>
      <c r="L165" s="0" t="s">
        <v>1049</v>
      </c>
      <c r="N165" s="0" t="s">
        <v>80</v>
      </c>
      <c r="O165" s="7" t="n">
        <v>0.659722222222222</v>
      </c>
      <c r="P165" s="7" t="n">
        <v>0.676388888888889</v>
      </c>
      <c r="Q165" s="0" t="s">
        <v>1050</v>
      </c>
      <c r="S165" s="0" t="s">
        <v>120</v>
      </c>
      <c r="T165" s="0" t="s">
        <v>6106</v>
      </c>
    </row>
    <row r="166" customFormat="false" ht="15" hidden="true" customHeight="false" outlineLevel="0" collapsed="false">
      <c r="A166" s="170" t="n">
        <v>44009</v>
      </c>
      <c r="B166" s="0" t="s">
        <v>1051</v>
      </c>
      <c r="C166" s="1" t="n">
        <v>350</v>
      </c>
      <c r="D166" s="0" t="s">
        <v>821</v>
      </c>
      <c r="E166" s="0" t="s">
        <v>1052</v>
      </c>
      <c r="G166" s="174" t="n">
        <f aca="false">MONTH(A166)+100</f>
        <v>106</v>
      </c>
      <c r="H166" s="0" t="e">
        <f aca="false">IF(MONTH(A166)=MONTH(A165),H165+1,1001)</f>
        <v>#REF!</v>
      </c>
      <c r="I166" s="0" t="e">
        <f aca="false">YEAR(A166)&amp;RIGHT(G166,2)&amp;RIGHT(H166,3)</f>
        <v>#REF!</v>
      </c>
      <c r="J166" s="122" t="s">
        <v>6237</v>
      </c>
      <c r="K166" s="0" t="s">
        <v>1053</v>
      </c>
      <c r="L166" s="0" t="s">
        <v>394</v>
      </c>
      <c r="N166" s="0" t="s">
        <v>80</v>
      </c>
      <c r="O166" s="7" t="n">
        <v>0.694444444444444</v>
      </c>
      <c r="P166" s="7" t="n">
        <v>0.713194444444444</v>
      </c>
      <c r="Q166" s="0" t="s">
        <v>1054</v>
      </c>
      <c r="S166" s="0" t="s">
        <v>120</v>
      </c>
      <c r="T166" s="0" t="s">
        <v>6106</v>
      </c>
    </row>
    <row r="167" customFormat="false" ht="15" hidden="true" customHeight="false" outlineLevel="0" collapsed="false">
      <c r="A167" s="170" t="n">
        <v>44009</v>
      </c>
      <c r="B167" s="0" t="s">
        <v>1055</v>
      </c>
      <c r="C167" s="1" t="n">
        <v>400</v>
      </c>
      <c r="D167" s="0" t="s">
        <v>104</v>
      </c>
      <c r="E167" s="122" t="s">
        <v>1056</v>
      </c>
      <c r="F167" s="0" t="s">
        <v>6088</v>
      </c>
      <c r="G167" s="174" t="n">
        <f aca="false">MONTH(A167)+100</f>
        <v>106</v>
      </c>
      <c r="H167" s="0" t="e">
        <f aca="false">IF(MONTH(A167)=MONTH(A166),H166+1,1001)</f>
        <v>#REF!</v>
      </c>
      <c r="I167" s="0" t="e">
        <f aca="false">YEAR(A167)&amp;RIGHT(G167,2)&amp;RIGHT(H167,3)</f>
        <v>#REF!</v>
      </c>
      <c r="J167" s="122" t="s">
        <v>6238</v>
      </c>
      <c r="L167" s="0" t="s">
        <v>79</v>
      </c>
      <c r="N167" s="0" t="s">
        <v>80</v>
      </c>
      <c r="O167" s="7" t="n">
        <v>0.454166666666667</v>
      </c>
      <c r="P167" s="123" t="n">
        <v>0.480555555555556</v>
      </c>
      <c r="Q167" s="0" t="s">
        <v>1057</v>
      </c>
      <c r="S167" s="0" t="s">
        <v>120</v>
      </c>
      <c r="T167" s="0" t="s">
        <v>6106</v>
      </c>
    </row>
    <row r="168" customFormat="false" ht="15" hidden="true" customHeight="false" outlineLevel="0" collapsed="false">
      <c r="A168" s="170" t="n">
        <v>44009</v>
      </c>
      <c r="B168" s="0" t="s">
        <v>1058</v>
      </c>
      <c r="C168" s="1" t="n">
        <v>300</v>
      </c>
      <c r="D168" s="0" t="s">
        <v>104</v>
      </c>
      <c r="E168" s="0" t="s">
        <v>1059</v>
      </c>
      <c r="G168" s="174" t="n">
        <f aca="false">MONTH(A168)+100</f>
        <v>106</v>
      </c>
      <c r="H168" s="0" t="e">
        <f aca="false">IF(MONTH(A168)=MONTH(A167),H167+1,1001)</f>
        <v>#REF!</v>
      </c>
      <c r="I168" s="0" t="e">
        <f aca="false">YEAR(A168)&amp;RIGHT(G168,2)&amp;RIGHT(H168,3)</f>
        <v>#REF!</v>
      </c>
      <c r="J168" s="122" t="s">
        <v>6239</v>
      </c>
      <c r="L168" s="0" t="s">
        <v>100</v>
      </c>
      <c r="N168" s="0" t="s">
        <v>80</v>
      </c>
      <c r="O168" s="7" t="n">
        <v>0.6375</v>
      </c>
      <c r="P168" s="7" t="n">
        <v>0.642361111111111</v>
      </c>
      <c r="Q168" s="0" t="s">
        <v>1060</v>
      </c>
      <c r="S168" s="0" t="s">
        <v>120</v>
      </c>
      <c r="T168" s="0" t="s">
        <v>6106</v>
      </c>
    </row>
    <row r="169" customFormat="false" ht="15" hidden="true" customHeight="false" outlineLevel="0" collapsed="false">
      <c r="A169" s="170" t="n">
        <v>44010</v>
      </c>
      <c r="B169" s="0" t="s">
        <v>1068</v>
      </c>
      <c r="C169" s="1" t="n">
        <v>300</v>
      </c>
      <c r="D169" s="0" t="s">
        <v>77</v>
      </c>
      <c r="E169" s="0" t="s">
        <v>1069</v>
      </c>
      <c r="G169" s="174" t="n">
        <f aca="false">MONTH(A169)+100</f>
        <v>106</v>
      </c>
      <c r="H169" s="0" t="e">
        <f aca="false">IF(MONTH(A169)=MONTH(A168),H168+1,1001)</f>
        <v>#REF!</v>
      </c>
      <c r="I169" s="0" t="e">
        <f aca="false">YEAR(A169)&amp;RIGHT(G169,2)&amp;RIGHT(H169,3)</f>
        <v>#REF!</v>
      </c>
      <c r="J169" s="122" t="s">
        <v>6240</v>
      </c>
      <c r="L169" s="0" t="s">
        <v>100</v>
      </c>
      <c r="N169" s="0" t="s">
        <v>80</v>
      </c>
      <c r="O169" s="7" t="n">
        <v>0.546527777777778</v>
      </c>
      <c r="P169" s="7" t="n">
        <v>0.552083333333333</v>
      </c>
      <c r="Q169" s="0" t="s">
        <v>1070</v>
      </c>
      <c r="S169" s="0" t="s">
        <v>120</v>
      </c>
      <c r="T169" s="0" t="s">
        <v>6110</v>
      </c>
    </row>
    <row r="170" customFormat="false" ht="15" hidden="true" customHeight="false" outlineLevel="0" collapsed="false">
      <c r="A170" s="170" t="n">
        <v>44010</v>
      </c>
      <c r="B170" s="0" t="s">
        <v>1071</v>
      </c>
      <c r="C170" s="1" t="n">
        <v>300</v>
      </c>
      <c r="D170" s="0" t="s">
        <v>77</v>
      </c>
      <c r="E170" s="0" t="s">
        <v>1072</v>
      </c>
      <c r="G170" s="174" t="n">
        <f aca="false">MONTH(A170)+100</f>
        <v>106</v>
      </c>
      <c r="H170" s="0" t="e">
        <f aca="false">IF(MONTH(A170)=MONTH(A169),H169+1,1001)</f>
        <v>#REF!</v>
      </c>
      <c r="I170" s="0" t="e">
        <f aca="false">YEAR(A170)&amp;RIGHT(G170,2)&amp;RIGHT(H170,3)</f>
        <v>#REF!</v>
      </c>
      <c r="J170" s="122" t="s">
        <v>6241</v>
      </c>
      <c r="L170" s="0" t="s">
        <v>100</v>
      </c>
      <c r="N170" s="0" t="s">
        <v>80</v>
      </c>
      <c r="O170" s="7" t="n">
        <v>0.575</v>
      </c>
      <c r="P170" s="7" t="n">
        <v>0.603472222222222</v>
      </c>
      <c r="Q170" s="0" t="s">
        <v>1073</v>
      </c>
      <c r="S170" s="0" t="s">
        <v>120</v>
      </c>
      <c r="T170" s="0" t="s">
        <v>6110</v>
      </c>
    </row>
    <row r="171" customFormat="false" ht="15" hidden="false" customHeight="false" outlineLevel="0" collapsed="false">
      <c r="A171" s="170" t="n">
        <v>44010</v>
      </c>
      <c r="B171" s="0" t="s">
        <v>1074</v>
      </c>
      <c r="C171" s="1" t="n">
        <v>400</v>
      </c>
      <c r="D171" s="0" t="s">
        <v>821</v>
      </c>
      <c r="E171" s="0" t="s">
        <v>1075</v>
      </c>
      <c r="G171" s="174" t="n">
        <f aca="false">MONTH(A171)+100</f>
        <v>106</v>
      </c>
      <c r="H171" s="0" t="e">
        <f aca="false">IF(MONTH(A171)=MONTH(A170),H170+1,1001)</f>
        <v>#REF!</v>
      </c>
      <c r="I171" s="0" t="e">
        <f aca="false">YEAR(A171)&amp;RIGHT(G171,2)&amp;RIGHT(H171,3)</f>
        <v>#REF!</v>
      </c>
      <c r="J171" s="122" t="s">
        <v>6242</v>
      </c>
      <c r="K171" s="0" t="s">
        <v>1076</v>
      </c>
      <c r="L171" s="0" t="s">
        <v>100</v>
      </c>
      <c r="N171" s="0" t="s">
        <v>80</v>
      </c>
      <c r="O171" s="7" t="n">
        <v>0.526388888888889</v>
      </c>
      <c r="P171" s="7" t="n">
        <v>0.529166666666667</v>
      </c>
      <c r="Q171" s="0" t="s">
        <v>1077</v>
      </c>
      <c r="S171" s="0" t="s">
        <v>120</v>
      </c>
      <c r="T171" s="0" t="s">
        <v>6110</v>
      </c>
    </row>
    <row r="172" customFormat="false" ht="15" hidden="true" customHeight="false" outlineLevel="0" collapsed="false">
      <c r="A172" s="170" t="n">
        <v>44010</v>
      </c>
      <c r="B172" s="0" t="s">
        <v>751</v>
      </c>
      <c r="C172" s="1" t="n">
        <v>350</v>
      </c>
      <c r="D172" s="0" t="s">
        <v>104</v>
      </c>
      <c r="E172" s="0" t="s">
        <v>1078</v>
      </c>
      <c r="G172" s="174" t="n">
        <f aca="false">MONTH(A172)+100</f>
        <v>106</v>
      </c>
      <c r="H172" s="0" t="e">
        <f aca="false">IF(MONTH(A172)=MONTH(A171),H171+1,1001)</f>
        <v>#REF!</v>
      </c>
      <c r="I172" s="0" t="e">
        <f aca="false">YEAR(A172)&amp;RIGHT(G172,2)&amp;RIGHT(H172,3)</f>
        <v>#REF!</v>
      </c>
      <c r="J172" s="122" t="s">
        <v>6243</v>
      </c>
      <c r="L172" s="0" t="s">
        <v>131</v>
      </c>
      <c r="N172" s="0" t="s">
        <v>80</v>
      </c>
      <c r="O172" s="7" t="n">
        <v>0.731944444444444</v>
      </c>
      <c r="P172" s="7" t="n">
        <v>0.744444444444444</v>
      </c>
      <c r="Q172" s="0" t="s">
        <v>1079</v>
      </c>
      <c r="S172" s="0" t="s">
        <v>120</v>
      </c>
      <c r="T172" s="0" t="s">
        <v>6110</v>
      </c>
    </row>
    <row r="173" customFormat="false" ht="15" hidden="true" customHeight="false" outlineLevel="0" collapsed="false">
      <c r="A173" s="170" t="n">
        <v>44010</v>
      </c>
      <c r="B173" s="0" t="s">
        <v>1080</v>
      </c>
      <c r="C173" s="1" t="n">
        <v>350</v>
      </c>
      <c r="D173" s="0" t="s">
        <v>104</v>
      </c>
      <c r="E173" s="0" t="s">
        <v>1081</v>
      </c>
      <c r="G173" s="174" t="n">
        <f aca="false">MONTH(A173)+100</f>
        <v>106</v>
      </c>
      <c r="H173" s="0" t="e">
        <f aca="false">IF(MONTH(A173)=MONTH(A172),H172+1,1001)</f>
        <v>#REF!</v>
      </c>
      <c r="I173" s="0" t="e">
        <f aca="false">YEAR(A173)&amp;RIGHT(G173,2)&amp;RIGHT(H173,3)</f>
        <v>#REF!</v>
      </c>
      <c r="J173" s="122" t="s">
        <v>6244</v>
      </c>
      <c r="L173" s="0" t="s">
        <v>131</v>
      </c>
      <c r="N173" s="0" t="s">
        <v>80</v>
      </c>
      <c r="O173" s="7" t="n">
        <v>0.764583333333333</v>
      </c>
      <c r="P173" s="113" t="n">
        <v>0.777083333333333</v>
      </c>
      <c r="Q173" s="0" t="s">
        <v>1082</v>
      </c>
      <c r="S173" s="0" t="s">
        <v>120</v>
      </c>
      <c r="T173" s="0" t="s">
        <v>6110</v>
      </c>
    </row>
    <row r="174" customFormat="false" ht="15" hidden="true" customHeight="false" outlineLevel="0" collapsed="false">
      <c r="A174" s="170" t="n">
        <v>44010</v>
      </c>
      <c r="B174" s="0" t="s">
        <v>1083</v>
      </c>
      <c r="C174" s="1" t="n">
        <v>280</v>
      </c>
      <c r="D174" s="0" t="s">
        <v>104</v>
      </c>
      <c r="E174" s="122" t="s">
        <v>1084</v>
      </c>
      <c r="F174" s="0" t="s">
        <v>6088</v>
      </c>
      <c r="G174" s="174" t="n">
        <f aca="false">MONTH(A174)+100</f>
        <v>106</v>
      </c>
      <c r="H174" s="0" t="e">
        <f aca="false">IF(MONTH(A174)=MONTH(A173),H173+1,1001)</f>
        <v>#REF!</v>
      </c>
      <c r="I174" s="0" t="e">
        <f aca="false">YEAR(A174)&amp;RIGHT(G174,2)&amp;RIGHT(H174,3)</f>
        <v>#REF!</v>
      </c>
      <c r="J174" s="122" t="s">
        <v>6245</v>
      </c>
      <c r="L174" s="0" t="s">
        <v>159</v>
      </c>
      <c r="N174" s="0" t="s">
        <v>80</v>
      </c>
      <c r="O174" s="7" t="n">
        <v>0.863194444444444</v>
      </c>
      <c r="P174" s="7" t="n">
        <v>0.871527777777778</v>
      </c>
      <c r="Q174" s="0" t="s">
        <v>1085</v>
      </c>
      <c r="S174" s="0" t="s">
        <v>120</v>
      </c>
      <c r="T174" s="0" t="s">
        <v>6110</v>
      </c>
    </row>
    <row r="175" customFormat="false" ht="15" hidden="true" customHeight="false" outlineLevel="0" collapsed="false">
      <c r="A175" s="170" t="n">
        <v>44011</v>
      </c>
      <c r="B175" s="0" t="s">
        <v>897</v>
      </c>
      <c r="C175" s="1" t="n">
        <v>250</v>
      </c>
      <c r="D175" s="0" t="s">
        <v>898</v>
      </c>
      <c r="E175" s="0" t="s">
        <v>899</v>
      </c>
      <c r="G175" s="174" t="n">
        <f aca="false">MONTH(A175)+100</f>
        <v>106</v>
      </c>
      <c r="H175" s="0" t="e">
        <f aca="false">IF(MONTH(A175)=MONTH(A174),H174+1,1001)</f>
        <v>#REF!</v>
      </c>
      <c r="I175" s="0" t="e">
        <f aca="false">YEAR(A175)&amp;RIGHT(G175,2)&amp;RIGHT(H175,3)</f>
        <v>#REF!</v>
      </c>
      <c r="J175" s="122" t="s">
        <v>6208</v>
      </c>
      <c r="K175" s="0" t="s">
        <v>897</v>
      </c>
      <c r="L175" s="0" t="s">
        <v>79</v>
      </c>
      <c r="N175" s="0" t="s">
        <v>80</v>
      </c>
      <c r="O175" s="7" t="n">
        <v>0.388888888888889</v>
      </c>
      <c r="P175" s="7" t="n">
        <v>0.416666666666667</v>
      </c>
      <c r="Q175" s="0" t="s">
        <v>1097</v>
      </c>
      <c r="S175" s="0" t="s">
        <v>120</v>
      </c>
      <c r="T175" s="0" t="s">
        <v>6091</v>
      </c>
    </row>
    <row r="176" customFormat="false" ht="15" hidden="true" customHeight="false" outlineLevel="0" collapsed="false">
      <c r="A176" s="170" t="n">
        <v>44011</v>
      </c>
      <c r="B176" s="0" t="s">
        <v>897</v>
      </c>
      <c r="C176" s="1" t="n">
        <v>250</v>
      </c>
      <c r="D176" s="0" t="s">
        <v>898</v>
      </c>
      <c r="E176" s="0" t="s">
        <v>899</v>
      </c>
      <c r="G176" s="174" t="n">
        <f aca="false">MONTH(A176)+100</f>
        <v>106</v>
      </c>
      <c r="H176" s="0" t="e">
        <f aca="false">IF(MONTH(A176)=MONTH(A175),H175+1,1001)</f>
        <v>#REF!</v>
      </c>
      <c r="I176" s="0" t="e">
        <f aca="false">YEAR(A176)&amp;RIGHT(G176,2)&amp;RIGHT(H176,3)</f>
        <v>#REF!</v>
      </c>
      <c r="J176" s="122" t="s">
        <v>6208</v>
      </c>
      <c r="K176" s="0" t="s">
        <v>897</v>
      </c>
      <c r="L176" s="0" t="s">
        <v>79</v>
      </c>
      <c r="N176" s="0" t="s">
        <v>80</v>
      </c>
      <c r="O176" s="7" t="n">
        <v>0.446527777777778</v>
      </c>
      <c r="P176" s="7" t="n">
        <v>0.447916666666667</v>
      </c>
      <c r="Q176" s="0" t="s">
        <v>1098</v>
      </c>
      <c r="S176" s="0" t="s">
        <v>120</v>
      </c>
      <c r="T176" s="0" t="s">
        <v>6091</v>
      </c>
    </row>
    <row r="177" customFormat="false" ht="15" hidden="true" customHeight="false" outlineLevel="0" collapsed="false">
      <c r="A177" s="170" t="n">
        <v>44011</v>
      </c>
      <c r="B177" s="0" t="s">
        <v>897</v>
      </c>
      <c r="C177" s="1" t="n">
        <v>0</v>
      </c>
      <c r="D177" s="0" t="s">
        <v>898</v>
      </c>
      <c r="E177" s="0" t="s">
        <v>899</v>
      </c>
      <c r="G177" s="174" t="n">
        <f aca="false">MONTH(A177)+100</f>
        <v>106</v>
      </c>
      <c r="H177" s="0" t="e">
        <f aca="false">IF(MONTH(A177)=MONTH(A176),H176+1,1001)</f>
        <v>#REF!</v>
      </c>
      <c r="I177" s="0" t="e">
        <f aca="false">YEAR(A177)&amp;RIGHT(G177,2)&amp;RIGHT(H177,3)</f>
        <v>#REF!</v>
      </c>
      <c r="J177" s="122" t="s">
        <v>6208</v>
      </c>
      <c r="K177" s="0" t="s">
        <v>897</v>
      </c>
      <c r="L177" s="0" t="s">
        <v>79</v>
      </c>
      <c r="N177" s="0" t="s">
        <v>80</v>
      </c>
      <c r="O177" s="7" t="n">
        <v>0.461805555555556</v>
      </c>
      <c r="P177" s="7" t="n">
        <v>0.467361111111111</v>
      </c>
      <c r="Q177" s="0" t="s">
        <v>1099</v>
      </c>
      <c r="S177" s="0" t="s">
        <v>120</v>
      </c>
      <c r="T177" s="0" t="s">
        <v>6091</v>
      </c>
    </row>
    <row r="178" customFormat="false" ht="15" hidden="false" customHeight="false" outlineLevel="0" collapsed="false">
      <c r="A178" s="170" t="n">
        <v>44011</v>
      </c>
      <c r="B178" s="0" t="s">
        <v>1100</v>
      </c>
      <c r="C178" s="1" t="n">
        <v>400</v>
      </c>
      <c r="D178" s="0" t="s">
        <v>821</v>
      </c>
      <c r="E178" s="0" t="s">
        <v>1101</v>
      </c>
      <c r="G178" s="174" t="n">
        <f aca="false">MONTH(A178)+100</f>
        <v>106</v>
      </c>
      <c r="H178" s="0" t="e">
        <f aca="false">IF(MONTH(A178)=MONTH(A177),H177+1,1001)</f>
        <v>#REF!</v>
      </c>
      <c r="I178" s="0" t="e">
        <f aca="false">YEAR(A178)&amp;RIGHT(G178,2)&amp;RIGHT(H178,3)</f>
        <v>#REF!</v>
      </c>
      <c r="J178" s="122" t="s">
        <v>6246</v>
      </c>
      <c r="K178" s="0" t="s">
        <v>1102</v>
      </c>
      <c r="L178" s="0" t="s">
        <v>876</v>
      </c>
      <c r="N178" s="0" t="s">
        <v>72</v>
      </c>
      <c r="O178" s="7" t="n">
        <v>0.493055555555556</v>
      </c>
      <c r="P178" s="7" t="n">
        <v>0.493055555555556</v>
      </c>
      <c r="Q178" s="0" t="s">
        <v>1103</v>
      </c>
      <c r="S178" s="0" t="s">
        <v>120</v>
      </c>
      <c r="T178" s="0" t="s">
        <v>6091</v>
      </c>
    </row>
    <row r="179" customFormat="false" ht="15" hidden="true" customHeight="false" outlineLevel="0" collapsed="false">
      <c r="A179" s="170" t="n">
        <v>44011</v>
      </c>
      <c r="B179" s="0" t="s">
        <v>1089</v>
      </c>
      <c r="C179" s="1" t="n">
        <v>400</v>
      </c>
      <c r="D179" s="0" t="s">
        <v>104</v>
      </c>
      <c r="E179" s="0" t="s">
        <v>1104</v>
      </c>
      <c r="G179" s="174" t="n">
        <f aca="false">MONTH(A179)+100</f>
        <v>106</v>
      </c>
      <c r="H179" s="0" t="e">
        <f aca="false">IF(MONTH(A179)=MONTH(A178),H178+1,1001)</f>
        <v>#REF!</v>
      </c>
      <c r="I179" s="0" t="e">
        <f aca="false">YEAR(A179)&amp;RIGHT(G179,2)&amp;RIGHT(H179,3)</f>
        <v>#REF!</v>
      </c>
      <c r="J179" s="122" t="s">
        <v>6247</v>
      </c>
      <c r="L179" s="0" t="s">
        <v>131</v>
      </c>
      <c r="N179" s="0" t="s">
        <v>80</v>
      </c>
      <c r="O179" s="7" t="n">
        <v>0.570138888888889</v>
      </c>
      <c r="P179" s="7" t="n">
        <v>0.602083333333333</v>
      </c>
      <c r="Q179" s="0" t="s">
        <v>1105</v>
      </c>
      <c r="S179" s="0" t="s">
        <v>120</v>
      </c>
      <c r="T179" s="0" t="s">
        <v>6091</v>
      </c>
    </row>
    <row r="180" customFormat="false" ht="15" hidden="true" customHeight="false" outlineLevel="0" collapsed="false">
      <c r="A180" s="170" t="n">
        <v>44011</v>
      </c>
      <c r="B180" s="0" t="s">
        <v>1089</v>
      </c>
      <c r="C180" s="1" t="n">
        <v>350</v>
      </c>
      <c r="D180" s="0" t="s">
        <v>104</v>
      </c>
      <c r="E180" s="122" t="s">
        <v>1106</v>
      </c>
      <c r="F180" s="0" t="s">
        <v>6088</v>
      </c>
      <c r="G180" s="174" t="n">
        <f aca="false">MONTH(A180)+100</f>
        <v>106</v>
      </c>
      <c r="H180" s="0" t="e">
        <f aca="false">IF(MONTH(A180)=MONTH(A179),H179+1,1001)</f>
        <v>#REF!</v>
      </c>
      <c r="I180" s="0" t="e">
        <f aca="false">YEAR(A180)&amp;RIGHT(G180,2)&amp;RIGHT(H180,3)</f>
        <v>#REF!</v>
      </c>
      <c r="J180" s="122" t="s">
        <v>6248</v>
      </c>
      <c r="L180" s="0" t="s">
        <v>131</v>
      </c>
      <c r="N180" s="0" t="s">
        <v>80</v>
      </c>
      <c r="O180" s="7" t="n">
        <v>0.629166666666667</v>
      </c>
      <c r="P180" s="7" t="n">
        <v>0.6375</v>
      </c>
      <c r="Q180" s="0" t="s">
        <v>1107</v>
      </c>
      <c r="S180" s="0" t="s">
        <v>120</v>
      </c>
      <c r="T180" s="0" t="s">
        <v>6091</v>
      </c>
    </row>
    <row r="181" customFormat="false" ht="15" hidden="true" customHeight="false" outlineLevel="0" collapsed="false">
      <c r="A181" s="170" t="n">
        <v>44011</v>
      </c>
      <c r="B181" s="0" t="s">
        <v>1089</v>
      </c>
      <c r="C181" s="1" t="n">
        <v>350</v>
      </c>
      <c r="D181" s="0" t="s">
        <v>104</v>
      </c>
      <c r="E181" s="0" t="s">
        <v>1108</v>
      </c>
      <c r="G181" s="174" t="n">
        <f aca="false">MONTH(A181)+100</f>
        <v>106</v>
      </c>
      <c r="H181" s="0" t="e">
        <f aca="false">IF(MONTH(A181)=MONTH(A180),H180+1,1001)</f>
        <v>#REF!</v>
      </c>
      <c r="I181" s="0" t="e">
        <f aca="false">YEAR(A181)&amp;RIGHT(G181,2)&amp;RIGHT(H181,3)</f>
        <v>#REF!</v>
      </c>
      <c r="J181" s="122" t="s">
        <v>6249</v>
      </c>
      <c r="L181" s="0" t="s">
        <v>131</v>
      </c>
      <c r="N181" s="0" t="s">
        <v>80</v>
      </c>
      <c r="O181" s="7" t="n">
        <v>0.657638888888889</v>
      </c>
      <c r="P181" s="7" t="n">
        <v>0.658333333333333</v>
      </c>
      <c r="Q181" s="0" t="s">
        <v>1109</v>
      </c>
      <c r="S181" s="0" t="s">
        <v>120</v>
      </c>
      <c r="T181" s="0" t="s">
        <v>6091</v>
      </c>
    </row>
    <row r="182" customFormat="false" ht="15" hidden="true" customHeight="false" outlineLevel="0" collapsed="false">
      <c r="A182" s="170" t="n">
        <v>44011</v>
      </c>
      <c r="B182" s="0" t="s">
        <v>1089</v>
      </c>
      <c r="C182" s="1" t="n">
        <v>350</v>
      </c>
      <c r="D182" s="0" t="s">
        <v>104</v>
      </c>
      <c r="E182" s="0" t="s">
        <v>1110</v>
      </c>
      <c r="G182" s="174" t="n">
        <f aca="false">MONTH(A182)+100</f>
        <v>106</v>
      </c>
      <c r="H182" s="0" t="e">
        <f aca="false">IF(MONTH(A182)=MONTH(A181),H181+1,1001)</f>
        <v>#REF!</v>
      </c>
      <c r="I182" s="0" t="e">
        <f aca="false">YEAR(A182)&amp;RIGHT(G182,2)&amp;RIGHT(H182,3)</f>
        <v>#REF!</v>
      </c>
      <c r="J182" s="122" t="s">
        <v>6250</v>
      </c>
      <c r="L182" s="0" t="s">
        <v>131</v>
      </c>
      <c r="N182" s="0" t="s">
        <v>80</v>
      </c>
      <c r="O182" s="7" t="n">
        <v>0.694444444444444</v>
      </c>
      <c r="P182" s="7" t="n">
        <v>0.700694444444444</v>
      </c>
      <c r="Q182" s="0" t="s">
        <v>1111</v>
      </c>
      <c r="S182" s="0" t="s">
        <v>120</v>
      </c>
      <c r="T182" s="0" t="s">
        <v>6091</v>
      </c>
    </row>
    <row r="183" customFormat="false" ht="15" hidden="true" customHeight="false" outlineLevel="0" collapsed="false">
      <c r="A183" s="170" t="n">
        <v>44011</v>
      </c>
      <c r="B183" s="0" t="s">
        <v>1112</v>
      </c>
      <c r="C183" s="1" t="n">
        <v>300</v>
      </c>
      <c r="D183" s="0" t="s">
        <v>104</v>
      </c>
      <c r="E183" s="0" t="s">
        <v>1113</v>
      </c>
      <c r="G183" s="174" t="n">
        <f aca="false">MONTH(A183)+100</f>
        <v>106</v>
      </c>
      <c r="H183" s="0" t="e">
        <f aca="false">IF(MONTH(A183)=MONTH(A182),H182+1,1001)</f>
        <v>#REF!</v>
      </c>
      <c r="I183" s="0" t="e">
        <f aca="false">YEAR(A183)&amp;RIGHT(G183,2)&amp;RIGHT(H183,3)</f>
        <v>#REF!</v>
      </c>
      <c r="J183" s="122" t="s">
        <v>6251</v>
      </c>
      <c r="L183" s="0" t="s">
        <v>100</v>
      </c>
      <c r="N183" s="0" t="s">
        <v>80</v>
      </c>
      <c r="O183" s="7" t="n">
        <v>0.775694444444444</v>
      </c>
      <c r="P183" s="7" t="n">
        <v>0.807638888888889</v>
      </c>
      <c r="Q183" s="0" t="s">
        <v>1114</v>
      </c>
      <c r="S183" s="0" t="s">
        <v>120</v>
      </c>
      <c r="T183" s="0" t="s">
        <v>6091</v>
      </c>
    </row>
    <row r="184" customFormat="false" ht="15" hidden="true" customHeight="false" outlineLevel="0" collapsed="false">
      <c r="A184" s="170" t="n">
        <v>44011</v>
      </c>
      <c r="B184" s="0" t="s">
        <v>1115</v>
      </c>
      <c r="C184" s="1" t="n">
        <v>300</v>
      </c>
      <c r="D184" s="0" t="s">
        <v>104</v>
      </c>
      <c r="E184" s="0" t="s">
        <v>1116</v>
      </c>
      <c r="G184" s="174" t="n">
        <f aca="false">MONTH(A184)+100</f>
        <v>106</v>
      </c>
      <c r="H184" s="0" t="e">
        <f aca="false">IF(MONTH(A184)=MONTH(A183),H183+1,1001)</f>
        <v>#REF!</v>
      </c>
      <c r="I184" s="0" t="e">
        <f aca="false">YEAR(A184)&amp;RIGHT(G184,2)&amp;RIGHT(H184,3)</f>
        <v>#REF!</v>
      </c>
      <c r="J184" s="122" t="s">
        <v>6252</v>
      </c>
      <c r="L184" s="0" t="s">
        <v>159</v>
      </c>
      <c r="N184" s="0" t="s">
        <v>80</v>
      </c>
      <c r="O184" s="7" t="n">
        <v>0.822222222222222</v>
      </c>
      <c r="P184" s="113" t="n">
        <v>0.848611111111111</v>
      </c>
      <c r="Q184" s="0" t="s">
        <v>1117</v>
      </c>
      <c r="S184" s="0" t="s">
        <v>120</v>
      </c>
      <c r="T184" s="0" t="s">
        <v>6091</v>
      </c>
    </row>
    <row r="185" customFormat="false" ht="15" hidden="false" customHeight="false" outlineLevel="0" collapsed="false">
      <c r="A185" s="170" t="n">
        <v>44011</v>
      </c>
      <c r="B185" s="0" t="s">
        <v>1118</v>
      </c>
      <c r="C185" s="1" t="n">
        <v>250</v>
      </c>
      <c r="D185" s="0" t="s">
        <v>729</v>
      </c>
      <c r="E185" s="0" t="s">
        <v>755</v>
      </c>
      <c r="G185" s="174" t="n">
        <f aca="false">MONTH(A185)+100</f>
        <v>106</v>
      </c>
      <c r="H185" s="0" t="e">
        <f aca="false">IF(MONTH(A185)=MONTH(A184),H184+1,1001)</f>
        <v>#REF!</v>
      </c>
      <c r="I185" s="0" t="e">
        <f aca="false">YEAR(A185)&amp;RIGHT(G185,2)&amp;RIGHT(H185,3)</f>
        <v>#REF!</v>
      </c>
      <c r="J185" s="122" t="s">
        <v>6187</v>
      </c>
      <c r="K185" s="0" t="s">
        <v>756</v>
      </c>
      <c r="L185" s="0" t="s">
        <v>159</v>
      </c>
      <c r="N185" s="0" t="s">
        <v>80</v>
      </c>
      <c r="O185" s="7" t="n">
        <v>0.869444444444444</v>
      </c>
      <c r="P185" s="7" t="n">
        <v>0.878472222222222</v>
      </c>
      <c r="Q185" s="0" t="s">
        <v>758</v>
      </c>
      <c r="S185" s="0" t="s">
        <v>120</v>
      </c>
      <c r="T185" s="0" t="s">
        <v>6091</v>
      </c>
    </row>
    <row r="186" customFormat="false" ht="15" hidden="false" customHeight="false" outlineLevel="0" collapsed="false">
      <c r="A186" s="170" t="n">
        <v>44012</v>
      </c>
      <c r="B186" s="0" t="s">
        <v>1124</v>
      </c>
      <c r="C186" s="1" t="n">
        <v>450</v>
      </c>
      <c r="D186" s="0" t="s">
        <v>821</v>
      </c>
      <c r="E186" s="122" t="s">
        <v>1125</v>
      </c>
      <c r="F186" s="0" t="s">
        <v>6088</v>
      </c>
      <c r="G186" s="174" t="n">
        <f aca="false">MONTH(A186)+100</f>
        <v>106</v>
      </c>
      <c r="H186" s="0" t="e">
        <f aca="false">IF(MONTH(A186)=MONTH(A185),H185+1,1001)</f>
        <v>#REF!</v>
      </c>
      <c r="I186" s="0" t="e">
        <f aca="false">YEAR(A186)&amp;RIGHT(G186,2)&amp;RIGHT(H186,3)</f>
        <v>#REF!</v>
      </c>
      <c r="J186" s="122" t="s">
        <v>6253</v>
      </c>
      <c r="K186" s="0" t="s">
        <v>1126</v>
      </c>
      <c r="L186" s="0" t="s">
        <v>113</v>
      </c>
      <c r="N186" s="0" t="s">
        <v>80</v>
      </c>
      <c r="O186" s="7" t="n">
        <v>0.559722222222222</v>
      </c>
      <c r="P186" s="7" t="n">
        <v>0.591666666666667</v>
      </c>
      <c r="Q186" s="0" t="s">
        <v>1127</v>
      </c>
      <c r="S186" s="0" t="s">
        <v>120</v>
      </c>
      <c r="T186" s="0" t="s">
        <v>6095</v>
      </c>
    </row>
    <row r="187" customFormat="false" ht="15" hidden="true" customHeight="false" outlineLevel="0" collapsed="false">
      <c r="A187" s="170" t="n">
        <v>44012</v>
      </c>
      <c r="B187" s="0" t="s">
        <v>204</v>
      </c>
      <c r="C187" s="1" t="n">
        <v>400</v>
      </c>
      <c r="D187" s="0" t="s">
        <v>104</v>
      </c>
      <c r="E187" s="0" t="s">
        <v>205</v>
      </c>
      <c r="G187" s="174" t="n">
        <f aca="false">MONTH(A187)+100</f>
        <v>106</v>
      </c>
      <c r="H187" s="0" t="e">
        <f aca="false">IF(MONTH(A187)=MONTH(A186),H186+1,1001)</f>
        <v>#REF!</v>
      </c>
      <c r="I187" s="0" t="e">
        <f aca="false">YEAR(A187)&amp;RIGHT(G187,2)&amp;RIGHT(H187,3)</f>
        <v>#REF!</v>
      </c>
      <c r="J187" s="122" t="s">
        <v>6107</v>
      </c>
      <c r="K187" s="0" t="s">
        <v>204</v>
      </c>
      <c r="L187" s="0" t="s">
        <v>79</v>
      </c>
      <c r="N187" s="0" t="s">
        <v>80</v>
      </c>
      <c r="O187" s="7" t="n">
        <v>0.394444444444444</v>
      </c>
      <c r="P187" s="7" t="n">
        <v>0.400694444444444</v>
      </c>
      <c r="Q187" s="0" t="s">
        <v>207</v>
      </c>
      <c r="S187" s="0" t="s">
        <v>120</v>
      </c>
      <c r="T187" s="0" t="s">
        <v>6095</v>
      </c>
    </row>
    <row r="188" customFormat="false" ht="15" hidden="true" customHeight="false" outlineLevel="0" collapsed="false">
      <c r="A188" s="170" t="n">
        <v>44012</v>
      </c>
      <c r="B188" s="0" t="s">
        <v>1128</v>
      </c>
      <c r="C188" s="1" t="n">
        <v>500</v>
      </c>
      <c r="D188" s="0" t="s">
        <v>104</v>
      </c>
      <c r="E188" s="122" t="s">
        <v>1129</v>
      </c>
      <c r="F188" s="0" t="s">
        <v>6088</v>
      </c>
      <c r="G188" s="174" t="n">
        <f aca="false">MONTH(A188)+100</f>
        <v>106</v>
      </c>
      <c r="H188" s="0" t="e">
        <f aca="false">IF(MONTH(A188)=MONTH(A187),H187+1,1001)</f>
        <v>#REF!</v>
      </c>
      <c r="I188" s="0" t="e">
        <f aca="false">YEAR(A188)&amp;RIGHT(G188,2)&amp;RIGHT(H188,3)</f>
        <v>#REF!</v>
      </c>
      <c r="J188" s="122" t="s">
        <v>6254</v>
      </c>
      <c r="L188" s="0" t="s">
        <v>113</v>
      </c>
      <c r="N188" s="0" t="s">
        <v>80</v>
      </c>
      <c r="O188" s="7" t="n">
        <v>0.425</v>
      </c>
      <c r="P188" s="7" t="n">
        <v>0.442361111111111</v>
      </c>
      <c r="Q188" s="0" t="s">
        <v>1130</v>
      </c>
      <c r="S188" s="0" t="s">
        <v>120</v>
      </c>
      <c r="T188" s="0" t="s">
        <v>6095</v>
      </c>
    </row>
    <row r="189" customFormat="false" ht="15" hidden="true" customHeight="false" outlineLevel="0" collapsed="false">
      <c r="A189" s="170" t="n">
        <v>44012</v>
      </c>
      <c r="B189" s="0" t="s">
        <v>1131</v>
      </c>
      <c r="C189" s="1" t="n">
        <v>300</v>
      </c>
      <c r="D189" s="0" t="s">
        <v>104</v>
      </c>
      <c r="E189" s="0" t="s">
        <v>382</v>
      </c>
      <c r="G189" s="174" t="n">
        <f aca="false">MONTH(A189)+100</f>
        <v>106</v>
      </c>
      <c r="H189" s="0" t="e">
        <f aca="false">IF(MONTH(A189)=MONTH(A188),H188+1,1001)</f>
        <v>#REF!</v>
      </c>
      <c r="I189" s="0" t="e">
        <f aca="false">YEAR(A189)&amp;RIGHT(G189,2)&amp;RIGHT(H189,3)</f>
        <v>#REF!</v>
      </c>
      <c r="J189" s="122" t="s">
        <v>6138</v>
      </c>
      <c r="K189" s="0" t="s">
        <v>1132</v>
      </c>
      <c r="L189" s="0" t="s">
        <v>183</v>
      </c>
      <c r="N189" s="0" t="s">
        <v>80</v>
      </c>
      <c r="O189" s="7" t="n">
        <v>0.6875</v>
      </c>
      <c r="P189" s="7" t="n">
        <v>0.704166666666667</v>
      </c>
      <c r="Q189" s="0" t="s">
        <v>1133</v>
      </c>
      <c r="S189" s="0" t="s">
        <v>120</v>
      </c>
      <c r="T189" s="0" t="s">
        <v>6095</v>
      </c>
    </row>
    <row r="190" customFormat="false" ht="15" hidden="true" customHeight="false" outlineLevel="0" collapsed="false">
      <c r="A190" s="170" t="n">
        <v>44012</v>
      </c>
      <c r="B190" s="0" t="s">
        <v>1134</v>
      </c>
      <c r="C190" s="1" t="n">
        <v>250</v>
      </c>
      <c r="D190" s="0" t="s">
        <v>104</v>
      </c>
      <c r="E190" s="122" t="s">
        <v>1135</v>
      </c>
      <c r="F190" s="0" t="s">
        <v>6088</v>
      </c>
      <c r="G190" s="174" t="n">
        <f aca="false">MONTH(A190)+100</f>
        <v>106</v>
      </c>
      <c r="H190" s="0" t="e">
        <f aca="false">IF(MONTH(A190)=MONTH(A189),H189+1,1001)</f>
        <v>#REF!</v>
      </c>
      <c r="I190" s="0" t="e">
        <f aca="false">YEAR(A190)&amp;RIGHT(G190,2)&amp;RIGHT(H190,3)</f>
        <v>#REF!</v>
      </c>
      <c r="J190" s="122" t="s">
        <v>6255</v>
      </c>
      <c r="L190" s="0" t="s">
        <v>183</v>
      </c>
      <c r="N190" s="0" t="s">
        <v>80</v>
      </c>
      <c r="O190" s="7" t="n">
        <v>0.780555555555556</v>
      </c>
      <c r="P190" s="113" t="n">
        <v>0.782638888888889</v>
      </c>
      <c r="Q190" s="0" t="s">
        <v>1136</v>
      </c>
      <c r="S190" s="0" t="s">
        <v>120</v>
      </c>
      <c r="T190" s="0" t="s">
        <v>6095</v>
      </c>
    </row>
    <row r="191" customFormat="false" ht="15" hidden="true" customHeight="false" outlineLevel="0" collapsed="false">
      <c r="A191" s="170" t="n">
        <v>44012</v>
      </c>
      <c r="B191" s="0" t="s">
        <v>1132</v>
      </c>
      <c r="C191" s="1" t="n">
        <v>300</v>
      </c>
      <c r="D191" s="0" t="s">
        <v>104</v>
      </c>
      <c r="E191" s="0" t="s">
        <v>382</v>
      </c>
      <c r="G191" s="174" t="n">
        <f aca="false">MONTH(A191)+100</f>
        <v>106</v>
      </c>
      <c r="H191" s="0" t="e">
        <f aca="false">IF(MONTH(A191)=MONTH(A190),H190+1,1001)</f>
        <v>#REF!</v>
      </c>
      <c r="I191" s="0" t="e">
        <f aca="false">YEAR(A191)&amp;RIGHT(G191,2)&amp;RIGHT(H191,3)</f>
        <v>#REF!</v>
      </c>
      <c r="J191" s="122" t="s">
        <v>6138</v>
      </c>
      <c r="K191" s="0" t="s">
        <v>1132</v>
      </c>
      <c r="L191" s="0" t="s">
        <v>183</v>
      </c>
      <c r="N191" s="0" t="s">
        <v>80</v>
      </c>
      <c r="O191" s="7" t="n">
        <v>0.801388888888889</v>
      </c>
      <c r="P191" s="7" t="n">
        <v>0.802083333333333</v>
      </c>
      <c r="Q191" s="0" t="s">
        <v>1137</v>
      </c>
      <c r="S191" s="0" t="s">
        <v>120</v>
      </c>
      <c r="T191" s="0" t="s">
        <v>6095</v>
      </c>
    </row>
    <row r="192" customFormat="false" ht="15" hidden="true" customHeight="false" outlineLevel="0" collapsed="false">
      <c r="A192" s="170" t="n">
        <v>44012</v>
      </c>
      <c r="B192" s="0" t="s">
        <v>1138</v>
      </c>
      <c r="C192" s="1" t="n">
        <v>350</v>
      </c>
      <c r="D192" s="0" t="s">
        <v>104</v>
      </c>
      <c r="E192" s="0" t="s">
        <v>1139</v>
      </c>
      <c r="G192" s="174" t="n">
        <f aca="false">MONTH(A192)+100</f>
        <v>106</v>
      </c>
      <c r="H192" s="0" t="e">
        <f aca="false">IF(MONTH(A192)=MONTH(A191),H191+1,1001)</f>
        <v>#REF!</v>
      </c>
      <c r="I192" s="0" t="e">
        <f aca="false">YEAR(A192)&amp;RIGHT(G192,2)&amp;RIGHT(H192,3)</f>
        <v>#REF!</v>
      </c>
      <c r="J192" s="122" t="s">
        <v>6256</v>
      </c>
      <c r="L192" s="0" t="s">
        <v>100</v>
      </c>
      <c r="N192" s="0" t="s">
        <v>80</v>
      </c>
      <c r="O192" s="7" t="n">
        <v>0.872222222222222</v>
      </c>
      <c r="P192" s="7" t="n">
        <v>0.888888888888889</v>
      </c>
      <c r="Q192" s="0" t="s">
        <v>1140</v>
      </c>
      <c r="S192" s="0" t="s">
        <v>120</v>
      </c>
      <c r="T192" s="0" t="s">
        <v>6095</v>
      </c>
    </row>
    <row r="193" customFormat="false" ht="15" hidden="true" customHeight="false" outlineLevel="0" collapsed="false">
      <c r="A193" s="170" t="n">
        <v>44013</v>
      </c>
      <c r="B193" s="0" t="s">
        <v>1149</v>
      </c>
      <c r="C193" s="1" t="n">
        <v>300</v>
      </c>
      <c r="D193" s="0" t="s">
        <v>77</v>
      </c>
      <c r="E193" s="0" t="s">
        <v>1150</v>
      </c>
      <c r="G193" s="174" t="n">
        <f aca="false">MONTH(A193)+100</f>
        <v>107</v>
      </c>
      <c r="H193" s="0" t="n">
        <f aca="false">IF(MONTH(A193)=MONTH(A192),H192+1,1001)</f>
        <v>1001</v>
      </c>
      <c r="I193" s="0" t="str">
        <f aca="false">YEAR(A193)&amp;RIGHT(G193,2)&amp;RIGHT(H193,3)</f>
        <v>202007001</v>
      </c>
      <c r="J193" s="122" t="s">
        <v>6257</v>
      </c>
      <c r="L193" s="0" t="s">
        <v>183</v>
      </c>
      <c r="N193" s="0" t="s">
        <v>80</v>
      </c>
      <c r="O193" s="7" t="n">
        <v>0.436111111111111</v>
      </c>
      <c r="P193" s="7" t="n">
        <v>0.441666666666667</v>
      </c>
      <c r="Q193" s="0" t="s">
        <v>1151</v>
      </c>
      <c r="S193" s="0" t="s">
        <v>75</v>
      </c>
      <c r="T193" s="0" t="s">
        <v>6089</v>
      </c>
    </row>
    <row r="194" customFormat="false" ht="15" hidden="false" customHeight="false" outlineLevel="0" collapsed="false">
      <c r="A194" s="170" t="n">
        <v>44013</v>
      </c>
      <c r="B194" s="0" t="s">
        <v>1152</v>
      </c>
      <c r="C194" s="1" t="n">
        <v>350</v>
      </c>
      <c r="D194" s="0" t="s">
        <v>821</v>
      </c>
      <c r="E194" s="0" t="s">
        <v>1153</v>
      </c>
      <c r="G194" s="174" t="n">
        <f aca="false">MONTH(A194)+100</f>
        <v>107</v>
      </c>
      <c r="H194" s="0" t="n">
        <f aca="false">IF(MONTH(A194)=MONTH(A193),H193+1,1001)</f>
        <v>1002</v>
      </c>
      <c r="I194" s="0" t="str">
        <f aca="false">YEAR(A194)&amp;RIGHT(G194,2)&amp;RIGHT(H194,3)</f>
        <v>202007002</v>
      </c>
      <c r="J194" s="122" t="s">
        <v>6258</v>
      </c>
      <c r="K194" s="0" t="s">
        <v>1154</v>
      </c>
      <c r="L194" s="0" t="s">
        <v>159</v>
      </c>
      <c r="N194" s="0" t="s">
        <v>72</v>
      </c>
      <c r="O194" s="7" t="n">
        <v>0.505555555555556</v>
      </c>
      <c r="P194" s="7" t="n">
        <v>0.505555555555556</v>
      </c>
      <c r="Q194" s="0" t="s">
        <v>1155</v>
      </c>
      <c r="S194" s="0" t="s">
        <v>75</v>
      </c>
      <c r="T194" s="0" t="s">
        <v>6089</v>
      </c>
    </row>
    <row r="195" customFormat="false" ht="15" hidden="false" customHeight="false" outlineLevel="0" collapsed="false">
      <c r="A195" s="170" t="n">
        <v>44013</v>
      </c>
      <c r="B195" s="0" t="s">
        <v>1156</v>
      </c>
      <c r="C195" s="1" t="n">
        <v>380</v>
      </c>
      <c r="D195" s="0" t="s">
        <v>821</v>
      </c>
      <c r="E195" s="0" t="s">
        <v>1157</v>
      </c>
      <c r="G195" s="174" t="n">
        <f aca="false">MONTH(A195)+100</f>
        <v>107</v>
      </c>
      <c r="H195" s="0" t="n">
        <f aca="false">IF(MONTH(A195)=MONTH(A194),H194+1,1001)</f>
        <v>1003</v>
      </c>
      <c r="I195" s="0" t="str">
        <f aca="false">YEAR(A195)&amp;RIGHT(G195,2)&amp;RIGHT(H195,3)</f>
        <v>202007003</v>
      </c>
      <c r="J195" s="122" t="s">
        <v>6259</v>
      </c>
      <c r="K195" s="0" t="s">
        <v>1158</v>
      </c>
      <c r="L195" s="0" t="s">
        <v>1159</v>
      </c>
      <c r="N195" s="0" t="s">
        <v>80</v>
      </c>
      <c r="O195" s="7" t="n">
        <v>0.645138888888889</v>
      </c>
      <c r="P195" s="7" t="n">
        <v>0.664583333333333</v>
      </c>
      <c r="Q195" s="0" t="s">
        <v>1161</v>
      </c>
      <c r="S195" s="0" t="s">
        <v>75</v>
      </c>
      <c r="T195" s="0" t="s">
        <v>6089</v>
      </c>
    </row>
    <row r="196" customFormat="false" ht="15" hidden="false" customHeight="false" outlineLevel="0" collapsed="false">
      <c r="A196" s="170" t="n">
        <v>44013</v>
      </c>
      <c r="B196" s="0" t="s">
        <v>1162</v>
      </c>
      <c r="C196" s="1" t="n">
        <v>450</v>
      </c>
      <c r="D196" s="0" t="s">
        <v>821</v>
      </c>
      <c r="E196" s="0" t="s">
        <v>1163</v>
      </c>
      <c r="G196" s="174" t="n">
        <f aca="false">MONTH(A196)+100</f>
        <v>107</v>
      </c>
      <c r="H196" s="0" t="n">
        <f aca="false">IF(MONTH(A196)=MONTH(A195),H195+1,1001)</f>
        <v>1004</v>
      </c>
      <c r="I196" s="0" t="str">
        <f aca="false">YEAR(A196)&amp;RIGHT(G196,2)&amp;RIGHT(H196,3)</f>
        <v>202007004</v>
      </c>
      <c r="J196" s="122" t="s">
        <v>6260</v>
      </c>
      <c r="K196" s="0" t="s">
        <v>1164</v>
      </c>
      <c r="L196" s="0" t="s">
        <v>79</v>
      </c>
      <c r="N196" s="0" t="s">
        <v>80</v>
      </c>
      <c r="O196" s="7" t="n">
        <v>0.770833333333333</v>
      </c>
      <c r="P196" s="7" t="n">
        <v>0.809722222222222</v>
      </c>
      <c r="Q196" s="0" t="s">
        <v>1165</v>
      </c>
      <c r="S196" s="0" t="s">
        <v>75</v>
      </c>
      <c r="T196" s="0" t="s">
        <v>6089</v>
      </c>
    </row>
    <row r="197" customFormat="false" ht="15" hidden="true" customHeight="false" outlineLevel="0" collapsed="false">
      <c r="A197" s="170" t="n">
        <v>44013</v>
      </c>
      <c r="B197" s="0" t="s">
        <v>1166</v>
      </c>
      <c r="C197" s="1" t="n">
        <v>400</v>
      </c>
      <c r="D197" s="0" t="s">
        <v>104</v>
      </c>
      <c r="E197" s="0" t="s">
        <v>1167</v>
      </c>
      <c r="G197" s="174" t="n">
        <f aca="false">MONTH(A197)+100</f>
        <v>107</v>
      </c>
      <c r="H197" s="0" t="n">
        <f aca="false">IF(MONTH(A197)=MONTH(A196),H196+1,1001)</f>
        <v>1005</v>
      </c>
      <c r="I197" s="0" t="str">
        <f aca="false">YEAR(A197)&amp;RIGHT(G197,2)&amp;RIGHT(H197,3)</f>
        <v>202007005</v>
      </c>
      <c r="J197" s="122" t="s">
        <v>6261</v>
      </c>
      <c r="L197" s="0" t="s">
        <v>131</v>
      </c>
      <c r="N197" s="0" t="s">
        <v>80</v>
      </c>
      <c r="O197" s="7" t="n">
        <v>0.507638888888889</v>
      </c>
      <c r="P197" s="7" t="n">
        <v>0.543055555555555</v>
      </c>
      <c r="Q197" s="0" t="s">
        <v>1168</v>
      </c>
      <c r="S197" s="0" t="s">
        <v>75</v>
      </c>
      <c r="T197" s="0" t="s">
        <v>6089</v>
      </c>
    </row>
    <row r="198" customFormat="false" ht="15" hidden="true" customHeight="false" outlineLevel="0" collapsed="false">
      <c r="A198" s="170" t="n">
        <v>44013</v>
      </c>
      <c r="B198" s="0" t="s">
        <v>1089</v>
      </c>
      <c r="C198" s="1" t="n">
        <v>380</v>
      </c>
      <c r="D198" s="0" t="s">
        <v>104</v>
      </c>
      <c r="E198" s="122" t="s">
        <v>1169</v>
      </c>
      <c r="F198" s="0" t="s">
        <v>6088</v>
      </c>
      <c r="G198" s="174" t="n">
        <f aca="false">MONTH(A198)+100</f>
        <v>107</v>
      </c>
      <c r="H198" s="0" t="n">
        <f aca="false">IF(MONTH(A198)=MONTH(A197),H197+1,1001)</f>
        <v>1006</v>
      </c>
      <c r="I198" s="0" t="str">
        <f aca="false">YEAR(A198)&amp;RIGHT(G198,2)&amp;RIGHT(H198,3)</f>
        <v>202007006</v>
      </c>
      <c r="J198" s="122" t="s">
        <v>6262</v>
      </c>
      <c r="L198" s="0" t="s">
        <v>131</v>
      </c>
      <c r="N198" s="0" t="s">
        <v>80</v>
      </c>
      <c r="O198" s="7" t="n">
        <v>0.56875</v>
      </c>
      <c r="P198" s="7" t="n">
        <v>0.575694444444444</v>
      </c>
      <c r="Q198" s="0" t="s">
        <v>1170</v>
      </c>
      <c r="S198" s="0" t="s">
        <v>75</v>
      </c>
      <c r="T198" s="0" t="s">
        <v>6089</v>
      </c>
    </row>
    <row r="199" customFormat="false" ht="15" hidden="true" customHeight="false" outlineLevel="0" collapsed="false">
      <c r="A199" s="170" t="n">
        <v>44013</v>
      </c>
      <c r="B199" s="0" t="s">
        <v>1171</v>
      </c>
      <c r="C199" s="1" t="n">
        <v>400</v>
      </c>
      <c r="D199" s="0" t="s">
        <v>104</v>
      </c>
      <c r="E199" s="0" t="s">
        <v>1172</v>
      </c>
      <c r="G199" s="174" t="n">
        <f aca="false">MONTH(A199)+100</f>
        <v>107</v>
      </c>
      <c r="H199" s="0" t="n">
        <f aca="false">IF(MONTH(A199)=MONTH(A198),H198+1,1001)</f>
        <v>1007</v>
      </c>
      <c r="I199" s="0" t="str">
        <f aca="false">YEAR(A199)&amp;RIGHT(G199,2)&amp;RIGHT(H199,3)</f>
        <v>202007007</v>
      </c>
      <c r="J199" s="122" t="s">
        <v>6263</v>
      </c>
      <c r="L199" s="0" t="s">
        <v>228</v>
      </c>
      <c r="N199" s="0" t="s">
        <v>80</v>
      </c>
      <c r="O199" s="7" t="n">
        <v>0.709027777777778</v>
      </c>
      <c r="P199" s="7" t="n">
        <v>0.71875</v>
      </c>
      <c r="Q199" s="0" t="s">
        <v>1174</v>
      </c>
      <c r="S199" s="0" t="s">
        <v>75</v>
      </c>
      <c r="T199" s="0" t="s">
        <v>6089</v>
      </c>
    </row>
    <row r="200" customFormat="false" ht="15" hidden="true" customHeight="false" outlineLevel="0" collapsed="false">
      <c r="A200" s="170" t="n">
        <v>44014</v>
      </c>
      <c r="B200" s="0" t="s">
        <v>1180</v>
      </c>
      <c r="C200" s="1" t="n">
        <v>300</v>
      </c>
      <c r="D200" s="0" t="s">
        <v>77</v>
      </c>
      <c r="E200" s="0" t="s">
        <v>1181</v>
      </c>
      <c r="G200" s="174" t="n">
        <f aca="false">MONTH(A200)+100</f>
        <v>107</v>
      </c>
      <c r="H200" s="0" t="n">
        <f aca="false">IF(MONTH(A200)=MONTH(A199),H199+1,1001)</f>
        <v>1008</v>
      </c>
      <c r="I200" s="0" t="str">
        <f aca="false">YEAR(A200)&amp;RIGHT(G200,2)&amp;RIGHT(H200,3)</f>
        <v>202007008</v>
      </c>
      <c r="J200" s="122" t="s">
        <v>6264</v>
      </c>
      <c r="L200" s="0" t="s">
        <v>113</v>
      </c>
      <c r="N200" s="0" t="s">
        <v>80</v>
      </c>
      <c r="O200" s="7" t="n">
        <v>0.458333333333333</v>
      </c>
      <c r="P200" s="7" t="n">
        <v>0.470138888888889</v>
      </c>
      <c r="Q200" s="0" t="s">
        <v>1183</v>
      </c>
      <c r="S200" s="0" t="s">
        <v>75</v>
      </c>
      <c r="T200" s="0" t="s">
        <v>6097</v>
      </c>
    </row>
    <row r="201" customFormat="false" ht="15" hidden="false" customHeight="false" outlineLevel="0" collapsed="false">
      <c r="A201" s="170" t="n">
        <v>44014</v>
      </c>
      <c r="B201" s="0" t="s">
        <v>1184</v>
      </c>
      <c r="C201" s="1" t="n">
        <v>450</v>
      </c>
      <c r="D201" s="0" t="s">
        <v>821</v>
      </c>
      <c r="E201" s="0" t="s">
        <v>1185</v>
      </c>
      <c r="G201" s="174" t="n">
        <f aca="false">MONTH(A201)+100</f>
        <v>107</v>
      </c>
      <c r="H201" s="0" t="n">
        <f aca="false">IF(MONTH(A201)=MONTH(A200),H200+1,1001)</f>
        <v>1009</v>
      </c>
      <c r="I201" s="0" t="str">
        <f aca="false">YEAR(A201)&amp;RIGHT(G201,2)&amp;RIGHT(H201,3)</f>
        <v>202007009</v>
      </c>
      <c r="J201" s="122" t="s">
        <v>6265</v>
      </c>
      <c r="K201" s="0" t="s">
        <v>1184</v>
      </c>
      <c r="L201" s="0" t="s">
        <v>79</v>
      </c>
      <c r="N201" s="0" t="s">
        <v>80</v>
      </c>
      <c r="O201" s="7" t="n">
        <v>0.559722222222222</v>
      </c>
      <c r="P201" s="7" t="n">
        <v>0.581944444444444</v>
      </c>
      <c r="Q201" s="0" t="s">
        <v>1186</v>
      </c>
      <c r="S201" s="0" t="s">
        <v>75</v>
      </c>
      <c r="T201" s="0" t="s">
        <v>6097</v>
      </c>
    </row>
    <row r="202" customFormat="false" ht="15" hidden="false" customHeight="false" outlineLevel="0" collapsed="false">
      <c r="A202" s="170" t="n">
        <v>44014</v>
      </c>
      <c r="B202" s="0" t="s">
        <v>1187</v>
      </c>
      <c r="C202" s="1" t="n">
        <v>450</v>
      </c>
      <c r="D202" s="0" t="s">
        <v>821</v>
      </c>
      <c r="E202" s="0" t="s">
        <v>1188</v>
      </c>
      <c r="G202" s="174" t="n">
        <f aca="false">MONTH(A202)+100</f>
        <v>107</v>
      </c>
      <c r="H202" s="0" t="n">
        <f aca="false">IF(MONTH(A202)=MONTH(A201),H201+1,1001)</f>
        <v>1010</v>
      </c>
      <c r="I202" s="0" t="str">
        <f aca="false">YEAR(A202)&amp;RIGHT(G202,2)&amp;RIGHT(H202,3)</f>
        <v>202007010</v>
      </c>
      <c r="J202" s="122" t="s">
        <v>6266</v>
      </c>
      <c r="K202" s="0" t="s">
        <v>1189</v>
      </c>
      <c r="L202" s="0" t="s">
        <v>113</v>
      </c>
      <c r="N202" s="0" t="s">
        <v>80</v>
      </c>
      <c r="O202" s="7" t="n">
        <v>0.760416666666667</v>
      </c>
      <c r="P202" s="7" t="n">
        <v>0.777083333333333</v>
      </c>
      <c r="Q202" s="0" t="s">
        <v>1190</v>
      </c>
      <c r="S202" s="0" t="s">
        <v>75</v>
      </c>
      <c r="T202" s="0" t="s">
        <v>6097</v>
      </c>
    </row>
    <row r="203" customFormat="false" ht="15" hidden="true" customHeight="false" outlineLevel="0" collapsed="false">
      <c r="A203" s="170" t="n">
        <v>44014</v>
      </c>
      <c r="B203" s="0" t="s">
        <v>897</v>
      </c>
      <c r="C203" s="1" t="n">
        <v>300</v>
      </c>
      <c r="D203" s="0" t="s">
        <v>104</v>
      </c>
      <c r="E203" s="0" t="s">
        <v>899</v>
      </c>
      <c r="G203" s="174" t="n">
        <f aca="false">MONTH(A203)+100</f>
        <v>107</v>
      </c>
      <c r="H203" s="0" t="n">
        <f aca="false">IF(MONTH(A203)=MONTH(A202),H202+1,1001)</f>
        <v>1011</v>
      </c>
      <c r="I203" s="0" t="str">
        <f aca="false">YEAR(A203)&amp;RIGHT(G203,2)&amp;RIGHT(H203,3)</f>
        <v>202007011</v>
      </c>
      <c r="J203" s="122" t="s">
        <v>6208</v>
      </c>
      <c r="K203" s="0" t="s">
        <v>897</v>
      </c>
      <c r="L203" s="0" t="s">
        <v>79</v>
      </c>
      <c r="N203" s="0" t="s">
        <v>80</v>
      </c>
      <c r="O203" s="7" t="n">
        <v>0.505555555555556</v>
      </c>
      <c r="P203" s="7" t="n">
        <v>0.523611111111111</v>
      </c>
      <c r="Q203" s="0" t="s">
        <v>1191</v>
      </c>
      <c r="S203" s="0" t="s">
        <v>75</v>
      </c>
      <c r="T203" s="0" t="s">
        <v>6097</v>
      </c>
    </row>
    <row r="204" customFormat="false" ht="15" hidden="true" customHeight="false" outlineLevel="0" collapsed="false">
      <c r="A204" s="170" t="n">
        <v>44014</v>
      </c>
      <c r="B204" s="0" t="s">
        <v>204</v>
      </c>
      <c r="C204" s="1" t="n">
        <v>400</v>
      </c>
      <c r="D204" s="0" t="s">
        <v>104</v>
      </c>
      <c r="E204" s="0" t="s">
        <v>205</v>
      </c>
      <c r="G204" s="174" t="n">
        <f aca="false">MONTH(A204)+100</f>
        <v>107</v>
      </c>
      <c r="H204" s="0" t="n">
        <f aca="false">IF(MONTH(A204)=MONTH(A203),H203+1,1001)</f>
        <v>1012</v>
      </c>
      <c r="I204" s="0" t="str">
        <f aca="false">YEAR(A204)&amp;RIGHT(G204,2)&amp;RIGHT(H204,3)</f>
        <v>202007012</v>
      </c>
      <c r="J204" s="122" t="s">
        <v>6107</v>
      </c>
      <c r="K204" s="0" t="s">
        <v>204</v>
      </c>
      <c r="L204" s="0" t="s">
        <v>79</v>
      </c>
      <c r="N204" s="0" t="s">
        <v>80</v>
      </c>
      <c r="O204" s="7" t="n">
        <v>0.702777777777778</v>
      </c>
      <c r="P204" s="7" t="n">
        <v>0.736805555555556</v>
      </c>
      <c r="Q204" s="0" t="s">
        <v>207</v>
      </c>
      <c r="S204" s="0" t="s">
        <v>75</v>
      </c>
      <c r="T204" s="0" t="s">
        <v>6097</v>
      </c>
    </row>
    <row r="205" customFormat="false" ht="15" hidden="true" customHeight="false" outlineLevel="0" collapsed="false">
      <c r="A205" s="170" t="n">
        <v>44015</v>
      </c>
      <c r="B205" s="0" t="s">
        <v>1195</v>
      </c>
      <c r="C205" s="1" t="n">
        <v>300</v>
      </c>
      <c r="D205" s="0" t="s">
        <v>77</v>
      </c>
      <c r="E205" s="122" t="s">
        <v>1196</v>
      </c>
      <c r="F205" s="0" t="s">
        <v>6088</v>
      </c>
      <c r="G205" s="174" t="n">
        <f aca="false">MONTH(A205)+100</f>
        <v>107</v>
      </c>
      <c r="H205" s="0" t="n">
        <f aca="false">IF(MONTH(A205)=MONTH(A204),H204+1,1001)</f>
        <v>1013</v>
      </c>
      <c r="I205" s="0" t="str">
        <f aca="false">YEAR(A205)&amp;RIGHT(G205,2)&amp;RIGHT(H205,3)</f>
        <v>202007013</v>
      </c>
      <c r="J205" s="122" t="s">
        <v>6267</v>
      </c>
      <c r="L205" s="0" t="s">
        <v>876</v>
      </c>
      <c r="N205" s="0" t="s">
        <v>80</v>
      </c>
      <c r="O205" s="7" t="n">
        <v>0.397916666666667</v>
      </c>
      <c r="P205" s="7" t="n">
        <v>0.40625</v>
      </c>
      <c r="Q205" s="0" t="s">
        <v>1197</v>
      </c>
      <c r="S205" s="0" t="s">
        <v>75</v>
      </c>
      <c r="T205" s="0" t="s">
        <v>5143</v>
      </c>
    </row>
    <row r="206" customFormat="false" ht="15" hidden="true" customHeight="false" outlineLevel="0" collapsed="false">
      <c r="A206" s="170" t="n">
        <v>44015</v>
      </c>
      <c r="B206" s="0" t="s">
        <v>1198</v>
      </c>
      <c r="C206" s="1" t="n">
        <v>300</v>
      </c>
      <c r="D206" s="0" t="s">
        <v>104</v>
      </c>
      <c r="E206" s="122" t="s">
        <v>1199</v>
      </c>
      <c r="F206" s="0" t="s">
        <v>6088</v>
      </c>
      <c r="G206" s="174" t="n">
        <f aca="false">MONTH(A206)+100</f>
        <v>107</v>
      </c>
      <c r="H206" s="0" t="n">
        <f aca="false">IF(MONTH(A206)=MONTH(A205),H205+1,1001)</f>
        <v>1014</v>
      </c>
      <c r="I206" s="0" t="str">
        <f aca="false">YEAR(A206)&amp;RIGHT(G206,2)&amp;RIGHT(H206,3)</f>
        <v>202007014</v>
      </c>
      <c r="J206" s="122" t="s">
        <v>6268</v>
      </c>
      <c r="L206" s="0" t="s">
        <v>79</v>
      </c>
      <c r="N206" s="0" t="s">
        <v>80</v>
      </c>
      <c r="O206" s="7" t="n">
        <v>0.452777777777778</v>
      </c>
      <c r="P206" s="7" t="n">
        <v>0.454861111111111</v>
      </c>
      <c r="Q206" s="0" t="s">
        <v>1200</v>
      </c>
      <c r="S206" s="0" t="s">
        <v>75</v>
      </c>
      <c r="T206" s="0" t="s">
        <v>5143</v>
      </c>
    </row>
    <row r="207" customFormat="false" ht="15" hidden="true" customHeight="false" outlineLevel="0" collapsed="false">
      <c r="A207" s="170" t="n">
        <v>44015</v>
      </c>
      <c r="B207" s="0" t="s">
        <v>1201</v>
      </c>
      <c r="C207" s="1" t="n">
        <v>500</v>
      </c>
      <c r="D207" s="0" t="s">
        <v>104</v>
      </c>
      <c r="E207" s="0" t="s">
        <v>1202</v>
      </c>
      <c r="G207" s="174" t="n">
        <f aca="false">MONTH(A207)+100</f>
        <v>107</v>
      </c>
      <c r="H207" s="0" t="n">
        <f aca="false">IF(MONTH(A207)=MONTH(A206),H206+1,1001)</f>
        <v>1015</v>
      </c>
      <c r="I207" s="0" t="str">
        <f aca="false">YEAR(A207)&amp;RIGHT(G207,2)&amp;RIGHT(H207,3)</f>
        <v>202007015</v>
      </c>
      <c r="J207" s="122" t="s">
        <v>6269</v>
      </c>
      <c r="L207" s="0" t="s">
        <v>79</v>
      </c>
      <c r="N207" s="0" t="s">
        <v>80</v>
      </c>
      <c r="O207" s="7" t="n">
        <v>0.600694444444444</v>
      </c>
      <c r="P207" s="7" t="n">
        <v>0.640277777777778</v>
      </c>
      <c r="Q207" s="0" t="s">
        <v>1203</v>
      </c>
      <c r="S207" s="0" t="s">
        <v>75</v>
      </c>
      <c r="T207" s="0" t="s">
        <v>5143</v>
      </c>
    </row>
    <row r="208" customFormat="false" ht="15" hidden="true" customHeight="false" outlineLevel="0" collapsed="false">
      <c r="A208" s="170" t="n">
        <v>44015</v>
      </c>
      <c r="B208" s="0" t="s">
        <v>1204</v>
      </c>
      <c r="C208" s="1" t="n">
        <v>500</v>
      </c>
      <c r="D208" s="0" t="s">
        <v>104</v>
      </c>
      <c r="E208" s="0" t="s">
        <v>1205</v>
      </c>
      <c r="G208" s="174" t="n">
        <f aca="false">MONTH(A208)+100</f>
        <v>107</v>
      </c>
      <c r="H208" s="0" t="n">
        <f aca="false">IF(MONTH(A208)=MONTH(A207),H207+1,1001)</f>
        <v>1016</v>
      </c>
      <c r="I208" s="0" t="str">
        <f aca="false">YEAR(A208)&amp;RIGHT(G208,2)&amp;RIGHT(H208,3)</f>
        <v>202007016</v>
      </c>
      <c r="J208" s="122" t="s">
        <v>6270</v>
      </c>
      <c r="L208" s="0" t="s">
        <v>79</v>
      </c>
      <c r="N208" s="0" t="s">
        <v>80</v>
      </c>
      <c r="O208" s="7" t="n">
        <v>0.661805555555556</v>
      </c>
      <c r="P208" s="7" t="n">
        <v>0.669444444444444</v>
      </c>
      <c r="Q208" s="0" t="s">
        <v>1206</v>
      </c>
      <c r="S208" s="0" t="s">
        <v>75</v>
      </c>
      <c r="T208" s="0" t="s">
        <v>5143</v>
      </c>
    </row>
    <row r="209" customFormat="false" ht="15" hidden="false" customHeight="false" outlineLevel="0" collapsed="false">
      <c r="A209" s="170" t="n">
        <v>44015</v>
      </c>
      <c r="B209" s="0" t="s">
        <v>68</v>
      </c>
      <c r="C209" s="1" t="n">
        <v>500</v>
      </c>
      <c r="D209" s="0" t="s">
        <v>69</v>
      </c>
      <c r="E209" s="0" t="s">
        <v>70</v>
      </c>
      <c r="G209" s="174" t="n">
        <f aca="false">MONTH(A209)+100</f>
        <v>107</v>
      </c>
      <c r="H209" s="0" t="n">
        <f aca="false">IF(MONTH(A209)=MONTH(A208),H208+1,1001)</f>
        <v>1017</v>
      </c>
      <c r="I209" s="0" t="str">
        <f aca="false">YEAR(A209)&amp;RIGHT(G209,2)&amp;RIGHT(H209,3)</f>
        <v>202007017</v>
      </c>
      <c r="J209" s="122" t="n">
        <v>202003001</v>
      </c>
      <c r="K209" s="0" t="s">
        <v>71</v>
      </c>
      <c r="L209" s="0" t="s">
        <v>113</v>
      </c>
      <c r="N209" s="0" t="s">
        <v>80</v>
      </c>
      <c r="O209" s="7" t="n">
        <v>0.695833333333333</v>
      </c>
      <c r="P209" s="7" t="n">
        <v>0.715277777777778</v>
      </c>
      <c r="Q209" s="0" t="s">
        <v>74</v>
      </c>
      <c r="S209" s="0" t="s">
        <v>75</v>
      </c>
      <c r="T209" s="0" t="s">
        <v>5143</v>
      </c>
    </row>
    <row r="210" customFormat="false" ht="15" hidden="false" customHeight="false" outlineLevel="0" collapsed="false">
      <c r="A210" s="170" t="n">
        <v>44016</v>
      </c>
      <c r="B210" s="0" t="s">
        <v>1220</v>
      </c>
      <c r="C210" s="1" t="n">
        <v>650</v>
      </c>
      <c r="D210" s="0" t="s">
        <v>821</v>
      </c>
      <c r="E210" s="0" t="s">
        <v>1221</v>
      </c>
      <c r="G210" s="174" t="n">
        <f aca="false">MONTH(A210)+100</f>
        <v>107</v>
      </c>
      <c r="H210" s="0" t="n">
        <f aca="false">IF(MONTH(A210)=MONTH(A209),H209+1,1001)</f>
        <v>1018</v>
      </c>
      <c r="I210" s="0" t="str">
        <f aca="false">YEAR(A210)&amp;RIGHT(G210,2)&amp;RIGHT(H210,3)</f>
        <v>202007018</v>
      </c>
      <c r="J210" s="122" t="s">
        <v>6271</v>
      </c>
      <c r="K210" s="0" t="s">
        <v>1222</v>
      </c>
      <c r="L210" s="0" t="s">
        <v>1223</v>
      </c>
      <c r="N210" s="0" t="s">
        <v>80</v>
      </c>
      <c r="O210" s="7" t="n">
        <v>0.324305555555556</v>
      </c>
      <c r="P210" s="7" t="n">
        <v>0.359027777777778</v>
      </c>
      <c r="Q210" s="0" t="s">
        <v>1224</v>
      </c>
      <c r="S210" s="0" t="s">
        <v>75</v>
      </c>
      <c r="T210" s="0" t="s">
        <v>6106</v>
      </c>
    </row>
    <row r="211" customFormat="false" ht="15" hidden="true" customHeight="false" outlineLevel="0" collapsed="false">
      <c r="A211" s="170" t="n">
        <v>44016</v>
      </c>
      <c r="B211" s="0" t="s">
        <v>1225</v>
      </c>
      <c r="C211" s="1" t="n">
        <v>650</v>
      </c>
      <c r="D211" s="0" t="s">
        <v>104</v>
      </c>
      <c r="E211" s="122" t="s">
        <v>1226</v>
      </c>
      <c r="F211" s="0" t="s">
        <v>6088</v>
      </c>
      <c r="G211" s="174" t="n">
        <f aca="false">MONTH(A211)+100</f>
        <v>107</v>
      </c>
      <c r="H211" s="0" t="n">
        <f aca="false">IF(MONTH(A211)=MONTH(A210),H210+1,1001)</f>
        <v>1019</v>
      </c>
      <c r="I211" s="0" t="str">
        <f aca="false">YEAR(A211)&amp;RIGHT(G211,2)&amp;RIGHT(H211,3)</f>
        <v>202007019</v>
      </c>
      <c r="J211" s="122" t="s">
        <v>6272</v>
      </c>
      <c r="L211" s="0" t="s">
        <v>1227</v>
      </c>
      <c r="N211" s="0" t="s">
        <v>80</v>
      </c>
      <c r="O211" s="7" t="n">
        <v>0.530555555555556</v>
      </c>
      <c r="P211" s="7" t="n">
        <v>0.539583333333333</v>
      </c>
      <c r="Q211" s="0" t="s">
        <v>1228</v>
      </c>
      <c r="S211" s="0" t="s">
        <v>75</v>
      </c>
      <c r="T211" s="0" t="s">
        <v>6106</v>
      </c>
    </row>
    <row r="212" customFormat="false" ht="15" hidden="true" customHeight="false" outlineLevel="0" collapsed="false">
      <c r="A212" s="170" t="n">
        <v>44016</v>
      </c>
      <c r="B212" s="0" t="s">
        <v>1229</v>
      </c>
      <c r="C212" s="1" t="n">
        <v>300</v>
      </c>
      <c r="D212" s="0" t="s">
        <v>104</v>
      </c>
      <c r="E212" s="0" t="s">
        <v>1230</v>
      </c>
      <c r="G212" s="174" t="n">
        <f aca="false">MONTH(A212)+100</f>
        <v>107</v>
      </c>
      <c r="H212" s="0" t="n">
        <f aca="false">IF(MONTH(A212)=MONTH(A211),H211+1,1001)</f>
        <v>1020</v>
      </c>
      <c r="I212" s="0" t="str">
        <f aca="false">YEAR(A212)&amp;RIGHT(G212,2)&amp;RIGHT(H212,3)</f>
        <v>202007020</v>
      </c>
      <c r="J212" s="122" t="s">
        <v>6273</v>
      </c>
      <c r="L212" s="0" t="s">
        <v>79</v>
      </c>
      <c r="N212" s="0" t="s">
        <v>80</v>
      </c>
      <c r="O212" s="7" t="n">
        <v>0.675</v>
      </c>
      <c r="P212" s="7" t="n">
        <v>0.706944444444444</v>
      </c>
      <c r="Q212" s="0" t="s">
        <v>1231</v>
      </c>
      <c r="S212" s="0" t="s">
        <v>75</v>
      </c>
      <c r="T212" s="0" t="s">
        <v>6106</v>
      </c>
    </row>
    <row r="213" customFormat="false" ht="15" hidden="true" customHeight="false" outlineLevel="0" collapsed="false">
      <c r="A213" s="170" t="n">
        <v>44016</v>
      </c>
      <c r="B213" s="0" t="s">
        <v>1232</v>
      </c>
      <c r="C213" s="1" t="n">
        <v>300</v>
      </c>
      <c r="D213" s="0" t="s">
        <v>104</v>
      </c>
      <c r="E213" s="122" t="s">
        <v>1233</v>
      </c>
      <c r="F213" s="0" t="s">
        <v>6088</v>
      </c>
      <c r="G213" s="174" t="n">
        <f aca="false">MONTH(A213)+100</f>
        <v>107</v>
      </c>
      <c r="H213" s="0" t="n">
        <f aca="false">IF(MONTH(A213)=MONTH(A212),H212+1,1001)</f>
        <v>1021</v>
      </c>
      <c r="I213" s="0" t="str">
        <f aca="false">YEAR(A213)&amp;RIGHT(G213,2)&amp;RIGHT(H213,3)</f>
        <v>202007021</v>
      </c>
      <c r="J213" s="122" t="s">
        <v>6274</v>
      </c>
      <c r="L213" s="0" t="s">
        <v>113</v>
      </c>
      <c r="N213" s="0" t="s">
        <v>80</v>
      </c>
      <c r="O213" s="7" t="n">
        <v>0.729861111111111</v>
      </c>
      <c r="P213" s="7" t="n">
        <v>0.738888888888889</v>
      </c>
      <c r="Q213" s="0" t="s">
        <v>1234</v>
      </c>
      <c r="S213" s="0" t="s">
        <v>75</v>
      </c>
      <c r="T213" s="0" t="s">
        <v>6106</v>
      </c>
    </row>
    <row r="214" customFormat="false" ht="15" hidden="true" customHeight="false" outlineLevel="0" collapsed="false">
      <c r="A214" s="170" t="n">
        <v>44018</v>
      </c>
      <c r="B214" s="0" t="s">
        <v>1243</v>
      </c>
      <c r="C214" s="1" t="n">
        <v>400</v>
      </c>
      <c r="D214" s="0" t="s">
        <v>898</v>
      </c>
      <c r="E214" s="0" t="s">
        <v>1244</v>
      </c>
      <c r="G214" s="174" t="n">
        <f aca="false">MONTH(A214)+100</f>
        <v>107</v>
      </c>
      <c r="H214" s="0" t="n">
        <f aca="false">IF(MONTH(A214)=MONTH(A213),H213+1,1001)</f>
        <v>1022</v>
      </c>
      <c r="I214" s="0" t="str">
        <f aca="false">YEAR(A214)&amp;RIGHT(G214,2)&amp;RIGHT(H214,3)</f>
        <v>202007022</v>
      </c>
      <c r="J214" s="122" t="s">
        <v>6275</v>
      </c>
      <c r="L214" s="0" t="s">
        <v>131</v>
      </c>
      <c r="N214" s="0" t="s">
        <v>80</v>
      </c>
      <c r="O214" s="7" t="n">
        <v>0.501388888888889</v>
      </c>
      <c r="P214" s="7" t="n">
        <v>0.504166666666667</v>
      </c>
      <c r="Q214" s="0" t="s">
        <v>1245</v>
      </c>
      <c r="S214" s="0" t="s">
        <v>75</v>
      </c>
      <c r="T214" s="0" t="s">
        <v>6091</v>
      </c>
    </row>
    <row r="215" customFormat="false" ht="15" hidden="true" customHeight="false" outlineLevel="0" collapsed="false">
      <c r="A215" s="170" t="n">
        <v>44018</v>
      </c>
      <c r="B215" s="0" t="s">
        <v>1243</v>
      </c>
      <c r="C215" s="1" t="n">
        <v>300</v>
      </c>
      <c r="D215" s="0" t="s">
        <v>898</v>
      </c>
      <c r="E215" s="0" t="s">
        <v>1246</v>
      </c>
      <c r="G215" s="174" t="n">
        <f aca="false">MONTH(A215)+100</f>
        <v>107</v>
      </c>
      <c r="H215" s="0" t="n">
        <f aca="false">IF(MONTH(A215)=MONTH(A214),H214+1,1001)</f>
        <v>1023</v>
      </c>
      <c r="I215" s="0" t="str">
        <f aca="false">YEAR(A215)&amp;RIGHT(G215,2)&amp;RIGHT(H215,3)</f>
        <v>202007023</v>
      </c>
      <c r="J215" s="122" t="s">
        <v>6276</v>
      </c>
      <c r="L215" s="0" t="s">
        <v>131</v>
      </c>
      <c r="N215" s="0" t="s">
        <v>80</v>
      </c>
      <c r="O215" s="7" t="n">
        <v>0.518055555555556</v>
      </c>
      <c r="P215" s="7" t="n">
        <v>0.526388888888889</v>
      </c>
      <c r="Q215" s="0" t="s">
        <v>1247</v>
      </c>
      <c r="S215" s="0" t="s">
        <v>75</v>
      </c>
      <c r="T215" s="0" t="s">
        <v>6091</v>
      </c>
    </row>
    <row r="216" customFormat="false" ht="15" hidden="true" customHeight="false" outlineLevel="0" collapsed="false">
      <c r="A216" s="170" t="n">
        <v>44018</v>
      </c>
      <c r="B216" s="0" t="s">
        <v>1243</v>
      </c>
      <c r="C216" s="1" t="n">
        <v>300</v>
      </c>
      <c r="D216" s="0" t="s">
        <v>898</v>
      </c>
      <c r="E216" s="0" t="s">
        <v>1248</v>
      </c>
      <c r="G216" s="174" t="n">
        <f aca="false">MONTH(A216)+100</f>
        <v>107</v>
      </c>
      <c r="H216" s="0" t="n">
        <f aca="false">IF(MONTH(A216)=MONTH(A215),H215+1,1001)</f>
        <v>1024</v>
      </c>
      <c r="I216" s="0" t="str">
        <f aca="false">YEAR(A216)&amp;RIGHT(G216,2)&amp;RIGHT(H216,3)</f>
        <v>202007024</v>
      </c>
      <c r="J216" s="122" t="s">
        <v>6277</v>
      </c>
      <c r="L216" s="0" t="s">
        <v>131</v>
      </c>
      <c r="N216" s="0" t="s">
        <v>80</v>
      </c>
      <c r="O216" s="7" t="n">
        <v>0.553472222222222</v>
      </c>
      <c r="P216" s="7" t="n">
        <v>0.55625</v>
      </c>
      <c r="Q216" s="0" t="s">
        <v>1249</v>
      </c>
      <c r="S216" s="0" t="s">
        <v>75</v>
      </c>
      <c r="T216" s="0" t="s">
        <v>6091</v>
      </c>
    </row>
    <row r="217" customFormat="false" ht="15" hidden="true" customHeight="false" outlineLevel="0" collapsed="false">
      <c r="A217" s="170" t="n">
        <v>44018</v>
      </c>
      <c r="B217" s="0" t="s">
        <v>1250</v>
      </c>
      <c r="C217" s="1" t="n">
        <v>300</v>
      </c>
      <c r="D217" s="0" t="s">
        <v>77</v>
      </c>
      <c r="E217" s="122" t="s">
        <v>1251</v>
      </c>
      <c r="F217" s="0" t="s">
        <v>6088</v>
      </c>
      <c r="G217" s="174" t="n">
        <f aca="false">MONTH(A217)+100</f>
        <v>107</v>
      </c>
      <c r="H217" s="0" t="n">
        <f aca="false">IF(MONTH(A217)=MONTH(A216),H216+1,1001)</f>
        <v>1025</v>
      </c>
      <c r="I217" s="0" t="str">
        <f aca="false">YEAR(A217)&amp;RIGHT(G217,2)&amp;RIGHT(H217,3)</f>
        <v>202007025</v>
      </c>
      <c r="J217" s="122" t="s">
        <v>6278</v>
      </c>
      <c r="L217" s="0" t="s">
        <v>85</v>
      </c>
      <c r="N217" s="0" t="s">
        <v>80</v>
      </c>
      <c r="O217" s="7" t="n">
        <v>0.666666666666667</v>
      </c>
      <c r="P217" s="7" t="n">
        <v>0.704166666666667</v>
      </c>
      <c r="Q217" s="0" t="s">
        <v>1252</v>
      </c>
      <c r="S217" s="0" t="s">
        <v>75</v>
      </c>
      <c r="T217" s="0" t="s">
        <v>6091</v>
      </c>
    </row>
    <row r="218" customFormat="false" ht="15" hidden="true" customHeight="false" outlineLevel="0" collapsed="false">
      <c r="A218" s="170" t="n">
        <v>44018</v>
      </c>
      <c r="B218" s="0" t="s">
        <v>1253</v>
      </c>
      <c r="C218" s="1" t="n">
        <v>400</v>
      </c>
      <c r="D218" s="0" t="s">
        <v>104</v>
      </c>
      <c r="E218" s="122" t="s">
        <v>1254</v>
      </c>
      <c r="F218" s="0" t="s">
        <v>6088</v>
      </c>
      <c r="G218" s="174" t="n">
        <f aca="false">MONTH(A218)+100</f>
        <v>107</v>
      </c>
      <c r="H218" s="0" t="n">
        <f aca="false">IF(MONTH(A218)=MONTH(A217),H217+1,1001)</f>
        <v>1026</v>
      </c>
      <c r="I218" s="0" t="str">
        <f aca="false">YEAR(A218)&amp;RIGHT(G218,2)&amp;RIGHT(H218,3)</f>
        <v>202007026</v>
      </c>
      <c r="J218" s="122" t="s">
        <v>6279</v>
      </c>
      <c r="L218" s="0" t="s">
        <v>100</v>
      </c>
      <c r="N218" s="0" t="s">
        <v>80</v>
      </c>
      <c r="O218" s="7" t="n">
        <v>0.352777777777778</v>
      </c>
      <c r="P218" s="7" t="n">
        <v>0.35625</v>
      </c>
      <c r="Q218" s="0" t="s">
        <v>1255</v>
      </c>
      <c r="S218" s="0" t="s">
        <v>75</v>
      </c>
      <c r="T218" s="0" t="s">
        <v>6091</v>
      </c>
    </row>
    <row r="219" customFormat="false" ht="15" hidden="true" customHeight="false" outlineLevel="0" collapsed="false">
      <c r="A219" s="170" t="n">
        <v>44019</v>
      </c>
      <c r="B219" s="0" t="s">
        <v>1225</v>
      </c>
      <c r="C219" s="1" t="n">
        <v>300</v>
      </c>
      <c r="D219" s="0" t="s">
        <v>77</v>
      </c>
      <c r="E219" s="0" t="s">
        <v>1264</v>
      </c>
      <c r="G219" s="174" t="n">
        <f aca="false">MONTH(A219)+100</f>
        <v>107</v>
      </c>
      <c r="H219" s="0" t="n">
        <f aca="false">IF(MONTH(A219)=MONTH(A218),H218+1,1001)</f>
        <v>1027</v>
      </c>
      <c r="I219" s="0" t="str">
        <f aca="false">YEAR(A219)&amp;RIGHT(G219,2)&amp;RIGHT(H219,3)</f>
        <v>202007027</v>
      </c>
      <c r="J219" s="122" t="s">
        <v>6280</v>
      </c>
      <c r="L219" s="0" t="s">
        <v>1227</v>
      </c>
      <c r="N219" s="0" t="s">
        <v>80</v>
      </c>
      <c r="O219" s="7" t="n">
        <v>0.641666666666667</v>
      </c>
      <c r="P219" s="7" t="n">
        <v>0.664583333333333</v>
      </c>
      <c r="Q219" s="0" t="s">
        <v>1265</v>
      </c>
      <c r="S219" s="0" t="s">
        <v>75</v>
      </c>
      <c r="T219" s="0" t="s">
        <v>6095</v>
      </c>
    </row>
    <row r="220" customFormat="false" ht="15" hidden="true" customHeight="false" outlineLevel="0" collapsed="false">
      <c r="A220" s="170" t="n">
        <v>44019</v>
      </c>
      <c r="B220" s="0" t="s">
        <v>1225</v>
      </c>
      <c r="C220" s="1" t="n">
        <v>300</v>
      </c>
      <c r="D220" s="0" t="s">
        <v>77</v>
      </c>
      <c r="E220" s="0" t="s">
        <v>1266</v>
      </c>
      <c r="G220" s="174" t="n">
        <f aca="false">MONTH(A220)+100</f>
        <v>107</v>
      </c>
      <c r="H220" s="0" t="n">
        <f aca="false">IF(MONTH(A220)=MONTH(A219),H219+1,1001)</f>
        <v>1028</v>
      </c>
      <c r="I220" s="0" t="str">
        <f aca="false">YEAR(A220)&amp;RIGHT(G220,2)&amp;RIGHT(H220,3)</f>
        <v>202007028</v>
      </c>
      <c r="J220" s="122" t="s">
        <v>6281</v>
      </c>
      <c r="L220" s="0" t="s">
        <v>1227</v>
      </c>
      <c r="N220" s="0" t="s">
        <v>80</v>
      </c>
      <c r="O220" s="7" t="n">
        <v>0.68125</v>
      </c>
      <c r="P220" s="7" t="n">
        <v>0.688888888888889</v>
      </c>
      <c r="Q220" s="0" t="s">
        <v>1265</v>
      </c>
      <c r="S220" s="0" t="s">
        <v>75</v>
      </c>
      <c r="T220" s="0" t="s">
        <v>6095</v>
      </c>
    </row>
    <row r="221" customFormat="false" ht="15" hidden="false" customHeight="false" outlineLevel="0" collapsed="false">
      <c r="A221" s="170" t="n">
        <v>44019</v>
      </c>
      <c r="B221" s="0" t="s">
        <v>1267</v>
      </c>
      <c r="C221" s="1" t="n">
        <v>350</v>
      </c>
      <c r="D221" s="0" t="s">
        <v>821</v>
      </c>
      <c r="E221" s="0" t="s">
        <v>1268</v>
      </c>
      <c r="G221" s="174" t="n">
        <f aca="false">MONTH(A221)+100</f>
        <v>107</v>
      </c>
      <c r="H221" s="0" t="n">
        <f aca="false">IF(MONTH(A221)=MONTH(A220),H220+1,1001)</f>
        <v>1029</v>
      </c>
      <c r="I221" s="0" t="str">
        <f aca="false">YEAR(A221)&amp;RIGHT(G221,2)&amp;RIGHT(H221,3)</f>
        <v>202007029</v>
      </c>
      <c r="J221" s="122" t="s">
        <v>6282</v>
      </c>
      <c r="K221" s="0" t="s">
        <v>1269</v>
      </c>
      <c r="L221" s="0" t="s">
        <v>183</v>
      </c>
      <c r="N221" s="0" t="s">
        <v>80</v>
      </c>
      <c r="O221" s="7" t="n">
        <v>0.442361111111111</v>
      </c>
      <c r="P221" s="7" t="n">
        <v>0.48125</v>
      </c>
      <c r="Q221" s="0" t="s">
        <v>1270</v>
      </c>
      <c r="S221" s="0" t="s">
        <v>75</v>
      </c>
      <c r="T221" s="0" t="s">
        <v>6095</v>
      </c>
    </row>
    <row r="222" customFormat="false" ht="15" hidden="true" customHeight="false" outlineLevel="0" collapsed="false">
      <c r="A222" s="170" t="n">
        <v>44019</v>
      </c>
      <c r="B222" s="0" t="s">
        <v>1271</v>
      </c>
      <c r="C222" s="1" t="n">
        <v>400</v>
      </c>
      <c r="D222" s="0" t="s">
        <v>104</v>
      </c>
      <c r="E222" s="0" t="s">
        <v>151</v>
      </c>
      <c r="G222" s="174" t="n">
        <f aca="false">MONTH(A222)+100</f>
        <v>107</v>
      </c>
      <c r="H222" s="0" t="n">
        <f aca="false">IF(MONTH(A222)=MONTH(A221),H221+1,1001)</f>
        <v>1030</v>
      </c>
      <c r="I222" s="0" t="str">
        <f aca="false">YEAR(A222)&amp;RIGHT(G222,2)&amp;RIGHT(H222,3)</f>
        <v>202007030</v>
      </c>
      <c r="J222" s="122" t="s">
        <v>6100</v>
      </c>
      <c r="L222" s="0" t="s">
        <v>85</v>
      </c>
      <c r="N222" s="0" t="s">
        <v>80</v>
      </c>
      <c r="O222" s="7" t="n">
        <v>0.359027777777778</v>
      </c>
      <c r="P222" s="7" t="n">
        <v>0.377083333333333</v>
      </c>
      <c r="Q222" s="0" t="s">
        <v>152</v>
      </c>
      <c r="S222" s="0" t="s">
        <v>75</v>
      </c>
      <c r="T222" s="0" t="s">
        <v>6095</v>
      </c>
    </row>
    <row r="223" customFormat="false" ht="15" hidden="true" customHeight="false" outlineLevel="0" collapsed="false">
      <c r="A223" s="170" t="n">
        <v>44019</v>
      </c>
      <c r="B223" s="0" t="s">
        <v>1272</v>
      </c>
      <c r="C223" s="1" t="n">
        <v>350</v>
      </c>
      <c r="D223" s="0" t="s">
        <v>104</v>
      </c>
      <c r="E223" s="0" t="s">
        <v>1273</v>
      </c>
      <c r="G223" s="174" t="n">
        <f aca="false">MONTH(A223)+100</f>
        <v>107</v>
      </c>
      <c r="H223" s="0" t="n">
        <f aca="false">IF(MONTH(A223)=MONTH(A222),H222+1,1001)</f>
        <v>1031</v>
      </c>
      <c r="I223" s="0" t="str">
        <f aca="false">YEAR(A223)&amp;RIGHT(G223,2)&amp;RIGHT(H223,3)</f>
        <v>202007031</v>
      </c>
      <c r="J223" s="122" t="s">
        <v>6283</v>
      </c>
      <c r="L223" s="0" t="s">
        <v>113</v>
      </c>
      <c r="N223" s="0" t="s">
        <v>80</v>
      </c>
      <c r="O223" s="7" t="n">
        <v>0.411805555555556</v>
      </c>
      <c r="P223" s="7" t="n">
        <v>0.427777777777778</v>
      </c>
      <c r="Q223" s="0" t="s">
        <v>1274</v>
      </c>
      <c r="S223" s="0" t="s">
        <v>75</v>
      </c>
      <c r="T223" s="0" t="s">
        <v>6095</v>
      </c>
    </row>
    <row r="224" customFormat="false" ht="15" hidden="true" customHeight="false" outlineLevel="0" collapsed="false">
      <c r="A224" s="170" t="n">
        <v>44019</v>
      </c>
      <c r="B224" s="0" t="s">
        <v>204</v>
      </c>
      <c r="C224" s="1" t="n">
        <v>400</v>
      </c>
      <c r="D224" s="0" t="s">
        <v>104</v>
      </c>
      <c r="E224" s="0" t="s">
        <v>205</v>
      </c>
      <c r="G224" s="174" t="n">
        <f aca="false">MONTH(A224)+100</f>
        <v>107</v>
      </c>
      <c r="H224" s="0" t="n">
        <f aca="false">IF(MONTH(A224)=MONTH(A223),H223+1,1001)</f>
        <v>1032</v>
      </c>
      <c r="I224" s="0" t="str">
        <f aca="false">YEAR(A224)&amp;RIGHT(G224,2)&amp;RIGHT(H224,3)</f>
        <v>202007032</v>
      </c>
      <c r="J224" s="122" t="s">
        <v>6107</v>
      </c>
      <c r="K224" s="0" t="s">
        <v>204</v>
      </c>
      <c r="L224" s="0" t="s">
        <v>79</v>
      </c>
      <c r="N224" s="0" t="s">
        <v>80</v>
      </c>
      <c r="O224" s="7" t="n">
        <v>0.535416666666667</v>
      </c>
      <c r="P224" s="7" t="n">
        <v>0.565972222222222</v>
      </c>
      <c r="Q224" s="0" t="s">
        <v>207</v>
      </c>
      <c r="S224" s="0" t="s">
        <v>75</v>
      </c>
      <c r="T224" s="0" t="s">
        <v>6095</v>
      </c>
    </row>
    <row r="225" customFormat="false" ht="15" hidden="true" customHeight="false" outlineLevel="0" collapsed="false">
      <c r="A225" s="170" t="n">
        <v>44020</v>
      </c>
      <c r="B225" s="0" t="s">
        <v>1279</v>
      </c>
      <c r="C225" s="1" t="n">
        <v>300</v>
      </c>
      <c r="D225" s="0" t="s">
        <v>77</v>
      </c>
      <c r="E225" s="0" t="s">
        <v>1280</v>
      </c>
      <c r="G225" s="174" t="n">
        <f aca="false">MONTH(A225)+100</f>
        <v>107</v>
      </c>
      <c r="H225" s="0" t="n">
        <f aca="false">IF(MONTH(A225)=MONTH(A224),H224+1,1001)</f>
        <v>1033</v>
      </c>
      <c r="I225" s="0" t="str">
        <f aca="false">YEAR(A225)&amp;RIGHT(G225,2)&amp;RIGHT(H225,3)</f>
        <v>202007033</v>
      </c>
      <c r="J225" s="122" t="s">
        <v>6284</v>
      </c>
      <c r="L225" s="0" t="s">
        <v>183</v>
      </c>
      <c r="N225" s="0" t="s">
        <v>80</v>
      </c>
      <c r="O225" s="7" t="n">
        <v>0.388194444444444</v>
      </c>
      <c r="P225" s="7" t="n">
        <v>0.420833333333333</v>
      </c>
      <c r="Q225" s="0" t="s">
        <v>1281</v>
      </c>
      <c r="S225" s="0" t="s">
        <v>115</v>
      </c>
      <c r="T225" s="0" t="s">
        <v>6089</v>
      </c>
    </row>
    <row r="226" customFormat="false" ht="15" hidden="false" customHeight="false" outlineLevel="0" collapsed="false">
      <c r="A226" s="170" t="n">
        <v>44020</v>
      </c>
      <c r="B226" s="0" t="s">
        <v>1284</v>
      </c>
      <c r="C226" s="1" t="n">
        <v>250</v>
      </c>
      <c r="D226" s="0" t="s">
        <v>821</v>
      </c>
      <c r="E226" s="0" t="s">
        <v>916</v>
      </c>
      <c r="G226" s="174" t="n">
        <f aca="false">MONTH(A226)+100</f>
        <v>107</v>
      </c>
      <c r="H226" s="0" t="n">
        <f aca="false">IF(MONTH(A226)=MONTH(A225),H225+1,1001)</f>
        <v>1034</v>
      </c>
      <c r="I226" s="0" t="str">
        <f aca="false">YEAR(A226)&amp;RIGHT(G226,2)&amp;RIGHT(H226,3)</f>
        <v>202007034</v>
      </c>
      <c r="J226" s="122" t="s">
        <v>6209</v>
      </c>
      <c r="K226" s="0" t="s">
        <v>917</v>
      </c>
      <c r="L226" s="0" t="s">
        <v>183</v>
      </c>
      <c r="N226" s="0" t="s">
        <v>80</v>
      </c>
      <c r="O226" s="7" t="n">
        <v>0.618055555555556</v>
      </c>
      <c r="P226" s="7" t="n">
        <v>0.630555555555556</v>
      </c>
      <c r="Q226" s="0" t="s">
        <v>918</v>
      </c>
      <c r="S226" s="0" t="s">
        <v>115</v>
      </c>
      <c r="T226" s="0" t="s">
        <v>6089</v>
      </c>
    </row>
    <row r="227" customFormat="false" ht="15" hidden="true" customHeight="false" outlineLevel="0" collapsed="false">
      <c r="A227" s="170" t="n">
        <v>44020</v>
      </c>
      <c r="B227" s="0" t="s">
        <v>1285</v>
      </c>
      <c r="C227" s="1" t="n">
        <v>450</v>
      </c>
      <c r="D227" s="0" t="s">
        <v>104</v>
      </c>
      <c r="E227" s="0" t="s">
        <v>1286</v>
      </c>
      <c r="G227" s="174" t="n">
        <f aca="false">MONTH(A227)+100</f>
        <v>107</v>
      </c>
      <c r="H227" s="0" t="n">
        <f aca="false">IF(MONTH(A227)=MONTH(A226),H226+1,1001)</f>
        <v>1035</v>
      </c>
      <c r="I227" s="0" t="str">
        <f aca="false">YEAR(A227)&amp;RIGHT(G227,2)&amp;RIGHT(H227,3)</f>
        <v>202007035</v>
      </c>
      <c r="J227" s="122" t="s">
        <v>6285</v>
      </c>
      <c r="L227" s="0" t="s">
        <v>131</v>
      </c>
      <c r="N227" s="0" t="s">
        <v>80</v>
      </c>
      <c r="O227" s="7" t="n">
        <v>0.461111111111111</v>
      </c>
      <c r="P227" s="7" t="n">
        <v>0.490972222222222</v>
      </c>
      <c r="Q227" s="0" t="s">
        <v>1287</v>
      </c>
      <c r="S227" s="0" t="s">
        <v>115</v>
      </c>
      <c r="T227" s="0" t="s">
        <v>6089</v>
      </c>
    </row>
    <row r="228" customFormat="false" ht="15" hidden="true" customHeight="false" outlineLevel="0" collapsed="false">
      <c r="A228" s="170" t="n">
        <v>44021</v>
      </c>
      <c r="B228" s="0" t="s">
        <v>1292</v>
      </c>
      <c r="C228" s="1" t="n">
        <v>400</v>
      </c>
      <c r="D228" s="0" t="s">
        <v>104</v>
      </c>
      <c r="E228" s="0" t="s">
        <v>1293</v>
      </c>
      <c r="G228" s="174" t="n">
        <f aca="false">MONTH(A228)+100</f>
        <v>107</v>
      </c>
      <c r="H228" s="0" t="n">
        <f aca="false">IF(MONTH(A228)=MONTH(A227),H227+1,1001)</f>
        <v>1036</v>
      </c>
      <c r="I228" s="0" t="str">
        <f aca="false">YEAR(A228)&amp;RIGHT(G228,2)&amp;RIGHT(H228,3)</f>
        <v>202007036</v>
      </c>
      <c r="J228" s="122" t="s">
        <v>6286</v>
      </c>
      <c r="L228" s="0" t="s">
        <v>100</v>
      </c>
      <c r="N228" s="0" t="s">
        <v>80</v>
      </c>
      <c r="O228" s="7" t="n">
        <v>0.470138888888889</v>
      </c>
      <c r="P228" s="7" t="n">
        <v>0.479166666666667</v>
      </c>
      <c r="Q228" s="0" t="s">
        <v>1294</v>
      </c>
      <c r="S228" s="0" t="s">
        <v>115</v>
      </c>
      <c r="T228" s="0" t="s">
        <v>6097</v>
      </c>
    </row>
    <row r="229" customFormat="false" ht="15" hidden="true" customHeight="false" outlineLevel="0" collapsed="false">
      <c r="A229" s="170" t="n">
        <v>44021</v>
      </c>
      <c r="B229" s="0" t="s">
        <v>1292</v>
      </c>
      <c r="C229" s="1" t="n">
        <v>200</v>
      </c>
      <c r="D229" s="0" t="s">
        <v>104</v>
      </c>
      <c r="E229" s="122" t="s">
        <v>1295</v>
      </c>
      <c r="F229" s="0" t="s">
        <v>6088</v>
      </c>
      <c r="G229" s="174" t="n">
        <f aca="false">MONTH(A229)+100</f>
        <v>107</v>
      </c>
      <c r="H229" s="0" t="n">
        <f aca="false">IF(MONTH(A229)=MONTH(A228),H228+1,1001)</f>
        <v>1037</v>
      </c>
      <c r="I229" s="0" t="str">
        <f aca="false">YEAR(A229)&amp;RIGHT(G229,2)&amp;RIGHT(H229,3)</f>
        <v>202007037</v>
      </c>
      <c r="J229" s="122" t="s">
        <v>6287</v>
      </c>
      <c r="L229" s="0" t="s">
        <v>100</v>
      </c>
      <c r="N229" s="0" t="s">
        <v>80</v>
      </c>
      <c r="O229" s="7" t="n">
        <v>0.502777777777778</v>
      </c>
      <c r="P229" s="7" t="n">
        <v>0.50625</v>
      </c>
      <c r="Q229" s="0" t="s">
        <v>1296</v>
      </c>
      <c r="S229" s="0" t="s">
        <v>115</v>
      </c>
      <c r="T229" s="0" t="s">
        <v>6097</v>
      </c>
    </row>
    <row r="230" customFormat="false" ht="15" hidden="true" customHeight="false" outlineLevel="0" collapsed="false">
      <c r="A230" s="170" t="n">
        <v>44021</v>
      </c>
      <c r="B230" s="0" t="s">
        <v>1297</v>
      </c>
      <c r="C230" s="1" t="n">
        <v>330</v>
      </c>
      <c r="D230" s="0" t="s">
        <v>104</v>
      </c>
      <c r="E230" s="0" t="s">
        <v>1298</v>
      </c>
      <c r="G230" s="174" t="n">
        <f aca="false">MONTH(A230)+100</f>
        <v>107</v>
      </c>
      <c r="H230" s="0" t="n">
        <f aca="false">IF(MONTH(A230)=MONTH(A229),H229+1,1001)</f>
        <v>1038</v>
      </c>
      <c r="I230" s="0" t="str">
        <f aca="false">YEAR(A230)&amp;RIGHT(G230,2)&amp;RIGHT(H230,3)</f>
        <v>202007038</v>
      </c>
      <c r="J230" s="122" t="s">
        <v>6288</v>
      </c>
      <c r="L230" s="0" t="s">
        <v>187</v>
      </c>
      <c r="N230" s="0" t="s">
        <v>80</v>
      </c>
      <c r="O230" s="7" t="n">
        <v>0.669444444444444</v>
      </c>
      <c r="P230" s="7" t="n">
        <v>0.695833333333333</v>
      </c>
      <c r="Q230" s="0" t="s">
        <v>1299</v>
      </c>
      <c r="S230" s="0" t="s">
        <v>115</v>
      </c>
      <c r="T230" s="0" t="s">
        <v>6097</v>
      </c>
    </row>
    <row r="231" customFormat="false" ht="15" hidden="true" customHeight="false" outlineLevel="0" collapsed="false">
      <c r="A231" s="170" t="n">
        <v>44021</v>
      </c>
      <c r="B231" s="0" t="s">
        <v>1300</v>
      </c>
      <c r="C231" s="1" t="n">
        <v>350</v>
      </c>
      <c r="D231" s="0" t="s">
        <v>104</v>
      </c>
      <c r="E231" s="0" t="s">
        <v>1301</v>
      </c>
      <c r="G231" s="174" t="n">
        <f aca="false">MONTH(A231)+100</f>
        <v>107</v>
      </c>
      <c r="H231" s="0" t="n">
        <f aca="false">IF(MONTH(A231)=MONTH(A230),H230+1,1001)</f>
        <v>1039</v>
      </c>
      <c r="I231" s="0" t="str">
        <f aca="false">YEAR(A231)&amp;RIGHT(G231,2)&amp;RIGHT(H231,3)</f>
        <v>202007039</v>
      </c>
      <c r="J231" s="122" t="s">
        <v>6289</v>
      </c>
      <c r="L231" s="0" t="s">
        <v>159</v>
      </c>
      <c r="N231" s="0" t="s">
        <v>80</v>
      </c>
      <c r="O231" s="7" t="n">
        <v>0.709027777777778</v>
      </c>
      <c r="P231" s="7" t="n">
        <v>0.727777777777778</v>
      </c>
      <c r="Q231" s="0" t="s">
        <v>1303</v>
      </c>
      <c r="S231" s="0" t="s">
        <v>115</v>
      </c>
      <c r="T231" s="0" t="s">
        <v>6097</v>
      </c>
    </row>
    <row r="232" customFormat="false" ht="15" hidden="true" customHeight="false" outlineLevel="0" collapsed="false">
      <c r="A232" s="170" t="n">
        <v>44021</v>
      </c>
      <c r="B232" s="0" t="s">
        <v>1304</v>
      </c>
      <c r="C232" s="1" t="n">
        <v>350</v>
      </c>
      <c r="D232" s="0" t="s">
        <v>104</v>
      </c>
      <c r="E232" s="0" t="s">
        <v>1305</v>
      </c>
      <c r="G232" s="174" t="n">
        <f aca="false">MONTH(A232)+100</f>
        <v>107</v>
      </c>
      <c r="H232" s="0" t="n">
        <f aca="false">IF(MONTH(A232)=MONTH(A231),H231+1,1001)</f>
        <v>1040</v>
      </c>
      <c r="I232" s="0" t="str">
        <f aca="false">YEAR(A232)&amp;RIGHT(G232,2)&amp;RIGHT(H232,3)</f>
        <v>202007040</v>
      </c>
      <c r="J232" s="122" t="s">
        <v>6290</v>
      </c>
      <c r="L232" s="0" t="s">
        <v>159</v>
      </c>
      <c r="N232" s="0" t="s">
        <v>80</v>
      </c>
      <c r="O232" s="7" t="n">
        <v>0.779166666666667</v>
      </c>
      <c r="P232" s="7" t="n">
        <v>0.788888888888889</v>
      </c>
      <c r="Q232" s="0" t="s">
        <v>1306</v>
      </c>
      <c r="S232" s="0" t="s">
        <v>115</v>
      </c>
      <c r="T232" s="0" t="s">
        <v>6097</v>
      </c>
    </row>
    <row r="233" customFormat="false" ht="15" hidden="true" customHeight="false" outlineLevel="0" collapsed="false">
      <c r="A233" s="170" t="n">
        <v>44022</v>
      </c>
      <c r="B233" s="0" t="s">
        <v>897</v>
      </c>
      <c r="C233" s="1" t="n">
        <v>250</v>
      </c>
      <c r="D233" s="0" t="s">
        <v>898</v>
      </c>
      <c r="E233" s="0" t="s">
        <v>899</v>
      </c>
      <c r="G233" s="174" t="n">
        <f aca="false">MONTH(A233)+100</f>
        <v>107</v>
      </c>
      <c r="H233" s="0" t="n">
        <f aca="false">IF(MONTH(A233)=MONTH(A232),H232+1,1001)</f>
        <v>1041</v>
      </c>
      <c r="I233" s="0" t="str">
        <f aca="false">YEAR(A233)&amp;RIGHT(G233,2)&amp;RIGHT(H233,3)</f>
        <v>202007041</v>
      </c>
      <c r="J233" s="122" t="s">
        <v>6208</v>
      </c>
      <c r="K233" s="0" t="s">
        <v>897</v>
      </c>
      <c r="L233" s="0" t="s">
        <v>79</v>
      </c>
      <c r="N233" s="0" t="s">
        <v>80</v>
      </c>
      <c r="O233" s="7" t="n">
        <v>0.650694444444444</v>
      </c>
      <c r="P233" s="7" t="n">
        <v>0.673611111111111</v>
      </c>
      <c r="Q233" s="0" t="s">
        <v>1309</v>
      </c>
      <c r="S233" s="0" t="s">
        <v>115</v>
      </c>
      <c r="T233" s="0" t="s">
        <v>5143</v>
      </c>
    </row>
    <row r="234" customFormat="false" ht="15" hidden="true" customHeight="false" outlineLevel="0" collapsed="false">
      <c r="A234" s="170" t="n">
        <v>44022</v>
      </c>
      <c r="B234" s="0" t="s">
        <v>897</v>
      </c>
      <c r="C234" s="1" t="n">
        <v>0</v>
      </c>
      <c r="D234" s="0" t="s">
        <v>898</v>
      </c>
      <c r="E234" s="0" t="s">
        <v>899</v>
      </c>
      <c r="G234" s="174" t="n">
        <f aca="false">MONTH(A234)+100</f>
        <v>107</v>
      </c>
      <c r="H234" s="0" t="n">
        <f aca="false">IF(MONTH(A234)=MONTH(A233),H233+1,1001)</f>
        <v>1042</v>
      </c>
      <c r="I234" s="0" t="str">
        <f aca="false">YEAR(A234)&amp;RIGHT(G234,2)&amp;RIGHT(H234,3)</f>
        <v>202007042</v>
      </c>
      <c r="J234" s="122" t="s">
        <v>6208</v>
      </c>
      <c r="K234" s="0" t="s">
        <v>897</v>
      </c>
      <c r="L234" s="0" t="s">
        <v>79</v>
      </c>
      <c r="N234" s="0" t="s">
        <v>80</v>
      </c>
      <c r="O234" s="7" t="n">
        <v>0.713888888888889</v>
      </c>
      <c r="P234" s="7" t="n">
        <v>0.727083333333333</v>
      </c>
      <c r="Q234" s="0" t="s">
        <v>1310</v>
      </c>
      <c r="S234" s="0" t="s">
        <v>115</v>
      </c>
      <c r="T234" s="0" t="s">
        <v>5143</v>
      </c>
    </row>
    <row r="235" customFormat="false" ht="15" hidden="true" customHeight="false" outlineLevel="0" collapsed="false">
      <c r="A235" s="170" t="n">
        <v>44022</v>
      </c>
      <c r="B235" s="0" t="s">
        <v>1311</v>
      </c>
      <c r="C235" s="1" t="n">
        <v>300</v>
      </c>
      <c r="D235" s="0" t="s">
        <v>77</v>
      </c>
      <c r="E235" s="0" t="s">
        <v>1312</v>
      </c>
      <c r="G235" s="174" t="n">
        <f aca="false">MONTH(A235)+100</f>
        <v>107</v>
      </c>
      <c r="H235" s="0" t="n">
        <f aca="false">IF(MONTH(A235)=MONTH(A234),H234+1,1001)</f>
        <v>1043</v>
      </c>
      <c r="I235" s="0" t="str">
        <f aca="false">YEAR(A235)&amp;RIGHT(G235,2)&amp;RIGHT(H235,3)</f>
        <v>202007043</v>
      </c>
      <c r="J235" s="122" t="s">
        <v>6291</v>
      </c>
      <c r="L235" s="0" t="s">
        <v>187</v>
      </c>
      <c r="N235" s="0" t="s">
        <v>80</v>
      </c>
      <c r="O235" s="7" t="n">
        <v>0.457638888888889</v>
      </c>
      <c r="P235" s="7" t="n">
        <v>0.461111111111111</v>
      </c>
      <c r="Q235" s="0" t="s">
        <v>1313</v>
      </c>
      <c r="S235" s="0" t="s">
        <v>115</v>
      </c>
      <c r="T235" s="0" t="s">
        <v>5143</v>
      </c>
    </row>
    <row r="236" customFormat="false" ht="15" hidden="true" customHeight="false" outlineLevel="0" collapsed="false">
      <c r="A236" s="170" t="n">
        <v>44022</v>
      </c>
      <c r="B236" s="0" t="s">
        <v>1314</v>
      </c>
      <c r="C236" s="1" t="n">
        <v>300</v>
      </c>
      <c r="D236" s="0" t="s">
        <v>77</v>
      </c>
      <c r="E236" s="0" t="s">
        <v>1315</v>
      </c>
      <c r="G236" s="174" t="n">
        <f aca="false">MONTH(A236)+100</f>
        <v>107</v>
      </c>
      <c r="H236" s="0" t="n">
        <f aca="false">IF(MONTH(A236)=MONTH(A235),H235+1,1001)</f>
        <v>1044</v>
      </c>
      <c r="I236" s="0" t="str">
        <f aca="false">YEAR(A236)&amp;RIGHT(G236,2)&amp;RIGHT(H236,3)</f>
        <v>202007044</v>
      </c>
      <c r="J236" s="122" t="s">
        <v>6292</v>
      </c>
      <c r="L236" s="0" t="s">
        <v>159</v>
      </c>
      <c r="N236" s="0" t="s">
        <v>80</v>
      </c>
      <c r="O236" s="7" t="n">
        <v>0.5625</v>
      </c>
      <c r="P236" s="7" t="n">
        <v>0.567361111111111</v>
      </c>
      <c r="Q236" s="0" t="s">
        <v>1316</v>
      </c>
      <c r="S236" s="0" t="s">
        <v>115</v>
      </c>
      <c r="T236" s="0" t="s">
        <v>5143</v>
      </c>
    </row>
    <row r="237" customFormat="false" ht="15" hidden="false" customHeight="false" outlineLevel="0" collapsed="false">
      <c r="A237" s="170" t="n">
        <v>44023</v>
      </c>
      <c r="B237" s="0" t="s">
        <v>1333</v>
      </c>
      <c r="C237" s="1" t="n">
        <v>300</v>
      </c>
      <c r="D237" s="0" t="s">
        <v>821</v>
      </c>
      <c r="E237" s="0" t="s">
        <v>1334</v>
      </c>
      <c r="G237" s="174" t="n">
        <f aca="false">MONTH(A237)+100</f>
        <v>107</v>
      </c>
      <c r="H237" s="0" t="n">
        <f aca="false">IF(MONTH(A237)=MONTH(A236),H236+1,1001)</f>
        <v>1045</v>
      </c>
      <c r="I237" s="0" t="str">
        <f aca="false">YEAR(A237)&amp;RIGHT(G237,2)&amp;RIGHT(H237,3)</f>
        <v>202007045</v>
      </c>
      <c r="J237" s="122" t="s">
        <v>6293</v>
      </c>
      <c r="K237" s="0" t="s">
        <v>1335</v>
      </c>
      <c r="L237" s="0" t="s">
        <v>159</v>
      </c>
      <c r="N237" s="0" t="s">
        <v>80</v>
      </c>
      <c r="O237" s="7" t="n">
        <v>0.477083333333333</v>
      </c>
      <c r="P237" s="7" t="n">
        <v>0.491666666666667</v>
      </c>
      <c r="Q237" s="0" t="s">
        <v>1336</v>
      </c>
      <c r="S237" s="0" t="s">
        <v>115</v>
      </c>
      <c r="T237" s="0" t="s">
        <v>6106</v>
      </c>
    </row>
    <row r="238" customFormat="false" ht="15" hidden="true" customHeight="false" outlineLevel="0" collapsed="false">
      <c r="A238" s="170" t="n">
        <v>44023</v>
      </c>
      <c r="B238" s="0" t="s">
        <v>1337</v>
      </c>
      <c r="C238" s="1" t="n">
        <v>250</v>
      </c>
      <c r="D238" s="0" t="s">
        <v>104</v>
      </c>
      <c r="E238" s="0" t="s">
        <v>1338</v>
      </c>
      <c r="G238" s="174" t="n">
        <f aca="false">MONTH(A238)+100</f>
        <v>107</v>
      </c>
      <c r="H238" s="0" t="n">
        <f aca="false">IF(MONTH(A238)=MONTH(A237),H237+1,1001)</f>
        <v>1046</v>
      </c>
      <c r="I238" s="0" t="str">
        <f aca="false">YEAR(A238)&amp;RIGHT(G238,2)&amp;RIGHT(H238,3)</f>
        <v>202007046</v>
      </c>
      <c r="J238" s="122" t="s">
        <v>6294</v>
      </c>
      <c r="L238" s="0" t="s">
        <v>159</v>
      </c>
      <c r="N238" s="0" t="s">
        <v>80</v>
      </c>
      <c r="O238" s="7" t="n">
        <v>0.455555555555556</v>
      </c>
      <c r="P238" s="7" t="n">
        <v>0.458333333333333</v>
      </c>
      <c r="Q238" s="0" t="s">
        <v>1339</v>
      </c>
      <c r="S238" s="0" t="s">
        <v>115</v>
      </c>
      <c r="T238" s="0" t="s">
        <v>6106</v>
      </c>
    </row>
    <row r="239" customFormat="false" ht="15" hidden="true" customHeight="false" outlineLevel="0" collapsed="false">
      <c r="A239" s="170" t="n">
        <v>44023</v>
      </c>
      <c r="B239" s="0" t="s">
        <v>1340</v>
      </c>
      <c r="C239" s="1" t="n">
        <v>400</v>
      </c>
      <c r="D239" s="0" t="s">
        <v>104</v>
      </c>
      <c r="E239" s="0" t="s">
        <v>1341</v>
      </c>
      <c r="G239" s="174" t="n">
        <f aca="false">MONTH(A239)+100</f>
        <v>107</v>
      </c>
      <c r="H239" s="0" t="n">
        <f aca="false">IF(MONTH(A239)=MONTH(A238),H238+1,1001)</f>
        <v>1047</v>
      </c>
      <c r="I239" s="0" t="str">
        <f aca="false">YEAR(A239)&amp;RIGHT(G239,2)&amp;RIGHT(H239,3)</f>
        <v>202007047</v>
      </c>
      <c r="J239" s="122" t="s">
        <v>6295</v>
      </c>
      <c r="L239" s="0" t="s">
        <v>159</v>
      </c>
      <c r="N239" s="0" t="s">
        <v>80</v>
      </c>
      <c r="O239" s="7" t="n">
        <v>0.569444444444444</v>
      </c>
      <c r="P239" s="7" t="n">
        <v>0.575</v>
      </c>
      <c r="Q239" s="0" t="s">
        <v>1342</v>
      </c>
      <c r="S239" s="0" t="s">
        <v>115</v>
      </c>
      <c r="T239" s="0" t="s">
        <v>6106</v>
      </c>
    </row>
    <row r="240" customFormat="false" ht="15" hidden="true" customHeight="false" outlineLevel="0" collapsed="false">
      <c r="A240" s="170" t="n">
        <v>44023</v>
      </c>
      <c r="B240" s="0" t="s">
        <v>1343</v>
      </c>
      <c r="C240" s="1" t="n">
        <v>300</v>
      </c>
      <c r="D240" s="0" t="s">
        <v>104</v>
      </c>
      <c r="E240" s="0" t="s">
        <v>1344</v>
      </c>
      <c r="G240" s="174" t="n">
        <f aca="false">MONTH(A240)+100</f>
        <v>107</v>
      </c>
      <c r="H240" s="0" t="n">
        <f aca="false">IF(MONTH(A240)=MONTH(A239),H239+1,1001)</f>
        <v>1048</v>
      </c>
      <c r="I240" s="0" t="str">
        <f aca="false">YEAR(A240)&amp;RIGHT(G240,2)&amp;RIGHT(H240,3)</f>
        <v>202007048</v>
      </c>
      <c r="J240" s="122" t="s">
        <v>6296</v>
      </c>
      <c r="L240" s="0" t="s">
        <v>159</v>
      </c>
      <c r="N240" s="0" t="s">
        <v>80</v>
      </c>
      <c r="O240" s="7" t="n">
        <v>0.609722222222222</v>
      </c>
      <c r="P240" s="7" t="n">
        <v>0.61875</v>
      </c>
      <c r="Q240" s="0" t="s">
        <v>1345</v>
      </c>
      <c r="S240" s="0" t="s">
        <v>115</v>
      </c>
      <c r="T240" s="0" t="s">
        <v>6106</v>
      </c>
    </row>
    <row r="241" customFormat="false" ht="15" hidden="true" customHeight="false" outlineLevel="0" collapsed="false">
      <c r="A241" s="170" t="n">
        <v>44023</v>
      </c>
      <c r="B241" s="0" t="s">
        <v>1346</v>
      </c>
      <c r="C241" s="1" t="n">
        <v>400</v>
      </c>
      <c r="D241" s="0" t="s">
        <v>104</v>
      </c>
      <c r="E241" s="0" t="s">
        <v>1347</v>
      </c>
      <c r="G241" s="174" t="n">
        <f aca="false">MONTH(A241)+100</f>
        <v>107</v>
      </c>
      <c r="H241" s="0" t="n">
        <f aca="false">IF(MONTH(A241)=MONTH(A240),H240+1,1001)</f>
        <v>1049</v>
      </c>
      <c r="I241" s="0" t="str">
        <f aca="false">YEAR(A241)&amp;RIGHT(G241,2)&amp;RIGHT(H241,3)</f>
        <v>202007049</v>
      </c>
      <c r="J241" s="122" t="s">
        <v>6297</v>
      </c>
      <c r="K241" s="0" t="s">
        <v>1348</v>
      </c>
      <c r="L241" s="0" t="s">
        <v>187</v>
      </c>
      <c r="N241" s="0" t="s">
        <v>80</v>
      </c>
      <c r="O241" s="7" t="n">
        <v>0.638888888888889</v>
      </c>
      <c r="P241" s="7" t="n">
        <v>0.659027777777778</v>
      </c>
      <c r="Q241" s="0" t="s">
        <v>1349</v>
      </c>
      <c r="S241" s="0" t="s">
        <v>115</v>
      </c>
      <c r="T241" s="0" t="s">
        <v>6106</v>
      </c>
    </row>
    <row r="242" customFormat="false" ht="15" hidden="true" customHeight="false" outlineLevel="0" collapsed="false">
      <c r="A242" s="170" t="n">
        <v>44023</v>
      </c>
      <c r="B242" s="0" t="s">
        <v>204</v>
      </c>
      <c r="C242" s="1" t="n">
        <v>400</v>
      </c>
      <c r="D242" s="0" t="s">
        <v>104</v>
      </c>
      <c r="E242" s="0" t="s">
        <v>205</v>
      </c>
      <c r="G242" s="174" t="n">
        <f aca="false">MONTH(A242)+100</f>
        <v>107</v>
      </c>
      <c r="H242" s="0" t="n">
        <f aca="false">IF(MONTH(A242)=MONTH(A241),H241+1,1001)</f>
        <v>1050</v>
      </c>
      <c r="I242" s="0" t="str">
        <f aca="false">YEAR(A242)&amp;RIGHT(G242,2)&amp;RIGHT(H242,3)</f>
        <v>202007050</v>
      </c>
      <c r="J242" s="122" t="s">
        <v>6107</v>
      </c>
      <c r="K242" s="0" t="s">
        <v>204</v>
      </c>
      <c r="L242" s="0" t="s">
        <v>79</v>
      </c>
      <c r="N242" s="0" t="s">
        <v>80</v>
      </c>
      <c r="O242" s="7" t="n">
        <v>0.721527777777778</v>
      </c>
      <c r="P242" s="7" t="n">
        <v>0.753472222222222</v>
      </c>
      <c r="Q242" s="0" t="s">
        <v>207</v>
      </c>
      <c r="S242" s="0" t="s">
        <v>115</v>
      </c>
      <c r="T242" s="0" t="s">
        <v>6106</v>
      </c>
    </row>
    <row r="243" customFormat="false" ht="15" hidden="false" customHeight="false" outlineLevel="0" collapsed="false">
      <c r="A243" s="170" t="n">
        <v>44025</v>
      </c>
      <c r="B243" s="0" t="s">
        <v>1358</v>
      </c>
      <c r="C243" s="1" t="n">
        <v>400</v>
      </c>
      <c r="D243" s="0" t="s">
        <v>821</v>
      </c>
      <c r="E243" s="122" t="s">
        <v>1359</v>
      </c>
      <c r="F243" s="0" t="s">
        <v>6088</v>
      </c>
      <c r="G243" s="174" t="n">
        <f aca="false">MONTH(A243)+100</f>
        <v>107</v>
      </c>
      <c r="H243" s="0" t="n">
        <f aca="false">IF(MONTH(A243)=MONTH(A242),H242+1,1001)</f>
        <v>1051</v>
      </c>
      <c r="I243" s="0" t="str">
        <f aca="false">YEAR(A243)&amp;RIGHT(G243,2)&amp;RIGHT(H243,3)</f>
        <v>202007051</v>
      </c>
      <c r="J243" s="122" t="s">
        <v>6298</v>
      </c>
      <c r="K243" s="0" t="s">
        <v>1360</v>
      </c>
      <c r="L243" s="0" t="s">
        <v>183</v>
      </c>
      <c r="N243" s="0" t="s">
        <v>80</v>
      </c>
      <c r="O243" s="7" t="n">
        <v>0.600694444444444</v>
      </c>
      <c r="P243" s="7" t="n">
        <v>0.620138888888889</v>
      </c>
      <c r="Q243" s="0" t="s">
        <v>1361</v>
      </c>
      <c r="S243" s="0" t="s">
        <v>115</v>
      </c>
      <c r="T243" s="0" t="s">
        <v>6091</v>
      </c>
    </row>
    <row r="244" customFormat="false" ht="15" hidden="false" customHeight="false" outlineLevel="0" collapsed="false">
      <c r="A244" s="170" t="n">
        <v>44025</v>
      </c>
      <c r="B244" s="0" t="s">
        <v>1362</v>
      </c>
      <c r="C244" s="1" t="n">
        <v>300</v>
      </c>
      <c r="D244" s="0" t="s">
        <v>821</v>
      </c>
      <c r="E244" s="122" t="s">
        <v>1363</v>
      </c>
      <c r="F244" s="0" t="s">
        <v>6088</v>
      </c>
      <c r="G244" s="174" t="n">
        <f aca="false">MONTH(A244)+100</f>
        <v>107</v>
      </c>
      <c r="H244" s="0" t="n">
        <f aca="false">IF(MONTH(A244)=MONTH(A243),H243+1,1001)</f>
        <v>1052</v>
      </c>
      <c r="I244" s="0" t="str">
        <f aca="false">YEAR(A244)&amp;RIGHT(G244,2)&amp;RIGHT(H244,3)</f>
        <v>202007052</v>
      </c>
      <c r="J244" s="122" t="s">
        <v>6299</v>
      </c>
      <c r="K244" s="0" t="s">
        <v>1364</v>
      </c>
      <c r="L244" s="0" t="s">
        <v>159</v>
      </c>
      <c r="N244" s="0" t="s">
        <v>80</v>
      </c>
      <c r="O244" s="7" t="n">
        <v>0.682638888888889</v>
      </c>
      <c r="P244" s="7" t="n">
        <v>0.693055555555556</v>
      </c>
      <c r="Q244" s="0" t="s">
        <v>1365</v>
      </c>
      <c r="S244" s="0" t="s">
        <v>115</v>
      </c>
      <c r="T244" s="0" t="s">
        <v>6091</v>
      </c>
    </row>
    <row r="245" customFormat="false" ht="15" hidden="false" customHeight="false" outlineLevel="0" collapsed="false">
      <c r="A245" s="170" t="n">
        <v>44025</v>
      </c>
      <c r="B245" s="0" t="s">
        <v>1366</v>
      </c>
      <c r="C245" s="1" t="n">
        <v>450</v>
      </c>
      <c r="D245" s="0" t="s">
        <v>821</v>
      </c>
      <c r="E245" s="0" t="s">
        <v>1367</v>
      </c>
      <c r="G245" s="174" t="n">
        <f aca="false">MONTH(A245)+100</f>
        <v>107</v>
      </c>
      <c r="H245" s="0" t="n">
        <f aca="false">IF(MONTH(A245)=MONTH(A244),H244+1,1001)</f>
        <v>1053</v>
      </c>
      <c r="I245" s="0" t="str">
        <f aca="false">YEAR(A245)&amp;RIGHT(G245,2)&amp;RIGHT(H245,3)</f>
        <v>202007053</v>
      </c>
      <c r="J245" s="122" t="s">
        <v>6300</v>
      </c>
      <c r="K245" s="0" t="s">
        <v>1368</v>
      </c>
      <c r="L245" s="0" t="s">
        <v>314</v>
      </c>
      <c r="N245" s="0" t="s">
        <v>80</v>
      </c>
      <c r="O245" s="7" t="n">
        <v>0.754861111111111</v>
      </c>
      <c r="P245" s="7" t="n">
        <v>0.794444444444444</v>
      </c>
      <c r="Q245" s="0" t="s">
        <v>1369</v>
      </c>
      <c r="S245" s="0" t="s">
        <v>115</v>
      </c>
      <c r="T245" s="0" t="s">
        <v>6091</v>
      </c>
    </row>
    <row r="246" customFormat="false" ht="15" hidden="true" customHeight="false" outlineLevel="0" collapsed="false">
      <c r="A246" s="170" t="n">
        <v>44025</v>
      </c>
      <c r="B246" s="0" t="s">
        <v>1314</v>
      </c>
      <c r="C246" s="1" t="n">
        <v>300</v>
      </c>
      <c r="D246" s="0" t="s">
        <v>104</v>
      </c>
      <c r="E246" s="0" t="s">
        <v>1370</v>
      </c>
      <c r="G246" s="174" t="n">
        <f aca="false">MONTH(A246)+100</f>
        <v>107</v>
      </c>
      <c r="H246" s="0" t="n">
        <f aca="false">IF(MONTH(A246)=MONTH(A245),H245+1,1001)</f>
        <v>1054</v>
      </c>
      <c r="I246" s="0" t="str">
        <f aca="false">YEAR(A246)&amp;RIGHT(G246,2)&amp;RIGHT(H246,3)</f>
        <v>202007054</v>
      </c>
      <c r="J246" s="122" t="s">
        <v>6301</v>
      </c>
      <c r="L246" s="0" t="s">
        <v>159</v>
      </c>
      <c r="N246" s="0" t="s">
        <v>80</v>
      </c>
      <c r="O246" s="7" t="n">
        <v>0.335416666666667</v>
      </c>
      <c r="P246" s="7" t="n">
        <v>0.365277777777778</v>
      </c>
      <c r="Q246" s="0" t="s">
        <v>1371</v>
      </c>
      <c r="S246" s="0" t="s">
        <v>115</v>
      </c>
      <c r="T246" s="0" t="s">
        <v>6091</v>
      </c>
    </row>
    <row r="247" customFormat="false" ht="15" hidden="true" customHeight="false" outlineLevel="0" collapsed="false">
      <c r="A247" s="170" t="n">
        <v>44025</v>
      </c>
      <c r="B247" s="0" t="s">
        <v>1372</v>
      </c>
      <c r="C247" s="1" t="n">
        <v>400</v>
      </c>
      <c r="D247" s="0" t="s">
        <v>104</v>
      </c>
      <c r="E247" s="0" t="s">
        <v>1373</v>
      </c>
      <c r="G247" s="174" t="n">
        <f aca="false">MONTH(A247)+100</f>
        <v>107</v>
      </c>
      <c r="H247" s="0" t="n">
        <f aca="false">IF(MONTH(A247)=MONTH(A246),H246+1,1001)</f>
        <v>1055</v>
      </c>
      <c r="I247" s="0" t="str">
        <f aca="false">YEAR(A247)&amp;RIGHT(G247,2)&amp;RIGHT(H247,3)</f>
        <v>202007055</v>
      </c>
      <c r="J247" s="122" t="s">
        <v>6302</v>
      </c>
      <c r="L247" s="0" t="s">
        <v>131</v>
      </c>
      <c r="N247" s="0" t="s">
        <v>80</v>
      </c>
      <c r="O247" s="7" t="n">
        <v>0.40625</v>
      </c>
      <c r="P247" s="7" t="n">
        <v>0.428472222222222</v>
      </c>
      <c r="Q247" s="0" t="s">
        <v>1374</v>
      </c>
      <c r="S247" s="0" t="s">
        <v>115</v>
      </c>
      <c r="T247" s="0" t="s">
        <v>6091</v>
      </c>
    </row>
    <row r="248" customFormat="false" ht="15" hidden="true" customHeight="false" outlineLevel="0" collapsed="false">
      <c r="A248" s="170" t="n">
        <v>44025</v>
      </c>
      <c r="B248" s="0" t="s">
        <v>1375</v>
      </c>
      <c r="C248" s="1" t="n">
        <v>300</v>
      </c>
      <c r="D248" s="0" t="s">
        <v>104</v>
      </c>
      <c r="E248" s="0" t="s">
        <v>1376</v>
      </c>
      <c r="G248" s="174" t="n">
        <f aca="false">MONTH(A248)+100</f>
        <v>107</v>
      </c>
      <c r="H248" s="0" t="n">
        <f aca="false">IF(MONTH(A248)=MONTH(A247),H247+1,1001)</f>
        <v>1056</v>
      </c>
      <c r="I248" s="0" t="str">
        <f aca="false">YEAR(A248)&amp;RIGHT(G248,2)&amp;RIGHT(H248,3)</f>
        <v>202007056</v>
      </c>
      <c r="J248" s="122" t="s">
        <v>6303</v>
      </c>
      <c r="L248" s="0" t="s">
        <v>187</v>
      </c>
      <c r="N248" s="0" t="s">
        <v>80</v>
      </c>
      <c r="O248" s="7" t="n">
        <v>0.504166666666667</v>
      </c>
      <c r="P248" s="7" t="n">
        <v>0.517361111111111</v>
      </c>
      <c r="Q248" s="0" t="s">
        <v>1377</v>
      </c>
      <c r="S248" s="0" t="s">
        <v>115</v>
      </c>
      <c r="T248" s="0" t="s">
        <v>6091</v>
      </c>
    </row>
    <row r="249" customFormat="false" ht="15" hidden="true" customHeight="false" outlineLevel="0" collapsed="false">
      <c r="A249" s="170" t="n">
        <v>44025</v>
      </c>
      <c r="B249" s="0" t="s">
        <v>1378</v>
      </c>
      <c r="C249" s="1" t="n">
        <v>200</v>
      </c>
      <c r="D249" s="0" t="s">
        <v>104</v>
      </c>
      <c r="E249" s="0" t="s">
        <v>1379</v>
      </c>
      <c r="G249" s="174" t="n">
        <f aca="false">MONTH(A249)+100</f>
        <v>107</v>
      </c>
      <c r="H249" s="0" t="n">
        <f aca="false">IF(MONTH(A249)=MONTH(A248),H248+1,1001)</f>
        <v>1057</v>
      </c>
      <c r="I249" s="0" t="str">
        <f aca="false">YEAR(A249)&amp;RIGHT(G249,2)&amp;RIGHT(H249,3)</f>
        <v>202007057</v>
      </c>
      <c r="J249" s="122" t="s">
        <v>6304</v>
      </c>
      <c r="L249" s="0" t="s">
        <v>159</v>
      </c>
      <c r="N249" s="0" t="s">
        <v>80</v>
      </c>
      <c r="O249" s="7" t="n">
        <v>0.71875</v>
      </c>
      <c r="P249" s="7" t="n">
        <v>0.720833333333333</v>
      </c>
      <c r="Q249" s="0" t="s">
        <v>1380</v>
      </c>
      <c r="S249" s="0" t="s">
        <v>115</v>
      </c>
      <c r="T249" s="0" t="s">
        <v>6091</v>
      </c>
    </row>
    <row r="250" customFormat="false" ht="15" hidden="true" customHeight="false" outlineLevel="0" collapsed="false">
      <c r="A250" s="170" t="n">
        <v>44026</v>
      </c>
      <c r="B250" s="0" t="s">
        <v>1388</v>
      </c>
      <c r="C250" s="1" t="n">
        <v>300</v>
      </c>
      <c r="D250" s="0" t="s">
        <v>77</v>
      </c>
      <c r="E250" s="122" t="s">
        <v>1389</v>
      </c>
      <c r="F250" s="0" t="s">
        <v>6088</v>
      </c>
      <c r="G250" s="174" t="n">
        <f aca="false">MONTH(A250)+100</f>
        <v>107</v>
      </c>
      <c r="H250" s="0" t="n">
        <f aca="false">IF(MONTH(A250)=MONTH(A249),H249+1,1001)</f>
        <v>1058</v>
      </c>
      <c r="I250" s="0" t="str">
        <f aca="false">YEAR(A250)&amp;RIGHT(G250,2)&amp;RIGHT(H250,3)</f>
        <v>202007058</v>
      </c>
      <c r="J250" s="122" t="s">
        <v>6305</v>
      </c>
      <c r="L250" s="0" t="s">
        <v>187</v>
      </c>
      <c r="N250" s="0" t="s">
        <v>80</v>
      </c>
      <c r="O250" s="7" t="n">
        <v>0.647916666666667</v>
      </c>
      <c r="P250" s="7" t="n">
        <v>0.667361111111111</v>
      </c>
      <c r="Q250" s="0" t="s">
        <v>1390</v>
      </c>
      <c r="S250" s="0" t="s">
        <v>115</v>
      </c>
      <c r="T250" s="0" t="s">
        <v>6095</v>
      </c>
    </row>
    <row r="251" customFormat="false" ht="15" hidden="false" customHeight="false" outlineLevel="0" collapsed="false">
      <c r="A251" s="170" t="n">
        <v>44026</v>
      </c>
      <c r="B251" s="0" t="s">
        <v>1391</v>
      </c>
      <c r="C251" s="1" t="n">
        <v>430</v>
      </c>
      <c r="D251" s="0" t="s">
        <v>821</v>
      </c>
      <c r="E251" s="0" t="s">
        <v>1392</v>
      </c>
      <c r="G251" s="174" t="n">
        <f aca="false">MONTH(A251)+100</f>
        <v>107</v>
      </c>
      <c r="H251" s="0" t="n">
        <f aca="false">IF(MONTH(A251)=MONTH(A250),H250+1,1001)</f>
        <v>1059</v>
      </c>
      <c r="I251" s="0" t="str">
        <f aca="false">YEAR(A251)&amp;RIGHT(G251,2)&amp;RIGHT(H251,3)</f>
        <v>202007059</v>
      </c>
      <c r="J251" s="122" t="s">
        <v>6306</v>
      </c>
      <c r="K251" s="0" t="s">
        <v>1393</v>
      </c>
      <c r="L251" s="0" t="s">
        <v>113</v>
      </c>
      <c r="N251" s="0" t="s">
        <v>80</v>
      </c>
      <c r="O251" s="7" t="n">
        <v>0.395833333333333</v>
      </c>
      <c r="P251" s="7" t="n">
        <v>0.400694444444444</v>
      </c>
      <c r="Q251" s="0" t="s">
        <v>1394</v>
      </c>
      <c r="S251" s="0" t="s">
        <v>115</v>
      </c>
      <c r="T251" s="0" t="s">
        <v>6095</v>
      </c>
    </row>
    <row r="252" customFormat="false" ht="15" hidden="false" customHeight="false" outlineLevel="0" collapsed="false">
      <c r="A252" s="170" t="n">
        <v>44026</v>
      </c>
      <c r="B252" s="0" t="s">
        <v>1395</v>
      </c>
      <c r="C252" s="1" t="n">
        <v>310</v>
      </c>
      <c r="D252" s="0" t="s">
        <v>821</v>
      </c>
      <c r="E252" s="122" t="s">
        <v>1396</v>
      </c>
      <c r="F252" s="0" t="s">
        <v>6088</v>
      </c>
      <c r="G252" s="174" t="n">
        <f aca="false">MONTH(A252)+100</f>
        <v>107</v>
      </c>
      <c r="H252" s="0" t="n">
        <f aca="false">IF(MONTH(A252)=MONTH(A251),H251+1,1001)</f>
        <v>1060</v>
      </c>
      <c r="I252" s="0" t="str">
        <f aca="false">YEAR(A252)&amp;RIGHT(G252,2)&amp;RIGHT(H252,3)</f>
        <v>202007060</v>
      </c>
      <c r="J252" s="122" t="s">
        <v>6307</v>
      </c>
      <c r="K252" s="0" t="s">
        <v>1397</v>
      </c>
      <c r="L252" s="0" t="s">
        <v>187</v>
      </c>
      <c r="N252" s="0" t="s">
        <v>80</v>
      </c>
      <c r="O252" s="7" t="n">
        <v>0.681944444444444</v>
      </c>
      <c r="P252" s="7" t="n">
        <v>0.690277777777778</v>
      </c>
      <c r="Q252" s="0" t="s">
        <v>1398</v>
      </c>
      <c r="S252" s="0" t="s">
        <v>115</v>
      </c>
      <c r="T252" s="0" t="s">
        <v>6095</v>
      </c>
    </row>
    <row r="253" customFormat="false" ht="15" hidden="true" customHeight="false" outlineLevel="0" collapsed="false">
      <c r="A253" s="170" t="n">
        <v>44026</v>
      </c>
      <c r="B253" s="0" t="s">
        <v>1292</v>
      </c>
      <c r="C253" s="1" t="n">
        <v>400</v>
      </c>
      <c r="D253" s="0" t="s">
        <v>104</v>
      </c>
      <c r="E253" s="0" t="s">
        <v>1399</v>
      </c>
      <c r="G253" s="174" t="n">
        <f aca="false">MONTH(A253)+100</f>
        <v>107</v>
      </c>
      <c r="H253" s="0" t="n">
        <f aca="false">IF(MONTH(A253)=MONTH(A252),H252+1,1001)</f>
        <v>1061</v>
      </c>
      <c r="I253" s="0" t="str">
        <f aca="false">YEAR(A253)&amp;RIGHT(G253,2)&amp;RIGHT(H253,3)</f>
        <v>202007061</v>
      </c>
      <c r="J253" s="122" t="s">
        <v>6308</v>
      </c>
      <c r="L253" s="0" t="s">
        <v>100</v>
      </c>
      <c r="N253" s="0" t="s">
        <v>80</v>
      </c>
      <c r="O253" s="7" t="n">
        <v>0.419444444444444</v>
      </c>
      <c r="P253" s="7" t="n">
        <v>0.457638888888889</v>
      </c>
      <c r="Q253" s="0" t="s">
        <v>1400</v>
      </c>
      <c r="S253" s="0" t="s">
        <v>115</v>
      </c>
      <c r="T253" s="0" t="s">
        <v>6095</v>
      </c>
    </row>
    <row r="254" customFormat="false" ht="15" hidden="true" customHeight="false" outlineLevel="0" collapsed="false">
      <c r="A254" s="170" t="n">
        <v>44026</v>
      </c>
      <c r="B254" s="0" t="s">
        <v>204</v>
      </c>
      <c r="C254" s="1" t="n">
        <v>400</v>
      </c>
      <c r="D254" s="0" t="s">
        <v>104</v>
      </c>
      <c r="E254" s="0" t="s">
        <v>205</v>
      </c>
      <c r="G254" s="174" t="n">
        <f aca="false">MONTH(A254)+100</f>
        <v>107</v>
      </c>
      <c r="H254" s="0" t="n">
        <f aca="false">IF(MONTH(A254)=MONTH(A253),H253+1,1001)</f>
        <v>1062</v>
      </c>
      <c r="I254" s="0" t="str">
        <f aca="false">YEAR(A254)&amp;RIGHT(G254,2)&amp;RIGHT(H254,3)</f>
        <v>202007062</v>
      </c>
      <c r="J254" s="122" t="s">
        <v>6107</v>
      </c>
      <c r="K254" s="0" t="s">
        <v>204</v>
      </c>
      <c r="L254" s="0" t="s">
        <v>79</v>
      </c>
      <c r="N254" s="0" t="s">
        <v>80</v>
      </c>
      <c r="O254" s="7" t="n">
        <v>0.5375</v>
      </c>
      <c r="P254" s="7" t="n">
        <v>0.571527777777778</v>
      </c>
      <c r="Q254" s="0" t="s">
        <v>207</v>
      </c>
      <c r="S254" s="0" t="s">
        <v>115</v>
      </c>
      <c r="T254" s="0" t="s">
        <v>6095</v>
      </c>
    </row>
    <row r="255" customFormat="false" ht="15" hidden="true" customHeight="false" outlineLevel="0" collapsed="false">
      <c r="A255" s="170" t="n">
        <v>44027</v>
      </c>
      <c r="B255" s="0" t="s">
        <v>1408</v>
      </c>
      <c r="C255" s="1" t="n">
        <v>400</v>
      </c>
      <c r="D255" s="0" t="s">
        <v>77</v>
      </c>
      <c r="E255" s="0" t="s">
        <v>1409</v>
      </c>
      <c r="G255" s="174" t="n">
        <f aca="false">MONTH(A255)+100</f>
        <v>107</v>
      </c>
      <c r="H255" s="0" t="n">
        <f aca="false">IF(MONTH(A255)=MONTH(A254),H254+1,1001)</f>
        <v>1063</v>
      </c>
      <c r="I255" s="0" t="str">
        <f aca="false">YEAR(A255)&amp;RIGHT(G255,2)&amp;RIGHT(H255,3)</f>
        <v>202007063</v>
      </c>
      <c r="J255" s="122" t="s">
        <v>6309</v>
      </c>
      <c r="L255" s="0" t="s">
        <v>85</v>
      </c>
      <c r="N255" s="0" t="s">
        <v>80</v>
      </c>
      <c r="O255" s="7" t="n">
        <v>0.370138888888889</v>
      </c>
      <c r="P255" s="7" t="n">
        <v>0.384722222222222</v>
      </c>
      <c r="Q255" s="0" t="s">
        <v>1410</v>
      </c>
      <c r="S255" s="0" t="s">
        <v>332</v>
      </c>
      <c r="T255" s="0" t="s">
        <v>6089</v>
      </c>
    </row>
    <row r="256" customFormat="false" ht="15" hidden="true" customHeight="false" outlineLevel="0" collapsed="false">
      <c r="A256" s="170" t="n">
        <v>44027</v>
      </c>
      <c r="B256" s="0" t="s">
        <v>426</v>
      </c>
      <c r="C256" s="1" t="n">
        <v>300</v>
      </c>
      <c r="D256" s="0" t="s">
        <v>77</v>
      </c>
      <c r="E256" s="0" t="s">
        <v>1411</v>
      </c>
      <c r="G256" s="174" t="n">
        <f aca="false">MONTH(A256)+100</f>
        <v>107</v>
      </c>
      <c r="H256" s="0" t="n">
        <f aca="false">IF(MONTH(A256)=MONTH(A255),H255+1,1001)</f>
        <v>1064</v>
      </c>
      <c r="I256" s="0" t="str">
        <f aca="false">YEAR(A256)&amp;RIGHT(G256,2)&amp;RIGHT(H256,3)</f>
        <v>202007064</v>
      </c>
      <c r="J256" s="122" t="s">
        <v>6310</v>
      </c>
      <c r="L256" s="0" t="s">
        <v>113</v>
      </c>
      <c r="N256" s="0" t="s">
        <v>80</v>
      </c>
      <c r="O256" s="7" t="n">
        <v>0.557638888888889</v>
      </c>
      <c r="P256" s="7" t="n">
        <v>0.596527777777778</v>
      </c>
      <c r="Q256" s="0" t="s">
        <v>428</v>
      </c>
      <c r="S256" s="0" t="s">
        <v>332</v>
      </c>
      <c r="T256" s="0" t="s">
        <v>6089</v>
      </c>
    </row>
    <row r="257" customFormat="false" ht="15" hidden="true" customHeight="false" outlineLevel="0" collapsed="false">
      <c r="A257" s="170" t="n">
        <v>44027</v>
      </c>
      <c r="B257" s="0" t="s">
        <v>1412</v>
      </c>
      <c r="C257" s="1" t="n">
        <v>300</v>
      </c>
      <c r="D257" s="0" t="s">
        <v>77</v>
      </c>
      <c r="E257" s="122" t="s">
        <v>1413</v>
      </c>
      <c r="F257" s="0" t="s">
        <v>6088</v>
      </c>
      <c r="G257" s="174" t="n">
        <f aca="false">MONTH(A257)+100</f>
        <v>107</v>
      </c>
      <c r="H257" s="0" t="n">
        <f aca="false">IF(MONTH(A257)=MONTH(A256),H256+1,1001)</f>
        <v>1065</v>
      </c>
      <c r="I257" s="0" t="str">
        <f aca="false">YEAR(A257)&amp;RIGHT(G257,2)&amp;RIGHT(H257,3)</f>
        <v>202007065</v>
      </c>
      <c r="J257" s="122" t="s">
        <v>6311</v>
      </c>
      <c r="L257" s="0" t="s">
        <v>100</v>
      </c>
      <c r="N257" s="0" t="s">
        <v>80</v>
      </c>
      <c r="O257" s="7" t="n">
        <v>0.680555555555555</v>
      </c>
      <c r="P257" s="7" t="n">
        <v>0.690972222222222</v>
      </c>
      <c r="Q257" s="0" t="s">
        <v>1414</v>
      </c>
      <c r="S257" s="0" t="s">
        <v>332</v>
      </c>
      <c r="T257" s="0" t="s">
        <v>6089</v>
      </c>
    </row>
    <row r="258" customFormat="false" ht="15" hidden="true" customHeight="false" outlineLevel="0" collapsed="false">
      <c r="A258" s="170" t="n">
        <v>44027</v>
      </c>
      <c r="B258" s="0" t="s">
        <v>996</v>
      </c>
      <c r="C258" s="1" t="n">
        <v>300</v>
      </c>
      <c r="D258" s="0" t="s">
        <v>77</v>
      </c>
      <c r="E258" s="0" t="s">
        <v>1415</v>
      </c>
      <c r="G258" s="174" t="n">
        <f aca="false">MONTH(A258)+100</f>
        <v>107</v>
      </c>
      <c r="H258" s="0" t="n">
        <f aca="false">IF(MONTH(A258)=MONTH(A257),H257+1,1001)</f>
        <v>1066</v>
      </c>
      <c r="I258" s="0" t="str">
        <f aca="false">YEAR(A258)&amp;RIGHT(G258,2)&amp;RIGHT(H258,3)</f>
        <v>202007066</v>
      </c>
      <c r="J258" s="122" t="s">
        <v>6312</v>
      </c>
      <c r="L258" s="0" t="s">
        <v>100</v>
      </c>
      <c r="N258" s="0" t="s">
        <v>80</v>
      </c>
      <c r="O258" s="7" t="n">
        <v>0.724305555555556</v>
      </c>
      <c r="P258" s="7" t="n">
        <v>0.728472222222222</v>
      </c>
      <c r="Q258" s="0" t="s">
        <v>1416</v>
      </c>
      <c r="S258" s="0" t="s">
        <v>332</v>
      </c>
      <c r="T258" s="0" t="s">
        <v>6089</v>
      </c>
    </row>
    <row r="259" customFormat="false" ht="15" hidden="true" customHeight="false" outlineLevel="0" collapsed="false">
      <c r="A259" s="170" t="n">
        <v>44027</v>
      </c>
      <c r="B259" s="0" t="s">
        <v>1388</v>
      </c>
      <c r="C259" s="1" t="n">
        <v>300</v>
      </c>
      <c r="D259" s="0" t="s">
        <v>77</v>
      </c>
      <c r="E259" s="0" t="s">
        <v>1417</v>
      </c>
      <c r="G259" s="174" t="n">
        <f aca="false">MONTH(A259)+100</f>
        <v>107</v>
      </c>
      <c r="H259" s="0" t="n">
        <f aca="false">IF(MONTH(A259)=MONTH(A258),H258+1,1001)</f>
        <v>1067</v>
      </c>
      <c r="I259" s="0" t="str">
        <f aca="false">YEAR(A259)&amp;RIGHT(G259,2)&amp;RIGHT(H259,3)</f>
        <v>202007067</v>
      </c>
      <c r="J259" s="122" t="s">
        <v>6313</v>
      </c>
      <c r="L259" s="0" t="s">
        <v>187</v>
      </c>
      <c r="N259" s="0" t="s">
        <v>80</v>
      </c>
      <c r="O259" s="7" t="n">
        <v>0.750694444444444</v>
      </c>
      <c r="P259" s="7" t="n">
        <v>0.759722222222222</v>
      </c>
      <c r="Q259" s="0" t="s">
        <v>1418</v>
      </c>
      <c r="S259" s="0" t="s">
        <v>332</v>
      </c>
      <c r="T259" s="0" t="s">
        <v>6089</v>
      </c>
    </row>
    <row r="260" customFormat="false" ht="15" hidden="false" customHeight="false" outlineLevel="0" collapsed="false">
      <c r="A260" s="170" t="n">
        <v>44027</v>
      </c>
      <c r="B260" s="0" t="s">
        <v>1419</v>
      </c>
      <c r="C260" s="1" t="n">
        <v>350</v>
      </c>
      <c r="D260" s="0" t="s">
        <v>821</v>
      </c>
      <c r="E260" s="0" t="s">
        <v>1420</v>
      </c>
      <c r="G260" s="174" t="n">
        <f aca="false">MONTH(A260)+100</f>
        <v>107</v>
      </c>
      <c r="H260" s="0" t="n">
        <f aca="false">IF(MONTH(A260)=MONTH(A259),H259+1,1001)</f>
        <v>1068</v>
      </c>
      <c r="I260" s="0" t="str">
        <f aca="false">YEAR(A260)&amp;RIGHT(G260,2)&amp;RIGHT(H260,3)</f>
        <v>202007068</v>
      </c>
      <c r="J260" s="122" t="s">
        <v>6314</v>
      </c>
      <c r="K260" s="0" t="s">
        <v>1421</v>
      </c>
      <c r="L260" s="0" t="s">
        <v>183</v>
      </c>
      <c r="N260" s="0" t="s">
        <v>757</v>
      </c>
      <c r="O260" s="7" t="n">
        <v>0.845833333333333</v>
      </c>
      <c r="P260" s="7" t="n">
        <v>0.845833333333333</v>
      </c>
      <c r="Q260" s="0" t="s">
        <v>1422</v>
      </c>
      <c r="R260" s="0" t="s">
        <v>1423</v>
      </c>
      <c r="S260" s="0" t="s">
        <v>332</v>
      </c>
      <c r="T260" s="0" t="s">
        <v>6089</v>
      </c>
    </row>
    <row r="261" customFormat="false" ht="15" hidden="true" customHeight="false" outlineLevel="0" collapsed="false">
      <c r="A261" s="170" t="n">
        <v>44027</v>
      </c>
      <c r="B261" s="0" t="s">
        <v>1314</v>
      </c>
      <c r="C261" s="1" t="n">
        <v>300</v>
      </c>
      <c r="D261" s="0" t="s">
        <v>104</v>
      </c>
      <c r="E261" s="0" t="s">
        <v>1424</v>
      </c>
      <c r="G261" s="174" t="n">
        <f aca="false">MONTH(A261)+100</f>
        <v>107</v>
      </c>
      <c r="H261" s="0" t="n">
        <f aca="false">IF(MONTH(A261)=MONTH(A260),H260+1,1001)</f>
        <v>1069</v>
      </c>
      <c r="I261" s="0" t="str">
        <f aca="false">YEAR(A261)&amp;RIGHT(G261,2)&amp;RIGHT(H261,3)</f>
        <v>202007069</v>
      </c>
      <c r="J261" s="122" t="s">
        <v>6315</v>
      </c>
      <c r="L261" s="0" t="s">
        <v>159</v>
      </c>
      <c r="N261" s="0" t="s">
        <v>80</v>
      </c>
      <c r="O261" s="7" t="n">
        <v>0.404166666666667</v>
      </c>
      <c r="P261" s="7" t="n">
        <v>0.438888888888889</v>
      </c>
      <c r="Q261" s="0" t="s">
        <v>1425</v>
      </c>
      <c r="S261" s="0" t="s">
        <v>332</v>
      </c>
      <c r="T261" s="0" t="s">
        <v>6089</v>
      </c>
    </row>
    <row r="262" customFormat="false" ht="15" hidden="true" customHeight="false" outlineLevel="0" collapsed="false">
      <c r="A262" s="170" t="n">
        <v>44027</v>
      </c>
      <c r="B262" s="0" t="s">
        <v>1426</v>
      </c>
      <c r="C262" s="1" t="n">
        <v>400</v>
      </c>
      <c r="D262" s="0" t="s">
        <v>104</v>
      </c>
      <c r="E262" s="0" t="s">
        <v>1427</v>
      </c>
      <c r="G262" s="174" t="n">
        <f aca="false">MONTH(A262)+100</f>
        <v>107</v>
      </c>
      <c r="H262" s="0" t="n">
        <f aca="false">IF(MONTH(A262)=MONTH(A261),H261+1,1001)</f>
        <v>1070</v>
      </c>
      <c r="I262" s="0" t="str">
        <f aca="false">YEAR(A262)&amp;RIGHT(G262,2)&amp;RIGHT(H262,3)</f>
        <v>202007070</v>
      </c>
      <c r="J262" s="122" t="s">
        <v>6316</v>
      </c>
      <c r="L262" s="0" t="s">
        <v>187</v>
      </c>
      <c r="N262" s="0" t="s">
        <v>80</v>
      </c>
      <c r="O262" s="7" t="n">
        <v>0.479166666666667</v>
      </c>
      <c r="P262" s="7" t="n">
        <v>0.502777777777778</v>
      </c>
      <c r="Q262" s="0" t="s">
        <v>1428</v>
      </c>
      <c r="S262" s="0" t="s">
        <v>332</v>
      </c>
      <c r="T262" s="0" t="s">
        <v>6089</v>
      </c>
    </row>
    <row r="263" customFormat="false" ht="15" hidden="true" customHeight="false" outlineLevel="0" collapsed="false">
      <c r="A263" s="170" t="n">
        <v>44028</v>
      </c>
      <c r="B263" s="0" t="s">
        <v>897</v>
      </c>
      <c r="C263" s="1" t="n">
        <v>250</v>
      </c>
      <c r="D263" s="0" t="s">
        <v>898</v>
      </c>
      <c r="E263" s="0" t="s">
        <v>899</v>
      </c>
      <c r="G263" s="174" t="n">
        <f aca="false">MONTH(A263)+100</f>
        <v>107</v>
      </c>
      <c r="H263" s="0" t="n">
        <f aca="false">IF(MONTH(A263)=MONTH(A262),H262+1,1001)</f>
        <v>1071</v>
      </c>
      <c r="I263" s="0" t="str">
        <f aca="false">YEAR(A263)&amp;RIGHT(G263,2)&amp;RIGHT(H263,3)</f>
        <v>202007071</v>
      </c>
      <c r="J263" s="122" t="s">
        <v>6208</v>
      </c>
      <c r="K263" s="0" t="s">
        <v>897</v>
      </c>
      <c r="L263" s="0" t="s">
        <v>79</v>
      </c>
      <c r="N263" s="0" t="s">
        <v>80</v>
      </c>
      <c r="O263" s="7" t="n">
        <v>0.646527777777778</v>
      </c>
      <c r="P263" s="7" t="n">
        <v>0.691666666666667</v>
      </c>
      <c r="Q263" s="0" t="s">
        <v>1434</v>
      </c>
      <c r="S263" s="0" t="s">
        <v>332</v>
      </c>
      <c r="T263" s="0" t="s">
        <v>6097</v>
      </c>
    </row>
    <row r="264" customFormat="false" ht="15" hidden="true" customHeight="false" outlineLevel="0" collapsed="false">
      <c r="A264" s="170" t="n">
        <v>44028</v>
      </c>
      <c r="B264" s="0" t="s">
        <v>897</v>
      </c>
      <c r="C264" s="1" t="n">
        <v>250</v>
      </c>
      <c r="D264" s="0" t="s">
        <v>898</v>
      </c>
      <c r="E264" s="0" t="s">
        <v>899</v>
      </c>
      <c r="G264" s="174" t="n">
        <f aca="false">MONTH(A264)+100</f>
        <v>107</v>
      </c>
      <c r="H264" s="0" t="n">
        <f aca="false">IF(MONTH(A264)=MONTH(A263),H263+1,1001)</f>
        <v>1072</v>
      </c>
      <c r="I264" s="0" t="str">
        <f aca="false">YEAR(A264)&amp;RIGHT(G264,2)&amp;RIGHT(H264,3)</f>
        <v>202007072</v>
      </c>
      <c r="J264" s="122" t="s">
        <v>6208</v>
      </c>
      <c r="K264" s="0" t="s">
        <v>897</v>
      </c>
      <c r="L264" s="0" t="s">
        <v>79</v>
      </c>
      <c r="N264" s="0" t="s">
        <v>80</v>
      </c>
      <c r="O264" s="7" t="n">
        <v>0.707638888888889</v>
      </c>
      <c r="P264" s="7" t="n">
        <v>0.711805555555555</v>
      </c>
      <c r="Q264" s="0" t="s">
        <v>1435</v>
      </c>
      <c r="S264" s="0" t="s">
        <v>332</v>
      </c>
      <c r="T264" s="0" t="s">
        <v>6097</v>
      </c>
    </row>
    <row r="265" customFormat="false" ht="15" hidden="false" customHeight="false" outlineLevel="0" collapsed="false">
      <c r="A265" s="170" t="n">
        <v>44028</v>
      </c>
      <c r="B265" s="0" t="s">
        <v>1436</v>
      </c>
      <c r="C265" s="1" t="n">
        <v>380</v>
      </c>
      <c r="D265" s="0" t="s">
        <v>821</v>
      </c>
      <c r="E265" s="0" t="s">
        <v>1437</v>
      </c>
      <c r="G265" s="174" t="n">
        <f aca="false">MONTH(A265)+100</f>
        <v>107</v>
      </c>
      <c r="H265" s="0" t="n">
        <f aca="false">IF(MONTH(A265)=MONTH(A264),H264+1,1001)</f>
        <v>1073</v>
      </c>
      <c r="I265" s="0" t="str">
        <f aca="false">YEAR(A265)&amp;RIGHT(G265,2)&amp;RIGHT(H265,3)</f>
        <v>202007073</v>
      </c>
      <c r="J265" s="122" t="s">
        <v>6317</v>
      </c>
      <c r="K265" s="0" t="s">
        <v>1438</v>
      </c>
      <c r="L265" s="0" t="s">
        <v>100</v>
      </c>
      <c r="N265" s="0" t="s">
        <v>80</v>
      </c>
      <c r="O265" s="7" t="n">
        <v>0.566666666666667</v>
      </c>
      <c r="P265" s="7" t="n">
        <v>0.577777777777778</v>
      </c>
      <c r="Q265" s="0" t="s">
        <v>1439</v>
      </c>
      <c r="S265" s="0" t="s">
        <v>332</v>
      </c>
      <c r="T265" s="0" t="s">
        <v>6097</v>
      </c>
    </row>
    <row r="266" customFormat="false" ht="15" hidden="false" customHeight="false" outlineLevel="0" collapsed="false">
      <c r="A266" s="170" t="n">
        <v>44028</v>
      </c>
      <c r="B266" s="0" t="s">
        <v>1440</v>
      </c>
      <c r="C266" s="1" t="n">
        <v>400</v>
      </c>
      <c r="D266" s="0" t="s">
        <v>821</v>
      </c>
      <c r="E266" s="0" t="s">
        <v>1441</v>
      </c>
      <c r="G266" s="174" t="n">
        <f aca="false">MONTH(A266)+100</f>
        <v>107</v>
      </c>
      <c r="H266" s="0" t="n">
        <f aca="false">IF(MONTH(A266)=MONTH(A265),H265+1,1001)</f>
        <v>1074</v>
      </c>
      <c r="I266" s="0" t="str">
        <f aca="false">YEAR(A266)&amp;RIGHT(G266,2)&amp;RIGHT(H266,3)</f>
        <v>202007074</v>
      </c>
      <c r="J266" s="122" t="s">
        <v>6318</v>
      </c>
      <c r="K266" s="0" t="s">
        <v>1442</v>
      </c>
      <c r="L266" s="0" t="s">
        <v>113</v>
      </c>
      <c r="N266" s="0" t="s">
        <v>80</v>
      </c>
      <c r="O266" s="7" t="n">
        <v>0.728472222222222</v>
      </c>
      <c r="P266" s="7" t="n">
        <v>0.743055555555555</v>
      </c>
      <c r="Q266" s="0" t="s">
        <v>1443</v>
      </c>
      <c r="S266" s="0" t="s">
        <v>332</v>
      </c>
      <c r="T266" s="0" t="s">
        <v>6097</v>
      </c>
    </row>
    <row r="267" customFormat="false" ht="15" hidden="false" customHeight="false" outlineLevel="0" collapsed="false">
      <c r="A267" s="170" t="n">
        <v>44028</v>
      </c>
      <c r="B267" s="0" t="s">
        <v>1282</v>
      </c>
      <c r="C267" s="1" t="n">
        <v>280</v>
      </c>
      <c r="D267" s="0" t="s">
        <v>821</v>
      </c>
      <c r="E267" s="0" t="s">
        <v>916</v>
      </c>
      <c r="G267" s="174" t="n">
        <f aca="false">MONTH(A267)+100</f>
        <v>107</v>
      </c>
      <c r="H267" s="0" t="n">
        <f aca="false">IF(MONTH(A267)=MONTH(A266),H266+1,1001)</f>
        <v>1075</v>
      </c>
      <c r="I267" s="0" t="str">
        <f aca="false">YEAR(A267)&amp;RIGHT(G267,2)&amp;RIGHT(H267,3)</f>
        <v>202007075</v>
      </c>
      <c r="J267" s="122" t="s">
        <v>6209</v>
      </c>
      <c r="K267" s="0" t="s">
        <v>917</v>
      </c>
      <c r="L267" s="0" t="s">
        <v>183</v>
      </c>
      <c r="N267" s="0" t="s">
        <v>80</v>
      </c>
      <c r="O267" s="7" t="n">
        <v>0.833333333333333</v>
      </c>
      <c r="P267" s="7" t="n">
        <v>0.846527777777778</v>
      </c>
      <c r="Q267" s="0" t="s">
        <v>918</v>
      </c>
      <c r="S267" s="0" t="s">
        <v>332</v>
      </c>
      <c r="T267" s="0" t="s">
        <v>6097</v>
      </c>
    </row>
    <row r="268" customFormat="false" ht="15" hidden="true" customHeight="false" outlineLevel="0" collapsed="false">
      <c r="A268" s="170" t="n">
        <v>44028</v>
      </c>
      <c r="B268" s="0" t="s">
        <v>1292</v>
      </c>
      <c r="C268" s="1" t="n">
        <v>350</v>
      </c>
      <c r="D268" s="0" t="s">
        <v>104</v>
      </c>
      <c r="E268" s="0" t="s">
        <v>1444</v>
      </c>
      <c r="G268" s="174" t="n">
        <f aca="false">MONTH(A268)+100</f>
        <v>107</v>
      </c>
      <c r="H268" s="0" t="n">
        <f aca="false">IF(MONTH(A268)=MONTH(A267),H267+1,1001)</f>
        <v>1076</v>
      </c>
      <c r="I268" s="0" t="str">
        <f aca="false">YEAR(A268)&amp;RIGHT(G268,2)&amp;RIGHT(H268,3)</f>
        <v>202007076</v>
      </c>
      <c r="J268" s="122" t="s">
        <v>6319</v>
      </c>
      <c r="L268" s="0" t="s">
        <v>100</v>
      </c>
      <c r="N268" s="0" t="s">
        <v>80</v>
      </c>
      <c r="O268" s="7" t="n">
        <v>0.321527777777778</v>
      </c>
      <c r="P268" s="7" t="n">
        <v>0.336805555555556</v>
      </c>
      <c r="Q268" s="0" t="s">
        <v>1445</v>
      </c>
      <c r="S268" s="0" t="s">
        <v>332</v>
      </c>
      <c r="T268" s="0" t="s">
        <v>6097</v>
      </c>
    </row>
    <row r="269" customFormat="false" ht="15" hidden="true" customHeight="false" outlineLevel="0" collapsed="false">
      <c r="A269" s="170" t="n">
        <v>44028</v>
      </c>
      <c r="B269" s="0" t="s">
        <v>707</v>
      </c>
      <c r="C269" s="1" t="n">
        <v>400</v>
      </c>
      <c r="D269" s="0" t="s">
        <v>104</v>
      </c>
      <c r="E269" s="0" t="s">
        <v>1446</v>
      </c>
      <c r="G269" s="174" t="n">
        <f aca="false">MONTH(A269)+100</f>
        <v>107</v>
      </c>
      <c r="H269" s="0" t="n">
        <f aca="false">IF(MONTH(A269)=MONTH(A268),H268+1,1001)</f>
        <v>1077</v>
      </c>
      <c r="I269" s="0" t="str">
        <f aca="false">YEAR(A269)&amp;RIGHT(G269,2)&amp;RIGHT(H269,3)</f>
        <v>202007077</v>
      </c>
      <c r="J269" s="122" t="s">
        <v>6320</v>
      </c>
      <c r="L269" s="0" t="s">
        <v>187</v>
      </c>
      <c r="N269" s="0" t="s">
        <v>80</v>
      </c>
      <c r="O269" s="7" t="n">
        <v>0.365277777777778</v>
      </c>
      <c r="P269" s="7" t="n">
        <v>0.390277777777778</v>
      </c>
      <c r="Q269" s="0" t="s">
        <v>1447</v>
      </c>
      <c r="S269" s="0" t="s">
        <v>332</v>
      </c>
      <c r="T269" s="0" t="s">
        <v>6097</v>
      </c>
    </row>
    <row r="270" customFormat="false" ht="15" hidden="true" customHeight="false" outlineLevel="0" collapsed="false">
      <c r="A270" s="170" t="n">
        <v>44028</v>
      </c>
      <c r="B270" s="0" t="s">
        <v>1448</v>
      </c>
      <c r="C270" s="1" t="n">
        <v>400</v>
      </c>
      <c r="D270" s="0" t="s">
        <v>104</v>
      </c>
      <c r="E270" s="0" t="s">
        <v>1449</v>
      </c>
      <c r="G270" s="174" t="n">
        <f aca="false">MONTH(A270)+100</f>
        <v>107</v>
      </c>
      <c r="H270" s="0" t="n">
        <f aca="false">IF(MONTH(A270)=MONTH(A269),H269+1,1001)</f>
        <v>1078</v>
      </c>
      <c r="I270" s="0" t="str">
        <f aca="false">YEAR(A270)&amp;RIGHT(G270,2)&amp;RIGHT(H270,3)</f>
        <v>202007078</v>
      </c>
      <c r="J270" s="122" t="s">
        <v>6321</v>
      </c>
      <c r="L270" s="0" t="s">
        <v>131</v>
      </c>
      <c r="N270" s="0" t="s">
        <v>80</v>
      </c>
      <c r="O270" s="7" t="n">
        <v>0.450694444444444</v>
      </c>
      <c r="P270" s="7" t="n">
        <v>0.477083333333333</v>
      </c>
      <c r="Q270" s="0" t="s">
        <v>1450</v>
      </c>
      <c r="S270" s="0" t="s">
        <v>332</v>
      </c>
      <c r="T270" s="0" t="s">
        <v>6097</v>
      </c>
    </row>
    <row r="271" customFormat="false" ht="15" hidden="true" customHeight="false" outlineLevel="0" collapsed="false">
      <c r="A271" s="170" t="n">
        <v>44029</v>
      </c>
      <c r="B271" s="0" t="s">
        <v>1292</v>
      </c>
      <c r="C271" s="1" t="n">
        <v>300</v>
      </c>
      <c r="D271" s="0" t="s">
        <v>77</v>
      </c>
      <c r="E271" s="0" t="s">
        <v>1457</v>
      </c>
      <c r="G271" s="174" t="n">
        <f aca="false">MONTH(A271)+100</f>
        <v>107</v>
      </c>
      <c r="H271" s="0" t="n">
        <f aca="false">IF(MONTH(A271)=MONTH(A270),H270+1,1001)</f>
        <v>1079</v>
      </c>
      <c r="I271" s="0" t="str">
        <f aca="false">YEAR(A271)&amp;RIGHT(G271,2)&amp;RIGHT(H271,3)</f>
        <v>202007079</v>
      </c>
      <c r="J271" s="122" t="s">
        <v>6322</v>
      </c>
      <c r="L271" s="0" t="s">
        <v>100</v>
      </c>
      <c r="N271" s="0" t="s">
        <v>80</v>
      </c>
      <c r="O271" s="7" t="n">
        <v>0.3625</v>
      </c>
      <c r="P271" s="7" t="n">
        <v>0.377777777777778</v>
      </c>
      <c r="Q271" s="0" t="s">
        <v>1458</v>
      </c>
      <c r="S271" s="0" t="s">
        <v>332</v>
      </c>
      <c r="T271" s="0" t="s">
        <v>5143</v>
      </c>
    </row>
    <row r="272" customFormat="false" ht="15" hidden="false" customHeight="false" outlineLevel="0" collapsed="false">
      <c r="A272" s="170" t="n">
        <v>44029</v>
      </c>
      <c r="B272" s="0" t="s">
        <v>1459</v>
      </c>
      <c r="C272" s="1" t="n">
        <v>300</v>
      </c>
      <c r="D272" s="0" t="s">
        <v>821</v>
      </c>
      <c r="E272" s="122" t="s">
        <v>1460</v>
      </c>
      <c r="F272" s="0" t="s">
        <v>6088</v>
      </c>
      <c r="G272" s="174" t="n">
        <f aca="false">MONTH(A272)+100</f>
        <v>107</v>
      </c>
      <c r="H272" s="0" t="n">
        <f aca="false">IF(MONTH(A272)=MONTH(A271),H271+1,1001)</f>
        <v>1080</v>
      </c>
      <c r="I272" s="0" t="str">
        <f aca="false">YEAR(A272)&amp;RIGHT(G272,2)&amp;RIGHT(H272,3)</f>
        <v>202007080</v>
      </c>
      <c r="J272" s="122" t="s">
        <v>6323</v>
      </c>
      <c r="K272" s="0" t="s">
        <v>1461</v>
      </c>
      <c r="L272" s="0" t="s">
        <v>159</v>
      </c>
      <c r="N272" s="0" t="s">
        <v>80</v>
      </c>
      <c r="O272" s="7" t="n">
        <v>0.415277777777778</v>
      </c>
      <c r="P272" s="7" t="n">
        <v>0.445138888888889</v>
      </c>
      <c r="Q272" s="0" t="s">
        <v>1462</v>
      </c>
      <c r="S272" s="0" t="s">
        <v>332</v>
      </c>
      <c r="T272" s="0" t="s">
        <v>5143</v>
      </c>
    </row>
    <row r="273" customFormat="false" ht="15" hidden="false" customHeight="false" outlineLevel="0" collapsed="false">
      <c r="A273" s="170" t="n">
        <v>44029</v>
      </c>
      <c r="B273" s="0" t="s">
        <v>1463</v>
      </c>
      <c r="C273" s="1" t="n">
        <v>330</v>
      </c>
      <c r="D273" s="0" t="s">
        <v>821</v>
      </c>
      <c r="E273" s="0" t="s">
        <v>1464</v>
      </c>
      <c r="G273" s="174" t="n">
        <f aca="false">MONTH(A273)+100</f>
        <v>107</v>
      </c>
      <c r="H273" s="0" t="n">
        <f aca="false">IF(MONTH(A273)=MONTH(A272),H272+1,1001)</f>
        <v>1081</v>
      </c>
      <c r="I273" s="0" t="str">
        <f aca="false">YEAR(A273)&amp;RIGHT(G273,2)&amp;RIGHT(H273,3)</f>
        <v>202007081</v>
      </c>
      <c r="J273" s="122" t="s">
        <v>6324</v>
      </c>
      <c r="K273" s="0" t="s">
        <v>1463</v>
      </c>
      <c r="L273" s="0" t="s">
        <v>187</v>
      </c>
      <c r="N273" s="0" t="s">
        <v>80</v>
      </c>
      <c r="O273" s="7" t="n">
        <v>0.680555555555555</v>
      </c>
      <c r="P273" s="7" t="n">
        <v>0.706944444444444</v>
      </c>
      <c r="Q273" s="0" t="s">
        <v>1465</v>
      </c>
      <c r="S273" s="0" t="s">
        <v>332</v>
      </c>
      <c r="T273" s="0" t="s">
        <v>5143</v>
      </c>
    </row>
    <row r="274" customFormat="false" ht="15" hidden="true" customHeight="false" outlineLevel="0" collapsed="false">
      <c r="A274" s="170" t="n">
        <v>44029</v>
      </c>
      <c r="B274" s="0" t="s">
        <v>1314</v>
      </c>
      <c r="C274" s="1" t="n">
        <v>300</v>
      </c>
      <c r="D274" s="0" t="s">
        <v>104</v>
      </c>
      <c r="E274" s="122" t="s">
        <v>1466</v>
      </c>
      <c r="F274" s="0" t="s">
        <v>6088</v>
      </c>
      <c r="G274" s="174" t="n">
        <f aca="false">MONTH(A274)+100</f>
        <v>107</v>
      </c>
      <c r="H274" s="0" t="n">
        <f aca="false">IF(MONTH(A274)=MONTH(A273),H273+1,1001)</f>
        <v>1082</v>
      </c>
      <c r="I274" s="0" t="str">
        <f aca="false">YEAR(A274)&amp;RIGHT(G274,2)&amp;RIGHT(H274,3)</f>
        <v>202007082</v>
      </c>
      <c r="J274" s="122" t="s">
        <v>6325</v>
      </c>
      <c r="L274" s="0" t="s">
        <v>159</v>
      </c>
      <c r="N274" s="0" t="s">
        <v>80</v>
      </c>
      <c r="O274" s="7" t="n">
        <v>0.473611111111111</v>
      </c>
      <c r="P274" s="7" t="n">
        <v>0.476388888888889</v>
      </c>
      <c r="Q274" s="0" t="s">
        <v>1467</v>
      </c>
      <c r="S274" s="0" t="s">
        <v>332</v>
      </c>
      <c r="T274" s="0" t="s">
        <v>5143</v>
      </c>
    </row>
    <row r="275" customFormat="false" ht="15" hidden="true" customHeight="false" outlineLevel="0" collapsed="false">
      <c r="A275" s="170" t="n">
        <v>44029</v>
      </c>
      <c r="B275" s="0" t="s">
        <v>204</v>
      </c>
      <c r="C275" s="1" t="n">
        <v>400</v>
      </c>
      <c r="D275" s="0" t="s">
        <v>104</v>
      </c>
      <c r="E275" s="0" t="s">
        <v>205</v>
      </c>
      <c r="G275" s="174" t="n">
        <f aca="false">MONTH(A275)+100</f>
        <v>107</v>
      </c>
      <c r="H275" s="0" t="n">
        <f aca="false">IF(MONTH(A275)=MONTH(A274),H274+1,1001)</f>
        <v>1083</v>
      </c>
      <c r="I275" s="0" t="str">
        <f aca="false">YEAR(A275)&amp;RIGHT(G275,2)&amp;RIGHT(H275,3)</f>
        <v>202007083</v>
      </c>
      <c r="J275" s="122" t="s">
        <v>6107</v>
      </c>
      <c r="K275" s="0" t="s">
        <v>204</v>
      </c>
      <c r="L275" s="0" t="s">
        <v>79</v>
      </c>
      <c r="N275" s="0" t="s">
        <v>80</v>
      </c>
      <c r="O275" s="7" t="n">
        <v>0.556944444444444</v>
      </c>
      <c r="P275" s="7" t="n">
        <v>0.56875</v>
      </c>
      <c r="Q275" s="0" t="s">
        <v>207</v>
      </c>
      <c r="S275" s="0" t="s">
        <v>332</v>
      </c>
      <c r="T275" s="0" t="s">
        <v>5143</v>
      </c>
    </row>
    <row r="276" customFormat="false" ht="15" hidden="true" customHeight="false" outlineLevel="0" collapsed="false">
      <c r="A276" s="170" t="n">
        <v>44029</v>
      </c>
      <c r="B276" s="0" t="s">
        <v>1468</v>
      </c>
      <c r="C276" s="1" t="n">
        <v>400</v>
      </c>
      <c r="D276" s="0" t="s">
        <v>104</v>
      </c>
      <c r="E276" s="0" t="s">
        <v>1469</v>
      </c>
      <c r="G276" s="174" t="n">
        <f aca="false">MONTH(A276)+100</f>
        <v>107</v>
      </c>
      <c r="H276" s="0" t="n">
        <f aca="false">IF(MONTH(A276)=MONTH(A275),H275+1,1001)</f>
        <v>1084</v>
      </c>
      <c r="I276" s="0" t="str">
        <f aca="false">YEAR(A276)&amp;RIGHT(G276,2)&amp;RIGHT(H276,3)</f>
        <v>202007084</v>
      </c>
      <c r="J276" s="122" t="s">
        <v>6326</v>
      </c>
      <c r="L276" s="0" t="s">
        <v>394</v>
      </c>
      <c r="N276" s="0" t="s">
        <v>80</v>
      </c>
      <c r="O276" s="7" t="n">
        <v>0.757638888888889</v>
      </c>
      <c r="P276" s="7" t="n">
        <v>0.773611111111111</v>
      </c>
      <c r="Q276" s="0" t="s">
        <v>1470</v>
      </c>
      <c r="S276" s="0" t="s">
        <v>332</v>
      </c>
      <c r="T276" s="0" t="s">
        <v>5143</v>
      </c>
    </row>
    <row r="277" customFormat="false" ht="15" hidden="true" customHeight="false" outlineLevel="0" collapsed="false">
      <c r="A277" s="170" t="n">
        <v>44030</v>
      </c>
      <c r="B277" s="0" t="s">
        <v>1476</v>
      </c>
      <c r="C277" s="1" t="n">
        <v>300</v>
      </c>
      <c r="D277" s="0" t="s">
        <v>104</v>
      </c>
      <c r="E277" s="122" t="s">
        <v>1477</v>
      </c>
      <c r="F277" s="0" t="s">
        <v>6088</v>
      </c>
      <c r="G277" s="174" t="n">
        <f aca="false">MONTH(A277)+100</f>
        <v>107</v>
      </c>
      <c r="H277" s="0" t="n">
        <f aca="false">IF(MONTH(A277)=MONTH(A276),H276+1,1001)</f>
        <v>1085</v>
      </c>
      <c r="I277" s="0" t="str">
        <f aca="false">YEAR(A277)&amp;RIGHT(G277,2)&amp;RIGHT(H277,3)</f>
        <v>202007085</v>
      </c>
      <c r="J277" s="122" t="s">
        <v>6327</v>
      </c>
      <c r="L277" s="0" t="s">
        <v>100</v>
      </c>
      <c r="N277" s="0" t="s">
        <v>80</v>
      </c>
      <c r="O277" s="7" t="n">
        <v>0.343055555555555</v>
      </c>
      <c r="P277" s="7" t="n">
        <v>0.354861111111111</v>
      </c>
      <c r="Q277" s="0" t="s">
        <v>1478</v>
      </c>
      <c r="S277" s="0" t="s">
        <v>332</v>
      </c>
      <c r="T277" s="0" t="s">
        <v>6106</v>
      </c>
    </row>
    <row r="278" customFormat="false" ht="15" hidden="true" customHeight="false" outlineLevel="0" collapsed="false">
      <c r="A278" s="170" t="n">
        <v>44030</v>
      </c>
      <c r="B278" s="0" t="s">
        <v>1479</v>
      </c>
      <c r="C278" s="1" t="n">
        <v>300</v>
      </c>
      <c r="D278" s="0" t="s">
        <v>104</v>
      </c>
      <c r="E278" s="0" t="s">
        <v>202</v>
      </c>
      <c r="G278" s="174" t="n">
        <f aca="false">MONTH(A278)+100</f>
        <v>107</v>
      </c>
      <c r="H278" s="0" t="n">
        <f aca="false">IF(MONTH(A278)=MONTH(A277),H277+1,1001)</f>
        <v>1086</v>
      </c>
      <c r="I278" s="0" t="str">
        <f aca="false">YEAR(A278)&amp;RIGHT(G278,2)&amp;RIGHT(H278,3)</f>
        <v>202007086</v>
      </c>
      <c r="J278" s="122" t="s">
        <v>6105</v>
      </c>
      <c r="L278" s="0" t="s">
        <v>183</v>
      </c>
      <c r="N278" s="0" t="s">
        <v>80</v>
      </c>
      <c r="O278" s="7" t="n">
        <v>0.382638888888889</v>
      </c>
      <c r="P278" s="7" t="n">
        <v>0.410416666666667</v>
      </c>
      <c r="Q278" s="0" t="s">
        <v>203</v>
      </c>
      <c r="S278" s="0" t="s">
        <v>332</v>
      </c>
      <c r="T278" s="0" t="s">
        <v>6106</v>
      </c>
    </row>
    <row r="279" customFormat="false" ht="15" hidden="true" customHeight="false" outlineLevel="0" collapsed="false">
      <c r="A279" s="170" t="n">
        <v>44030</v>
      </c>
      <c r="B279" s="0" t="s">
        <v>1479</v>
      </c>
      <c r="C279" s="1" t="n">
        <v>300</v>
      </c>
      <c r="D279" s="0" t="s">
        <v>104</v>
      </c>
      <c r="E279" s="0" t="s">
        <v>1480</v>
      </c>
      <c r="G279" s="174" t="n">
        <f aca="false">MONTH(A279)+100</f>
        <v>107</v>
      </c>
      <c r="H279" s="0" t="n">
        <f aca="false">IF(MONTH(A279)=MONTH(A278),H278+1,1001)</f>
        <v>1087</v>
      </c>
      <c r="I279" s="0" t="str">
        <f aca="false">YEAR(A279)&amp;RIGHT(G279,2)&amp;RIGHT(H279,3)</f>
        <v>202007087</v>
      </c>
      <c r="J279" s="122" t="s">
        <v>6328</v>
      </c>
      <c r="L279" s="0" t="s">
        <v>183</v>
      </c>
      <c r="N279" s="0" t="s">
        <v>80</v>
      </c>
      <c r="O279" s="7" t="n">
        <v>0.461111111111111</v>
      </c>
      <c r="P279" s="7" t="n">
        <v>0.470833333333333</v>
      </c>
      <c r="Q279" s="0" t="s">
        <v>1481</v>
      </c>
      <c r="S279" s="0" t="s">
        <v>332</v>
      </c>
      <c r="T279" s="0" t="s">
        <v>6106</v>
      </c>
    </row>
    <row r="280" customFormat="false" ht="15" hidden="true" customHeight="false" outlineLevel="0" collapsed="false">
      <c r="A280" s="170" t="n">
        <v>44030</v>
      </c>
      <c r="B280" s="0" t="s">
        <v>1482</v>
      </c>
      <c r="C280" s="1" t="n">
        <v>300</v>
      </c>
      <c r="D280" s="0" t="s">
        <v>104</v>
      </c>
      <c r="E280" s="0" t="s">
        <v>1483</v>
      </c>
      <c r="G280" s="174" t="n">
        <f aca="false">MONTH(A280)+100</f>
        <v>107</v>
      </c>
      <c r="H280" s="0" t="n">
        <f aca="false">IF(MONTH(A280)=MONTH(A279),H279+1,1001)</f>
        <v>1088</v>
      </c>
      <c r="I280" s="0" t="str">
        <f aca="false">YEAR(A280)&amp;RIGHT(G280,2)&amp;RIGHT(H280,3)</f>
        <v>202007088</v>
      </c>
      <c r="J280" s="122" t="s">
        <v>6329</v>
      </c>
      <c r="L280" s="0" t="s">
        <v>183</v>
      </c>
      <c r="N280" s="0" t="s">
        <v>80</v>
      </c>
      <c r="O280" s="7" t="n">
        <v>0.501388888888889</v>
      </c>
      <c r="P280" s="7" t="n">
        <v>0.504861111111111</v>
      </c>
      <c r="Q280" s="0" t="s">
        <v>1484</v>
      </c>
      <c r="S280" s="0" t="s">
        <v>332</v>
      </c>
      <c r="T280" s="0" t="s">
        <v>6106</v>
      </c>
    </row>
    <row r="281" customFormat="false" ht="15" hidden="true" customHeight="false" outlineLevel="0" collapsed="false">
      <c r="A281" s="170" t="n">
        <v>44030</v>
      </c>
      <c r="B281" s="0" t="s">
        <v>1485</v>
      </c>
      <c r="C281" s="1" t="n">
        <v>350</v>
      </c>
      <c r="D281" s="0" t="s">
        <v>104</v>
      </c>
      <c r="E281" s="122" t="s">
        <v>1486</v>
      </c>
      <c r="F281" s="0" t="s">
        <v>6088</v>
      </c>
      <c r="G281" s="174" t="n">
        <f aca="false">MONTH(A281)+100</f>
        <v>107</v>
      </c>
      <c r="H281" s="0" t="n">
        <f aca="false">IF(MONTH(A281)=MONTH(A280),H280+1,1001)</f>
        <v>1089</v>
      </c>
      <c r="I281" s="0" t="str">
        <f aca="false">YEAR(A281)&amp;RIGHT(G281,2)&amp;RIGHT(H281,3)</f>
        <v>202007089</v>
      </c>
      <c r="J281" s="122" t="s">
        <v>6330</v>
      </c>
      <c r="L281" s="0" t="s">
        <v>159</v>
      </c>
      <c r="N281" s="0" t="s">
        <v>80</v>
      </c>
      <c r="O281" s="7" t="n">
        <v>0.572916666666667</v>
      </c>
      <c r="P281" s="7" t="n">
        <v>0.590277777777778</v>
      </c>
      <c r="Q281" s="0" t="s">
        <v>1487</v>
      </c>
      <c r="S281" s="0" t="s">
        <v>332</v>
      </c>
      <c r="T281" s="0" t="s">
        <v>6106</v>
      </c>
    </row>
    <row r="282" customFormat="false" ht="15" hidden="true" customHeight="false" outlineLevel="0" collapsed="false">
      <c r="A282" s="170" t="n">
        <v>44030</v>
      </c>
      <c r="B282" s="0" t="s">
        <v>1488</v>
      </c>
      <c r="C282" s="1" t="n">
        <v>300</v>
      </c>
      <c r="D282" s="0" t="s">
        <v>104</v>
      </c>
      <c r="E282" s="0" t="s">
        <v>1489</v>
      </c>
      <c r="G282" s="174" t="n">
        <f aca="false">MONTH(A282)+100</f>
        <v>107</v>
      </c>
      <c r="H282" s="0" t="n">
        <f aca="false">IF(MONTH(A282)=MONTH(A281),H281+1,1001)</f>
        <v>1090</v>
      </c>
      <c r="I282" s="0" t="str">
        <f aca="false">YEAR(A282)&amp;RIGHT(G282,2)&amp;RIGHT(H282,3)</f>
        <v>202007090</v>
      </c>
      <c r="J282" s="122" t="s">
        <v>6331</v>
      </c>
      <c r="L282" s="0" t="s">
        <v>159</v>
      </c>
      <c r="N282" s="0" t="s">
        <v>80</v>
      </c>
      <c r="O282" s="7" t="n">
        <v>0.702083333333333</v>
      </c>
      <c r="P282" s="7" t="n">
        <v>0.704166666666667</v>
      </c>
      <c r="Q282" s="0" t="s">
        <v>1490</v>
      </c>
      <c r="S282" s="0" t="s">
        <v>332</v>
      </c>
      <c r="T282" s="0" t="s">
        <v>6106</v>
      </c>
    </row>
    <row r="283" customFormat="false" ht="15" hidden="true" customHeight="false" outlineLevel="0" collapsed="false">
      <c r="A283" s="170" t="n">
        <v>44031</v>
      </c>
      <c r="B283" s="0" t="s">
        <v>1412</v>
      </c>
      <c r="C283" s="1" t="n">
        <v>300</v>
      </c>
      <c r="D283" s="0" t="s">
        <v>104</v>
      </c>
      <c r="E283" s="122" t="s">
        <v>1498</v>
      </c>
      <c r="F283" s="0" t="s">
        <v>6088</v>
      </c>
      <c r="G283" s="174" t="n">
        <f aca="false">MONTH(A283)+100</f>
        <v>107</v>
      </c>
      <c r="H283" s="0" t="n">
        <f aca="false">IF(MONTH(A283)=MONTH(A282),H282+1,1001)</f>
        <v>1091</v>
      </c>
      <c r="I283" s="0" t="str">
        <f aca="false">YEAR(A283)&amp;RIGHT(G283,2)&amp;RIGHT(H283,3)</f>
        <v>202007091</v>
      </c>
      <c r="J283" s="122" t="s">
        <v>6332</v>
      </c>
      <c r="L283" s="0" t="s">
        <v>100</v>
      </c>
      <c r="N283" s="0" t="s">
        <v>80</v>
      </c>
      <c r="O283" s="7" t="n">
        <v>0.375694444444444</v>
      </c>
      <c r="P283" s="113" t="n">
        <v>0.396527777777778</v>
      </c>
      <c r="Q283" s="0" t="s">
        <v>1499</v>
      </c>
      <c r="S283" s="0" t="s">
        <v>332</v>
      </c>
      <c r="T283" s="0" t="s">
        <v>6110</v>
      </c>
    </row>
    <row r="284" customFormat="false" ht="15" hidden="true" customHeight="false" outlineLevel="0" collapsed="false">
      <c r="A284" s="170" t="n">
        <v>44032</v>
      </c>
      <c r="B284" s="0" t="s">
        <v>1292</v>
      </c>
      <c r="C284" s="1" t="n">
        <v>300</v>
      </c>
      <c r="D284" s="0" t="s">
        <v>77</v>
      </c>
      <c r="E284" s="122" t="s">
        <v>1502</v>
      </c>
      <c r="F284" s="0" t="s">
        <v>6088</v>
      </c>
      <c r="G284" s="174" t="n">
        <f aca="false">MONTH(A284)+100</f>
        <v>107</v>
      </c>
      <c r="H284" s="0" t="n">
        <f aca="false">IF(MONTH(A284)=MONTH(A283),H283+1,1001)</f>
        <v>1092</v>
      </c>
      <c r="I284" s="0" t="str">
        <f aca="false">YEAR(A284)&amp;RIGHT(G284,2)&amp;RIGHT(H284,3)</f>
        <v>202007092</v>
      </c>
      <c r="J284" s="122" t="s">
        <v>6333</v>
      </c>
      <c r="L284" s="0" t="s">
        <v>100</v>
      </c>
      <c r="N284" s="0" t="s">
        <v>80</v>
      </c>
      <c r="O284" s="7" t="n">
        <v>0.416666666666667</v>
      </c>
      <c r="P284" s="7" t="n">
        <v>0.450694444444444</v>
      </c>
      <c r="Q284" s="0" t="s">
        <v>1503</v>
      </c>
      <c r="S284" s="0" t="s">
        <v>332</v>
      </c>
      <c r="T284" s="0" t="s">
        <v>6091</v>
      </c>
    </row>
    <row r="285" customFormat="false" ht="15" hidden="true" customHeight="false" outlineLevel="0" collapsed="false">
      <c r="A285" s="170" t="n">
        <v>44032</v>
      </c>
      <c r="B285" s="0" t="s">
        <v>1504</v>
      </c>
      <c r="C285" s="1" t="n">
        <v>350</v>
      </c>
      <c r="D285" s="0" t="s">
        <v>104</v>
      </c>
      <c r="E285" s="0" t="s">
        <v>669</v>
      </c>
      <c r="G285" s="174" t="n">
        <f aca="false">MONTH(A285)+100</f>
        <v>107</v>
      </c>
      <c r="H285" s="0" t="n">
        <f aca="false">IF(MONTH(A285)=MONTH(A284),H284+1,1001)</f>
        <v>1093</v>
      </c>
      <c r="I285" s="0" t="str">
        <f aca="false">YEAR(A285)&amp;RIGHT(G285,2)&amp;RIGHT(H285,3)</f>
        <v>202007093</v>
      </c>
      <c r="J285" s="122" t="s">
        <v>6172</v>
      </c>
      <c r="L285" s="0" t="s">
        <v>113</v>
      </c>
      <c r="N285" s="0" t="s">
        <v>80</v>
      </c>
      <c r="O285" s="7" t="n">
        <v>0.334027777777778</v>
      </c>
      <c r="P285" s="7" t="n">
        <v>0.338888888888889</v>
      </c>
      <c r="Q285" s="0" t="s">
        <v>670</v>
      </c>
      <c r="S285" s="0" t="s">
        <v>332</v>
      </c>
      <c r="T285" s="0" t="s">
        <v>6091</v>
      </c>
    </row>
    <row r="286" customFormat="false" ht="15" hidden="true" customHeight="false" outlineLevel="0" collapsed="false">
      <c r="A286" s="170" t="n">
        <v>44032</v>
      </c>
      <c r="B286" s="0" t="s">
        <v>98</v>
      </c>
      <c r="C286" s="1" t="n">
        <v>300</v>
      </c>
      <c r="D286" s="0" t="s">
        <v>104</v>
      </c>
      <c r="E286" s="0" t="s">
        <v>1505</v>
      </c>
      <c r="G286" s="174" t="n">
        <f aca="false">MONTH(A286)+100</f>
        <v>107</v>
      </c>
      <c r="H286" s="0" t="n">
        <f aca="false">IF(MONTH(A286)=MONTH(A285),H285+1,1001)</f>
        <v>1094</v>
      </c>
      <c r="I286" s="0" t="str">
        <f aca="false">YEAR(A286)&amp;RIGHT(G286,2)&amp;RIGHT(H286,3)</f>
        <v>202007094</v>
      </c>
      <c r="J286" s="122" t="s">
        <v>6334</v>
      </c>
      <c r="L286" s="0" t="s">
        <v>100</v>
      </c>
      <c r="N286" s="0" t="s">
        <v>80</v>
      </c>
      <c r="O286" s="7" t="n">
        <v>0.464583333333333</v>
      </c>
      <c r="P286" s="7" t="n">
        <v>0.477083333333333</v>
      </c>
      <c r="Q286" s="0" t="s">
        <v>1506</v>
      </c>
      <c r="S286" s="0" t="s">
        <v>332</v>
      </c>
      <c r="T286" s="0" t="s">
        <v>6091</v>
      </c>
    </row>
    <row r="287" customFormat="false" ht="15" hidden="true" customHeight="false" outlineLevel="0" collapsed="false">
      <c r="A287" s="170" t="n">
        <v>44032</v>
      </c>
      <c r="B287" s="0" t="s">
        <v>1507</v>
      </c>
      <c r="C287" s="1" t="n">
        <v>300</v>
      </c>
      <c r="D287" s="0" t="s">
        <v>104</v>
      </c>
      <c r="E287" s="122" t="s">
        <v>1508</v>
      </c>
      <c r="F287" s="0" t="s">
        <v>6088</v>
      </c>
      <c r="G287" s="174" t="n">
        <f aca="false">MONTH(A287)+100</f>
        <v>107</v>
      </c>
      <c r="H287" s="0" t="n">
        <f aca="false">IF(MONTH(A287)=MONTH(A286),H286+1,1001)</f>
        <v>1095</v>
      </c>
      <c r="I287" s="0" t="str">
        <f aca="false">YEAR(A287)&amp;RIGHT(G287,2)&amp;RIGHT(H287,3)</f>
        <v>202007095</v>
      </c>
      <c r="J287" s="122" t="s">
        <v>6335</v>
      </c>
      <c r="L287" s="0" t="s">
        <v>85</v>
      </c>
      <c r="N287" s="0" t="s">
        <v>80</v>
      </c>
      <c r="O287" s="7" t="n">
        <v>0.484722222222222</v>
      </c>
      <c r="P287" s="7" t="n">
        <v>0.501388888888889</v>
      </c>
      <c r="Q287" s="0" t="s">
        <v>1509</v>
      </c>
      <c r="S287" s="0" t="s">
        <v>332</v>
      </c>
      <c r="T287" s="0" t="s">
        <v>6091</v>
      </c>
    </row>
    <row r="288" customFormat="false" ht="15" hidden="true" customHeight="false" outlineLevel="0" collapsed="false">
      <c r="A288" s="170" t="n">
        <v>44032</v>
      </c>
      <c r="B288" s="0" t="s">
        <v>1292</v>
      </c>
      <c r="C288" s="1" t="n">
        <v>400</v>
      </c>
      <c r="D288" s="0" t="s">
        <v>104</v>
      </c>
      <c r="E288" s="0" t="s">
        <v>1295</v>
      </c>
      <c r="G288" s="174" t="n">
        <f aca="false">MONTH(A288)+100</f>
        <v>107</v>
      </c>
      <c r="H288" s="0" t="n">
        <f aca="false">IF(MONTH(A288)=MONTH(A287),H287+1,1001)</f>
        <v>1096</v>
      </c>
      <c r="I288" s="0" t="str">
        <f aca="false">YEAR(A288)&amp;RIGHT(G288,2)&amp;RIGHT(H288,3)</f>
        <v>202007096</v>
      </c>
      <c r="J288" s="122" t="s">
        <v>6287</v>
      </c>
      <c r="L288" s="0" t="s">
        <v>100</v>
      </c>
      <c r="N288" s="0" t="s">
        <v>80</v>
      </c>
      <c r="O288" s="7" t="n">
        <v>0.51875</v>
      </c>
      <c r="P288" s="7" t="n">
        <v>0.551388888888889</v>
      </c>
      <c r="Q288" s="0" t="s">
        <v>1296</v>
      </c>
      <c r="S288" s="0" t="s">
        <v>332</v>
      </c>
      <c r="T288" s="0" t="s">
        <v>6091</v>
      </c>
    </row>
    <row r="289" customFormat="false" ht="15" hidden="true" customHeight="false" outlineLevel="0" collapsed="false">
      <c r="A289" s="170" t="n">
        <v>44032</v>
      </c>
      <c r="B289" s="0" t="s">
        <v>1510</v>
      </c>
      <c r="C289" s="1" t="n">
        <v>400</v>
      </c>
      <c r="D289" s="0" t="s">
        <v>104</v>
      </c>
      <c r="E289" s="0" t="s">
        <v>1511</v>
      </c>
      <c r="G289" s="174" t="n">
        <f aca="false">MONTH(A289)+100</f>
        <v>107</v>
      </c>
      <c r="H289" s="0" t="n">
        <f aca="false">IF(MONTH(A289)=MONTH(A288),H288+1,1001)</f>
        <v>1097</v>
      </c>
      <c r="I289" s="0" t="str">
        <f aca="false">YEAR(A289)&amp;RIGHT(G289,2)&amp;RIGHT(H289,3)</f>
        <v>202007097</v>
      </c>
      <c r="J289" s="122" t="s">
        <v>6336</v>
      </c>
      <c r="L289" s="0" t="s">
        <v>131</v>
      </c>
      <c r="N289" s="0" t="s">
        <v>80</v>
      </c>
      <c r="O289" s="7" t="n">
        <v>0.690277777777778</v>
      </c>
      <c r="P289" s="7" t="n">
        <v>0.691666666666667</v>
      </c>
      <c r="Q289" s="0" t="s">
        <v>1512</v>
      </c>
      <c r="S289" s="0" t="s">
        <v>332</v>
      </c>
      <c r="T289" s="0" t="s">
        <v>6091</v>
      </c>
    </row>
    <row r="290" customFormat="false" ht="15" hidden="true" customHeight="false" outlineLevel="0" collapsed="false">
      <c r="A290" s="170" t="n">
        <v>44032</v>
      </c>
      <c r="B290" s="0" t="s">
        <v>1513</v>
      </c>
      <c r="C290" s="1" t="n">
        <v>350</v>
      </c>
      <c r="D290" s="0" t="s">
        <v>104</v>
      </c>
      <c r="E290" s="0" t="s">
        <v>1514</v>
      </c>
      <c r="G290" s="174" t="n">
        <f aca="false">MONTH(A290)+100</f>
        <v>107</v>
      </c>
      <c r="H290" s="0" t="n">
        <f aca="false">IF(MONTH(A290)=MONTH(A289),H289+1,1001)</f>
        <v>1098</v>
      </c>
      <c r="I290" s="0" t="str">
        <f aca="false">YEAR(A290)&amp;RIGHT(G290,2)&amp;RIGHT(H290,3)</f>
        <v>202007098</v>
      </c>
      <c r="J290" s="122" t="s">
        <v>6337</v>
      </c>
      <c r="L290" s="0" t="s">
        <v>183</v>
      </c>
      <c r="N290" s="0" t="s">
        <v>80</v>
      </c>
      <c r="O290" s="7" t="n">
        <v>0.70625</v>
      </c>
      <c r="P290" s="7" t="n">
        <v>0.731944444444444</v>
      </c>
      <c r="Q290" s="0" t="s">
        <v>1515</v>
      </c>
      <c r="S290" s="0" t="s">
        <v>332</v>
      </c>
      <c r="T290" s="0" t="s">
        <v>6091</v>
      </c>
    </row>
    <row r="291" customFormat="false" ht="15" hidden="true" customHeight="false" outlineLevel="0" collapsed="false">
      <c r="A291" s="170" t="n">
        <v>44032</v>
      </c>
      <c r="B291" s="0" t="s">
        <v>1516</v>
      </c>
      <c r="C291" s="1" t="n">
        <v>300</v>
      </c>
      <c r="D291" s="0" t="s">
        <v>104</v>
      </c>
      <c r="E291" s="0" t="s">
        <v>1517</v>
      </c>
      <c r="G291" s="174" t="n">
        <f aca="false">MONTH(A291)+100</f>
        <v>107</v>
      </c>
      <c r="H291" s="0" t="n">
        <f aca="false">IF(MONTH(A291)=MONTH(A290),H290+1,1001)</f>
        <v>1099</v>
      </c>
      <c r="I291" s="0" t="str">
        <f aca="false">YEAR(A291)&amp;RIGHT(G291,2)&amp;RIGHT(H291,3)</f>
        <v>202007099</v>
      </c>
      <c r="J291" s="122" t="s">
        <v>6338</v>
      </c>
      <c r="L291" s="0" t="s">
        <v>85</v>
      </c>
      <c r="N291" s="0" t="s">
        <v>80</v>
      </c>
      <c r="O291" s="7" t="n">
        <v>0.780555555555556</v>
      </c>
      <c r="P291" s="7" t="n">
        <v>0.825694444444444</v>
      </c>
      <c r="Q291" s="0" t="s">
        <v>1518</v>
      </c>
      <c r="S291" s="0" t="s">
        <v>332</v>
      </c>
      <c r="T291" s="0" t="s">
        <v>6091</v>
      </c>
    </row>
    <row r="292" customFormat="false" ht="15" hidden="true" customHeight="false" outlineLevel="0" collapsed="false">
      <c r="A292" s="170" t="n">
        <v>44033</v>
      </c>
      <c r="B292" s="0" t="s">
        <v>1530</v>
      </c>
      <c r="C292" s="1" t="n">
        <v>350</v>
      </c>
      <c r="D292" s="0" t="s">
        <v>104</v>
      </c>
      <c r="E292" s="0" t="s">
        <v>1531</v>
      </c>
      <c r="G292" s="174" t="n">
        <f aca="false">MONTH(A292)+100</f>
        <v>107</v>
      </c>
      <c r="H292" s="0" t="n">
        <f aca="false">IF(MONTH(A292)=MONTH(A291),H291+1,1001)</f>
        <v>1100</v>
      </c>
      <c r="I292" s="0" t="str">
        <f aca="false">YEAR(A292)&amp;RIGHT(G292,2)&amp;RIGHT(H292,3)</f>
        <v>202007100</v>
      </c>
      <c r="J292" s="122" t="s">
        <v>6339</v>
      </c>
      <c r="L292" s="0" t="s">
        <v>113</v>
      </c>
      <c r="N292" s="0" t="s">
        <v>80</v>
      </c>
      <c r="O292" s="7" t="n">
        <v>0.365972222222222</v>
      </c>
      <c r="P292" s="7" t="n">
        <v>0.366666666666667</v>
      </c>
      <c r="Q292" s="0" t="s">
        <v>1532</v>
      </c>
      <c r="S292" s="0" t="s">
        <v>332</v>
      </c>
      <c r="T292" s="0" t="s">
        <v>6095</v>
      </c>
    </row>
    <row r="293" customFormat="false" ht="15" hidden="true" customHeight="false" outlineLevel="0" collapsed="false">
      <c r="A293" s="170" t="n">
        <v>44033</v>
      </c>
      <c r="B293" s="0" t="s">
        <v>1530</v>
      </c>
      <c r="C293" s="1" t="n">
        <v>300</v>
      </c>
      <c r="D293" s="0" t="s">
        <v>104</v>
      </c>
      <c r="E293" s="122" t="s">
        <v>1533</v>
      </c>
      <c r="F293" s="0" t="s">
        <v>6088</v>
      </c>
      <c r="G293" s="174" t="n">
        <f aca="false">MONTH(A293)+100</f>
        <v>107</v>
      </c>
      <c r="H293" s="0" t="n">
        <f aca="false">IF(MONTH(A293)=MONTH(A292),H292+1,1001)</f>
        <v>1101</v>
      </c>
      <c r="I293" s="0" t="str">
        <f aca="false">YEAR(A293)&amp;RIGHT(G293,2)&amp;RIGHT(H293,3)</f>
        <v>202007101</v>
      </c>
      <c r="J293" s="122" t="s">
        <v>6340</v>
      </c>
      <c r="L293" s="0" t="s">
        <v>113</v>
      </c>
      <c r="N293" s="0" t="s">
        <v>80</v>
      </c>
      <c r="O293" s="7" t="n">
        <v>0.380555555555556</v>
      </c>
      <c r="P293" s="7" t="n">
        <v>0.380555555555556</v>
      </c>
      <c r="Q293" s="0" t="s">
        <v>1534</v>
      </c>
      <c r="S293" s="0" t="s">
        <v>332</v>
      </c>
      <c r="T293" s="0" t="s">
        <v>6095</v>
      </c>
    </row>
    <row r="294" customFormat="false" ht="15" hidden="true" customHeight="false" outlineLevel="0" collapsed="false">
      <c r="A294" s="170" t="n">
        <v>44033</v>
      </c>
      <c r="B294" s="0" t="s">
        <v>784</v>
      </c>
      <c r="C294" s="1" t="n">
        <v>400</v>
      </c>
      <c r="D294" s="0" t="s">
        <v>104</v>
      </c>
      <c r="E294" s="0" t="s">
        <v>1535</v>
      </c>
      <c r="G294" s="174" t="n">
        <f aca="false">MONTH(A294)+100</f>
        <v>107</v>
      </c>
      <c r="H294" s="0" t="n">
        <f aca="false">IF(MONTH(A294)=MONTH(A293),H293+1,1001)</f>
        <v>1102</v>
      </c>
      <c r="I294" s="0" t="str">
        <f aca="false">YEAR(A294)&amp;RIGHT(G294,2)&amp;RIGHT(H294,3)</f>
        <v>202007102</v>
      </c>
      <c r="J294" s="122" t="s">
        <v>6341</v>
      </c>
      <c r="K294" s="0" t="s">
        <v>784</v>
      </c>
      <c r="L294" s="0" t="s">
        <v>183</v>
      </c>
      <c r="N294" s="0" t="s">
        <v>80</v>
      </c>
      <c r="O294" s="7" t="n">
        <v>0.468055555555555</v>
      </c>
      <c r="P294" s="7" t="n">
        <v>0.492361111111111</v>
      </c>
      <c r="Q294" s="0" t="s">
        <v>1536</v>
      </c>
      <c r="S294" s="0" t="s">
        <v>332</v>
      </c>
      <c r="T294" s="0" t="s">
        <v>6095</v>
      </c>
    </row>
    <row r="295" customFormat="false" ht="15" hidden="true" customHeight="false" outlineLevel="0" collapsed="false">
      <c r="A295" s="170" t="n">
        <v>44033</v>
      </c>
      <c r="B295" s="0" t="s">
        <v>1537</v>
      </c>
      <c r="C295" s="1" t="n">
        <v>400</v>
      </c>
      <c r="D295" s="0" t="s">
        <v>104</v>
      </c>
      <c r="E295" s="0" t="s">
        <v>1538</v>
      </c>
      <c r="G295" s="174" t="n">
        <f aca="false">MONTH(A295)+100</f>
        <v>107</v>
      </c>
      <c r="H295" s="0" t="n">
        <f aca="false">IF(MONTH(A295)=MONTH(A294),H294+1,1001)</f>
        <v>1103</v>
      </c>
      <c r="I295" s="0" t="str">
        <f aca="false">YEAR(A295)&amp;RIGHT(G295,2)&amp;RIGHT(H295,3)</f>
        <v>202007103</v>
      </c>
      <c r="J295" s="122" t="s">
        <v>6342</v>
      </c>
      <c r="L295" s="0" t="s">
        <v>187</v>
      </c>
      <c r="N295" s="0" t="s">
        <v>80</v>
      </c>
      <c r="O295" s="7" t="n">
        <v>0.505555555555556</v>
      </c>
      <c r="P295" s="7" t="n">
        <v>0.533333333333333</v>
      </c>
      <c r="Q295" s="0" t="s">
        <v>1540</v>
      </c>
      <c r="S295" s="0" t="s">
        <v>332</v>
      </c>
      <c r="T295" s="0" t="s">
        <v>6095</v>
      </c>
    </row>
    <row r="296" customFormat="false" ht="15" hidden="true" customHeight="false" outlineLevel="0" collapsed="false">
      <c r="A296" s="170" t="n">
        <v>44033</v>
      </c>
      <c r="B296" s="0" t="s">
        <v>1541</v>
      </c>
      <c r="C296" s="1" t="n">
        <v>300</v>
      </c>
      <c r="D296" s="0" t="s">
        <v>104</v>
      </c>
      <c r="E296" s="0" t="s">
        <v>1542</v>
      </c>
      <c r="G296" s="174" t="n">
        <f aca="false">MONTH(A296)+100</f>
        <v>107</v>
      </c>
      <c r="H296" s="0" t="n">
        <f aca="false">IF(MONTH(A296)=MONTH(A295),H295+1,1001)</f>
        <v>1104</v>
      </c>
      <c r="I296" s="0" t="str">
        <f aca="false">YEAR(A296)&amp;RIGHT(G296,2)&amp;RIGHT(H296,3)</f>
        <v>202007104</v>
      </c>
      <c r="J296" s="122" t="s">
        <v>6343</v>
      </c>
      <c r="L296" s="0" t="s">
        <v>100</v>
      </c>
      <c r="N296" s="0" t="s">
        <v>80</v>
      </c>
      <c r="O296" s="7" t="n">
        <v>0.597222222222222</v>
      </c>
      <c r="P296" s="7" t="n">
        <v>0.609722222222222</v>
      </c>
      <c r="Q296" s="0" t="s">
        <v>1543</v>
      </c>
      <c r="S296" s="0" t="s">
        <v>332</v>
      </c>
      <c r="T296" s="0" t="s">
        <v>6095</v>
      </c>
    </row>
    <row r="297" customFormat="false" ht="15" hidden="true" customHeight="false" outlineLevel="0" collapsed="false">
      <c r="A297" s="170" t="n">
        <v>44033</v>
      </c>
      <c r="B297" s="0" t="s">
        <v>1068</v>
      </c>
      <c r="C297" s="1" t="n">
        <v>400</v>
      </c>
      <c r="D297" s="0" t="s">
        <v>104</v>
      </c>
      <c r="E297" s="0" t="s">
        <v>1544</v>
      </c>
      <c r="G297" s="174" t="n">
        <f aca="false">MONTH(A297)+100</f>
        <v>107</v>
      </c>
      <c r="H297" s="0" t="n">
        <f aca="false">IF(MONTH(A297)=MONTH(A296),H296+1,1001)</f>
        <v>1105</v>
      </c>
      <c r="I297" s="0" t="str">
        <f aca="false">YEAR(A297)&amp;RIGHT(G297,2)&amp;RIGHT(H297,3)</f>
        <v>202007105</v>
      </c>
      <c r="J297" s="122" t="s">
        <v>6344</v>
      </c>
      <c r="L297" s="0" t="s">
        <v>100</v>
      </c>
      <c r="N297" s="0" t="s">
        <v>80</v>
      </c>
      <c r="O297" s="7" t="n">
        <v>0.620138888888889</v>
      </c>
      <c r="P297" s="7" t="n">
        <v>0.6375</v>
      </c>
      <c r="Q297" s="0" t="s">
        <v>1545</v>
      </c>
      <c r="S297" s="0" t="s">
        <v>332</v>
      </c>
      <c r="T297" s="0" t="s">
        <v>6095</v>
      </c>
    </row>
    <row r="298" customFormat="false" ht="15" hidden="true" customHeight="false" outlineLevel="0" collapsed="false">
      <c r="A298" s="170" t="n">
        <v>44033</v>
      </c>
      <c r="B298" s="0" t="s">
        <v>1546</v>
      </c>
      <c r="C298" s="1" t="n">
        <v>350</v>
      </c>
      <c r="D298" s="0" t="s">
        <v>104</v>
      </c>
      <c r="E298" s="0" t="s">
        <v>1547</v>
      </c>
      <c r="G298" s="174" t="n">
        <f aca="false">MONTH(A298)+100</f>
        <v>107</v>
      </c>
      <c r="H298" s="0" t="n">
        <f aca="false">IF(MONTH(A298)=MONTH(A297),H297+1,1001)</f>
        <v>1106</v>
      </c>
      <c r="I298" s="0" t="str">
        <f aca="false">YEAR(A298)&amp;RIGHT(G298,2)&amp;RIGHT(H298,3)</f>
        <v>202007106</v>
      </c>
      <c r="J298" s="122" t="s">
        <v>6345</v>
      </c>
      <c r="L298" s="0" t="s">
        <v>100</v>
      </c>
      <c r="N298" s="0" t="s">
        <v>80</v>
      </c>
      <c r="O298" s="7" t="n">
        <v>0.665277777777778</v>
      </c>
      <c r="P298" s="7" t="n">
        <v>0.681944444444444</v>
      </c>
      <c r="Q298" s="0" t="s">
        <v>1548</v>
      </c>
      <c r="S298" s="0" t="s">
        <v>332</v>
      </c>
      <c r="T298" s="0" t="s">
        <v>6095</v>
      </c>
    </row>
    <row r="299" customFormat="false" ht="15" hidden="true" customHeight="false" outlineLevel="0" collapsed="false">
      <c r="A299" s="170" t="n">
        <v>44034</v>
      </c>
      <c r="B299" s="0" t="s">
        <v>204</v>
      </c>
      <c r="C299" s="1" t="n">
        <v>400</v>
      </c>
      <c r="D299" s="0" t="s">
        <v>104</v>
      </c>
      <c r="E299" s="0" t="s">
        <v>205</v>
      </c>
      <c r="G299" s="174" t="n">
        <f aca="false">MONTH(A299)+100</f>
        <v>107</v>
      </c>
      <c r="H299" s="0" t="n">
        <f aca="false">IF(MONTH(A299)=MONTH(A298),H298+1,1001)</f>
        <v>1107</v>
      </c>
      <c r="I299" s="0" t="str">
        <f aca="false">YEAR(A299)&amp;RIGHT(G299,2)&amp;RIGHT(H299,3)</f>
        <v>202007107</v>
      </c>
      <c r="J299" s="122" t="s">
        <v>6107</v>
      </c>
      <c r="K299" s="0" t="s">
        <v>204</v>
      </c>
      <c r="L299" s="0" t="s">
        <v>79</v>
      </c>
      <c r="N299" s="0" t="s">
        <v>80</v>
      </c>
      <c r="O299" s="7" t="n">
        <v>0.0409722222222222</v>
      </c>
      <c r="P299" s="7" t="n">
        <v>0.0645833333333333</v>
      </c>
      <c r="Q299" s="0" t="s">
        <v>207</v>
      </c>
      <c r="S299" s="0" t="s">
        <v>120</v>
      </c>
      <c r="T299" s="0" t="s">
        <v>6089</v>
      </c>
    </row>
    <row r="300" customFormat="false" ht="15" hidden="true" customHeight="false" outlineLevel="0" collapsed="false">
      <c r="A300" s="170" t="n">
        <v>44034</v>
      </c>
      <c r="B300" s="0" t="s">
        <v>1553</v>
      </c>
      <c r="C300" s="1" t="n">
        <v>350</v>
      </c>
      <c r="D300" s="0" t="s">
        <v>104</v>
      </c>
      <c r="E300" s="0" t="s">
        <v>421</v>
      </c>
      <c r="G300" s="174" t="n">
        <f aca="false">MONTH(A300)+100</f>
        <v>107</v>
      </c>
      <c r="H300" s="0" t="n">
        <f aca="false">IF(MONTH(A300)=MONTH(A299),H299+1,1001)</f>
        <v>1108</v>
      </c>
      <c r="I300" s="0" t="str">
        <f aca="false">YEAR(A300)&amp;RIGHT(G300,2)&amp;RIGHT(H300,3)</f>
        <v>202007108</v>
      </c>
      <c r="J300" s="122" t="s">
        <v>6142</v>
      </c>
      <c r="L300" s="0" t="s">
        <v>79</v>
      </c>
      <c r="N300" s="0" t="s">
        <v>80</v>
      </c>
      <c r="O300" s="7" t="n">
        <v>0.4375</v>
      </c>
      <c r="P300" s="7" t="n">
        <v>0.45</v>
      </c>
      <c r="Q300" s="0" t="s">
        <v>422</v>
      </c>
      <c r="S300" s="0" t="s">
        <v>120</v>
      </c>
      <c r="T300" s="0" t="s">
        <v>6089</v>
      </c>
    </row>
    <row r="301" customFormat="false" ht="15" hidden="true" customHeight="false" outlineLevel="0" collapsed="false">
      <c r="A301" s="170" t="n">
        <v>44034</v>
      </c>
      <c r="B301" s="0" t="s">
        <v>1554</v>
      </c>
      <c r="C301" s="1" t="n">
        <v>350</v>
      </c>
      <c r="D301" s="0" t="s">
        <v>104</v>
      </c>
      <c r="E301" s="0" t="s">
        <v>1555</v>
      </c>
      <c r="G301" s="174" t="n">
        <f aca="false">MONTH(A301)+100</f>
        <v>107</v>
      </c>
      <c r="H301" s="0" t="n">
        <f aca="false">IF(MONTH(A301)=MONTH(A300),H300+1,1001)</f>
        <v>1109</v>
      </c>
      <c r="I301" s="0" t="str">
        <f aca="false">YEAR(A301)&amp;RIGHT(G301,2)&amp;RIGHT(H301,3)</f>
        <v>202007109</v>
      </c>
      <c r="J301" s="122" t="s">
        <v>6346</v>
      </c>
      <c r="L301" s="0" t="s">
        <v>187</v>
      </c>
      <c r="N301" s="0" t="s">
        <v>80</v>
      </c>
      <c r="O301" s="7" t="n">
        <v>0.506944444444444</v>
      </c>
      <c r="P301" s="7" t="n">
        <v>0.5125</v>
      </c>
      <c r="Q301" s="0" t="s">
        <v>1556</v>
      </c>
      <c r="S301" s="0" t="s">
        <v>120</v>
      </c>
      <c r="T301" s="0" t="s">
        <v>6089</v>
      </c>
    </row>
    <row r="302" customFormat="false" ht="15" hidden="true" customHeight="false" outlineLevel="0" collapsed="false">
      <c r="A302" s="170" t="n">
        <v>44034</v>
      </c>
      <c r="B302" s="0" t="s">
        <v>1557</v>
      </c>
      <c r="C302" s="1" t="n">
        <v>350</v>
      </c>
      <c r="D302" s="0" t="s">
        <v>104</v>
      </c>
      <c r="E302" s="0" t="s">
        <v>1558</v>
      </c>
      <c r="G302" s="174" t="n">
        <f aca="false">MONTH(A302)+100</f>
        <v>107</v>
      </c>
      <c r="H302" s="0" t="n">
        <f aca="false">IF(MONTH(A302)=MONTH(A301),H301+1,1001)</f>
        <v>1110</v>
      </c>
      <c r="I302" s="0" t="str">
        <f aca="false">YEAR(A302)&amp;RIGHT(G302,2)&amp;RIGHT(H302,3)</f>
        <v>202007110</v>
      </c>
      <c r="J302" s="122" t="s">
        <v>6347</v>
      </c>
      <c r="L302" s="0" t="s">
        <v>183</v>
      </c>
      <c r="N302" s="0" t="s">
        <v>80</v>
      </c>
      <c r="O302" s="7" t="n">
        <v>0.570833333333333</v>
      </c>
      <c r="P302" s="7" t="n">
        <v>0.572916666666667</v>
      </c>
      <c r="Q302" s="0" t="s">
        <v>1559</v>
      </c>
      <c r="S302" s="0" t="s">
        <v>120</v>
      </c>
      <c r="T302" s="0" t="s">
        <v>6089</v>
      </c>
    </row>
    <row r="303" customFormat="false" ht="15" hidden="true" customHeight="false" outlineLevel="0" collapsed="false">
      <c r="A303" s="170" t="n">
        <v>44034</v>
      </c>
      <c r="B303" s="0" t="s">
        <v>1560</v>
      </c>
      <c r="C303" s="1" t="n">
        <v>400</v>
      </c>
      <c r="D303" s="0" t="s">
        <v>104</v>
      </c>
      <c r="E303" s="0" t="s">
        <v>1561</v>
      </c>
      <c r="G303" s="174" t="n">
        <f aca="false">MONTH(A303)+100</f>
        <v>107</v>
      </c>
      <c r="H303" s="0" t="n">
        <f aca="false">IF(MONTH(A303)=MONTH(A302),H302+1,1001)</f>
        <v>1111</v>
      </c>
      <c r="I303" s="0" t="str">
        <f aca="false">YEAR(A303)&amp;RIGHT(G303,2)&amp;RIGHT(H303,3)</f>
        <v>202007111</v>
      </c>
      <c r="J303" s="122" t="s">
        <v>6348</v>
      </c>
      <c r="L303" s="0" t="s">
        <v>131</v>
      </c>
      <c r="N303" s="0" t="s">
        <v>80</v>
      </c>
      <c r="O303" s="7" t="n">
        <v>0.618055555555556</v>
      </c>
      <c r="P303" s="7" t="n">
        <v>0.623611111111111</v>
      </c>
      <c r="Q303" s="0" t="s">
        <v>1562</v>
      </c>
      <c r="S303" s="0" t="s">
        <v>120</v>
      </c>
      <c r="T303" s="0" t="s">
        <v>6089</v>
      </c>
    </row>
    <row r="304" customFormat="false" ht="15" hidden="true" customHeight="false" outlineLevel="0" collapsed="false">
      <c r="A304" s="170" t="n">
        <v>44034</v>
      </c>
      <c r="B304" s="0" t="s">
        <v>1563</v>
      </c>
      <c r="C304" s="1" t="n">
        <v>350</v>
      </c>
      <c r="D304" s="0" t="s">
        <v>104</v>
      </c>
      <c r="E304" s="0" t="s">
        <v>1564</v>
      </c>
      <c r="G304" s="174" t="n">
        <f aca="false">MONTH(A304)+100</f>
        <v>107</v>
      </c>
      <c r="H304" s="0" t="n">
        <f aca="false">IF(MONTH(A304)=MONTH(A303),H303+1,1001)</f>
        <v>1112</v>
      </c>
      <c r="I304" s="0" t="str">
        <f aca="false">YEAR(A304)&amp;RIGHT(G304,2)&amp;RIGHT(H304,3)</f>
        <v>202007112</v>
      </c>
      <c r="J304" s="122" t="s">
        <v>6349</v>
      </c>
      <c r="L304" s="0" t="s">
        <v>100</v>
      </c>
      <c r="N304" s="0" t="s">
        <v>80</v>
      </c>
      <c r="O304" s="7" t="n">
        <v>0.727777777777778</v>
      </c>
      <c r="P304" s="7" t="n">
        <v>0.748611111111111</v>
      </c>
      <c r="Q304" s="0" t="s">
        <v>1565</v>
      </c>
      <c r="S304" s="0" t="s">
        <v>120</v>
      </c>
      <c r="T304" s="0" t="s">
        <v>6089</v>
      </c>
    </row>
    <row r="305" customFormat="false" ht="15" hidden="true" customHeight="false" outlineLevel="0" collapsed="false">
      <c r="A305" s="170" t="n">
        <v>44034</v>
      </c>
      <c r="B305" s="0" t="s">
        <v>1455</v>
      </c>
      <c r="C305" s="1" t="n">
        <v>300</v>
      </c>
      <c r="D305" s="0" t="s">
        <v>104</v>
      </c>
      <c r="E305" s="0" t="s">
        <v>1566</v>
      </c>
      <c r="G305" s="174" t="n">
        <f aca="false">MONTH(A305)+100</f>
        <v>107</v>
      </c>
      <c r="H305" s="0" t="n">
        <f aca="false">IF(MONTH(A305)=MONTH(A304),H304+1,1001)</f>
        <v>1113</v>
      </c>
      <c r="I305" s="0" t="str">
        <f aca="false">YEAR(A305)&amp;RIGHT(G305,2)&amp;RIGHT(H305,3)</f>
        <v>202007113</v>
      </c>
      <c r="J305" s="122" t="s">
        <v>6350</v>
      </c>
      <c r="L305" s="0" t="s">
        <v>183</v>
      </c>
      <c r="N305" s="0" t="s">
        <v>80</v>
      </c>
      <c r="O305" s="7" t="n">
        <v>0.802083333333333</v>
      </c>
      <c r="P305" s="7" t="n">
        <v>0.823611111111111</v>
      </c>
      <c r="Q305" s="0" t="s">
        <v>1567</v>
      </c>
      <c r="S305" s="0" t="s">
        <v>120</v>
      </c>
      <c r="T305" s="0" t="s">
        <v>6089</v>
      </c>
    </row>
    <row r="306" customFormat="false" ht="15" hidden="true" customHeight="false" outlineLevel="0" collapsed="false">
      <c r="A306" s="170" t="n">
        <v>44035</v>
      </c>
      <c r="B306" s="0" t="s">
        <v>1577</v>
      </c>
      <c r="C306" s="1" t="n">
        <v>400</v>
      </c>
      <c r="D306" s="0" t="s">
        <v>104</v>
      </c>
      <c r="E306" s="0" t="s">
        <v>1578</v>
      </c>
      <c r="G306" s="174" t="n">
        <f aca="false">MONTH(A306)+100</f>
        <v>107</v>
      </c>
      <c r="H306" s="0" t="n">
        <f aca="false">IF(MONTH(A306)=MONTH(A305),H305+1,1001)</f>
        <v>1114</v>
      </c>
      <c r="I306" s="0" t="str">
        <f aca="false">YEAR(A306)&amp;RIGHT(G306,2)&amp;RIGHT(H306,3)</f>
        <v>202007114</v>
      </c>
      <c r="J306" s="122" t="s">
        <v>6351</v>
      </c>
      <c r="L306" s="0" t="s">
        <v>314</v>
      </c>
      <c r="N306" s="0" t="s">
        <v>80</v>
      </c>
      <c r="O306" s="7" t="n">
        <v>0.454166666666667</v>
      </c>
      <c r="P306" s="7" t="n">
        <v>0.478472222222222</v>
      </c>
      <c r="Q306" s="0" t="s">
        <v>1579</v>
      </c>
      <c r="S306" s="0" t="s">
        <v>120</v>
      </c>
      <c r="T306" s="0" t="s">
        <v>6097</v>
      </c>
    </row>
    <row r="307" customFormat="false" ht="15" hidden="true" customHeight="false" outlineLevel="0" collapsed="false">
      <c r="A307" s="170" t="n">
        <v>44035</v>
      </c>
      <c r="B307" s="0" t="s">
        <v>1546</v>
      </c>
      <c r="C307" s="1" t="n">
        <v>300</v>
      </c>
      <c r="D307" s="0" t="s">
        <v>104</v>
      </c>
      <c r="E307" s="122" t="s">
        <v>1580</v>
      </c>
      <c r="F307" s="0" t="s">
        <v>6088</v>
      </c>
      <c r="G307" s="174" t="n">
        <f aca="false">MONTH(A307)+100</f>
        <v>107</v>
      </c>
      <c r="H307" s="0" t="n">
        <f aca="false">IF(MONTH(A307)=MONTH(A306),H306+1,1001)</f>
        <v>1115</v>
      </c>
      <c r="I307" s="0" t="str">
        <f aca="false">YEAR(A307)&amp;RIGHT(G307,2)&amp;RIGHT(H307,3)</f>
        <v>202007115</v>
      </c>
      <c r="J307" s="122" t="s">
        <v>6352</v>
      </c>
      <c r="L307" s="0" t="s">
        <v>100</v>
      </c>
      <c r="N307" s="0" t="s">
        <v>80</v>
      </c>
      <c r="O307" s="7" t="n">
        <v>0.522916666666667</v>
      </c>
      <c r="P307" s="7" t="n">
        <v>0.5375</v>
      </c>
      <c r="Q307" s="0" t="s">
        <v>1581</v>
      </c>
      <c r="S307" s="0" t="s">
        <v>120</v>
      </c>
      <c r="T307" s="0" t="s">
        <v>6097</v>
      </c>
    </row>
    <row r="308" customFormat="false" ht="15" hidden="true" customHeight="false" outlineLevel="0" collapsed="false">
      <c r="A308" s="170" t="n">
        <v>44035</v>
      </c>
      <c r="B308" s="0" t="s">
        <v>1582</v>
      </c>
      <c r="C308" s="1" t="n">
        <v>300</v>
      </c>
      <c r="D308" s="0" t="s">
        <v>104</v>
      </c>
      <c r="E308" s="0" t="s">
        <v>1583</v>
      </c>
      <c r="G308" s="174" t="n">
        <f aca="false">MONTH(A308)+100</f>
        <v>107</v>
      </c>
      <c r="H308" s="0" t="n">
        <f aca="false">IF(MONTH(A308)=MONTH(A307),H307+1,1001)</f>
        <v>1116</v>
      </c>
      <c r="I308" s="0" t="str">
        <f aca="false">YEAR(A308)&amp;RIGHT(G308,2)&amp;RIGHT(H308,3)</f>
        <v>202007116</v>
      </c>
      <c r="J308" s="122" t="s">
        <v>6353</v>
      </c>
      <c r="L308" s="0" t="s">
        <v>183</v>
      </c>
      <c r="N308" s="0" t="s">
        <v>80</v>
      </c>
      <c r="O308" s="7" t="n">
        <v>0.632638888888889</v>
      </c>
      <c r="P308" s="7" t="n">
        <v>0.633333333333333</v>
      </c>
      <c r="Q308" s="0" t="s">
        <v>1584</v>
      </c>
      <c r="S308" s="0" t="s">
        <v>120</v>
      </c>
      <c r="T308" s="0" t="s">
        <v>6097</v>
      </c>
    </row>
    <row r="309" customFormat="false" ht="15" hidden="true" customHeight="false" outlineLevel="0" collapsed="false">
      <c r="A309" s="170" t="n">
        <v>44035</v>
      </c>
      <c r="B309" s="0" t="s">
        <v>1585</v>
      </c>
      <c r="C309" s="1" t="n">
        <v>300</v>
      </c>
      <c r="D309" s="0" t="s">
        <v>104</v>
      </c>
      <c r="E309" s="122" t="s">
        <v>1586</v>
      </c>
      <c r="F309" s="0" t="s">
        <v>6088</v>
      </c>
      <c r="G309" s="174" t="n">
        <f aca="false">MONTH(A309)+100</f>
        <v>107</v>
      </c>
      <c r="H309" s="0" t="n">
        <f aca="false">IF(MONTH(A309)=MONTH(A308),H308+1,1001)</f>
        <v>1117</v>
      </c>
      <c r="I309" s="0" t="str">
        <f aca="false">YEAR(A309)&amp;RIGHT(G309,2)&amp;RIGHT(H309,3)</f>
        <v>202007117</v>
      </c>
      <c r="J309" s="122" t="s">
        <v>6354</v>
      </c>
      <c r="L309" s="0" t="s">
        <v>183</v>
      </c>
      <c r="N309" s="0" t="s">
        <v>80</v>
      </c>
      <c r="O309" s="7" t="n">
        <v>0.689583333333333</v>
      </c>
      <c r="P309" s="7" t="n">
        <v>0.705555555555556</v>
      </c>
      <c r="Q309" s="0" t="s">
        <v>1587</v>
      </c>
      <c r="S309" s="0" t="s">
        <v>120</v>
      </c>
      <c r="T309" s="0" t="s">
        <v>6097</v>
      </c>
    </row>
    <row r="310" customFormat="false" ht="15" hidden="true" customHeight="false" outlineLevel="0" collapsed="false">
      <c r="A310" s="170" t="n">
        <v>44035</v>
      </c>
      <c r="B310" s="0" t="s">
        <v>1588</v>
      </c>
      <c r="C310" s="1" t="n">
        <v>350</v>
      </c>
      <c r="D310" s="0" t="s">
        <v>104</v>
      </c>
      <c r="E310" s="0" t="s">
        <v>1589</v>
      </c>
      <c r="G310" s="174" t="n">
        <f aca="false">MONTH(A310)+100</f>
        <v>107</v>
      </c>
      <c r="H310" s="0" t="n">
        <f aca="false">IF(MONTH(A310)=MONTH(A309),H309+1,1001)</f>
        <v>1118</v>
      </c>
      <c r="I310" s="0" t="str">
        <f aca="false">YEAR(A310)&amp;RIGHT(G310,2)&amp;RIGHT(H310,3)</f>
        <v>202007118</v>
      </c>
      <c r="J310" s="122" t="s">
        <v>6355</v>
      </c>
      <c r="L310" s="0" t="s">
        <v>228</v>
      </c>
      <c r="N310" s="0" t="s">
        <v>80</v>
      </c>
      <c r="O310" s="7" t="n">
        <v>0.765972222222222</v>
      </c>
      <c r="P310" s="7" t="n">
        <v>0.788194444444444</v>
      </c>
      <c r="Q310" s="0" t="s">
        <v>1590</v>
      </c>
      <c r="S310" s="0" t="s">
        <v>120</v>
      </c>
      <c r="T310" s="0" t="s">
        <v>6097</v>
      </c>
    </row>
    <row r="311" customFormat="false" ht="15" hidden="true" customHeight="false" outlineLevel="0" collapsed="false">
      <c r="A311" s="170" t="n">
        <v>44036</v>
      </c>
      <c r="B311" s="0" t="s">
        <v>1597</v>
      </c>
      <c r="C311" s="1" t="n">
        <v>300</v>
      </c>
      <c r="D311" s="0" t="s">
        <v>77</v>
      </c>
      <c r="E311" s="0" t="s">
        <v>1598</v>
      </c>
      <c r="G311" s="174" t="n">
        <f aca="false">MONTH(A311)+100</f>
        <v>107</v>
      </c>
      <c r="H311" s="0" t="n">
        <f aca="false">IF(MONTH(A311)=MONTH(A310),H310+1,1001)</f>
        <v>1119</v>
      </c>
      <c r="I311" s="0" t="str">
        <f aca="false">YEAR(A311)&amp;RIGHT(G311,2)&amp;RIGHT(H311,3)</f>
        <v>202007119</v>
      </c>
      <c r="J311" s="122" t="s">
        <v>6356</v>
      </c>
      <c r="L311" s="0" t="s">
        <v>187</v>
      </c>
      <c r="N311" s="0" t="s">
        <v>80</v>
      </c>
      <c r="O311" s="7" t="n">
        <v>0.461805555555556</v>
      </c>
      <c r="P311" s="7" t="n">
        <v>0.489583333333333</v>
      </c>
      <c r="Q311" s="0" t="s">
        <v>1599</v>
      </c>
      <c r="S311" s="0" t="s">
        <v>120</v>
      </c>
      <c r="T311" s="0" t="s">
        <v>5143</v>
      </c>
    </row>
    <row r="312" customFormat="false" ht="15" hidden="true" customHeight="false" outlineLevel="0" collapsed="false">
      <c r="A312" s="170" t="n">
        <v>44036</v>
      </c>
      <c r="B312" s="0" t="s">
        <v>1343</v>
      </c>
      <c r="C312" s="1" t="n">
        <v>300</v>
      </c>
      <c r="D312" s="0" t="s">
        <v>104</v>
      </c>
      <c r="E312" s="122" t="s">
        <v>1600</v>
      </c>
      <c r="F312" s="0" t="s">
        <v>6088</v>
      </c>
      <c r="G312" s="174" t="n">
        <f aca="false">MONTH(A312)+100</f>
        <v>107</v>
      </c>
      <c r="H312" s="0" t="n">
        <f aca="false">IF(MONTH(A312)=MONTH(A311),H311+1,1001)</f>
        <v>1120</v>
      </c>
      <c r="I312" s="0" t="str">
        <f aca="false">YEAR(A312)&amp;RIGHT(G312,2)&amp;RIGHT(H312,3)</f>
        <v>202007120</v>
      </c>
      <c r="J312" s="122" t="s">
        <v>6357</v>
      </c>
      <c r="L312" s="0" t="s">
        <v>159</v>
      </c>
      <c r="N312" s="0" t="s">
        <v>80</v>
      </c>
      <c r="O312" s="7" t="n">
        <v>0.39375</v>
      </c>
      <c r="P312" s="7" t="n">
        <v>0.424305555555556</v>
      </c>
      <c r="Q312" s="0" t="s">
        <v>1601</v>
      </c>
      <c r="S312" s="0" t="s">
        <v>120</v>
      </c>
      <c r="T312" s="0" t="s">
        <v>5143</v>
      </c>
    </row>
    <row r="313" customFormat="false" ht="15" hidden="true" customHeight="false" outlineLevel="0" collapsed="false">
      <c r="A313" s="170" t="n">
        <v>44036</v>
      </c>
      <c r="B313" s="0" t="s">
        <v>1602</v>
      </c>
      <c r="C313" s="1" t="n">
        <v>400</v>
      </c>
      <c r="D313" s="0" t="s">
        <v>104</v>
      </c>
      <c r="E313" s="0" t="s">
        <v>805</v>
      </c>
      <c r="G313" s="174" t="n">
        <f aca="false">MONTH(A313)+100</f>
        <v>107</v>
      </c>
      <c r="H313" s="0" t="n">
        <f aca="false">IF(MONTH(A313)=MONTH(A312),H312+1,1001)</f>
        <v>1121</v>
      </c>
      <c r="I313" s="0" t="str">
        <f aca="false">YEAR(A313)&amp;RIGHT(G313,2)&amp;RIGHT(H313,3)</f>
        <v>202007121</v>
      </c>
      <c r="J313" s="122" t="s">
        <v>6195</v>
      </c>
      <c r="L313" s="0" t="s">
        <v>79</v>
      </c>
      <c r="N313" s="0" t="s">
        <v>80</v>
      </c>
      <c r="O313" s="7" t="n">
        <v>0.515972222222222</v>
      </c>
      <c r="P313" s="7" t="n">
        <v>0.545138888888889</v>
      </c>
      <c r="Q313" s="0" t="s">
        <v>806</v>
      </c>
      <c r="S313" s="0" t="s">
        <v>120</v>
      </c>
      <c r="T313" s="0" t="s">
        <v>5143</v>
      </c>
    </row>
    <row r="314" customFormat="false" ht="15" hidden="true" customHeight="false" outlineLevel="0" collapsed="false">
      <c r="A314" s="170" t="n">
        <v>44036</v>
      </c>
      <c r="B314" s="0" t="s">
        <v>204</v>
      </c>
      <c r="C314" s="1" t="n">
        <v>400</v>
      </c>
      <c r="D314" s="0" t="s">
        <v>104</v>
      </c>
      <c r="E314" s="0" t="s">
        <v>205</v>
      </c>
      <c r="G314" s="174" t="n">
        <f aca="false">MONTH(A314)+100</f>
        <v>107</v>
      </c>
      <c r="H314" s="0" t="n">
        <f aca="false">IF(MONTH(A314)=MONTH(A313),H313+1,1001)</f>
        <v>1122</v>
      </c>
      <c r="I314" s="0" t="str">
        <f aca="false">YEAR(A314)&amp;RIGHT(G314,2)&amp;RIGHT(H314,3)</f>
        <v>202007122</v>
      </c>
      <c r="J314" s="122" t="s">
        <v>6107</v>
      </c>
      <c r="K314" s="0" t="s">
        <v>204</v>
      </c>
      <c r="L314" s="0" t="s">
        <v>79</v>
      </c>
      <c r="N314" s="0" t="s">
        <v>80</v>
      </c>
      <c r="O314" s="7" t="n">
        <v>0.589583333333333</v>
      </c>
      <c r="P314" s="7" t="n">
        <v>0.595138888888889</v>
      </c>
      <c r="Q314" s="0" t="s">
        <v>207</v>
      </c>
      <c r="S314" s="0" t="s">
        <v>120</v>
      </c>
      <c r="T314" s="0" t="s">
        <v>5143</v>
      </c>
    </row>
    <row r="315" customFormat="false" ht="15" hidden="true" customHeight="false" outlineLevel="0" collapsed="false">
      <c r="A315" s="170" t="n">
        <v>44039</v>
      </c>
      <c r="B315" s="0" t="s">
        <v>1166</v>
      </c>
      <c r="C315" s="1" t="n">
        <v>380</v>
      </c>
      <c r="D315" s="0" t="s">
        <v>104</v>
      </c>
      <c r="E315" s="0" t="s">
        <v>1605</v>
      </c>
      <c r="G315" s="174" t="n">
        <f aca="false">MONTH(A315)+100</f>
        <v>107</v>
      </c>
      <c r="H315" s="0" t="n">
        <f aca="false">IF(MONTH(A315)=MONTH(A314),H314+1,1001)</f>
        <v>1123</v>
      </c>
      <c r="I315" s="0" t="str">
        <f aca="false">YEAR(A315)&amp;RIGHT(G315,2)&amp;RIGHT(H315,3)</f>
        <v>202007123</v>
      </c>
      <c r="J315" s="122" t="s">
        <v>6358</v>
      </c>
      <c r="L315" s="0" t="s">
        <v>131</v>
      </c>
      <c r="N315" s="0" t="s">
        <v>80</v>
      </c>
      <c r="O315" s="7" t="n">
        <v>0.327083333333333</v>
      </c>
      <c r="P315" s="7" t="n">
        <v>0.393055555555556</v>
      </c>
      <c r="Q315" s="0" t="s">
        <v>1606</v>
      </c>
      <c r="S315" s="0" t="s">
        <v>120</v>
      </c>
      <c r="T315" s="0" t="s">
        <v>6091</v>
      </c>
    </row>
    <row r="316" customFormat="false" ht="15" hidden="true" customHeight="false" outlineLevel="0" collapsed="false">
      <c r="A316" s="170" t="n">
        <v>44039</v>
      </c>
      <c r="B316" s="0" t="s">
        <v>314</v>
      </c>
      <c r="C316" s="1" t="n">
        <v>350</v>
      </c>
      <c r="D316" s="0" t="s">
        <v>104</v>
      </c>
      <c r="E316" s="0" t="s">
        <v>1607</v>
      </c>
      <c r="G316" s="174" t="n">
        <f aca="false">MONTH(A316)+100</f>
        <v>107</v>
      </c>
      <c r="H316" s="0" t="n">
        <f aca="false">IF(MONTH(A316)=MONTH(A315),H315+1,1001)</f>
        <v>1124</v>
      </c>
      <c r="I316" s="0" t="str">
        <f aca="false">YEAR(A316)&amp;RIGHT(G316,2)&amp;RIGHT(H316,3)</f>
        <v>202007124</v>
      </c>
      <c r="J316" s="122" t="s">
        <v>6359</v>
      </c>
      <c r="L316" s="0" t="s">
        <v>187</v>
      </c>
      <c r="N316" s="0" t="s">
        <v>80</v>
      </c>
      <c r="O316" s="7" t="n">
        <v>0.417361111111111</v>
      </c>
      <c r="P316" s="7" t="n">
        <v>0.468055555555555</v>
      </c>
      <c r="Q316" s="0" t="s">
        <v>1608</v>
      </c>
      <c r="S316" s="0" t="s">
        <v>120</v>
      </c>
      <c r="T316" s="0" t="s">
        <v>6091</v>
      </c>
    </row>
    <row r="317" customFormat="false" ht="15" hidden="true" customHeight="false" outlineLevel="0" collapsed="false">
      <c r="A317" s="170" t="n">
        <v>44039</v>
      </c>
      <c r="B317" s="0" t="s">
        <v>204</v>
      </c>
      <c r="C317" s="1" t="n">
        <v>400</v>
      </c>
      <c r="D317" s="0" t="s">
        <v>104</v>
      </c>
      <c r="E317" s="0" t="s">
        <v>205</v>
      </c>
      <c r="G317" s="174" t="n">
        <f aca="false">MONTH(A317)+100</f>
        <v>107</v>
      </c>
      <c r="H317" s="0" t="n">
        <f aca="false">IF(MONTH(A317)=MONTH(A316),H316+1,1001)</f>
        <v>1125</v>
      </c>
      <c r="I317" s="0" t="str">
        <f aca="false">YEAR(A317)&amp;RIGHT(G317,2)&amp;RIGHT(H317,3)</f>
        <v>202007125</v>
      </c>
      <c r="J317" s="122" t="s">
        <v>6107</v>
      </c>
      <c r="K317" s="0" t="s">
        <v>204</v>
      </c>
      <c r="L317" s="0" t="s">
        <v>79</v>
      </c>
      <c r="N317" s="0" t="s">
        <v>80</v>
      </c>
      <c r="O317" s="7" t="n">
        <v>0.638194444444444</v>
      </c>
      <c r="P317" s="7" t="n">
        <v>0.669444444444444</v>
      </c>
      <c r="Q317" s="0" t="s">
        <v>207</v>
      </c>
      <c r="S317" s="0" t="s">
        <v>120</v>
      </c>
      <c r="T317" s="0" t="s">
        <v>6091</v>
      </c>
    </row>
    <row r="318" customFormat="false" ht="15" hidden="true" customHeight="false" outlineLevel="0" collapsed="false">
      <c r="A318" s="170" t="n">
        <v>44040</v>
      </c>
      <c r="B318" s="0" t="s">
        <v>336</v>
      </c>
      <c r="C318" s="1" t="n">
        <v>350</v>
      </c>
      <c r="D318" s="0" t="s">
        <v>104</v>
      </c>
      <c r="E318" s="0" t="s">
        <v>1613</v>
      </c>
      <c r="G318" s="174" t="n">
        <f aca="false">MONTH(A318)+100</f>
        <v>107</v>
      </c>
      <c r="H318" s="0" t="n">
        <f aca="false">IF(MONTH(A318)=MONTH(A317),H317+1,1001)</f>
        <v>1126</v>
      </c>
      <c r="I318" s="0" t="str">
        <f aca="false">YEAR(A318)&amp;RIGHT(G318,2)&amp;RIGHT(H318,3)</f>
        <v>202007126</v>
      </c>
      <c r="J318" s="122" t="s">
        <v>6360</v>
      </c>
      <c r="L318" s="0" t="s">
        <v>113</v>
      </c>
      <c r="N318" s="0" t="s">
        <v>80</v>
      </c>
      <c r="O318" s="7" t="n">
        <v>0.711805555555555</v>
      </c>
      <c r="P318" s="7" t="n">
        <v>0.711805555555555</v>
      </c>
      <c r="Q318" s="0" t="s">
        <v>1614</v>
      </c>
      <c r="S318" s="0" t="s">
        <v>120</v>
      </c>
      <c r="T318" s="0" t="s">
        <v>6095</v>
      </c>
    </row>
    <row r="319" customFormat="false" ht="15" hidden="true" customHeight="false" outlineLevel="0" collapsed="false">
      <c r="A319" s="170" t="n">
        <v>44040</v>
      </c>
      <c r="B319" s="0" t="s">
        <v>1615</v>
      </c>
      <c r="C319" s="1" t="n">
        <v>400</v>
      </c>
      <c r="D319" s="0" t="s">
        <v>104</v>
      </c>
      <c r="E319" s="0" t="s">
        <v>1616</v>
      </c>
      <c r="G319" s="174" t="n">
        <f aca="false">MONTH(A319)+100</f>
        <v>107</v>
      </c>
      <c r="H319" s="0" t="n">
        <f aca="false">IF(MONTH(A319)=MONTH(A318),H318+1,1001)</f>
        <v>1127</v>
      </c>
      <c r="I319" s="0" t="str">
        <f aca="false">YEAR(A319)&amp;RIGHT(G319,2)&amp;RIGHT(H319,3)</f>
        <v>202007127</v>
      </c>
      <c r="J319" s="122" t="s">
        <v>6361</v>
      </c>
      <c r="L319" s="0" t="s">
        <v>876</v>
      </c>
      <c r="N319" s="0" t="s">
        <v>80</v>
      </c>
      <c r="O319" s="7" t="n">
        <v>0.729166666666667</v>
      </c>
      <c r="P319" s="7" t="n">
        <v>0.739583333333333</v>
      </c>
      <c r="Q319" s="0" t="s">
        <v>1617</v>
      </c>
      <c r="S319" s="0" t="s">
        <v>120</v>
      </c>
      <c r="T319" s="0" t="s">
        <v>6095</v>
      </c>
    </row>
    <row r="320" customFormat="false" ht="15" hidden="false" customHeight="false" outlineLevel="0" collapsed="false">
      <c r="A320" s="170" t="n">
        <v>44041</v>
      </c>
      <c r="B320" s="0" t="s">
        <v>1621</v>
      </c>
      <c r="C320" s="1" t="n">
        <v>250</v>
      </c>
      <c r="D320" s="0" t="s">
        <v>821</v>
      </c>
      <c r="E320" s="0" t="s">
        <v>1622</v>
      </c>
      <c r="G320" s="174" t="n">
        <f aca="false">MONTH(A320)+100</f>
        <v>107</v>
      </c>
      <c r="H320" s="0" t="n">
        <f aca="false">IF(MONTH(A320)=MONTH(A319),H319+1,1001)</f>
        <v>1128</v>
      </c>
      <c r="I320" s="0" t="str">
        <f aca="false">YEAR(A320)&amp;RIGHT(G320,2)&amp;RIGHT(H320,3)</f>
        <v>202007128</v>
      </c>
      <c r="J320" s="122" t="s">
        <v>6362</v>
      </c>
      <c r="K320" s="0" t="s">
        <v>1623</v>
      </c>
      <c r="L320" s="0" t="s">
        <v>159</v>
      </c>
      <c r="N320" s="0" t="s">
        <v>80</v>
      </c>
      <c r="O320" s="7" t="n">
        <v>0.710416666666667</v>
      </c>
      <c r="P320" s="7" t="n">
        <v>0.734722222222222</v>
      </c>
      <c r="Q320" s="0" t="s">
        <v>1624</v>
      </c>
      <c r="S320" s="0" t="s">
        <v>120</v>
      </c>
      <c r="T320" s="0" t="s">
        <v>6089</v>
      </c>
    </row>
    <row r="321" customFormat="false" ht="15" hidden="false" customHeight="false" outlineLevel="0" collapsed="false">
      <c r="A321" s="170" t="n">
        <v>44041</v>
      </c>
      <c r="B321" s="0" t="s">
        <v>1625</v>
      </c>
      <c r="C321" s="1" t="n">
        <v>420</v>
      </c>
      <c r="D321" s="0" t="s">
        <v>821</v>
      </c>
      <c r="E321" s="122" t="s">
        <v>1626</v>
      </c>
      <c r="F321" s="0" t="s">
        <v>6088</v>
      </c>
      <c r="G321" s="174" t="n">
        <f aca="false">MONTH(A321)+100</f>
        <v>107</v>
      </c>
      <c r="H321" s="0" t="n">
        <f aca="false">IF(MONTH(A321)=MONTH(A320),H320+1,1001)</f>
        <v>1129</v>
      </c>
      <c r="I321" s="0" t="str">
        <f aca="false">YEAR(A321)&amp;RIGHT(G321,2)&amp;RIGHT(H321,3)</f>
        <v>202007129</v>
      </c>
      <c r="J321" s="122" t="s">
        <v>6363</v>
      </c>
      <c r="K321" s="0" t="s">
        <v>1627</v>
      </c>
      <c r="L321" s="0" t="s">
        <v>876</v>
      </c>
      <c r="N321" s="0" t="s">
        <v>80</v>
      </c>
      <c r="O321" s="7" t="n">
        <v>0.777083333333333</v>
      </c>
      <c r="P321" s="7" t="n">
        <v>0.814583333333333</v>
      </c>
      <c r="Q321" s="0" t="s">
        <v>1628</v>
      </c>
      <c r="S321" s="0" t="s">
        <v>120</v>
      </c>
      <c r="T321" s="0" t="s">
        <v>6089</v>
      </c>
    </row>
    <row r="322" customFormat="false" ht="15" hidden="true" customHeight="false" outlineLevel="0" collapsed="false">
      <c r="A322" s="170" t="n">
        <v>44041</v>
      </c>
      <c r="B322" s="0" t="s">
        <v>1629</v>
      </c>
      <c r="C322" s="1" t="n">
        <v>350</v>
      </c>
      <c r="D322" s="0" t="s">
        <v>104</v>
      </c>
      <c r="E322" s="0" t="s">
        <v>1630</v>
      </c>
      <c r="G322" s="174" t="n">
        <f aca="false">MONTH(A322)+100</f>
        <v>107</v>
      </c>
      <c r="H322" s="0" t="n">
        <f aca="false">IF(MONTH(A322)=MONTH(A321),H321+1,1001)</f>
        <v>1130</v>
      </c>
      <c r="I322" s="0" t="str">
        <f aca="false">YEAR(A322)&amp;RIGHT(G322,2)&amp;RIGHT(H322,3)</f>
        <v>202007130</v>
      </c>
      <c r="J322" s="122" t="s">
        <v>6364</v>
      </c>
      <c r="L322" s="0" t="s">
        <v>183</v>
      </c>
      <c r="N322" s="0" t="s">
        <v>80</v>
      </c>
      <c r="O322" s="7" t="n">
        <v>0.6</v>
      </c>
      <c r="P322" s="7" t="n">
        <v>0.634027777777778</v>
      </c>
      <c r="Q322" s="0" t="s">
        <v>1631</v>
      </c>
      <c r="S322" s="0" t="s">
        <v>120</v>
      </c>
      <c r="T322" s="0" t="s">
        <v>6089</v>
      </c>
    </row>
    <row r="323" customFormat="false" ht="15" hidden="true" customHeight="false" outlineLevel="0" collapsed="false">
      <c r="A323" s="170" t="n">
        <v>44042</v>
      </c>
      <c r="B323" s="0" t="s">
        <v>1638</v>
      </c>
      <c r="C323" s="1" t="n">
        <v>300</v>
      </c>
      <c r="D323" s="0" t="s">
        <v>77</v>
      </c>
      <c r="E323" s="0" t="s">
        <v>1639</v>
      </c>
      <c r="G323" s="174" t="n">
        <f aca="false">MONTH(A323)+100</f>
        <v>107</v>
      </c>
      <c r="H323" s="0" t="n">
        <f aca="false">IF(MONTH(A323)=MONTH(A322),H322+1,1001)</f>
        <v>1131</v>
      </c>
      <c r="I323" s="0" t="str">
        <f aca="false">YEAR(A323)&amp;RIGHT(G323,2)&amp;RIGHT(H323,3)</f>
        <v>202007131</v>
      </c>
      <c r="J323" s="122" t="s">
        <v>6365</v>
      </c>
      <c r="L323" s="0" t="s">
        <v>159</v>
      </c>
      <c r="N323" s="0" t="s">
        <v>80</v>
      </c>
      <c r="O323" s="7" t="n">
        <v>0.459722222222222</v>
      </c>
      <c r="P323" s="7" t="n">
        <v>0.56875</v>
      </c>
      <c r="Q323" s="0" t="s">
        <v>1640</v>
      </c>
      <c r="S323" s="0" t="s">
        <v>120</v>
      </c>
      <c r="T323" s="0" t="s">
        <v>6097</v>
      </c>
    </row>
    <row r="324" customFormat="false" ht="15" hidden="true" customHeight="false" outlineLevel="0" collapsed="false">
      <c r="A324" s="170" t="n">
        <v>44042</v>
      </c>
      <c r="B324" s="0" t="s">
        <v>1641</v>
      </c>
      <c r="C324" s="1" t="n">
        <v>880</v>
      </c>
      <c r="D324" s="0" t="s">
        <v>821</v>
      </c>
      <c r="E324" s="122" t="s">
        <v>1642</v>
      </c>
      <c r="F324" s="0" t="s">
        <v>6088</v>
      </c>
      <c r="G324" s="174" t="n">
        <f aca="false">MONTH(A324)+100</f>
        <v>107</v>
      </c>
      <c r="H324" s="0" t="n">
        <f aca="false">IF(MONTH(A324)=MONTH(A323),H323+1,1001)</f>
        <v>1132</v>
      </c>
      <c r="I324" s="0" t="str">
        <f aca="false">YEAR(A324)&amp;RIGHT(G324,2)&amp;RIGHT(H324,3)</f>
        <v>202007132</v>
      </c>
      <c r="J324" s="122" t="s">
        <v>6366</v>
      </c>
      <c r="K324" s="0" t="s">
        <v>1643</v>
      </c>
      <c r="L324" s="0" t="s">
        <v>1227</v>
      </c>
      <c r="N324" s="0" t="s">
        <v>80</v>
      </c>
      <c r="O324" s="7" t="n">
        <v>0.2875</v>
      </c>
      <c r="P324" s="7" t="n">
        <v>0.290972222222222</v>
      </c>
      <c r="Q324" s="0" t="s">
        <v>1644</v>
      </c>
      <c r="S324" s="0" t="s">
        <v>120</v>
      </c>
      <c r="T324" s="0" t="s">
        <v>6097</v>
      </c>
    </row>
    <row r="325" customFormat="false" ht="15" hidden="true" customHeight="false" outlineLevel="0" collapsed="false">
      <c r="A325" s="170" t="n">
        <v>44042</v>
      </c>
      <c r="B325" s="0" t="s">
        <v>1645</v>
      </c>
      <c r="C325" s="1" t="n">
        <v>0</v>
      </c>
      <c r="D325" s="0" t="s">
        <v>821</v>
      </c>
      <c r="E325" s="0" t="s">
        <v>1642</v>
      </c>
      <c r="G325" s="174" t="n">
        <f aca="false">MONTH(A325)+100</f>
        <v>107</v>
      </c>
      <c r="H325" s="0" t="n">
        <f aca="false">IF(MONTH(A325)=MONTH(A324),H324+1,1001)</f>
        <v>1133</v>
      </c>
      <c r="I325" s="0" t="str">
        <f aca="false">YEAR(A325)&amp;RIGHT(G325,2)&amp;RIGHT(H325,3)</f>
        <v>202007133</v>
      </c>
      <c r="J325" s="122" t="s">
        <v>6366</v>
      </c>
      <c r="K325" s="0" t="s">
        <v>1643</v>
      </c>
      <c r="L325" s="0" t="s">
        <v>1227</v>
      </c>
      <c r="N325" s="0" t="s">
        <v>80</v>
      </c>
      <c r="O325" s="7" t="n">
        <v>0.340277777777778</v>
      </c>
      <c r="P325" s="7" t="n">
        <v>0.34375</v>
      </c>
      <c r="Q325" s="0" t="s">
        <v>1646</v>
      </c>
      <c r="S325" s="0" t="s">
        <v>120</v>
      </c>
      <c r="T325" s="0" t="s">
        <v>6097</v>
      </c>
    </row>
    <row r="326" customFormat="false" ht="15" hidden="true" customHeight="false" outlineLevel="0" collapsed="false">
      <c r="A326" s="170" t="n">
        <v>44042</v>
      </c>
      <c r="B326" s="0" t="s">
        <v>204</v>
      </c>
      <c r="C326" s="1" t="n">
        <v>400</v>
      </c>
      <c r="D326" s="0" t="s">
        <v>104</v>
      </c>
      <c r="E326" s="0" t="s">
        <v>205</v>
      </c>
      <c r="G326" s="174" t="n">
        <f aca="false">MONTH(A326)+100</f>
        <v>107</v>
      </c>
      <c r="H326" s="0" t="n">
        <f aca="false">IF(MONTH(A326)=MONTH(A325),H325+1,1001)</f>
        <v>1134</v>
      </c>
      <c r="I326" s="0" t="str">
        <f aca="false">YEAR(A326)&amp;RIGHT(G326,2)&amp;RIGHT(H326,3)</f>
        <v>202007134</v>
      </c>
      <c r="J326" s="122" t="s">
        <v>6107</v>
      </c>
      <c r="K326" s="0" t="s">
        <v>204</v>
      </c>
      <c r="L326" s="0" t="s">
        <v>79</v>
      </c>
      <c r="N326" s="0" t="s">
        <v>80</v>
      </c>
      <c r="O326" s="7" t="n">
        <v>0.615277777777778</v>
      </c>
      <c r="P326" s="7" t="n">
        <v>0.650694444444444</v>
      </c>
      <c r="Q326" s="0" t="s">
        <v>207</v>
      </c>
      <c r="S326" s="0" t="s">
        <v>120</v>
      </c>
      <c r="T326" s="0" t="s">
        <v>6097</v>
      </c>
    </row>
    <row r="327" customFormat="false" ht="15" hidden="true" customHeight="false" outlineLevel="0" collapsed="false">
      <c r="A327" s="170" t="n">
        <v>44043</v>
      </c>
      <c r="B327" s="0" t="s">
        <v>1641</v>
      </c>
      <c r="C327" s="1" t="n">
        <v>800</v>
      </c>
      <c r="D327" s="0" t="s">
        <v>821</v>
      </c>
      <c r="E327" s="0" t="s">
        <v>1642</v>
      </c>
      <c r="G327" s="174" t="n">
        <f aca="false">MONTH(A327)+100</f>
        <v>107</v>
      </c>
      <c r="H327" s="0" t="n">
        <f aca="false">IF(MONTH(A327)=MONTH(A326),H326+1,1001)</f>
        <v>1135</v>
      </c>
      <c r="I327" s="0" t="str">
        <f aca="false">YEAR(A327)&amp;RIGHT(G327,2)&amp;RIGHT(H327,3)</f>
        <v>202007135</v>
      </c>
      <c r="J327" s="122" t="s">
        <v>6366</v>
      </c>
      <c r="K327" s="0" t="s">
        <v>1643</v>
      </c>
      <c r="L327" s="0" t="s">
        <v>1227</v>
      </c>
      <c r="N327" s="0" t="s">
        <v>80</v>
      </c>
      <c r="O327" s="7" t="n">
        <v>0.266666666666667</v>
      </c>
      <c r="P327" s="7" t="n">
        <v>0.291666666666667</v>
      </c>
      <c r="Q327" s="0" t="s">
        <v>1646</v>
      </c>
      <c r="S327" s="0" t="s">
        <v>120</v>
      </c>
      <c r="T327" s="0" t="s">
        <v>5143</v>
      </c>
    </row>
    <row r="328" customFormat="false" ht="15" hidden="true" customHeight="false" outlineLevel="0" collapsed="false">
      <c r="A328" s="170" t="n">
        <v>44043</v>
      </c>
      <c r="B328" s="0" t="s">
        <v>1645</v>
      </c>
      <c r="C328" s="1" t="n">
        <v>0</v>
      </c>
      <c r="D328" s="0" t="s">
        <v>821</v>
      </c>
      <c r="E328" s="0" t="s">
        <v>1642</v>
      </c>
      <c r="G328" s="174" t="n">
        <f aca="false">MONTH(A328)+100</f>
        <v>107</v>
      </c>
      <c r="H328" s="0" t="n">
        <f aca="false">IF(MONTH(A328)=MONTH(A327),H327+1,1001)</f>
        <v>1136</v>
      </c>
      <c r="I328" s="0" t="str">
        <f aca="false">YEAR(A328)&amp;RIGHT(G328,2)&amp;RIGHT(H328,3)</f>
        <v>202007136</v>
      </c>
      <c r="J328" s="122" t="s">
        <v>6366</v>
      </c>
      <c r="K328" s="0" t="s">
        <v>1643</v>
      </c>
      <c r="L328" s="0" t="s">
        <v>1227</v>
      </c>
      <c r="N328" s="0" t="s">
        <v>80</v>
      </c>
      <c r="O328" s="7" t="n">
        <v>0.320138888888889</v>
      </c>
      <c r="P328" s="7" t="n">
        <v>0.331944444444444</v>
      </c>
      <c r="Q328" s="0" t="s">
        <v>1648</v>
      </c>
      <c r="S328" s="0" t="s">
        <v>120</v>
      </c>
      <c r="T328" s="0" t="s">
        <v>5143</v>
      </c>
    </row>
    <row r="329" customFormat="false" ht="15" hidden="true" customHeight="false" outlineLevel="0" collapsed="false">
      <c r="A329" s="170" t="n">
        <v>44043</v>
      </c>
      <c r="B329" s="0" t="s">
        <v>1649</v>
      </c>
      <c r="C329" s="1" t="n">
        <v>400</v>
      </c>
      <c r="D329" s="0" t="s">
        <v>104</v>
      </c>
      <c r="E329" s="0" t="s">
        <v>1650</v>
      </c>
      <c r="G329" s="174" t="n">
        <f aca="false">MONTH(A329)+100</f>
        <v>107</v>
      </c>
      <c r="H329" s="0" t="n">
        <f aca="false">IF(MONTH(A329)=MONTH(A328),H328+1,1001)</f>
        <v>1137</v>
      </c>
      <c r="I329" s="0" t="str">
        <f aca="false">YEAR(A329)&amp;RIGHT(G329,2)&amp;RIGHT(H329,3)</f>
        <v>202007137</v>
      </c>
      <c r="J329" s="122" t="s">
        <v>6367</v>
      </c>
      <c r="L329" s="0" t="s">
        <v>85</v>
      </c>
      <c r="N329" s="0" t="s">
        <v>80</v>
      </c>
      <c r="O329" s="7" t="n">
        <v>0.405555555555555</v>
      </c>
      <c r="P329" s="7" t="n">
        <v>0.470138888888889</v>
      </c>
      <c r="Q329" s="0" t="s">
        <v>1651</v>
      </c>
      <c r="S329" s="0" t="s">
        <v>120</v>
      </c>
      <c r="T329" s="0" t="s">
        <v>5143</v>
      </c>
    </row>
    <row r="330" customFormat="false" ht="15" hidden="true" customHeight="false" outlineLevel="0" collapsed="false">
      <c r="A330" s="170" t="n">
        <v>44043</v>
      </c>
      <c r="B330" s="0" t="s">
        <v>1652</v>
      </c>
      <c r="C330" s="1" t="n">
        <v>400</v>
      </c>
      <c r="D330" s="0" t="s">
        <v>104</v>
      </c>
      <c r="E330" s="0" t="s">
        <v>1254</v>
      </c>
      <c r="G330" s="174" t="n">
        <f aca="false">MONTH(A330)+100</f>
        <v>107</v>
      </c>
      <c r="H330" s="0" t="n">
        <f aca="false">IF(MONTH(A330)=MONTH(A329),H329+1,1001)</f>
        <v>1138</v>
      </c>
      <c r="I330" s="0" t="str">
        <f aca="false">YEAR(A330)&amp;RIGHT(G330,2)&amp;RIGHT(H330,3)</f>
        <v>202007138</v>
      </c>
      <c r="J330" s="122" t="s">
        <v>6279</v>
      </c>
      <c r="L330" s="0" t="s">
        <v>100</v>
      </c>
      <c r="N330" s="0" t="s">
        <v>80</v>
      </c>
      <c r="O330" s="7" t="n">
        <v>0.545833333333333</v>
      </c>
      <c r="P330" s="7" t="n">
        <v>0.575694444444444</v>
      </c>
      <c r="Q330" s="0" t="s">
        <v>1255</v>
      </c>
      <c r="S330" s="0" t="s">
        <v>120</v>
      </c>
      <c r="T330" s="0" t="s">
        <v>5143</v>
      </c>
    </row>
    <row r="331" customFormat="false" ht="15" hidden="false" customHeight="false" outlineLevel="0" collapsed="false">
      <c r="A331" s="170" t="n">
        <v>44044</v>
      </c>
      <c r="B331" s="0" t="s">
        <v>1654</v>
      </c>
      <c r="C331" s="1" t="n">
        <v>420</v>
      </c>
      <c r="D331" s="0" t="s">
        <v>821</v>
      </c>
      <c r="E331" s="122" t="s">
        <v>1655</v>
      </c>
      <c r="F331" s="0" t="s">
        <v>6088</v>
      </c>
      <c r="G331" s="174" t="n">
        <f aca="false">MONTH(A331)+100</f>
        <v>108</v>
      </c>
      <c r="H331" s="0" t="n">
        <f aca="false">IF(MONTH(A331)=MONTH(A330),H330+1,1001)</f>
        <v>1001</v>
      </c>
      <c r="I331" s="0" t="str">
        <f aca="false">YEAR(A331)&amp;RIGHT(G331,2)&amp;RIGHT(H331,3)</f>
        <v>202008001</v>
      </c>
      <c r="J331" s="122" t="s">
        <v>6368</v>
      </c>
      <c r="K331" s="0" t="s">
        <v>1656</v>
      </c>
      <c r="L331" s="0" t="s">
        <v>113</v>
      </c>
      <c r="N331" s="0" t="s">
        <v>80</v>
      </c>
      <c r="O331" s="7" t="n">
        <v>0.554861111111111</v>
      </c>
      <c r="P331" s="7" t="n">
        <v>0.566666666666667</v>
      </c>
      <c r="Q331" s="0" t="s">
        <v>1657</v>
      </c>
      <c r="S331" s="0" t="s">
        <v>75</v>
      </c>
      <c r="T331" s="0" t="s">
        <v>6106</v>
      </c>
    </row>
    <row r="332" customFormat="false" ht="15" hidden="true" customHeight="false" outlineLevel="0" collapsed="false">
      <c r="A332" s="170" t="n">
        <v>44044</v>
      </c>
      <c r="B332" s="0" t="s">
        <v>1658</v>
      </c>
      <c r="C332" s="1" t="n">
        <v>300</v>
      </c>
      <c r="D332" s="0" t="s">
        <v>104</v>
      </c>
      <c r="E332" s="0" t="s">
        <v>1659</v>
      </c>
      <c r="G332" s="174" t="n">
        <f aca="false">MONTH(A332)+100</f>
        <v>108</v>
      </c>
      <c r="H332" s="0" t="n">
        <f aca="false">IF(MONTH(A332)=MONTH(A331),H331+1,1001)</f>
        <v>1002</v>
      </c>
      <c r="I332" s="0" t="str">
        <f aca="false">YEAR(A332)&amp;RIGHT(G332,2)&amp;RIGHT(H332,3)</f>
        <v>202008002</v>
      </c>
      <c r="J332" s="122" t="s">
        <v>6369</v>
      </c>
      <c r="L332" s="0" t="s">
        <v>159</v>
      </c>
      <c r="N332" s="0" t="s">
        <v>80</v>
      </c>
      <c r="O332" s="7" t="n">
        <v>0.583333333333333</v>
      </c>
      <c r="P332" s="7" t="n">
        <v>0.609027777777778</v>
      </c>
      <c r="Q332" s="0" t="s">
        <v>1660</v>
      </c>
      <c r="S332" s="0" t="s">
        <v>75</v>
      </c>
      <c r="T332" s="0" t="s">
        <v>6106</v>
      </c>
    </row>
    <row r="333" customFormat="false" ht="15" hidden="true" customHeight="false" outlineLevel="0" collapsed="false">
      <c r="A333" s="170" t="n">
        <v>44044</v>
      </c>
      <c r="B333" s="0" t="s">
        <v>1285</v>
      </c>
      <c r="C333" s="1" t="n">
        <v>400</v>
      </c>
      <c r="D333" s="0" t="s">
        <v>104</v>
      </c>
      <c r="E333" s="122" t="s">
        <v>1661</v>
      </c>
      <c r="F333" s="0" t="s">
        <v>6088</v>
      </c>
      <c r="G333" s="174" t="n">
        <f aca="false">MONTH(A333)+100</f>
        <v>108</v>
      </c>
      <c r="H333" s="0" t="n">
        <f aca="false">IF(MONTH(A333)=MONTH(A332),H332+1,1001)</f>
        <v>1003</v>
      </c>
      <c r="I333" s="0" t="str">
        <f aca="false">YEAR(A333)&amp;RIGHT(G333,2)&amp;RIGHT(H333,3)</f>
        <v>202008003</v>
      </c>
      <c r="J333" s="122" t="s">
        <v>6370</v>
      </c>
      <c r="L333" s="0" t="s">
        <v>131</v>
      </c>
      <c r="N333" s="0" t="s">
        <v>80</v>
      </c>
      <c r="O333" s="7" t="n">
        <v>0.65</v>
      </c>
      <c r="P333" s="7" t="n">
        <v>0.686111111111111</v>
      </c>
      <c r="Q333" s="0" t="s">
        <v>1662</v>
      </c>
      <c r="S333" s="0" t="s">
        <v>75</v>
      </c>
      <c r="T333" s="0" t="s">
        <v>6106</v>
      </c>
    </row>
    <row r="334" customFormat="false" ht="15" hidden="true" customHeight="false" outlineLevel="0" collapsed="false">
      <c r="A334" s="170" t="n">
        <v>44046</v>
      </c>
      <c r="B334" s="0" t="s">
        <v>1665</v>
      </c>
      <c r="C334" s="1" t="n">
        <v>350</v>
      </c>
      <c r="D334" s="0" t="s">
        <v>104</v>
      </c>
      <c r="E334" s="0" t="s">
        <v>1666</v>
      </c>
      <c r="G334" s="174" t="n">
        <f aca="false">MONTH(A334)+100</f>
        <v>108</v>
      </c>
      <c r="H334" s="0" t="n">
        <f aca="false">IF(MONTH(A334)=MONTH(A333),H333+1,1001)</f>
        <v>1004</v>
      </c>
      <c r="I334" s="0" t="str">
        <f aca="false">YEAR(A334)&amp;RIGHT(G334,2)&amp;RIGHT(H334,3)</f>
        <v>202008004</v>
      </c>
      <c r="J334" s="122" t="s">
        <v>6371</v>
      </c>
      <c r="L334" s="0" t="s">
        <v>79</v>
      </c>
      <c r="N334" s="0" t="s">
        <v>80</v>
      </c>
      <c r="O334" s="7" t="n">
        <v>0.358333333333333</v>
      </c>
      <c r="P334" s="7" t="n">
        <v>0.36875</v>
      </c>
      <c r="Q334" s="0" t="s">
        <v>1667</v>
      </c>
      <c r="S334" s="0" t="s">
        <v>75</v>
      </c>
      <c r="T334" s="0" t="s">
        <v>6091</v>
      </c>
    </row>
    <row r="335" customFormat="false" ht="15" hidden="true" customHeight="false" outlineLevel="0" collapsed="false">
      <c r="A335" s="170" t="n">
        <v>44046</v>
      </c>
      <c r="B335" s="0" t="s">
        <v>204</v>
      </c>
      <c r="C335" s="1" t="n">
        <v>400</v>
      </c>
      <c r="D335" s="0" t="s">
        <v>104</v>
      </c>
      <c r="E335" s="0" t="s">
        <v>205</v>
      </c>
      <c r="G335" s="174" t="n">
        <f aca="false">MONTH(A335)+100</f>
        <v>108</v>
      </c>
      <c r="H335" s="0" t="n">
        <f aca="false">IF(MONTH(A335)=MONTH(A334),H334+1,1001)</f>
        <v>1005</v>
      </c>
      <c r="I335" s="0" t="str">
        <f aca="false">YEAR(A335)&amp;RIGHT(G335,2)&amp;RIGHT(H335,3)</f>
        <v>202008005</v>
      </c>
      <c r="J335" s="122" t="s">
        <v>6107</v>
      </c>
      <c r="K335" s="0" t="s">
        <v>204</v>
      </c>
      <c r="L335" s="0" t="s">
        <v>79</v>
      </c>
      <c r="N335" s="0" t="s">
        <v>80</v>
      </c>
      <c r="O335" s="7" t="n">
        <v>0.461111111111111</v>
      </c>
      <c r="P335" s="7" t="n">
        <v>0.473611111111111</v>
      </c>
      <c r="Q335" s="0" t="s">
        <v>207</v>
      </c>
      <c r="S335" s="0" t="s">
        <v>75</v>
      </c>
      <c r="T335" s="0" t="s">
        <v>6091</v>
      </c>
    </row>
    <row r="336" customFormat="false" ht="15" hidden="true" customHeight="false" outlineLevel="0" collapsed="false">
      <c r="A336" s="170" t="n">
        <v>44046</v>
      </c>
      <c r="B336" s="0" t="s">
        <v>1089</v>
      </c>
      <c r="C336" s="1" t="n">
        <v>250</v>
      </c>
      <c r="D336" s="0" t="s">
        <v>104</v>
      </c>
      <c r="E336" s="0" t="s">
        <v>1668</v>
      </c>
      <c r="G336" s="174" t="n">
        <f aca="false">MONTH(A336)+100</f>
        <v>108</v>
      </c>
      <c r="H336" s="0" t="n">
        <f aca="false">IF(MONTH(A336)=MONTH(A335),H335+1,1001)</f>
        <v>1006</v>
      </c>
      <c r="I336" s="0" t="str">
        <f aca="false">YEAR(A336)&amp;RIGHT(G336,2)&amp;RIGHT(H336,3)</f>
        <v>202008006</v>
      </c>
      <c r="J336" s="122" t="s">
        <v>6372</v>
      </c>
      <c r="L336" s="0" t="s">
        <v>131</v>
      </c>
      <c r="N336" s="0" t="s">
        <v>80</v>
      </c>
      <c r="O336" s="7" t="n">
        <v>0.611111111111111</v>
      </c>
      <c r="P336" s="7" t="n">
        <v>0.651388888888889</v>
      </c>
      <c r="Q336" s="0" t="s">
        <v>1669</v>
      </c>
      <c r="S336" s="0" t="s">
        <v>75</v>
      </c>
      <c r="T336" s="0" t="s">
        <v>6091</v>
      </c>
    </row>
    <row r="337" customFormat="false" ht="15" hidden="true" customHeight="false" outlineLevel="0" collapsed="false">
      <c r="A337" s="170" t="n">
        <v>44046</v>
      </c>
      <c r="B337" s="0" t="s">
        <v>1670</v>
      </c>
      <c r="C337" s="1" t="n">
        <v>300</v>
      </c>
      <c r="D337" s="0" t="s">
        <v>104</v>
      </c>
      <c r="E337" s="122" t="s">
        <v>1671</v>
      </c>
      <c r="F337" s="0" t="s">
        <v>6088</v>
      </c>
      <c r="G337" s="174" t="n">
        <f aca="false">MONTH(A337)+100</f>
        <v>108</v>
      </c>
      <c r="H337" s="0" t="n">
        <f aca="false">IF(MONTH(A337)=MONTH(A336),H336+1,1001)</f>
        <v>1007</v>
      </c>
      <c r="I337" s="0" t="str">
        <f aca="false">YEAR(A337)&amp;RIGHT(G337,2)&amp;RIGHT(H337,3)</f>
        <v>202008007</v>
      </c>
      <c r="J337" s="122" t="s">
        <v>6373</v>
      </c>
      <c r="K337" s="0" t="s">
        <v>1672</v>
      </c>
      <c r="L337" s="0" t="s">
        <v>131</v>
      </c>
      <c r="N337" s="0" t="s">
        <v>80</v>
      </c>
      <c r="O337" s="7" t="n">
        <v>0.663194444444444</v>
      </c>
      <c r="P337" s="7" t="n">
        <v>0.688194444444444</v>
      </c>
      <c r="Q337" s="0" t="s">
        <v>1673</v>
      </c>
      <c r="S337" s="0" t="s">
        <v>75</v>
      </c>
      <c r="T337" s="0" t="s">
        <v>6091</v>
      </c>
    </row>
    <row r="338" customFormat="false" ht="15" hidden="true" customHeight="false" outlineLevel="0" collapsed="false">
      <c r="A338" s="170" t="n">
        <v>44047</v>
      </c>
      <c r="B338" s="0" t="s">
        <v>1677</v>
      </c>
      <c r="C338" s="1" t="n">
        <v>300</v>
      </c>
      <c r="D338" s="0" t="s">
        <v>77</v>
      </c>
      <c r="E338" s="0" t="s">
        <v>1678</v>
      </c>
      <c r="G338" s="174" t="n">
        <f aca="false">MONTH(A338)+100</f>
        <v>108</v>
      </c>
      <c r="H338" s="0" t="n">
        <f aca="false">IF(MONTH(A338)=MONTH(A337),H337+1,1001)</f>
        <v>1008</v>
      </c>
      <c r="I338" s="0" t="str">
        <f aca="false">YEAR(A338)&amp;RIGHT(G338,2)&amp;RIGHT(H338,3)</f>
        <v>202008008</v>
      </c>
      <c r="J338" s="122" t="s">
        <v>6374</v>
      </c>
      <c r="L338" s="0" t="s">
        <v>187</v>
      </c>
      <c r="N338" s="0" t="s">
        <v>80</v>
      </c>
      <c r="O338" s="7" t="n">
        <v>0.490277777777778</v>
      </c>
      <c r="P338" s="7" t="n">
        <v>0.505555555555556</v>
      </c>
      <c r="Q338" s="0" t="s">
        <v>1679</v>
      </c>
      <c r="S338" s="0" t="s">
        <v>75</v>
      </c>
      <c r="T338" s="0" t="s">
        <v>6095</v>
      </c>
    </row>
    <row r="339" customFormat="false" ht="15" hidden="false" customHeight="false" outlineLevel="0" collapsed="false">
      <c r="A339" s="170" t="n">
        <v>44047</v>
      </c>
      <c r="B339" s="0" t="s">
        <v>1680</v>
      </c>
      <c r="C339" s="1" t="n">
        <v>400</v>
      </c>
      <c r="D339" s="0" t="s">
        <v>821</v>
      </c>
      <c r="E339" s="0" t="s">
        <v>1681</v>
      </c>
      <c r="G339" s="174" t="n">
        <f aca="false">MONTH(A339)+100</f>
        <v>108</v>
      </c>
      <c r="H339" s="0" t="n">
        <f aca="false">IF(MONTH(A339)=MONTH(A338),H338+1,1001)</f>
        <v>1009</v>
      </c>
      <c r="I339" s="0" t="str">
        <f aca="false">YEAR(A339)&amp;RIGHT(G339,2)&amp;RIGHT(H339,3)</f>
        <v>202008009</v>
      </c>
      <c r="J339" s="122" t="s">
        <v>6375</v>
      </c>
      <c r="K339" s="0" t="s">
        <v>1680</v>
      </c>
      <c r="L339" s="0" t="s">
        <v>100</v>
      </c>
      <c r="N339" s="0" t="s">
        <v>80</v>
      </c>
      <c r="O339" s="7" t="n">
        <v>0.332638888888889</v>
      </c>
      <c r="P339" s="7" t="n">
        <v>0.348611111111111</v>
      </c>
      <c r="Q339" s="0" t="s">
        <v>1682</v>
      </c>
      <c r="S339" s="0" t="s">
        <v>75</v>
      </c>
      <c r="T339" s="0" t="s">
        <v>6095</v>
      </c>
    </row>
    <row r="340" customFormat="false" ht="15" hidden="true" customHeight="false" outlineLevel="0" collapsed="false">
      <c r="A340" s="170" t="n">
        <v>44047</v>
      </c>
      <c r="B340" s="0" t="s">
        <v>1674</v>
      </c>
      <c r="C340" s="1" t="n">
        <v>400</v>
      </c>
      <c r="D340" s="0" t="s">
        <v>104</v>
      </c>
      <c r="E340" s="0" t="s">
        <v>1683</v>
      </c>
      <c r="G340" s="174" t="n">
        <f aca="false">MONTH(A340)+100</f>
        <v>108</v>
      </c>
      <c r="H340" s="0" t="n">
        <f aca="false">IF(MONTH(A340)=MONTH(A339),H339+1,1001)</f>
        <v>1010</v>
      </c>
      <c r="I340" s="0" t="str">
        <f aca="false">YEAR(A340)&amp;RIGHT(G340,2)&amp;RIGHT(H340,3)</f>
        <v>202008010</v>
      </c>
      <c r="J340" s="122" t="s">
        <v>6376</v>
      </c>
      <c r="L340" s="0" t="s">
        <v>113</v>
      </c>
      <c r="N340" s="0" t="s">
        <v>80</v>
      </c>
      <c r="O340" s="7" t="n">
        <v>0.555555555555556</v>
      </c>
      <c r="P340" s="7" t="n">
        <v>0.659722222222222</v>
      </c>
      <c r="Q340" s="0" t="s">
        <v>1684</v>
      </c>
      <c r="S340" s="0" t="s">
        <v>75</v>
      </c>
      <c r="T340" s="0" t="s">
        <v>6095</v>
      </c>
    </row>
    <row r="341" customFormat="false" ht="15" hidden="false" customHeight="false" outlineLevel="0" collapsed="false">
      <c r="A341" s="170" t="n">
        <v>44048</v>
      </c>
      <c r="B341" s="0" t="s">
        <v>1688</v>
      </c>
      <c r="C341" s="1" t="n">
        <v>300</v>
      </c>
      <c r="D341" s="0" t="s">
        <v>821</v>
      </c>
      <c r="E341" s="0" t="s">
        <v>1689</v>
      </c>
      <c r="G341" s="174" t="n">
        <f aca="false">MONTH(A341)+100</f>
        <v>108</v>
      </c>
      <c r="H341" s="0" t="n">
        <f aca="false">IF(MONTH(A341)=MONTH(A340),H340+1,1001)</f>
        <v>1011</v>
      </c>
      <c r="I341" s="0" t="str">
        <f aca="false">YEAR(A341)&amp;RIGHT(G341,2)&amp;RIGHT(H341,3)</f>
        <v>202008011</v>
      </c>
      <c r="J341" s="122" t="s">
        <v>6377</v>
      </c>
      <c r="K341" s="0" t="s">
        <v>1690</v>
      </c>
      <c r="L341" s="0" t="s">
        <v>187</v>
      </c>
      <c r="N341" s="0" t="s">
        <v>80</v>
      </c>
      <c r="O341" s="7" t="n">
        <v>0.400694444444444</v>
      </c>
      <c r="P341" s="7" t="n">
        <v>0.428472222222222</v>
      </c>
      <c r="Q341" s="0" t="s">
        <v>1691</v>
      </c>
      <c r="S341" s="0" t="s">
        <v>75</v>
      </c>
      <c r="T341" s="0" t="s">
        <v>6089</v>
      </c>
    </row>
    <row r="342" customFormat="false" ht="15" hidden="true" customHeight="false" outlineLevel="0" collapsed="false">
      <c r="A342" s="170" t="n">
        <v>44048</v>
      </c>
      <c r="B342" s="0" t="s">
        <v>1692</v>
      </c>
      <c r="C342" s="1" t="n">
        <v>350</v>
      </c>
      <c r="D342" s="0" t="s">
        <v>104</v>
      </c>
      <c r="E342" s="0" t="s">
        <v>1693</v>
      </c>
      <c r="G342" s="174" t="n">
        <f aca="false">MONTH(A342)+100</f>
        <v>108</v>
      </c>
      <c r="H342" s="0" t="n">
        <f aca="false">IF(MONTH(A342)=MONTH(A341),H341+1,1001)</f>
        <v>1012</v>
      </c>
      <c r="I342" s="0" t="str">
        <f aca="false">YEAR(A342)&amp;RIGHT(G342,2)&amp;RIGHT(H342,3)</f>
        <v>202008012</v>
      </c>
      <c r="J342" s="122" t="s">
        <v>6378</v>
      </c>
      <c r="L342" s="0" t="s">
        <v>394</v>
      </c>
      <c r="N342" s="0" t="s">
        <v>80</v>
      </c>
      <c r="O342" s="7" t="n">
        <v>0.444444444444444</v>
      </c>
      <c r="P342" s="7" t="n">
        <v>0.456944444444444</v>
      </c>
      <c r="Q342" s="0" t="s">
        <v>1694</v>
      </c>
      <c r="S342" s="0" t="s">
        <v>75</v>
      </c>
      <c r="T342" s="0" t="s">
        <v>6089</v>
      </c>
    </row>
    <row r="343" customFormat="false" ht="15" hidden="true" customHeight="false" outlineLevel="0" collapsed="false">
      <c r="A343" s="170" t="n">
        <v>44048</v>
      </c>
      <c r="B343" s="0" t="s">
        <v>204</v>
      </c>
      <c r="C343" s="1" t="n">
        <v>400</v>
      </c>
      <c r="D343" s="0" t="s">
        <v>104</v>
      </c>
      <c r="E343" s="0" t="s">
        <v>205</v>
      </c>
      <c r="G343" s="174" t="n">
        <f aca="false">MONTH(A343)+100</f>
        <v>108</v>
      </c>
      <c r="H343" s="0" t="n">
        <f aca="false">IF(MONTH(A343)=MONTH(A342),H342+1,1001)</f>
        <v>1013</v>
      </c>
      <c r="I343" s="0" t="str">
        <f aca="false">YEAR(A343)&amp;RIGHT(G343,2)&amp;RIGHT(H343,3)</f>
        <v>202008013</v>
      </c>
      <c r="J343" s="122" t="s">
        <v>6107</v>
      </c>
      <c r="K343" s="0" t="s">
        <v>204</v>
      </c>
      <c r="L343" s="0" t="s">
        <v>79</v>
      </c>
      <c r="N343" s="0" t="s">
        <v>80</v>
      </c>
      <c r="O343" s="7" t="n">
        <v>0.7625</v>
      </c>
      <c r="P343" s="7" t="n">
        <v>0.792361111111111</v>
      </c>
      <c r="Q343" s="0" t="s">
        <v>207</v>
      </c>
      <c r="S343" s="0" t="s">
        <v>75</v>
      </c>
      <c r="T343" s="0" t="s">
        <v>6089</v>
      </c>
    </row>
    <row r="344" customFormat="false" ht="15" hidden="false" customHeight="false" outlineLevel="0" collapsed="false">
      <c r="A344" s="170" t="n">
        <v>44049</v>
      </c>
      <c r="B344" s="0" t="s">
        <v>1701</v>
      </c>
      <c r="C344" s="1" t="n">
        <v>450</v>
      </c>
      <c r="D344" s="0" t="s">
        <v>69</v>
      </c>
      <c r="E344" s="0" t="s">
        <v>1702</v>
      </c>
      <c r="G344" s="174" t="n">
        <f aca="false">MONTH(A344)+100</f>
        <v>108</v>
      </c>
      <c r="H344" s="0" t="n">
        <f aca="false">IF(MONTH(A344)=MONTH(A343),H343+1,1001)</f>
        <v>1014</v>
      </c>
      <c r="I344" s="0" t="str">
        <f aca="false">YEAR(A344)&amp;RIGHT(G344,2)&amp;RIGHT(H344,3)</f>
        <v>202008014</v>
      </c>
      <c r="J344" s="122" t="s">
        <v>6379</v>
      </c>
      <c r="K344" s="0" t="s">
        <v>1703</v>
      </c>
      <c r="L344" s="0" t="s">
        <v>79</v>
      </c>
      <c r="N344" s="0" t="s">
        <v>80</v>
      </c>
      <c r="O344" s="7" t="n">
        <v>0.507638888888889</v>
      </c>
      <c r="P344" s="7" t="n">
        <v>0.529166666666667</v>
      </c>
      <c r="Q344" s="0" t="s">
        <v>1704</v>
      </c>
      <c r="S344" s="0" t="s">
        <v>75</v>
      </c>
      <c r="T344" s="0" t="s">
        <v>6097</v>
      </c>
    </row>
    <row r="345" customFormat="false" ht="15" hidden="false" customHeight="false" outlineLevel="0" collapsed="false">
      <c r="A345" s="170" t="n">
        <v>44050</v>
      </c>
      <c r="B345" s="0" t="s">
        <v>1706</v>
      </c>
      <c r="C345" s="1" t="n">
        <v>500</v>
      </c>
      <c r="D345" s="0" t="s">
        <v>821</v>
      </c>
      <c r="E345" s="122" t="s">
        <v>1707</v>
      </c>
      <c r="F345" s="0" t="s">
        <v>6088</v>
      </c>
      <c r="G345" s="174" t="n">
        <f aca="false">MONTH(A345)+100</f>
        <v>108</v>
      </c>
      <c r="H345" s="0" t="n">
        <f aca="false">IF(MONTH(A345)=MONTH(A344),H344+1,1001)</f>
        <v>1015</v>
      </c>
      <c r="I345" s="0" t="str">
        <f aca="false">YEAR(A345)&amp;RIGHT(G345,2)&amp;RIGHT(H345,3)</f>
        <v>202008015</v>
      </c>
      <c r="J345" s="122" t="s">
        <v>6380</v>
      </c>
      <c r="K345" s="0" t="s">
        <v>1708</v>
      </c>
      <c r="L345" s="0" t="s">
        <v>1227</v>
      </c>
      <c r="N345" s="0" t="s">
        <v>80</v>
      </c>
      <c r="O345" s="7" t="n">
        <v>0.382638888888889</v>
      </c>
      <c r="P345" s="7" t="n">
        <v>0.409027777777778</v>
      </c>
      <c r="Q345" s="0" t="s">
        <v>1709</v>
      </c>
      <c r="S345" s="0" t="s">
        <v>75</v>
      </c>
      <c r="T345" s="0" t="s">
        <v>5143</v>
      </c>
    </row>
    <row r="346" customFormat="false" ht="15" hidden="false" customHeight="false" outlineLevel="0" collapsed="false">
      <c r="A346" s="170" t="n">
        <v>44050</v>
      </c>
      <c r="B346" s="0" t="s">
        <v>1710</v>
      </c>
      <c r="C346" s="1" t="n">
        <v>430</v>
      </c>
      <c r="D346" s="0" t="s">
        <v>821</v>
      </c>
      <c r="E346" s="0" t="s">
        <v>1711</v>
      </c>
      <c r="G346" s="174" t="n">
        <f aca="false">MONTH(A346)+100</f>
        <v>108</v>
      </c>
      <c r="H346" s="0" t="n">
        <f aca="false">IF(MONTH(A346)=MONTH(A345),H345+1,1001)</f>
        <v>1016</v>
      </c>
      <c r="I346" s="0" t="str">
        <f aca="false">YEAR(A346)&amp;RIGHT(G346,2)&amp;RIGHT(H346,3)</f>
        <v>202008016</v>
      </c>
      <c r="J346" s="122" t="s">
        <v>6381</v>
      </c>
      <c r="K346" s="0" t="s">
        <v>1712</v>
      </c>
      <c r="L346" s="0" t="s">
        <v>131</v>
      </c>
      <c r="N346" s="0" t="s">
        <v>80</v>
      </c>
      <c r="O346" s="7" t="n">
        <v>0.590972222222222</v>
      </c>
      <c r="P346" s="7" t="n">
        <v>0.663194444444444</v>
      </c>
      <c r="Q346" s="0" t="s">
        <v>1713</v>
      </c>
      <c r="S346" s="0" t="s">
        <v>75</v>
      </c>
      <c r="T346" s="0" t="s">
        <v>5143</v>
      </c>
    </row>
    <row r="347" customFormat="false" ht="15" hidden="true" customHeight="false" outlineLevel="0" collapsed="false">
      <c r="A347" s="170" t="n">
        <v>44050</v>
      </c>
      <c r="B347" s="0" t="s">
        <v>1479</v>
      </c>
      <c r="C347" s="1" t="n">
        <v>300</v>
      </c>
      <c r="D347" s="0" t="s">
        <v>104</v>
      </c>
      <c r="E347" s="0" t="s">
        <v>1714</v>
      </c>
      <c r="G347" s="174" t="n">
        <f aca="false">MONTH(A347)+100</f>
        <v>108</v>
      </c>
      <c r="H347" s="0" t="n">
        <f aca="false">IF(MONTH(A347)=MONTH(A346),H346+1,1001)</f>
        <v>1017</v>
      </c>
      <c r="I347" s="0" t="str">
        <f aca="false">YEAR(A347)&amp;RIGHT(G347,2)&amp;RIGHT(H347,3)</f>
        <v>202008017</v>
      </c>
      <c r="J347" s="122" t="s">
        <v>6382</v>
      </c>
      <c r="L347" s="0" t="s">
        <v>394</v>
      </c>
      <c r="N347" s="0" t="s">
        <v>80</v>
      </c>
      <c r="O347" s="7" t="n">
        <v>0.303472222222222</v>
      </c>
      <c r="P347" s="7" t="n">
        <v>0.349305555555556</v>
      </c>
      <c r="Q347" s="0" t="s">
        <v>1715</v>
      </c>
      <c r="S347" s="0" t="s">
        <v>75</v>
      </c>
      <c r="T347" s="0" t="s">
        <v>5143</v>
      </c>
    </row>
    <row r="348" customFormat="false" ht="15" hidden="true" customHeight="false" outlineLevel="0" collapsed="false">
      <c r="A348" s="170" t="n">
        <v>44050</v>
      </c>
      <c r="B348" s="0" t="s">
        <v>520</v>
      </c>
      <c r="C348" s="1" t="n">
        <v>350</v>
      </c>
      <c r="D348" s="0" t="s">
        <v>104</v>
      </c>
      <c r="E348" s="0" t="s">
        <v>521</v>
      </c>
      <c r="G348" s="174" t="n">
        <f aca="false">MONTH(A348)+100</f>
        <v>108</v>
      </c>
      <c r="H348" s="0" t="n">
        <f aca="false">IF(MONTH(A348)=MONTH(A347),H347+1,1001)</f>
        <v>1018</v>
      </c>
      <c r="I348" s="0" t="str">
        <f aca="false">YEAR(A348)&amp;RIGHT(G348,2)&amp;RIGHT(H348,3)</f>
        <v>202008018</v>
      </c>
      <c r="J348" s="122" t="s">
        <v>6155</v>
      </c>
      <c r="L348" s="0" t="s">
        <v>113</v>
      </c>
      <c r="N348" s="0" t="s">
        <v>80</v>
      </c>
      <c r="O348" s="7" t="n">
        <v>0.467361111111111</v>
      </c>
      <c r="P348" s="7" t="n">
        <v>0.561111111111111</v>
      </c>
      <c r="Q348" s="0" t="s">
        <v>522</v>
      </c>
      <c r="S348" s="0" t="s">
        <v>75</v>
      </c>
      <c r="T348" s="0" t="s">
        <v>5143</v>
      </c>
    </row>
    <row r="349" customFormat="false" ht="15" hidden="true" customHeight="false" outlineLevel="0" collapsed="false">
      <c r="A349" s="170" t="n">
        <v>44050</v>
      </c>
      <c r="B349" s="0" t="s">
        <v>1229</v>
      </c>
      <c r="C349" s="1" t="n">
        <v>400</v>
      </c>
      <c r="D349" s="0" t="s">
        <v>104</v>
      </c>
      <c r="E349" s="0" t="s">
        <v>1716</v>
      </c>
      <c r="G349" s="174" t="n">
        <f aca="false">MONTH(A349)+100</f>
        <v>108</v>
      </c>
      <c r="H349" s="0" t="n">
        <f aca="false">IF(MONTH(A349)=MONTH(A348),H348+1,1001)</f>
        <v>1019</v>
      </c>
      <c r="I349" s="0" t="str">
        <f aca="false">YEAR(A349)&amp;RIGHT(G349,2)&amp;RIGHT(H349,3)</f>
        <v>202008019</v>
      </c>
      <c r="J349" s="122" t="s">
        <v>6383</v>
      </c>
      <c r="L349" s="0" t="s">
        <v>79</v>
      </c>
      <c r="N349" s="0" t="s">
        <v>80</v>
      </c>
      <c r="O349" s="7" t="n">
        <v>0.752083333333333</v>
      </c>
      <c r="P349" s="7" t="n">
        <v>0.791666666666667</v>
      </c>
      <c r="Q349" s="0" t="s">
        <v>1717</v>
      </c>
      <c r="S349" s="0" t="s">
        <v>75</v>
      </c>
      <c r="T349" s="0" t="s">
        <v>5143</v>
      </c>
    </row>
    <row r="350" customFormat="false" ht="15" hidden="true" customHeight="false" outlineLevel="0" collapsed="false">
      <c r="A350" s="170" t="n">
        <v>44050</v>
      </c>
      <c r="B350" s="0" t="s">
        <v>1718</v>
      </c>
      <c r="C350" s="1" t="n">
        <v>250</v>
      </c>
      <c r="D350" s="0" t="s">
        <v>104</v>
      </c>
      <c r="E350" s="0" t="s">
        <v>1719</v>
      </c>
      <c r="G350" s="174" t="n">
        <f aca="false">MONTH(A350)+100</f>
        <v>108</v>
      </c>
      <c r="H350" s="0" t="n">
        <f aca="false">IF(MONTH(A350)=MONTH(A349),H349+1,1001)</f>
        <v>1020</v>
      </c>
      <c r="I350" s="0" t="str">
        <f aca="false">YEAR(A350)&amp;RIGHT(G350,2)&amp;RIGHT(H350,3)</f>
        <v>202008020</v>
      </c>
      <c r="J350" s="122" t="s">
        <v>6384</v>
      </c>
      <c r="L350" s="0" t="s">
        <v>1720</v>
      </c>
      <c r="N350" s="0" t="s">
        <v>80</v>
      </c>
      <c r="O350" s="7" t="n">
        <v>0.818055555555556</v>
      </c>
      <c r="P350" s="7" t="n">
        <v>0.840277777777778</v>
      </c>
      <c r="Q350" s="0" t="s">
        <v>1721</v>
      </c>
      <c r="S350" s="0" t="s">
        <v>75</v>
      </c>
      <c r="T350" s="0" t="s">
        <v>5143</v>
      </c>
    </row>
    <row r="351" customFormat="false" ht="15" hidden="false" customHeight="false" outlineLevel="0" collapsed="false">
      <c r="A351" s="170" t="n">
        <v>44050</v>
      </c>
      <c r="B351" s="0" t="s">
        <v>1118</v>
      </c>
      <c r="C351" s="1" t="n">
        <v>250</v>
      </c>
      <c r="D351" s="0" t="s">
        <v>729</v>
      </c>
      <c r="E351" s="0" t="s">
        <v>755</v>
      </c>
      <c r="G351" s="174" t="n">
        <f aca="false">MONTH(A351)+100</f>
        <v>108</v>
      </c>
      <c r="H351" s="0" t="n">
        <f aca="false">IF(MONTH(A351)=MONTH(A350),H350+1,1001)</f>
        <v>1021</v>
      </c>
      <c r="I351" s="0" t="str">
        <f aca="false">YEAR(A351)&amp;RIGHT(G351,2)&amp;RIGHT(H351,3)</f>
        <v>202008021</v>
      </c>
      <c r="J351" s="122" t="s">
        <v>6187</v>
      </c>
      <c r="K351" s="0" t="s">
        <v>756</v>
      </c>
      <c r="L351" s="0" t="s">
        <v>159</v>
      </c>
      <c r="N351" s="0" t="s">
        <v>80</v>
      </c>
      <c r="O351" s="7" t="n">
        <v>0.874305555555556</v>
      </c>
      <c r="P351" s="7" t="n">
        <v>0.894444444444444</v>
      </c>
      <c r="Q351" s="0" t="s">
        <v>758</v>
      </c>
      <c r="S351" s="0" t="s">
        <v>75</v>
      </c>
      <c r="T351" s="0" t="s">
        <v>5143</v>
      </c>
    </row>
    <row r="352" customFormat="false" ht="15" hidden="false" customHeight="false" outlineLevel="0" collapsed="false">
      <c r="A352" s="170" t="n">
        <v>44051</v>
      </c>
      <c r="B352" s="0" t="s">
        <v>1723</v>
      </c>
      <c r="C352" s="1" t="n">
        <v>350</v>
      </c>
      <c r="D352" s="0" t="s">
        <v>821</v>
      </c>
      <c r="E352" s="122" t="s">
        <v>1724</v>
      </c>
      <c r="F352" s="0" t="s">
        <v>6088</v>
      </c>
      <c r="G352" s="174" t="n">
        <f aca="false">MONTH(A352)+100</f>
        <v>108</v>
      </c>
      <c r="H352" s="0" t="n">
        <f aca="false">IF(MONTH(A352)=MONTH(A351),H351+1,1001)</f>
        <v>1022</v>
      </c>
      <c r="I352" s="0" t="str">
        <f aca="false">YEAR(A352)&amp;RIGHT(G352,2)&amp;RIGHT(H352,3)</f>
        <v>202008022</v>
      </c>
      <c r="J352" s="122" t="s">
        <v>6385</v>
      </c>
      <c r="K352" s="0" t="s">
        <v>1725</v>
      </c>
      <c r="L352" s="0" t="s">
        <v>100</v>
      </c>
      <c r="N352" s="0" t="s">
        <v>80</v>
      </c>
      <c r="O352" s="7" t="n">
        <v>0.724305555555556</v>
      </c>
      <c r="P352" s="7" t="n">
        <v>0.732638888888889</v>
      </c>
      <c r="Q352" s="0" t="s">
        <v>1726</v>
      </c>
      <c r="S352" s="0" t="s">
        <v>115</v>
      </c>
      <c r="T352" s="0" t="s">
        <v>6106</v>
      </c>
    </row>
    <row r="353" customFormat="false" ht="15" hidden="true" customHeight="false" outlineLevel="0" collapsed="false">
      <c r="A353" s="170" t="n">
        <v>44051</v>
      </c>
      <c r="B353" s="0" t="s">
        <v>1727</v>
      </c>
      <c r="C353" s="1" t="n">
        <v>400</v>
      </c>
      <c r="D353" s="0" t="s">
        <v>104</v>
      </c>
      <c r="E353" s="122" t="s">
        <v>1728</v>
      </c>
      <c r="F353" s="0" t="s">
        <v>6088</v>
      </c>
      <c r="G353" s="174" t="n">
        <f aca="false">MONTH(A353)+100</f>
        <v>108</v>
      </c>
      <c r="H353" s="0" t="n">
        <f aca="false">IF(MONTH(A353)=MONTH(A352),H352+1,1001)</f>
        <v>1023</v>
      </c>
      <c r="I353" s="0" t="str">
        <f aca="false">YEAR(A353)&amp;RIGHT(G353,2)&amp;RIGHT(H353,3)</f>
        <v>202008023</v>
      </c>
      <c r="J353" s="122" t="s">
        <v>6386</v>
      </c>
      <c r="L353" s="0" t="s">
        <v>100</v>
      </c>
      <c r="N353" s="0" t="s">
        <v>80</v>
      </c>
      <c r="O353" s="7" t="n">
        <v>0.676388888888889</v>
      </c>
      <c r="P353" s="7" t="n">
        <v>0.692361111111111</v>
      </c>
      <c r="Q353" s="0" t="s">
        <v>1729</v>
      </c>
      <c r="S353" s="0" t="s">
        <v>115</v>
      </c>
      <c r="T353" s="0" t="s">
        <v>6106</v>
      </c>
    </row>
    <row r="354" customFormat="false" ht="15" hidden="true" customHeight="false" outlineLevel="0" collapsed="false">
      <c r="A354" s="170" t="n">
        <v>44051</v>
      </c>
      <c r="B354" s="0" t="s">
        <v>204</v>
      </c>
      <c r="C354" s="1" t="n">
        <v>400</v>
      </c>
      <c r="D354" s="0" t="s">
        <v>104</v>
      </c>
      <c r="E354" s="0" t="s">
        <v>205</v>
      </c>
      <c r="G354" s="174" t="n">
        <f aca="false">MONTH(A354)+100</f>
        <v>108</v>
      </c>
      <c r="H354" s="0" t="n">
        <f aca="false">IF(MONTH(A354)=MONTH(A353),H353+1,1001)</f>
        <v>1024</v>
      </c>
      <c r="I354" s="0" t="str">
        <f aca="false">YEAR(A354)&amp;RIGHT(G354,2)&amp;RIGHT(H354,3)</f>
        <v>202008024</v>
      </c>
      <c r="J354" s="122" t="s">
        <v>6107</v>
      </c>
      <c r="K354" s="0" t="s">
        <v>204</v>
      </c>
      <c r="L354" s="0" t="s">
        <v>79</v>
      </c>
      <c r="N354" s="0" t="s">
        <v>80</v>
      </c>
      <c r="O354" s="7" t="n">
        <v>0.783333333333333</v>
      </c>
      <c r="P354" s="7" t="n">
        <v>0.816666666666667</v>
      </c>
      <c r="Q354" s="0" t="s">
        <v>207</v>
      </c>
      <c r="S354" s="0" t="s">
        <v>115</v>
      </c>
      <c r="T354" s="0" t="s">
        <v>6106</v>
      </c>
    </row>
    <row r="355" customFormat="false" ht="15" hidden="true" customHeight="false" outlineLevel="0" collapsed="false">
      <c r="A355" s="170" t="n">
        <v>44053</v>
      </c>
      <c r="B355" s="0" t="s">
        <v>1734</v>
      </c>
      <c r="C355" s="1" t="n">
        <v>300</v>
      </c>
      <c r="D355" s="0" t="s">
        <v>821</v>
      </c>
      <c r="E355" s="0" t="n">
        <v>71312017</v>
      </c>
      <c r="G355" s="174" t="n">
        <f aca="false">MONTH(A355)+100</f>
        <v>108</v>
      </c>
      <c r="H355" s="0" t="n">
        <f aca="false">IF(MONTH(A355)=MONTH(A354),H354+1,1001)</f>
        <v>1025</v>
      </c>
      <c r="I355" s="0" t="str">
        <f aca="false">YEAR(A355)&amp;RIGHT(G355,2)&amp;RIGHT(H355,3)</f>
        <v>202008025</v>
      </c>
      <c r="J355" s="122" t="s">
        <v>6387</v>
      </c>
      <c r="K355" s="0" t="s">
        <v>233</v>
      </c>
      <c r="L355" s="0" t="s">
        <v>228</v>
      </c>
      <c r="N355" s="0" t="s">
        <v>80</v>
      </c>
      <c r="O355" s="7" t="n">
        <v>0.69375</v>
      </c>
      <c r="P355" s="7" t="n">
        <v>0.715277777777778</v>
      </c>
      <c r="Q355" s="0" t="s">
        <v>1735</v>
      </c>
      <c r="S355" s="0" t="s">
        <v>115</v>
      </c>
      <c r="T355" s="0" t="s">
        <v>6091</v>
      </c>
    </row>
    <row r="356" customFormat="false" ht="15" hidden="true" customHeight="false" outlineLevel="0" collapsed="false">
      <c r="A356" s="170" t="n">
        <v>44053</v>
      </c>
      <c r="B356" s="0" t="s">
        <v>1292</v>
      </c>
      <c r="C356" s="1" t="n">
        <v>300</v>
      </c>
      <c r="D356" s="0" t="s">
        <v>104</v>
      </c>
      <c r="E356" s="0" t="s">
        <v>1736</v>
      </c>
      <c r="G356" s="174" t="n">
        <f aca="false">MONTH(A356)+100</f>
        <v>108</v>
      </c>
      <c r="H356" s="0" t="n">
        <f aca="false">IF(MONTH(A356)=MONTH(A355),H355+1,1001)</f>
        <v>1026</v>
      </c>
      <c r="I356" s="0" t="str">
        <f aca="false">YEAR(A356)&amp;RIGHT(G356,2)&amp;RIGHT(H356,3)</f>
        <v>202008026</v>
      </c>
      <c r="J356" s="122" t="s">
        <v>6388</v>
      </c>
      <c r="L356" s="0" t="s">
        <v>100</v>
      </c>
      <c r="N356" s="0" t="s">
        <v>80</v>
      </c>
      <c r="O356" s="7" t="n">
        <v>0.348611111111111</v>
      </c>
      <c r="P356" s="7" t="n">
        <v>0.38125</v>
      </c>
      <c r="Q356" s="0" t="s">
        <v>1737</v>
      </c>
      <c r="S356" s="0" t="s">
        <v>115</v>
      </c>
      <c r="T356" s="0" t="s">
        <v>6091</v>
      </c>
    </row>
    <row r="357" customFormat="false" ht="15" hidden="true" customHeight="false" outlineLevel="0" collapsed="false">
      <c r="A357" s="170" t="n">
        <v>44053</v>
      </c>
      <c r="B357" s="0" t="s">
        <v>1250</v>
      </c>
      <c r="C357" s="1" t="n">
        <v>300</v>
      </c>
      <c r="D357" s="0" t="s">
        <v>104</v>
      </c>
      <c r="E357" s="122" t="s">
        <v>1738</v>
      </c>
      <c r="F357" s="0" t="s">
        <v>6088</v>
      </c>
      <c r="G357" s="174" t="n">
        <f aca="false">MONTH(A357)+100</f>
        <v>108</v>
      </c>
      <c r="H357" s="0" t="n">
        <f aca="false">IF(MONTH(A357)=MONTH(A356),H356+1,1001)</f>
        <v>1027</v>
      </c>
      <c r="I357" s="0" t="str">
        <f aca="false">YEAR(A357)&amp;RIGHT(G357,2)&amp;RIGHT(H357,3)</f>
        <v>202008027</v>
      </c>
      <c r="J357" s="122" t="s">
        <v>6389</v>
      </c>
      <c r="L357" s="0" t="s">
        <v>100</v>
      </c>
      <c r="N357" s="0" t="s">
        <v>80</v>
      </c>
      <c r="O357" s="7" t="n">
        <v>0.402083333333333</v>
      </c>
      <c r="P357" s="7" t="n">
        <v>0.414583333333333</v>
      </c>
      <c r="Q357" s="0" t="s">
        <v>1739</v>
      </c>
      <c r="S357" s="0" t="s">
        <v>115</v>
      </c>
      <c r="T357" s="0" t="s">
        <v>6091</v>
      </c>
    </row>
    <row r="358" customFormat="false" ht="15" hidden="true" customHeight="false" outlineLevel="0" collapsed="false">
      <c r="A358" s="170" t="n">
        <v>44053</v>
      </c>
      <c r="B358" s="0" t="s">
        <v>1740</v>
      </c>
      <c r="C358" s="1" t="n">
        <v>300</v>
      </c>
      <c r="D358" s="0" t="s">
        <v>104</v>
      </c>
      <c r="E358" s="0" t="s">
        <v>1741</v>
      </c>
      <c r="G358" s="174" t="n">
        <f aca="false">MONTH(A358)+100</f>
        <v>108</v>
      </c>
      <c r="H358" s="0" t="n">
        <f aca="false">IF(MONTH(A358)=MONTH(A357),H357+1,1001)</f>
        <v>1028</v>
      </c>
      <c r="I358" s="0" t="str">
        <f aca="false">YEAR(A358)&amp;RIGHT(G358,2)&amp;RIGHT(H358,3)</f>
        <v>202008028</v>
      </c>
      <c r="J358" s="122" t="s">
        <v>6390</v>
      </c>
      <c r="L358" s="0" t="s">
        <v>159</v>
      </c>
      <c r="N358" s="0" t="s">
        <v>80</v>
      </c>
      <c r="O358" s="7" t="n">
        <v>0.440972222222222</v>
      </c>
      <c r="P358" s="7" t="n">
        <v>0.459027777777778</v>
      </c>
      <c r="Q358" s="0" t="s">
        <v>1742</v>
      </c>
      <c r="S358" s="0" t="s">
        <v>115</v>
      </c>
      <c r="T358" s="0" t="s">
        <v>6091</v>
      </c>
    </row>
    <row r="359" customFormat="false" ht="15" hidden="true" customHeight="false" outlineLevel="0" collapsed="false">
      <c r="A359" s="170" t="n">
        <v>44053</v>
      </c>
      <c r="B359" s="0" t="s">
        <v>1743</v>
      </c>
      <c r="C359" s="1" t="n">
        <v>400</v>
      </c>
      <c r="D359" s="0" t="s">
        <v>104</v>
      </c>
      <c r="E359" s="0" t="s">
        <v>1744</v>
      </c>
      <c r="G359" s="174" t="n">
        <f aca="false">MONTH(A359)+100</f>
        <v>108</v>
      </c>
      <c r="H359" s="0" t="n">
        <f aca="false">IF(MONTH(A359)=MONTH(A358),H358+1,1001)</f>
        <v>1029</v>
      </c>
      <c r="I359" s="0" t="str">
        <f aca="false">YEAR(A359)&amp;RIGHT(G359,2)&amp;RIGHT(H359,3)</f>
        <v>202008029</v>
      </c>
      <c r="J359" s="122" t="s">
        <v>6391</v>
      </c>
      <c r="L359" s="0" t="s">
        <v>79</v>
      </c>
      <c r="N359" s="0" t="s">
        <v>80</v>
      </c>
      <c r="O359" s="7" t="n">
        <v>0.745833333333333</v>
      </c>
      <c r="P359" s="7" t="n">
        <v>0.771527777777778</v>
      </c>
      <c r="Q359" s="0" t="s">
        <v>1745</v>
      </c>
      <c r="S359" s="0" t="s">
        <v>115</v>
      </c>
      <c r="T359" s="0" t="s">
        <v>6091</v>
      </c>
    </row>
    <row r="360" customFormat="false" ht="15" hidden="false" customHeight="false" outlineLevel="0" collapsed="false">
      <c r="A360" s="170" t="n">
        <v>44054</v>
      </c>
      <c r="B360" s="0" t="s">
        <v>1750</v>
      </c>
      <c r="C360" s="1" t="n">
        <v>440</v>
      </c>
      <c r="D360" s="0" t="s">
        <v>821</v>
      </c>
      <c r="E360" s="0" t="s">
        <v>1751</v>
      </c>
      <c r="G360" s="174" t="n">
        <f aca="false">MONTH(A360)+100</f>
        <v>108</v>
      </c>
      <c r="H360" s="0" t="n">
        <f aca="false">IF(MONTH(A360)=MONTH(A359),H359+1,1001)</f>
        <v>1030</v>
      </c>
      <c r="I360" s="0" t="str">
        <f aca="false">YEAR(A360)&amp;RIGHT(G360,2)&amp;RIGHT(H360,3)</f>
        <v>202008030</v>
      </c>
      <c r="J360" s="122" t="s">
        <v>6392</v>
      </c>
      <c r="K360" s="0" t="s">
        <v>1752</v>
      </c>
      <c r="L360" s="0" t="s">
        <v>85</v>
      </c>
      <c r="N360" s="0" t="s">
        <v>80</v>
      </c>
      <c r="O360" s="7" t="n">
        <v>0.625694444444444</v>
      </c>
      <c r="P360" s="7" t="n">
        <v>0.665972222222222</v>
      </c>
      <c r="Q360" s="0" t="s">
        <v>1753</v>
      </c>
      <c r="S360" s="0" t="s">
        <v>115</v>
      </c>
      <c r="T360" s="0" t="s">
        <v>6095</v>
      </c>
    </row>
    <row r="361" customFormat="false" ht="15" hidden="true" customHeight="false" outlineLevel="0" collapsed="false">
      <c r="A361" s="170" t="n">
        <v>44054</v>
      </c>
      <c r="B361" s="0" t="s">
        <v>204</v>
      </c>
      <c r="C361" s="1" t="n">
        <v>400</v>
      </c>
      <c r="D361" s="0" t="s">
        <v>104</v>
      </c>
      <c r="E361" s="0" t="s">
        <v>205</v>
      </c>
      <c r="G361" s="174" t="n">
        <f aca="false">MONTH(A361)+100</f>
        <v>108</v>
      </c>
      <c r="H361" s="0" t="n">
        <f aca="false">IF(MONTH(A361)=MONTH(A360),H360+1,1001)</f>
        <v>1031</v>
      </c>
      <c r="I361" s="0" t="str">
        <f aca="false">YEAR(A361)&amp;RIGHT(G361,2)&amp;RIGHT(H361,3)</f>
        <v>202008031</v>
      </c>
      <c r="J361" s="122" t="s">
        <v>6107</v>
      </c>
      <c r="K361" s="0" t="s">
        <v>204</v>
      </c>
      <c r="L361" s="0" t="s">
        <v>79</v>
      </c>
      <c r="N361" s="0" t="s">
        <v>80</v>
      </c>
      <c r="O361" s="7" t="n">
        <v>0.401388888888889</v>
      </c>
      <c r="P361" s="7" t="n">
        <v>0.434722222222222</v>
      </c>
      <c r="Q361" s="0" t="s">
        <v>207</v>
      </c>
      <c r="S361" s="0" t="s">
        <v>115</v>
      </c>
      <c r="T361" s="0" t="s">
        <v>6095</v>
      </c>
    </row>
    <row r="362" customFormat="false" ht="15" hidden="true" customHeight="false" outlineLevel="0" collapsed="false">
      <c r="A362" s="170" t="n">
        <v>44054</v>
      </c>
      <c r="B362" s="0" t="s">
        <v>134</v>
      </c>
      <c r="C362" s="1" t="n">
        <v>300</v>
      </c>
      <c r="D362" s="0" t="s">
        <v>104</v>
      </c>
      <c r="E362" s="122" t="s">
        <v>1754</v>
      </c>
      <c r="F362" s="0" t="s">
        <v>6088</v>
      </c>
      <c r="G362" s="174" t="n">
        <f aca="false">MONTH(A362)+100</f>
        <v>108</v>
      </c>
      <c r="H362" s="0" t="n">
        <f aca="false">IF(MONTH(A362)=MONTH(A361),H361+1,1001)</f>
        <v>1032</v>
      </c>
      <c r="I362" s="0" t="str">
        <f aca="false">YEAR(A362)&amp;RIGHT(G362,2)&amp;RIGHT(H362,3)</f>
        <v>202008032</v>
      </c>
      <c r="J362" s="122" t="s">
        <v>6393</v>
      </c>
      <c r="K362" s="0" t="s">
        <v>134</v>
      </c>
      <c r="L362" s="0" t="s">
        <v>131</v>
      </c>
      <c r="N362" s="0" t="s">
        <v>80</v>
      </c>
      <c r="O362" s="7" t="n">
        <v>0.519444444444444</v>
      </c>
      <c r="P362" s="7" t="n">
        <v>0.561111111111111</v>
      </c>
      <c r="Q362" s="0" t="s">
        <v>1755</v>
      </c>
      <c r="S362" s="0" t="s">
        <v>115</v>
      </c>
      <c r="T362" s="0" t="s">
        <v>6095</v>
      </c>
    </row>
    <row r="363" customFormat="false" ht="15" hidden="true" customHeight="false" outlineLevel="0" collapsed="false">
      <c r="A363" s="170" t="n">
        <v>44054</v>
      </c>
      <c r="B363" s="0" t="s">
        <v>134</v>
      </c>
      <c r="C363" s="1" t="n">
        <v>300</v>
      </c>
      <c r="D363" s="0" t="s">
        <v>104</v>
      </c>
      <c r="E363" s="0" t="s">
        <v>1756</v>
      </c>
      <c r="G363" s="174" t="n">
        <f aca="false">MONTH(A363)+100</f>
        <v>108</v>
      </c>
      <c r="H363" s="0" t="n">
        <f aca="false">IF(MONTH(A363)=MONTH(A362),H362+1,1001)</f>
        <v>1033</v>
      </c>
      <c r="I363" s="0" t="str">
        <f aca="false">YEAR(A363)&amp;RIGHT(G363,2)&amp;RIGHT(H363,3)</f>
        <v>202008033</v>
      </c>
      <c r="J363" s="122" t="s">
        <v>6394</v>
      </c>
      <c r="K363" s="0" t="s">
        <v>134</v>
      </c>
      <c r="L363" s="0" t="s">
        <v>131</v>
      </c>
      <c r="N363" s="0" t="s">
        <v>80</v>
      </c>
      <c r="O363" s="7" t="n">
        <v>0.566666666666667</v>
      </c>
      <c r="P363" s="7" t="n">
        <v>0.566666666666667</v>
      </c>
      <c r="Q363" s="0" t="s">
        <v>1755</v>
      </c>
      <c r="S363" s="0" t="s">
        <v>115</v>
      </c>
      <c r="T363" s="0" t="s">
        <v>6095</v>
      </c>
    </row>
    <row r="364" customFormat="false" ht="15" hidden="true" customHeight="false" outlineLevel="0" collapsed="false">
      <c r="A364" s="170" t="n">
        <v>44054</v>
      </c>
      <c r="B364" s="0" t="s">
        <v>134</v>
      </c>
      <c r="C364" s="1" t="n">
        <v>300</v>
      </c>
      <c r="D364" s="0" t="s">
        <v>104</v>
      </c>
      <c r="E364" s="0" t="s">
        <v>1757</v>
      </c>
      <c r="G364" s="174" t="n">
        <f aca="false">MONTH(A364)+100</f>
        <v>108</v>
      </c>
      <c r="H364" s="0" t="n">
        <f aca="false">IF(MONTH(A364)=MONTH(A363),H363+1,1001)</f>
        <v>1034</v>
      </c>
      <c r="I364" s="0" t="str">
        <f aca="false">YEAR(A364)&amp;RIGHT(G364,2)&amp;RIGHT(H364,3)</f>
        <v>202008034</v>
      </c>
      <c r="J364" s="122" t="s">
        <v>6395</v>
      </c>
      <c r="K364" s="0" t="s">
        <v>134</v>
      </c>
      <c r="L364" s="0" t="s">
        <v>131</v>
      </c>
      <c r="N364" s="0" t="s">
        <v>80</v>
      </c>
      <c r="O364" s="7" t="n">
        <v>0.580555555555556</v>
      </c>
      <c r="P364" s="7" t="n">
        <v>0.580555555555556</v>
      </c>
      <c r="Q364" s="0" t="s">
        <v>1755</v>
      </c>
      <c r="S364" s="0" t="s">
        <v>115</v>
      </c>
      <c r="T364" s="0" t="s">
        <v>6095</v>
      </c>
    </row>
    <row r="365" customFormat="false" ht="15" hidden="false" customHeight="false" outlineLevel="0" collapsed="false">
      <c r="A365" s="170" t="n">
        <v>44055</v>
      </c>
      <c r="B365" s="0" t="s">
        <v>233</v>
      </c>
      <c r="C365" s="1" t="n">
        <v>380</v>
      </c>
      <c r="D365" s="0" t="s">
        <v>821</v>
      </c>
      <c r="E365" s="0" t="s">
        <v>1759</v>
      </c>
      <c r="G365" s="174" t="n">
        <f aca="false">MONTH(A365)+100</f>
        <v>108</v>
      </c>
      <c r="H365" s="0" t="n">
        <f aca="false">IF(MONTH(A365)=MONTH(A364),H364+1,1001)</f>
        <v>1035</v>
      </c>
      <c r="I365" s="0" t="str">
        <f aca="false">YEAR(A365)&amp;RIGHT(G365,2)&amp;RIGHT(H365,3)</f>
        <v>202008035</v>
      </c>
      <c r="J365" s="122" t="s">
        <v>6396</v>
      </c>
      <c r="K365" s="0" t="s">
        <v>233</v>
      </c>
      <c r="L365" s="0" t="s">
        <v>100</v>
      </c>
      <c r="N365" s="0" t="s">
        <v>72</v>
      </c>
      <c r="O365" s="7" t="n">
        <v>0.596527777777778</v>
      </c>
      <c r="P365" s="7" t="n">
        <v>0.596527777777778</v>
      </c>
      <c r="Q365" s="0" t="s">
        <v>1760</v>
      </c>
      <c r="S365" s="0" t="s">
        <v>115</v>
      </c>
      <c r="T365" s="0" t="s">
        <v>6089</v>
      </c>
    </row>
    <row r="366" customFormat="false" ht="15" hidden="false" customHeight="false" outlineLevel="0" collapsed="false">
      <c r="A366" s="170" t="n">
        <v>44055</v>
      </c>
      <c r="B366" s="0" t="s">
        <v>1761</v>
      </c>
      <c r="C366" s="1" t="n">
        <v>580</v>
      </c>
      <c r="D366" s="0" t="s">
        <v>821</v>
      </c>
      <c r="E366" s="0" t="s">
        <v>1762</v>
      </c>
      <c r="G366" s="174" t="n">
        <f aca="false">MONTH(A366)+100</f>
        <v>108</v>
      </c>
      <c r="H366" s="0" t="n">
        <f aca="false">IF(MONTH(A366)=MONTH(A365),H365+1,1001)</f>
        <v>1036</v>
      </c>
      <c r="I366" s="0" t="str">
        <f aca="false">YEAR(A366)&amp;RIGHT(G366,2)&amp;RIGHT(H366,3)</f>
        <v>202008036</v>
      </c>
      <c r="J366" s="122" t="s">
        <v>6397</v>
      </c>
      <c r="K366" s="0" t="s">
        <v>1761</v>
      </c>
      <c r="L366" s="0" t="s">
        <v>131</v>
      </c>
      <c r="N366" s="0" t="s">
        <v>72</v>
      </c>
      <c r="O366" s="85" t="n">
        <v>0.596527777777778</v>
      </c>
      <c r="P366" s="85" t="n">
        <v>0.596527777777778</v>
      </c>
      <c r="Q366" s="0" t="s">
        <v>1763</v>
      </c>
      <c r="S366" s="0" t="s">
        <v>115</v>
      </c>
      <c r="T366" s="0" t="s">
        <v>6089</v>
      </c>
    </row>
    <row r="367" customFormat="false" ht="15" hidden="true" customHeight="false" outlineLevel="0" collapsed="false">
      <c r="A367" s="170" t="n">
        <v>44057</v>
      </c>
      <c r="B367" s="0" t="s">
        <v>204</v>
      </c>
      <c r="C367" s="1" t="n">
        <v>400</v>
      </c>
      <c r="D367" s="0" t="s">
        <v>104</v>
      </c>
      <c r="E367" s="0" t="s">
        <v>205</v>
      </c>
      <c r="G367" s="174" t="n">
        <f aca="false">MONTH(A367)+100</f>
        <v>108</v>
      </c>
      <c r="H367" s="0" t="n">
        <f aca="false">IF(MONTH(A367)=MONTH(A366),H366+1,1001)</f>
        <v>1037</v>
      </c>
      <c r="I367" s="0" t="str">
        <f aca="false">YEAR(A367)&amp;RIGHT(G367,2)&amp;RIGHT(H367,3)</f>
        <v>202008037</v>
      </c>
      <c r="J367" s="122" t="s">
        <v>6107</v>
      </c>
      <c r="K367" s="0" t="s">
        <v>204</v>
      </c>
      <c r="L367" s="0" t="s">
        <v>79</v>
      </c>
      <c r="N367" s="0" t="s">
        <v>80</v>
      </c>
      <c r="O367" s="7" t="n">
        <v>0.479166666666667</v>
      </c>
      <c r="P367" s="7" t="n">
        <v>0.515277777777778</v>
      </c>
      <c r="Q367" s="0" t="s">
        <v>207</v>
      </c>
      <c r="S367" s="0" t="s">
        <v>115</v>
      </c>
      <c r="T367" s="0" t="s">
        <v>5143</v>
      </c>
    </row>
    <row r="368" customFormat="false" ht="15" hidden="true" customHeight="false" outlineLevel="0" collapsed="false">
      <c r="A368" s="170" t="n">
        <v>44058</v>
      </c>
      <c r="B368" s="0" t="s">
        <v>98</v>
      </c>
      <c r="C368" s="1" t="n">
        <v>300</v>
      </c>
      <c r="D368" s="0" t="s">
        <v>77</v>
      </c>
      <c r="E368" s="0" t="s">
        <v>1768</v>
      </c>
      <c r="G368" s="174" t="n">
        <f aca="false">MONTH(A368)+100</f>
        <v>108</v>
      </c>
      <c r="H368" s="0" t="n">
        <f aca="false">IF(MONTH(A368)=MONTH(A367),H367+1,1001)</f>
        <v>1038</v>
      </c>
      <c r="I368" s="0" t="str">
        <f aca="false">YEAR(A368)&amp;RIGHT(G368,2)&amp;RIGHT(H368,3)</f>
        <v>202008038</v>
      </c>
      <c r="J368" s="122" t="s">
        <v>6398</v>
      </c>
      <c r="L368" s="0" t="s">
        <v>100</v>
      </c>
      <c r="N368" s="0" t="s">
        <v>80</v>
      </c>
      <c r="O368" s="7" t="n">
        <v>0.688888888888889</v>
      </c>
      <c r="P368" s="7" t="n">
        <v>0.708333333333333</v>
      </c>
      <c r="Q368" s="0" t="s">
        <v>1769</v>
      </c>
      <c r="S368" s="0" t="s">
        <v>332</v>
      </c>
      <c r="T368" s="0" t="s">
        <v>6106</v>
      </c>
    </row>
    <row r="369" customFormat="false" ht="15" hidden="true" customHeight="false" outlineLevel="0" collapsed="false">
      <c r="A369" s="170" t="n">
        <v>44058</v>
      </c>
      <c r="B369" s="0" t="s">
        <v>1388</v>
      </c>
      <c r="C369" s="1" t="n">
        <v>300</v>
      </c>
      <c r="D369" s="0" t="s">
        <v>77</v>
      </c>
      <c r="E369" s="0" t="s">
        <v>1389</v>
      </c>
      <c r="G369" s="174" t="n">
        <f aca="false">MONTH(A369)+100</f>
        <v>108</v>
      </c>
      <c r="H369" s="0" t="n">
        <f aca="false">IF(MONTH(A369)=MONTH(A368),H368+1,1001)</f>
        <v>1039</v>
      </c>
      <c r="I369" s="0" t="str">
        <f aca="false">YEAR(A369)&amp;RIGHT(G369,2)&amp;RIGHT(H369,3)</f>
        <v>202008039</v>
      </c>
      <c r="J369" s="122" t="s">
        <v>6305</v>
      </c>
      <c r="L369" s="0" t="s">
        <v>187</v>
      </c>
      <c r="N369" s="0" t="s">
        <v>80</v>
      </c>
      <c r="O369" s="7" t="n">
        <v>0.727083333333333</v>
      </c>
      <c r="P369" s="7" t="n">
        <v>0.752083333333333</v>
      </c>
      <c r="Q369" s="0" t="s">
        <v>1390</v>
      </c>
      <c r="S369" s="0" t="s">
        <v>332</v>
      </c>
      <c r="T369" s="0" t="s">
        <v>6106</v>
      </c>
    </row>
    <row r="370" customFormat="false" ht="15" hidden="false" customHeight="false" outlineLevel="0" collapsed="false">
      <c r="A370" s="170" t="n">
        <v>44058</v>
      </c>
      <c r="B370" s="0" t="s">
        <v>1770</v>
      </c>
      <c r="C370" s="1" t="n">
        <v>430</v>
      </c>
      <c r="D370" s="0" t="s">
        <v>821</v>
      </c>
      <c r="E370" s="0" t="s">
        <v>1771</v>
      </c>
      <c r="G370" s="174" t="n">
        <f aca="false">MONTH(A370)+100</f>
        <v>108</v>
      </c>
      <c r="H370" s="0" t="n">
        <f aca="false">IF(MONTH(A370)=MONTH(A369),H369+1,1001)</f>
        <v>1040</v>
      </c>
      <c r="I370" s="0" t="str">
        <f aca="false">YEAR(A370)&amp;RIGHT(G370,2)&amp;RIGHT(H370,3)</f>
        <v>202008040</v>
      </c>
      <c r="J370" s="122" t="s">
        <v>6399</v>
      </c>
      <c r="K370" s="0" t="s">
        <v>1772</v>
      </c>
      <c r="L370" s="0" t="s">
        <v>876</v>
      </c>
      <c r="N370" s="0" t="s">
        <v>80</v>
      </c>
      <c r="O370" s="7" t="n">
        <v>0.798611111111111</v>
      </c>
      <c r="P370" s="7" t="n">
        <v>0.830555555555556</v>
      </c>
      <c r="Q370" s="0" t="s">
        <v>1773</v>
      </c>
      <c r="S370" s="0" t="s">
        <v>332</v>
      </c>
      <c r="T370" s="0" t="s">
        <v>6106</v>
      </c>
    </row>
    <row r="371" customFormat="false" ht="15" hidden="true" customHeight="false" outlineLevel="0" collapsed="false">
      <c r="A371" s="170" t="n">
        <v>44060</v>
      </c>
      <c r="B371" s="0" t="s">
        <v>1585</v>
      </c>
      <c r="C371" s="1" t="n">
        <v>300</v>
      </c>
      <c r="D371" s="0" t="s">
        <v>77</v>
      </c>
      <c r="E371" s="0" t="s">
        <v>1586</v>
      </c>
      <c r="G371" s="174" t="n">
        <f aca="false">MONTH(A371)+100</f>
        <v>108</v>
      </c>
      <c r="H371" s="0" t="n">
        <f aca="false">IF(MONTH(A371)=MONTH(A370),H370+1,1001)</f>
        <v>1041</v>
      </c>
      <c r="I371" s="0" t="str">
        <f aca="false">YEAR(A371)&amp;RIGHT(G371,2)&amp;RIGHT(H371,3)</f>
        <v>202008041</v>
      </c>
      <c r="J371" s="122" t="s">
        <v>6354</v>
      </c>
      <c r="L371" s="0" t="s">
        <v>183</v>
      </c>
      <c r="N371" s="0" t="s">
        <v>80</v>
      </c>
      <c r="O371" s="7" t="n">
        <v>0.410416666666667</v>
      </c>
      <c r="P371" s="7" t="n">
        <v>0.43125</v>
      </c>
      <c r="Q371" s="0" t="s">
        <v>1775</v>
      </c>
      <c r="S371" s="0" t="s">
        <v>332</v>
      </c>
      <c r="T371" s="0" t="s">
        <v>6091</v>
      </c>
    </row>
    <row r="372" customFormat="false" ht="15" hidden="false" customHeight="false" outlineLevel="0" collapsed="false">
      <c r="A372" s="170" t="n">
        <v>44060</v>
      </c>
      <c r="B372" s="0" t="s">
        <v>1776</v>
      </c>
      <c r="C372" s="1" t="n">
        <v>1450</v>
      </c>
      <c r="D372" s="0" t="s">
        <v>821</v>
      </c>
      <c r="E372" s="0" t="s">
        <v>1777</v>
      </c>
      <c r="G372" s="174" t="n">
        <f aca="false">MONTH(A372)+100</f>
        <v>108</v>
      </c>
      <c r="H372" s="0" t="n">
        <f aca="false">IF(MONTH(A372)=MONTH(A371),H371+1,1001)</f>
        <v>1042</v>
      </c>
      <c r="I372" s="0" t="str">
        <f aca="false">YEAR(A372)&amp;RIGHT(G372,2)&amp;RIGHT(H372,3)</f>
        <v>202008042</v>
      </c>
      <c r="J372" s="122" t="s">
        <v>6400</v>
      </c>
      <c r="K372" s="0" t="s">
        <v>1778</v>
      </c>
      <c r="L372" s="0" t="s">
        <v>1779</v>
      </c>
      <c r="N372" s="0" t="s">
        <v>80</v>
      </c>
      <c r="O372" s="7" t="n">
        <v>0.495138888888889</v>
      </c>
      <c r="P372" s="7" t="n">
        <v>0.561111111111111</v>
      </c>
      <c r="Q372" s="0" t="s">
        <v>1780</v>
      </c>
      <c r="S372" s="0" t="s">
        <v>332</v>
      </c>
      <c r="T372" s="0" t="s">
        <v>6091</v>
      </c>
    </row>
    <row r="373" customFormat="false" ht="15" hidden="false" customHeight="false" outlineLevel="0" collapsed="false">
      <c r="A373" s="170" t="n">
        <v>44060</v>
      </c>
      <c r="B373" s="0" t="s">
        <v>1781</v>
      </c>
      <c r="C373" s="1" t="n">
        <v>350</v>
      </c>
      <c r="D373" s="0" t="s">
        <v>821</v>
      </c>
      <c r="E373" s="0" t="s">
        <v>1782</v>
      </c>
      <c r="G373" s="174" t="n">
        <f aca="false">MONTH(A373)+100</f>
        <v>108</v>
      </c>
      <c r="H373" s="0" t="n">
        <f aca="false">IF(MONTH(A373)=MONTH(A372),H372+1,1001)</f>
        <v>1043</v>
      </c>
      <c r="I373" s="0" t="str">
        <f aca="false">YEAR(A373)&amp;RIGHT(G373,2)&amp;RIGHT(H373,3)</f>
        <v>202008043</v>
      </c>
      <c r="J373" s="122" t="s">
        <v>6401</v>
      </c>
      <c r="K373" s="0" t="s">
        <v>1783</v>
      </c>
      <c r="L373" s="0" t="s">
        <v>394</v>
      </c>
      <c r="N373" s="0" t="s">
        <v>80</v>
      </c>
      <c r="O373" s="7" t="n">
        <v>0.740972222222222</v>
      </c>
      <c r="P373" s="7" t="n">
        <v>0.765972222222222</v>
      </c>
      <c r="Q373" s="0" t="s">
        <v>1784</v>
      </c>
      <c r="S373" s="0" t="s">
        <v>332</v>
      </c>
      <c r="T373" s="0" t="s">
        <v>6091</v>
      </c>
    </row>
    <row r="374" customFormat="false" ht="15" hidden="true" customHeight="false" outlineLevel="0" collapsed="false">
      <c r="A374" s="170" t="n">
        <v>44060</v>
      </c>
      <c r="B374" s="0" t="s">
        <v>944</v>
      </c>
      <c r="C374" s="1" t="n">
        <v>400</v>
      </c>
      <c r="D374" s="0" t="s">
        <v>104</v>
      </c>
      <c r="E374" s="0" t="s">
        <v>945</v>
      </c>
      <c r="G374" s="174" t="n">
        <f aca="false">MONTH(A374)+100</f>
        <v>108</v>
      </c>
      <c r="H374" s="0" t="n">
        <f aca="false">IF(MONTH(A374)=MONTH(A373),H373+1,1001)</f>
        <v>1044</v>
      </c>
      <c r="I374" s="0" t="str">
        <f aca="false">YEAR(A374)&amp;RIGHT(G374,2)&amp;RIGHT(H374,3)</f>
        <v>202008044</v>
      </c>
      <c r="J374" s="122" t="s">
        <v>6217</v>
      </c>
      <c r="L374" s="0" t="s">
        <v>187</v>
      </c>
      <c r="N374" s="0" t="s">
        <v>80</v>
      </c>
      <c r="O374" s="7" t="n">
        <v>0.388888888888889</v>
      </c>
      <c r="P374" s="7" t="n">
        <v>0.396527777777778</v>
      </c>
      <c r="Q374" s="0" t="s">
        <v>407</v>
      </c>
      <c r="S374" s="0" t="s">
        <v>332</v>
      </c>
      <c r="T374" s="0" t="s">
        <v>6091</v>
      </c>
    </row>
    <row r="375" customFormat="false" ht="15" hidden="true" customHeight="false" outlineLevel="0" collapsed="false">
      <c r="A375" s="170" t="n">
        <v>44060</v>
      </c>
      <c r="B375" s="0" t="s">
        <v>1408</v>
      </c>
      <c r="C375" s="1" t="n">
        <v>300</v>
      </c>
      <c r="D375" s="0" t="s">
        <v>104</v>
      </c>
      <c r="E375" s="0" t="s">
        <v>1785</v>
      </c>
      <c r="G375" s="174" t="n">
        <f aca="false">MONTH(A375)+100</f>
        <v>108</v>
      </c>
      <c r="H375" s="0" t="n">
        <f aca="false">IF(MONTH(A375)=MONTH(A374),H374+1,1001)</f>
        <v>1045</v>
      </c>
      <c r="I375" s="0" t="str">
        <f aca="false">YEAR(A375)&amp;RIGHT(G375,2)&amp;RIGHT(H375,3)</f>
        <v>202008045</v>
      </c>
      <c r="J375" s="122" t="s">
        <v>6402</v>
      </c>
      <c r="L375" s="0" t="s">
        <v>85</v>
      </c>
      <c r="N375" s="0" t="s">
        <v>80</v>
      </c>
      <c r="O375" s="7" t="n">
        <v>0.605555555555555</v>
      </c>
      <c r="P375" s="7" t="n">
        <v>0.667361111111111</v>
      </c>
      <c r="Q375" s="0" t="s">
        <v>1786</v>
      </c>
      <c r="S375" s="0" t="s">
        <v>332</v>
      </c>
      <c r="T375" s="0" t="s">
        <v>6091</v>
      </c>
    </row>
    <row r="376" customFormat="false" ht="15" hidden="false" customHeight="false" outlineLevel="0" collapsed="false">
      <c r="A376" s="170" t="n">
        <v>44061</v>
      </c>
      <c r="B376" s="0" t="s">
        <v>1362</v>
      </c>
      <c r="C376" s="1" t="n">
        <v>330</v>
      </c>
      <c r="D376" s="0" t="s">
        <v>821</v>
      </c>
      <c r="E376" s="0" t="s">
        <v>1363</v>
      </c>
      <c r="G376" s="174" t="n">
        <f aca="false">MONTH(A376)+100</f>
        <v>108</v>
      </c>
      <c r="H376" s="0" t="n">
        <f aca="false">IF(MONTH(A376)=MONTH(A375),H375+1,1001)</f>
        <v>1046</v>
      </c>
      <c r="I376" s="0" t="str">
        <f aca="false">YEAR(A376)&amp;RIGHT(G376,2)&amp;RIGHT(H376,3)</f>
        <v>202008046</v>
      </c>
      <c r="J376" s="122" t="s">
        <v>6299</v>
      </c>
      <c r="K376" s="0" t="s">
        <v>1364</v>
      </c>
      <c r="L376" s="0" t="s">
        <v>159</v>
      </c>
      <c r="N376" s="0" t="s">
        <v>80</v>
      </c>
      <c r="O376" s="7" t="n">
        <v>0.495138888888889</v>
      </c>
      <c r="P376" s="7" t="n">
        <v>0.508333333333333</v>
      </c>
      <c r="Q376" s="0" t="s">
        <v>1365</v>
      </c>
      <c r="S376" s="0" t="s">
        <v>332</v>
      </c>
      <c r="T376" s="0" t="s">
        <v>6095</v>
      </c>
    </row>
    <row r="377" customFormat="false" ht="15" hidden="false" customHeight="false" outlineLevel="0" collapsed="false">
      <c r="A377" s="170" t="n">
        <v>44061</v>
      </c>
      <c r="B377" s="0" t="s">
        <v>1792</v>
      </c>
      <c r="C377" s="1" t="n">
        <v>450</v>
      </c>
      <c r="D377" s="0" t="s">
        <v>821</v>
      </c>
      <c r="E377" s="0" t="s">
        <v>1793</v>
      </c>
      <c r="G377" s="174" t="n">
        <f aca="false">MONTH(A377)+100</f>
        <v>108</v>
      </c>
      <c r="H377" s="0" t="n">
        <f aca="false">IF(MONTH(A377)=MONTH(A376),H376+1,1001)</f>
        <v>1047</v>
      </c>
      <c r="I377" s="0" t="str">
        <f aca="false">YEAR(A377)&amp;RIGHT(G377,2)&amp;RIGHT(H377,3)</f>
        <v>202008047</v>
      </c>
      <c r="J377" s="122" t="s">
        <v>6403</v>
      </c>
      <c r="K377" s="0" t="s">
        <v>1794</v>
      </c>
      <c r="L377" s="0" t="s">
        <v>131</v>
      </c>
      <c r="N377" s="0" t="s">
        <v>80</v>
      </c>
      <c r="O377" s="7" t="n">
        <v>0.569444444444444</v>
      </c>
      <c r="P377" s="7" t="n">
        <v>0.65625</v>
      </c>
      <c r="Q377" s="0" t="s">
        <v>1795</v>
      </c>
      <c r="S377" s="0" t="s">
        <v>332</v>
      </c>
      <c r="T377" s="0" t="s">
        <v>6095</v>
      </c>
    </row>
    <row r="378" customFormat="false" ht="15" hidden="true" customHeight="false" outlineLevel="0" collapsed="false">
      <c r="A378" s="170" t="n">
        <v>44061</v>
      </c>
      <c r="B378" s="0" t="s">
        <v>1585</v>
      </c>
      <c r="C378" s="1" t="n">
        <v>350</v>
      </c>
      <c r="D378" s="0" t="s">
        <v>104</v>
      </c>
      <c r="E378" s="0" t="s">
        <v>1586</v>
      </c>
      <c r="G378" s="174" t="n">
        <f aca="false">MONTH(A378)+100</f>
        <v>108</v>
      </c>
      <c r="H378" s="0" t="n">
        <f aca="false">IF(MONTH(A378)=MONTH(A377),H377+1,1001)</f>
        <v>1048</v>
      </c>
      <c r="I378" s="0" t="str">
        <f aca="false">YEAR(A378)&amp;RIGHT(G378,2)&amp;RIGHT(H378,3)</f>
        <v>202008048</v>
      </c>
      <c r="J378" s="122" t="s">
        <v>6354</v>
      </c>
      <c r="L378" s="0" t="s">
        <v>183</v>
      </c>
      <c r="N378" s="0" t="s">
        <v>80</v>
      </c>
      <c r="O378" s="7" t="n">
        <v>0.426388888888889</v>
      </c>
      <c r="P378" s="7" t="n">
        <v>0.450694444444444</v>
      </c>
      <c r="Q378" s="0" t="s">
        <v>1587</v>
      </c>
      <c r="S378" s="0" t="s">
        <v>332</v>
      </c>
      <c r="T378" s="0" t="s">
        <v>6095</v>
      </c>
    </row>
    <row r="379" customFormat="false" ht="15" hidden="false" customHeight="false" outlineLevel="0" collapsed="false">
      <c r="A379" s="170" t="n">
        <v>44063</v>
      </c>
      <c r="B379" s="0" t="s">
        <v>1796</v>
      </c>
      <c r="C379" s="1" t="n">
        <v>400</v>
      </c>
      <c r="D379" s="0" t="s">
        <v>821</v>
      </c>
      <c r="E379" s="0" t="s">
        <v>1797</v>
      </c>
      <c r="G379" s="174" t="n">
        <f aca="false">MONTH(A379)+100</f>
        <v>108</v>
      </c>
      <c r="H379" s="0" t="n">
        <f aca="false">IF(MONTH(A379)=MONTH(A378),H378+1,1001)</f>
        <v>1049</v>
      </c>
      <c r="I379" s="0" t="str">
        <f aca="false">YEAR(A379)&amp;RIGHT(G379,2)&amp;RIGHT(H379,3)</f>
        <v>202008049</v>
      </c>
      <c r="J379" s="122" t="s">
        <v>6404</v>
      </c>
      <c r="K379" s="0" t="s">
        <v>1798</v>
      </c>
      <c r="L379" s="0" t="s">
        <v>100</v>
      </c>
      <c r="N379" s="0" t="s">
        <v>80</v>
      </c>
      <c r="O379" s="7" t="n">
        <v>0.554166666666667</v>
      </c>
      <c r="P379" s="7" t="n">
        <v>0.603472222222222</v>
      </c>
      <c r="Q379" s="0" t="s">
        <v>1799</v>
      </c>
      <c r="S379" s="0" t="s">
        <v>332</v>
      </c>
      <c r="T379" s="0" t="s">
        <v>6097</v>
      </c>
    </row>
    <row r="380" customFormat="false" ht="15" hidden="false" customHeight="false" outlineLevel="0" collapsed="false">
      <c r="A380" s="170" t="n">
        <v>44063</v>
      </c>
      <c r="B380" s="0" t="s">
        <v>1800</v>
      </c>
      <c r="C380" s="1" t="n">
        <v>350</v>
      </c>
      <c r="D380" s="0" t="s">
        <v>821</v>
      </c>
      <c r="E380" s="0" t="s">
        <v>1801</v>
      </c>
      <c r="G380" s="174" t="n">
        <f aca="false">MONTH(A380)+100</f>
        <v>108</v>
      </c>
      <c r="H380" s="0" t="n">
        <f aca="false">IF(MONTH(A380)=MONTH(A379),H379+1,1001)</f>
        <v>1050</v>
      </c>
      <c r="I380" s="0" t="str">
        <f aca="false">YEAR(A380)&amp;RIGHT(G380,2)&amp;RIGHT(H380,3)</f>
        <v>202008050</v>
      </c>
      <c r="J380" s="122" t="s">
        <v>6405</v>
      </c>
      <c r="K380" s="0" t="s">
        <v>1802</v>
      </c>
      <c r="L380" s="0" t="s">
        <v>159</v>
      </c>
      <c r="N380" s="0" t="s">
        <v>80</v>
      </c>
      <c r="O380" s="7" t="n">
        <v>0.620833333333333</v>
      </c>
      <c r="P380" s="7" t="n">
        <v>0.65625</v>
      </c>
      <c r="Q380" s="0" t="s">
        <v>1803</v>
      </c>
      <c r="S380" s="0" t="s">
        <v>332</v>
      </c>
      <c r="T380" s="0" t="s">
        <v>6097</v>
      </c>
    </row>
    <row r="381" customFormat="false" ht="15" hidden="false" customHeight="false" outlineLevel="0" collapsed="false">
      <c r="A381" s="170" t="n">
        <v>44063</v>
      </c>
      <c r="B381" s="0" t="s">
        <v>1804</v>
      </c>
      <c r="C381" s="1" t="n">
        <v>300</v>
      </c>
      <c r="D381" s="0" t="s">
        <v>821</v>
      </c>
      <c r="E381" s="0" t="s">
        <v>1805</v>
      </c>
      <c r="G381" s="174" t="n">
        <f aca="false">MONTH(A381)+100</f>
        <v>108</v>
      </c>
      <c r="H381" s="0" t="n">
        <f aca="false">IF(MONTH(A381)=MONTH(A380),H380+1,1001)</f>
        <v>1051</v>
      </c>
      <c r="I381" s="0" t="str">
        <f aca="false">YEAR(A381)&amp;RIGHT(G381,2)&amp;RIGHT(H381,3)</f>
        <v>202008051</v>
      </c>
      <c r="J381" s="122" t="s">
        <v>6406</v>
      </c>
      <c r="K381" s="0" t="s">
        <v>1806</v>
      </c>
      <c r="L381" s="0" t="s">
        <v>159</v>
      </c>
      <c r="N381" s="0" t="s">
        <v>80</v>
      </c>
      <c r="O381" s="7" t="n">
        <v>0.678472222222222</v>
      </c>
      <c r="P381" s="7" t="n">
        <v>0.693055555555556</v>
      </c>
      <c r="Q381" s="0" t="s">
        <v>1807</v>
      </c>
      <c r="S381" s="0" t="s">
        <v>332</v>
      </c>
      <c r="T381" s="0" t="s">
        <v>6097</v>
      </c>
    </row>
    <row r="382" customFormat="false" ht="15" hidden="true" customHeight="false" outlineLevel="0" collapsed="false">
      <c r="A382" s="170" t="n">
        <v>44063</v>
      </c>
      <c r="B382" s="0" t="s">
        <v>1808</v>
      </c>
      <c r="C382" s="1" t="n">
        <v>300</v>
      </c>
      <c r="D382" s="0" t="s">
        <v>104</v>
      </c>
      <c r="E382" s="0" t="s">
        <v>297</v>
      </c>
      <c r="G382" s="174" t="n">
        <f aca="false">MONTH(A382)+100</f>
        <v>108</v>
      </c>
      <c r="H382" s="0" t="n">
        <f aca="false">IF(MONTH(A382)=MONTH(A381),H381+1,1001)</f>
        <v>1052</v>
      </c>
      <c r="I382" s="0" t="str">
        <f aca="false">YEAR(A382)&amp;RIGHT(G382,2)&amp;RIGHT(H382,3)</f>
        <v>202008052</v>
      </c>
      <c r="J382" s="122" t="s">
        <v>6124</v>
      </c>
      <c r="L382" s="0" t="s">
        <v>100</v>
      </c>
      <c r="N382" s="0" t="s">
        <v>80</v>
      </c>
      <c r="O382" s="7" t="n">
        <v>0.461805555555556</v>
      </c>
      <c r="P382" s="7" t="n">
        <v>0.463888888888889</v>
      </c>
      <c r="Q382" s="0" t="s">
        <v>299</v>
      </c>
      <c r="S382" s="0" t="s">
        <v>332</v>
      </c>
      <c r="T382" s="0" t="s">
        <v>6097</v>
      </c>
    </row>
    <row r="383" customFormat="false" ht="15" hidden="true" customHeight="false" outlineLevel="0" collapsed="false">
      <c r="A383" s="170" t="n">
        <v>44063</v>
      </c>
      <c r="B383" s="0" t="s">
        <v>1343</v>
      </c>
      <c r="C383" s="1" t="n">
        <v>300</v>
      </c>
      <c r="D383" s="0" t="s">
        <v>104</v>
      </c>
      <c r="E383" s="0" t="s">
        <v>1600</v>
      </c>
      <c r="G383" s="174" t="n">
        <f aca="false">MONTH(A383)+100</f>
        <v>108</v>
      </c>
      <c r="H383" s="0" t="n">
        <f aca="false">IF(MONTH(A383)=MONTH(A382),H382+1,1001)</f>
        <v>1053</v>
      </c>
      <c r="I383" s="0" t="str">
        <f aca="false">YEAR(A383)&amp;RIGHT(G383,2)&amp;RIGHT(H383,3)</f>
        <v>202008053</v>
      </c>
      <c r="J383" s="122" t="s">
        <v>6357</v>
      </c>
      <c r="L383" s="0" t="s">
        <v>159</v>
      </c>
      <c r="N383" s="0" t="s">
        <v>80</v>
      </c>
      <c r="O383" s="7" t="n">
        <v>0.484722222222222</v>
      </c>
      <c r="P383" s="7" t="n">
        <v>0.508333333333333</v>
      </c>
      <c r="Q383" s="0" t="s">
        <v>1601</v>
      </c>
      <c r="S383" s="0" t="s">
        <v>332</v>
      </c>
      <c r="T383" s="0" t="s">
        <v>6097</v>
      </c>
    </row>
    <row r="384" customFormat="false" ht="15" hidden="true" customHeight="false" outlineLevel="0" collapsed="false">
      <c r="A384" s="170" t="n">
        <v>44064</v>
      </c>
      <c r="B384" s="0" t="s">
        <v>1809</v>
      </c>
      <c r="C384" s="1" t="n">
        <v>380</v>
      </c>
      <c r="D384" s="0" t="s">
        <v>104</v>
      </c>
      <c r="E384" s="0" t="s">
        <v>1810</v>
      </c>
      <c r="G384" s="174" t="n">
        <f aca="false">MONTH(A384)+100</f>
        <v>108</v>
      </c>
      <c r="H384" s="0" t="n">
        <f aca="false">IF(MONTH(A384)=MONTH(A383),H383+1,1001)</f>
        <v>1054</v>
      </c>
      <c r="I384" s="0" t="str">
        <f aca="false">YEAR(A384)&amp;RIGHT(G384,2)&amp;RIGHT(H384,3)</f>
        <v>202008054</v>
      </c>
      <c r="J384" s="122" t="s">
        <v>6407</v>
      </c>
      <c r="L384" s="0" t="s">
        <v>394</v>
      </c>
      <c r="N384" s="0" t="s">
        <v>80</v>
      </c>
      <c r="O384" s="7" t="n">
        <v>0.461111111111111</v>
      </c>
      <c r="P384" s="7" t="n">
        <v>0.482638888888889</v>
      </c>
      <c r="Q384" s="0" t="s">
        <v>1811</v>
      </c>
      <c r="S384" s="0" t="s">
        <v>332</v>
      </c>
      <c r="T384" s="0" t="s">
        <v>5143</v>
      </c>
    </row>
    <row r="385" customFormat="false" ht="15" hidden="true" customHeight="false" outlineLevel="0" collapsed="false">
      <c r="A385" s="170" t="n">
        <v>44064</v>
      </c>
      <c r="B385" s="0" t="s">
        <v>1670</v>
      </c>
      <c r="C385" s="1" t="n">
        <v>300</v>
      </c>
      <c r="D385" s="0" t="s">
        <v>104</v>
      </c>
      <c r="E385" s="0" t="s">
        <v>1812</v>
      </c>
      <c r="G385" s="174" t="n">
        <f aca="false">MONTH(A385)+100</f>
        <v>108</v>
      </c>
      <c r="H385" s="0" t="n">
        <f aca="false">IF(MONTH(A385)=MONTH(A384),H384+1,1001)</f>
        <v>1055</v>
      </c>
      <c r="I385" s="0" t="str">
        <f aca="false">YEAR(A385)&amp;RIGHT(G385,2)&amp;RIGHT(H385,3)</f>
        <v>202008055</v>
      </c>
      <c r="J385" s="122" t="s">
        <v>6408</v>
      </c>
      <c r="K385" s="0" t="s">
        <v>1672</v>
      </c>
      <c r="L385" s="0" t="s">
        <v>131</v>
      </c>
      <c r="N385" s="0" t="s">
        <v>80</v>
      </c>
      <c r="O385" s="7" t="n">
        <v>0.553472222222222</v>
      </c>
      <c r="P385" s="7" t="n">
        <v>0.554861111111111</v>
      </c>
      <c r="Q385" s="0" t="s">
        <v>1813</v>
      </c>
      <c r="S385" s="0" t="s">
        <v>332</v>
      </c>
      <c r="T385" s="0" t="s">
        <v>5143</v>
      </c>
    </row>
    <row r="386" customFormat="false" ht="15" hidden="false" customHeight="false" outlineLevel="0" collapsed="false">
      <c r="A386" s="170" t="n">
        <v>44065</v>
      </c>
      <c r="B386" s="0" t="s">
        <v>1818</v>
      </c>
      <c r="C386" s="1" t="n">
        <v>380</v>
      </c>
      <c r="D386" s="0" t="s">
        <v>821</v>
      </c>
      <c r="E386" s="0" t="s">
        <v>1819</v>
      </c>
      <c r="G386" s="174" t="n">
        <f aca="false">MONTH(A386)+100</f>
        <v>108</v>
      </c>
      <c r="H386" s="0" t="n">
        <f aca="false">IF(MONTH(A386)=MONTH(A385),H385+1,1001)</f>
        <v>1056</v>
      </c>
      <c r="I386" s="0" t="str">
        <f aca="false">YEAR(A386)&amp;RIGHT(G386,2)&amp;RIGHT(H386,3)</f>
        <v>202008056</v>
      </c>
      <c r="J386" s="122" t="s">
        <v>6409</v>
      </c>
      <c r="K386" s="0" t="s">
        <v>1820</v>
      </c>
      <c r="L386" s="0" t="s">
        <v>100</v>
      </c>
      <c r="N386" s="0" t="s">
        <v>80</v>
      </c>
      <c r="O386" s="7" t="n">
        <v>0.572222222222222</v>
      </c>
      <c r="P386" s="7" t="n">
        <v>0.602777777777778</v>
      </c>
      <c r="Q386" s="0" t="s">
        <v>1821</v>
      </c>
      <c r="S386" s="0" t="s">
        <v>120</v>
      </c>
      <c r="T386" s="0" t="s">
        <v>6106</v>
      </c>
    </row>
    <row r="387" customFormat="false" ht="15" hidden="true" customHeight="false" outlineLevel="0" collapsed="false">
      <c r="A387" s="170" t="n">
        <v>44065</v>
      </c>
      <c r="B387" s="0" t="s">
        <v>1822</v>
      </c>
      <c r="C387" s="1" t="n">
        <v>300</v>
      </c>
      <c r="D387" s="0" t="s">
        <v>104</v>
      </c>
      <c r="E387" s="0" t="s">
        <v>1823</v>
      </c>
      <c r="G387" s="174" t="n">
        <f aca="false">MONTH(A387)+100</f>
        <v>108</v>
      </c>
      <c r="H387" s="0" t="n">
        <f aca="false">IF(MONTH(A387)=MONTH(A386),H386+1,1001)</f>
        <v>1057</v>
      </c>
      <c r="I387" s="0" t="str">
        <f aca="false">YEAR(A387)&amp;RIGHT(G387,2)&amp;RIGHT(H387,3)</f>
        <v>202008057</v>
      </c>
      <c r="J387" s="122" t="s">
        <v>6410</v>
      </c>
      <c r="L387" s="0" t="s">
        <v>100</v>
      </c>
      <c r="N387" s="0" t="s">
        <v>80</v>
      </c>
      <c r="O387" s="7" t="n">
        <v>0.620833333333333</v>
      </c>
      <c r="P387" s="7" t="n">
        <v>0.650694444444444</v>
      </c>
      <c r="Q387" s="0" t="s">
        <v>1824</v>
      </c>
      <c r="S387" s="0" t="s">
        <v>120</v>
      </c>
      <c r="T387" s="0" t="s">
        <v>6106</v>
      </c>
    </row>
    <row r="388" customFormat="false" ht="15" hidden="true" customHeight="false" outlineLevel="0" collapsed="false">
      <c r="A388" s="170" t="n">
        <v>44066</v>
      </c>
      <c r="B388" s="0" t="s">
        <v>1828</v>
      </c>
      <c r="C388" s="1" t="n">
        <v>300</v>
      </c>
      <c r="D388" s="0" t="s">
        <v>104</v>
      </c>
      <c r="E388" s="0" t="s">
        <v>1829</v>
      </c>
      <c r="G388" s="174" t="n">
        <f aca="false">MONTH(A388)+100</f>
        <v>108</v>
      </c>
      <c r="H388" s="0" t="n">
        <f aca="false">IF(MONTH(A388)=MONTH(A387),H387+1,1001)</f>
        <v>1058</v>
      </c>
      <c r="I388" s="0" t="str">
        <f aca="false">YEAR(A388)&amp;RIGHT(G388,2)&amp;RIGHT(H388,3)</f>
        <v>202008058</v>
      </c>
      <c r="J388" s="122" t="s">
        <v>6411</v>
      </c>
      <c r="L388" s="0" t="s">
        <v>100</v>
      </c>
      <c r="N388" s="0" t="s">
        <v>80</v>
      </c>
      <c r="O388" s="7" t="n">
        <v>0.627083333333333</v>
      </c>
      <c r="P388" s="7" t="n">
        <v>0.638888888888889</v>
      </c>
      <c r="Q388" s="0" t="s">
        <v>1830</v>
      </c>
      <c r="S388" s="0" t="s">
        <v>120</v>
      </c>
      <c r="T388" s="0" t="s">
        <v>6110</v>
      </c>
    </row>
    <row r="389" customFormat="false" ht="15" hidden="true" customHeight="false" outlineLevel="0" collapsed="false">
      <c r="A389" s="170" t="n">
        <v>44066</v>
      </c>
      <c r="B389" s="0" t="s">
        <v>1831</v>
      </c>
      <c r="C389" s="1" t="n">
        <v>300</v>
      </c>
      <c r="D389" s="0" t="s">
        <v>104</v>
      </c>
      <c r="E389" s="122" t="s">
        <v>1832</v>
      </c>
      <c r="F389" s="0" t="s">
        <v>6088</v>
      </c>
      <c r="G389" s="174" t="n">
        <f aca="false">MONTH(A389)+100</f>
        <v>108</v>
      </c>
      <c r="H389" s="0" t="n">
        <f aca="false">IF(MONTH(A389)=MONTH(A388),H388+1,1001)</f>
        <v>1059</v>
      </c>
      <c r="I389" s="0" t="str">
        <f aca="false">YEAR(A389)&amp;RIGHT(G389,2)&amp;RIGHT(H389,3)</f>
        <v>202008059</v>
      </c>
      <c r="J389" s="122" t="s">
        <v>6412</v>
      </c>
      <c r="L389" s="0" t="s">
        <v>100</v>
      </c>
      <c r="N389" s="0" t="s">
        <v>80</v>
      </c>
      <c r="O389" s="7" t="n">
        <v>0.65625</v>
      </c>
      <c r="P389" s="7" t="n">
        <v>0.669444444444444</v>
      </c>
      <c r="Q389" s="0" t="s">
        <v>1833</v>
      </c>
      <c r="S389" s="0" t="s">
        <v>120</v>
      </c>
      <c r="T389" s="0" t="s">
        <v>6110</v>
      </c>
    </row>
    <row r="390" customFormat="false" ht="15" hidden="false" customHeight="false" outlineLevel="0" collapsed="false">
      <c r="A390" s="170" t="n">
        <v>44067</v>
      </c>
      <c r="B390" s="0" t="s">
        <v>1836</v>
      </c>
      <c r="C390" s="1" t="n">
        <v>340</v>
      </c>
      <c r="D390" s="0" t="s">
        <v>821</v>
      </c>
      <c r="E390" s="0" t="s">
        <v>1837</v>
      </c>
      <c r="G390" s="174" t="n">
        <f aca="false">MONTH(A390)+100</f>
        <v>108</v>
      </c>
      <c r="H390" s="0" t="n">
        <f aca="false">IF(MONTH(A390)=MONTH(A389),H389+1,1001)</f>
        <v>1060</v>
      </c>
      <c r="I390" s="0" t="str">
        <f aca="false">YEAR(A390)&amp;RIGHT(G390,2)&amp;RIGHT(H390,3)</f>
        <v>202008060</v>
      </c>
      <c r="J390" s="122" t="s">
        <v>6413</v>
      </c>
      <c r="K390" s="0" t="s">
        <v>1838</v>
      </c>
      <c r="L390" s="0" t="s">
        <v>159</v>
      </c>
      <c r="N390" s="0" t="s">
        <v>80</v>
      </c>
      <c r="O390" s="7" t="n">
        <v>0.665972222222222</v>
      </c>
      <c r="P390" s="7" t="n">
        <v>0.668055555555556</v>
      </c>
      <c r="Q390" s="0" t="s">
        <v>1839</v>
      </c>
      <c r="S390" s="0" t="s">
        <v>120</v>
      </c>
      <c r="T390" s="0" t="s">
        <v>6091</v>
      </c>
    </row>
    <row r="391" customFormat="false" ht="15" hidden="false" customHeight="false" outlineLevel="0" collapsed="false">
      <c r="A391" s="170" t="n">
        <v>44067</v>
      </c>
      <c r="B391" s="0" t="s">
        <v>1840</v>
      </c>
      <c r="C391" s="1" t="n">
        <v>370</v>
      </c>
      <c r="D391" s="0" t="s">
        <v>821</v>
      </c>
      <c r="E391" s="0" t="s">
        <v>1841</v>
      </c>
      <c r="G391" s="174" t="n">
        <f aca="false">MONTH(A391)+100</f>
        <v>108</v>
      </c>
      <c r="H391" s="0" t="n">
        <f aca="false">IF(MONTH(A391)=MONTH(A390),H390+1,1001)</f>
        <v>1061</v>
      </c>
      <c r="I391" s="0" t="str">
        <f aca="false">YEAR(A391)&amp;RIGHT(G391,2)&amp;RIGHT(H391,3)</f>
        <v>202008061</v>
      </c>
      <c r="J391" s="122" t="s">
        <v>6414</v>
      </c>
      <c r="K391" s="0" t="s">
        <v>1842</v>
      </c>
      <c r="L391" s="0" t="s">
        <v>131</v>
      </c>
      <c r="N391" s="0" t="s">
        <v>80</v>
      </c>
      <c r="O391" s="7" t="n">
        <v>0.759722222222222</v>
      </c>
      <c r="P391" s="7" t="n">
        <v>0.796527777777778</v>
      </c>
      <c r="Q391" s="0" t="s">
        <v>1843</v>
      </c>
      <c r="S391" s="0" t="s">
        <v>120</v>
      </c>
      <c r="T391" s="0" t="s">
        <v>6091</v>
      </c>
    </row>
    <row r="392" customFormat="false" ht="15" hidden="true" customHeight="false" outlineLevel="0" collapsed="false">
      <c r="A392" s="170" t="n">
        <v>44067</v>
      </c>
      <c r="B392" s="0" t="s">
        <v>1844</v>
      </c>
      <c r="C392" s="1" t="n">
        <v>300</v>
      </c>
      <c r="D392" s="0" t="s">
        <v>104</v>
      </c>
      <c r="E392" s="0" t="s">
        <v>1845</v>
      </c>
      <c r="G392" s="174" t="n">
        <f aca="false">MONTH(A392)+100</f>
        <v>108</v>
      </c>
      <c r="H392" s="0" t="n">
        <f aca="false">IF(MONTH(A392)=MONTH(A391),H391+1,1001)</f>
        <v>1062</v>
      </c>
      <c r="I392" s="0" t="str">
        <f aca="false">YEAR(A392)&amp;RIGHT(G392,2)&amp;RIGHT(H392,3)</f>
        <v>202008062</v>
      </c>
      <c r="J392" s="122" t="s">
        <v>6415</v>
      </c>
      <c r="L392" s="0" t="s">
        <v>100</v>
      </c>
      <c r="N392" s="0" t="s">
        <v>80</v>
      </c>
      <c r="O392" s="7" t="n">
        <v>0.413888888888889</v>
      </c>
      <c r="P392" s="7" t="n">
        <v>0.427777777777778</v>
      </c>
      <c r="Q392" s="0" t="s">
        <v>1846</v>
      </c>
      <c r="S392" s="0" t="s">
        <v>120</v>
      </c>
      <c r="T392" s="0" t="s">
        <v>6091</v>
      </c>
    </row>
    <row r="393" customFormat="false" ht="15" hidden="true" customHeight="false" outlineLevel="0" collapsed="false">
      <c r="A393" s="170" t="n">
        <v>44067</v>
      </c>
      <c r="B393" s="0" t="s">
        <v>1378</v>
      </c>
      <c r="C393" s="1" t="n">
        <v>350</v>
      </c>
      <c r="D393" s="0" t="s">
        <v>104</v>
      </c>
      <c r="E393" s="0" t="s">
        <v>1847</v>
      </c>
      <c r="G393" s="174" t="n">
        <f aca="false">MONTH(A393)+100</f>
        <v>108</v>
      </c>
      <c r="H393" s="0" t="n">
        <f aca="false">IF(MONTH(A393)=MONTH(A392),H392+1,1001)</f>
        <v>1063</v>
      </c>
      <c r="I393" s="0" t="str">
        <f aca="false">YEAR(A393)&amp;RIGHT(G393,2)&amp;RIGHT(H393,3)</f>
        <v>202008063</v>
      </c>
      <c r="J393" s="122" t="s">
        <v>6416</v>
      </c>
      <c r="L393" s="0" t="s">
        <v>159</v>
      </c>
      <c r="N393" s="0" t="s">
        <v>80</v>
      </c>
      <c r="O393" s="7" t="n">
        <v>0.468055555555555</v>
      </c>
      <c r="P393" s="7" t="n">
        <v>0.501388888888889</v>
      </c>
      <c r="Q393" s="0" t="s">
        <v>1848</v>
      </c>
      <c r="S393" s="0" t="s">
        <v>120</v>
      </c>
      <c r="T393" s="0" t="s">
        <v>6091</v>
      </c>
    </row>
    <row r="394" customFormat="false" ht="15" hidden="true" customHeight="false" outlineLevel="0" collapsed="false">
      <c r="A394" s="170" t="n">
        <v>44067</v>
      </c>
      <c r="B394" s="0" t="s">
        <v>1670</v>
      </c>
      <c r="C394" s="1" t="n">
        <v>300</v>
      </c>
      <c r="D394" s="0" t="s">
        <v>104</v>
      </c>
      <c r="E394" s="0" t="s">
        <v>1671</v>
      </c>
      <c r="G394" s="174" t="n">
        <f aca="false">MONTH(A394)+100</f>
        <v>108</v>
      </c>
      <c r="H394" s="0" t="n">
        <f aca="false">IF(MONTH(A394)=MONTH(A393),H393+1,1001)</f>
        <v>1064</v>
      </c>
      <c r="I394" s="0" t="str">
        <f aca="false">YEAR(A394)&amp;RIGHT(G394,2)&amp;RIGHT(H394,3)</f>
        <v>202008064</v>
      </c>
      <c r="J394" s="122" t="s">
        <v>6373</v>
      </c>
      <c r="K394" s="0" t="s">
        <v>1672</v>
      </c>
      <c r="L394" s="0" t="s">
        <v>131</v>
      </c>
      <c r="N394" s="0" t="s">
        <v>80</v>
      </c>
      <c r="O394" s="7" t="n">
        <v>0.547916666666667</v>
      </c>
      <c r="P394" s="7" t="n">
        <v>0.569444444444444</v>
      </c>
      <c r="Q394" s="0" t="s">
        <v>1673</v>
      </c>
      <c r="S394" s="0" t="s">
        <v>120</v>
      </c>
      <c r="T394" s="0" t="s">
        <v>6091</v>
      </c>
    </row>
    <row r="395" customFormat="false" ht="15" hidden="true" customHeight="false" outlineLevel="0" collapsed="false">
      <c r="A395" s="170" t="n">
        <v>44067</v>
      </c>
      <c r="B395" s="0" t="s">
        <v>1314</v>
      </c>
      <c r="C395" s="1" t="n">
        <v>300</v>
      </c>
      <c r="D395" s="0" t="s">
        <v>104</v>
      </c>
      <c r="E395" s="0" t="s">
        <v>1466</v>
      </c>
      <c r="G395" s="174" t="n">
        <f aca="false">MONTH(A395)+100</f>
        <v>108</v>
      </c>
      <c r="H395" s="0" t="n">
        <f aca="false">IF(MONTH(A395)=MONTH(A394),H394+1,1001)</f>
        <v>1065</v>
      </c>
      <c r="I395" s="0" t="str">
        <f aca="false">YEAR(A395)&amp;RIGHT(G395,2)&amp;RIGHT(H395,3)</f>
        <v>202008065</v>
      </c>
      <c r="J395" s="122" t="s">
        <v>6325</v>
      </c>
      <c r="L395" s="0" t="s">
        <v>159</v>
      </c>
      <c r="N395" s="0" t="s">
        <v>80</v>
      </c>
      <c r="O395" s="7" t="n">
        <v>0.636111111111111</v>
      </c>
      <c r="P395" s="7" t="n">
        <v>0.647222222222222</v>
      </c>
      <c r="Q395" s="0" t="s">
        <v>1467</v>
      </c>
      <c r="S395" s="0" t="s">
        <v>120</v>
      </c>
      <c r="T395" s="0" t="s">
        <v>6091</v>
      </c>
    </row>
    <row r="396" customFormat="false" ht="15" hidden="true" customHeight="false" outlineLevel="0" collapsed="false">
      <c r="A396" s="170" t="n">
        <v>44067</v>
      </c>
      <c r="B396" s="0" t="s">
        <v>1089</v>
      </c>
      <c r="C396" s="1" t="n">
        <v>400</v>
      </c>
      <c r="D396" s="0" t="s">
        <v>104</v>
      </c>
      <c r="E396" s="0" t="s">
        <v>1849</v>
      </c>
      <c r="G396" s="174" t="n">
        <f aca="false">MONTH(A396)+100</f>
        <v>108</v>
      </c>
      <c r="H396" s="0" t="n">
        <f aca="false">IF(MONTH(A396)=MONTH(A395),H395+1,1001)</f>
        <v>1066</v>
      </c>
      <c r="I396" s="0" t="str">
        <f aca="false">YEAR(A396)&amp;RIGHT(G396,2)&amp;RIGHT(H396,3)</f>
        <v>202008066</v>
      </c>
      <c r="J396" s="122" t="s">
        <v>6417</v>
      </c>
      <c r="L396" s="0" t="s">
        <v>131</v>
      </c>
      <c r="N396" s="0" t="s">
        <v>80</v>
      </c>
      <c r="O396" s="7" t="n">
        <v>0.702777777777778</v>
      </c>
      <c r="P396" s="7" t="n">
        <v>0.733333333333333</v>
      </c>
      <c r="Q396" s="0" t="s">
        <v>1850</v>
      </c>
      <c r="S396" s="0" t="s">
        <v>120</v>
      </c>
      <c r="T396" s="0" t="s">
        <v>6091</v>
      </c>
    </row>
    <row r="397" customFormat="false" ht="15" hidden="false" customHeight="false" outlineLevel="0" collapsed="false">
      <c r="A397" s="170" t="n">
        <v>44068</v>
      </c>
      <c r="B397" s="0" t="s">
        <v>1852</v>
      </c>
      <c r="C397" s="1" t="n">
        <v>340</v>
      </c>
      <c r="D397" s="0" t="s">
        <v>821</v>
      </c>
      <c r="E397" s="0" t="s">
        <v>1853</v>
      </c>
      <c r="G397" s="174" t="n">
        <f aca="false">MONTH(A397)+100</f>
        <v>108</v>
      </c>
      <c r="H397" s="0" t="n">
        <f aca="false">IF(MONTH(A397)=MONTH(A396),H396+1,1001)</f>
        <v>1067</v>
      </c>
      <c r="I397" s="0" t="str">
        <f aca="false">YEAR(A397)&amp;RIGHT(G397,2)&amp;RIGHT(H397,3)</f>
        <v>202008067</v>
      </c>
      <c r="J397" s="122" t="s">
        <v>6418</v>
      </c>
      <c r="K397" s="0" t="s">
        <v>1854</v>
      </c>
      <c r="L397" s="0" t="s">
        <v>100</v>
      </c>
      <c r="N397" s="0" t="s">
        <v>80</v>
      </c>
      <c r="O397" s="7" t="n">
        <v>0.445833333333333</v>
      </c>
      <c r="P397" s="7" t="n">
        <v>0.452083333333333</v>
      </c>
      <c r="Q397" s="0" t="s">
        <v>1855</v>
      </c>
      <c r="S397" s="0" t="s">
        <v>120</v>
      </c>
      <c r="T397" s="0" t="s">
        <v>6095</v>
      </c>
    </row>
    <row r="398" customFormat="false" ht="15" hidden="false" customHeight="false" outlineLevel="0" collapsed="false">
      <c r="A398" s="170" t="n">
        <v>44068</v>
      </c>
      <c r="B398" s="0" t="s">
        <v>1856</v>
      </c>
      <c r="C398" s="1" t="n">
        <v>400</v>
      </c>
      <c r="D398" s="0" t="s">
        <v>821</v>
      </c>
      <c r="E398" s="0" t="s">
        <v>1857</v>
      </c>
      <c r="G398" s="174" t="n">
        <f aca="false">MONTH(A398)+100</f>
        <v>108</v>
      </c>
      <c r="H398" s="0" t="n">
        <f aca="false">IF(MONTH(A398)=MONTH(A397),H397+1,1001)</f>
        <v>1068</v>
      </c>
      <c r="I398" s="0" t="str">
        <f aca="false">YEAR(A398)&amp;RIGHT(G398,2)&amp;RIGHT(H398,3)</f>
        <v>202008068</v>
      </c>
      <c r="J398" s="122" t="s">
        <v>6419</v>
      </c>
      <c r="K398" s="0" t="s">
        <v>1858</v>
      </c>
      <c r="L398" s="0" t="s">
        <v>79</v>
      </c>
      <c r="N398" s="0" t="s">
        <v>80</v>
      </c>
      <c r="O398" s="7" t="n">
        <v>0.608333333333333</v>
      </c>
      <c r="P398" s="7" t="n">
        <v>0.627083333333333</v>
      </c>
      <c r="Q398" s="0" t="s">
        <v>1859</v>
      </c>
      <c r="S398" s="0" t="s">
        <v>120</v>
      </c>
      <c r="T398" s="0" t="s">
        <v>6095</v>
      </c>
    </row>
    <row r="399" customFormat="false" ht="15" hidden="false" customHeight="false" outlineLevel="0" collapsed="false">
      <c r="A399" s="170" t="n">
        <v>44068</v>
      </c>
      <c r="B399" s="0" t="s">
        <v>1860</v>
      </c>
      <c r="C399" s="1" t="n">
        <v>380</v>
      </c>
      <c r="D399" s="0" t="s">
        <v>821</v>
      </c>
      <c r="E399" s="0" t="s">
        <v>1861</v>
      </c>
      <c r="G399" s="174" t="n">
        <f aca="false">MONTH(A399)+100</f>
        <v>108</v>
      </c>
      <c r="H399" s="0" t="n">
        <f aca="false">IF(MONTH(A399)=MONTH(A398),H398+1,1001)</f>
        <v>1069</v>
      </c>
      <c r="I399" s="0" t="str">
        <f aca="false">YEAR(A399)&amp;RIGHT(G399,2)&amp;RIGHT(H399,3)</f>
        <v>202008069</v>
      </c>
      <c r="J399" s="122" t="s">
        <v>6420</v>
      </c>
      <c r="K399" s="0" t="s">
        <v>1862</v>
      </c>
      <c r="L399" s="0" t="s">
        <v>85</v>
      </c>
      <c r="N399" s="0" t="s">
        <v>80</v>
      </c>
      <c r="O399" s="7" t="n">
        <v>0.643055555555556</v>
      </c>
      <c r="P399" s="7" t="n">
        <v>0.666666666666667</v>
      </c>
      <c r="Q399" s="0" t="s">
        <v>1863</v>
      </c>
      <c r="S399" s="0" t="s">
        <v>120</v>
      </c>
      <c r="T399" s="0" t="s">
        <v>6095</v>
      </c>
    </row>
    <row r="400" customFormat="false" ht="15" hidden="false" customHeight="false" outlineLevel="0" collapsed="false">
      <c r="A400" s="170" t="n">
        <v>44068</v>
      </c>
      <c r="B400" s="0" t="s">
        <v>1864</v>
      </c>
      <c r="C400" s="1" t="n">
        <v>450</v>
      </c>
      <c r="D400" s="0" t="s">
        <v>821</v>
      </c>
      <c r="E400" s="0" t="s">
        <v>1865</v>
      </c>
      <c r="G400" s="174" t="n">
        <f aca="false">MONTH(A400)+100</f>
        <v>108</v>
      </c>
      <c r="H400" s="0" t="n">
        <f aca="false">IF(MONTH(A400)=MONTH(A399),H399+1,1001)</f>
        <v>1070</v>
      </c>
      <c r="I400" s="0" t="str">
        <f aca="false">YEAR(A400)&amp;RIGHT(G400,2)&amp;RIGHT(H400,3)</f>
        <v>202008070</v>
      </c>
      <c r="J400" s="122" t="s">
        <v>6421</v>
      </c>
      <c r="K400" s="0" t="s">
        <v>1866</v>
      </c>
      <c r="L400" s="0" t="s">
        <v>131</v>
      </c>
      <c r="N400" s="0" t="s">
        <v>80</v>
      </c>
      <c r="O400" s="7" t="n">
        <v>0.760416666666667</v>
      </c>
      <c r="P400" s="7" t="n">
        <v>0.800694444444444</v>
      </c>
      <c r="Q400" s="0" t="s">
        <v>1867</v>
      </c>
      <c r="S400" s="0" t="s">
        <v>120</v>
      </c>
      <c r="T400" s="0" t="s">
        <v>6095</v>
      </c>
    </row>
    <row r="401" customFormat="false" ht="15" hidden="true" customHeight="false" outlineLevel="0" collapsed="false">
      <c r="A401" s="170" t="n">
        <v>44068</v>
      </c>
      <c r="B401" s="0" t="s">
        <v>1868</v>
      </c>
      <c r="C401" s="1" t="n">
        <v>340</v>
      </c>
      <c r="D401" s="0" t="s">
        <v>104</v>
      </c>
      <c r="E401" s="0" t="s">
        <v>1869</v>
      </c>
      <c r="G401" s="174" t="n">
        <f aca="false">MONTH(A401)+100</f>
        <v>108</v>
      </c>
      <c r="H401" s="0" t="n">
        <f aca="false">IF(MONTH(A401)=MONTH(A400),H400+1,1001)</f>
        <v>1071</v>
      </c>
      <c r="I401" s="0" t="str">
        <f aca="false">YEAR(A401)&amp;RIGHT(G401,2)&amp;RIGHT(H401,3)</f>
        <v>202008071</v>
      </c>
      <c r="J401" s="122" t="s">
        <v>6422</v>
      </c>
      <c r="L401" s="0" t="s">
        <v>159</v>
      </c>
      <c r="N401" s="0" t="s">
        <v>80</v>
      </c>
      <c r="O401" s="7" t="n">
        <v>0.684027777777778</v>
      </c>
      <c r="P401" s="7" t="n">
        <v>0.717361111111111</v>
      </c>
      <c r="Q401" s="0" t="s">
        <v>1870</v>
      </c>
      <c r="S401" s="0" t="s">
        <v>120</v>
      </c>
      <c r="T401" s="0" t="s">
        <v>6095</v>
      </c>
    </row>
    <row r="402" customFormat="false" ht="15" hidden="false" customHeight="false" outlineLevel="0" collapsed="false">
      <c r="A402" s="170" t="n">
        <v>44069</v>
      </c>
      <c r="B402" s="0" t="s">
        <v>1874</v>
      </c>
      <c r="C402" s="1" t="n">
        <v>360</v>
      </c>
      <c r="D402" s="0" t="s">
        <v>821</v>
      </c>
      <c r="E402" s="0" t="s">
        <v>1875</v>
      </c>
      <c r="G402" s="174" t="n">
        <f aca="false">MONTH(A402)+100</f>
        <v>108</v>
      </c>
      <c r="H402" s="0" t="n">
        <f aca="false">IF(MONTH(A402)=MONTH(A401),H401+1,1001)</f>
        <v>1072</v>
      </c>
      <c r="I402" s="0" t="str">
        <f aca="false">YEAR(A402)&amp;RIGHT(G402,2)&amp;RIGHT(H402,3)</f>
        <v>202008072</v>
      </c>
      <c r="J402" s="122" t="s">
        <v>6423</v>
      </c>
      <c r="K402" s="0" t="s">
        <v>1876</v>
      </c>
      <c r="L402" s="0" t="s">
        <v>100</v>
      </c>
      <c r="N402" s="0" t="s">
        <v>80</v>
      </c>
      <c r="O402" s="7" t="n">
        <v>0.50625</v>
      </c>
      <c r="P402" s="7" t="n">
        <v>0.513888888888889</v>
      </c>
      <c r="Q402" s="0" t="s">
        <v>1877</v>
      </c>
      <c r="S402" s="0" t="s">
        <v>120</v>
      </c>
      <c r="T402" s="0" t="s">
        <v>6089</v>
      </c>
    </row>
    <row r="403" customFormat="false" ht="15" hidden="false" customHeight="false" outlineLevel="0" collapsed="false">
      <c r="A403" s="170" t="n">
        <v>44069</v>
      </c>
      <c r="B403" s="0" t="s">
        <v>1878</v>
      </c>
      <c r="C403" s="1" t="n">
        <v>440</v>
      </c>
      <c r="D403" s="0" t="s">
        <v>821</v>
      </c>
      <c r="E403" s="0" t="s">
        <v>1879</v>
      </c>
      <c r="G403" s="174" t="n">
        <f aca="false">MONTH(A403)+100</f>
        <v>108</v>
      </c>
      <c r="H403" s="0" t="n">
        <f aca="false">IF(MONTH(A403)=MONTH(A402),H402+1,1001)</f>
        <v>1073</v>
      </c>
      <c r="I403" s="0" t="str">
        <f aca="false">YEAR(A403)&amp;RIGHT(G403,2)&amp;RIGHT(H403,3)</f>
        <v>202008073</v>
      </c>
      <c r="J403" s="122" t="s">
        <v>6424</v>
      </c>
      <c r="K403" s="0" t="s">
        <v>1878</v>
      </c>
      <c r="L403" s="0" t="s">
        <v>876</v>
      </c>
      <c r="N403" s="0" t="s">
        <v>80</v>
      </c>
      <c r="O403" s="7" t="n">
        <v>0.542361111111111</v>
      </c>
      <c r="P403" s="7" t="n">
        <v>0.577777777777778</v>
      </c>
      <c r="Q403" s="0" t="s">
        <v>1880</v>
      </c>
      <c r="S403" s="0" t="s">
        <v>120</v>
      </c>
      <c r="T403" s="0" t="s">
        <v>6089</v>
      </c>
    </row>
    <row r="404" customFormat="false" ht="15" hidden="false" customHeight="false" outlineLevel="0" collapsed="false">
      <c r="A404" s="170" t="n">
        <v>44069</v>
      </c>
      <c r="B404" s="0" t="s">
        <v>1881</v>
      </c>
      <c r="C404" s="1" t="n">
        <v>300</v>
      </c>
      <c r="D404" s="0" t="s">
        <v>821</v>
      </c>
      <c r="E404" s="0" t="s">
        <v>1882</v>
      </c>
      <c r="G404" s="174" t="n">
        <f aca="false">MONTH(A404)+100</f>
        <v>108</v>
      </c>
      <c r="H404" s="0" t="n">
        <f aca="false">IF(MONTH(A404)=MONTH(A403),H403+1,1001)</f>
        <v>1074</v>
      </c>
      <c r="I404" s="0" t="str">
        <f aca="false">YEAR(A404)&amp;RIGHT(G404,2)&amp;RIGHT(H404,3)</f>
        <v>202008074</v>
      </c>
      <c r="J404" s="122" t="s">
        <v>6425</v>
      </c>
      <c r="K404" s="0" t="s">
        <v>1883</v>
      </c>
      <c r="L404" s="0" t="s">
        <v>159</v>
      </c>
      <c r="N404" s="0" t="s">
        <v>80</v>
      </c>
      <c r="O404" s="7" t="n">
        <v>0.734027777777778</v>
      </c>
      <c r="P404" s="7" t="n">
        <v>0.742361111111111</v>
      </c>
      <c r="Q404" s="0" t="s">
        <v>1884</v>
      </c>
      <c r="S404" s="0" t="s">
        <v>120</v>
      </c>
      <c r="T404" s="0" t="s">
        <v>6089</v>
      </c>
    </row>
    <row r="405" customFormat="false" ht="15" hidden="true" customHeight="false" outlineLevel="0" collapsed="false">
      <c r="A405" s="170" t="n">
        <v>44069</v>
      </c>
      <c r="B405" s="0" t="s">
        <v>1885</v>
      </c>
      <c r="C405" s="1" t="n">
        <v>300</v>
      </c>
      <c r="D405" s="0" t="s">
        <v>104</v>
      </c>
      <c r="E405" s="0" t="s">
        <v>1886</v>
      </c>
      <c r="G405" s="174" t="n">
        <f aca="false">MONTH(A405)+100</f>
        <v>108</v>
      </c>
      <c r="H405" s="0" t="n">
        <f aca="false">IF(MONTH(A405)=MONTH(A404),H404+1,1001)</f>
        <v>1075</v>
      </c>
      <c r="I405" s="0" t="str">
        <f aca="false">YEAR(A405)&amp;RIGHT(G405,2)&amp;RIGHT(H405,3)</f>
        <v>202008075</v>
      </c>
      <c r="J405" s="122" t="s">
        <v>6426</v>
      </c>
      <c r="L405" s="0" t="s">
        <v>159</v>
      </c>
      <c r="N405" s="0" t="s">
        <v>80</v>
      </c>
      <c r="O405" s="7" t="n">
        <v>0.758333333333333</v>
      </c>
      <c r="P405" s="7" t="n">
        <v>0.774305555555555</v>
      </c>
      <c r="Q405" s="0" t="s">
        <v>1887</v>
      </c>
      <c r="S405" s="0" t="s">
        <v>120</v>
      </c>
      <c r="T405" s="0" t="s">
        <v>6089</v>
      </c>
    </row>
    <row r="406" customFormat="false" ht="15" hidden="true" customHeight="false" outlineLevel="0" collapsed="false">
      <c r="A406" s="170" t="n">
        <v>44069</v>
      </c>
      <c r="B406" s="0" t="s">
        <v>1888</v>
      </c>
      <c r="C406" s="1" t="n">
        <v>300</v>
      </c>
      <c r="D406" s="0" t="s">
        <v>104</v>
      </c>
      <c r="E406" s="0" t="s">
        <v>1889</v>
      </c>
      <c r="G406" s="174" t="n">
        <f aca="false">MONTH(A406)+100</f>
        <v>108</v>
      </c>
      <c r="H406" s="0" t="n">
        <f aca="false">IF(MONTH(A406)=MONTH(A405),H405+1,1001)</f>
        <v>1076</v>
      </c>
      <c r="I406" s="0" t="str">
        <f aca="false">YEAR(A406)&amp;RIGHT(G406,2)&amp;RIGHT(H406,3)</f>
        <v>202008076</v>
      </c>
      <c r="J406" s="122" t="s">
        <v>6427</v>
      </c>
      <c r="L406" s="0" t="s">
        <v>159</v>
      </c>
      <c r="N406" s="0" t="s">
        <v>80</v>
      </c>
      <c r="O406" s="7" t="n">
        <v>0.804861111111111</v>
      </c>
      <c r="P406" s="7" t="n">
        <v>0.809722222222222</v>
      </c>
      <c r="Q406" s="0" t="s">
        <v>1890</v>
      </c>
      <c r="S406" s="0" t="s">
        <v>120</v>
      </c>
      <c r="T406" s="0" t="s">
        <v>6089</v>
      </c>
    </row>
    <row r="407" customFormat="false" ht="15" hidden="false" customHeight="false" outlineLevel="0" collapsed="false">
      <c r="A407" s="170" t="n">
        <v>44070</v>
      </c>
      <c r="B407" s="0" t="s">
        <v>1894</v>
      </c>
      <c r="C407" s="1" t="n">
        <v>450</v>
      </c>
      <c r="D407" s="0" t="s">
        <v>821</v>
      </c>
      <c r="E407" s="0" t="s">
        <v>1895</v>
      </c>
      <c r="G407" s="174" t="n">
        <f aca="false">MONTH(A407)+100</f>
        <v>108</v>
      </c>
      <c r="H407" s="0" t="n">
        <f aca="false">IF(MONTH(A407)=MONTH(A406),H406+1,1001)</f>
        <v>1077</v>
      </c>
      <c r="I407" s="0" t="str">
        <f aca="false">YEAR(A407)&amp;RIGHT(G407,2)&amp;RIGHT(H407,3)</f>
        <v>202008077</v>
      </c>
      <c r="J407" s="122" t="s">
        <v>6428</v>
      </c>
      <c r="K407" s="0" t="s">
        <v>1896</v>
      </c>
      <c r="L407" s="0" t="s">
        <v>131</v>
      </c>
      <c r="N407" s="0" t="s">
        <v>80</v>
      </c>
      <c r="O407" s="7" t="n">
        <v>0.431944444444444</v>
      </c>
      <c r="P407" s="7" t="n">
        <v>0.453472222222222</v>
      </c>
      <c r="Q407" s="0" t="s">
        <v>1897</v>
      </c>
      <c r="S407" s="0" t="s">
        <v>120</v>
      </c>
      <c r="T407" s="0" t="s">
        <v>6097</v>
      </c>
    </row>
    <row r="408" customFormat="false" ht="15" hidden="false" customHeight="false" outlineLevel="0" collapsed="false">
      <c r="A408" s="170" t="n">
        <v>44070</v>
      </c>
      <c r="B408" s="0" t="s">
        <v>1898</v>
      </c>
      <c r="C408" s="1" t="n">
        <v>300</v>
      </c>
      <c r="D408" s="0" t="s">
        <v>821</v>
      </c>
      <c r="E408" s="0" t="s">
        <v>1899</v>
      </c>
      <c r="G408" s="174" t="n">
        <f aca="false">MONTH(A408)+100</f>
        <v>108</v>
      </c>
      <c r="H408" s="0" t="n">
        <f aca="false">IF(MONTH(A408)=MONTH(A407),H407+1,1001)</f>
        <v>1078</v>
      </c>
      <c r="I408" s="0" t="str">
        <f aca="false">YEAR(A408)&amp;RIGHT(G408,2)&amp;RIGHT(H408,3)</f>
        <v>202008078</v>
      </c>
      <c r="J408" s="122" t="s">
        <v>6429</v>
      </c>
      <c r="K408" s="0" t="s">
        <v>1900</v>
      </c>
      <c r="L408" s="0" t="s">
        <v>394</v>
      </c>
      <c r="N408" s="0" t="s">
        <v>80</v>
      </c>
      <c r="O408" s="7" t="n">
        <v>0.470138888888889</v>
      </c>
      <c r="P408" s="7" t="n">
        <v>0.505555555555556</v>
      </c>
      <c r="Q408" s="0" t="s">
        <v>1901</v>
      </c>
      <c r="S408" s="0" t="s">
        <v>120</v>
      </c>
      <c r="T408" s="0" t="s">
        <v>6097</v>
      </c>
    </row>
    <row r="409" customFormat="false" ht="15" hidden="false" customHeight="false" outlineLevel="0" collapsed="false">
      <c r="A409" s="170" t="n">
        <v>44070</v>
      </c>
      <c r="B409" s="0" t="s">
        <v>1902</v>
      </c>
      <c r="C409" s="1" t="n">
        <v>300</v>
      </c>
      <c r="D409" s="0" t="s">
        <v>821</v>
      </c>
      <c r="E409" s="0" t="s">
        <v>1903</v>
      </c>
      <c r="G409" s="174" t="n">
        <f aca="false">MONTH(A409)+100</f>
        <v>108</v>
      </c>
      <c r="H409" s="0" t="n">
        <f aca="false">IF(MONTH(A409)=MONTH(A408),H408+1,1001)</f>
        <v>1079</v>
      </c>
      <c r="I409" s="0" t="str">
        <f aca="false">YEAR(A409)&amp;RIGHT(G409,2)&amp;RIGHT(H409,3)</f>
        <v>202008079</v>
      </c>
      <c r="J409" s="122" t="s">
        <v>6430</v>
      </c>
      <c r="K409" s="0" t="s">
        <v>1904</v>
      </c>
      <c r="L409" s="0" t="s">
        <v>159</v>
      </c>
      <c r="N409" s="0" t="s">
        <v>80</v>
      </c>
      <c r="O409" s="7" t="n">
        <v>0.653472222222222</v>
      </c>
      <c r="P409" s="7" t="n">
        <v>0.669444444444444</v>
      </c>
      <c r="Q409" s="0" t="s">
        <v>1905</v>
      </c>
      <c r="S409" s="0" t="s">
        <v>120</v>
      </c>
      <c r="T409" s="0" t="s">
        <v>6097</v>
      </c>
    </row>
    <row r="410" customFormat="false" ht="15" hidden="true" customHeight="false" outlineLevel="0" collapsed="false">
      <c r="A410" s="170" t="n">
        <v>44070</v>
      </c>
      <c r="B410" s="0" t="s">
        <v>1868</v>
      </c>
      <c r="C410" s="1" t="n">
        <v>300</v>
      </c>
      <c r="D410" s="0" t="s">
        <v>104</v>
      </c>
      <c r="E410" s="0" t="s">
        <v>1906</v>
      </c>
      <c r="G410" s="174" t="n">
        <f aca="false">MONTH(A410)+100</f>
        <v>108</v>
      </c>
      <c r="H410" s="0" t="n">
        <f aca="false">IF(MONTH(A410)=MONTH(A409),H409+1,1001)</f>
        <v>1080</v>
      </c>
      <c r="I410" s="0" t="str">
        <f aca="false">YEAR(A410)&amp;RIGHT(G410,2)&amp;RIGHT(H410,3)</f>
        <v>202008080</v>
      </c>
      <c r="J410" s="122" t="s">
        <v>6431</v>
      </c>
      <c r="L410" s="0" t="s">
        <v>159</v>
      </c>
      <c r="N410" s="0" t="s">
        <v>80</v>
      </c>
      <c r="O410" s="7" t="n">
        <v>0.690277777777778</v>
      </c>
      <c r="P410" s="7" t="n">
        <v>0.693055555555556</v>
      </c>
      <c r="Q410" s="0" t="s">
        <v>1907</v>
      </c>
      <c r="S410" s="0" t="s">
        <v>120</v>
      </c>
      <c r="T410" s="0" t="s">
        <v>6097</v>
      </c>
    </row>
    <row r="411" customFormat="false" ht="15" hidden="false" customHeight="false" outlineLevel="0" collapsed="false">
      <c r="A411" s="170" t="n">
        <v>44070</v>
      </c>
      <c r="B411" s="0" t="s">
        <v>68</v>
      </c>
      <c r="C411" s="1" t="n">
        <v>450</v>
      </c>
      <c r="D411" s="0" t="s">
        <v>69</v>
      </c>
      <c r="E411" s="0" t="s">
        <v>70</v>
      </c>
      <c r="G411" s="174" t="n">
        <f aca="false">MONTH(A411)+100</f>
        <v>108</v>
      </c>
      <c r="H411" s="0" t="n">
        <f aca="false">IF(MONTH(A411)=MONTH(A410),H410+1,1001)</f>
        <v>1081</v>
      </c>
      <c r="I411" s="0" t="str">
        <f aca="false">YEAR(A411)&amp;RIGHT(G411,2)&amp;RIGHT(H411,3)</f>
        <v>202008081</v>
      </c>
      <c r="J411" s="122" t="n">
        <v>202003001</v>
      </c>
      <c r="K411" s="0" t="s">
        <v>71</v>
      </c>
      <c r="L411" s="0" t="s">
        <v>113</v>
      </c>
      <c r="N411" s="0" t="s">
        <v>80</v>
      </c>
      <c r="O411" s="7" t="n">
        <v>0.742361111111111</v>
      </c>
      <c r="P411" s="7" t="n">
        <v>0.788194444444444</v>
      </c>
      <c r="Q411" s="0" t="s">
        <v>74</v>
      </c>
      <c r="S411" s="0" t="s">
        <v>120</v>
      </c>
      <c r="T411" s="0" t="s">
        <v>6097</v>
      </c>
    </row>
    <row r="412" customFormat="false" ht="15" hidden="false" customHeight="false" outlineLevel="0" collapsed="false">
      <c r="A412" s="170" t="n">
        <v>44071</v>
      </c>
      <c r="B412" s="0" t="s">
        <v>1914</v>
      </c>
      <c r="C412" s="1" t="n">
        <v>480</v>
      </c>
      <c r="D412" s="0" t="s">
        <v>821</v>
      </c>
      <c r="E412" s="0" t="s">
        <v>1915</v>
      </c>
      <c r="G412" s="174" t="n">
        <f aca="false">MONTH(A412)+100</f>
        <v>108</v>
      </c>
      <c r="H412" s="0" t="n">
        <f aca="false">IF(MONTH(A412)=MONTH(A411),H411+1,1001)</f>
        <v>1082</v>
      </c>
      <c r="I412" s="0" t="str">
        <f aca="false">YEAR(A412)&amp;RIGHT(G412,2)&amp;RIGHT(H412,3)</f>
        <v>202008082</v>
      </c>
      <c r="J412" s="122" t="s">
        <v>6432</v>
      </c>
      <c r="K412" s="0" t="s">
        <v>1916</v>
      </c>
      <c r="L412" s="0" t="s">
        <v>1159</v>
      </c>
      <c r="N412" s="0" t="s">
        <v>80</v>
      </c>
      <c r="O412" s="7" t="n">
        <v>0.602777777777778</v>
      </c>
      <c r="P412" s="7" t="n">
        <v>0.632638888888889</v>
      </c>
      <c r="Q412" s="0" t="s">
        <v>1186</v>
      </c>
      <c r="S412" s="0" t="s">
        <v>120</v>
      </c>
      <c r="T412" s="0" t="s">
        <v>5143</v>
      </c>
    </row>
    <row r="413" customFormat="false" ht="15" hidden="false" customHeight="false" outlineLevel="0" collapsed="false">
      <c r="A413" s="170" t="n">
        <v>44071</v>
      </c>
      <c r="B413" s="0" t="s">
        <v>1918</v>
      </c>
      <c r="C413" s="1" t="n">
        <v>500</v>
      </c>
      <c r="D413" s="0" t="s">
        <v>821</v>
      </c>
      <c r="E413" s="0" t="s">
        <v>1919</v>
      </c>
      <c r="G413" s="174" t="n">
        <f aca="false">MONTH(A413)+100</f>
        <v>108</v>
      </c>
      <c r="H413" s="0" t="n">
        <f aca="false">IF(MONTH(A413)=MONTH(A412),H412+1,1001)</f>
        <v>1083</v>
      </c>
      <c r="I413" s="0" t="str">
        <f aca="false">YEAR(A413)&amp;RIGHT(G413,2)&amp;RIGHT(H413,3)</f>
        <v>202008083</v>
      </c>
      <c r="J413" s="122" t="s">
        <v>6433</v>
      </c>
      <c r="K413" s="0" t="s">
        <v>1920</v>
      </c>
      <c r="L413" s="0" t="s">
        <v>228</v>
      </c>
      <c r="N413" s="0" t="s">
        <v>80</v>
      </c>
      <c r="O413" s="7" t="n">
        <v>0.719444444444444</v>
      </c>
      <c r="P413" s="7" t="n">
        <v>0.729166666666667</v>
      </c>
      <c r="Q413" s="0" t="s">
        <v>1921</v>
      </c>
      <c r="S413" s="0" t="s">
        <v>120</v>
      </c>
      <c r="T413" s="0" t="s">
        <v>5143</v>
      </c>
    </row>
    <row r="414" customFormat="false" ht="15" hidden="true" customHeight="false" outlineLevel="0" collapsed="false">
      <c r="A414" s="170" t="n">
        <v>44071</v>
      </c>
      <c r="B414" s="0" t="s">
        <v>1225</v>
      </c>
      <c r="C414" s="1" t="n">
        <v>500</v>
      </c>
      <c r="D414" s="0" t="s">
        <v>104</v>
      </c>
      <c r="E414" s="0" t="s">
        <v>1922</v>
      </c>
      <c r="G414" s="174" t="n">
        <f aca="false">MONTH(A414)+100</f>
        <v>108</v>
      </c>
      <c r="H414" s="0" t="n">
        <f aca="false">IF(MONTH(A414)=MONTH(A413),H413+1,1001)</f>
        <v>1084</v>
      </c>
      <c r="I414" s="0" t="str">
        <f aca="false">YEAR(A414)&amp;RIGHT(G414,2)&amp;RIGHT(H414,3)</f>
        <v>202008084</v>
      </c>
      <c r="J414" s="122" t="s">
        <v>6434</v>
      </c>
      <c r="L414" s="0" t="s">
        <v>1227</v>
      </c>
      <c r="N414" s="0" t="s">
        <v>80</v>
      </c>
      <c r="O414" s="7" t="n">
        <v>0.403472222222222</v>
      </c>
      <c r="P414" s="7" t="n">
        <v>0.414583333333333</v>
      </c>
      <c r="Q414" s="0" t="s">
        <v>1923</v>
      </c>
      <c r="S414" s="0" t="s">
        <v>120</v>
      </c>
      <c r="T414" s="0" t="s">
        <v>5143</v>
      </c>
    </row>
    <row r="415" customFormat="false" ht="15" hidden="true" customHeight="false" outlineLevel="0" collapsed="false">
      <c r="A415" s="170" t="n">
        <v>44071</v>
      </c>
      <c r="B415" s="0" t="s">
        <v>1924</v>
      </c>
      <c r="C415" s="1" t="n">
        <v>300</v>
      </c>
      <c r="D415" s="0" t="s">
        <v>104</v>
      </c>
      <c r="E415" s="122" t="s">
        <v>1925</v>
      </c>
      <c r="F415" s="0" t="s">
        <v>6088</v>
      </c>
      <c r="G415" s="174" t="n">
        <f aca="false">MONTH(A415)+100</f>
        <v>108</v>
      </c>
      <c r="H415" s="0" t="n">
        <f aca="false">IF(MONTH(A415)=MONTH(A414),H414+1,1001)</f>
        <v>1085</v>
      </c>
      <c r="I415" s="0" t="str">
        <f aca="false">YEAR(A415)&amp;RIGHT(G415,2)&amp;RIGHT(H415,3)</f>
        <v>202008085</v>
      </c>
      <c r="J415" s="122" t="s">
        <v>6435</v>
      </c>
      <c r="L415" s="0" t="s">
        <v>159</v>
      </c>
      <c r="N415" s="0" t="s">
        <v>80</v>
      </c>
      <c r="O415" s="7" t="n">
        <v>0.756944444444444</v>
      </c>
      <c r="P415" s="7" t="n">
        <v>0.779861111111111</v>
      </c>
      <c r="Q415" s="0" t="s">
        <v>1926</v>
      </c>
      <c r="S415" s="0" t="s">
        <v>120</v>
      </c>
      <c r="T415" s="0" t="s">
        <v>5143</v>
      </c>
    </row>
    <row r="416" customFormat="false" ht="15" hidden="false" customHeight="false" outlineLevel="0" collapsed="false">
      <c r="A416" s="170" t="n">
        <v>44072</v>
      </c>
      <c r="B416" s="0" t="s">
        <v>1929</v>
      </c>
      <c r="C416" s="1" t="n">
        <v>600</v>
      </c>
      <c r="D416" s="0" t="s">
        <v>821</v>
      </c>
      <c r="E416" s="122" t="s">
        <v>1930</v>
      </c>
      <c r="F416" s="0" t="s">
        <v>6088</v>
      </c>
      <c r="G416" s="174" t="n">
        <f aca="false">MONTH(A416)+100</f>
        <v>108</v>
      </c>
      <c r="H416" s="0" t="n">
        <f aca="false">IF(MONTH(A416)=MONTH(A415),H415+1,1001)</f>
        <v>1086</v>
      </c>
      <c r="I416" s="0" t="str">
        <f aca="false">YEAR(A416)&amp;RIGHT(G416,2)&amp;RIGHT(H416,3)</f>
        <v>202008086</v>
      </c>
      <c r="J416" s="122" t="s">
        <v>6436</v>
      </c>
      <c r="K416" s="0" t="s">
        <v>1931</v>
      </c>
      <c r="L416" s="0" t="s">
        <v>1227</v>
      </c>
      <c r="N416" s="0" t="s">
        <v>80</v>
      </c>
      <c r="O416" s="7" t="n">
        <v>0.36875</v>
      </c>
      <c r="P416" s="7" t="n">
        <v>0.379166666666667</v>
      </c>
      <c r="Q416" s="0" t="s">
        <v>1933</v>
      </c>
      <c r="S416" s="0" t="s">
        <v>120</v>
      </c>
      <c r="T416" s="0" t="s">
        <v>6106</v>
      </c>
    </row>
    <row r="417" customFormat="false" ht="15" hidden="false" customHeight="false" outlineLevel="0" collapsed="false">
      <c r="A417" s="170" t="n">
        <v>44072</v>
      </c>
      <c r="B417" s="0" t="s">
        <v>1929</v>
      </c>
      <c r="C417" s="1" t="n">
        <v>300</v>
      </c>
      <c r="D417" s="0" t="s">
        <v>821</v>
      </c>
      <c r="E417" s="0" t="s">
        <v>1930</v>
      </c>
      <c r="G417" s="174" t="n">
        <f aca="false">MONTH(A417)+100</f>
        <v>108</v>
      </c>
      <c r="H417" s="0" t="n">
        <f aca="false">IF(MONTH(A417)=MONTH(A416),H416+1,1001)</f>
        <v>1087</v>
      </c>
      <c r="I417" s="0" t="str">
        <f aca="false">YEAR(A417)&amp;RIGHT(G417,2)&amp;RIGHT(H417,3)</f>
        <v>202008087</v>
      </c>
      <c r="J417" s="122" t="s">
        <v>6436</v>
      </c>
      <c r="K417" s="0" t="s">
        <v>1931</v>
      </c>
      <c r="L417" s="0" t="s">
        <v>1227</v>
      </c>
      <c r="N417" s="0" t="s">
        <v>80</v>
      </c>
      <c r="O417" s="7" t="n">
        <v>0.659027777777778</v>
      </c>
      <c r="P417" s="7" t="n">
        <v>0.675</v>
      </c>
      <c r="Q417" s="0" t="s">
        <v>1933</v>
      </c>
      <c r="S417" s="0" t="s">
        <v>120</v>
      </c>
      <c r="T417" s="0" t="s">
        <v>6106</v>
      </c>
    </row>
    <row r="418" customFormat="false" ht="15" hidden="false" customHeight="false" outlineLevel="0" collapsed="false">
      <c r="A418" s="170" t="n">
        <v>44072</v>
      </c>
      <c r="B418" s="0" t="s">
        <v>1934</v>
      </c>
      <c r="C418" s="1" t="n">
        <v>380</v>
      </c>
      <c r="D418" s="0" t="s">
        <v>821</v>
      </c>
      <c r="E418" s="0" t="s">
        <v>1935</v>
      </c>
      <c r="G418" s="174" t="n">
        <f aca="false">MONTH(A418)+100</f>
        <v>108</v>
      </c>
      <c r="H418" s="0" t="n">
        <f aca="false">IF(MONTH(A418)=MONTH(A417),H417+1,1001)</f>
        <v>1088</v>
      </c>
      <c r="I418" s="0" t="str">
        <f aca="false">YEAR(A418)&amp;RIGHT(G418,2)&amp;RIGHT(H418,3)</f>
        <v>202008088</v>
      </c>
      <c r="J418" s="122" t="s">
        <v>6437</v>
      </c>
      <c r="K418" s="0" t="s">
        <v>1936</v>
      </c>
      <c r="L418" s="0" t="s">
        <v>113</v>
      </c>
      <c r="N418" s="0" t="s">
        <v>80</v>
      </c>
      <c r="O418" s="7" t="n">
        <v>0.816666666666667</v>
      </c>
      <c r="P418" s="7" t="n">
        <v>0.828472222222222</v>
      </c>
      <c r="Q418" s="0" t="s">
        <v>1937</v>
      </c>
      <c r="S418" s="0" t="s">
        <v>120</v>
      </c>
      <c r="T418" s="0" t="s">
        <v>6106</v>
      </c>
    </row>
    <row r="419" customFormat="false" ht="15" hidden="true" customHeight="false" outlineLevel="0" collapsed="false">
      <c r="A419" s="170" t="n">
        <v>44072</v>
      </c>
      <c r="B419" s="0" t="s">
        <v>1938</v>
      </c>
      <c r="C419" s="1" t="n">
        <v>400</v>
      </c>
      <c r="D419" s="0" t="s">
        <v>104</v>
      </c>
      <c r="E419" s="0" t="s">
        <v>1939</v>
      </c>
      <c r="G419" s="174" t="n">
        <f aca="false">MONTH(A419)+100</f>
        <v>108</v>
      </c>
      <c r="H419" s="0" t="n">
        <f aca="false">IF(MONTH(A419)=MONTH(A418),H418+1,1001)</f>
        <v>1089</v>
      </c>
      <c r="I419" s="0" t="str">
        <f aca="false">YEAR(A419)&amp;RIGHT(G419,2)&amp;RIGHT(H419,3)</f>
        <v>202008089</v>
      </c>
      <c r="J419" s="122" t="s">
        <v>6438</v>
      </c>
      <c r="L419" s="0" t="s">
        <v>131</v>
      </c>
      <c r="N419" s="0" t="s">
        <v>80</v>
      </c>
      <c r="O419" s="7" t="n">
        <v>0.469444444444444</v>
      </c>
      <c r="P419" s="7" t="n">
        <v>0.506944444444444</v>
      </c>
      <c r="Q419" s="0" t="s">
        <v>1940</v>
      </c>
      <c r="S419" s="0" t="s">
        <v>120</v>
      </c>
      <c r="T419" s="0" t="s">
        <v>6106</v>
      </c>
    </row>
    <row r="420" customFormat="false" ht="15" hidden="true" customHeight="false" outlineLevel="0" collapsed="false">
      <c r="A420" s="170" t="n">
        <v>44072</v>
      </c>
      <c r="B420" s="0" t="s">
        <v>134</v>
      </c>
      <c r="C420" s="1" t="n">
        <v>300</v>
      </c>
      <c r="D420" s="0" t="s">
        <v>104</v>
      </c>
      <c r="E420" s="0" t="s">
        <v>1754</v>
      </c>
      <c r="G420" s="174" t="n">
        <f aca="false">MONTH(A420)+100</f>
        <v>108</v>
      </c>
      <c r="H420" s="0" t="n">
        <f aca="false">IF(MONTH(A420)=MONTH(A419),H419+1,1001)</f>
        <v>1090</v>
      </c>
      <c r="I420" s="0" t="str">
        <f aca="false">YEAR(A420)&amp;RIGHT(G420,2)&amp;RIGHT(H420,3)</f>
        <v>202008090</v>
      </c>
      <c r="J420" s="122" t="s">
        <v>6393</v>
      </c>
      <c r="K420" s="0" t="s">
        <v>134</v>
      </c>
      <c r="L420" s="0" t="s">
        <v>131</v>
      </c>
      <c r="N420" s="0" t="s">
        <v>80</v>
      </c>
      <c r="O420" s="7" t="n">
        <v>0.528472222222222</v>
      </c>
      <c r="P420" s="7" t="n">
        <v>0.547222222222222</v>
      </c>
      <c r="Q420" s="0" t="s">
        <v>1755</v>
      </c>
      <c r="S420" s="0" t="s">
        <v>120</v>
      </c>
      <c r="T420" s="0" t="s">
        <v>6106</v>
      </c>
    </row>
    <row r="421" customFormat="false" ht="15" hidden="true" customHeight="false" outlineLevel="0" collapsed="false">
      <c r="A421" s="170" t="n">
        <v>44072</v>
      </c>
      <c r="B421" s="0" t="s">
        <v>1941</v>
      </c>
      <c r="C421" s="1" t="n">
        <v>300</v>
      </c>
      <c r="D421" s="0" t="s">
        <v>104</v>
      </c>
      <c r="E421" s="122" t="s">
        <v>1942</v>
      </c>
      <c r="F421" s="0" t="s">
        <v>6088</v>
      </c>
      <c r="G421" s="174" t="n">
        <f aca="false">MONTH(A421)+100</f>
        <v>108</v>
      </c>
      <c r="H421" s="0" t="n">
        <f aca="false">IF(MONTH(A421)=MONTH(A420),H420+1,1001)</f>
        <v>1091</v>
      </c>
      <c r="I421" s="0" t="str">
        <f aca="false">YEAR(A421)&amp;RIGHT(G421,2)&amp;RIGHT(H421,3)</f>
        <v>202008091</v>
      </c>
      <c r="J421" s="122" t="s">
        <v>6439</v>
      </c>
      <c r="L421" s="0" t="s">
        <v>159</v>
      </c>
      <c r="N421" s="0" t="s">
        <v>80</v>
      </c>
      <c r="O421" s="7" t="n">
        <v>0.560416666666667</v>
      </c>
      <c r="P421" s="7" t="n">
        <v>0.590277777777778</v>
      </c>
      <c r="Q421" s="0" t="s">
        <v>1943</v>
      </c>
      <c r="S421" s="0" t="s">
        <v>120</v>
      </c>
      <c r="T421" s="0" t="s">
        <v>6106</v>
      </c>
    </row>
    <row r="422" customFormat="false" ht="15" hidden="true" customHeight="false" outlineLevel="0" collapsed="false">
      <c r="A422" s="170" t="n">
        <v>44072</v>
      </c>
      <c r="B422" s="0" t="s">
        <v>1944</v>
      </c>
      <c r="C422" s="1" t="n">
        <v>400</v>
      </c>
      <c r="D422" s="0" t="s">
        <v>104</v>
      </c>
      <c r="E422" s="0" t="s">
        <v>1945</v>
      </c>
      <c r="G422" s="174" t="n">
        <f aca="false">MONTH(A422)+100</f>
        <v>108</v>
      </c>
      <c r="H422" s="0" t="n">
        <f aca="false">IF(MONTH(A422)=MONTH(A421),H421+1,1001)</f>
        <v>1092</v>
      </c>
      <c r="I422" s="0" t="str">
        <f aca="false">YEAR(A422)&amp;RIGHT(G422,2)&amp;RIGHT(H422,3)</f>
        <v>202008092</v>
      </c>
      <c r="J422" s="122" t="s">
        <v>6440</v>
      </c>
      <c r="L422" s="0" t="s">
        <v>183</v>
      </c>
      <c r="N422" s="0" t="s">
        <v>80</v>
      </c>
      <c r="O422" s="7" t="n">
        <v>0.697222222222222</v>
      </c>
      <c r="P422" s="7" t="n">
        <v>0.728472222222222</v>
      </c>
      <c r="Q422" s="0" t="s">
        <v>1946</v>
      </c>
      <c r="S422" s="0" t="s">
        <v>120</v>
      </c>
      <c r="T422" s="0" t="s">
        <v>6106</v>
      </c>
    </row>
    <row r="423" customFormat="false" ht="15" hidden="true" customHeight="false" outlineLevel="0" collapsed="false">
      <c r="A423" s="170" t="n">
        <v>44074</v>
      </c>
      <c r="B423" s="0" t="s">
        <v>1948</v>
      </c>
      <c r="C423" s="1" t="n">
        <v>250</v>
      </c>
      <c r="D423" s="0" t="s">
        <v>898</v>
      </c>
      <c r="E423" s="0" t="s">
        <v>1949</v>
      </c>
      <c r="G423" s="174" t="n">
        <f aca="false">MONTH(A423)+100</f>
        <v>108</v>
      </c>
      <c r="H423" s="0" t="n">
        <f aca="false">IF(MONTH(A423)=MONTH(A422),H422+1,1001)</f>
        <v>1093</v>
      </c>
      <c r="I423" s="0" t="str">
        <f aca="false">YEAR(A423)&amp;RIGHT(G423,2)&amp;RIGHT(H423,3)</f>
        <v>202008093</v>
      </c>
      <c r="J423" s="122" t="s">
        <v>6441</v>
      </c>
      <c r="L423" s="0" t="s">
        <v>187</v>
      </c>
      <c r="N423" s="0" t="s">
        <v>80</v>
      </c>
      <c r="O423" s="7" t="n">
        <v>0.358333333333333</v>
      </c>
      <c r="P423" s="7" t="n">
        <v>0.404861111111111</v>
      </c>
      <c r="Q423" s="0" t="s">
        <v>1950</v>
      </c>
      <c r="S423" s="0" t="s">
        <v>120</v>
      </c>
      <c r="T423" s="0" t="s">
        <v>6091</v>
      </c>
    </row>
    <row r="424" customFormat="false" ht="15" hidden="true" customHeight="false" outlineLevel="0" collapsed="false">
      <c r="A424" s="170" t="n">
        <v>44074</v>
      </c>
      <c r="B424" s="0" t="s">
        <v>1948</v>
      </c>
      <c r="C424" s="1" t="n">
        <v>250</v>
      </c>
      <c r="D424" s="0" t="s">
        <v>898</v>
      </c>
      <c r="E424" s="122" t="s">
        <v>1951</v>
      </c>
      <c r="F424" s="0" t="s">
        <v>6088</v>
      </c>
      <c r="G424" s="174" t="n">
        <f aca="false">MONTH(A424)+100</f>
        <v>108</v>
      </c>
      <c r="H424" s="0" t="n">
        <f aca="false">IF(MONTH(A424)=MONTH(A423),H423+1,1001)</f>
        <v>1094</v>
      </c>
      <c r="I424" s="0" t="str">
        <f aca="false">YEAR(A424)&amp;RIGHT(G424,2)&amp;RIGHT(H424,3)</f>
        <v>202008094</v>
      </c>
      <c r="J424" s="122" t="s">
        <v>6442</v>
      </c>
      <c r="L424" s="0" t="s">
        <v>187</v>
      </c>
      <c r="N424" s="0" t="s">
        <v>80</v>
      </c>
      <c r="O424" s="7" t="n">
        <v>0.420138888888889</v>
      </c>
      <c r="P424" s="7" t="n">
        <v>0.420833333333333</v>
      </c>
      <c r="Q424" s="0" t="s">
        <v>1950</v>
      </c>
      <c r="S424" s="0" t="s">
        <v>120</v>
      </c>
      <c r="T424" s="0" t="s">
        <v>6091</v>
      </c>
    </row>
    <row r="425" customFormat="false" ht="15" hidden="false" customHeight="false" outlineLevel="0" collapsed="false">
      <c r="A425" s="170" t="n">
        <v>44074</v>
      </c>
      <c r="B425" s="0" t="s">
        <v>1952</v>
      </c>
      <c r="C425" s="1" t="n">
        <v>370</v>
      </c>
      <c r="D425" s="0" t="s">
        <v>821</v>
      </c>
      <c r="E425" s="0" t="s">
        <v>1953</v>
      </c>
      <c r="G425" s="174" t="n">
        <f aca="false">MONTH(A425)+100</f>
        <v>108</v>
      </c>
      <c r="H425" s="0" t="n">
        <f aca="false">IF(MONTH(A425)=MONTH(A424),H424+1,1001)</f>
        <v>1095</v>
      </c>
      <c r="I425" s="0" t="str">
        <f aca="false">YEAR(A425)&amp;RIGHT(G425,2)&amp;RIGHT(H425,3)</f>
        <v>202008095</v>
      </c>
      <c r="J425" s="122" t="s">
        <v>6443</v>
      </c>
      <c r="K425" s="0" t="s">
        <v>1954</v>
      </c>
      <c r="L425" s="0" t="s">
        <v>100</v>
      </c>
      <c r="N425" s="0" t="s">
        <v>80</v>
      </c>
      <c r="O425" s="7" t="n">
        <v>0.48125</v>
      </c>
      <c r="P425" s="7" t="n">
        <v>0.492361111111111</v>
      </c>
      <c r="Q425" s="0" t="s">
        <v>1955</v>
      </c>
      <c r="S425" s="0" t="s">
        <v>120</v>
      </c>
      <c r="T425" s="0" t="s">
        <v>6091</v>
      </c>
    </row>
    <row r="426" customFormat="false" ht="15" hidden="false" customHeight="false" outlineLevel="0" collapsed="false">
      <c r="A426" s="170" t="n">
        <v>44076</v>
      </c>
      <c r="B426" s="0" t="s">
        <v>1966</v>
      </c>
      <c r="C426" s="1" t="n">
        <v>300</v>
      </c>
      <c r="D426" s="0" t="s">
        <v>821</v>
      </c>
      <c r="E426" s="0" t="s">
        <v>1967</v>
      </c>
      <c r="G426" s="174" t="n">
        <f aca="false">MONTH(A426)+100</f>
        <v>109</v>
      </c>
      <c r="H426" s="0" t="n">
        <f aca="false">IF(MONTH(A426)=MONTH(A425),H425+1,1001)</f>
        <v>1001</v>
      </c>
      <c r="I426" s="0" t="str">
        <f aca="false">YEAR(A426)&amp;RIGHT(G426,2)&amp;RIGHT(H426,3)</f>
        <v>202009001</v>
      </c>
      <c r="J426" s="122" t="s">
        <v>6444</v>
      </c>
      <c r="K426" s="0" t="s">
        <v>1968</v>
      </c>
      <c r="L426" s="0" t="s">
        <v>183</v>
      </c>
      <c r="N426" s="0" t="s">
        <v>80</v>
      </c>
      <c r="O426" s="7" t="n">
        <v>0.429166666666667</v>
      </c>
      <c r="P426" s="7" t="n">
        <v>0.438194444444444</v>
      </c>
      <c r="Q426" s="0" t="s">
        <v>1969</v>
      </c>
      <c r="S426" s="0" t="s">
        <v>75</v>
      </c>
      <c r="T426" s="0" t="s">
        <v>6089</v>
      </c>
    </row>
    <row r="427" customFormat="false" ht="15" hidden="false" customHeight="false" outlineLevel="0" collapsed="false">
      <c r="A427" s="170" t="n">
        <v>44076</v>
      </c>
      <c r="B427" s="0" t="s">
        <v>1970</v>
      </c>
      <c r="C427" s="1" t="n">
        <v>400</v>
      </c>
      <c r="D427" s="0" t="s">
        <v>821</v>
      </c>
      <c r="E427" s="122" t="s">
        <v>1971</v>
      </c>
      <c r="F427" s="0" t="s">
        <v>6088</v>
      </c>
      <c r="G427" s="174" t="n">
        <f aca="false">MONTH(A427)+100</f>
        <v>109</v>
      </c>
      <c r="H427" s="0" t="n">
        <f aca="false">IF(MONTH(A427)=MONTH(A426),H426+1,1001)</f>
        <v>1002</v>
      </c>
      <c r="I427" s="0" t="str">
        <f aca="false">YEAR(A427)&amp;RIGHT(G427,2)&amp;RIGHT(H427,3)</f>
        <v>202009002</v>
      </c>
      <c r="J427" s="122" t="s">
        <v>6445</v>
      </c>
      <c r="K427" s="0" t="s">
        <v>1972</v>
      </c>
      <c r="L427" s="0" t="s">
        <v>159</v>
      </c>
      <c r="N427" s="0" t="s">
        <v>80</v>
      </c>
      <c r="O427" s="7" t="n">
        <v>0.607638888888889</v>
      </c>
      <c r="P427" s="7" t="n">
        <v>0.615277777777778</v>
      </c>
      <c r="Q427" s="0" t="s">
        <v>1973</v>
      </c>
      <c r="S427" s="0" t="s">
        <v>75</v>
      </c>
      <c r="T427" s="0" t="s">
        <v>6089</v>
      </c>
    </row>
    <row r="428" customFormat="false" ht="15" hidden="true" customHeight="false" outlineLevel="0" collapsed="false">
      <c r="A428" s="170" t="n">
        <v>44076</v>
      </c>
      <c r="B428" s="0" t="s">
        <v>1412</v>
      </c>
      <c r="C428" s="1" t="n">
        <v>200</v>
      </c>
      <c r="D428" s="0" t="s">
        <v>104</v>
      </c>
      <c r="E428" s="0" t="s">
        <v>1498</v>
      </c>
      <c r="G428" s="174" t="n">
        <f aca="false">MONTH(A428)+100</f>
        <v>109</v>
      </c>
      <c r="H428" s="0" t="n">
        <f aca="false">IF(MONTH(A428)=MONTH(A427),H427+1,1001)</f>
        <v>1003</v>
      </c>
      <c r="I428" s="0" t="str">
        <f aca="false">YEAR(A428)&amp;RIGHT(G428,2)&amp;RIGHT(H428,3)</f>
        <v>202009003</v>
      </c>
      <c r="J428" s="122" t="s">
        <v>6332</v>
      </c>
      <c r="L428" s="0" t="s">
        <v>100</v>
      </c>
      <c r="N428" s="0" t="s">
        <v>80</v>
      </c>
      <c r="O428" s="7" t="n">
        <v>0.677777777777778</v>
      </c>
      <c r="P428" s="7" t="n">
        <v>0.736805555555556</v>
      </c>
      <c r="Q428" s="0" t="s">
        <v>1499</v>
      </c>
      <c r="S428" s="0" t="s">
        <v>75</v>
      </c>
      <c r="T428" s="0" t="s">
        <v>6089</v>
      </c>
    </row>
    <row r="429" customFormat="false" ht="15" hidden="true" customHeight="false" outlineLevel="0" collapsed="false">
      <c r="A429" s="170" t="n">
        <v>44077</v>
      </c>
      <c r="B429" s="0" t="s">
        <v>1980</v>
      </c>
      <c r="C429" s="1" t="n">
        <v>300</v>
      </c>
      <c r="D429" s="0" t="s">
        <v>77</v>
      </c>
      <c r="E429" s="0" t="s">
        <v>1981</v>
      </c>
      <c r="G429" s="174" t="n">
        <f aca="false">MONTH(A429)+100</f>
        <v>109</v>
      </c>
      <c r="H429" s="0" t="n">
        <f aca="false">IF(MONTH(A429)=MONTH(A428),H428+1,1001)</f>
        <v>1004</v>
      </c>
      <c r="I429" s="0" t="str">
        <f aca="false">YEAR(A429)&amp;RIGHT(G429,2)&amp;RIGHT(H429,3)</f>
        <v>202009004</v>
      </c>
      <c r="J429" s="122" t="s">
        <v>6446</v>
      </c>
      <c r="L429" s="0" t="s">
        <v>113</v>
      </c>
      <c r="N429" s="0" t="s">
        <v>80</v>
      </c>
      <c r="O429" s="7" t="n">
        <v>0.409722222222222</v>
      </c>
      <c r="P429" s="7" t="n">
        <v>0.425</v>
      </c>
      <c r="Q429" s="0" t="s">
        <v>1982</v>
      </c>
      <c r="S429" s="0" t="s">
        <v>75</v>
      </c>
      <c r="T429" s="0" t="s">
        <v>6097</v>
      </c>
    </row>
    <row r="430" customFormat="false" ht="15" hidden="true" customHeight="false" outlineLevel="0" collapsed="false">
      <c r="A430" s="170" t="n">
        <v>44077</v>
      </c>
      <c r="B430" s="0" t="s">
        <v>1412</v>
      </c>
      <c r="C430" s="1" t="n">
        <v>300</v>
      </c>
      <c r="D430" s="0" t="s">
        <v>77</v>
      </c>
      <c r="E430" s="0" t="s">
        <v>1413</v>
      </c>
      <c r="G430" s="174" t="n">
        <f aca="false">MONTH(A430)+100</f>
        <v>109</v>
      </c>
      <c r="H430" s="0" t="n">
        <f aca="false">IF(MONTH(A430)=MONTH(A429),H429+1,1001)</f>
        <v>1005</v>
      </c>
      <c r="I430" s="0" t="str">
        <f aca="false">YEAR(A430)&amp;RIGHT(G430,2)&amp;RIGHT(H430,3)</f>
        <v>202009005</v>
      </c>
      <c r="J430" s="122" t="s">
        <v>6311</v>
      </c>
      <c r="L430" s="0" t="s">
        <v>100</v>
      </c>
      <c r="N430" s="0" t="s">
        <v>80</v>
      </c>
      <c r="O430" s="7" t="n">
        <v>0.5</v>
      </c>
      <c r="P430" s="7" t="n">
        <v>0.518055555555556</v>
      </c>
      <c r="Q430" s="0" t="s">
        <v>1414</v>
      </c>
      <c r="S430" s="0" t="s">
        <v>75</v>
      </c>
      <c r="T430" s="0" t="s">
        <v>6097</v>
      </c>
    </row>
    <row r="431" customFormat="false" ht="15" hidden="false" customHeight="false" outlineLevel="0" collapsed="false">
      <c r="A431" s="170" t="n">
        <v>44077</v>
      </c>
      <c r="B431" s="0" t="s">
        <v>1124</v>
      </c>
      <c r="C431" s="1" t="n">
        <v>450</v>
      </c>
      <c r="D431" s="0" t="s">
        <v>1983</v>
      </c>
      <c r="E431" s="0" t="s">
        <v>1125</v>
      </c>
      <c r="G431" s="174" t="n">
        <f aca="false">MONTH(A431)+100</f>
        <v>109</v>
      </c>
      <c r="H431" s="0" t="n">
        <f aca="false">IF(MONTH(A431)=MONTH(A430),H430+1,1001)</f>
        <v>1006</v>
      </c>
      <c r="I431" s="0" t="str">
        <f aca="false">YEAR(A431)&amp;RIGHT(G431,2)&amp;RIGHT(H431,3)</f>
        <v>202009006</v>
      </c>
      <c r="J431" s="122" t="s">
        <v>6253</v>
      </c>
      <c r="K431" s="0" t="s">
        <v>1126</v>
      </c>
      <c r="L431" s="0" t="s">
        <v>113</v>
      </c>
      <c r="N431" s="0" t="s">
        <v>80</v>
      </c>
      <c r="O431" s="7" t="n">
        <v>0.369444444444444</v>
      </c>
      <c r="P431" s="7" t="n">
        <v>0.379166666666667</v>
      </c>
      <c r="Q431" s="0" t="s">
        <v>1127</v>
      </c>
      <c r="S431" s="0" t="s">
        <v>75</v>
      </c>
      <c r="T431" s="0" t="s">
        <v>6097</v>
      </c>
    </row>
    <row r="432" customFormat="false" ht="15" hidden="false" customHeight="false" outlineLevel="0" collapsed="false">
      <c r="A432" s="170" t="n">
        <v>44077</v>
      </c>
      <c r="B432" s="0" t="s">
        <v>1984</v>
      </c>
      <c r="C432" s="1" t="n">
        <v>300</v>
      </c>
      <c r="D432" s="0" t="s">
        <v>821</v>
      </c>
      <c r="E432" s="0" t="s">
        <v>1985</v>
      </c>
      <c r="G432" s="174" t="n">
        <f aca="false">MONTH(A432)+100</f>
        <v>109</v>
      </c>
      <c r="H432" s="0" t="n">
        <f aca="false">IF(MONTH(A432)=MONTH(A431),H431+1,1001)</f>
        <v>1007</v>
      </c>
      <c r="I432" s="0" t="str">
        <f aca="false">YEAR(A432)&amp;RIGHT(G432,2)&amp;RIGHT(H432,3)</f>
        <v>202009007</v>
      </c>
      <c r="J432" s="122" t="s">
        <v>6447</v>
      </c>
      <c r="K432" s="0" t="s">
        <v>1986</v>
      </c>
      <c r="L432" s="0" t="s">
        <v>187</v>
      </c>
      <c r="N432" s="0" t="s">
        <v>80</v>
      </c>
      <c r="O432" s="7" t="n">
        <v>0.5375</v>
      </c>
      <c r="P432" s="7" t="n">
        <v>0.552083333333333</v>
      </c>
      <c r="Q432" s="0" t="s">
        <v>1987</v>
      </c>
      <c r="S432" s="0" t="s">
        <v>75</v>
      </c>
      <c r="T432" s="0" t="s">
        <v>6097</v>
      </c>
    </row>
    <row r="433" customFormat="false" ht="15" hidden="false" customHeight="false" outlineLevel="0" collapsed="false">
      <c r="A433" s="170" t="n">
        <v>44077</v>
      </c>
      <c r="B433" s="0" t="s">
        <v>1988</v>
      </c>
      <c r="C433" s="1" t="n">
        <v>350</v>
      </c>
      <c r="D433" s="0" t="s">
        <v>821</v>
      </c>
      <c r="E433" s="0" t="s">
        <v>1989</v>
      </c>
      <c r="G433" s="174" t="n">
        <f aca="false">MONTH(A433)+100</f>
        <v>109</v>
      </c>
      <c r="H433" s="0" t="n">
        <f aca="false">IF(MONTH(A433)=MONTH(A432),H432+1,1001)</f>
        <v>1008</v>
      </c>
      <c r="I433" s="0" t="str">
        <f aca="false">YEAR(A433)&amp;RIGHT(G433,2)&amp;RIGHT(H433,3)</f>
        <v>202009008</v>
      </c>
      <c r="J433" s="122" t="s">
        <v>6448</v>
      </c>
      <c r="K433" s="0" t="s">
        <v>1990</v>
      </c>
      <c r="L433" s="0" t="s">
        <v>85</v>
      </c>
      <c r="N433" s="0" t="s">
        <v>80</v>
      </c>
      <c r="O433" s="7" t="n">
        <v>0.645138888888889</v>
      </c>
      <c r="P433" s="7" t="n">
        <v>0.646527777777778</v>
      </c>
      <c r="Q433" s="0" t="s">
        <v>1991</v>
      </c>
      <c r="S433" s="0" t="s">
        <v>75</v>
      </c>
      <c r="T433" s="0" t="s">
        <v>6097</v>
      </c>
    </row>
    <row r="434" customFormat="false" ht="15" hidden="true" customHeight="false" outlineLevel="0" collapsed="false">
      <c r="A434" s="170" t="n">
        <v>44077</v>
      </c>
      <c r="B434" s="0" t="s">
        <v>1408</v>
      </c>
      <c r="C434" s="1" t="n">
        <v>300</v>
      </c>
      <c r="D434" s="0" t="s">
        <v>104</v>
      </c>
      <c r="E434" s="0" t="s">
        <v>1992</v>
      </c>
      <c r="G434" s="174" t="n">
        <f aca="false">MONTH(A434)+100</f>
        <v>109</v>
      </c>
      <c r="H434" s="0" t="n">
        <f aca="false">IF(MONTH(A434)=MONTH(A433),H433+1,1001)</f>
        <v>1009</v>
      </c>
      <c r="I434" s="0" t="str">
        <f aca="false">YEAR(A434)&amp;RIGHT(G434,2)&amp;RIGHT(H434,3)</f>
        <v>202009009</v>
      </c>
      <c r="J434" s="122" t="s">
        <v>6449</v>
      </c>
      <c r="L434" s="0" t="s">
        <v>85</v>
      </c>
      <c r="N434" s="0" t="s">
        <v>80</v>
      </c>
      <c r="O434" s="7" t="n">
        <v>0.6</v>
      </c>
      <c r="P434" s="7" t="n">
        <v>0.634722222222222</v>
      </c>
      <c r="Q434" s="0" t="s">
        <v>1993</v>
      </c>
      <c r="S434" s="0" t="s">
        <v>75</v>
      </c>
      <c r="T434" s="0" t="s">
        <v>6097</v>
      </c>
    </row>
    <row r="435" customFormat="false" ht="15" hidden="true" customHeight="false" outlineLevel="0" collapsed="false">
      <c r="A435" s="170" t="n">
        <v>44077</v>
      </c>
      <c r="B435" s="0" t="s">
        <v>1385</v>
      </c>
      <c r="C435" s="1" t="n">
        <v>300</v>
      </c>
      <c r="D435" s="0" t="s">
        <v>104</v>
      </c>
      <c r="E435" s="0" t="s">
        <v>1994</v>
      </c>
      <c r="G435" s="174" t="n">
        <f aca="false">MONTH(A435)+100</f>
        <v>109</v>
      </c>
      <c r="H435" s="0" t="n">
        <f aca="false">IF(MONTH(A435)=MONTH(A434),H434+1,1001)</f>
        <v>1010</v>
      </c>
      <c r="I435" s="0" t="str">
        <f aca="false">YEAR(A435)&amp;RIGHT(G435,2)&amp;RIGHT(H435,3)</f>
        <v>202009010</v>
      </c>
      <c r="J435" s="122" t="s">
        <v>6450</v>
      </c>
      <c r="L435" s="0" t="s">
        <v>159</v>
      </c>
      <c r="N435" s="0" t="s">
        <v>80</v>
      </c>
      <c r="O435" s="7" t="n">
        <v>0.659722222222222</v>
      </c>
      <c r="P435" s="7" t="n">
        <v>0.698611111111111</v>
      </c>
      <c r="Q435" s="0" t="s">
        <v>281</v>
      </c>
      <c r="S435" s="0" t="s">
        <v>75</v>
      </c>
      <c r="T435" s="0" t="s">
        <v>6097</v>
      </c>
    </row>
    <row r="436" customFormat="false" ht="15" hidden="true" customHeight="false" outlineLevel="0" collapsed="false">
      <c r="A436" s="170" t="n">
        <v>44078</v>
      </c>
      <c r="B436" s="0" t="s">
        <v>1408</v>
      </c>
      <c r="C436" s="1" t="n">
        <v>300</v>
      </c>
      <c r="D436" s="0" t="s">
        <v>77</v>
      </c>
      <c r="E436" s="0" t="s">
        <v>1996</v>
      </c>
      <c r="G436" s="174" t="n">
        <f aca="false">MONTH(A436)+100</f>
        <v>109</v>
      </c>
      <c r="H436" s="0" t="n">
        <f aca="false">IF(MONTH(A436)=MONTH(A435),H435+1,1001)</f>
        <v>1011</v>
      </c>
      <c r="I436" s="0" t="str">
        <f aca="false">YEAR(A436)&amp;RIGHT(G436,2)&amp;RIGHT(H436,3)</f>
        <v>202009011</v>
      </c>
      <c r="J436" s="122" t="s">
        <v>6451</v>
      </c>
      <c r="L436" s="0" t="s">
        <v>85</v>
      </c>
      <c r="N436" s="0" t="s">
        <v>80</v>
      </c>
      <c r="O436" s="7" t="n">
        <v>0.531944444444444</v>
      </c>
      <c r="P436" s="7" t="n">
        <v>0.577083333333333</v>
      </c>
      <c r="Q436" s="0" t="s">
        <v>1997</v>
      </c>
      <c r="S436" s="0" t="s">
        <v>75</v>
      </c>
      <c r="T436" s="0" t="s">
        <v>5143</v>
      </c>
    </row>
    <row r="437" customFormat="false" ht="15" hidden="true" customHeight="false" outlineLevel="0" collapsed="false">
      <c r="A437" s="170" t="n">
        <v>44078</v>
      </c>
      <c r="B437" s="0" t="s">
        <v>1998</v>
      </c>
      <c r="C437" s="1" t="n">
        <v>300</v>
      </c>
      <c r="D437" s="0" t="s">
        <v>77</v>
      </c>
      <c r="E437" s="0" t="s">
        <v>1999</v>
      </c>
      <c r="G437" s="174" t="n">
        <f aca="false">MONTH(A437)+100</f>
        <v>109</v>
      </c>
      <c r="H437" s="0" t="n">
        <f aca="false">IF(MONTH(A437)=MONTH(A436),H436+1,1001)</f>
        <v>1012</v>
      </c>
      <c r="I437" s="0" t="str">
        <f aca="false">YEAR(A437)&amp;RIGHT(G437,2)&amp;RIGHT(H437,3)</f>
        <v>202009012</v>
      </c>
      <c r="J437" s="122" t="s">
        <v>6452</v>
      </c>
      <c r="L437" s="0" t="s">
        <v>85</v>
      </c>
      <c r="N437" s="0" t="s">
        <v>80</v>
      </c>
      <c r="O437" s="7" t="n">
        <v>0.605555555555555</v>
      </c>
      <c r="P437" s="7" t="n">
        <v>0.622916666666667</v>
      </c>
      <c r="Q437" s="0" t="s">
        <v>2000</v>
      </c>
      <c r="S437" s="0" t="s">
        <v>75</v>
      </c>
      <c r="T437" s="0" t="s">
        <v>5143</v>
      </c>
    </row>
    <row r="438" customFormat="false" ht="15" hidden="true" customHeight="false" outlineLevel="0" collapsed="false">
      <c r="A438" s="170" t="n">
        <v>44078</v>
      </c>
      <c r="B438" s="0" t="s">
        <v>1479</v>
      </c>
      <c r="C438" s="1" t="n">
        <v>300</v>
      </c>
      <c r="D438" s="0" t="s">
        <v>77</v>
      </c>
      <c r="E438" s="0" t="s">
        <v>2001</v>
      </c>
      <c r="G438" s="174" t="n">
        <f aca="false">MONTH(A438)+100</f>
        <v>109</v>
      </c>
      <c r="H438" s="0" t="n">
        <f aca="false">IF(MONTH(A438)=MONTH(A437),H437+1,1001)</f>
        <v>1013</v>
      </c>
      <c r="I438" s="0" t="str">
        <f aca="false">YEAR(A438)&amp;RIGHT(G438,2)&amp;RIGHT(H438,3)</f>
        <v>202009013</v>
      </c>
      <c r="J438" s="122" t="s">
        <v>6453</v>
      </c>
      <c r="L438" s="0" t="s">
        <v>183</v>
      </c>
      <c r="N438" s="0" t="s">
        <v>80</v>
      </c>
      <c r="O438" s="7" t="n">
        <v>0.704166666666667</v>
      </c>
      <c r="P438" s="7" t="n">
        <v>0.719444444444444</v>
      </c>
      <c r="Q438" s="0" t="s">
        <v>2002</v>
      </c>
      <c r="S438" s="0" t="s">
        <v>75</v>
      </c>
      <c r="T438" s="0" t="s">
        <v>5143</v>
      </c>
    </row>
    <row r="439" customFormat="false" ht="15" hidden="false" customHeight="false" outlineLevel="0" collapsed="false">
      <c r="A439" s="170" t="n">
        <v>44078</v>
      </c>
      <c r="B439" s="0" t="s">
        <v>2003</v>
      </c>
      <c r="C439" s="1" t="n">
        <v>350</v>
      </c>
      <c r="D439" s="0" t="s">
        <v>821</v>
      </c>
      <c r="E439" s="0" t="s">
        <v>2004</v>
      </c>
      <c r="G439" s="174" t="n">
        <f aca="false">MONTH(A439)+100</f>
        <v>109</v>
      </c>
      <c r="H439" s="0" t="n">
        <f aca="false">IF(MONTH(A439)=MONTH(A438),H438+1,1001)</f>
        <v>1014</v>
      </c>
      <c r="I439" s="0" t="str">
        <f aca="false">YEAR(A439)&amp;RIGHT(G439,2)&amp;RIGHT(H439,3)</f>
        <v>202009014</v>
      </c>
      <c r="J439" s="122" t="s">
        <v>6454</v>
      </c>
      <c r="K439" s="0" t="s">
        <v>233</v>
      </c>
      <c r="L439" s="0" t="s">
        <v>100</v>
      </c>
      <c r="N439" s="0" t="s">
        <v>80</v>
      </c>
      <c r="O439" s="7" t="n">
        <v>0.765972222222222</v>
      </c>
      <c r="P439" s="7" t="n">
        <v>0.790972222222222</v>
      </c>
      <c r="Q439" s="0" t="s">
        <v>2005</v>
      </c>
      <c r="S439" s="0" t="s">
        <v>75</v>
      </c>
      <c r="T439" s="0" t="s">
        <v>5143</v>
      </c>
    </row>
    <row r="440" customFormat="false" ht="15" hidden="true" customHeight="false" outlineLevel="0" collapsed="false">
      <c r="A440" s="170" t="n">
        <v>44078</v>
      </c>
      <c r="B440" s="0" t="s">
        <v>1585</v>
      </c>
      <c r="C440" s="1" t="n">
        <v>350</v>
      </c>
      <c r="D440" s="0" t="s">
        <v>104</v>
      </c>
      <c r="E440" s="0" t="s">
        <v>1586</v>
      </c>
      <c r="G440" s="174" t="n">
        <f aca="false">MONTH(A440)+100</f>
        <v>109</v>
      </c>
      <c r="H440" s="0" t="n">
        <f aca="false">IF(MONTH(A440)=MONTH(A439),H439+1,1001)</f>
        <v>1015</v>
      </c>
      <c r="I440" s="0" t="str">
        <f aca="false">YEAR(A440)&amp;RIGHT(G440,2)&amp;RIGHT(H440,3)</f>
        <v>202009015</v>
      </c>
      <c r="J440" s="122" t="s">
        <v>6354</v>
      </c>
      <c r="L440" s="0" t="s">
        <v>183</v>
      </c>
      <c r="N440" s="0" t="s">
        <v>80</v>
      </c>
      <c r="O440" s="7" t="n">
        <v>0.415972222222222</v>
      </c>
      <c r="P440" s="7" t="n">
        <v>0.435416666666667</v>
      </c>
      <c r="Q440" s="0" t="s">
        <v>1587</v>
      </c>
      <c r="S440" s="0" t="s">
        <v>75</v>
      </c>
      <c r="T440" s="0" t="s">
        <v>5143</v>
      </c>
    </row>
    <row r="441" customFormat="false" ht="15" hidden="true" customHeight="false" outlineLevel="0" collapsed="false">
      <c r="A441" s="170" t="n">
        <v>44079</v>
      </c>
      <c r="B441" s="0" t="s">
        <v>2007</v>
      </c>
      <c r="C441" s="1" t="n">
        <v>300</v>
      </c>
      <c r="D441" s="0" t="s">
        <v>77</v>
      </c>
      <c r="E441" s="0" t="s">
        <v>2008</v>
      </c>
      <c r="G441" s="174" t="n">
        <f aca="false">MONTH(A441)+100</f>
        <v>109</v>
      </c>
      <c r="H441" s="0" t="n">
        <f aca="false">IF(MONTH(A441)=MONTH(A440),H440+1,1001)</f>
        <v>1016</v>
      </c>
      <c r="I441" s="0" t="str">
        <f aca="false">YEAR(A441)&amp;RIGHT(G441,2)&amp;RIGHT(H441,3)</f>
        <v>202009016</v>
      </c>
      <c r="J441" s="122" t="s">
        <v>6455</v>
      </c>
      <c r="L441" s="0" t="s">
        <v>85</v>
      </c>
      <c r="N441" s="0" t="s">
        <v>80</v>
      </c>
      <c r="O441" s="7" t="n">
        <v>0.490277777777778</v>
      </c>
      <c r="P441" s="7" t="n">
        <v>0.514583333333333</v>
      </c>
      <c r="Q441" s="0" t="s">
        <v>2010</v>
      </c>
      <c r="S441" s="0" t="s">
        <v>75</v>
      </c>
      <c r="T441" s="0" t="s">
        <v>6106</v>
      </c>
    </row>
    <row r="442" customFormat="false" ht="15" hidden="false" customHeight="false" outlineLevel="0" collapsed="false">
      <c r="A442" s="170" t="n">
        <v>44079</v>
      </c>
      <c r="B442" s="0" t="s">
        <v>2011</v>
      </c>
      <c r="C442" s="1" t="n">
        <v>400</v>
      </c>
      <c r="D442" s="0" t="s">
        <v>821</v>
      </c>
      <c r="E442" s="0" t="s">
        <v>2012</v>
      </c>
      <c r="G442" s="174" t="n">
        <f aca="false">MONTH(A442)+100</f>
        <v>109</v>
      </c>
      <c r="H442" s="0" t="n">
        <f aca="false">IF(MONTH(A442)=MONTH(A441),H441+1,1001)</f>
        <v>1017</v>
      </c>
      <c r="I442" s="0" t="str">
        <f aca="false">YEAR(A442)&amp;RIGHT(G442,2)&amp;RIGHT(H442,3)</f>
        <v>202009017</v>
      </c>
      <c r="J442" s="122" t="s">
        <v>6456</v>
      </c>
      <c r="K442" s="0" t="s">
        <v>2013</v>
      </c>
      <c r="L442" s="0" t="s">
        <v>85</v>
      </c>
      <c r="N442" s="0" t="s">
        <v>80</v>
      </c>
      <c r="O442" s="7" t="n">
        <v>0.638888888888889</v>
      </c>
      <c r="P442" s="7" t="n">
        <v>0.643055555555556</v>
      </c>
      <c r="Q442" s="0" t="s">
        <v>2014</v>
      </c>
      <c r="S442" s="0" t="s">
        <v>75</v>
      </c>
      <c r="T442" s="0" t="s">
        <v>6106</v>
      </c>
    </row>
    <row r="443" customFormat="false" ht="15" hidden="true" customHeight="false" outlineLevel="0" collapsed="false">
      <c r="A443" s="170" t="n">
        <v>44079</v>
      </c>
      <c r="B443" s="0" t="s">
        <v>1126</v>
      </c>
      <c r="C443" s="1" t="n">
        <v>450</v>
      </c>
      <c r="D443" s="0" t="s">
        <v>104</v>
      </c>
      <c r="E443" s="122" t="s">
        <v>2015</v>
      </c>
      <c r="F443" s="0" t="s">
        <v>6088</v>
      </c>
      <c r="G443" s="174" t="n">
        <f aca="false">MONTH(A443)+100</f>
        <v>109</v>
      </c>
      <c r="H443" s="0" t="n">
        <f aca="false">IF(MONTH(A443)=MONTH(A442),H442+1,1001)</f>
        <v>1018</v>
      </c>
      <c r="I443" s="0" t="str">
        <f aca="false">YEAR(A443)&amp;RIGHT(G443,2)&amp;RIGHT(H443,3)</f>
        <v>202009018</v>
      </c>
      <c r="J443" s="122" t="s">
        <v>6457</v>
      </c>
      <c r="L443" s="0" t="s">
        <v>113</v>
      </c>
      <c r="N443" s="0" t="s">
        <v>80</v>
      </c>
      <c r="O443" s="7" t="n">
        <v>0.406944444444444</v>
      </c>
      <c r="P443" s="7" t="n">
        <v>0.409027777777778</v>
      </c>
      <c r="Q443" s="0" t="s">
        <v>2016</v>
      </c>
      <c r="S443" s="0" t="s">
        <v>75</v>
      </c>
      <c r="T443" s="0" t="s">
        <v>6106</v>
      </c>
    </row>
    <row r="444" customFormat="false" ht="15" hidden="true" customHeight="false" outlineLevel="0" collapsed="false">
      <c r="A444" s="170" t="n">
        <v>44081</v>
      </c>
      <c r="B444" s="0" t="s">
        <v>2019</v>
      </c>
      <c r="C444" s="1" t="n">
        <v>300</v>
      </c>
      <c r="D444" s="0" t="s">
        <v>77</v>
      </c>
      <c r="E444" s="0" t="s">
        <v>2020</v>
      </c>
      <c r="G444" s="174" t="n">
        <f aca="false">MONTH(A444)+100</f>
        <v>109</v>
      </c>
      <c r="H444" s="0" t="n">
        <f aca="false">IF(MONTH(A444)=MONTH(A443),H443+1,1001)</f>
        <v>1019</v>
      </c>
      <c r="I444" s="0" t="str">
        <f aca="false">YEAR(A444)&amp;RIGHT(G444,2)&amp;RIGHT(H444,3)</f>
        <v>202009019</v>
      </c>
      <c r="J444" s="122" t="s">
        <v>6458</v>
      </c>
      <c r="L444" s="0" t="s">
        <v>183</v>
      </c>
      <c r="N444" s="0" t="s">
        <v>80</v>
      </c>
      <c r="O444" s="7" t="n">
        <v>0.479166666666667</v>
      </c>
      <c r="P444" s="7" t="n">
        <v>0.494444444444444</v>
      </c>
      <c r="Q444" s="0" t="s">
        <v>2021</v>
      </c>
      <c r="S444" s="0" t="s">
        <v>75</v>
      </c>
      <c r="T444" s="0" t="s">
        <v>6091</v>
      </c>
    </row>
    <row r="445" customFormat="false" ht="15" hidden="true" customHeight="false" outlineLevel="0" collapsed="false">
      <c r="A445" s="170" t="n">
        <v>44081</v>
      </c>
      <c r="B445" s="0" t="s">
        <v>2022</v>
      </c>
      <c r="C445" s="1" t="n">
        <v>300</v>
      </c>
      <c r="D445" s="0" t="s">
        <v>77</v>
      </c>
      <c r="E445" s="0" t="s">
        <v>2023</v>
      </c>
      <c r="G445" s="174" t="n">
        <f aca="false">MONTH(A445)+100</f>
        <v>109</v>
      </c>
      <c r="H445" s="0" t="n">
        <f aca="false">IF(MONTH(A445)=MONTH(A444),H444+1,1001)</f>
        <v>1020</v>
      </c>
      <c r="I445" s="0" t="str">
        <f aca="false">YEAR(A445)&amp;RIGHT(G445,2)&amp;RIGHT(H445,3)</f>
        <v>202009020</v>
      </c>
      <c r="J445" s="122" t="s">
        <v>6459</v>
      </c>
      <c r="L445" s="0" t="s">
        <v>85</v>
      </c>
      <c r="N445" s="0" t="s">
        <v>80</v>
      </c>
      <c r="O445" s="7" t="n">
        <v>0.7375</v>
      </c>
      <c r="P445" s="7" t="n">
        <v>0.772222222222222</v>
      </c>
      <c r="Q445" s="0" t="s">
        <v>2024</v>
      </c>
      <c r="S445" s="0" t="s">
        <v>75</v>
      </c>
      <c r="T445" s="0" t="s">
        <v>6091</v>
      </c>
    </row>
    <row r="446" customFormat="false" ht="15" hidden="true" customHeight="false" outlineLevel="0" collapsed="false">
      <c r="A446" s="170" t="n">
        <v>44081</v>
      </c>
      <c r="B446" s="0" t="s">
        <v>2025</v>
      </c>
      <c r="C446" s="1" t="n">
        <v>300</v>
      </c>
      <c r="D446" s="0" t="s">
        <v>77</v>
      </c>
      <c r="E446" s="0" t="s">
        <v>2026</v>
      </c>
      <c r="G446" s="174" t="n">
        <f aca="false">MONTH(A446)+100</f>
        <v>109</v>
      </c>
      <c r="H446" s="0" t="n">
        <f aca="false">IF(MONTH(A446)=MONTH(A445),H445+1,1001)</f>
        <v>1021</v>
      </c>
      <c r="I446" s="0" t="str">
        <f aca="false">YEAR(A446)&amp;RIGHT(G446,2)&amp;RIGHT(H446,3)</f>
        <v>202009021</v>
      </c>
      <c r="J446" s="122" t="s">
        <v>6460</v>
      </c>
      <c r="L446" s="0" t="s">
        <v>187</v>
      </c>
      <c r="N446" s="0" t="s">
        <v>80</v>
      </c>
      <c r="O446" s="7" t="n">
        <v>0.791666666666667</v>
      </c>
      <c r="P446" s="7" t="n">
        <v>0.828472222222222</v>
      </c>
      <c r="Q446" s="0" t="s">
        <v>2027</v>
      </c>
      <c r="S446" s="0" t="s">
        <v>75</v>
      </c>
      <c r="T446" s="0" t="s">
        <v>6091</v>
      </c>
    </row>
    <row r="447" customFormat="false" ht="15" hidden="false" customHeight="false" outlineLevel="0" collapsed="false">
      <c r="A447" s="170" t="n">
        <v>44081</v>
      </c>
      <c r="B447" s="0" t="s">
        <v>2028</v>
      </c>
      <c r="C447" s="1" t="n">
        <v>360</v>
      </c>
      <c r="D447" s="0" t="s">
        <v>821</v>
      </c>
      <c r="E447" s="0" t="s">
        <v>2029</v>
      </c>
      <c r="G447" s="174" t="n">
        <f aca="false">MONTH(A447)+100</f>
        <v>109</v>
      </c>
      <c r="H447" s="0" t="n">
        <f aca="false">IF(MONTH(A447)=MONTH(A446),H446+1,1001)</f>
        <v>1022</v>
      </c>
      <c r="I447" s="0" t="str">
        <f aca="false">YEAR(A447)&amp;RIGHT(G447,2)&amp;RIGHT(H447,3)</f>
        <v>202009022</v>
      </c>
      <c r="J447" s="122" t="s">
        <v>6461</v>
      </c>
      <c r="K447" s="0" t="s">
        <v>2030</v>
      </c>
      <c r="L447" s="0" t="s">
        <v>113</v>
      </c>
      <c r="N447" s="0" t="s">
        <v>80</v>
      </c>
      <c r="O447" s="7" t="n">
        <v>0.694444444444444</v>
      </c>
      <c r="P447" s="7" t="n">
        <v>0.710416666666667</v>
      </c>
      <c r="Q447" s="0" t="s">
        <v>2031</v>
      </c>
      <c r="S447" s="0" t="s">
        <v>75</v>
      </c>
      <c r="T447" s="0" t="s">
        <v>6091</v>
      </c>
    </row>
    <row r="448" customFormat="false" ht="15" hidden="true" customHeight="false" outlineLevel="0" collapsed="false">
      <c r="A448" s="170" t="n">
        <v>44081</v>
      </c>
      <c r="B448" s="0" t="s">
        <v>2032</v>
      </c>
      <c r="C448" s="1" t="n">
        <v>400</v>
      </c>
      <c r="D448" s="0" t="s">
        <v>104</v>
      </c>
      <c r="E448" s="122" t="s">
        <v>2033</v>
      </c>
      <c r="F448" s="0" t="s">
        <v>6088</v>
      </c>
      <c r="G448" s="174" t="n">
        <f aca="false">MONTH(A448)+100</f>
        <v>109</v>
      </c>
      <c r="H448" s="0" t="n">
        <f aca="false">IF(MONTH(A448)=MONTH(A447),H447+1,1001)</f>
        <v>1023</v>
      </c>
      <c r="I448" s="0" t="str">
        <f aca="false">YEAR(A448)&amp;RIGHT(G448,2)&amp;RIGHT(H448,3)</f>
        <v>202009023</v>
      </c>
      <c r="J448" s="122" t="s">
        <v>6462</v>
      </c>
      <c r="L448" s="0" t="s">
        <v>183</v>
      </c>
      <c r="N448" s="0" t="s">
        <v>80</v>
      </c>
      <c r="O448" s="7" t="n">
        <v>0.420833333333333</v>
      </c>
      <c r="P448" s="7" t="n">
        <v>0.457638888888889</v>
      </c>
      <c r="Q448" s="0" t="s">
        <v>2034</v>
      </c>
      <c r="S448" s="0" t="s">
        <v>75</v>
      </c>
      <c r="T448" s="0" t="s">
        <v>6091</v>
      </c>
    </row>
    <row r="449" customFormat="false" ht="15" hidden="false" customHeight="false" outlineLevel="0" collapsed="false">
      <c r="A449" s="170" t="n">
        <v>44082</v>
      </c>
      <c r="B449" s="0" t="s">
        <v>2037</v>
      </c>
      <c r="C449" s="1" t="n">
        <v>300</v>
      </c>
      <c r="D449" s="0" t="s">
        <v>821</v>
      </c>
      <c r="E449" s="122" t="s">
        <v>2038</v>
      </c>
      <c r="F449" s="0" t="s">
        <v>6088</v>
      </c>
      <c r="G449" s="174" t="n">
        <f aca="false">MONTH(A449)+100</f>
        <v>109</v>
      </c>
      <c r="H449" s="0" t="n">
        <f aca="false">IF(MONTH(A449)=MONTH(A448),H448+1,1001)</f>
        <v>1024</v>
      </c>
      <c r="I449" s="0" t="str">
        <f aca="false">YEAR(A449)&amp;RIGHT(G449,2)&amp;RIGHT(H449,3)</f>
        <v>202009024</v>
      </c>
      <c r="J449" s="122" t="s">
        <v>6463</v>
      </c>
      <c r="K449" s="0" t="s">
        <v>2039</v>
      </c>
      <c r="L449" s="0" t="s">
        <v>1227</v>
      </c>
      <c r="N449" s="0" t="s">
        <v>80</v>
      </c>
      <c r="O449" s="7" t="n">
        <v>0.347916666666667</v>
      </c>
      <c r="P449" s="7" t="n">
        <v>0.4</v>
      </c>
      <c r="Q449" s="0" t="s">
        <v>2040</v>
      </c>
      <c r="S449" s="0" t="s">
        <v>115</v>
      </c>
      <c r="T449" s="0" t="s">
        <v>6095</v>
      </c>
    </row>
    <row r="450" customFormat="false" ht="15" hidden="false" customHeight="false" outlineLevel="0" collapsed="false">
      <c r="A450" s="170" t="n">
        <v>44082</v>
      </c>
      <c r="B450" s="0" t="s">
        <v>2037</v>
      </c>
      <c r="C450" s="1" t="n">
        <v>300</v>
      </c>
      <c r="D450" s="0" t="s">
        <v>821</v>
      </c>
      <c r="E450" s="0" t="s">
        <v>2038</v>
      </c>
      <c r="G450" s="174" t="n">
        <f aca="false">MONTH(A450)+100</f>
        <v>109</v>
      </c>
      <c r="H450" s="0" t="n">
        <f aca="false">IF(MONTH(A450)=MONTH(A449),H449+1,1001)</f>
        <v>1025</v>
      </c>
      <c r="I450" s="0" t="str">
        <f aca="false">YEAR(A450)&amp;RIGHT(G450,2)&amp;RIGHT(H450,3)</f>
        <v>202009025</v>
      </c>
      <c r="J450" s="122" t="s">
        <v>6463</v>
      </c>
      <c r="K450" s="0" t="s">
        <v>2039</v>
      </c>
      <c r="L450" s="0" t="s">
        <v>1227</v>
      </c>
      <c r="N450" s="0" t="s">
        <v>80</v>
      </c>
      <c r="O450" s="7" t="n">
        <v>0.415972222222222</v>
      </c>
      <c r="P450" s="7" t="n">
        <v>0.415972222222222</v>
      </c>
      <c r="Q450" s="0" t="s">
        <v>2041</v>
      </c>
      <c r="S450" s="0" t="s">
        <v>115</v>
      </c>
      <c r="T450" s="0" t="s">
        <v>6095</v>
      </c>
    </row>
    <row r="451" customFormat="false" ht="15" hidden="false" customHeight="false" outlineLevel="0" collapsed="false">
      <c r="A451" s="170" t="n">
        <v>44082</v>
      </c>
      <c r="B451" s="0" t="s">
        <v>2037</v>
      </c>
      <c r="C451" s="1" t="n">
        <v>250</v>
      </c>
      <c r="D451" s="0" t="s">
        <v>821</v>
      </c>
      <c r="E451" s="0" t="s">
        <v>2038</v>
      </c>
      <c r="G451" s="174" t="n">
        <f aca="false">MONTH(A451)+100</f>
        <v>109</v>
      </c>
      <c r="H451" s="0" t="n">
        <f aca="false">IF(MONTH(A451)=MONTH(A450),H450+1,1001)</f>
        <v>1026</v>
      </c>
      <c r="I451" s="0" t="str">
        <f aca="false">YEAR(A451)&amp;RIGHT(G451,2)&amp;RIGHT(H451,3)</f>
        <v>202009026</v>
      </c>
      <c r="J451" s="122" t="s">
        <v>6463</v>
      </c>
      <c r="K451" s="0" t="s">
        <v>2039</v>
      </c>
      <c r="L451" s="0" t="s">
        <v>1227</v>
      </c>
      <c r="N451" s="0" t="s">
        <v>80</v>
      </c>
      <c r="O451" s="7" t="n">
        <v>0.43125</v>
      </c>
      <c r="P451" s="7" t="n">
        <v>0.500694444444444</v>
      </c>
      <c r="Q451" s="0" t="s">
        <v>2042</v>
      </c>
      <c r="S451" s="0" t="s">
        <v>115</v>
      </c>
      <c r="T451" s="0" t="s">
        <v>6095</v>
      </c>
    </row>
    <row r="452" customFormat="false" ht="15" hidden="false" customHeight="false" outlineLevel="0" collapsed="false">
      <c r="A452" s="170" t="n">
        <v>44082</v>
      </c>
      <c r="B452" s="0" t="s">
        <v>2043</v>
      </c>
      <c r="C452" s="1" t="n">
        <v>370</v>
      </c>
      <c r="D452" s="0" t="s">
        <v>821</v>
      </c>
      <c r="E452" s="0" t="s">
        <v>2044</v>
      </c>
      <c r="G452" s="174" t="n">
        <f aca="false">MONTH(A452)+100</f>
        <v>109</v>
      </c>
      <c r="H452" s="0" t="n">
        <f aca="false">IF(MONTH(A452)=MONTH(A451),H451+1,1001)</f>
        <v>1027</v>
      </c>
      <c r="I452" s="0" t="str">
        <f aca="false">YEAR(A452)&amp;RIGHT(G452,2)&amp;RIGHT(H452,3)</f>
        <v>202009027</v>
      </c>
      <c r="J452" s="122" t="s">
        <v>6464</v>
      </c>
      <c r="K452" s="0" t="s">
        <v>2045</v>
      </c>
      <c r="L452" s="0" t="s">
        <v>183</v>
      </c>
      <c r="N452" s="0" t="s">
        <v>80</v>
      </c>
      <c r="O452" s="7" t="n">
        <v>0.674305555555556</v>
      </c>
      <c r="P452" s="7" t="n">
        <v>0.697916666666667</v>
      </c>
      <c r="Q452" s="0" t="s">
        <v>2046</v>
      </c>
      <c r="S452" s="0" t="s">
        <v>115</v>
      </c>
      <c r="T452" s="0" t="s">
        <v>6095</v>
      </c>
    </row>
    <row r="453" customFormat="false" ht="15" hidden="false" customHeight="false" outlineLevel="0" collapsed="false">
      <c r="A453" s="170" t="n">
        <v>44082</v>
      </c>
      <c r="B453" s="0" t="s">
        <v>2047</v>
      </c>
      <c r="C453" s="1" t="n">
        <v>400</v>
      </c>
      <c r="D453" s="0" t="s">
        <v>821</v>
      </c>
      <c r="E453" s="0" t="s">
        <v>2048</v>
      </c>
      <c r="G453" s="174" t="n">
        <f aca="false">MONTH(A453)+100</f>
        <v>109</v>
      </c>
      <c r="H453" s="0" t="n">
        <f aca="false">IF(MONTH(A453)=MONTH(A452),H452+1,1001)</f>
        <v>1028</v>
      </c>
      <c r="I453" s="0" t="str">
        <f aca="false">YEAR(A453)&amp;RIGHT(G453,2)&amp;RIGHT(H453,3)</f>
        <v>202009028</v>
      </c>
      <c r="J453" s="122" t="s">
        <v>6465</v>
      </c>
      <c r="K453" s="0" t="s">
        <v>2049</v>
      </c>
      <c r="L453" s="0" t="s">
        <v>113</v>
      </c>
      <c r="N453" s="0" t="s">
        <v>80</v>
      </c>
      <c r="O453" s="7" t="n">
        <v>0.741666666666667</v>
      </c>
      <c r="P453" s="7" t="n">
        <v>0.777777777777778</v>
      </c>
      <c r="Q453" s="0" t="s">
        <v>2050</v>
      </c>
      <c r="S453" s="0" t="s">
        <v>115</v>
      </c>
      <c r="T453" s="0" t="s">
        <v>6095</v>
      </c>
    </row>
    <row r="454" customFormat="false" ht="15" hidden="true" customHeight="false" outlineLevel="0" collapsed="false">
      <c r="A454" s="170" t="n">
        <v>44082</v>
      </c>
      <c r="B454" s="0" t="s">
        <v>2051</v>
      </c>
      <c r="C454" s="1" t="n">
        <v>300</v>
      </c>
      <c r="D454" s="0" t="s">
        <v>104</v>
      </c>
      <c r="E454" s="0" t="s">
        <v>2052</v>
      </c>
      <c r="G454" s="174" t="n">
        <f aca="false">MONTH(A454)+100</f>
        <v>109</v>
      </c>
      <c r="H454" s="0" t="n">
        <f aca="false">IF(MONTH(A454)=MONTH(A453),H453+1,1001)</f>
        <v>1029</v>
      </c>
      <c r="I454" s="0" t="str">
        <f aca="false">YEAR(A454)&amp;RIGHT(G454,2)&amp;RIGHT(H454,3)</f>
        <v>202009029</v>
      </c>
      <c r="J454" s="122" t="s">
        <v>6466</v>
      </c>
      <c r="L454" s="0" t="s">
        <v>85</v>
      </c>
      <c r="N454" s="0" t="s">
        <v>80</v>
      </c>
      <c r="O454" s="7" t="n">
        <v>0.8875</v>
      </c>
      <c r="P454" s="7" t="n">
        <v>0.926388888888889</v>
      </c>
      <c r="Q454" s="0" t="s">
        <v>2053</v>
      </c>
      <c r="S454" s="0" t="s">
        <v>115</v>
      </c>
      <c r="T454" s="0" t="s">
        <v>6095</v>
      </c>
    </row>
    <row r="455" customFormat="false" ht="15" hidden="true" customHeight="false" outlineLevel="0" collapsed="false">
      <c r="A455" s="170" t="n">
        <v>44083</v>
      </c>
      <c r="B455" s="0" t="s">
        <v>2061</v>
      </c>
      <c r="C455" s="1" t="n">
        <v>300</v>
      </c>
      <c r="D455" s="0" t="s">
        <v>77</v>
      </c>
      <c r="E455" s="0" t="s">
        <v>2062</v>
      </c>
      <c r="G455" s="174" t="n">
        <f aca="false">MONTH(A455)+100</f>
        <v>109</v>
      </c>
      <c r="H455" s="0" t="n">
        <f aca="false">IF(MONTH(A455)=MONTH(A454),H454+1,1001)</f>
        <v>1030</v>
      </c>
      <c r="I455" s="0" t="str">
        <f aca="false">YEAR(A455)&amp;RIGHT(G455,2)&amp;RIGHT(H455,3)</f>
        <v>202009030</v>
      </c>
      <c r="J455" s="122" t="s">
        <v>6467</v>
      </c>
      <c r="L455" s="0" t="s">
        <v>187</v>
      </c>
      <c r="N455" s="0" t="s">
        <v>80</v>
      </c>
      <c r="O455" s="7" t="n">
        <v>0.650694444444444</v>
      </c>
      <c r="P455" s="7" t="n">
        <v>0.740972222222222</v>
      </c>
      <c r="Q455" s="0" t="s">
        <v>2063</v>
      </c>
      <c r="S455" s="0" t="s">
        <v>115</v>
      </c>
      <c r="T455" s="0" t="s">
        <v>6089</v>
      </c>
    </row>
    <row r="456" customFormat="false" ht="15" hidden="false" customHeight="false" outlineLevel="0" collapsed="false">
      <c r="A456" s="170" t="n">
        <v>44083</v>
      </c>
      <c r="B456" s="0" t="s">
        <v>2064</v>
      </c>
      <c r="C456" s="1" t="n">
        <v>340</v>
      </c>
      <c r="D456" s="0" t="s">
        <v>821</v>
      </c>
      <c r="E456" s="0" t="s">
        <v>2065</v>
      </c>
      <c r="G456" s="174" t="n">
        <f aca="false">MONTH(A456)+100</f>
        <v>109</v>
      </c>
      <c r="H456" s="0" t="n">
        <f aca="false">IF(MONTH(A456)=MONTH(A455),H455+1,1001)</f>
        <v>1031</v>
      </c>
      <c r="I456" s="0" t="str">
        <f aca="false">YEAR(A456)&amp;RIGHT(G456,2)&amp;RIGHT(H456,3)</f>
        <v>202009031</v>
      </c>
      <c r="J456" s="122" t="s">
        <v>6468</v>
      </c>
      <c r="K456" s="0" t="s">
        <v>2066</v>
      </c>
      <c r="L456" s="0" t="s">
        <v>314</v>
      </c>
      <c r="N456" s="0" t="s">
        <v>80</v>
      </c>
      <c r="O456" s="7" t="n">
        <v>0.371527777777778</v>
      </c>
      <c r="P456" s="7" t="n">
        <v>0.396527777777778</v>
      </c>
      <c r="Q456" s="0" t="s">
        <v>2067</v>
      </c>
      <c r="S456" s="0" t="s">
        <v>115</v>
      </c>
      <c r="T456" s="0" t="s">
        <v>6089</v>
      </c>
    </row>
    <row r="457" customFormat="false" ht="15" hidden="false" customHeight="false" outlineLevel="0" collapsed="false">
      <c r="A457" s="170" t="n">
        <v>44083</v>
      </c>
      <c r="B457" s="0" t="s">
        <v>2068</v>
      </c>
      <c r="C457" s="1" t="n">
        <v>350</v>
      </c>
      <c r="D457" s="0" t="s">
        <v>821</v>
      </c>
      <c r="E457" s="0" t="s">
        <v>2069</v>
      </c>
      <c r="G457" s="174" t="n">
        <f aca="false">MONTH(A457)+100</f>
        <v>109</v>
      </c>
      <c r="H457" s="0" t="n">
        <f aca="false">IF(MONTH(A457)=MONTH(A456),H456+1,1001)</f>
        <v>1032</v>
      </c>
      <c r="I457" s="0" t="str">
        <f aca="false">YEAR(A457)&amp;RIGHT(G457,2)&amp;RIGHT(H457,3)</f>
        <v>202009032</v>
      </c>
      <c r="J457" s="122" t="s">
        <v>6469</v>
      </c>
      <c r="K457" s="0" t="s">
        <v>2070</v>
      </c>
      <c r="L457" s="0" t="s">
        <v>187</v>
      </c>
      <c r="N457" s="0" t="s">
        <v>80</v>
      </c>
      <c r="O457" s="7" t="n">
        <v>0.590277777777778</v>
      </c>
      <c r="P457" s="7" t="n">
        <v>0.599305555555556</v>
      </c>
      <c r="Q457" s="0" t="s">
        <v>2071</v>
      </c>
      <c r="S457" s="0" t="s">
        <v>115</v>
      </c>
      <c r="T457" s="0" t="s">
        <v>6089</v>
      </c>
    </row>
    <row r="458" customFormat="false" ht="15" hidden="false" customHeight="false" outlineLevel="0" collapsed="false">
      <c r="A458" s="170" t="n">
        <v>44083</v>
      </c>
      <c r="B458" s="0" t="s">
        <v>2072</v>
      </c>
      <c r="C458" s="1" t="n">
        <v>300</v>
      </c>
      <c r="D458" s="0" t="s">
        <v>821</v>
      </c>
      <c r="E458" s="0" t="s">
        <v>2073</v>
      </c>
      <c r="G458" s="174" t="n">
        <f aca="false">MONTH(A458)+100</f>
        <v>109</v>
      </c>
      <c r="H458" s="0" t="n">
        <f aca="false">IF(MONTH(A458)=MONTH(A457),H457+1,1001)</f>
        <v>1033</v>
      </c>
      <c r="I458" s="0" t="str">
        <f aca="false">YEAR(A458)&amp;RIGHT(G458,2)&amp;RIGHT(H458,3)</f>
        <v>202009033</v>
      </c>
      <c r="J458" s="122" t="s">
        <v>6470</v>
      </c>
      <c r="K458" s="0" t="s">
        <v>1690</v>
      </c>
      <c r="L458" s="0" t="s">
        <v>187</v>
      </c>
      <c r="N458" s="0" t="s">
        <v>80</v>
      </c>
      <c r="O458" s="7" t="n">
        <v>0.769444444444444</v>
      </c>
      <c r="P458" s="7" t="n">
        <v>0.802777777777778</v>
      </c>
      <c r="Q458" s="0" t="s">
        <v>2074</v>
      </c>
      <c r="S458" s="0" t="s">
        <v>115</v>
      </c>
      <c r="T458" s="0" t="s">
        <v>6089</v>
      </c>
    </row>
    <row r="459" customFormat="false" ht="15" hidden="true" customHeight="false" outlineLevel="0" collapsed="false">
      <c r="A459" s="170" t="n">
        <v>44083</v>
      </c>
      <c r="B459" s="0" t="s">
        <v>2075</v>
      </c>
      <c r="C459" s="1" t="n">
        <v>300</v>
      </c>
      <c r="D459" s="0" t="s">
        <v>104</v>
      </c>
      <c r="E459" s="0" t="s">
        <v>2076</v>
      </c>
      <c r="G459" s="174" t="n">
        <f aca="false">MONTH(A459)+100</f>
        <v>109</v>
      </c>
      <c r="H459" s="0" t="n">
        <f aca="false">IF(MONTH(A459)=MONTH(A458),H458+1,1001)</f>
        <v>1034</v>
      </c>
      <c r="I459" s="0" t="str">
        <f aca="false">YEAR(A459)&amp;RIGHT(G459,2)&amp;RIGHT(H459,3)</f>
        <v>202009034</v>
      </c>
      <c r="J459" s="122" t="s">
        <v>6471</v>
      </c>
      <c r="L459" s="0" t="s">
        <v>100</v>
      </c>
      <c r="N459" s="0" t="s">
        <v>80</v>
      </c>
      <c r="O459" s="7" t="n">
        <v>0.336805555555556</v>
      </c>
      <c r="P459" s="7" t="n">
        <v>0.347916666666667</v>
      </c>
      <c r="Q459" s="0" t="s">
        <v>2077</v>
      </c>
      <c r="S459" s="0" t="s">
        <v>115</v>
      </c>
      <c r="T459" s="0" t="s">
        <v>6089</v>
      </c>
    </row>
    <row r="460" customFormat="false" ht="15" hidden="false" customHeight="false" outlineLevel="0" collapsed="false">
      <c r="A460" s="170" t="n">
        <v>44083</v>
      </c>
      <c r="B460" s="0" t="s">
        <v>2078</v>
      </c>
      <c r="C460" s="1" t="n">
        <v>310</v>
      </c>
      <c r="D460" s="0" t="s">
        <v>729</v>
      </c>
      <c r="E460" s="0" t="s">
        <v>2079</v>
      </c>
      <c r="G460" s="174" t="n">
        <f aca="false">MONTH(A460)+100</f>
        <v>109</v>
      </c>
      <c r="H460" s="0" t="n">
        <f aca="false">IF(MONTH(A460)=MONTH(A459),H459+1,1001)</f>
        <v>1035</v>
      </c>
      <c r="I460" s="0" t="str">
        <f aca="false">YEAR(A460)&amp;RIGHT(G460,2)&amp;RIGHT(H460,3)</f>
        <v>202009035</v>
      </c>
      <c r="J460" s="122" t="s">
        <v>6472</v>
      </c>
      <c r="K460" s="0" t="s">
        <v>2078</v>
      </c>
      <c r="L460" s="0" t="s">
        <v>159</v>
      </c>
      <c r="N460" s="0" t="s">
        <v>80</v>
      </c>
      <c r="O460" s="7" t="n">
        <v>0.447916666666667</v>
      </c>
      <c r="P460" s="7" t="n">
        <v>0.459722222222222</v>
      </c>
      <c r="Q460" s="0" t="s">
        <v>2080</v>
      </c>
      <c r="S460" s="0" t="s">
        <v>115</v>
      </c>
      <c r="T460" s="0" t="s">
        <v>6089</v>
      </c>
    </row>
    <row r="461" customFormat="false" ht="15" hidden="true" customHeight="false" outlineLevel="0" collapsed="false">
      <c r="A461" s="170" t="n">
        <v>44084</v>
      </c>
      <c r="B461" s="0" t="s">
        <v>1546</v>
      </c>
      <c r="C461" s="1" t="n">
        <v>300</v>
      </c>
      <c r="D461" s="0" t="s">
        <v>77</v>
      </c>
      <c r="E461" s="0" t="s">
        <v>2085</v>
      </c>
      <c r="G461" s="174" t="n">
        <f aca="false">MONTH(A461)+100</f>
        <v>109</v>
      </c>
      <c r="H461" s="0" t="n">
        <f aca="false">IF(MONTH(A461)=MONTH(A460),H460+1,1001)</f>
        <v>1036</v>
      </c>
      <c r="I461" s="0" t="str">
        <f aca="false">YEAR(A461)&amp;RIGHT(G461,2)&amp;RIGHT(H461,3)</f>
        <v>202009036</v>
      </c>
      <c r="J461" s="122" t="s">
        <v>6473</v>
      </c>
      <c r="L461" s="0" t="s">
        <v>100</v>
      </c>
      <c r="N461" s="0" t="s">
        <v>80</v>
      </c>
      <c r="O461" s="7" t="n">
        <v>0.6125</v>
      </c>
      <c r="P461" s="7" t="n">
        <v>0.646527777777778</v>
      </c>
      <c r="Q461" s="0" t="s">
        <v>2086</v>
      </c>
      <c r="S461" s="0" t="s">
        <v>115</v>
      </c>
      <c r="T461" s="0" t="s">
        <v>6097</v>
      </c>
    </row>
    <row r="462" customFormat="false" ht="15" hidden="true" customHeight="false" outlineLevel="0" collapsed="false">
      <c r="A462" s="170" t="n">
        <v>44084</v>
      </c>
      <c r="B462" s="0" t="s">
        <v>1388</v>
      </c>
      <c r="C462" s="1" t="n">
        <v>300</v>
      </c>
      <c r="D462" s="0" t="s">
        <v>77</v>
      </c>
      <c r="E462" s="0" t="s">
        <v>2087</v>
      </c>
      <c r="G462" s="174" t="n">
        <f aca="false">MONTH(A462)+100</f>
        <v>109</v>
      </c>
      <c r="H462" s="0" t="n">
        <f aca="false">IF(MONTH(A462)=MONTH(A461),H461+1,1001)</f>
        <v>1037</v>
      </c>
      <c r="I462" s="0" t="str">
        <f aca="false">YEAR(A462)&amp;RIGHT(G462,2)&amp;RIGHT(H462,3)</f>
        <v>202009037</v>
      </c>
      <c r="J462" s="122" t="s">
        <v>6474</v>
      </c>
      <c r="L462" s="0" t="s">
        <v>187</v>
      </c>
      <c r="N462" s="0" t="s">
        <v>80</v>
      </c>
      <c r="O462" s="7" t="n">
        <v>0.705555555555556</v>
      </c>
      <c r="P462" s="7" t="n">
        <v>0.715972222222222</v>
      </c>
      <c r="Q462" s="0" t="s">
        <v>2088</v>
      </c>
      <c r="S462" s="0" t="s">
        <v>115</v>
      </c>
      <c r="T462" s="0" t="s">
        <v>6097</v>
      </c>
    </row>
    <row r="463" customFormat="false" ht="15" hidden="false" customHeight="false" outlineLevel="0" collapsed="false">
      <c r="A463" s="170" t="n">
        <v>44084</v>
      </c>
      <c r="B463" s="0" t="s">
        <v>2089</v>
      </c>
      <c r="C463" s="1" t="n">
        <v>360</v>
      </c>
      <c r="D463" s="0" t="s">
        <v>821</v>
      </c>
      <c r="E463" s="0" t="s">
        <v>2090</v>
      </c>
      <c r="G463" s="174" t="n">
        <f aca="false">MONTH(A463)+100</f>
        <v>109</v>
      </c>
      <c r="H463" s="0" t="n">
        <f aca="false">IF(MONTH(A463)=MONTH(A462),H462+1,1001)</f>
        <v>1038</v>
      </c>
      <c r="I463" s="0" t="str">
        <f aca="false">YEAR(A463)&amp;RIGHT(G463,2)&amp;RIGHT(H463,3)</f>
        <v>202009038</v>
      </c>
      <c r="J463" s="122" t="s">
        <v>6475</v>
      </c>
      <c r="K463" s="0" t="s">
        <v>2091</v>
      </c>
      <c r="L463" s="0" t="s">
        <v>100</v>
      </c>
      <c r="N463" s="0" t="s">
        <v>80</v>
      </c>
      <c r="O463" s="7" t="n">
        <v>0.430555555555556</v>
      </c>
      <c r="P463" s="7" t="n">
        <v>0.455555555555556</v>
      </c>
      <c r="Q463" s="0" t="s">
        <v>2092</v>
      </c>
      <c r="R463" s="0" t="s">
        <v>2093</v>
      </c>
      <c r="S463" s="0" t="s">
        <v>115</v>
      </c>
      <c r="T463" s="0" t="s">
        <v>6097</v>
      </c>
    </row>
    <row r="464" customFormat="false" ht="15" hidden="false" customHeight="false" outlineLevel="0" collapsed="false">
      <c r="A464" s="170" t="n">
        <v>44084</v>
      </c>
      <c r="B464" s="0" t="s">
        <v>2094</v>
      </c>
      <c r="C464" s="1" t="n">
        <v>300</v>
      </c>
      <c r="D464" s="0" t="s">
        <v>821</v>
      </c>
      <c r="E464" s="0" t="s">
        <v>2095</v>
      </c>
      <c r="G464" s="174" t="n">
        <f aca="false">MONTH(A464)+100</f>
        <v>109</v>
      </c>
      <c r="H464" s="0" t="n">
        <f aca="false">IF(MONTH(A464)=MONTH(A463),H463+1,1001)</f>
        <v>1039</v>
      </c>
      <c r="I464" s="0" t="str">
        <f aca="false">YEAR(A464)&amp;RIGHT(G464,2)&amp;RIGHT(H464,3)</f>
        <v>202009039</v>
      </c>
      <c r="J464" s="122" t="s">
        <v>6476</v>
      </c>
      <c r="K464" s="0" t="s">
        <v>2096</v>
      </c>
      <c r="L464" s="0" t="s">
        <v>159</v>
      </c>
      <c r="N464" s="0" t="s">
        <v>80</v>
      </c>
      <c r="O464" s="7" t="n">
        <v>0.732638888888889</v>
      </c>
      <c r="P464" s="7" t="n">
        <v>0.75625</v>
      </c>
      <c r="Q464" s="0" t="s">
        <v>2097</v>
      </c>
      <c r="S464" s="0" t="s">
        <v>115</v>
      </c>
      <c r="T464" s="0" t="s">
        <v>6097</v>
      </c>
    </row>
    <row r="465" customFormat="false" ht="15" hidden="true" customHeight="false" outlineLevel="0" collapsed="false">
      <c r="A465" s="170" t="n">
        <v>44084</v>
      </c>
      <c r="B465" s="0" t="s">
        <v>1530</v>
      </c>
      <c r="C465" s="1" t="n">
        <v>350</v>
      </c>
      <c r="D465" s="0" t="s">
        <v>104</v>
      </c>
      <c r="E465" s="0" t="s">
        <v>1533</v>
      </c>
      <c r="G465" s="174" t="n">
        <f aca="false">MONTH(A465)+100</f>
        <v>109</v>
      </c>
      <c r="H465" s="0" t="n">
        <f aca="false">IF(MONTH(A465)=MONTH(A464),H464+1,1001)</f>
        <v>1040</v>
      </c>
      <c r="I465" s="0" t="str">
        <f aca="false">YEAR(A465)&amp;RIGHT(G465,2)&amp;RIGHT(H465,3)</f>
        <v>202009040</v>
      </c>
      <c r="J465" s="122" t="s">
        <v>6340</v>
      </c>
      <c r="L465" s="0" t="s">
        <v>113</v>
      </c>
      <c r="N465" s="0" t="s">
        <v>80</v>
      </c>
      <c r="O465" s="7" t="n">
        <v>0.399305555555556</v>
      </c>
      <c r="P465" s="7" t="n">
        <v>0.4125</v>
      </c>
      <c r="Q465" s="0" t="s">
        <v>1534</v>
      </c>
      <c r="S465" s="0" t="s">
        <v>115</v>
      </c>
      <c r="T465" s="0" t="s">
        <v>6097</v>
      </c>
    </row>
    <row r="466" customFormat="false" ht="15" hidden="true" customHeight="false" outlineLevel="0" collapsed="false">
      <c r="A466" s="170" t="n">
        <v>44084</v>
      </c>
      <c r="B466" s="0" t="s">
        <v>1126</v>
      </c>
      <c r="C466" s="1" t="n">
        <v>350</v>
      </c>
      <c r="D466" s="0" t="s">
        <v>104</v>
      </c>
      <c r="E466" s="122" t="s">
        <v>2098</v>
      </c>
      <c r="F466" s="0" t="s">
        <v>6088</v>
      </c>
      <c r="G466" s="174" t="n">
        <f aca="false">MONTH(A466)+100</f>
        <v>109</v>
      </c>
      <c r="H466" s="0" t="n">
        <f aca="false">IF(MONTH(A466)=MONTH(A465),H465+1,1001)</f>
        <v>1041</v>
      </c>
      <c r="I466" s="0" t="str">
        <f aca="false">YEAR(A466)&amp;RIGHT(G466,2)&amp;RIGHT(H466,3)</f>
        <v>202009041</v>
      </c>
      <c r="J466" s="122" t="s">
        <v>6477</v>
      </c>
      <c r="L466" s="0" t="s">
        <v>113</v>
      </c>
      <c r="N466" s="0" t="s">
        <v>80</v>
      </c>
      <c r="O466" s="7" t="n">
        <v>0.51875</v>
      </c>
      <c r="P466" s="7" t="n">
        <v>0.5875</v>
      </c>
      <c r="Q466" s="0" t="s">
        <v>2099</v>
      </c>
      <c r="S466" s="0" t="s">
        <v>115</v>
      </c>
      <c r="T466" s="0" t="s">
        <v>6097</v>
      </c>
    </row>
    <row r="467" customFormat="false" ht="15" hidden="true" customHeight="false" outlineLevel="0" collapsed="false">
      <c r="A467" s="170" t="n">
        <v>44085</v>
      </c>
      <c r="B467" s="0" t="s">
        <v>1998</v>
      </c>
      <c r="C467" s="1" t="n">
        <v>300</v>
      </c>
      <c r="D467" s="0" t="s">
        <v>77</v>
      </c>
      <c r="E467" s="0" t="s">
        <v>2104</v>
      </c>
      <c r="G467" s="174" t="n">
        <f aca="false">MONTH(A467)+100</f>
        <v>109</v>
      </c>
      <c r="H467" s="0" t="n">
        <f aca="false">IF(MONTH(A467)=MONTH(A466),H466+1,1001)</f>
        <v>1042</v>
      </c>
      <c r="I467" s="0" t="str">
        <f aca="false">YEAR(A467)&amp;RIGHT(G467,2)&amp;RIGHT(H467,3)</f>
        <v>202009042</v>
      </c>
      <c r="J467" s="122" t="s">
        <v>6478</v>
      </c>
      <c r="L467" s="0" t="s">
        <v>85</v>
      </c>
      <c r="N467" s="0" t="s">
        <v>80</v>
      </c>
      <c r="O467" s="7" t="n">
        <v>0.427083333333333</v>
      </c>
      <c r="P467" s="7" t="n">
        <v>0.427777777777778</v>
      </c>
      <c r="Q467" s="0" t="s">
        <v>2105</v>
      </c>
      <c r="S467" s="0" t="s">
        <v>115</v>
      </c>
      <c r="T467" s="0" t="s">
        <v>5143</v>
      </c>
    </row>
    <row r="468" customFormat="false" ht="15" hidden="false" customHeight="false" outlineLevel="0" collapsed="false">
      <c r="A468" s="170" t="n">
        <v>44085</v>
      </c>
      <c r="B468" s="0" t="s">
        <v>2106</v>
      </c>
      <c r="C468" s="1" t="n">
        <v>250</v>
      </c>
      <c r="D468" s="0" t="s">
        <v>729</v>
      </c>
      <c r="E468" s="0" t="s">
        <v>2107</v>
      </c>
      <c r="G468" s="174" t="n">
        <f aca="false">MONTH(A468)+100</f>
        <v>109</v>
      </c>
      <c r="H468" s="0" t="n">
        <f aca="false">IF(MONTH(A468)=MONTH(A467),H467+1,1001)</f>
        <v>1043</v>
      </c>
      <c r="I468" s="0" t="str">
        <f aca="false">YEAR(A468)&amp;RIGHT(G468,2)&amp;RIGHT(H468,3)</f>
        <v>202009043</v>
      </c>
      <c r="J468" s="122" t="s">
        <v>6479</v>
      </c>
      <c r="K468" s="0" t="s">
        <v>2108</v>
      </c>
      <c r="L468" s="0" t="s">
        <v>100</v>
      </c>
      <c r="N468" s="0" t="s">
        <v>80</v>
      </c>
      <c r="O468" s="7" t="n">
        <v>0.603472222222222</v>
      </c>
      <c r="P468" s="7" t="n">
        <v>0.620138888888889</v>
      </c>
      <c r="Q468" s="0" t="s">
        <v>2109</v>
      </c>
      <c r="S468" s="0" t="s">
        <v>115</v>
      </c>
      <c r="T468" s="0" t="s">
        <v>5143</v>
      </c>
    </row>
    <row r="469" customFormat="false" ht="15" hidden="false" customHeight="false" outlineLevel="0" collapsed="false">
      <c r="A469" s="170" t="n">
        <v>44085</v>
      </c>
      <c r="B469" s="0" t="s">
        <v>2110</v>
      </c>
      <c r="C469" s="1" t="n">
        <v>400</v>
      </c>
      <c r="D469" s="0" t="s">
        <v>729</v>
      </c>
      <c r="E469" s="0" t="s">
        <v>1359</v>
      </c>
      <c r="G469" s="174" t="n">
        <f aca="false">MONTH(A469)+100</f>
        <v>109</v>
      </c>
      <c r="H469" s="0" t="n">
        <f aca="false">IF(MONTH(A469)=MONTH(A468),H468+1,1001)</f>
        <v>1044</v>
      </c>
      <c r="I469" s="0" t="str">
        <f aca="false">YEAR(A469)&amp;RIGHT(G469,2)&amp;RIGHT(H469,3)</f>
        <v>202009044</v>
      </c>
      <c r="J469" s="122" t="s">
        <v>6298</v>
      </c>
      <c r="K469" s="0" t="s">
        <v>1360</v>
      </c>
      <c r="L469" s="0" t="s">
        <v>183</v>
      </c>
      <c r="N469" s="0" t="s">
        <v>757</v>
      </c>
      <c r="O469" s="7" t="n">
        <v>0.6625</v>
      </c>
      <c r="P469" s="7" t="n">
        <v>0.6625</v>
      </c>
      <c r="Q469" s="0" t="s">
        <v>2109</v>
      </c>
      <c r="S469" s="0" t="s">
        <v>115</v>
      </c>
      <c r="T469" s="0" t="s">
        <v>5143</v>
      </c>
    </row>
    <row r="470" customFormat="false" ht="15" hidden="false" customHeight="false" outlineLevel="0" collapsed="false">
      <c r="A470" s="170" t="n">
        <v>44085</v>
      </c>
      <c r="B470" s="0" t="s">
        <v>2112</v>
      </c>
      <c r="C470" s="1" t="n">
        <v>400</v>
      </c>
      <c r="D470" s="0" t="s">
        <v>729</v>
      </c>
      <c r="E470" s="0" t="s">
        <v>2113</v>
      </c>
      <c r="G470" s="174" t="n">
        <f aca="false">MONTH(A470)+100</f>
        <v>109</v>
      </c>
      <c r="H470" s="0" t="n">
        <f aca="false">IF(MONTH(A470)=MONTH(A469),H469+1,1001)</f>
        <v>1045</v>
      </c>
      <c r="I470" s="0" t="str">
        <f aca="false">YEAR(A470)&amp;RIGHT(G470,2)&amp;RIGHT(H470,3)</f>
        <v>202009045</v>
      </c>
      <c r="J470" s="122" t="s">
        <v>6480</v>
      </c>
      <c r="K470" s="0" t="s">
        <v>2114</v>
      </c>
      <c r="L470" s="0" t="s">
        <v>100</v>
      </c>
      <c r="N470" s="0" t="s">
        <v>757</v>
      </c>
      <c r="O470" s="7" t="n">
        <v>0.911111111111111</v>
      </c>
      <c r="P470" s="7" t="n">
        <v>0.911805555555556</v>
      </c>
      <c r="Q470" s="0" t="s">
        <v>2109</v>
      </c>
      <c r="S470" s="0" t="s">
        <v>115</v>
      </c>
      <c r="T470" s="0" t="s">
        <v>5143</v>
      </c>
    </row>
    <row r="471" customFormat="false" ht="15" hidden="true" customHeight="false" outlineLevel="0" collapsed="false">
      <c r="A471" s="170" t="n">
        <v>44086</v>
      </c>
      <c r="B471" s="0" t="s">
        <v>2119</v>
      </c>
      <c r="C471" s="1" t="n">
        <v>300</v>
      </c>
      <c r="D471" s="0" t="s">
        <v>77</v>
      </c>
      <c r="E471" s="122" t="s">
        <v>2120</v>
      </c>
      <c r="F471" s="0" t="s">
        <v>6088</v>
      </c>
      <c r="G471" s="174" t="n">
        <f aca="false">MONTH(A471)+100</f>
        <v>109</v>
      </c>
      <c r="H471" s="0" t="n">
        <f aca="false">IF(MONTH(A471)=MONTH(A470),H470+1,1001)</f>
        <v>1046</v>
      </c>
      <c r="I471" s="0" t="str">
        <f aca="false">YEAR(A471)&amp;RIGHT(G471,2)&amp;RIGHT(H471,3)</f>
        <v>202009046</v>
      </c>
      <c r="J471" s="122" t="s">
        <v>6481</v>
      </c>
      <c r="K471" s="0" t="s">
        <v>784</v>
      </c>
      <c r="L471" s="0" t="s">
        <v>183</v>
      </c>
      <c r="N471" s="0" t="s">
        <v>80</v>
      </c>
      <c r="O471" s="7" t="n">
        <v>0.527777777777778</v>
      </c>
      <c r="P471" s="7" t="n">
        <v>0.566666666666667</v>
      </c>
      <c r="Q471" s="0" t="s">
        <v>2121</v>
      </c>
      <c r="S471" s="0" t="s">
        <v>115</v>
      </c>
      <c r="T471" s="0" t="s">
        <v>6106</v>
      </c>
    </row>
    <row r="472" customFormat="false" ht="15" hidden="false" customHeight="false" outlineLevel="0" collapsed="false">
      <c r="A472" s="170" t="n">
        <v>44086</v>
      </c>
      <c r="B472" s="0" t="s">
        <v>2122</v>
      </c>
      <c r="C472" s="1" t="n">
        <v>310</v>
      </c>
      <c r="D472" s="0" t="s">
        <v>1983</v>
      </c>
      <c r="E472" s="0" t="s">
        <v>1396</v>
      </c>
      <c r="G472" s="174" t="n">
        <f aca="false">MONTH(A472)+100</f>
        <v>109</v>
      </c>
      <c r="H472" s="0" t="n">
        <f aca="false">IF(MONTH(A472)=MONTH(A471),H471+1,1001)</f>
        <v>1047</v>
      </c>
      <c r="I472" s="0" t="str">
        <f aca="false">YEAR(A472)&amp;RIGHT(G472,2)&amp;RIGHT(H472,3)</f>
        <v>202009047</v>
      </c>
      <c r="J472" s="122" t="s">
        <v>6307</v>
      </c>
      <c r="K472" s="0" t="s">
        <v>1397</v>
      </c>
      <c r="L472" s="0" t="s">
        <v>187</v>
      </c>
      <c r="N472" s="0" t="s">
        <v>80</v>
      </c>
      <c r="O472" s="7" t="n">
        <v>0.496527777777778</v>
      </c>
      <c r="P472" s="7" t="n">
        <v>0.504861111111111</v>
      </c>
      <c r="Q472" s="0" t="s">
        <v>1398</v>
      </c>
      <c r="S472" s="0" t="s">
        <v>115</v>
      </c>
      <c r="T472" s="0" t="s">
        <v>6106</v>
      </c>
    </row>
    <row r="473" customFormat="false" ht="15" hidden="true" customHeight="false" outlineLevel="0" collapsed="false">
      <c r="A473" s="170" t="n">
        <v>44086</v>
      </c>
      <c r="B473" s="0" t="s">
        <v>2123</v>
      </c>
      <c r="C473" s="1" t="n">
        <v>400</v>
      </c>
      <c r="D473" s="0" t="s">
        <v>104</v>
      </c>
      <c r="E473" s="0" t="s">
        <v>2124</v>
      </c>
      <c r="G473" s="174" t="n">
        <f aca="false">MONTH(A473)+100</f>
        <v>109</v>
      </c>
      <c r="H473" s="0" t="n">
        <f aca="false">IF(MONTH(A473)=MONTH(A472),H472+1,1001)</f>
        <v>1048</v>
      </c>
      <c r="I473" s="0" t="str">
        <f aca="false">YEAR(A473)&amp;RIGHT(G473,2)&amp;RIGHT(H473,3)</f>
        <v>202009048</v>
      </c>
      <c r="J473" s="122" t="s">
        <v>6482</v>
      </c>
      <c r="L473" s="0" t="s">
        <v>100</v>
      </c>
      <c r="N473" s="0" t="s">
        <v>80</v>
      </c>
      <c r="O473" s="7" t="n">
        <v>0.403472222222222</v>
      </c>
      <c r="P473" s="7" t="n">
        <v>0.41875</v>
      </c>
      <c r="Q473" s="0" t="s">
        <v>2125</v>
      </c>
      <c r="R473" s="0" t="s">
        <v>2126</v>
      </c>
      <c r="S473" s="0" t="s">
        <v>115</v>
      </c>
      <c r="T473" s="0" t="s">
        <v>6106</v>
      </c>
    </row>
    <row r="474" customFormat="false" ht="15" hidden="false" customHeight="false" outlineLevel="0" collapsed="false">
      <c r="A474" s="170" t="n">
        <v>44086</v>
      </c>
      <c r="B474" s="0" t="s">
        <v>2127</v>
      </c>
      <c r="C474" s="1" t="n">
        <v>350</v>
      </c>
      <c r="D474" s="0" t="s">
        <v>729</v>
      </c>
      <c r="E474" s="0" t="s">
        <v>2128</v>
      </c>
      <c r="G474" s="174" t="n">
        <f aca="false">MONTH(A474)+100</f>
        <v>109</v>
      </c>
      <c r="H474" s="0" t="n">
        <f aca="false">IF(MONTH(A474)=MONTH(A473),H473+1,1001)</f>
        <v>1049</v>
      </c>
      <c r="I474" s="0" t="str">
        <f aca="false">YEAR(A474)&amp;RIGHT(G474,2)&amp;RIGHT(H474,3)</f>
        <v>202009049</v>
      </c>
      <c r="J474" s="122" t="s">
        <v>6483</v>
      </c>
      <c r="K474" s="0" t="s">
        <v>2129</v>
      </c>
      <c r="L474" s="0" t="s">
        <v>100</v>
      </c>
      <c r="N474" s="0" t="s">
        <v>80</v>
      </c>
      <c r="O474" s="7" t="n">
        <v>0.345138888888889</v>
      </c>
      <c r="P474" s="7" t="n">
        <v>0.345833333333333</v>
      </c>
      <c r="Q474" s="0" t="s">
        <v>2130</v>
      </c>
      <c r="S474" s="0" t="s">
        <v>115</v>
      </c>
      <c r="T474" s="0" t="s">
        <v>6106</v>
      </c>
    </row>
    <row r="475" customFormat="false" ht="15" hidden="false" customHeight="false" outlineLevel="0" collapsed="false">
      <c r="A475" s="170" t="n">
        <v>44086</v>
      </c>
      <c r="B475" s="0" t="s">
        <v>2131</v>
      </c>
      <c r="C475" s="1" t="n">
        <v>350</v>
      </c>
      <c r="D475" s="0" t="s">
        <v>729</v>
      </c>
      <c r="E475" s="122" t="s">
        <v>2132</v>
      </c>
      <c r="F475" s="0" t="s">
        <v>6088</v>
      </c>
      <c r="G475" s="174" t="n">
        <f aca="false">MONTH(A475)+100</f>
        <v>109</v>
      </c>
      <c r="H475" s="0" t="n">
        <f aca="false">IF(MONTH(A475)=MONTH(A474),H474+1,1001)</f>
        <v>1050</v>
      </c>
      <c r="I475" s="0" t="str">
        <f aca="false">YEAR(A475)&amp;RIGHT(G475,2)&amp;RIGHT(H475,3)</f>
        <v>202009050</v>
      </c>
      <c r="J475" s="122" t="s">
        <v>6484</v>
      </c>
      <c r="K475" s="0" t="s">
        <v>2133</v>
      </c>
      <c r="L475" s="0" t="s">
        <v>183</v>
      </c>
      <c r="N475" s="0" t="s">
        <v>72</v>
      </c>
      <c r="O475" s="7" t="n">
        <v>0.654166666666667</v>
      </c>
      <c r="P475" s="7" t="n">
        <v>0.654166666666667</v>
      </c>
      <c r="Q475" s="0" t="s">
        <v>2134</v>
      </c>
      <c r="S475" s="0" t="s">
        <v>115</v>
      </c>
      <c r="T475" s="0" t="s">
        <v>6106</v>
      </c>
    </row>
    <row r="476" customFormat="false" ht="15" hidden="true" customHeight="false" outlineLevel="0" collapsed="false">
      <c r="A476" s="170" t="n">
        <v>44088</v>
      </c>
      <c r="B476" s="0" t="s">
        <v>2141</v>
      </c>
      <c r="C476" s="1" t="n">
        <v>300</v>
      </c>
      <c r="D476" s="0" t="s">
        <v>77</v>
      </c>
      <c r="E476" s="0" t="s">
        <v>2142</v>
      </c>
      <c r="G476" s="174" t="n">
        <f aca="false">MONTH(A476)+100</f>
        <v>109</v>
      </c>
      <c r="H476" s="0" t="n">
        <f aca="false">IF(MONTH(A476)=MONTH(A475),H475+1,1001)</f>
        <v>1051</v>
      </c>
      <c r="I476" s="0" t="str">
        <f aca="false">YEAR(A476)&amp;RIGHT(G476,2)&amp;RIGHT(H476,3)</f>
        <v>202009051</v>
      </c>
      <c r="J476" s="122" t="s">
        <v>6485</v>
      </c>
      <c r="L476" s="0" t="s">
        <v>113</v>
      </c>
      <c r="N476" s="0" t="s">
        <v>80</v>
      </c>
      <c r="O476" s="7" t="n">
        <v>0.568055555555556</v>
      </c>
      <c r="P476" s="7" t="n">
        <v>0.589583333333333</v>
      </c>
      <c r="Q476" s="0" t="s">
        <v>2143</v>
      </c>
      <c r="R476" s="0" t="s">
        <v>2144</v>
      </c>
      <c r="S476" s="0" t="s">
        <v>115</v>
      </c>
      <c r="T476" s="0" t="s">
        <v>6091</v>
      </c>
    </row>
    <row r="477" customFormat="false" ht="15" hidden="false" customHeight="false" outlineLevel="0" collapsed="false">
      <c r="A477" s="170" t="n">
        <v>44088</v>
      </c>
      <c r="B477" s="0" t="s">
        <v>2145</v>
      </c>
      <c r="C477" s="1" t="n">
        <v>300</v>
      </c>
      <c r="D477" s="0" t="s">
        <v>821</v>
      </c>
      <c r="E477" s="0" t="s">
        <v>2146</v>
      </c>
      <c r="G477" s="174" t="n">
        <f aca="false">MONTH(A477)+100</f>
        <v>109</v>
      </c>
      <c r="H477" s="0" t="n">
        <f aca="false">IF(MONTH(A477)=MONTH(A476),H476+1,1001)</f>
        <v>1052</v>
      </c>
      <c r="I477" s="0" t="str">
        <f aca="false">YEAR(A477)&amp;RIGHT(G477,2)&amp;RIGHT(H477,3)</f>
        <v>202009052</v>
      </c>
      <c r="J477" s="122" t="s">
        <v>6486</v>
      </c>
      <c r="K477" s="0" t="s">
        <v>2147</v>
      </c>
      <c r="L477" s="0" t="s">
        <v>159</v>
      </c>
      <c r="N477" s="0" t="s">
        <v>80</v>
      </c>
      <c r="O477" s="7" t="n">
        <v>0.647916666666667</v>
      </c>
      <c r="P477" s="7" t="n">
        <v>0.721527777777778</v>
      </c>
      <c r="Q477" s="0" t="s">
        <v>2148</v>
      </c>
      <c r="S477" s="0" t="s">
        <v>115</v>
      </c>
      <c r="T477" s="0" t="s">
        <v>6091</v>
      </c>
    </row>
    <row r="478" customFormat="false" ht="15" hidden="true" customHeight="false" outlineLevel="0" collapsed="false">
      <c r="A478" s="170" t="n">
        <v>44088</v>
      </c>
      <c r="B478" s="0" t="s">
        <v>1541</v>
      </c>
      <c r="C478" s="1" t="n">
        <v>350</v>
      </c>
      <c r="D478" s="0" t="s">
        <v>104</v>
      </c>
      <c r="E478" s="0" t="s">
        <v>2149</v>
      </c>
      <c r="G478" s="174" t="n">
        <f aca="false">MONTH(A478)+100</f>
        <v>109</v>
      </c>
      <c r="H478" s="0" t="n">
        <f aca="false">IF(MONTH(A478)=MONTH(A477),H477+1,1001)</f>
        <v>1053</v>
      </c>
      <c r="I478" s="0" t="str">
        <f aca="false">YEAR(A478)&amp;RIGHT(G478,2)&amp;RIGHT(H478,3)</f>
        <v>202009053</v>
      </c>
      <c r="J478" s="122" t="s">
        <v>6487</v>
      </c>
      <c r="L478" s="0" t="s">
        <v>100</v>
      </c>
      <c r="N478" s="0" t="s">
        <v>80</v>
      </c>
      <c r="O478" s="7" t="n">
        <v>0.375</v>
      </c>
      <c r="P478" s="7" t="n">
        <v>0.389583333333333</v>
      </c>
      <c r="Q478" s="0" t="s">
        <v>2150</v>
      </c>
      <c r="S478" s="0" t="s">
        <v>115</v>
      </c>
      <c r="T478" s="0" t="s">
        <v>6091</v>
      </c>
    </row>
    <row r="479" customFormat="false" ht="15" hidden="false" customHeight="false" outlineLevel="0" collapsed="false">
      <c r="A479" s="170" t="n">
        <v>44089</v>
      </c>
      <c r="B479" s="0" t="s">
        <v>2155</v>
      </c>
      <c r="C479" s="1" t="n">
        <v>340</v>
      </c>
      <c r="D479" s="0" t="s">
        <v>821</v>
      </c>
      <c r="E479" s="0" t="s">
        <v>2156</v>
      </c>
      <c r="G479" s="174" t="n">
        <f aca="false">MONTH(A479)+100</f>
        <v>109</v>
      </c>
      <c r="H479" s="0" t="n">
        <f aca="false">IF(MONTH(A479)=MONTH(A478),H478+1,1001)</f>
        <v>1054</v>
      </c>
      <c r="I479" s="0" t="str">
        <f aca="false">YEAR(A479)&amp;RIGHT(G479,2)&amp;RIGHT(H479,3)</f>
        <v>202009054</v>
      </c>
      <c r="J479" s="122" t="s">
        <v>6488</v>
      </c>
      <c r="K479" s="0" t="s">
        <v>2157</v>
      </c>
      <c r="L479" s="0" t="s">
        <v>187</v>
      </c>
      <c r="N479" s="0" t="s">
        <v>80</v>
      </c>
      <c r="O479" s="7" t="n">
        <v>0.326388888888889</v>
      </c>
      <c r="P479" s="7" t="n">
        <v>0.341666666666667</v>
      </c>
      <c r="Q479" s="0" t="s">
        <v>2158</v>
      </c>
      <c r="S479" s="0" t="s">
        <v>332</v>
      </c>
      <c r="T479" s="0" t="s">
        <v>6095</v>
      </c>
    </row>
    <row r="480" customFormat="false" ht="15" hidden="false" customHeight="false" outlineLevel="0" collapsed="false">
      <c r="A480" s="170" t="n">
        <v>44089</v>
      </c>
      <c r="B480" s="0" t="s">
        <v>2159</v>
      </c>
      <c r="C480" s="1" t="n">
        <v>380</v>
      </c>
      <c r="D480" s="0" t="s">
        <v>821</v>
      </c>
      <c r="E480" s="0" t="s">
        <v>2160</v>
      </c>
      <c r="G480" s="174" t="n">
        <f aca="false">MONTH(A480)+100</f>
        <v>109</v>
      </c>
      <c r="H480" s="0" t="n">
        <f aca="false">IF(MONTH(A480)=MONTH(A479),H479+1,1001)</f>
        <v>1055</v>
      </c>
      <c r="I480" s="0" t="str">
        <f aca="false">YEAR(A480)&amp;RIGHT(G480,2)&amp;RIGHT(H480,3)</f>
        <v>202009055</v>
      </c>
      <c r="J480" s="122" t="s">
        <v>6489</v>
      </c>
      <c r="K480" s="0" t="s">
        <v>2161</v>
      </c>
      <c r="L480" s="0" t="s">
        <v>100</v>
      </c>
      <c r="N480" s="0" t="s">
        <v>72</v>
      </c>
      <c r="O480" s="7" t="n">
        <v>0.983333333333333</v>
      </c>
      <c r="P480" s="7" t="n">
        <v>0.983333333333333</v>
      </c>
      <c r="Q480" s="0" t="s">
        <v>2162</v>
      </c>
      <c r="S480" s="0" t="s">
        <v>332</v>
      </c>
      <c r="T480" s="0" t="s">
        <v>6095</v>
      </c>
    </row>
    <row r="481" customFormat="false" ht="15" hidden="false" customHeight="false" outlineLevel="0" collapsed="false">
      <c r="A481" s="170" t="n">
        <v>44089</v>
      </c>
      <c r="B481" s="0" t="s">
        <v>2163</v>
      </c>
      <c r="C481" s="1" t="n">
        <v>350</v>
      </c>
      <c r="D481" s="0" t="s">
        <v>821</v>
      </c>
      <c r="E481" s="0" t="s">
        <v>2164</v>
      </c>
      <c r="G481" s="174" t="n">
        <f aca="false">MONTH(A481)+100</f>
        <v>109</v>
      </c>
      <c r="H481" s="0" t="n">
        <f aca="false">IF(MONTH(A481)=MONTH(A480),H480+1,1001)</f>
        <v>1056</v>
      </c>
      <c r="I481" s="0" t="str">
        <f aca="false">YEAR(A481)&amp;RIGHT(G481,2)&amp;RIGHT(H481,3)</f>
        <v>202009056</v>
      </c>
      <c r="J481" s="122" t="s">
        <v>6490</v>
      </c>
      <c r="K481" s="0" t="s">
        <v>2163</v>
      </c>
      <c r="L481" s="0" t="s">
        <v>183</v>
      </c>
      <c r="N481" s="0" t="s">
        <v>72</v>
      </c>
      <c r="O481" s="7" t="n">
        <v>0.984027777777778</v>
      </c>
      <c r="P481" s="7" t="n">
        <v>0.984027777777778</v>
      </c>
      <c r="Q481" s="0" t="s">
        <v>2165</v>
      </c>
      <c r="S481" s="0" t="s">
        <v>332</v>
      </c>
      <c r="T481" s="0" t="s">
        <v>6095</v>
      </c>
    </row>
    <row r="482" customFormat="false" ht="15" hidden="true" customHeight="false" outlineLevel="0" collapsed="false">
      <c r="A482" s="170" t="n">
        <v>44089</v>
      </c>
      <c r="B482" s="0" t="s">
        <v>1388</v>
      </c>
      <c r="C482" s="1" t="n">
        <v>300</v>
      </c>
      <c r="D482" s="0" t="s">
        <v>104</v>
      </c>
      <c r="E482" s="0" t="s">
        <v>2166</v>
      </c>
      <c r="G482" s="174" t="n">
        <f aca="false">MONTH(A482)+100</f>
        <v>109</v>
      </c>
      <c r="H482" s="0" t="n">
        <f aca="false">IF(MONTH(A482)=MONTH(A481),H481+1,1001)</f>
        <v>1057</v>
      </c>
      <c r="I482" s="0" t="str">
        <f aca="false">YEAR(A482)&amp;RIGHT(G482,2)&amp;RIGHT(H482,3)</f>
        <v>202009057</v>
      </c>
      <c r="J482" s="122" t="s">
        <v>6491</v>
      </c>
      <c r="L482" s="0" t="s">
        <v>100</v>
      </c>
      <c r="N482" s="0" t="s">
        <v>80</v>
      </c>
      <c r="O482" s="7" t="n">
        <v>0.567361111111111</v>
      </c>
      <c r="P482" s="7" t="n">
        <v>0.571527777777778</v>
      </c>
      <c r="Q482" s="0" t="s">
        <v>2167</v>
      </c>
      <c r="S482" s="0" t="s">
        <v>332</v>
      </c>
      <c r="T482" s="0" t="s">
        <v>6095</v>
      </c>
    </row>
    <row r="483" customFormat="false" ht="15" hidden="true" customHeight="false" outlineLevel="0" collapsed="false">
      <c r="A483" s="170" t="n">
        <v>44089</v>
      </c>
      <c r="B483" s="0" t="s">
        <v>1388</v>
      </c>
      <c r="C483" s="1" t="n">
        <v>250</v>
      </c>
      <c r="D483" s="0" t="s">
        <v>104</v>
      </c>
      <c r="E483" s="0" t="s">
        <v>2168</v>
      </c>
      <c r="G483" s="174" t="n">
        <f aca="false">MONTH(A483)+100</f>
        <v>109</v>
      </c>
      <c r="H483" s="0" t="n">
        <f aca="false">IF(MONTH(A483)=MONTH(A482),H482+1,1001)</f>
        <v>1058</v>
      </c>
      <c r="I483" s="0" t="str">
        <f aca="false">YEAR(A483)&amp;RIGHT(G483,2)&amp;RIGHT(H483,3)</f>
        <v>202009058</v>
      </c>
      <c r="J483" s="122" t="s">
        <v>6492</v>
      </c>
      <c r="L483" s="0" t="s">
        <v>100</v>
      </c>
      <c r="N483" s="0" t="s">
        <v>80</v>
      </c>
      <c r="O483" s="7" t="n">
        <v>0.60625</v>
      </c>
      <c r="P483" s="7" t="n">
        <v>0.611805555555556</v>
      </c>
      <c r="Q483" s="0" t="s">
        <v>2169</v>
      </c>
      <c r="S483" s="0" t="s">
        <v>332</v>
      </c>
      <c r="T483" s="0" t="s">
        <v>6095</v>
      </c>
    </row>
    <row r="484" customFormat="false" ht="15" hidden="true" customHeight="false" outlineLevel="0" collapsed="false">
      <c r="A484" s="170" t="n">
        <v>44089</v>
      </c>
      <c r="B484" s="0" t="s">
        <v>2170</v>
      </c>
      <c r="C484" s="1" t="n">
        <v>400</v>
      </c>
      <c r="D484" s="0" t="s">
        <v>104</v>
      </c>
      <c r="E484" s="122" t="s">
        <v>2171</v>
      </c>
      <c r="F484" s="0" t="s">
        <v>6088</v>
      </c>
      <c r="G484" s="174" t="n">
        <f aca="false">MONTH(A484)+100</f>
        <v>109</v>
      </c>
      <c r="H484" s="0" t="n">
        <f aca="false">IF(MONTH(A484)=MONTH(A483),H483+1,1001)</f>
        <v>1059</v>
      </c>
      <c r="I484" s="0" t="str">
        <f aca="false">YEAR(A484)&amp;RIGHT(G484,2)&amp;RIGHT(H484,3)</f>
        <v>202009059</v>
      </c>
      <c r="J484" s="122" t="s">
        <v>6493</v>
      </c>
      <c r="L484" s="0" t="s">
        <v>113</v>
      </c>
      <c r="N484" s="0" t="s">
        <v>80</v>
      </c>
      <c r="O484" s="7" t="n">
        <v>0.804861111111111</v>
      </c>
      <c r="P484" s="7" t="n">
        <v>0.940972222222222</v>
      </c>
      <c r="Q484" s="0" t="s">
        <v>2172</v>
      </c>
      <c r="S484" s="0" t="s">
        <v>332</v>
      </c>
      <c r="T484" s="0" t="s">
        <v>6095</v>
      </c>
    </row>
    <row r="485" customFormat="false" ht="15" hidden="false" customHeight="false" outlineLevel="0" collapsed="false">
      <c r="A485" s="170" t="n">
        <v>44089</v>
      </c>
      <c r="B485" s="0" t="s">
        <v>68</v>
      </c>
      <c r="C485" s="1" t="n">
        <v>450</v>
      </c>
      <c r="D485" s="0" t="s">
        <v>69</v>
      </c>
      <c r="E485" s="0" t="s">
        <v>70</v>
      </c>
      <c r="G485" s="174" t="n">
        <f aca="false">MONTH(A485)+100</f>
        <v>109</v>
      </c>
      <c r="H485" s="0" t="n">
        <f aca="false">IF(MONTH(A485)=MONTH(A484),H484+1,1001)</f>
        <v>1060</v>
      </c>
      <c r="I485" s="0" t="str">
        <f aca="false">YEAR(A485)&amp;RIGHT(G485,2)&amp;RIGHT(H485,3)</f>
        <v>202009060</v>
      </c>
      <c r="J485" s="122" t="n">
        <v>202003001</v>
      </c>
      <c r="K485" s="0" t="s">
        <v>71</v>
      </c>
      <c r="L485" s="0" t="s">
        <v>113</v>
      </c>
      <c r="N485" s="0" t="s">
        <v>80</v>
      </c>
      <c r="O485" s="7" t="n">
        <v>0.651388888888889</v>
      </c>
      <c r="P485" s="7" t="n">
        <v>0.693055555555556</v>
      </c>
      <c r="Q485" s="0" t="s">
        <v>74</v>
      </c>
      <c r="S485" s="0" t="s">
        <v>332</v>
      </c>
      <c r="T485" s="0" t="s">
        <v>6095</v>
      </c>
    </row>
    <row r="486" customFormat="false" ht="15" hidden="true" customHeight="false" outlineLevel="0" collapsed="false">
      <c r="A486" s="170" t="n">
        <v>44090</v>
      </c>
      <c r="B486" s="0" t="s">
        <v>1285</v>
      </c>
      <c r="C486" s="1" t="n">
        <v>350</v>
      </c>
      <c r="D486" s="0" t="s">
        <v>104</v>
      </c>
      <c r="E486" s="0" t="s">
        <v>2177</v>
      </c>
      <c r="G486" s="174" t="n">
        <f aca="false">MONTH(A486)+100</f>
        <v>109</v>
      </c>
      <c r="H486" s="0" t="n">
        <f aca="false">IF(MONTH(A486)=MONTH(A485),H485+1,1001)</f>
        <v>1061</v>
      </c>
      <c r="I486" s="0" t="str">
        <f aca="false">YEAR(A486)&amp;RIGHT(G486,2)&amp;RIGHT(H486,3)</f>
        <v>202009061</v>
      </c>
      <c r="J486" s="122" t="s">
        <v>6494</v>
      </c>
      <c r="L486" s="0" t="s">
        <v>131</v>
      </c>
      <c r="N486" s="0" t="s">
        <v>80</v>
      </c>
      <c r="O486" s="7" t="n">
        <v>0.369444444444444</v>
      </c>
      <c r="P486" s="7" t="n">
        <v>0.404861111111111</v>
      </c>
      <c r="Q486" s="0" t="s">
        <v>2178</v>
      </c>
      <c r="S486" s="0" t="s">
        <v>332</v>
      </c>
      <c r="T486" s="0" t="s">
        <v>6089</v>
      </c>
    </row>
    <row r="487" customFormat="false" ht="15" hidden="true" customHeight="false" outlineLevel="0" collapsed="false">
      <c r="A487" s="170" t="n">
        <v>44090</v>
      </c>
      <c r="B487" s="0" t="s">
        <v>1285</v>
      </c>
      <c r="C487" s="1" t="n">
        <v>350</v>
      </c>
      <c r="D487" s="0" t="s">
        <v>104</v>
      </c>
      <c r="E487" s="0" t="s">
        <v>2179</v>
      </c>
      <c r="G487" s="174" t="n">
        <f aca="false">MONTH(A487)+100</f>
        <v>109</v>
      </c>
      <c r="H487" s="0" t="n">
        <f aca="false">IF(MONTH(A487)=MONTH(A486),H486+1,1001)</f>
        <v>1062</v>
      </c>
      <c r="I487" s="0" t="str">
        <f aca="false">YEAR(A487)&amp;RIGHT(G487,2)&amp;RIGHT(H487,3)</f>
        <v>202009062</v>
      </c>
      <c r="J487" s="122" t="s">
        <v>6495</v>
      </c>
      <c r="L487" s="0" t="s">
        <v>131</v>
      </c>
      <c r="N487" s="0" t="s">
        <v>80</v>
      </c>
      <c r="O487" s="7" t="n">
        <v>0.417361111111111</v>
      </c>
      <c r="P487" s="7" t="n">
        <v>0.423611111111111</v>
      </c>
      <c r="Q487" s="0" t="s">
        <v>2180</v>
      </c>
      <c r="S487" s="0" t="s">
        <v>332</v>
      </c>
      <c r="T487" s="0" t="s">
        <v>6089</v>
      </c>
    </row>
    <row r="488" customFormat="false" ht="15" hidden="true" customHeight="false" outlineLevel="0" collapsed="false">
      <c r="A488" s="170" t="n">
        <v>44090</v>
      </c>
      <c r="B488" s="0" t="s">
        <v>1285</v>
      </c>
      <c r="C488" s="1" t="n">
        <v>350</v>
      </c>
      <c r="D488" s="0" t="s">
        <v>104</v>
      </c>
      <c r="E488" s="0" t="s">
        <v>2181</v>
      </c>
      <c r="G488" s="174" t="n">
        <f aca="false">MONTH(A488)+100</f>
        <v>109</v>
      </c>
      <c r="H488" s="0" t="n">
        <f aca="false">IF(MONTH(A488)=MONTH(A487),H487+1,1001)</f>
        <v>1063</v>
      </c>
      <c r="I488" s="0" t="str">
        <f aca="false">YEAR(A488)&amp;RIGHT(G488,2)&amp;RIGHT(H488,3)</f>
        <v>202009063</v>
      </c>
      <c r="J488" s="122" t="s">
        <v>6496</v>
      </c>
      <c r="L488" s="0" t="s">
        <v>131</v>
      </c>
      <c r="N488" s="0" t="s">
        <v>80</v>
      </c>
      <c r="O488" s="7" t="n">
        <v>0.440972222222222</v>
      </c>
      <c r="P488" s="7" t="n">
        <v>0.442361111111111</v>
      </c>
      <c r="Q488" s="0" t="s">
        <v>2182</v>
      </c>
      <c r="S488" s="0" t="s">
        <v>332</v>
      </c>
      <c r="T488" s="0" t="s">
        <v>6089</v>
      </c>
    </row>
    <row r="489" customFormat="false" ht="15" hidden="true" customHeight="false" outlineLevel="0" collapsed="false">
      <c r="A489" s="170" t="n">
        <v>44091</v>
      </c>
      <c r="B489" s="0" t="s">
        <v>1652</v>
      </c>
      <c r="C489" s="1" t="n">
        <v>400</v>
      </c>
      <c r="D489" s="0" t="s">
        <v>77</v>
      </c>
      <c r="E489" s="0" t="s">
        <v>1254</v>
      </c>
      <c r="G489" s="174" t="n">
        <f aca="false">MONTH(A489)+100</f>
        <v>109</v>
      </c>
      <c r="H489" s="0" t="n">
        <f aca="false">IF(MONTH(A489)=MONTH(A488),H488+1,1001)</f>
        <v>1064</v>
      </c>
      <c r="I489" s="0" t="str">
        <f aca="false">YEAR(A489)&amp;RIGHT(G489,2)&amp;RIGHT(H489,3)</f>
        <v>202009064</v>
      </c>
      <c r="J489" s="122" t="s">
        <v>6279</v>
      </c>
      <c r="L489" s="0" t="s">
        <v>100</v>
      </c>
      <c r="N489" s="0" t="s">
        <v>80</v>
      </c>
      <c r="O489" s="7" t="n">
        <v>0.451388888888889</v>
      </c>
      <c r="P489" s="7" t="n">
        <v>0.461111111111111</v>
      </c>
      <c r="Q489" s="0" t="s">
        <v>1255</v>
      </c>
      <c r="S489" s="0" t="s">
        <v>332</v>
      </c>
      <c r="T489" s="0" t="s">
        <v>6097</v>
      </c>
    </row>
    <row r="490" customFormat="false" ht="15" hidden="true" customHeight="false" outlineLevel="0" collapsed="false">
      <c r="A490" s="170" t="n">
        <v>44091</v>
      </c>
      <c r="B490" s="0" t="s">
        <v>1948</v>
      </c>
      <c r="C490" s="1" t="n">
        <v>350</v>
      </c>
      <c r="D490" s="0" t="s">
        <v>104</v>
      </c>
      <c r="E490" s="0" t="s">
        <v>2186</v>
      </c>
      <c r="G490" s="174" t="n">
        <f aca="false">MONTH(A490)+100</f>
        <v>109</v>
      </c>
      <c r="H490" s="0" t="n">
        <f aca="false">IF(MONTH(A490)=MONTH(A489),H489+1,1001)</f>
        <v>1065</v>
      </c>
      <c r="I490" s="0" t="str">
        <f aca="false">YEAR(A490)&amp;RIGHT(G490,2)&amp;RIGHT(H490,3)</f>
        <v>202009065</v>
      </c>
      <c r="J490" s="122" t="s">
        <v>6497</v>
      </c>
      <c r="L490" s="0" t="s">
        <v>314</v>
      </c>
      <c r="N490" s="0" t="s">
        <v>80</v>
      </c>
      <c r="O490" s="7" t="n">
        <v>0.339583333333333</v>
      </c>
      <c r="P490" s="7" t="n">
        <v>0.368055555555556</v>
      </c>
      <c r="Q490" s="0" t="s">
        <v>2187</v>
      </c>
      <c r="S490" s="0" t="s">
        <v>332</v>
      </c>
      <c r="T490" s="0" t="s">
        <v>6097</v>
      </c>
    </row>
    <row r="491" customFormat="false" ht="15" hidden="true" customHeight="false" outlineLevel="0" collapsed="false">
      <c r="A491" s="170" t="n">
        <v>44092</v>
      </c>
      <c r="B491" s="0" t="s">
        <v>520</v>
      </c>
      <c r="C491" s="1" t="n">
        <v>350</v>
      </c>
      <c r="D491" s="0" t="s">
        <v>104</v>
      </c>
      <c r="E491" s="0" t="s">
        <v>521</v>
      </c>
      <c r="G491" s="174" t="n">
        <f aca="false">MONTH(A491)+100</f>
        <v>109</v>
      </c>
      <c r="H491" s="0" t="n">
        <f aca="false">IF(MONTH(A491)=MONTH(A490),H490+1,1001)</f>
        <v>1066</v>
      </c>
      <c r="I491" s="0" t="str">
        <f aca="false">YEAR(A491)&amp;RIGHT(G491,2)&amp;RIGHT(H491,3)</f>
        <v>202009066</v>
      </c>
      <c r="J491" s="122" t="s">
        <v>6155</v>
      </c>
      <c r="L491" s="0" t="s">
        <v>113</v>
      </c>
      <c r="N491" s="0" t="s">
        <v>80</v>
      </c>
      <c r="O491" s="7" t="n">
        <v>0.347916666666667</v>
      </c>
      <c r="P491" s="7" t="n">
        <v>0.369444444444444</v>
      </c>
      <c r="Q491" s="0" t="s">
        <v>522</v>
      </c>
      <c r="S491" s="0" t="s">
        <v>332</v>
      </c>
      <c r="T491" s="0" t="s">
        <v>5143</v>
      </c>
    </row>
    <row r="492" customFormat="false" ht="15" hidden="false" customHeight="false" outlineLevel="0" collapsed="false">
      <c r="A492" s="170" t="n">
        <v>44093</v>
      </c>
      <c r="B492" s="0" t="s">
        <v>2188</v>
      </c>
      <c r="C492" s="1" t="n">
        <v>390</v>
      </c>
      <c r="D492" s="0" t="s">
        <v>1983</v>
      </c>
      <c r="E492" s="0" t="s">
        <v>1626</v>
      </c>
      <c r="G492" s="174" t="n">
        <f aca="false">MONTH(A492)+100</f>
        <v>109</v>
      </c>
      <c r="H492" s="0" t="n">
        <f aca="false">IF(MONTH(A492)=MONTH(A491),H491+1,1001)</f>
        <v>1067</v>
      </c>
      <c r="I492" s="0" t="str">
        <f aca="false">YEAR(A492)&amp;RIGHT(G492,2)&amp;RIGHT(H492,3)</f>
        <v>202009067</v>
      </c>
      <c r="J492" s="122" t="s">
        <v>6363</v>
      </c>
      <c r="K492" s="0" t="s">
        <v>1627</v>
      </c>
      <c r="L492" s="0" t="s">
        <v>876</v>
      </c>
      <c r="N492" s="0" t="s">
        <v>80</v>
      </c>
      <c r="O492" s="7" t="n">
        <v>0.755555555555556</v>
      </c>
      <c r="P492" s="7" t="n">
        <v>0.786111111111111</v>
      </c>
      <c r="Q492" s="0" t="s">
        <v>1628</v>
      </c>
      <c r="R492" s="0" t="s">
        <v>2189</v>
      </c>
      <c r="S492" s="0" t="s">
        <v>332</v>
      </c>
      <c r="T492" s="0" t="s">
        <v>6106</v>
      </c>
    </row>
    <row r="493" customFormat="false" ht="15" hidden="false" customHeight="false" outlineLevel="0" collapsed="false">
      <c r="A493" s="170" t="n">
        <v>44093</v>
      </c>
      <c r="B493" s="0" t="s">
        <v>2190</v>
      </c>
      <c r="C493" s="1" t="n">
        <v>400</v>
      </c>
      <c r="D493" s="0" t="s">
        <v>821</v>
      </c>
      <c r="E493" s="0" t="s">
        <v>2191</v>
      </c>
      <c r="G493" s="174" t="n">
        <f aca="false">MONTH(A493)+100</f>
        <v>109</v>
      </c>
      <c r="H493" s="0" t="n">
        <f aca="false">IF(MONTH(A493)=MONTH(A492),H492+1,1001)</f>
        <v>1068</v>
      </c>
      <c r="I493" s="0" t="str">
        <f aca="false">YEAR(A493)&amp;RIGHT(G493,2)&amp;RIGHT(H493,3)</f>
        <v>202009068</v>
      </c>
      <c r="J493" s="122" t="s">
        <v>6498</v>
      </c>
      <c r="K493" s="0" t="s">
        <v>2192</v>
      </c>
      <c r="L493" s="0" t="s">
        <v>79</v>
      </c>
      <c r="N493" s="0" t="s">
        <v>80</v>
      </c>
      <c r="O493" s="7" t="n">
        <v>0.374305555555555</v>
      </c>
      <c r="P493" s="7" t="n">
        <v>0.374305555555555</v>
      </c>
      <c r="Q493" s="0" t="s">
        <v>2193</v>
      </c>
      <c r="S493" s="0" t="s">
        <v>332</v>
      </c>
      <c r="T493" s="0" t="s">
        <v>6106</v>
      </c>
    </row>
    <row r="494" customFormat="false" ht="15" hidden="true" customHeight="false" outlineLevel="0" collapsed="false">
      <c r="A494" s="170" t="n">
        <v>44093</v>
      </c>
      <c r="B494" s="0" t="s">
        <v>1948</v>
      </c>
      <c r="C494" s="1" t="n">
        <v>300</v>
      </c>
      <c r="D494" s="0" t="s">
        <v>104</v>
      </c>
      <c r="E494" s="0" t="s">
        <v>2194</v>
      </c>
      <c r="G494" s="174" t="n">
        <f aca="false">MONTH(A494)+100</f>
        <v>109</v>
      </c>
      <c r="H494" s="0" t="n">
        <f aca="false">IF(MONTH(A494)=MONTH(A493),H493+1,1001)</f>
        <v>1069</v>
      </c>
      <c r="I494" s="0" t="str">
        <f aca="false">YEAR(A494)&amp;RIGHT(G494,2)&amp;RIGHT(H494,3)</f>
        <v>202009069</v>
      </c>
      <c r="J494" s="122" t="s">
        <v>6499</v>
      </c>
      <c r="L494" s="0" t="s">
        <v>314</v>
      </c>
      <c r="N494" s="0" t="s">
        <v>80</v>
      </c>
      <c r="O494" s="7" t="n">
        <v>0.474305555555556</v>
      </c>
      <c r="P494" s="7" t="n">
        <v>0.507638888888889</v>
      </c>
      <c r="Q494" s="0" t="s">
        <v>2195</v>
      </c>
      <c r="S494" s="0" t="s">
        <v>332</v>
      </c>
      <c r="T494" s="0" t="s">
        <v>6106</v>
      </c>
    </row>
    <row r="495" customFormat="false" ht="15" hidden="true" customHeight="false" outlineLevel="0" collapsed="false">
      <c r="A495" s="170" t="n">
        <v>44093</v>
      </c>
      <c r="B495" s="0" t="s">
        <v>1658</v>
      </c>
      <c r="C495" s="1" t="n">
        <v>300</v>
      </c>
      <c r="D495" s="0" t="s">
        <v>104</v>
      </c>
      <c r="E495" s="0" t="s">
        <v>1661</v>
      </c>
      <c r="G495" s="174" t="n">
        <f aca="false">MONTH(A495)+100</f>
        <v>109</v>
      </c>
      <c r="H495" s="0" t="n">
        <f aca="false">IF(MONTH(A495)=MONTH(A494),H494+1,1001)</f>
        <v>1070</v>
      </c>
      <c r="I495" s="0" t="str">
        <f aca="false">YEAR(A495)&amp;RIGHT(G495,2)&amp;RIGHT(H495,3)</f>
        <v>202009070</v>
      </c>
      <c r="J495" s="122" t="s">
        <v>6370</v>
      </c>
      <c r="L495" s="0" t="s">
        <v>159</v>
      </c>
      <c r="N495" s="0" t="s">
        <v>80</v>
      </c>
      <c r="O495" s="7" t="n">
        <v>0.540277777777778</v>
      </c>
      <c r="P495" s="7" t="n">
        <v>0.557638888888889</v>
      </c>
      <c r="Q495" s="0" t="s">
        <v>1660</v>
      </c>
      <c r="S495" s="0" t="s">
        <v>332</v>
      </c>
      <c r="T495" s="0" t="s">
        <v>6106</v>
      </c>
    </row>
    <row r="496" customFormat="false" ht="15" hidden="true" customHeight="false" outlineLevel="0" collapsed="false">
      <c r="A496" s="170" t="n">
        <v>44093</v>
      </c>
      <c r="B496" s="0" t="s">
        <v>2196</v>
      </c>
      <c r="C496" s="1" t="n">
        <v>300</v>
      </c>
      <c r="D496" s="0" t="s">
        <v>104</v>
      </c>
      <c r="E496" s="0" t="s">
        <v>2197</v>
      </c>
      <c r="G496" s="174" t="n">
        <f aca="false">MONTH(A496)+100</f>
        <v>109</v>
      </c>
      <c r="H496" s="0" t="n">
        <f aca="false">IF(MONTH(A496)=MONTH(A495),H495+1,1001)</f>
        <v>1071</v>
      </c>
      <c r="I496" s="0" t="str">
        <f aca="false">YEAR(A496)&amp;RIGHT(G496,2)&amp;RIGHT(H496,3)</f>
        <v>202009071</v>
      </c>
      <c r="J496" s="122" t="s">
        <v>6500</v>
      </c>
      <c r="K496" s="0" t="s">
        <v>2196</v>
      </c>
      <c r="L496" s="0" t="s">
        <v>79</v>
      </c>
      <c r="N496" s="0" t="s">
        <v>80</v>
      </c>
      <c r="O496" s="7" t="n">
        <v>0.615972222222222</v>
      </c>
      <c r="P496" s="7" t="n">
        <v>0.658333333333333</v>
      </c>
      <c r="Q496" s="0" t="s">
        <v>2198</v>
      </c>
      <c r="S496" s="0" t="s">
        <v>332</v>
      </c>
      <c r="T496" s="0" t="s">
        <v>6106</v>
      </c>
    </row>
    <row r="497" customFormat="false" ht="15" hidden="true" customHeight="false" outlineLevel="0" collapsed="false">
      <c r="A497" s="170" t="n">
        <v>44093</v>
      </c>
      <c r="B497" s="0" t="s">
        <v>2196</v>
      </c>
      <c r="C497" s="1" t="n">
        <v>300</v>
      </c>
      <c r="D497" s="0" t="s">
        <v>104</v>
      </c>
      <c r="E497" s="0" t="s">
        <v>2199</v>
      </c>
      <c r="G497" s="174" t="n">
        <f aca="false">MONTH(A497)+100</f>
        <v>109</v>
      </c>
      <c r="H497" s="0" t="n">
        <f aca="false">IF(MONTH(A497)=MONTH(A496),H496+1,1001)</f>
        <v>1072</v>
      </c>
      <c r="I497" s="0" t="str">
        <f aca="false">YEAR(A497)&amp;RIGHT(G497,2)&amp;RIGHT(H497,3)</f>
        <v>202009072</v>
      </c>
      <c r="J497" s="122" t="s">
        <v>6501</v>
      </c>
      <c r="K497" s="0" t="s">
        <v>2196</v>
      </c>
      <c r="L497" s="0" t="s">
        <v>79</v>
      </c>
      <c r="N497" s="0" t="s">
        <v>80</v>
      </c>
      <c r="O497" s="7" t="n">
        <v>0.688888888888889</v>
      </c>
      <c r="P497" s="7" t="n">
        <v>0.688888888888889</v>
      </c>
      <c r="Q497" s="0" t="s">
        <v>2200</v>
      </c>
      <c r="S497" s="0" t="s">
        <v>332</v>
      </c>
      <c r="T497" s="0" t="s">
        <v>6106</v>
      </c>
    </row>
    <row r="498" customFormat="false" ht="15" hidden="true" customHeight="false" outlineLevel="0" collapsed="false">
      <c r="A498" s="170" t="n">
        <v>44093</v>
      </c>
      <c r="B498" s="0" t="s">
        <v>2201</v>
      </c>
      <c r="C498" s="1" t="n">
        <v>300</v>
      </c>
      <c r="D498" s="0" t="s">
        <v>104</v>
      </c>
      <c r="E498" s="122" t="s">
        <v>2202</v>
      </c>
      <c r="F498" s="0" t="s">
        <v>6088</v>
      </c>
      <c r="G498" s="174" t="n">
        <f aca="false">MONTH(A498)+100</f>
        <v>109</v>
      </c>
      <c r="H498" s="0" t="n">
        <f aca="false">IF(MONTH(A498)=MONTH(A497),H497+1,1001)</f>
        <v>1073</v>
      </c>
      <c r="I498" s="0" t="str">
        <f aca="false">YEAR(A498)&amp;RIGHT(G498,2)&amp;RIGHT(H498,3)</f>
        <v>202009073</v>
      </c>
      <c r="J498" s="122" t="s">
        <v>6502</v>
      </c>
      <c r="L498" s="0" t="s">
        <v>113</v>
      </c>
      <c r="N498" s="0" t="s">
        <v>80</v>
      </c>
      <c r="O498" s="7" t="n">
        <v>0.804861111111111</v>
      </c>
      <c r="P498" s="7" t="n">
        <v>0.81875</v>
      </c>
      <c r="Q498" s="0" t="s">
        <v>2203</v>
      </c>
      <c r="S498" s="0" t="s">
        <v>332</v>
      </c>
      <c r="T498" s="0" t="s">
        <v>6106</v>
      </c>
    </row>
    <row r="499" customFormat="false" ht="15" hidden="true" customHeight="false" outlineLevel="0" collapsed="false">
      <c r="A499" s="170" t="n">
        <v>44093</v>
      </c>
      <c r="B499" s="0" t="s">
        <v>651</v>
      </c>
      <c r="C499" s="1" t="n">
        <v>350</v>
      </c>
      <c r="D499" s="0" t="s">
        <v>104</v>
      </c>
      <c r="E499" s="0" t="s">
        <v>2204</v>
      </c>
      <c r="G499" s="174" t="n">
        <f aca="false">MONTH(A499)+100</f>
        <v>109</v>
      </c>
      <c r="H499" s="0" t="n">
        <f aca="false">IF(MONTH(A499)=MONTH(A498),H498+1,1001)</f>
        <v>1074</v>
      </c>
      <c r="I499" s="0" t="str">
        <f aca="false">YEAR(A499)&amp;RIGHT(G499,2)&amp;RIGHT(H499,3)</f>
        <v>202009074</v>
      </c>
      <c r="J499" s="122" t="s">
        <v>6503</v>
      </c>
      <c r="L499" s="0" t="s">
        <v>100</v>
      </c>
      <c r="N499" s="0" t="s">
        <v>80</v>
      </c>
      <c r="O499" s="7" t="n">
        <v>0.838194444444444</v>
      </c>
      <c r="P499" s="7" t="n">
        <v>0.868055555555555</v>
      </c>
      <c r="Q499" s="0" t="s">
        <v>2205</v>
      </c>
      <c r="S499" s="0" t="s">
        <v>332</v>
      </c>
      <c r="T499" s="0" t="s">
        <v>6106</v>
      </c>
    </row>
    <row r="500" customFormat="false" ht="15" hidden="true" customHeight="false" outlineLevel="0" collapsed="false">
      <c r="A500" s="170" t="n">
        <v>44093</v>
      </c>
      <c r="B500" s="0" t="s">
        <v>1493</v>
      </c>
      <c r="C500" s="1" t="n">
        <v>300</v>
      </c>
      <c r="D500" s="0" t="s">
        <v>104</v>
      </c>
      <c r="E500" s="0" t="s">
        <v>2206</v>
      </c>
      <c r="G500" s="174" t="n">
        <f aca="false">MONTH(A500)+100</f>
        <v>109</v>
      </c>
      <c r="H500" s="0" t="n">
        <f aca="false">IF(MONTH(A500)=MONTH(A499),H499+1,1001)</f>
        <v>1075</v>
      </c>
      <c r="I500" s="0" t="str">
        <f aca="false">YEAR(A500)&amp;RIGHT(G500,2)&amp;RIGHT(H500,3)</f>
        <v>202009075</v>
      </c>
      <c r="J500" s="122" t="s">
        <v>6504</v>
      </c>
      <c r="L500" s="0" t="s">
        <v>159</v>
      </c>
      <c r="N500" s="0" t="s">
        <v>80</v>
      </c>
      <c r="O500" s="7" t="n">
        <v>0.896527777777778</v>
      </c>
      <c r="P500" s="7" t="n">
        <v>0.922222222222222</v>
      </c>
      <c r="Q500" s="0" t="s">
        <v>2207</v>
      </c>
      <c r="S500" s="0" t="s">
        <v>332</v>
      </c>
      <c r="T500" s="0" t="s">
        <v>6106</v>
      </c>
    </row>
    <row r="501" customFormat="false" ht="15" hidden="false" customHeight="false" outlineLevel="0" collapsed="false">
      <c r="A501" s="170" t="n">
        <v>44095</v>
      </c>
      <c r="B501" s="0" t="s">
        <v>2215</v>
      </c>
      <c r="C501" s="1" t="n">
        <v>330</v>
      </c>
      <c r="D501" s="0" t="s">
        <v>821</v>
      </c>
      <c r="E501" s="0" t="s">
        <v>2216</v>
      </c>
      <c r="G501" s="174" t="n">
        <f aca="false">MONTH(A501)+100</f>
        <v>109</v>
      </c>
      <c r="H501" s="0" t="n">
        <f aca="false">IF(MONTH(A501)=MONTH(A500),H500+1,1001)</f>
        <v>1076</v>
      </c>
      <c r="I501" s="0" t="str">
        <f aca="false">YEAR(A501)&amp;RIGHT(G501,2)&amp;RIGHT(H501,3)</f>
        <v>202009076</v>
      </c>
      <c r="J501" s="122" t="s">
        <v>6505</v>
      </c>
      <c r="K501" s="0" t="s">
        <v>2217</v>
      </c>
      <c r="L501" s="0" t="s">
        <v>159</v>
      </c>
      <c r="N501" s="0" t="s">
        <v>72</v>
      </c>
      <c r="O501" s="7" t="n">
        <v>0.558333333333333</v>
      </c>
      <c r="P501" s="7" t="n">
        <v>0.558333333333333</v>
      </c>
      <c r="Q501" s="0" t="s">
        <v>2218</v>
      </c>
      <c r="S501" s="0" t="s">
        <v>332</v>
      </c>
      <c r="T501" s="0" t="s">
        <v>6091</v>
      </c>
    </row>
    <row r="502" customFormat="false" ht="15" hidden="true" customHeight="false" outlineLevel="0" collapsed="false">
      <c r="A502" s="170" t="n">
        <v>44095</v>
      </c>
      <c r="B502" s="0" t="s">
        <v>2219</v>
      </c>
      <c r="C502" s="1" t="n">
        <v>400</v>
      </c>
      <c r="D502" s="0" t="s">
        <v>104</v>
      </c>
      <c r="E502" s="0" t="s">
        <v>2220</v>
      </c>
      <c r="G502" s="174" t="n">
        <f aca="false">MONTH(A502)+100</f>
        <v>109</v>
      </c>
      <c r="H502" s="0" t="n">
        <f aca="false">IF(MONTH(A502)=MONTH(A501),H501+1,1001)</f>
        <v>1077</v>
      </c>
      <c r="I502" s="0" t="str">
        <f aca="false">YEAR(A502)&amp;RIGHT(G502,2)&amp;RIGHT(H502,3)</f>
        <v>202009077</v>
      </c>
      <c r="J502" s="122" t="s">
        <v>6506</v>
      </c>
      <c r="L502" s="0" t="s">
        <v>79</v>
      </c>
      <c r="N502" s="0" t="s">
        <v>80</v>
      </c>
      <c r="O502" s="7" t="n">
        <v>0.327083333333333</v>
      </c>
      <c r="P502" s="7" t="n">
        <v>0.358333333333333</v>
      </c>
      <c r="Q502" s="0" t="s">
        <v>2221</v>
      </c>
      <c r="S502" s="0" t="s">
        <v>332</v>
      </c>
      <c r="T502" s="0" t="s">
        <v>6091</v>
      </c>
    </row>
    <row r="503" customFormat="false" ht="15" hidden="true" customHeight="false" outlineLevel="0" collapsed="false">
      <c r="A503" s="170" t="n">
        <v>44095</v>
      </c>
      <c r="B503" s="0" t="s">
        <v>2222</v>
      </c>
      <c r="C503" s="1" t="n">
        <v>450</v>
      </c>
      <c r="D503" s="0" t="s">
        <v>104</v>
      </c>
      <c r="E503" s="0" t="s">
        <v>2223</v>
      </c>
      <c r="G503" s="174" t="n">
        <f aca="false">MONTH(A503)+100</f>
        <v>109</v>
      </c>
      <c r="H503" s="0" t="n">
        <f aca="false">IF(MONTH(A503)=MONTH(A502),H502+1,1001)</f>
        <v>1078</v>
      </c>
      <c r="I503" s="0" t="str">
        <f aca="false">YEAR(A503)&amp;RIGHT(G503,2)&amp;RIGHT(H503,3)</f>
        <v>202009078</v>
      </c>
      <c r="J503" s="122" t="s">
        <v>6507</v>
      </c>
      <c r="L503" s="0" t="s">
        <v>394</v>
      </c>
      <c r="N503" s="0" t="s">
        <v>80</v>
      </c>
      <c r="O503" s="7" t="n">
        <v>0.46875</v>
      </c>
      <c r="P503" s="7" t="n">
        <v>0.49375</v>
      </c>
      <c r="Q503" s="0" t="s">
        <v>2224</v>
      </c>
      <c r="S503" s="0" t="s">
        <v>332</v>
      </c>
      <c r="T503" s="0" t="s">
        <v>6091</v>
      </c>
    </row>
    <row r="504" customFormat="false" ht="15" hidden="true" customHeight="false" outlineLevel="0" collapsed="false">
      <c r="A504" s="170" t="n">
        <v>44095</v>
      </c>
      <c r="B504" s="0" t="s">
        <v>2225</v>
      </c>
      <c r="C504" s="1" t="n">
        <v>600</v>
      </c>
      <c r="D504" s="0" t="s">
        <v>104</v>
      </c>
      <c r="E504" s="0" t="s">
        <v>2226</v>
      </c>
      <c r="G504" s="174" t="n">
        <f aca="false">MONTH(A504)+100</f>
        <v>109</v>
      </c>
      <c r="H504" s="0" t="n">
        <f aca="false">IF(MONTH(A504)=MONTH(A503),H503+1,1001)</f>
        <v>1079</v>
      </c>
      <c r="I504" s="0" t="str">
        <f aca="false">YEAR(A504)&amp;RIGHT(G504,2)&amp;RIGHT(H504,3)</f>
        <v>202009079</v>
      </c>
      <c r="J504" s="122" t="s">
        <v>6508</v>
      </c>
      <c r="L504" s="0" t="s">
        <v>113</v>
      </c>
      <c r="N504" s="0" t="s">
        <v>80</v>
      </c>
      <c r="O504" s="7" t="n">
        <v>0.590277777777778</v>
      </c>
      <c r="P504" s="7" t="n">
        <v>0.625</v>
      </c>
      <c r="Q504" s="0" t="s">
        <v>2227</v>
      </c>
      <c r="S504" s="0" t="s">
        <v>332</v>
      </c>
      <c r="T504" s="0" t="s">
        <v>6091</v>
      </c>
    </row>
    <row r="505" customFormat="false" ht="15" hidden="false" customHeight="false" outlineLevel="0" collapsed="false">
      <c r="A505" s="170" t="n">
        <v>44096</v>
      </c>
      <c r="B505" s="0" t="s">
        <v>2232</v>
      </c>
      <c r="C505" s="1" t="n">
        <v>380</v>
      </c>
      <c r="D505" s="0" t="s">
        <v>821</v>
      </c>
      <c r="E505" s="0" t="s">
        <v>2233</v>
      </c>
      <c r="G505" s="174" t="n">
        <f aca="false">MONTH(A505)+100</f>
        <v>109</v>
      </c>
      <c r="H505" s="0" t="n">
        <f aca="false">IF(MONTH(A505)=MONTH(A504),H504+1,1001)</f>
        <v>1080</v>
      </c>
      <c r="I505" s="0" t="str">
        <f aca="false">YEAR(A505)&amp;RIGHT(G505,2)&amp;RIGHT(H505,3)</f>
        <v>202009080</v>
      </c>
      <c r="J505" s="122" t="s">
        <v>6509</v>
      </c>
      <c r="K505" s="0" t="s">
        <v>2232</v>
      </c>
      <c r="L505" s="0" t="s">
        <v>100</v>
      </c>
      <c r="N505" s="0" t="s">
        <v>80</v>
      </c>
      <c r="O505" s="7" t="n">
        <v>0.339583333333333</v>
      </c>
      <c r="P505" s="7" t="n">
        <v>0.359722222222222</v>
      </c>
      <c r="Q505" s="0" t="s">
        <v>2234</v>
      </c>
      <c r="S505" s="0" t="s">
        <v>120</v>
      </c>
      <c r="T505" s="0" t="s">
        <v>6095</v>
      </c>
    </row>
    <row r="506" customFormat="false" ht="15" hidden="false" customHeight="false" outlineLevel="0" collapsed="false">
      <c r="A506" s="170" t="n">
        <v>44096</v>
      </c>
      <c r="B506" s="0" t="s">
        <v>2235</v>
      </c>
      <c r="C506" s="1" t="n">
        <v>340</v>
      </c>
      <c r="D506" s="0" t="s">
        <v>821</v>
      </c>
      <c r="E506" s="0" t="s">
        <v>2236</v>
      </c>
      <c r="G506" s="174" t="n">
        <f aca="false">MONTH(A506)+100</f>
        <v>109</v>
      </c>
      <c r="H506" s="0" t="n">
        <f aca="false">IF(MONTH(A506)=MONTH(A505),H505+1,1001)</f>
        <v>1081</v>
      </c>
      <c r="I506" s="0" t="str">
        <f aca="false">YEAR(A506)&amp;RIGHT(G506,2)&amp;RIGHT(H506,3)</f>
        <v>202009081</v>
      </c>
      <c r="J506" s="122" t="s">
        <v>6510</v>
      </c>
      <c r="K506" s="0" t="s">
        <v>2237</v>
      </c>
      <c r="L506" s="0" t="s">
        <v>159</v>
      </c>
      <c r="N506" s="0" t="s">
        <v>80</v>
      </c>
      <c r="O506" s="7" t="n">
        <v>0.470138888888889</v>
      </c>
      <c r="P506" s="7" t="n">
        <v>0.527777777777778</v>
      </c>
      <c r="Q506" s="0" t="s">
        <v>2239</v>
      </c>
      <c r="S506" s="0" t="s">
        <v>120</v>
      </c>
      <c r="T506" s="0" t="s">
        <v>6095</v>
      </c>
    </row>
    <row r="507" customFormat="false" ht="15" hidden="true" customHeight="false" outlineLevel="0" collapsed="false">
      <c r="A507" s="170" t="n">
        <v>44096</v>
      </c>
      <c r="B507" s="0" t="s">
        <v>1229</v>
      </c>
      <c r="C507" s="1" t="n">
        <v>350</v>
      </c>
      <c r="D507" s="0" t="s">
        <v>104</v>
      </c>
      <c r="E507" s="122" t="s">
        <v>2240</v>
      </c>
      <c r="F507" s="0" t="s">
        <v>6088</v>
      </c>
      <c r="G507" s="174" t="n">
        <f aca="false">MONTH(A507)+100</f>
        <v>109</v>
      </c>
      <c r="H507" s="0" t="n">
        <f aca="false">IF(MONTH(A507)=MONTH(A506),H506+1,1001)</f>
        <v>1082</v>
      </c>
      <c r="I507" s="0" t="str">
        <f aca="false">YEAR(A507)&amp;RIGHT(G507,2)&amp;RIGHT(H507,3)</f>
        <v>202009082</v>
      </c>
      <c r="J507" s="122" t="s">
        <v>6511</v>
      </c>
      <c r="L507" s="0" t="s">
        <v>79</v>
      </c>
      <c r="N507" s="0" t="s">
        <v>80</v>
      </c>
      <c r="O507" s="7" t="n">
        <v>0.390972222222222</v>
      </c>
      <c r="P507" s="7" t="n">
        <v>0.439583333333333</v>
      </c>
      <c r="Q507" s="0" t="s">
        <v>2241</v>
      </c>
      <c r="S507" s="0" t="s">
        <v>120</v>
      </c>
      <c r="T507" s="0" t="s">
        <v>6095</v>
      </c>
    </row>
    <row r="508" customFormat="false" ht="15" hidden="true" customHeight="false" outlineLevel="0" collapsed="false">
      <c r="A508" s="170" t="n">
        <v>44097</v>
      </c>
      <c r="B508" s="0" t="s">
        <v>2201</v>
      </c>
      <c r="C508" s="1" t="n">
        <v>300</v>
      </c>
      <c r="D508" s="0" t="s">
        <v>77</v>
      </c>
      <c r="E508" s="0" t="s">
        <v>2244</v>
      </c>
      <c r="G508" s="174" t="n">
        <f aca="false">MONTH(A508)+100</f>
        <v>109</v>
      </c>
      <c r="H508" s="0" t="n">
        <f aca="false">IF(MONTH(A508)=MONTH(A507),H507+1,1001)</f>
        <v>1083</v>
      </c>
      <c r="I508" s="0" t="str">
        <f aca="false">YEAR(A508)&amp;RIGHT(G508,2)&amp;RIGHT(H508,3)</f>
        <v>202009083</v>
      </c>
      <c r="J508" s="122" t="s">
        <v>6512</v>
      </c>
      <c r="L508" s="0" t="s">
        <v>113</v>
      </c>
      <c r="N508" s="0" t="s">
        <v>80</v>
      </c>
      <c r="O508" s="7" t="n">
        <v>0.440277777777778</v>
      </c>
      <c r="P508" s="7" t="n">
        <v>0.464583333333333</v>
      </c>
      <c r="Q508" s="0" t="s">
        <v>2245</v>
      </c>
      <c r="S508" s="0" t="s">
        <v>120</v>
      </c>
      <c r="T508" s="0" t="s">
        <v>6089</v>
      </c>
    </row>
    <row r="509" customFormat="false" ht="15" hidden="false" customHeight="false" outlineLevel="0" collapsed="false">
      <c r="A509" s="170" t="n">
        <v>44097</v>
      </c>
      <c r="B509" s="0" t="s">
        <v>2246</v>
      </c>
      <c r="C509" s="1" t="n">
        <v>420</v>
      </c>
      <c r="D509" s="0" t="s">
        <v>821</v>
      </c>
      <c r="E509" s="0" t="s">
        <v>2247</v>
      </c>
      <c r="G509" s="174" t="n">
        <f aca="false">MONTH(A509)+100</f>
        <v>109</v>
      </c>
      <c r="H509" s="0" t="n">
        <f aca="false">IF(MONTH(A509)=MONTH(A508),H508+1,1001)</f>
        <v>1084</v>
      </c>
      <c r="I509" s="0" t="str">
        <f aca="false">YEAR(A509)&amp;RIGHT(G509,2)&amp;RIGHT(H509,3)</f>
        <v>202009084</v>
      </c>
      <c r="J509" s="122" t="s">
        <v>6513</v>
      </c>
      <c r="K509" s="0" t="s">
        <v>2248</v>
      </c>
      <c r="L509" s="0" t="s">
        <v>113</v>
      </c>
      <c r="N509" s="0" t="s">
        <v>80</v>
      </c>
      <c r="O509" s="7" t="n">
        <v>0.500694444444444</v>
      </c>
      <c r="P509" s="7" t="n">
        <v>0.524305555555556</v>
      </c>
      <c r="Q509" s="0" t="s">
        <v>2249</v>
      </c>
      <c r="S509" s="0" t="s">
        <v>120</v>
      </c>
      <c r="T509" s="0" t="s">
        <v>6089</v>
      </c>
    </row>
    <row r="510" customFormat="false" ht="15" hidden="true" customHeight="false" outlineLevel="0" collapsed="false">
      <c r="A510" s="170" t="n">
        <v>44097</v>
      </c>
      <c r="B510" s="0" t="s">
        <v>982</v>
      </c>
      <c r="C510" s="1" t="n">
        <v>350</v>
      </c>
      <c r="D510" s="0" t="s">
        <v>104</v>
      </c>
      <c r="E510" s="0" t="s">
        <v>983</v>
      </c>
      <c r="G510" s="174" t="n">
        <f aca="false">MONTH(A510)+100</f>
        <v>109</v>
      </c>
      <c r="H510" s="0" t="n">
        <f aca="false">IF(MONTH(A510)=MONTH(A509),H509+1,1001)</f>
        <v>1085</v>
      </c>
      <c r="I510" s="0" t="str">
        <f aca="false">YEAR(A510)&amp;RIGHT(G510,2)&amp;RIGHT(H510,3)</f>
        <v>202009085</v>
      </c>
      <c r="J510" s="122" t="s">
        <v>6226</v>
      </c>
      <c r="L510" s="0" t="s">
        <v>113</v>
      </c>
      <c r="N510" s="0" t="s">
        <v>80</v>
      </c>
      <c r="O510" s="7" t="n">
        <v>0.616666666666667</v>
      </c>
      <c r="P510" s="7" t="n">
        <v>0.725</v>
      </c>
      <c r="Q510" s="0" t="s">
        <v>984</v>
      </c>
      <c r="S510" s="0" t="s">
        <v>120</v>
      </c>
      <c r="T510" s="0" t="s">
        <v>6089</v>
      </c>
    </row>
    <row r="511" customFormat="false" ht="15" hidden="true" customHeight="false" outlineLevel="0" collapsed="false">
      <c r="A511" s="170" t="n">
        <v>44098</v>
      </c>
      <c r="B511" s="0" t="s">
        <v>2025</v>
      </c>
      <c r="C511" s="1" t="n">
        <v>300</v>
      </c>
      <c r="D511" s="0" t="s">
        <v>77</v>
      </c>
      <c r="E511" s="0" t="s">
        <v>2252</v>
      </c>
      <c r="G511" s="174" t="n">
        <f aca="false">MONTH(A511)+100</f>
        <v>109</v>
      </c>
      <c r="H511" s="0" t="n">
        <f aca="false">IF(MONTH(A511)=MONTH(A510),H510+1,1001)</f>
        <v>1086</v>
      </c>
      <c r="I511" s="0" t="str">
        <f aca="false">YEAR(A511)&amp;RIGHT(G511,2)&amp;RIGHT(H511,3)</f>
        <v>202009086</v>
      </c>
      <c r="J511" s="122" t="s">
        <v>6514</v>
      </c>
      <c r="L511" s="0" t="s">
        <v>187</v>
      </c>
      <c r="N511" s="0" t="s">
        <v>80</v>
      </c>
      <c r="O511" s="7" t="n">
        <v>0.398611111111111</v>
      </c>
      <c r="P511" s="7" t="n">
        <v>0.415277777777778</v>
      </c>
      <c r="Q511" s="0" t="s">
        <v>2253</v>
      </c>
      <c r="S511" s="0" t="s">
        <v>120</v>
      </c>
      <c r="T511" s="0" t="s">
        <v>6097</v>
      </c>
    </row>
    <row r="512" customFormat="false" ht="15" hidden="false" customHeight="false" outlineLevel="0" collapsed="false">
      <c r="A512" s="170" t="n">
        <v>44098</v>
      </c>
      <c r="B512" s="0" t="s">
        <v>2254</v>
      </c>
      <c r="C512" s="1" t="n">
        <v>300</v>
      </c>
      <c r="D512" s="0" t="s">
        <v>821</v>
      </c>
      <c r="E512" s="122" t="s">
        <v>2255</v>
      </c>
      <c r="F512" s="0" t="s">
        <v>6088</v>
      </c>
      <c r="G512" s="174" t="n">
        <f aca="false">MONTH(A512)+100</f>
        <v>109</v>
      </c>
      <c r="H512" s="0" t="n">
        <f aca="false">IF(MONTH(A512)=MONTH(A511),H511+1,1001)</f>
        <v>1087</v>
      </c>
      <c r="I512" s="0" t="str">
        <f aca="false">YEAR(A512)&amp;RIGHT(G512,2)&amp;RIGHT(H512,3)</f>
        <v>202009087</v>
      </c>
      <c r="J512" s="122" t="s">
        <v>6515</v>
      </c>
      <c r="K512" s="0" t="s">
        <v>1421</v>
      </c>
      <c r="L512" s="0" t="s">
        <v>183</v>
      </c>
      <c r="N512" s="0" t="s">
        <v>80</v>
      </c>
      <c r="O512" s="7" t="n">
        <v>0.485416666666667</v>
      </c>
      <c r="P512" s="7" t="n">
        <v>0.488888888888889</v>
      </c>
      <c r="Q512" s="0" t="s">
        <v>1422</v>
      </c>
      <c r="S512" s="0" t="s">
        <v>120</v>
      </c>
      <c r="T512" s="0" t="s">
        <v>6097</v>
      </c>
    </row>
    <row r="513" customFormat="false" ht="15" hidden="false" customHeight="false" outlineLevel="0" collapsed="false">
      <c r="A513" s="170" t="n">
        <v>44099</v>
      </c>
      <c r="B513" s="0" t="s">
        <v>2265</v>
      </c>
      <c r="C513" s="1" t="n">
        <v>320</v>
      </c>
      <c r="D513" s="0" t="s">
        <v>821</v>
      </c>
      <c r="E513" s="0" t="s">
        <v>2266</v>
      </c>
      <c r="G513" s="174" t="n">
        <f aca="false">MONTH(A513)+100</f>
        <v>109</v>
      </c>
      <c r="H513" s="0" t="n">
        <f aca="false">IF(MONTH(A513)=MONTH(A512),H512+1,1001)</f>
        <v>1088</v>
      </c>
      <c r="I513" s="0" t="str">
        <f aca="false">YEAR(A513)&amp;RIGHT(G513,2)&amp;RIGHT(H513,3)</f>
        <v>202009088</v>
      </c>
      <c r="J513" s="122" t="s">
        <v>6516</v>
      </c>
      <c r="K513" s="0" t="s">
        <v>2267</v>
      </c>
      <c r="L513" s="0" t="s">
        <v>100</v>
      </c>
      <c r="N513" s="0" t="s">
        <v>80</v>
      </c>
      <c r="O513" s="7" t="n">
        <v>0.6625</v>
      </c>
      <c r="P513" s="7" t="n">
        <v>0.698611111111111</v>
      </c>
      <c r="Q513" s="0" t="s">
        <v>2268</v>
      </c>
      <c r="S513" s="0" t="s">
        <v>120</v>
      </c>
      <c r="T513" s="0" t="s">
        <v>5143</v>
      </c>
    </row>
    <row r="514" customFormat="false" ht="15" hidden="true" customHeight="false" outlineLevel="0" collapsed="false">
      <c r="A514" s="170" t="n">
        <v>44099</v>
      </c>
      <c r="B514" s="0" t="s">
        <v>1507</v>
      </c>
      <c r="C514" s="1" t="n">
        <v>350</v>
      </c>
      <c r="D514" s="0" t="s">
        <v>104</v>
      </c>
      <c r="E514" s="0" t="s">
        <v>2269</v>
      </c>
      <c r="G514" s="174" t="n">
        <f aca="false">MONTH(A514)+100</f>
        <v>109</v>
      </c>
      <c r="H514" s="0" t="n">
        <f aca="false">IF(MONTH(A514)=MONTH(A513),H513+1,1001)</f>
        <v>1089</v>
      </c>
      <c r="I514" s="0" t="str">
        <f aca="false">YEAR(A514)&amp;RIGHT(G514,2)&amp;RIGHT(H514,3)</f>
        <v>202009089</v>
      </c>
      <c r="J514" s="122" t="s">
        <v>6517</v>
      </c>
      <c r="L514" s="0" t="s">
        <v>85</v>
      </c>
      <c r="N514" s="0" t="s">
        <v>80</v>
      </c>
      <c r="O514" s="7" t="n">
        <v>0.429166666666667</v>
      </c>
      <c r="P514" s="7" t="n">
        <v>0.434722222222222</v>
      </c>
      <c r="Q514" s="0" t="s">
        <v>2270</v>
      </c>
      <c r="S514" s="0" t="s">
        <v>120</v>
      </c>
      <c r="T514" s="0" t="s">
        <v>5143</v>
      </c>
    </row>
    <row r="515" customFormat="false" ht="15" hidden="true" customHeight="false" outlineLevel="0" collapsed="false">
      <c r="A515" s="170" t="n">
        <v>44099</v>
      </c>
      <c r="B515" s="0" t="s">
        <v>1448</v>
      </c>
      <c r="C515" s="1" t="n">
        <v>400</v>
      </c>
      <c r="D515" s="0" t="s">
        <v>104</v>
      </c>
      <c r="E515" s="0" t="s">
        <v>2271</v>
      </c>
      <c r="G515" s="174" t="n">
        <f aca="false">MONTH(A515)+100</f>
        <v>109</v>
      </c>
      <c r="H515" s="0" t="n">
        <f aca="false">IF(MONTH(A515)=MONTH(A514),H514+1,1001)</f>
        <v>1090</v>
      </c>
      <c r="I515" s="0" t="str">
        <f aca="false">YEAR(A515)&amp;RIGHT(G515,2)&amp;RIGHT(H515,3)</f>
        <v>202009090</v>
      </c>
      <c r="J515" s="122" t="s">
        <v>6518</v>
      </c>
      <c r="L515" s="0" t="s">
        <v>131</v>
      </c>
      <c r="N515" s="0" t="s">
        <v>80</v>
      </c>
      <c r="O515" s="7" t="n">
        <v>0.50625</v>
      </c>
      <c r="P515" s="7" t="n">
        <v>0.538194444444444</v>
      </c>
      <c r="Q515" s="0" t="s">
        <v>2272</v>
      </c>
      <c r="S515" s="0" t="s">
        <v>120</v>
      </c>
      <c r="T515" s="0" t="s">
        <v>5143</v>
      </c>
    </row>
    <row r="516" customFormat="false" ht="15" hidden="true" customHeight="false" outlineLevel="0" collapsed="false">
      <c r="A516" s="170" t="n">
        <v>44099</v>
      </c>
      <c r="B516" s="0" t="s">
        <v>1504</v>
      </c>
      <c r="C516" s="1" t="n">
        <v>300</v>
      </c>
      <c r="D516" s="0" t="s">
        <v>104</v>
      </c>
      <c r="E516" s="0" t="s">
        <v>669</v>
      </c>
      <c r="G516" s="174" t="n">
        <f aca="false">MONTH(A516)+100</f>
        <v>109</v>
      </c>
      <c r="H516" s="0" t="n">
        <f aca="false">IF(MONTH(A516)=MONTH(A515),H515+1,1001)</f>
        <v>1091</v>
      </c>
      <c r="I516" s="0" t="str">
        <f aca="false">YEAR(A516)&amp;RIGHT(G516,2)&amp;RIGHT(H516,3)</f>
        <v>202009091</v>
      </c>
      <c r="J516" s="122" t="s">
        <v>6172</v>
      </c>
      <c r="L516" s="0" t="s">
        <v>113</v>
      </c>
      <c r="N516" s="0" t="s">
        <v>80</v>
      </c>
      <c r="O516" s="7" t="n">
        <v>0.602083333333333</v>
      </c>
      <c r="P516" s="7" t="n">
        <v>0.636111111111111</v>
      </c>
      <c r="Q516" s="0" t="s">
        <v>670</v>
      </c>
      <c r="R516" s="0" t="s">
        <v>2273</v>
      </c>
      <c r="S516" s="0" t="s">
        <v>120</v>
      </c>
      <c r="T516" s="0" t="s">
        <v>5143</v>
      </c>
    </row>
    <row r="517" customFormat="false" ht="15" hidden="true" customHeight="false" outlineLevel="0" collapsed="false">
      <c r="A517" s="170" t="n">
        <v>44100</v>
      </c>
      <c r="B517" s="0" t="s">
        <v>2276</v>
      </c>
      <c r="C517" s="1" t="n">
        <v>300</v>
      </c>
      <c r="D517" s="0" t="s">
        <v>77</v>
      </c>
      <c r="E517" s="0" t="s">
        <v>2277</v>
      </c>
      <c r="G517" s="174" t="n">
        <f aca="false">MONTH(A517)+100</f>
        <v>109</v>
      </c>
      <c r="H517" s="0" t="n">
        <f aca="false">IF(MONTH(A517)=MONTH(A516),H516+1,1001)</f>
        <v>1092</v>
      </c>
      <c r="I517" s="0" t="str">
        <f aca="false">YEAR(A517)&amp;RIGHT(G517,2)&amp;RIGHT(H517,3)</f>
        <v>202009092</v>
      </c>
      <c r="J517" s="122" t="s">
        <v>6519</v>
      </c>
      <c r="L517" s="0" t="s">
        <v>187</v>
      </c>
      <c r="N517" s="0" t="s">
        <v>80</v>
      </c>
      <c r="O517" s="7" t="n">
        <v>0.407638888888889</v>
      </c>
      <c r="P517" s="7" t="n">
        <v>0.435416666666667</v>
      </c>
      <c r="Q517" s="0" t="s">
        <v>2278</v>
      </c>
      <c r="S517" s="0" t="s">
        <v>120</v>
      </c>
      <c r="T517" s="0" t="s">
        <v>6106</v>
      </c>
    </row>
    <row r="518" customFormat="false" ht="15" hidden="false" customHeight="false" outlineLevel="0" collapsed="false">
      <c r="A518" s="170" t="n">
        <v>44100</v>
      </c>
      <c r="B518" s="0" t="s">
        <v>2279</v>
      </c>
      <c r="C518" s="1" t="n">
        <v>300</v>
      </c>
      <c r="D518" s="0" t="s">
        <v>821</v>
      </c>
      <c r="E518" s="0" t="s">
        <v>2280</v>
      </c>
      <c r="G518" s="174" t="n">
        <f aca="false">MONTH(A518)+100</f>
        <v>109</v>
      </c>
      <c r="H518" s="0" t="n">
        <f aca="false">IF(MONTH(A518)=MONTH(A517),H517+1,1001)</f>
        <v>1093</v>
      </c>
      <c r="I518" s="0" t="str">
        <f aca="false">YEAR(A518)&amp;RIGHT(G518,2)&amp;RIGHT(H518,3)</f>
        <v>202009093</v>
      </c>
      <c r="J518" s="122" t="s">
        <v>6520</v>
      </c>
      <c r="K518" s="0" t="s">
        <v>2281</v>
      </c>
      <c r="L518" s="0" t="s">
        <v>159</v>
      </c>
      <c r="N518" s="0" t="s">
        <v>80</v>
      </c>
      <c r="O518" s="7" t="n">
        <v>0.475</v>
      </c>
      <c r="P518" s="7" t="n">
        <v>0.490972222222222</v>
      </c>
      <c r="Q518" s="0" t="s">
        <v>2282</v>
      </c>
      <c r="S518" s="0" t="s">
        <v>120</v>
      </c>
      <c r="T518" s="0" t="s">
        <v>6106</v>
      </c>
    </row>
    <row r="519" customFormat="false" ht="15" hidden="false" customHeight="false" outlineLevel="0" collapsed="false">
      <c r="A519" s="170" t="n">
        <v>44100</v>
      </c>
      <c r="B519" s="0" t="s">
        <v>2283</v>
      </c>
      <c r="C519" s="1" t="n">
        <v>300</v>
      </c>
      <c r="D519" s="0" t="s">
        <v>821</v>
      </c>
      <c r="E519" s="0" t="s">
        <v>2284</v>
      </c>
      <c r="G519" s="174" t="n">
        <f aca="false">MONTH(A519)+100</f>
        <v>109</v>
      </c>
      <c r="H519" s="0" t="n">
        <f aca="false">IF(MONTH(A519)=MONTH(A518),H518+1,1001)</f>
        <v>1094</v>
      </c>
      <c r="I519" s="0" t="str">
        <f aca="false">YEAR(A519)&amp;RIGHT(G519,2)&amp;RIGHT(H519,3)</f>
        <v>202009094</v>
      </c>
      <c r="J519" s="122" t="s">
        <v>6521</v>
      </c>
      <c r="K519" s="0" t="s">
        <v>2285</v>
      </c>
      <c r="L519" s="0" t="s">
        <v>183</v>
      </c>
      <c r="N519" s="0" t="s">
        <v>80</v>
      </c>
      <c r="O519" s="7" t="n">
        <v>0.6125</v>
      </c>
      <c r="P519" s="7" t="n">
        <v>0.615972222222222</v>
      </c>
      <c r="Q519" s="0" t="s">
        <v>2286</v>
      </c>
      <c r="S519" s="0" t="s">
        <v>120</v>
      </c>
      <c r="T519" s="0" t="s">
        <v>6106</v>
      </c>
    </row>
    <row r="520" customFormat="false" ht="15" hidden="true" customHeight="false" outlineLevel="0" collapsed="false">
      <c r="A520" s="170" t="n">
        <v>44100</v>
      </c>
      <c r="B520" s="0" t="s">
        <v>2287</v>
      </c>
      <c r="C520" s="1" t="n">
        <v>300</v>
      </c>
      <c r="D520" s="0" t="s">
        <v>104</v>
      </c>
      <c r="E520" s="122" t="s">
        <v>2288</v>
      </c>
      <c r="F520" s="0" t="s">
        <v>6088</v>
      </c>
      <c r="G520" s="174" t="n">
        <f aca="false">MONTH(A520)+100</f>
        <v>109</v>
      </c>
      <c r="H520" s="0" t="n">
        <f aca="false">IF(MONTH(A520)=MONTH(A519),H519+1,1001)</f>
        <v>1095</v>
      </c>
      <c r="I520" s="0" t="str">
        <f aca="false">YEAR(A520)&amp;RIGHT(G520,2)&amp;RIGHT(H520,3)</f>
        <v>202009095</v>
      </c>
      <c r="J520" s="122" t="s">
        <v>6522</v>
      </c>
      <c r="L520" s="0" t="s">
        <v>187</v>
      </c>
      <c r="N520" s="0" t="s">
        <v>80</v>
      </c>
      <c r="O520" s="7" t="n">
        <v>0.372916666666667</v>
      </c>
      <c r="P520" s="7" t="n">
        <v>0.392361111111111</v>
      </c>
      <c r="Q520" s="0" t="s">
        <v>2289</v>
      </c>
      <c r="S520" s="0" t="s">
        <v>120</v>
      </c>
      <c r="T520" s="0" t="s">
        <v>6106</v>
      </c>
    </row>
    <row r="521" customFormat="false" ht="15" hidden="true" customHeight="false" outlineLevel="0" collapsed="false">
      <c r="A521" s="170" t="n">
        <v>44102</v>
      </c>
      <c r="B521" s="0" t="s">
        <v>2296</v>
      </c>
      <c r="C521" s="1" t="n">
        <v>350</v>
      </c>
      <c r="D521" s="0" t="s">
        <v>104</v>
      </c>
      <c r="E521" s="0" t="s">
        <v>2297</v>
      </c>
      <c r="G521" s="174" t="n">
        <f aca="false">MONTH(A521)+100</f>
        <v>109</v>
      </c>
      <c r="H521" s="0" t="n">
        <f aca="false">IF(MONTH(A521)=MONTH(A520),H520+1,1001)</f>
        <v>1096</v>
      </c>
      <c r="I521" s="0" t="str">
        <f aca="false">YEAR(A521)&amp;RIGHT(G521,2)&amp;RIGHT(H521,3)</f>
        <v>202009096</v>
      </c>
      <c r="J521" s="122" t="s">
        <v>6523</v>
      </c>
      <c r="L521" s="0" t="s">
        <v>876</v>
      </c>
      <c r="N521" s="0" t="s">
        <v>80</v>
      </c>
      <c r="O521" s="7" t="n">
        <v>0.600694444444444</v>
      </c>
      <c r="P521" s="7" t="n">
        <v>0.615277777777778</v>
      </c>
      <c r="Q521" s="0" t="s">
        <v>2298</v>
      </c>
      <c r="S521" s="0" t="s">
        <v>120</v>
      </c>
      <c r="T521" s="0" t="s">
        <v>6091</v>
      </c>
    </row>
    <row r="522" customFormat="false" ht="15" hidden="true" customHeight="false" outlineLevel="0" collapsed="false">
      <c r="A522" s="170" t="n">
        <v>44103</v>
      </c>
      <c r="B522" s="0" t="s">
        <v>2301</v>
      </c>
      <c r="C522" s="1" t="n">
        <v>400</v>
      </c>
      <c r="D522" s="0" t="s">
        <v>77</v>
      </c>
      <c r="E522" s="0" t="s">
        <v>2302</v>
      </c>
      <c r="G522" s="174" t="n">
        <f aca="false">MONTH(A522)+100</f>
        <v>109</v>
      </c>
      <c r="H522" s="0" t="n">
        <f aca="false">IF(MONTH(A522)=MONTH(A521),H521+1,1001)</f>
        <v>1097</v>
      </c>
      <c r="I522" s="0" t="str">
        <f aca="false">YEAR(A522)&amp;RIGHT(G522,2)&amp;RIGHT(H522,3)</f>
        <v>202009097</v>
      </c>
      <c r="J522" s="122" t="s">
        <v>6524</v>
      </c>
      <c r="L522" s="0" t="s">
        <v>100</v>
      </c>
      <c r="N522" s="0" t="s">
        <v>80</v>
      </c>
      <c r="O522" s="7" t="n">
        <v>0.428472222222222</v>
      </c>
      <c r="P522" s="7" t="n">
        <v>0.448611111111111</v>
      </c>
      <c r="Q522" s="0" t="s">
        <v>2303</v>
      </c>
      <c r="S522" s="0" t="s">
        <v>120</v>
      </c>
      <c r="T522" s="0" t="s">
        <v>6095</v>
      </c>
    </row>
    <row r="523" customFormat="false" ht="15" hidden="true" customHeight="false" outlineLevel="0" collapsed="false">
      <c r="A523" s="170" t="n">
        <v>44103</v>
      </c>
      <c r="B523" s="0" t="s">
        <v>1980</v>
      </c>
      <c r="C523" s="1" t="n">
        <v>400</v>
      </c>
      <c r="D523" s="0" t="s">
        <v>77</v>
      </c>
      <c r="E523" s="122" t="s">
        <v>2304</v>
      </c>
      <c r="F523" s="0" t="s">
        <v>6088</v>
      </c>
      <c r="G523" s="174" t="n">
        <f aca="false">MONTH(A523)+100</f>
        <v>109</v>
      </c>
      <c r="H523" s="0" t="n">
        <f aca="false">IF(MONTH(A523)=MONTH(A522),H522+1,1001)</f>
        <v>1098</v>
      </c>
      <c r="I523" s="0" t="str">
        <f aca="false">YEAR(A523)&amp;RIGHT(G523,2)&amp;RIGHT(H523,3)</f>
        <v>202009098</v>
      </c>
      <c r="J523" s="122" t="s">
        <v>6525</v>
      </c>
      <c r="L523" s="0" t="s">
        <v>113</v>
      </c>
      <c r="N523" s="0" t="s">
        <v>80</v>
      </c>
      <c r="O523" s="7" t="n">
        <v>0.718055555555556</v>
      </c>
      <c r="P523" s="7" t="n">
        <v>0.760416666666667</v>
      </c>
      <c r="Q523" s="0" t="s">
        <v>2305</v>
      </c>
      <c r="S523" s="0" t="s">
        <v>120</v>
      </c>
      <c r="T523" s="0" t="s">
        <v>6095</v>
      </c>
    </row>
    <row r="524" customFormat="false" ht="15" hidden="false" customHeight="false" outlineLevel="0" collapsed="false">
      <c r="A524" s="170" t="n">
        <v>44103</v>
      </c>
      <c r="B524" s="0" t="s">
        <v>2306</v>
      </c>
      <c r="C524" s="1" t="n">
        <v>400</v>
      </c>
      <c r="D524" s="0" t="s">
        <v>821</v>
      </c>
      <c r="E524" s="0" t="s">
        <v>2307</v>
      </c>
      <c r="G524" s="174" t="n">
        <f aca="false">MONTH(A524)+100</f>
        <v>109</v>
      </c>
      <c r="H524" s="0" t="n">
        <f aca="false">IF(MONTH(A524)=MONTH(A523),H523+1,1001)</f>
        <v>1099</v>
      </c>
      <c r="I524" s="0" t="str">
        <f aca="false">YEAR(A524)&amp;RIGHT(G524,2)&amp;RIGHT(H524,3)</f>
        <v>202009099</v>
      </c>
      <c r="J524" s="122" t="s">
        <v>6526</v>
      </c>
      <c r="K524" s="0" t="s">
        <v>2308</v>
      </c>
      <c r="L524" s="0" t="s">
        <v>100</v>
      </c>
      <c r="N524" s="0" t="s">
        <v>80</v>
      </c>
      <c r="O524" s="7" t="n">
        <v>0.633333333333333</v>
      </c>
      <c r="P524" s="7" t="n">
        <v>0.659027777777778</v>
      </c>
      <c r="Q524" s="0" t="s">
        <v>2309</v>
      </c>
      <c r="S524" s="0" t="s">
        <v>120</v>
      </c>
      <c r="T524" s="0" t="s">
        <v>6095</v>
      </c>
    </row>
    <row r="525" customFormat="false" ht="15" hidden="false" customHeight="false" outlineLevel="0" collapsed="false">
      <c r="A525" s="170" t="n">
        <v>44103</v>
      </c>
      <c r="B525" s="0" t="s">
        <v>2310</v>
      </c>
      <c r="C525" s="1" t="n">
        <v>300</v>
      </c>
      <c r="D525" s="0" t="s">
        <v>821</v>
      </c>
      <c r="E525" s="122" t="s">
        <v>2311</v>
      </c>
      <c r="F525" s="0" t="s">
        <v>6088</v>
      </c>
      <c r="G525" s="174" t="n">
        <f aca="false">MONTH(A525)+100</f>
        <v>109</v>
      </c>
      <c r="H525" s="0" t="n">
        <f aca="false">IF(MONTH(A525)=MONTH(A524),H524+1,1001)</f>
        <v>1100</v>
      </c>
      <c r="I525" s="0" t="str">
        <f aca="false">YEAR(A525)&amp;RIGHT(G525,2)&amp;RIGHT(H525,3)</f>
        <v>202009100</v>
      </c>
      <c r="J525" s="122" t="s">
        <v>6527</v>
      </c>
      <c r="K525" s="0" t="s">
        <v>2312</v>
      </c>
      <c r="L525" s="0" t="s">
        <v>228</v>
      </c>
      <c r="M525" s="0" t="s">
        <v>2313</v>
      </c>
      <c r="N525" s="0" t="s">
        <v>72</v>
      </c>
      <c r="O525" s="7" t="n">
        <v>0.869444444444444</v>
      </c>
      <c r="P525" s="7" t="n">
        <v>0.869444444444444</v>
      </c>
      <c r="Q525" s="0" t="s">
        <v>2314</v>
      </c>
      <c r="S525" s="0" t="s">
        <v>120</v>
      </c>
      <c r="T525" s="0" t="s">
        <v>6095</v>
      </c>
    </row>
    <row r="526" customFormat="false" ht="15" hidden="true" customHeight="false" outlineLevel="0" collapsed="false">
      <c r="A526" s="170" t="n">
        <v>44103</v>
      </c>
      <c r="B526" s="0" t="s">
        <v>2201</v>
      </c>
      <c r="C526" s="1" t="n">
        <v>450</v>
      </c>
      <c r="D526" s="0" t="s">
        <v>104</v>
      </c>
      <c r="E526" s="0" t="s">
        <v>1129</v>
      </c>
      <c r="G526" s="174" t="n">
        <f aca="false">MONTH(A526)+100</f>
        <v>109</v>
      </c>
      <c r="H526" s="0" t="n">
        <f aca="false">IF(MONTH(A526)=MONTH(A525),H525+1,1001)</f>
        <v>1101</v>
      </c>
      <c r="I526" s="0" t="str">
        <f aca="false">YEAR(A526)&amp;RIGHT(G526,2)&amp;RIGHT(H526,3)</f>
        <v>202009101</v>
      </c>
      <c r="J526" s="122" t="s">
        <v>6254</v>
      </c>
      <c r="L526" s="0" t="s">
        <v>113</v>
      </c>
      <c r="N526" s="0" t="s">
        <v>80</v>
      </c>
      <c r="O526" s="7" t="n">
        <v>0.561111111111111</v>
      </c>
      <c r="P526" s="7" t="n">
        <v>0.611805555555556</v>
      </c>
      <c r="Q526" s="0" t="s">
        <v>1130</v>
      </c>
      <c r="R526" s="0" t="s">
        <v>2315</v>
      </c>
      <c r="S526" s="0" t="s">
        <v>120</v>
      </c>
      <c r="T526" s="0" t="s">
        <v>6095</v>
      </c>
    </row>
    <row r="527" customFormat="false" ht="15" hidden="true" customHeight="false" outlineLevel="0" collapsed="false">
      <c r="A527" s="170" t="n">
        <v>44103</v>
      </c>
      <c r="B527" s="0" t="s">
        <v>2316</v>
      </c>
      <c r="C527" s="1" t="n">
        <v>300</v>
      </c>
      <c r="D527" s="0" t="s">
        <v>104</v>
      </c>
      <c r="E527" s="0" t="s">
        <v>2317</v>
      </c>
      <c r="G527" s="174" t="n">
        <f aca="false">MONTH(A527)+100</f>
        <v>109</v>
      </c>
      <c r="H527" s="0" t="n">
        <f aca="false">IF(MONTH(A527)=MONTH(A526),H526+1,1001)</f>
        <v>1102</v>
      </c>
      <c r="I527" s="0" t="str">
        <f aca="false">YEAR(A527)&amp;RIGHT(G527,2)&amp;RIGHT(H527,3)</f>
        <v>202009102</v>
      </c>
      <c r="J527" s="122" t="s">
        <v>6528</v>
      </c>
      <c r="L527" s="0" t="s">
        <v>187</v>
      </c>
      <c r="N527" s="0" t="s">
        <v>80</v>
      </c>
      <c r="O527" s="7" t="n">
        <v>0.853472222222222</v>
      </c>
      <c r="P527" s="7" t="n">
        <v>0.869444444444444</v>
      </c>
      <c r="Q527" s="0" t="s">
        <v>2318</v>
      </c>
      <c r="S527" s="0" t="s">
        <v>120</v>
      </c>
      <c r="T527" s="0" t="s">
        <v>6095</v>
      </c>
    </row>
    <row r="528" customFormat="false" ht="15" hidden="true" customHeight="false" outlineLevel="0" collapsed="false">
      <c r="A528" s="170" t="n">
        <v>44104</v>
      </c>
      <c r="B528" s="0" t="s">
        <v>1980</v>
      </c>
      <c r="C528" s="1" t="n">
        <v>400</v>
      </c>
      <c r="D528" s="0" t="s">
        <v>77</v>
      </c>
      <c r="E528" s="0" t="s">
        <v>2321</v>
      </c>
      <c r="G528" s="174" t="n">
        <f aca="false">MONTH(A528)+100</f>
        <v>109</v>
      </c>
      <c r="H528" s="0" t="n">
        <f aca="false">IF(MONTH(A528)=MONTH(A527),H527+1,1001)</f>
        <v>1103</v>
      </c>
      <c r="I528" s="0" t="str">
        <f aca="false">YEAR(A528)&amp;RIGHT(G528,2)&amp;RIGHT(H528,3)</f>
        <v>202009103</v>
      </c>
      <c r="J528" s="122" t="s">
        <v>6529</v>
      </c>
      <c r="L528" s="0" t="s">
        <v>113</v>
      </c>
      <c r="N528" s="0" t="s">
        <v>80</v>
      </c>
      <c r="O528" s="7" t="n">
        <v>0.756944444444444</v>
      </c>
      <c r="P528" s="7" t="n">
        <v>0.809027777777778</v>
      </c>
      <c r="Q528" s="0" t="s">
        <v>2322</v>
      </c>
      <c r="S528" s="0" t="s">
        <v>120</v>
      </c>
      <c r="T528" s="0" t="s">
        <v>6089</v>
      </c>
    </row>
    <row r="529" customFormat="false" ht="15" hidden="false" customHeight="false" outlineLevel="0" collapsed="false">
      <c r="A529" s="170" t="n">
        <v>44104</v>
      </c>
      <c r="B529" s="0" t="s">
        <v>2323</v>
      </c>
      <c r="C529" s="1" t="n">
        <v>400</v>
      </c>
      <c r="D529" s="0" t="s">
        <v>821</v>
      </c>
      <c r="E529" s="0" t="s">
        <v>2324</v>
      </c>
      <c r="G529" s="174" t="n">
        <f aca="false">MONTH(A529)+100</f>
        <v>109</v>
      </c>
      <c r="H529" s="0" t="n">
        <f aca="false">IF(MONTH(A529)=MONTH(A528),H528+1,1001)</f>
        <v>1104</v>
      </c>
      <c r="I529" s="0" t="str">
        <f aca="false">YEAR(A529)&amp;RIGHT(G529,2)&amp;RIGHT(H529,3)</f>
        <v>202009104</v>
      </c>
      <c r="J529" s="122" t="s">
        <v>6530</v>
      </c>
      <c r="K529" s="0" t="s">
        <v>2325</v>
      </c>
      <c r="L529" s="0" t="s">
        <v>131</v>
      </c>
      <c r="N529" s="0" t="s">
        <v>80</v>
      </c>
      <c r="O529" s="7" t="n">
        <v>0.6625</v>
      </c>
      <c r="P529" s="7" t="n">
        <v>0.69375</v>
      </c>
      <c r="Q529" s="0" t="s">
        <v>2326</v>
      </c>
      <c r="S529" s="0" t="s">
        <v>120</v>
      </c>
      <c r="T529" s="0" t="s">
        <v>6089</v>
      </c>
    </row>
    <row r="530" customFormat="false" ht="15" hidden="true" customHeight="false" outlineLevel="0" collapsed="false">
      <c r="A530" s="170" t="n">
        <v>44104</v>
      </c>
      <c r="B530" s="0" t="s">
        <v>2327</v>
      </c>
      <c r="C530" s="1" t="n">
        <v>400</v>
      </c>
      <c r="D530" s="0" t="s">
        <v>104</v>
      </c>
      <c r="E530" s="0" t="s">
        <v>2328</v>
      </c>
      <c r="G530" s="174" t="n">
        <f aca="false">MONTH(A530)+100</f>
        <v>109</v>
      </c>
      <c r="H530" s="0" t="n">
        <f aca="false">IF(MONTH(A530)=MONTH(A529),H529+1,1001)</f>
        <v>1105</v>
      </c>
      <c r="I530" s="0" t="str">
        <f aca="false">YEAR(A530)&amp;RIGHT(G530,2)&amp;RIGHT(H530,3)</f>
        <v>202009105</v>
      </c>
      <c r="J530" s="122" t="s">
        <v>6531</v>
      </c>
      <c r="L530" s="0" t="s">
        <v>113</v>
      </c>
      <c r="N530" s="0" t="s">
        <v>80</v>
      </c>
      <c r="O530" s="7" t="n">
        <v>0.359722222222222</v>
      </c>
      <c r="P530" s="7" t="n">
        <v>0.383333333333333</v>
      </c>
      <c r="Q530" s="0" t="s">
        <v>2329</v>
      </c>
      <c r="S530" s="0" t="s">
        <v>120</v>
      </c>
      <c r="T530" s="0" t="s">
        <v>6089</v>
      </c>
    </row>
    <row r="531" customFormat="false" ht="15" hidden="true" customHeight="false" outlineLevel="0" collapsed="false">
      <c r="A531" s="170" t="n">
        <v>44104</v>
      </c>
      <c r="B531" s="0" t="s">
        <v>2330</v>
      </c>
      <c r="C531" s="1" t="n">
        <v>400</v>
      </c>
      <c r="D531" s="0" t="s">
        <v>104</v>
      </c>
      <c r="E531" s="0" t="s">
        <v>2331</v>
      </c>
      <c r="G531" s="174" t="n">
        <f aca="false">MONTH(A531)+100</f>
        <v>109</v>
      </c>
      <c r="H531" s="0" t="n">
        <f aca="false">IF(MONTH(A531)=MONTH(A530),H530+1,1001)</f>
        <v>1106</v>
      </c>
      <c r="I531" s="0" t="str">
        <f aca="false">YEAR(A531)&amp;RIGHT(G531,2)&amp;RIGHT(H531,3)</f>
        <v>202009106</v>
      </c>
      <c r="J531" s="122" t="s">
        <v>6532</v>
      </c>
      <c r="L531" s="0" t="s">
        <v>79</v>
      </c>
      <c r="N531" s="0" t="s">
        <v>80</v>
      </c>
      <c r="O531" s="7" t="n">
        <v>0.479166666666667</v>
      </c>
      <c r="P531" s="7" t="n">
        <v>0.548611111111111</v>
      </c>
      <c r="Q531" s="0" t="s">
        <v>2332</v>
      </c>
      <c r="S531" s="0" t="s">
        <v>120</v>
      </c>
      <c r="T531" s="0" t="s">
        <v>6089</v>
      </c>
    </row>
    <row r="532" customFormat="false" ht="15" hidden="true" customHeight="false" outlineLevel="0" collapsed="false">
      <c r="A532" s="170" t="n">
        <v>44105</v>
      </c>
      <c r="B532" s="0" t="s">
        <v>2334</v>
      </c>
      <c r="C532" s="1" t="n">
        <v>300</v>
      </c>
      <c r="D532" s="0" t="s">
        <v>77</v>
      </c>
      <c r="E532" s="0" t="s">
        <v>2335</v>
      </c>
      <c r="G532" s="174" t="n">
        <f aca="false">MONTH(A532)+100</f>
        <v>110</v>
      </c>
      <c r="H532" s="0" t="n">
        <f aca="false">IF(MONTH(A532)=MONTH(A531),H531+1,1001)</f>
        <v>1001</v>
      </c>
      <c r="I532" s="0" t="str">
        <f aca="false">YEAR(A532)&amp;RIGHT(G532,2)&amp;RIGHT(H532,3)</f>
        <v>202010001</v>
      </c>
      <c r="J532" s="122" t="s">
        <v>6533</v>
      </c>
      <c r="L532" s="0" t="s">
        <v>183</v>
      </c>
      <c r="N532" s="0" t="s">
        <v>80</v>
      </c>
      <c r="O532" s="7" t="n">
        <v>0.365277777777778</v>
      </c>
      <c r="P532" s="7" t="n">
        <v>0.39375</v>
      </c>
      <c r="Q532" s="0" t="s">
        <v>2336</v>
      </c>
      <c r="S532" s="0" t="s">
        <v>75</v>
      </c>
      <c r="T532" s="0" t="s">
        <v>6097</v>
      </c>
    </row>
    <row r="533" customFormat="false" ht="15" hidden="true" customHeight="false" outlineLevel="0" collapsed="false">
      <c r="A533" s="170" t="n">
        <v>44105</v>
      </c>
      <c r="B533" s="0" t="s">
        <v>2337</v>
      </c>
      <c r="C533" s="1" t="n">
        <v>300</v>
      </c>
      <c r="D533" s="0" t="s">
        <v>77</v>
      </c>
      <c r="E533" s="0" t="s">
        <v>2338</v>
      </c>
      <c r="G533" s="174" t="n">
        <f aca="false">MONTH(A533)+100</f>
        <v>110</v>
      </c>
      <c r="H533" s="0" t="n">
        <f aca="false">IF(MONTH(A533)=MONTH(A532),H532+1,1001)</f>
        <v>1002</v>
      </c>
      <c r="I533" s="0" t="str">
        <f aca="false">YEAR(A533)&amp;RIGHT(G533,2)&amp;RIGHT(H533,3)</f>
        <v>202010002</v>
      </c>
      <c r="J533" s="122" t="s">
        <v>6534</v>
      </c>
      <c r="L533" s="0" t="s">
        <v>187</v>
      </c>
      <c r="N533" s="0" t="s">
        <v>80</v>
      </c>
      <c r="O533" s="7" t="n">
        <v>0.775</v>
      </c>
      <c r="P533" s="7" t="n">
        <v>0.790972222222222</v>
      </c>
      <c r="Q533" s="0" t="s">
        <v>2339</v>
      </c>
      <c r="R533" s="0" t="s">
        <v>2340</v>
      </c>
      <c r="S533" s="0" t="s">
        <v>75</v>
      </c>
      <c r="T533" s="0" t="s">
        <v>6097</v>
      </c>
    </row>
    <row r="534" customFormat="false" ht="15" hidden="true" customHeight="false" outlineLevel="0" collapsed="false">
      <c r="A534" s="170" t="n">
        <v>44105</v>
      </c>
      <c r="B534" s="0" t="s">
        <v>2341</v>
      </c>
      <c r="C534" s="1" t="n">
        <v>400</v>
      </c>
      <c r="D534" s="0" t="s">
        <v>77</v>
      </c>
      <c r="E534" s="0" t="s">
        <v>2342</v>
      </c>
      <c r="G534" s="174" t="n">
        <f aca="false">MONTH(A534)+100</f>
        <v>110</v>
      </c>
      <c r="H534" s="0" t="n">
        <f aca="false">IF(MONTH(A534)=MONTH(A533),H533+1,1001)</f>
        <v>1003</v>
      </c>
      <c r="I534" s="0" t="str">
        <f aca="false">YEAR(A534)&amp;RIGHT(G534,2)&amp;RIGHT(H534,3)</f>
        <v>202010003</v>
      </c>
      <c r="J534" s="122" t="s">
        <v>6535</v>
      </c>
      <c r="L534" s="0" t="s">
        <v>113</v>
      </c>
      <c r="N534" s="0" t="s">
        <v>80</v>
      </c>
      <c r="O534" s="7" t="n">
        <v>0.959027777777778</v>
      </c>
      <c r="P534" s="7" t="n">
        <v>0.978472222222222</v>
      </c>
      <c r="Q534" s="0" t="s">
        <v>2343</v>
      </c>
      <c r="S534" s="0" t="s">
        <v>75</v>
      </c>
      <c r="T534" s="0" t="s">
        <v>6097</v>
      </c>
    </row>
    <row r="535" customFormat="false" ht="15" hidden="true" customHeight="false" outlineLevel="0" collapsed="false">
      <c r="A535" s="170" t="n">
        <v>44105</v>
      </c>
      <c r="B535" s="0" t="s">
        <v>2344</v>
      </c>
      <c r="C535" s="1" t="n">
        <v>300</v>
      </c>
      <c r="D535" s="0" t="s">
        <v>104</v>
      </c>
      <c r="E535" s="0" t="s">
        <v>1413</v>
      </c>
      <c r="G535" s="174" t="n">
        <f aca="false">MONTH(A535)+100</f>
        <v>110</v>
      </c>
      <c r="H535" s="0" t="n">
        <f aca="false">IF(MONTH(A535)=MONTH(A534),H534+1,1001)</f>
        <v>1004</v>
      </c>
      <c r="I535" s="0" t="str">
        <f aca="false">YEAR(A535)&amp;RIGHT(G535,2)&amp;RIGHT(H535,3)</f>
        <v>202010004</v>
      </c>
      <c r="J535" s="122" t="s">
        <v>6311</v>
      </c>
      <c r="L535" s="0" t="s">
        <v>100</v>
      </c>
      <c r="N535" s="0" t="s">
        <v>80</v>
      </c>
      <c r="O535" s="7" t="n">
        <v>0.674305555555556</v>
      </c>
      <c r="P535" s="7" t="n">
        <v>0.695138888888889</v>
      </c>
      <c r="Q535" s="0" t="s">
        <v>1414</v>
      </c>
      <c r="R535" s="0" t="s">
        <v>2345</v>
      </c>
      <c r="S535" s="0" t="s">
        <v>75</v>
      </c>
      <c r="T535" s="0" t="s">
        <v>6097</v>
      </c>
    </row>
    <row r="536" customFormat="false" ht="15" hidden="true" customHeight="false" outlineLevel="0" collapsed="false">
      <c r="A536" s="170" t="n">
        <v>44105</v>
      </c>
      <c r="B536" s="0" t="s">
        <v>1346</v>
      </c>
      <c r="C536" s="1" t="n">
        <v>300</v>
      </c>
      <c r="D536" s="0" t="s">
        <v>104</v>
      </c>
      <c r="E536" s="0" t="s">
        <v>2346</v>
      </c>
      <c r="G536" s="174" t="n">
        <f aca="false">MONTH(A536)+100</f>
        <v>110</v>
      </c>
      <c r="H536" s="0" t="n">
        <f aca="false">IF(MONTH(A536)=MONTH(A535),H535+1,1001)</f>
        <v>1005</v>
      </c>
      <c r="I536" s="0" t="str">
        <f aca="false">YEAR(A536)&amp;RIGHT(G536,2)&amp;RIGHT(H536,3)</f>
        <v>202010005</v>
      </c>
      <c r="J536" s="122" t="s">
        <v>6536</v>
      </c>
      <c r="K536" s="0" t="s">
        <v>1348</v>
      </c>
      <c r="L536" s="0" t="s">
        <v>187</v>
      </c>
      <c r="N536" s="0" t="s">
        <v>80</v>
      </c>
      <c r="O536" s="7" t="n">
        <v>0.708333333333333</v>
      </c>
      <c r="P536" s="7" t="n">
        <v>0.715972222222222</v>
      </c>
      <c r="Q536" s="0" t="s">
        <v>2347</v>
      </c>
      <c r="R536" s="0" t="s">
        <v>2348</v>
      </c>
      <c r="S536" s="0" t="s">
        <v>75</v>
      </c>
      <c r="T536" s="0" t="s">
        <v>6097</v>
      </c>
    </row>
    <row r="537" customFormat="false" ht="15" hidden="true" customHeight="false" outlineLevel="0" collapsed="false">
      <c r="A537" s="170" t="n">
        <v>44105</v>
      </c>
      <c r="B537" s="0" t="s">
        <v>2337</v>
      </c>
      <c r="C537" s="1" t="n">
        <v>300</v>
      </c>
      <c r="D537" s="0" t="s">
        <v>104</v>
      </c>
      <c r="E537" s="0" t="s">
        <v>2349</v>
      </c>
      <c r="G537" s="174" t="n">
        <f aca="false">MONTH(A537)+100</f>
        <v>110</v>
      </c>
      <c r="H537" s="0" t="n">
        <f aca="false">IF(MONTH(A537)=MONTH(A536),H536+1,1001)</f>
        <v>1006</v>
      </c>
      <c r="I537" s="0" t="str">
        <f aca="false">YEAR(A537)&amp;RIGHT(G537,2)&amp;RIGHT(H537,3)</f>
        <v>202010006</v>
      </c>
      <c r="J537" s="122" t="s">
        <v>6537</v>
      </c>
      <c r="L537" s="0" t="s">
        <v>187</v>
      </c>
      <c r="N537" s="0" t="s">
        <v>80</v>
      </c>
      <c r="O537" s="7" t="n">
        <v>0.729861111111111</v>
      </c>
      <c r="P537" s="7" t="n">
        <v>0.738888888888889</v>
      </c>
      <c r="Q537" s="0" t="s">
        <v>2350</v>
      </c>
      <c r="R537" s="0" t="s">
        <v>2351</v>
      </c>
      <c r="S537" s="0" t="s">
        <v>75</v>
      </c>
      <c r="T537" s="0" t="s">
        <v>6097</v>
      </c>
    </row>
    <row r="538" customFormat="false" ht="15" hidden="true" customHeight="false" outlineLevel="0" collapsed="false">
      <c r="A538" s="170" t="n">
        <v>44105</v>
      </c>
      <c r="B538" s="0" t="s">
        <v>1701</v>
      </c>
      <c r="C538" s="1" t="n">
        <v>450</v>
      </c>
      <c r="D538" s="0" t="s">
        <v>69</v>
      </c>
      <c r="E538" s="122" t="s">
        <v>2352</v>
      </c>
      <c r="F538" s="0" t="s">
        <v>6088</v>
      </c>
      <c r="G538" s="174" t="n">
        <f aca="false">MONTH(A538)+100</f>
        <v>110</v>
      </c>
      <c r="H538" s="0" t="n">
        <f aca="false">IF(MONTH(A538)=MONTH(A537),H537+1,1001)</f>
        <v>1007</v>
      </c>
      <c r="I538" s="0" t="str">
        <f aca="false">YEAR(A538)&amp;RIGHT(G538,2)&amp;RIGHT(H538,3)</f>
        <v>202010007</v>
      </c>
      <c r="J538" s="122" t="s">
        <v>6538</v>
      </c>
      <c r="K538" s="0" t="s">
        <v>1703</v>
      </c>
      <c r="L538" s="0" t="s">
        <v>79</v>
      </c>
      <c r="N538" s="0" t="s">
        <v>80</v>
      </c>
      <c r="O538" s="7" t="n">
        <v>0.483333333333333</v>
      </c>
      <c r="P538" s="7" t="n">
        <v>0.497916666666667</v>
      </c>
      <c r="Q538" s="0" t="s">
        <v>1704</v>
      </c>
      <c r="S538" s="0" t="s">
        <v>75</v>
      </c>
      <c r="T538" s="0" t="s">
        <v>6097</v>
      </c>
    </row>
    <row r="539" customFormat="false" ht="15" hidden="true" customHeight="false" outlineLevel="0" collapsed="false">
      <c r="A539" s="170" t="n">
        <v>44106</v>
      </c>
      <c r="B539" s="0" t="s">
        <v>1180</v>
      </c>
      <c r="C539" s="1" t="n">
        <v>400</v>
      </c>
      <c r="D539" s="0" t="s">
        <v>77</v>
      </c>
      <c r="E539" s="122" t="s">
        <v>2360</v>
      </c>
      <c r="F539" s="0" t="s">
        <v>6088</v>
      </c>
      <c r="G539" s="174" t="n">
        <f aca="false">MONTH(A539)+100</f>
        <v>110</v>
      </c>
      <c r="H539" s="0" t="n">
        <f aca="false">IF(MONTH(A539)=MONTH(A538),H538+1,1001)</f>
        <v>1008</v>
      </c>
      <c r="I539" s="0" t="str">
        <f aca="false">YEAR(A539)&amp;RIGHT(G539,2)&amp;RIGHT(H539,3)</f>
        <v>202010008</v>
      </c>
      <c r="J539" s="122" t="s">
        <v>6539</v>
      </c>
      <c r="L539" s="0" t="s">
        <v>113</v>
      </c>
      <c r="N539" s="0" t="s">
        <v>80</v>
      </c>
      <c r="O539" s="7" t="n">
        <v>0.570138888888889</v>
      </c>
      <c r="P539" s="7" t="n">
        <v>0.572916666666667</v>
      </c>
      <c r="Q539" s="0" t="s">
        <v>2361</v>
      </c>
      <c r="S539" s="0" t="s">
        <v>75</v>
      </c>
      <c r="T539" s="0" t="s">
        <v>5143</v>
      </c>
    </row>
    <row r="540" customFormat="false" ht="15" hidden="true" customHeight="false" outlineLevel="0" collapsed="false">
      <c r="A540" s="170" t="n">
        <v>44106</v>
      </c>
      <c r="B540" s="0" t="s">
        <v>131</v>
      </c>
      <c r="C540" s="1" t="n">
        <v>450</v>
      </c>
      <c r="D540" s="0" t="s">
        <v>77</v>
      </c>
      <c r="E540" s="0" t="s">
        <v>2362</v>
      </c>
      <c r="G540" s="174" t="n">
        <f aca="false">MONTH(A540)+100</f>
        <v>110</v>
      </c>
      <c r="H540" s="0" t="n">
        <f aca="false">IF(MONTH(A540)=MONTH(A539),H539+1,1001)</f>
        <v>1009</v>
      </c>
      <c r="I540" s="0" t="str">
        <f aca="false">YEAR(A540)&amp;RIGHT(G540,2)&amp;RIGHT(H540,3)</f>
        <v>202010009</v>
      </c>
      <c r="J540" s="122" t="s">
        <v>6540</v>
      </c>
      <c r="L540" s="0" t="s">
        <v>131</v>
      </c>
      <c r="N540" s="0" t="s">
        <v>80</v>
      </c>
      <c r="O540" s="7" t="n">
        <v>0.725</v>
      </c>
      <c r="P540" s="7" t="n">
        <v>0.748611111111111</v>
      </c>
      <c r="Q540" s="0" t="s">
        <v>2363</v>
      </c>
      <c r="S540" s="0" t="s">
        <v>75</v>
      </c>
      <c r="T540" s="0" t="s">
        <v>5143</v>
      </c>
    </row>
    <row r="541" customFormat="false" ht="15" hidden="false" customHeight="false" outlineLevel="0" collapsed="false">
      <c r="A541" s="170" t="n">
        <v>44106</v>
      </c>
      <c r="B541" s="0" t="s">
        <v>1706</v>
      </c>
      <c r="C541" s="1" t="n">
        <v>500</v>
      </c>
      <c r="D541" s="0" t="s">
        <v>821</v>
      </c>
      <c r="E541" s="0" t="s">
        <v>1707</v>
      </c>
      <c r="G541" s="174" t="n">
        <f aca="false">MONTH(A541)+100</f>
        <v>110</v>
      </c>
      <c r="H541" s="0" t="n">
        <f aca="false">IF(MONTH(A541)=MONTH(A540),H540+1,1001)</f>
        <v>1010</v>
      </c>
      <c r="I541" s="0" t="str">
        <f aca="false">YEAR(A541)&amp;RIGHT(G541,2)&amp;RIGHT(H541,3)</f>
        <v>202010010</v>
      </c>
      <c r="J541" s="122" t="s">
        <v>6380</v>
      </c>
      <c r="K541" s="0" t="s">
        <v>1708</v>
      </c>
      <c r="L541" s="0" t="s">
        <v>1227</v>
      </c>
      <c r="N541" s="0" t="s">
        <v>80</v>
      </c>
      <c r="O541" s="7" t="n">
        <v>0.379166666666667</v>
      </c>
      <c r="P541" s="7" t="n">
        <v>0.41875</v>
      </c>
      <c r="Q541" s="0" t="s">
        <v>1709</v>
      </c>
      <c r="S541" s="0" t="s">
        <v>75</v>
      </c>
      <c r="T541" s="0" t="s">
        <v>5143</v>
      </c>
    </row>
    <row r="542" customFormat="false" ht="15" hidden="false" customHeight="false" outlineLevel="0" collapsed="false">
      <c r="A542" s="170" t="n">
        <v>44107</v>
      </c>
      <c r="B542" s="0" t="s">
        <v>2368</v>
      </c>
      <c r="C542" s="1" t="n">
        <v>500</v>
      </c>
      <c r="D542" s="0" t="s">
        <v>821</v>
      </c>
      <c r="E542" s="122" t="s">
        <v>2369</v>
      </c>
      <c r="F542" s="0" t="s">
        <v>6088</v>
      </c>
      <c r="G542" s="174" t="n">
        <f aca="false">MONTH(A542)+100</f>
        <v>110</v>
      </c>
      <c r="H542" s="0" t="n">
        <f aca="false">IF(MONTH(A542)=MONTH(A541),H541+1,1001)</f>
        <v>1011</v>
      </c>
      <c r="I542" s="0" t="str">
        <f aca="false">YEAR(A542)&amp;RIGHT(G542,2)&amp;RIGHT(H542,3)</f>
        <v>202010011</v>
      </c>
      <c r="J542" s="122" t="s">
        <v>6541</v>
      </c>
      <c r="K542" s="0" t="s">
        <v>2370</v>
      </c>
      <c r="L542" s="0" t="s">
        <v>1227</v>
      </c>
      <c r="N542" s="0" t="s">
        <v>80</v>
      </c>
      <c r="O542" s="7" t="n">
        <v>0.595833333333333</v>
      </c>
      <c r="P542" s="7" t="n">
        <v>0.647916666666667</v>
      </c>
      <c r="Q542" s="0" t="s">
        <v>2371</v>
      </c>
      <c r="S542" s="0" t="s">
        <v>75</v>
      </c>
      <c r="T542" s="0" t="s">
        <v>6106</v>
      </c>
    </row>
    <row r="543" customFormat="false" ht="15" hidden="true" customHeight="false" outlineLevel="0" collapsed="false">
      <c r="A543" s="170" t="n">
        <v>44107</v>
      </c>
      <c r="B543" s="0" t="s">
        <v>2372</v>
      </c>
      <c r="C543" s="1" t="n">
        <v>400</v>
      </c>
      <c r="D543" s="0" t="s">
        <v>104</v>
      </c>
      <c r="E543" s="0" t="s">
        <v>2373</v>
      </c>
      <c r="G543" s="174" t="n">
        <f aca="false">MONTH(A543)+100</f>
        <v>110</v>
      </c>
      <c r="H543" s="0" t="n">
        <f aca="false">IF(MONTH(A543)=MONTH(A542),H542+1,1001)</f>
        <v>1012</v>
      </c>
      <c r="I543" s="0" t="str">
        <f aca="false">YEAR(A543)&amp;RIGHT(G543,2)&amp;RIGHT(H543,3)</f>
        <v>202010012</v>
      </c>
      <c r="J543" s="122" t="s">
        <v>6542</v>
      </c>
      <c r="L543" s="0" t="s">
        <v>1720</v>
      </c>
      <c r="N543" s="0" t="s">
        <v>80</v>
      </c>
      <c r="O543" s="7" t="n">
        <v>0.273611111111111</v>
      </c>
      <c r="P543" s="7" t="n">
        <v>0.279166666666667</v>
      </c>
      <c r="Q543" s="0" t="s">
        <v>2374</v>
      </c>
      <c r="S543" s="0" t="s">
        <v>75</v>
      </c>
      <c r="T543" s="0" t="s">
        <v>6106</v>
      </c>
    </row>
    <row r="544" customFormat="false" ht="15" hidden="true" customHeight="false" outlineLevel="0" collapsed="false">
      <c r="A544" s="170" t="n">
        <v>44107</v>
      </c>
      <c r="B544" s="0" t="s">
        <v>1941</v>
      </c>
      <c r="C544" s="1" t="n">
        <v>300</v>
      </c>
      <c r="D544" s="0" t="s">
        <v>104</v>
      </c>
      <c r="E544" s="0" t="s">
        <v>2375</v>
      </c>
      <c r="G544" s="174" t="n">
        <f aca="false">MONTH(A544)+100</f>
        <v>110</v>
      </c>
      <c r="H544" s="0" t="n">
        <f aca="false">IF(MONTH(A544)=MONTH(A543),H543+1,1001)</f>
        <v>1013</v>
      </c>
      <c r="I544" s="0" t="str">
        <f aca="false">YEAR(A544)&amp;RIGHT(G544,2)&amp;RIGHT(H544,3)</f>
        <v>202010013</v>
      </c>
      <c r="J544" s="122" t="s">
        <v>6543</v>
      </c>
      <c r="L544" s="0" t="s">
        <v>159</v>
      </c>
      <c r="N544" s="0" t="s">
        <v>80</v>
      </c>
      <c r="O544" s="7" t="n">
        <v>0.429861111111111</v>
      </c>
      <c r="P544" s="7" t="n">
        <v>0.441666666666667</v>
      </c>
      <c r="Q544" s="0" t="s">
        <v>2376</v>
      </c>
      <c r="S544" s="0" t="s">
        <v>75</v>
      </c>
      <c r="T544" s="0" t="s">
        <v>6106</v>
      </c>
    </row>
    <row r="545" customFormat="false" ht="15" hidden="true" customHeight="false" outlineLevel="0" collapsed="false">
      <c r="A545" s="170" t="n">
        <v>44107</v>
      </c>
      <c r="B545" s="0" t="s">
        <v>2377</v>
      </c>
      <c r="C545" s="1" t="n">
        <v>400</v>
      </c>
      <c r="D545" s="0" t="s">
        <v>104</v>
      </c>
      <c r="E545" s="0" t="s">
        <v>2015</v>
      </c>
      <c r="G545" s="174" t="n">
        <f aca="false">MONTH(A545)+100</f>
        <v>110</v>
      </c>
      <c r="H545" s="0" t="n">
        <f aca="false">IF(MONTH(A545)=MONTH(A544),H544+1,1001)</f>
        <v>1014</v>
      </c>
      <c r="I545" s="0" t="str">
        <f aca="false">YEAR(A545)&amp;RIGHT(G545,2)&amp;RIGHT(H545,3)</f>
        <v>202010014</v>
      </c>
      <c r="J545" s="122" t="s">
        <v>6457</v>
      </c>
      <c r="L545" s="0" t="s">
        <v>113</v>
      </c>
      <c r="N545" s="0" t="s">
        <v>80</v>
      </c>
      <c r="O545" s="7" t="n">
        <v>0.521527777777778</v>
      </c>
      <c r="P545" s="7" t="n">
        <v>0.522916666666667</v>
      </c>
      <c r="Q545" s="0" t="s">
        <v>2016</v>
      </c>
      <c r="R545" s="0" t="s">
        <v>2378</v>
      </c>
      <c r="S545" s="0" t="s">
        <v>75</v>
      </c>
      <c r="T545" s="0" t="s">
        <v>6106</v>
      </c>
    </row>
    <row r="546" customFormat="false" ht="15" hidden="false" customHeight="false" outlineLevel="0" collapsed="false">
      <c r="A546" s="170" t="n">
        <v>44107</v>
      </c>
      <c r="B546" s="0" t="s">
        <v>2379</v>
      </c>
      <c r="C546" s="1" t="n">
        <v>350</v>
      </c>
      <c r="D546" s="0" t="s">
        <v>2380</v>
      </c>
      <c r="E546" s="0" t="s">
        <v>2381</v>
      </c>
      <c r="G546" s="174" t="n">
        <f aca="false">MONTH(A546)+100</f>
        <v>110</v>
      </c>
      <c r="H546" s="0" t="n">
        <f aca="false">IF(MONTH(A546)=MONTH(A545),H545+1,1001)</f>
        <v>1015</v>
      </c>
      <c r="I546" s="0" t="str">
        <f aca="false">YEAR(A546)&amp;RIGHT(G546,2)&amp;RIGHT(H546,3)</f>
        <v>202010015</v>
      </c>
      <c r="J546" s="122" t="s">
        <v>6544</v>
      </c>
      <c r="K546" s="0" t="s">
        <v>2382</v>
      </c>
      <c r="L546" s="0" t="s">
        <v>314</v>
      </c>
      <c r="N546" s="0" t="s">
        <v>80</v>
      </c>
      <c r="O546" s="7" t="n">
        <v>0.397222222222222</v>
      </c>
      <c r="P546" s="7" t="n">
        <v>0.411805555555556</v>
      </c>
      <c r="Q546" s="0" t="s">
        <v>2383</v>
      </c>
      <c r="S546" s="0" t="s">
        <v>75</v>
      </c>
      <c r="T546" s="0" t="s">
        <v>6106</v>
      </c>
    </row>
    <row r="547" customFormat="false" ht="15" hidden="false" customHeight="false" outlineLevel="0" collapsed="false">
      <c r="A547" s="170" t="n">
        <v>44108</v>
      </c>
      <c r="B547" s="0" t="s">
        <v>2391</v>
      </c>
      <c r="C547" s="1" t="n">
        <v>350</v>
      </c>
      <c r="D547" s="0" t="s">
        <v>821</v>
      </c>
      <c r="E547" s="0" t="s">
        <v>2392</v>
      </c>
      <c r="G547" s="174" t="n">
        <f aca="false">MONTH(A547)+100</f>
        <v>110</v>
      </c>
      <c r="H547" s="0" t="n">
        <f aca="false">IF(MONTH(A547)=MONTH(A546),H546+1,1001)</f>
        <v>1016</v>
      </c>
      <c r="I547" s="0" t="str">
        <f aca="false">YEAR(A547)&amp;RIGHT(G547,2)&amp;RIGHT(H547,3)</f>
        <v>202010016</v>
      </c>
      <c r="J547" s="122" t="s">
        <v>6545</v>
      </c>
      <c r="K547" s="0" t="s">
        <v>2393</v>
      </c>
      <c r="L547" s="0" t="s">
        <v>159</v>
      </c>
      <c r="N547" s="0" t="s">
        <v>72</v>
      </c>
      <c r="O547" s="57"/>
      <c r="P547" s="57"/>
      <c r="Q547" s="0" t="s">
        <v>2394</v>
      </c>
      <c r="S547" s="0" t="s">
        <v>75</v>
      </c>
      <c r="T547" s="0" t="s">
        <v>6110</v>
      </c>
    </row>
    <row r="548" customFormat="false" ht="15" hidden="true" customHeight="false" outlineLevel="0" collapsed="false">
      <c r="A548" s="170" t="n">
        <v>44109</v>
      </c>
      <c r="B548" s="0" t="s">
        <v>1980</v>
      </c>
      <c r="C548" s="1" t="n">
        <v>400</v>
      </c>
      <c r="D548" s="0" t="s">
        <v>77</v>
      </c>
      <c r="E548" s="0" t="s">
        <v>2304</v>
      </c>
      <c r="G548" s="174" t="n">
        <f aca="false">MONTH(A548)+100</f>
        <v>110</v>
      </c>
      <c r="H548" s="0" t="n">
        <f aca="false">IF(MONTH(A548)=MONTH(A547),H547+1,1001)</f>
        <v>1017</v>
      </c>
      <c r="I548" s="0" t="str">
        <f aca="false">YEAR(A548)&amp;RIGHT(G548,2)&amp;RIGHT(H548,3)</f>
        <v>202010017</v>
      </c>
      <c r="J548" s="122" t="s">
        <v>6525</v>
      </c>
      <c r="L548" s="0" t="s">
        <v>113</v>
      </c>
      <c r="N548" s="0" t="s">
        <v>80</v>
      </c>
      <c r="O548" s="7" t="n">
        <v>0.335416666666667</v>
      </c>
      <c r="P548" s="7" t="n">
        <v>0.359027777777778</v>
      </c>
      <c r="Q548" s="0" t="s">
        <v>2305</v>
      </c>
      <c r="S548" s="0" t="s">
        <v>75</v>
      </c>
      <c r="T548" s="0" t="s">
        <v>6091</v>
      </c>
    </row>
    <row r="549" customFormat="false" ht="15" hidden="true" customHeight="false" outlineLevel="0" collapsed="false">
      <c r="A549" s="170" t="n">
        <v>44109</v>
      </c>
      <c r="B549" s="0" t="s">
        <v>2395</v>
      </c>
      <c r="C549" s="1" t="n">
        <v>350</v>
      </c>
      <c r="D549" s="0" t="s">
        <v>104</v>
      </c>
      <c r="E549" s="122" t="s">
        <v>2396</v>
      </c>
      <c r="F549" s="0" t="s">
        <v>6088</v>
      </c>
      <c r="G549" s="174" t="n">
        <f aca="false">MONTH(A549)+100</f>
        <v>110</v>
      </c>
      <c r="H549" s="0" t="n">
        <f aca="false">IF(MONTH(A549)=MONTH(A548),H548+1,1001)</f>
        <v>1018</v>
      </c>
      <c r="I549" s="0" t="str">
        <f aca="false">YEAR(A549)&amp;RIGHT(G549,2)&amp;RIGHT(H549,3)</f>
        <v>202010018</v>
      </c>
      <c r="J549" s="122" t="s">
        <v>6546</v>
      </c>
      <c r="L549" s="0" t="s">
        <v>183</v>
      </c>
      <c r="N549" s="0" t="s">
        <v>80</v>
      </c>
      <c r="O549" s="7" t="n">
        <v>0.481944444444444</v>
      </c>
      <c r="P549" s="7" t="n">
        <v>0.503472222222222</v>
      </c>
      <c r="Q549" s="0" t="s">
        <v>2397</v>
      </c>
      <c r="R549" s="0" t="s">
        <v>2398</v>
      </c>
      <c r="S549" s="0" t="s">
        <v>75</v>
      </c>
      <c r="T549" s="0" t="s">
        <v>6091</v>
      </c>
    </row>
    <row r="550" customFormat="false" ht="15" hidden="true" customHeight="false" outlineLevel="0" collapsed="false">
      <c r="A550" s="170" t="n">
        <v>44109</v>
      </c>
      <c r="B550" s="0" t="s">
        <v>1412</v>
      </c>
      <c r="C550" s="1" t="n">
        <v>300</v>
      </c>
      <c r="D550" s="0" t="s">
        <v>104</v>
      </c>
      <c r="E550" s="122" t="s">
        <v>2399</v>
      </c>
      <c r="F550" s="0" t="s">
        <v>6088</v>
      </c>
      <c r="G550" s="174" t="n">
        <f aca="false">MONTH(A550)+100</f>
        <v>110</v>
      </c>
      <c r="H550" s="0" t="n">
        <f aca="false">IF(MONTH(A550)=MONTH(A549),H549+1,1001)</f>
        <v>1019</v>
      </c>
      <c r="I550" s="0" t="str">
        <f aca="false">YEAR(A550)&amp;RIGHT(G550,2)&amp;RIGHT(H550,3)</f>
        <v>202010019</v>
      </c>
      <c r="J550" s="122" t="s">
        <v>6547</v>
      </c>
      <c r="L550" s="0" t="s">
        <v>187</v>
      </c>
      <c r="N550" s="0" t="s">
        <v>80</v>
      </c>
      <c r="O550" s="7" t="n">
        <v>0.643055555555556</v>
      </c>
      <c r="P550" s="7" t="n">
        <v>0.65625</v>
      </c>
      <c r="Q550" s="0" t="s">
        <v>2400</v>
      </c>
      <c r="S550" s="0" t="s">
        <v>75</v>
      </c>
      <c r="T550" s="0" t="s">
        <v>6091</v>
      </c>
    </row>
    <row r="551" customFormat="false" ht="15" hidden="true" customHeight="false" outlineLevel="0" collapsed="false">
      <c r="A551" s="170" t="n">
        <v>44110</v>
      </c>
      <c r="B551" s="0" t="s">
        <v>2404</v>
      </c>
      <c r="C551" s="1" t="n">
        <v>300</v>
      </c>
      <c r="D551" s="0" t="s">
        <v>77</v>
      </c>
      <c r="E551" s="0" t="s">
        <v>2405</v>
      </c>
      <c r="G551" s="174" t="n">
        <f aca="false">MONTH(A551)+100</f>
        <v>110</v>
      </c>
      <c r="H551" s="0" t="n">
        <f aca="false">IF(MONTH(A551)=MONTH(A550),H550+1,1001)</f>
        <v>1020</v>
      </c>
      <c r="I551" s="0" t="str">
        <f aca="false">YEAR(A551)&amp;RIGHT(G551,2)&amp;RIGHT(H551,3)</f>
        <v>202010020</v>
      </c>
      <c r="J551" s="122" t="s">
        <v>6548</v>
      </c>
      <c r="L551" s="0" t="s">
        <v>79</v>
      </c>
      <c r="N551" s="0" t="s">
        <v>80</v>
      </c>
      <c r="O551" s="7" t="n">
        <v>0.361111111111111</v>
      </c>
      <c r="P551" s="7" t="n">
        <v>0.398611111111111</v>
      </c>
      <c r="Q551" s="0" t="s">
        <v>2406</v>
      </c>
      <c r="S551" s="0" t="s">
        <v>75</v>
      </c>
      <c r="T551" s="0" t="s">
        <v>6095</v>
      </c>
    </row>
    <row r="552" customFormat="false" ht="15" hidden="true" customHeight="false" outlineLevel="0" collapsed="false">
      <c r="A552" s="170" t="n">
        <v>44110</v>
      </c>
      <c r="B552" s="0" t="s">
        <v>2407</v>
      </c>
      <c r="C552" s="1" t="n">
        <v>300</v>
      </c>
      <c r="D552" s="0" t="s">
        <v>77</v>
      </c>
      <c r="E552" s="0" t="s">
        <v>2408</v>
      </c>
      <c r="G552" s="174" t="n">
        <f aca="false">MONTH(A552)+100</f>
        <v>110</v>
      </c>
      <c r="H552" s="0" t="n">
        <f aca="false">IF(MONTH(A552)=MONTH(A551),H551+1,1001)</f>
        <v>1021</v>
      </c>
      <c r="I552" s="0" t="str">
        <f aca="false">YEAR(A552)&amp;RIGHT(G552,2)&amp;RIGHT(H552,3)</f>
        <v>202010021</v>
      </c>
      <c r="J552" s="122" t="s">
        <v>6549</v>
      </c>
      <c r="L552" s="0" t="s">
        <v>79</v>
      </c>
      <c r="N552" s="0" t="s">
        <v>80</v>
      </c>
      <c r="O552" s="7" t="n">
        <v>0.418055555555556</v>
      </c>
      <c r="P552" s="7" t="n">
        <v>0.43125</v>
      </c>
      <c r="Q552" s="0" t="s">
        <v>2409</v>
      </c>
      <c r="S552" s="0" t="s">
        <v>75</v>
      </c>
      <c r="T552" s="0" t="s">
        <v>6095</v>
      </c>
    </row>
    <row r="553" customFormat="false" ht="15" hidden="false" customHeight="false" outlineLevel="0" collapsed="false">
      <c r="A553" s="170" t="n">
        <v>44110</v>
      </c>
      <c r="B553" s="0" t="s">
        <v>2410</v>
      </c>
      <c r="C553" s="1" t="n">
        <v>370</v>
      </c>
      <c r="D553" s="0" t="s">
        <v>821</v>
      </c>
      <c r="E553" s="122" t="s">
        <v>2411</v>
      </c>
      <c r="F553" s="0" t="s">
        <v>6088</v>
      </c>
      <c r="G553" s="174" t="n">
        <f aca="false">MONTH(A553)+100</f>
        <v>110</v>
      </c>
      <c r="H553" s="0" t="n">
        <f aca="false">IF(MONTH(A553)=MONTH(A552),H552+1,1001)</f>
        <v>1022</v>
      </c>
      <c r="I553" s="0" t="str">
        <f aca="false">YEAR(A553)&amp;RIGHT(G553,2)&amp;RIGHT(H553,3)</f>
        <v>202010022</v>
      </c>
      <c r="J553" s="122" t="s">
        <v>6550</v>
      </c>
      <c r="K553" s="0" t="s">
        <v>2412</v>
      </c>
      <c r="L553" s="0" t="s">
        <v>187</v>
      </c>
      <c r="N553" s="0" t="s">
        <v>72</v>
      </c>
      <c r="O553" s="85" t="n">
        <v>0.769444444444444</v>
      </c>
      <c r="P553" s="85" t="n">
        <v>0.769444444444444</v>
      </c>
      <c r="Q553" s="0" t="s">
        <v>2413</v>
      </c>
      <c r="S553" s="0" t="s">
        <v>75</v>
      </c>
      <c r="T553" s="0" t="s">
        <v>6095</v>
      </c>
    </row>
    <row r="554" customFormat="false" ht="15" hidden="true" customHeight="false" outlineLevel="0" collapsed="false">
      <c r="A554" s="170" t="n">
        <v>44110</v>
      </c>
      <c r="B554" s="0" t="s">
        <v>1507</v>
      </c>
      <c r="C554" s="1" t="n">
        <v>300</v>
      </c>
      <c r="D554" s="0" t="s">
        <v>104</v>
      </c>
      <c r="E554" s="0" t="s">
        <v>1508</v>
      </c>
      <c r="G554" s="174" t="n">
        <f aca="false">MONTH(A554)+100</f>
        <v>110</v>
      </c>
      <c r="H554" s="0" t="n">
        <f aca="false">IF(MONTH(A554)=MONTH(A553),H553+1,1001)</f>
        <v>1023</v>
      </c>
      <c r="I554" s="0" t="str">
        <f aca="false">YEAR(A554)&amp;RIGHT(G554,2)&amp;RIGHT(H554,3)</f>
        <v>202010023</v>
      </c>
      <c r="J554" s="122" t="s">
        <v>6335</v>
      </c>
      <c r="L554" s="0" t="s">
        <v>85</v>
      </c>
      <c r="N554" s="0" t="s">
        <v>80</v>
      </c>
      <c r="O554" s="7" t="n">
        <v>0.455555555555556</v>
      </c>
      <c r="P554" s="7" t="n">
        <v>0.494444444444444</v>
      </c>
      <c r="Q554" s="0" t="s">
        <v>1509</v>
      </c>
      <c r="S554" s="0" t="s">
        <v>75</v>
      </c>
      <c r="T554" s="0" t="s">
        <v>6095</v>
      </c>
    </row>
    <row r="555" customFormat="false" ht="15" hidden="true" customHeight="false" outlineLevel="0" collapsed="false">
      <c r="A555" s="170" t="n">
        <v>44111</v>
      </c>
      <c r="B555" s="0" t="s">
        <v>2201</v>
      </c>
      <c r="C555" s="1" t="n">
        <v>400</v>
      </c>
      <c r="D555" s="0" t="s">
        <v>104</v>
      </c>
      <c r="E555" s="0" t="s">
        <v>2202</v>
      </c>
      <c r="G555" s="174" t="n">
        <f aca="false">MONTH(A555)+100</f>
        <v>110</v>
      </c>
      <c r="H555" s="0" t="n">
        <f aca="false">IF(MONTH(A555)=MONTH(A554),H554+1,1001)</f>
        <v>1024</v>
      </c>
      <c r="I555" s="0" t="str">
        <f aca="false">YEAR(A555)&amp;RIGHT(G555,2)&amp;RIGHT(H555,3)</f>
        <v>202010024</v>
      </c>
      <c r="J555" s="122" t="s">
        <v>6502</v>
      </c>
      <c r="L555" s="0" t="s">
        <v>113</v>
      </c>
      <c r="N555" s="0" t="s">
        <v>80</v>
      </c>
      <c r="O555" s="7" t="n">
        <v>0.482638888888889</v>
      </c>
      <c r="P555" s="7" t="n">
        <v>0.5125</v>
      </c>
      <c r="Q555" s="0" t="s">
        <v>2203</v>
      </c>
      <c r="S555" s="0" t="s">
        <v>75</v>
      </c>
      <c r="T555" s="0" t="s">
        <v>6089</v>
      </c>
    </row>
    <row r="556" customFormat="false" ht="15" hidden="true" customHeight="false" outlineLevel="0" collapsed="false">
      <c r="A556" s="170" t="n">
        <v>44111</v>
      </c>
      <c r="B556" s="0" t="s">
        <v>1343</v>
      </c>
      <c r="C556" s="1" t="n">
        <v>300</v>
      </c>
      <c r="D556" s="0" t="s">
        <v>104</v>
      </c>
      <c r="E556" s="0" t="s">
        <v>2414</v>
      </c>
      <c r="G556" s="174" t="n">
        <f aca="false">MONTH(A556)+100</f>
        <v>110</v>
      </c>
      <c r="H556" s="0" t="n">
        <f aca="false">IF(MONTH(A556)=MONTH(A555),H555+1,1001)</f>
        <v>1025</v>
      </c>
      <c r="I556" s="0" t="str">
        <f aca="false">YEAR(A556)&amp;RIGHT(G556,2)&amp;RIGHT(H556,3)</f>
        <v>202010025</v>
      </c>
      <c r="J556" s="122" t="s">
        <v>6551</v>
      </c>
      <c r="L556" s="0" t="s">
        <v>159</v>
      </c>
      <c r="N556" s="0" t="s">
        <v>80</v>
      </c>
      <c r="O556" s="7" t="n">
        <v>0.561805555555556</v>
      </c>
      <c r="P556" s="7" t="n">
        <v>0.584027777777778</v>
      </c>
      <c r="Q556" s="0" t="s">
        <v>2415</v>
      </c>
      <c r="S556" s="0" t="s">
        <v>75</v>
      </c>
      <c r="T556" s="0" t="s">
        <v>6089</v>
      </c>
    </row>
    <row r="557" customFormat="false" ht="15" hidden="true" customHeight="false" outlineLevel="0" collapsed="false">
      <c r="A557" s="170" t="n">
        <v>44111</v>
      </c>
      <c r="B557" s="0" t="s">
        <v>1343</v>
      </c>
      <c r="C557" s="1" t="n">
        <v>300</v>
      </c>
      <c r="D557" s="0" t="s">
        <v>104</v>
      </c>
      <c r="E557" s="0" t="s">
        <v>1600</v>
      </c>
      <c r="G557" s="174" t="n">
        <f aca="false">MONTH(A557)+100</f>
        <v>110</v>
      </c>
      <c r="H557" s="0" t="n">
        <f aca="false">IF(MONTH(A557)=MONTH(A556),H556+1,1001)</f>
        <v>1026</v>
      </c>
      <c r="I557" s="0" t="str">
        <f aca="false">YEAR(A557)&amp;RIGHT(G557,2)&amp;RIGHT(H557,3)</f>
        <v>202010026</v>
      </c>
      <c r="J557" s="122" t="s">
        <v>6357</v>
      </c>
      <c r="L557" s="0" t="s">
        <v>159</v>
      </c>
      <c r="N557" s="0" t="s">
        <v>80</v>
      </c>
      <c r="O557" s="7" t="n">
        <v>0.629166666666667</v>
      </c>
      <c r="P557" s="7" t="n">
        <v>0.640277777777778</v>
      </c>
      <c r="Q557" s="0" t="s">
        <v>1601</v>
      </c>
      <c r="S557" s="0" t="s">
        <v>75</v>
      </c>
      <c r="T557" s="0" t="s">
        <v>6089</v>
      </c>
    </row>
    <row r="558" customFormat="false" ht="15" hidden="false" customHeight="false" outlineLevel="0" collapsed="false">
      <c r="A558" s="170" t="n">
        <v>44113</v>
      </c>
      <c r="B558" s="0" t="s">
        <v>2418</v>
      </c>
      <c r="C558" s="1" t="n">
        <v>450</v>
      </c>
      <c r="D558" s="0" t="s">
        <v>821</v>
      </c>
      <c r="E558" s="0" t="s">
        <v>2419</v>
      </c>
      <c r="G558" s="174" t="n">
        <f aca="false">MONTH(A558)+100</f>
        <v>110</v>
      </c>
      <c r="H558" s="0" t="n">
        <f aca="false">IF(MONTH(A558)=MONTH(A557),H557+1,1001)</f>
        <v>1027</v>
      </c>
      <c r="I558" s="0" t="str">
        <f aca="false">YEAR(A558)&amp;RIGHT(G558,2)&amp;RIGHT(H558,3)</f>
        <v>202010027</v>
      </c>
      <c r="J558" s="122" t="s">
        <v>6552</v>
      </c>
      <c r="K558" s="0" t="s">
        <v>2420</v>
      </c>
      <c r="L558" s="0" t="s">
        <v>1227</v>
      </c>
      <c r="N558" s="0" t="s">
        <v>80</v>
      </c>
      <c r="O558" s="7" t="n">
        <v>0.395833333333333</v>
      </c>
      <c r="P558" s="7" t="n">
        <v>0.395833333333333</v>
      </c>
      <c r="Q558" s="0" t="s">
        <v>2422</v>
      </c>
      <c r="S558" s="0" t="s">
        <v>115</v>
      </c>
      <c r="T558" s="0" t="s">
        <v>5143</v>
      </c>
    </row>
    <row r="559" customFormat="false" ht="15" hidden="false" customHeight="false" outlineLevel="0" collapsed="false">
      <c r="A559" s="170" t="n">
        <v>44113</v>
      </c>
      <c r="B559" s="0" t="s">
        <v>2423</v>
      </c>
      <c r="C559" s="1" t="n">
        <v>500</v>
      </c>
      <c r="D559" s="0" t="s">
        <v>821</v>
      </c>
      <c r="E559" s="0" t="s">
        <v>2424</v>
      </c>
      <c r="G559" s="174" t="n">
        <f aca="false">MONTH(A559)+100</f>
        <v>110</v>
      </c>
      <c r="H559" s="0" t="n">
        <f aca="false">IF(MONTH(A559)=MONTH(A558),H558+1,1001)</f>
        <v>1028</v>
      </c>
      <c r="I559" s="0" t="str">
        <f aca="false">YEAR(A559)&amp;RIGHT(G559,2)&amp;RIGHT(H559,3)</f>
        <v>202010028</v>
      </c>
      <c r="J559" s="122" t="s">
        <v>6553</v>
      </c>
      <c r="K559" s="0" t="s">
        <v>2423</v>
      </c>
      <c r="L559" s="0" t="s">
        <v>79</v>
      </c>
      <c r="N559" s="0" t="s">
        <v>80</v>
      </c>
      <c r="O559" s="7" t="n">
        <v>0.510416666666667</v>
      </c>
      <c r="P559" s="7" t="n">
        <v>0.510416666666667</v>
      </c>
      <c r="Q559" s="0" t="s">
        <v>2425</v>
      </c>
      <c r="S559" s="0" t="s">
        <v>115</v>
      </c>
      <c r="T559" s="0" t="s">
        <v>5143</v>
      </c>
    </row>
    <row r="560" customFormat="false" ht="15" hidden="false" customHeight="false" outlineLevel="0" collapsed="false">
      <c r="A560" s="170" t="n">
        <v>44113</v>
      </c>
      <c r="B560" s="0" t="s">
        <v>2426</v>
      </c>
      <c r="C560" s="1" t="n">
        <v>350</v>
      </c>
      <c r="D560" s="0" t="s">
        <v>821</v>
      </c>
      <c r="E560" s="0" t="s">
        <v>2427</v>
      </c>
      <c r="G560" s="174" t="n">
        <f aca="false">MONTH(A560)+100</f>
        <v>110</v>
      </c>
      <c r="H560" s="0" t="n">
        <f aca="false">IF(MONTH(A560)=MONTH(A559),H559+1,1001)</f>
        <v>1029</v>
      </c>
      <c r="I560" s="0" t="str">
        <f aca="false">YEAR(A560)&amp;RIGHT(G560,2)&amp;RIGHT(H560,3)</f>
        <v>202010029</v>
      </c>
      <c r="J560" s="122" t="s">
        <v>6554</v>
      </c>
      <c r="K560" s="0" t="s">
        <v>2428</v>
      </c>
      <c r="L560" s="0" t="s">
        <v>100</v>
      </c>
      <c r="N560" s="0" t="s">
        <v>80</v>
      </c>
      <c r="O560" s="7" t="n">
        <v>0.511111111111111</v>
      </c>
      <c r="P560" s="7" t="n">
        <v>0.511111111111111</v>
      </c>
      <c r="Q560" s="0" t="s">
        <v>2429</v>
      </c>
      <c r="S560" s="0" t="s">
        <v>115</v>
      </c>
      <c r="T560" s="0" t="s">
        <v>5143</v>
      </c>
    </row>
    <row r="561" customFormat="false" ht="15" hidden="false" customHeight="false" outlineLevel="0" collapsed="false">
      <c r="A561" s="170" t="n">
        <v>44113</v>
      </c>
      <c r="B561" s="0" t="s">
        <v>2430</v>
      </c>
      <c r="C561" s="1" t="n">
        <v>380</v>
      </c>
      <c r="D561" s="0" t="s">
        <v>821</v>
      </c>
      <c r="E561" s="0" t="s">
        <v>2431</v>
      </c>
      <c r="G561" s="174" t="n">
        <f aca="false">MONTH(A561)+100</f>
        <v>110</v>
      </c>
      <c r="H561" s="0" t="n">
        <f aca="false">IF(MONTH(A561)=MONTH(A560),H560+1,1001)</f>
        <v>1030</v>
      </c>
      <c r="I561" s="0" t="str">
        <f aca="false">YEAR(A561)&amp;RIGHT(G561,2)&amp;RIGHT(H561,3)</f>
        <v>202010030</v>
      </c>
      <c r="J561" s="122" t="s">
        <v>6555</v>
      </c>
      <c r="K561" s="0" t="s">
        <v>2432</v>
      </c>
      <c r="L561" s="0" t="s">
        <v>183</v>
      </c>
      <c r="N561" s="0" t="s">
        <v>72</v>
      </c>
      <c r="O561" s="85" t="n">
        <v>0.536805555555556</v>
      </c>
      <c r="P561" s="85" t="n">
        <v>0.536805555555556</v>
      </c>
      <c r="Q561" s="0" t="s">
        <v>2434</v>
      </c>
      <c r="S561" s="0" t="s">
        <v>115</v>
      </c>
      <c r="T561" s="0" t="s">
        <v>5143</v>
      </c>
    </row>
    <row r="562" customFormat="false" ht="15" hidden="false" customHeight="false" outlineLevel="0" collapsed="false">
      <c r="A562" s="170" t="n">
        <v>44114</v>
      </c>
      <c r="B562" s="0" t="s">
        <v>2435</v>
      </c>
      <c r="C562" s="1" t="n">
        <v>380</v>
      </c>
      <c r="D562" s="0" t="s">
        <v>821</v>
      </c>
      <c r="E562" s="0" t="s">
        <v>2436</v>
      </c>
      <c r="G562" s="174" t="n">
        <f aca="false">MONTH(A562)+100</f>
        <v>110</v>
      </c>
      <c r="H562" s="0" t="n">
        <f aca="false">IF(MONTH(A562)=MONTH(A561),H561+1,1001)</f>
        <v>1031</v>
      </c>
      <c r="I562" s="0" t="str">
        <f aca="false">YEAR(A562)&amp;RIGHT(G562,2)&amp;RIGHT(H562,3)</f>
        <v>202010031</v>
      </c>
      <c r="J562" s="122" t="s">
        <v>6556</v>
      </c>
      <c r="K562" s="0" t="s">
        <v>2437</v>
      </c>
      <c r="L562" s="0" t="s">
        <v>187</v>
      </c>
      <c r="N562" s="0" t="s">
        <v>80</v>
      </c>
      <c r="O562" s="7" t="n">
        <v>0.354166666666667</v>
      </c>
      <c r="P562" s="7" t="n">
        <v>0.354166666666667</v>
      </c>
      <c r="Q562" s="0" t="s">
        <v>2439</v>
      </c>
      <c r="S562" s="0" t="s">
        <v>115</v>
      </c>
      <c r="T562" s="0" t="s">
        <v>6106</v>
      </c>
    </row>
    <row r="563" customFormat="false" ht="15" hidden="false" customHeight="false" outlineLevel="0" collapsed="false">
      <c r="A563" s="170" t="n">
        <v>44114</v>
      </c>
      <c r="B563" s="0" t="s">
        <v>2440</v>
      </c>
      <c r="C563" s="1" t="n">
        <v>430</v>
      </c>
      <c r="D563" s="0" t="s">
        <v>821</v>
      </c>
      <c r="E563" s="0" t="s">
        <v>2441</v>
      </c>
      <c r="G563" s="174" t="n">
        <f aca="false">MONTH(A563)+100</f>
        <v>110</v>
      </c>
      <c r="H563" s="0" t="n">
        <f aca="false">IF(MONTH(A563)=MONTH(A562),H562+1,1001)</f>
        <v>1032</v>
      </c>
      <c r="I563" s="0" t="str">
        <f aca="false">YEAR(A563)&amp;RIGHT(G563,2)&amp;RIGHT(H563,3)</f>
        <v>202010032</v>
      </c>
      <c r="J563" s="122" t="s">
        <v>6557</v>
      </c>
      <c r="K563" s="0" t="s">
        <v>2442</v>
      </c>
      <c r="L563" s="0" t="s">
        <v>131</v>
      </c>
      <c r="N563" s="0" t="s">
        <v>80</v>
      </c>
      <c r="O563" s="7" t="n">
        <v>0.4375</v>
      </c>
      <c r="P563" s="7" t="n">
        <v>0.4375</v>
      </c>
      <c r="Q563" s="0" t="s">
        <v>2444</v>
      </c>
      <c r="S563" s="0" t="s">
        <v>115</v>
      </c>
      <c r="T563" s="0" t="s">
        <v>6106</v>
      </c>
    </row>
    <row r="564" customFormat="false" ht="15" hidden="false" customHeight="false" outlineLevel="0" collapsed="false">
      <c r="A564" s="170" t="n">
        <v>44114</v>
      </c>
      <c r="B564" s="0" t="s">
        <v>2445</v>
      </c>
      <c r="C564" s="1" t="n">
        <v>300</v>
      </c>
      <c r="D564" s="0" t="s">
        <v>821</v>
      </c>
      <c r="E564" s="0" t="s">
        <v>2446</v>
      </c>
      <c r="G564" s="174" t="n">
        <f aca="false">MONTH(A564)+100</f>
        <v>110</v>
      </c>
      <c r="H564" s="0" t="n">
        <f aca="false">IF(MONTH(A564)=MONTH(A563),H563+1,1001)</f>
        <v>1033</v>
      </c>
      <c r="I564" s="0" t="str">
        <f aca="false">YEAR(A564)&amp;RIGHT(G564,2)&amp;RIGHT(H564,3)</f>
        <v>202010033</v>
      </c>
      <c r="J564" s="122" t="s">
        <v>6558</v>
      </c>
      <c r="K564" s="0" t="s">
        <v>233</v>
      </c>
      <c r="L564" s="0" t="s">
        <v>183</v>
      </c>
      <c r="N564" s="0" t="s">
        <v>72</v>
      </c>
      <c r="O564" s="7" t="n">
        <v>0.893055555555556</v>
      </c>
      <c r="P564" s="7" t="n">
        <v>0.893055555555556</v>
      </c>
      <c r="Q564" s="0" t="s">
        <v>2447</v>
      </c>
      <c r="S564" s="0" t="s">
        <v>115</v>
      </c>
      <c r="T564" s="0" t="s">
        <v>6106</v>
      </c>
    </row>
    <row r="565" customFormat="false" ht="15" hidden="true" customHeight="false" outlineLevel="0" collapsed="false">
      <c r="A565" s="170" t="n">
        <v>44114</v>
      </c>
      <c r="B565" s="0" t="s">
        <v>2448</v>
      </c>
      <c r="C565" s="1" t="n">
        <v>380</v>
      </c>
      <c r="D565" s="0" t="s">
        <v>104</v>
      </c>
      <c r="E565" s="0" t="s">
        <v>2449</v>
      </c>
      <c r="G565" s="174" t="n">
        <f aca="false">MONTH(A565)+100</f>
        <v>110</v>
      </c>
      <c r="H565" s="0" t="n">
        <f aca="false">IF(MONTH(A565)=MONTH(A564),H564+1,1001)</f>
        <v>1034</v>
      </c>
      <c r="I565" s="0" t="str">
        <f aca="false">YEAR(A565)&amp;RIGHT(G565,2)&amp;RIGHT(H565,3)</f>
        <v>202010034</v>
      </c>
      <c r="J565" s="122" t="s">
        <v>6559</v>
      </c>
      <c r="L565" s="0" t="s">
        <v>183</v>
      </c>
      <c r="N565" s="0" t="s">
        <v>80</v>
      </c>
      <c r="O565" s="7"/>
      <c r="P565" s="7"/>
      <c r="Q565" s="0" t="s">
        <v>2450</v>
      </c>
      <c r="R565" s="0" t="s">
        <v>2451</v>
      </c>
      <c r="S565" s="0" t="s">
        <v>115</v>
      </c>
      <c r="T565" s="0" t="s">
        <v>6106</v>
      </c>
    </row>
    <row r="566" customFormat="false" ht="15" hidden="true" customHeight="false" outlineLevel="0" collapsed="false">
      <c r="A566" s="170" t="n">
        <v>44114</v>
      </c>
      <c r="B566" s="0" t="s">
        <v>1941</v>
      </c>
      <c r="C566" s="1" t="n">
        <v>300</v>
      </c>
      <c r="D566" s="0" t="s">
        <v>104</v>
      </c>
      <c r="E566" s="0" t="s">
        <v>2452</v>
      </c>
      <c r="G566" s="174" t="n">
        <f aca="false">MONTH(A566)+100</f>
        <v>110</v>
      </c>
      <c r="H566" s="0" t="n">
        <f aca="false">IF(MONTH(A566)=MONTH(A565),H565+1,1001)</f>
        <v>1035</v>
      </c>
      <c r="I566" s="0" t="str">
        <f aca="false">YEAR(A566)&amp;RIGHT(G566,2)&amp;RIGHT(H566,3)</f>
        <v>202010035</v>
      </c>
      <c r="J566" s="122" t="s">
        <v>6560</v>
      </c>
      <c r="L566" s="0" t="s">
        <v>159</v>
      </c>
      <c r="N566" s="0" t="s">
        <v>80</v>
      </c>
      <c r="O566" s="85"/>
      <c r="P566" s="85"/>
      <c r="Q566" s="0" t="s">
        <v>2454</v>
      </c>
      <c r="R566" s="0" t="s">
        <v>2451</v>
      </c>
      <c r="S566" s="0" t="s">
        <v>115</v>
      </c>
      <c r="T566" s="0" t="s">
        <v>6106</v>
      </c>
    </row>
    <row r="567" customFormat="false" ht="15" hidden="true" customHeight="false" outlineLevel="0" collapsed="false">
      <c r="A567" s="170" t="n">
        <v>44116</v>
      </c>
      <c r="B567" s="0" t="s">
        <v>98</v>
      </c>
      <c r="C567" s="1" t="n">
        <v>300</v>
      </c>
      <c r="D567" s="0" t="s">
        <v>104</v>
      </c>
      <c r="E567" s="0" t="s">
        <v>2455</v>
      </c>
      <c r="G567" s="174" t="n">
        <f aca="false">MONTH(A567)+100</f>
        <v>110</v>
      </c>
      <c r="H567" s="0" t="n">
        <f aca="false">IF(MONTH(A567)=MONTH(A566),H566+1,1001)</f>
        <v>1036</v>
      </c>
      <c r="I567" s="0" t="str">
        <f aca="false">YEAR(A567)&amp;RIGHT(G567,2)&amp;RIGHT(H567,3)</f>
        <v>202010036</v>
      </c>
      <c r="J567" s="122" t="s">
        <v>6561</v>
      </c>
      <c r="L567" s="0" t="s">
        <v>100</v>
      </c>
      <c r="N567" s="0" t="s">
        <v>80</v>
      </c>
      <c r="O567" s="7" t="n">
        <v>0.357638888888889</v>
      </c>
      <c r="P567" s="7" t="n">
        <v>0.390277777777778</v>
      </c>
      <c r="Q567" s="0" t="s">
        <v>2456</v>
      </c>
      <c r="S567" s="0" t="s">
        <v>115</v>
      </c>
      <c r="T567" s="0" t="s">
        <v>6091</v>
      </c>
    </row>
    <row r="568" customFormat="false" ht="15" hidden="true" customHeight="false" outlineLevel="0" collapsed="false">
      <c r="A568" s="170" t="n">
        <v>44117</v>
      </c>
      <c r="B568" s="0" t="s">
        <v>1718</v>
      </c>
      <c r="C568" s="1" t="n">
        <v>350</v>
      </c>
      <c r="D568" s="0" t="s">
        <v>104</v>
      </c>
      <c r="E568" s="0" t="s">
        <v>2458</v>
      </c>
      <c r="G568" s="174" t="n">
        <f aca="false">MONTH(A568)+100</f>
        <v>110</v>
      </c>
      <c r="H568" s="0" t="n">
        <f aca="false">IF(MONTH(A568)=MONTH(A567),H567+1,1001)</f>
        <v>1037</v>
      </c>
      <c r="I568" s="0" t="str">
        <f aca="false">YEAR(A568)&amp;RIGHT(G568,2)&amp;RIGHT(H568,3)</f>
        <v>202010037</v>
      </c>
      <c r="J568" s="122" t="s">
        <v>6562</v>
      </c>
      <c r="L568" s="0" t="s">
        <v>1720</v>
      </c>
      <c r="N568" s="0" t="s">
        <v>80</v>
      </c>
      <c r="O568" s="7" t="n">
        <v>0.69375</v>
      </c>
      <c r="P568" s="7" t="n">
        <v>0.719444444444444</v>
      </c>
      <c r="Q568" s="0" t="s">
        <v>2459</v>
      </c>
      <c r="S568" s="0" t="s">
        <v>115</v>
      </c>
      <c r="T568" s="0" t="s">
        <v>6095</v>
      </c>
    </row>
    <row r="569" customFormat="false" ht="15" hidden="true" customHeight="false" outlineLevel="0" collapsed="false">
      <c r="A569" s="170" t="n">
        <v>44118</v>
      </c>
      <c r="B569" s="0" t="s">
        <v>1948</v>
      </c>
      <c r="C569" s="1" t="n">
        <v>350</v>
      </c>
      <c r="D569" s="0" t="s">
        <v>104</v>
      </c>
      <c r="E569" s="0" t="s">
        <v>2461</v>
      </c>
      <c r="G569" s="174" t="n">
        <f aca="false">MONTH(A569)+100</f>
        <v>110</v>
      </c>
      <c r="H569" s="0" t="n">
        <f aca="false">IF(MONTH(A569)=MONTH(A568),H568+1,1001)</f>
        <v>1038</v>
      </c>
      <c r="I569" s="0" t="str">
        <f aca="false">YEAR(A569)&amp;RIGHT(G569,2)&amp;RIGHT(H569,3)</f>
        <v>202010038</v>
      </c>
      <c r="J569" s="122" t="s">
        <v>6563</v>
      </c>
      <c r="L569" s="0" t="s">
        <v>187</v>
      </c>
      <c r="N569" s="0" t="s">
        <v>80</v>
      </c>
      <c r="O569" s="7" t="n">
        <v>0.423611111111111</v>
      </c>
      <c r="P569" s="7" t="n">
        <v>0.445138888888889</v>
      </c>
      <c r="Q569" s="0" t="s">
        <v>2462</v>
      </c>
      <c r="S569" s="0" t="s">
        <v>115</v>
      </c>
      <c r="T569" s="0" t="s">
        <v>6089</v>
      </c>
    </row>
    <row r="570" customFormat="false" ht="15" hidden="true" customHeight="false" outlineLevel="0" collapsed="false">
      <c r="A570" s="170" t="n">
        <v>44118</v>
      </c>
      <c r="B570" s="0" t="s">
        <v>1225</v>
      </c>
      <c r="C570" s="1" t="n">
        <v>400</v>
      </c>
      <c r="D570" s="0" t="s">
        <v>104</v>
      </c>
      <c r="E570" s="0" t="s">
        <v>2463</v>
      </c>
      <c r="G570" s="174" t="n">
        <f aca="false">MONTH(A570)+100</f>
        <v>110</v>
      </c>
      <c r="H570" s="0" t="n">
        <f aca="false">IF(MONTH(A570)=MONTH(A569),H569+1,1001)</f>
        <v>1039</v>
      </c>
      <c r="I570" s="0" t="str">
        <f aca="false">YEAR(A570)&amp;RIGHT(G570,2)&amp;RIGHT(H570,3)</f>
        <v>202010039</v>
      </c>
      <c r="J570" s="122" t="s">
        <v>6564</v>
      </c>
      <c r="L570" s="0" t="s">
        <v>1227</v>
      </c>
      <c r="N570" s="0" t="s">
        <v>80</v>
      </c>
      <c r="O570" s="7" t="n">
        <v>0.515277777777778</v>
      </c>
      <c r="P570" s="7" t="n">
        <v>0.642361111111111</v>
      </c>
      <c r="Q570" s="0" t="s">
        <v>2464</v>
      </c>
      <c r="S570" s="0" t="s">
        <v>115</v>
      </c>
      <c r="T570" s="0" t="s">
        <v>6089</v>
      </c>
    </row>
    <row r="571" customFormat="false" ht="15" hidden="true" customHeight="false" outlineLevel="0" collapsed="false">
      <c r="A571" s="170" t="n">
        <v>44121</v>
      </c>
      <c r="B571" s="0" t="s">
        <v>1292</v>
      </c>
      <c r="C571" s="1" t="n">
        <v>300</v>
      </c>
      <c r="D571" s="0" t="s">
        <v>77</v>
      </c>
      <c r="E571" s="0" t="s">
        <v>2466</v>
      </c>
      <c r="G571" s="174" t="n">
        <f aca="false">MONTH(A571)+100</f>
        <v>110</v>
      </c>
      <c r="H571" s="0" t="n">
        <f aca="false">IF(MONTH(A571)=MONTH(A570),H570+1,1001)</f>
        <v>1040</v>
      </c>
      <c r="I571" s="0" t="str">
        <f aca="false">YEAR(A571)&amp;RIGHT(G571,2)&amp;RIGHT(H571,3)</f>
        <v>202010040</v>
      </c>
      <c r="J571" s="122" t="s">
        <v>6565</v>
      </c>
      <c r="L571" s="0" t="s">
        <v>100</v>
      </c>
      <c r="N571" s="0" t="s">
        <v>80</v>
      </c>
      <c r="O571" s="7" t="n">
        <v>0.475694444444444</v>
      </c>
      <c r="P571" s="7" t="n">
        <v>0.518055555555556</v>
      </c>
      <c r="Q571" s="0" t="s">
        <v>2467</v>
      </c>
      <c r="S571" s="0" t="s">
        <v>332</v>
      </c>
      <c r="T571" s="0" t="s">
        <v>6106</v>
      </c>
    </row>
    <row r="572" customFormat="false" ht="15" hidden="false" customHeight="false" outlineLevel="0" collapsed="false">
      <c r="A572" s="170" t="n">
        <v>44121</v>
      </c>
      <c r="B572" s="0" t="s">
        <v>2468</v>
      </c>
      <c r="C572" s="1" t="n">
        <v>300</v>
      </c>
      <c r="D572" s="0" t="s">
        <v>821</v>
      </c>
      <c r="E572" s="0" t="s">
        <v>2469</v>
      </c>
      <c r="G572" s="174" t="n">
        <f aca="false">MONTH(A572)+100</f>
        <v>110</v>
      </c>
      <c r="H572" s="0" t="n">
        <f aca="false">IF(MONTH(A572)=MONTH(A571),H571+1,1001)</f>
        <v>1041</v>
      </c>
      <c r="I572" s="0" t="str">
        <f aca="false">YEAR(A572)&amp;RIGHT(G572,2)&amp;RIGHT(H572,3)</f>
        <v>202010041</v>
      </c>
      <c r="J572" s="122" t="s">
        <v>6566</v>
      </c>
      <c r="K572" s="0" t="s">
        <v>2470</v>
      </c>
      <c r="L572" s="0" t="s">
        <v>2471</v>
      </c>
      <c r="N572" s="0" t="s">
        <v>80</v>
      </c>
      <c r="O572" s="7" t="n">
        <v>0.359722222222222</v>
      </c>
      <c r="P572" s="7" t="n">
        <v>0.384722222222222</v>
      </c>
      <c r="Q572" s="0" t="s">
        <v>2472</v>
      </c>
      <c r="R572" s="0" t="s">
        <v>2473</v>
      </c>
      <c r="S572" s="0" t="s">
        <v>332</v>
      </c>
      <c r="T572" s="0" t="s">
        <v>6106</v>
      </c>
    </row>
    <row r="573" customFormat="false" ht="15" hidden="false" customHeight="false" outlineLevel="0" collapsed="false">
      <c r="A573" s="170" t="n">
        <v>44121</v>
      </c>
      <c r="B573" s="0" t="s">
        <v>2474</v>
      </c>
      <c r="C573" s="1" t="n">
        <v>480</v>
      </c>
      <c r="D573" s="0" t="s">
        <v>821</v>
      </c>
      <c r="E573" s="0" t="s">
        <v>2475</v>
      </c>
      <c r="G573" s="174" t="n">
        <f aca="false">MONTH(A573)+100</f>
        <v>110</v>
      </c>
      <c r="H573" s="0" t="n">
        <f aca="false">IF(MONTH(A573)=MONTH(A572),H572+1,1001)</f>
        <v>1042</v>
      </c>
      <c r="I573" s="0" t="str">
        <f aca="false">YEAR(A573)&amp;RIGHT(G573,2)&amp;RIGHT(H573,3)</f>
        <v>202010042</v>
      </c>
      <c r="J573" s="122" t="s">
        <v>6567</v>
      </c>
      <c r="K573" s="0" t="s">
        <v>2476</v>
      </c>
      <c r="L573" s="0" t="s">
        <v>234</v>
      </c>
      <c r="N573" s="0" t="s">
        <v>80</v>
      </c>
      <c r="O573" s="7" t="n">
        <v>0.535416666666667</v>
      </c>
      <c r="P573" s="7" t="n">
        <v>0.591666666666667</v>
      </c>
      <c r="Q573" s="0" t="s">
        <v>2477</v>
      </c>
      <c r="S573" s="0" t="s">
        <v>332</v>
      </c>
      <c r="T573" s="0" t="s">
        <v>6106</v>
      </c>
    </row>
    <row r="574" customFormat="false" ht="15" hidden="true" customHeight="false" outlineLevel="0" collapsed="false">
      <c r="A574" s="170" t="n">
        <v>44121</v>
      </c>
      <c r="B574" s="0" t="s">
        <v>2478</v>
      </c>
      <c r="C574" s="1" t="n">
        <v>300</v>
      </c>
      <c r="D574" s="0" t="s">
        <v>104</v>
      </c>
      <c r="E574" s="0" t="s">
        <v>421</v>
      </c>
      <c r="G574" s="174" t="n">
        <f aca="false">MONTH(A574)+100</f>
        <v>110</v>
      </c>
      <c r="H574" s="0" t="n">
        <f aca="false">IF(MONTH(A574)=MONTH(A573),H573+1,1001)</f>
        <v>1043</v>
      </c>
      <c r="I574" s="0" t="str">
        <f aca="false">YEAR(A574)&amp;RIGHT(G574,2)&amp;RIGHT(H574,3)</f>
        <v>202010043</v>
      </c>
      <c r="J574" s="122" t="s">
        <v>6142</v>
      </c>
      <c r="L574" s="0" t="s">
        <v>234</v>
      </c>
      <c r="N574" s="0" t="s">
        <v>80</v>
      </c>
      <c r="O574" s="7" t="n">
        <v>0.311805555555556</v>
      </c>
      <c r="P574" s="7" t="n">
        <v>0.34375</v>
      </c>
      <c r="Q574" s="0" t="s">
        <v>422</v>
      </c>
      <c r="S574" s="0" t="s">
        <v>332</v>
      </c>
      <c r="T574" s="0" t="s">
        <v>6106</v>
      </c>
    </row>
    <row r="575" customFormat="false" ht="15" hidden="true" customHeight="false" outlineLevel="0" collapsed="false">
      <c r="A575" s="170" t="n">
        <v>44121</v>
      </c>
      <c r="B575" s="0" t="s">
        <v>2479</v>
      </c>
      <c r="C575" s="1" t="n">
        <v>300</v>
      </c>
      <c r="D575" s="0" t="s">
        <v>104</v>
      </c>
      <c r="E575" s="0" t="s">
        <v>2480</v>
      </c>
      <c r="G575" s="174" t="n">
        <f aca="false">MONTH(A575)+100</f>
        <v>110</v>
      </c>
      <c r="H575" s="0" t="n">
        <f aca="false">IF(MONTH(A575)=MONTH(A574),H574+1,1001)</f>
        <v>1044</v>
      </c>
      <c r="I575" s="0" t="str">
        <f aca="false">YEAR(A575)&amp;RIGHT(G575,2)&amp;RIGHT(H575,3)</f>
        <v>202010044</v>
      </c>
      <c r="J575" s="122" t="s">
        <v>6568</v>
      </c>
      <c r="L575" s="0" t="s">
        <v>2471</v>
      </c>
      <c r="N575" s="0" t="s">
        <v>80</v>
      </c>
      <c r="O575" s="7" t="n">
        <v>0.409722222222222</v>
      </c>
      <c r="P575" s="7" t="n">
        <v>0.410416666666667</v>
      </c>
      <c r="Q575" s="0" t="s">
        <v>2481</v>
      </c>
      <c r="S575" s="0" t="s">
        <v>332</v>
      </c>
      <c r="T575" s="0" t="s">
        <v>6106</v>
      </c>
    </row>
    <row r="576" customFormat="false" ht="15" hidden="false" customHeight="false" outlineLevel="0" collapsed="false">
      <c r="A576" s="170" t="n">
        <v>44125</v>
      </c>
      <c r="B576" s="0" t="s">
        <v>1723</v>
      </c>
      <c r="C576" s="1" t="n">
        <v>300</v>
      </c>
      <c r="D576" s="0" t="s">
        <v>1983</v>
      </c>
      <c r="E576" s="0" t="s">
        <v>1724</v>
      </c>
      <c r="G576" s="174" t="n">
        <f aca="false">MONTH(A576)+100</f>
        <v>110</v>
      </c>
      <c r="H576" s="0" t="n">
        <f aca="false">IF(MONTH(A576)=MONTH(A575),H575+1,1001)</f>
        <v>1045</v>
      </c>
      <c r="I576" s="0" t="str">
        <f aca="false">YEAR(A576)&amp;RIGHT(G576,2)&amp;RIGHT(H576,3)</f>
        <v>202010045</v>
      </c>
      <c r="J576" s="122" t="s">
        <v>6385</v>
      </c>
      <c r="K576" s="0" t="s">
        <v>1725</v>
      </c>
      <c r="L576" s="0" t="s">
        <v>100</v>
      </c>
      <c r="N576" s="0" t="s">
        <v>80</v>
      </c>
      <c r="O576" s="7" t="n">
        <v>0.401388888888889</v>
      </c>
      <c r="P576" s="7" t="n">
        <v>0.413194444444444</v>
      </c>
      <c r="Q576" s="0" t="s">
        <v>1726</v>
      </c>
      <c r="R576" s="0" t="s">
        <v>2273</v>
      </c>
      <c r="S576" s="0" t="s">
        <v>332</v>
      </c>
      <c r="T576" s="0" t="s">
        <v>6089</v>
      </c>
    </row>
    <row r="577" customFormat="false" ht="15" hidden="true" customHeight="false" outlineLevel="0" collapsed="false">
      <c r="A577" s="170" t="n">
        <v>44125</v>
      </c>
      <c r="B577" s="0" t="s">
        <v>2483</v>
      </c>
      <c r="C577" s="1" t="n">
        <v>350</v>
      </c>
      <c r="D577" s="0" t="s">
        <v>104</v>
      </c>
      <c r="E577" s="122" t="s">
        <v>2484</v>
      </c>
      <c r="F577" s="0" t="s">
        <v>6088</v>
      </c>
      <c r="G577" s="174" t="n">
        <f aca="false">MONTH(A577)+100</f>
        <v>110</v>
      </c>
      <c r="H577" s="0" t="n">
        <f aca="false">IF(MONTH(A577)=MONTH(A576),H576+1,1001)</f>
        <v>1046</v>
      </c>
      <c r="I577" s="0" t="str">
        <f aca="false">YEAR(A577)&amp;RIGHT(G577,2)&amp;RIGHT(H577,3)</f>
        <v>202010046</v>
      </c>
      <c r="J577" s="122" t="s">
        <v>6569</v>
      </c>
      <c r="L577" s="0" t="s">
        <v>113</v>
      </c>
      <c r="N577" s="0" t="s">
        <v>80</v>
      </c>
      <c r="O577" s="7" t="n">
        <v>0.429861111111111</v>
      </c>
      <c r="P577" s="7" t="n">
        <v>0.465277777777778</v>
      </c>
      <c r="Q577" s="0" t="s">
        <v>2485</v>
      </c>
      <c r="S577" s="0" t="s">
        <v>332</v>
      </c>
      <c r="T577" s="0" t="s">
        <v>6089</v>
      </c>
    </row>
    <row r="578" customFormat="false" ht="15" hidden="true" customHeight="false" outlineLevel="0" collapsed="false">
      <c r="A578" s="170" t="n">
        <v>44127</v>
      </c>
      <c r="B578" s="0" t="s">
        <v>1229</v>
      </c>
      <c r="C578" s="1" t="n">
        <v>300</v>
      </c>
      <c r="D578" s="0" t="s">
        <v>77</v>
      </c>
      <c r="E578" s="122" t="s">
        <v>2491</v>
      </c>
      <c r="F578" s="0" t="s">
        <v>6088</v>
      </c>
      <c r="G578" s="174" t="n">
        <f aca="false">MONTH(A578)+100</f>
        <v>110</v>
      </c>
      <c r="H578" s="0" t="n">
        <f aca="false">IF(MONTH(A578)=MONTH(A577),H577+1,1001)</f>
        <v>1047</v>
      </c>
      <c r="I578" s="0" t="str">
        <f aca="false">YEAR(A578)&amp;RIGHT(G578,2)&amp;RIGHT(H578,3)</f>
        <v>202010047</v>
      </c>
      <c r="J578" s="122" t="s">
        <v>6570</v>
      </c>
      <c r="L578" s="0" t="s">
        <v>79</v>
      </c>
      <c r="N578" s="0" t="s">
        <v>80</v>
      </c>
      <c r="O578" s="7" t="n">
        <v>0.406944444444444</v>
      </c>
      <c r="P578" s="7" t="n">
        <v>0.447916666666667</v>
      </c>
      <c r="Q578" s="0" t="s">
        <v>2492</v>
      </c>
      <c r="S578" s="0" t="s">
        <v>120</v>
      </c>
      <c r="T578" s="0" t="s">
        <v>5143</v>
      </c>
    </row>
    <row r="579" customFormat="false" ht="15" hidden="true" customHeight="false" outlineLevel="0" collapsed="false">
      <c r="A579" s="170" t="n">
        <v>44127</v>
      </c>
      <c r="B579" s="0" t="s">
        <v>2493</v>
      </c>
      <c r="C579" s="1" t="n">
        <v>300</v>
      </c>
      <c r="D579" s="0" t="s">
        <v>77</v>
      </c>
      <c r="E579" s="122" t="s">
        <v>2494</v>
      </c>
      <c r="F579" s="0" t="s">
        <v>6088</v>
      </c>
      <c r="G579" s="174" t="n">
        <f aca="false">MONTH(A579)+100</f>
        <v>110</v>
      </c>
      <c r="H579" s="0" t="n">
        <f aca="false">IF(MONTH(A579)=MONTH(A578),H578+1,1001)</f>
        <v>1048</v>
      </c>
      <c r="I579" s="0" t="str">
        <f aca="false">YEAR(A579)&amp;RIGHT(G579,2)&amp;RIGHT(H579,3)</f>
        <v>202010048</v>
      </c>
      <c r="J579" s="122" t="s">
        <v>6571</v>
      </c>
      <c r="L579" s="0" t="s">
        <v>1720</v>
      </c>
      <c r="N579" s="0" t="s">
        <v>80</v>
      </c>
      <c r="O579" s="7" t="n">
        <v>0.525</v>
      </c>
      <c r="P579" s="7" t="n">
        <v>0.548611111111111</v>
      </c>
      <c r="Q579" s="0" t="s">
        <v>2495</v>
      </c>
      <c r="S579" s="0" t="s">
        <v>120</v>
      </c>
      <c r="T579" s="0" t="s">
        <v>5143</v>
      </c>
    </row>
    <row r="580" customFormat="false" ht="15" hidden="false" customHeight="false" outlineLevel="0" collapsed="false">
      <c r="A580" s="170" t="n">
        <v>44127</v>
      </c>
      <c r="B580" s="0" t="s">
        <v>2496</v>
      </c>
      <c r="C580" s="1" t="n">
        <v>300</v>
      </c>
      <c r="D580" s="0" t="s">
        <v>821</v>
      </c>
      <c r="E580" s="122" t="s">
        <v>2497</v>
      </c>
      <c r="F580" s="0" t="s">
        <v>6088</v>
      </c>
      <c r="G580" s="174" t="n">
        <f aca="false">MONTH(A580)+100</f>
        <v>110</v>
      </c>
      <c r="H580" s="0" t="n">
        <f aca="false">IF(MONTH(A580)=MONTH(A579),H579+1,1001)</f>
        <v>1049</v>
      </c>
      <c r="I580" s="0" t="str">
        <f aca="false">YEAR(A580)&amp;RIGHT(G580,2)&amp;RIGHT(H580,3)</f>
        <v>202010049</v>
      </c>
      <c r="J580" s="122" t="s">
        <v>6572</v>
      </c>
      <c r="K580" s="0" t="s">
        <v>2498</v>
      </c>
      <c r="L580" s="0" t="s">
        <v>159</v>
      </c>
      <c r="N580" s="0" t="s">
        <v>80</v>
      </c>
      <c r="O580" s="7" t="n">
        <v>0.349305555555556</v>
      </c>
      <c r="P580" s="7" t="n">
        <v>0.363194444444444</v>
      </c>
      <c r="Q580" s="0" t="s">
        <v>2499</v>
      </c>
      <c r="S580" s="0" t="s">
        <v>120</v>
      </c>
      <c r="T580" s="0" t="s">
        <v>5143</v>
      </c>
    </row>
    <row r="581" customFormat="false" ht="15" hidden="true" customHeight="false" outlineLevel="0" collapsed="false">
      <c r="A581" s="170" t="n">
        <v>44127</v>
      </c>
      <c r="B581" s="0" t="s">
        <v>1285</v>
      </c>
      <c r="C581" s="1" t="n">
        <v>350</v>
      </c>
      <c r="D581" s="0" t="s">
        <v>104</v>
      </c>
      <c r="E581" s="0" t="s">
        <v>2500</v>
      </c>
      <c r="G581" s="174" t="n">
        <f aca="false">MONTH(A581)+100</f>
        <v>110</v>
      </c>
      <c r="H581" s="0" t="n">
        <f aca="false">IF(MONTH(A581)=MONTH(A580),H580+1,1001)</f>
        <v>1050</v>
      </c>
      <c r="I581" s="0" t="str">
        <f aca="false">YEAR(A581)&amp;RIGHT(G581,2)&amp;RIGHT(H581,3)</f>
        <v>202010050</v>
      </c>
      <c r="J581" s="122" t="s">
        <v>6573</v>
      </c>
      <c r="L581" s="0" t="s">
        <v>131</v>
      </c>
      <c r="N581" s="0" t="s">
        <v>80</v>
      </c>
      <c r="O581" s="7" t="n">
        <v>0.611805555555556</v>
      </c>
      <c r="P581" s="7" t="n">
        <v>0.711111111111111</v>
      </c>
      <c r="Q581" s="0" t="s">
        <v>2501</v>
      </c>
      <c r="S581" s="0" t="s">
        <v>120</v>
      </c>
      <c r="T581" s="0" t="s">
        <v>5143</v>
      </c>
    </row>
    <row r="582" customFormat="false" ht="15" hidden="false" customHeight="false" outlineLevel="0" collapsed="false">
      <c r="A582" s="170" t="n">
        <v>44128</v>
      </c>
      <c r="B582" s="0" t="s">
        <v>2504</v>
      </c>
      <c r="C582" s="1" t="n">
        <v>350</v>
      </c>
      <c r="D582" s="0" t="s">
        <v>1983</v>
      </c>
      <c r="E582" s="0" t="s">
        <v>2505</v>
      </c>
      <c r="G582" s="174" t="n">
        <f aca="false">MONTH(A582)+100</f>
        <v>110</v>
      </c>
      <c r="H582" s="0" t="n">
        <f aca="false">IF(MONTH(A582)=MONTH(A581),H581+1,1001)</f>
        <v>1051</v>
      </c>
      <c r="I582" s="0" t="str">
        <f aca="false">YEAR(A582)&amp;RIGHT(G582,2)&amp;RIGHT(H582,3)</f>
        <v>202010051</v>
      </c>
      <c r="J582" s="122" t="s">
        <v>6574</v>
      </c>
      <c r="K582" s="0" t="s">
        <v>2506</v>
      </c>
      <c r="L582" s="0" t="s">
        <v>183</v>
      </c>
      <c r="N582" s="0" t="s">
        <v>80</v>
      </c>
      <c r="O582" s="7" t="n">
        <v>0.389583333333333</v>
      </c>
      <c r="P582" s="7" t="n">
        <v>0.415277777777778</v>
      </c>
      <c r="Q582" s="0" t="s">
        <v>2507</v>
      </c>
      <c r="R582" s="0" t="s">
        <v>2508</v>
      </c>
      <c r="S582" s="0" t="s">
        <v>120</v>
      </c>
      <c r="T582" s="0" t="s">
        <v>6106</v>
      </c>
    </row>
    <row r="583" customFormat="false" ht="15" hidden="true" customHeight="false" outlineLevel="0" collapsed="false">
      <c r="A583" s="170" t="n">
        <v>44128</v>
      </c>
      <c r="B583" s="0" t="s">
        <v>2509</v>
      </c>
      <c r="C583" s="1" t="n">
        <v>300</v>
      </c>
      <c r="D583" s="0" t="s">
        <v>104</v>
      </c>
      <c r="E583" s="0" t="s">
        <v>2510</v>
      </c>
      <c r="G583" s="174" t="n">
        <f aca="false">MONTH(A583)+100</f>
        <v>110</v>
      </c>
      <c r="H583" s="0" t="n">
        <f aca="false">IF(MONTH(A583)=MONTH(A582),H582+1,1001)</f>
        <v>1052</v>
      </c>
      <c r="I583" s="0" t="str">
        <f aca="false">YEAR(A583)&amp;RIGHT(G583,2)&amp;RIGHT(H583,3)</f>
        <v>202010052</v>
      </c>
      <c r="J583" s="122" t="s">
        <v>6575</v>
      </c>
      <c r="L583" s="0" t="s">
        <v>79</v>
      </c>
      <c r="N583" s="0" t="s">
        <v>80</v>
      </c>
      <c r="O583" s="7" t="n">
        <v>0.617361111111111</v>
      </c>
      <c r="P583" s="7" t="n">
        <v>0.650694444444444</v>
      </c>
      <c r="Q583" s="0" t="s">
        <v>2511</v>
      </c>
      <c r="S583" s="0" t="s">
        <v>120</v>
      </c>
      <c r="T583" s="0" t="s">
        <v>6106</v>
      </c>
    </row>
    <row r="584" customFormat="false" ht="15" hidden="true" customHeight="false" outlineLevel="0" collapsed="false">
      <c r="A584" s="170" t="n">
        <v>44128</v>
      </c>
      <c r="B584" s="0" t="s">
        <v>2512</v>
      </c>
      <c r="C584" s="1" t="n">
        <v>300</v>
      </c>
      <c r="D584" s="0" t="s">
        <v>104</v>
      </c>
      <c r="E584" s="0" t="s">
        <v>2513</v>
      </c>
      <c r="G584" s="174" t="n">
        <f aca="false">MONTH(A584)+100</f>
        <v>110</v>
      </c>
      <c r="H584" s="0" t="n">
        <f aca="false">IF(MONTH(A584)=MONTH(A583),H583+1,1001)</f>
        <v>1053</v>
      </c>
      <c r="I584" s="0" t="str">
        <f aca="false">YEAR(A584)&amp;RIGHT(G584,2)&amp;RIGHT(H584,3)</f>
        <v>202010053</v>
      </c>
      <c r="J584" s="122" t="s">
        <v>6576</v>
      </c>
      <c r="L584" s="0" t="s">
        <v>113</v>
      </c>
      <c r="N584" s="0" t="s">
        <v>80</v>
      </c>
      <c r="O584" s="7" t="n">
        <v>0.664583333333333</v>
      </c>
      <c r="P584" s="7" t="n">
        <v>0.675</v>
      </c>
      <c r="Q584" s="0" t="s">
        <v>2514</v>
      </c>
      <c r="S584" s="0" t="s">
        <v>120</v>
      </c>
      <c r="T584" s="0" t="s">
        <v>6106</v>
      </c>
    </row>
    <row r="585" customFormat="false" ht="15" hidden="true" customHeight="false" outlineLevel="0" collapsed="false">
      <c r="A585" s="170" t="n">
        <v>44129</v>
      </c>
      <c r="B585" s="0" t="s">
        <v>1229</v>
      </c>
      <c r="C585" s="1" t="n">
        <v>400</v>
      </c>
      <c r="D585" s="0" t="s">
        <v>104</v>
      </c>
      <c r="E585" s="0" t="s">
        <v>2519</v>
      </c>
      <c r="G585" s="174" t="n">
        <f aca="false">MONTH(A585)+100</f>
        <v>110</v>
      </c>
      <c r="H585" s="0" t="n">
        <f aca="false">IF(MONTH(A585)=MONTH(A584),H584+1,1001)</f>
        <v>1054</v>
      </c>
      <c r="I585" s="0" t="str">
        <f aca="false">YEAR(A585)&amp;RIGHT(G585,2)&amp;RIGHT(H585,3)</f>
        <v>202010054</v>
      </c>
      <c r="J585" s="122" t="s">
        <v>6577</v>
      </c>
      <c r="L585" s="0" t="s">
        <v>1126</v>
      </c>
      <c r="N585" s="0" t="s">
        <v>80</v>
      </c>
      <c r="O585" s="7" t="n">
        <v>0.5375</v>
      </c>
      <c r="P585" s="7" t="n">
        <v>0.576388888888889</v>
      </c>
      <c r="Q585" s="0" t="s">
        <v>2520</v>
      </c>
      <c r="S585" s="0" t="s">
        <v>120</v>
      </c>
      <c r="T585" s="0" t="s">
        <v>6110</v>
      </c>
    </row>
    <row r="586" customFormat="false" ht="15" hidden="false" customHeight="false" outlineLevel="0" collapsed="false">
      <c r="A586" s="170" t="n">
        <v>44130</v>
      </c>
      <c r="B586" s="0" t="s">
        <v>2523</v>
      </c>
      <c r="C586" s="1" t="n">
        <v>350</v>
      </c>
      <c r="D586" s="0" t="s">
        <v>821</v>
      </c>
      <c r="E586" s="0" t="s">
        <v>2524</v>
      </c>
      <c r="G586" s="174" t="n">
        <f aca="false">MONTH(A586)+100</f>
        <v>110</v>
      </c>
      <c r="H586" s="0" t="n">
        <f aca="false">IF(MONTH(A586)=MONTH(A585),H585+1,1001)</f>
        <v>1055</v>
      </c>
      <c r="I586" s="0" t="str">
        <f aca="false">YEAR(A586)&amp;RIGHT(G586,2)&amp;RIGHT(H586,3)</f>
        <v>202010055</v>
      </c>
      <c r="J586" s="122" t="s">
        <v>6578</v>
      </c>
      <c r="K586" s="0" t="s">
        <v>2525</v>
      </c>
      <c r="L586" s="0" t="s">
        <v>100</v>
      </c>
      <c r="N586" s="0" t="s">
        <v>80</v>
      </c>
      <c r="O586" s="7" t="n">
        <v>0.765277777777778</v>
      </c>
      <c r="P586" s="7" t="n">
        <v>0.784722222222222</v>
      </c>
      <c r="Q586" s="0" t="s">
        <v>2526</v>
      </c>
      <c r="S586" s="0" t="s">
        <v>120</v>
      </c>
      <c r="T586" s="0" t="s">
        <v>6091</v>
      </c>
    </row>
    <row r="587" customFormat="false" ht="15" hidden="true" customHeight="false" outlineLevel="0" collapsed="false">
      <c r="A587" s="170" t="n">
        <v>44130</v>
      </c>
      <c r="B587" s="0" t="s">
        <v>2527</v>
      </c>
      <c r="C587" s="1" t="n">
        <v>300</v>
      </c>
      <c r="D587" s="0" t="s">
        <v>104</v>
      </c>
      <c r="E587" s="0" t="s">
        <v>2528</v>
      </c>
      <c r="G587" s="174" t="n">
        <f aca="false">MONTH(A587)+100</f>
        <v>110</v>
      </c>
      <c r="H587" s="0" t="n">
        <f aca="false">IF(MONTH(A587)=MONTH(A586),H586+1,1001)</f>
        <v>1056</v>
      </c>
      <c r="I587" s="0" t="str">
        <f aca="false">YEAR(A587)&amp;RIGHT(G587,2)&amp;RIGHT(H587,3)</f>
        <v>202010056</v>
      </c>
      <c r="J587" s="122" t="s">
        <v>6579</v>
      </c>
      <c r="L587" s="0" t="s">
        <v>183</v>
      </c>
      <c r="N587" s="0" t="s">
        <v>80</v>
      </c>
      <c r="O587" s="7" t="n">
        <v>0.647916666666667</v>
      </c>
      <c r="P587" s="7" t="n">
        <v>0.659722222222222</v>
      </c>
      <c r="Q587" s="0" t="s">
        <v>2529</v>
      </c>
      <c r="S587" s="0" t="s">
        <v>120</v>
      </c>
      <c r="T587" s="0" t="s">
        <v>6091</v>
      </c>
    </row>
    <row r="588" customFormat="false" ht="15" hidden="true" customHeight="false" outlineLevel="0" collapsed="false">
      <c r="A588" s="170" t="n">
        <v>44130</v>
      </c>
      <c r="B588" s="0" t="s">
        <v>982</v>
      </c>
      <c r="C588" s="1" t="n">
        <v>350</v>
      </c>
      <c r="D588" s="0" t="s">
        <v>104</v>
      </c>
      <c r="E588" s="0" t="s">
        <v>983</v>
      </c>
      <c r="G588" s="174" t="n">
        <f aca="false">MONTH(A588)+100</f>
        <v>110</v>
      </c>
      <c r="H588" s="0" t="n">
        <f aca="false">IF(MONTH(A588)=MONTH(A587),H587+1,1001)</f>
        <v>1057</v>
      </c>
      <c r="I588" s="0" t="str">
        <f aca="false">YEAR(A588)&amp;RIGHT(G588,2)&amp;RIGHT(H588,3)</f>
        <v>202010057</v>
      </c>
      <c r="J588" s="122" t="s">
        <v>6226</v>
      </c>
      <c r="L588" s="0" t="s">
        <v>113</v>
      </c>
      <c r="N588" s="0" t="s">
        <v>80</v>
      </c>
      <c r="O588" s="7" t="n">
        <v>0.705555555555556</v>
      </c>
      <c r="P588" s="7" t="n">
        <v>0.750694444444444</v>
      </c>
      <c r="Q588" s="0" t="s">
        <v>984</v>
      </c>
      <c r="S588" s="0" t="s">
        <v>120</v>
      </c>
      <c r="T588" s="0" t="s">
        <v>6091</v>
      </c>
    </row>
    <row r="589" customFormat="false" ht="15" hidden="true" customHeight="false" outlineLevel="0" collapsed="false">
      <c r="A589" s="170" t="n">
        <v>44131</v>
      </c>
      <c r="B589" s="0" t="s">
        <v>2531</v>
      </c>
      <c r="C589" s="1" t="n">
        <v>300</v>
      </c>
      <c r="D589" s="0" t="s">
        <v>77</v>
      </c>
      <c r="E589" s="0" t="s">
        <v>2532</v>
      </c>
      <c r="G589" s="174" t="n">
        <f aca="false">MONTH(A589)+100</f>
        <v>110</v>
      </c>
      <c r="H589" s="0" t="n">
        <f aca="false">IF(MONTH(A589)=MONTH(A588),H588+1,1001)</f>
        <v>1058</v>
      </c>
      <c r="I589" s="0" t="str">
        <f aca="false">YEAR(A589)&amp;RIGHT(G589,2)&amp;RIGHT(H589,3)</f>
        <v>202010058</v>
      </c>
      <c r="J589" s="122" t="s">
        <v>6580</v>
      </c>
      <c r="L589" s="0" t="s">
        <v>85</v>
      </c>
      <c r="N589" s="0" t="s">
        <v>80</v>
      </c>
      <c r="O589" s="7" t="n">
        <v>0.821527777777778</v>
      </c>
      <c r="P589" s="7" t="n">
        <v>0.854861111111111</v>
      </c>
      <c r="Q589" s="0" t="s">
        <v>2533</v>
      </c>
      <c r="S589" s="0" t="s">
        <v>120</v>
      </c>
      <c r="T589" s="0" t="s">
        <v>6095</v>
      </c>
    </row>
    <row r="590" customFormat="false" ht="15" hidden="false" customHeight="false" outlineLevel="0" collapsed="false">
      <c r="A590" s="170" t="n">
        <v>44131</v>
      </c>
      <c r="B590" s="0" t="s">
        <v>2534</v>
      </c>
      <c r="C590" s="1" t="n">
        <v>300</v>
      </c>
      <c r="D590" s="0" t="s">
        <v>821</v>
      </c>
      <c r="E590" s="0" t="s">
        <v>2535</v>
      </c>
      <c r="G590" s="174" t="n">
        <f aca="false">MONTH(A590)+100</f>
        <v>110</v>
      </c>
      <c r="H590" s="0" t="n">
        <f aca="false">IF(MONTH(A590)=MONTH(A589),H589+1,1001)</f>
        <v>1059</v>
      </c>
      <c r="I590" s="0" t="str">
        <f aca="false">YEAR(A590)&amp;RIGHT(G590,2)&amp;RIGHT(H590,3)</f>
        <v>202010059</v>
      </c>
      <c r="J590" s="122" t="s">
        <v>6581</v>
      </c>
      <c r="K590" s="0" t="s">
        <v>2536</v>
      </c>
      <c r="L590" s="0" t="s">
        <v>183</v>
      </c>
      <c r="N590" s="0" t="s">
        <v>80</v>
      </c>
      <c r="O590" s="7" t="n">
        <v>0.452083333333333</v>
      </c>
      <c r="P590" s="7" t="n">
        <v>0.607638888888889</v>
      </c>
      <c r="Q590" s="0" t="s">
        <v>2537</v>
      </c>
      <c r="S590" s="0" t="s">
        <v>120</v>
      </c>
      <c r="T590" s="0" t="s">
        <v>6095</v>
      </c>
    </row>
    <row r="591" customFormat="false" ht="15" hidden="true" customHeight="false" outlineLevel="0" collapsed="false">
      <c r="A591" s="170" t="n">
        <v>44131</v>
      </c>
      <c r="B591" s="0" t="s">
        <v>1412</v>
      </c>
      <c r="C591" s="1" t="n">
        <v>300</v>
      </c>
      <c r="D591" s="0" t="s">
        <v>104</v>
      </c>
      <c r="E591" s="0" t="s">
        <v>1413</v>
      </c>
      <c r="G591" s="174" t="n">
        <f aca="false">MONTH(A591)+100</f>
        <v>110</v>
      </c>
      <c r="H591" s="0" t="n">
        <f aca="false">IF(MONTH(A591)=MONTH(A590),H590+1,1001)</f>
        <v>1060</v>
      </c>
      <c r="I591" s="0" t="str">
        <f aca="false">YEAR(A591)&amp;RIGHT(G591,2)&amp;RIGHT(H591,3)</f>
        <v>202010060</v>
      </c>
      <c r="J591" s="122" t="s">
        <v>6311</v>
      </c>
      <c r="L591" s="0" t="s">
        <v>100</v>
      </c>
      <c r="N591" s="0" t="s">
        <v>80</v>
      </c>
      <c r="O591" s="7" t="n">
        <v>0.288888888888889</v>
      </c>
      <c r="P591" s="7" t="n">
        <v>0.302777777777778</v>
      </c>
      <c r="Q591" s="0" t="s">
        <v>1414</v>
      </c>
      <c r="S591" s="0" t="s">
        <v>120</v>
      </c>
      <c r="T591" s="0" t="s">
        <v>6095</v>
      </c>
    </row>
    <row r="592" customFormat="false" ht="15" hidden="true" customHeight="false" outlineLevel="0" collapsed="false">
      <c r="A592" s="170" t="n">
        <v>44131</v>
      </c>
      <c r="B592" s="0" t="s">
        <v>2538</v>
      </c>
      <c r="C592" s="1" t="n">
        <v>100</v>
      </c>
      <c r="D592" s="0" t="s">
        <v>104</v>
      </c>
      <c r="E592" s="0" t="s">
        <v>2539</v>
      </c>
      <c r="G592" s="174" t="n">
        <f aca="false">MONTH(A592)+100</f>
        <v>110</v>
      </c>
      <c r="H592" s="0" t="n">
        <f aca="false">IF(MONTH(A592)=MONTH(A591),H591+1,1001)</f>
        <v>1061</v>
      </c>
      <c r="I592" s="0" t="str">
        <f aca="false">YEAR(A592)&amp;RIGHT(G592,2)&amp;RIGHT(H592,3)</f>
        <v>202010061</v>
      </c>
      <c r="J592" s="122" t="s">
        <v>6582</v>
      </c>
      <c r="L592" s="0" t="s">
        <v>183</v>
      </c>
      <c r="N592" s="0" t="s">
        <v>80</v>
      </c>
      <c r="O592" s="7" t="n">
        <v>0.370833333333333</v>
      </c>
      <c r="P592" s="7" t="n">
        <v>0.40625</v>
      </c>
      <c r="Q592" s="0" t="s">
        <v>2540</v>
      </c>
      <c r="S592" s="0" t="s">
        <v>120</v>
      </c>
      <c r="T592" s="0" t="s">
        <v>6095</v>
      </c>
    </row>
    <row r="593" customFormat="false" ht="15" hidden="false" customHeight="false" outlineLevel="0" collapsed="false">
      <c r="A593" s="170" t="n">
        <v>44131</v>
      </c>
      <c r="B593" s="0" t="s">
        <v>68</v>
      </c>
      <c r="C593" s="1" t="n">
        <v>450</v>
      </c>
      <c r="D593" s="0" t="s">
        <v>69</v>
      </c>
      <c r="E593" s="0" t="s">
        <v>70</v>
      </c>
      <c r="G593" s="174" t="n">
        <f aca="false">MONTH(A593)+100</f>
        <v>110</v>
      </c>
      <c r="H593" s="0" t="n">
        <f aca="false">IF(MONTH(A593)=MONTH(A592),H592+1,1001)</f>
        <v>1062</v>
      </c>
      <c r="I593" s="0" t="str">
        <f aca="false">YEAR(A593)&amp;RIGHT(G593,2)&amp;RIGHT(H593,3)</f>
        <v>202010062</v>
      </c>
      <c r="J593" s="122" t="n">
        <v>202003001</v>
      </c>
      <c r="K593" s="0" t="s">
        <v>71</v>
      </c>
      <c r="L593" s="0" t="s">
        <v>113</v>
      </c>
      <c r="N593" s="0" t="s">
        <v>80</v>
      </c>
      <c r="O593" s="7" t="n">
        <v>0.705555555555556</v>
      </c>
      <c r="P593" s="7" t="n">
        <v>0.722916666666667</v>
      </c>
      <c r="Q593" s="0" t="s">
        <v>74</v>
      </c>
      <c r="S593" s="0" t="s">
        <v>120</v>
      </c>
      <c r="T593" s="0" t="s">
        <v>6095</v>
      </c>
    </row>
    <row r="594" customFormat="false" ht="15" hidden="true" customHeight="false" outlineLevel="0" collapsed="false">
      <c r="A594" s="170" t="n">
        <v>44133</v>
      </c>
      <c r="B594" s="0" t="s">
        <v>2543</v>
      </c>
      <c r="C594" s="1" t="n">
        <v>300</v>
      </c>
      <c r="D594" s="0" t="s">
        <v>104</v>
      </c>
      <c r="E594" s="0" t="s">
        <v>2544</v>
      </c>
      <c r="G594" s="174" t="n">
        <f aca="false">MONTH(A594)+100</f>
        <v>110</v>
      </c>
      <c r="H594" s="0" t="n">
        <f aca="false">IF(MONTH(A594)=MONTH(A593),H593+1,1001)</f>
        <v>1063</v>
      </c>
      <c r="I594" s="0" t="str">
        <f aca="false">YEAR(A594)&amp;RIGHT(G594,2)&amp;RIGHT(H594,3)</f>
        <v>202010063</v>
      </c>
      <c r="J594" s="122" t="s">
        <v>6583</v>
      </c>
      <c r="L594" s="0" t="s">
        <v>100</v>
      </c>
      <c r="N594" s="0" t="s">
        <v>80</v>
      </c>
      <c r="O594" s="7" t="n">
        <v>0.629861111111111</v>
      </c>
      <c r="P594" s="7" t="n">
        <v>0.645833333333333</v>
      </c>
      <c r="Q594" s="0" t="s">
        <v>2545</v>
      </c>
      <c r="S594" s="0" t="s">
        <v>120</v>
      </c>
      <c r="T594" s="0" t="s">
        <v>6097</v>
      </c>
    </row>
    <row r="595" customFormat="false" ht="15" hidden="true" customHeight="false" outlineLevel="0" collapsed="false">
      <c r="A595" s="170" t="n">
        <v>44133</v>
      </c>
      <c r="B595" s="0" t="s">
        <v>2546</v>
      </c>
      <c r="C595" s="1" t="n">
        <v>350</v>
      </c>
      <c r="D595" s="0" t="s">
        <v>104</v>
      </c>
      <c r="E595" s="0" t="s">
        <v>1586</v>
      </c>
      <c r="G595" s="174" t="n">
        <f aca="false">MONTH(A595)+100</f>
        <v>110</v>
      </c>
      <c r="H595" s="0" t="n">
        <f aca="false">IF(MONTH(A595)=MONTH(A594),H594+1,1001)</f>
        <v>1064</v>
      </c>
      <c r="I595" s="0" t="str">
        <f aca="false">YEAR(A595)&amp;RIGHT(G595,2)&amp;RIGHT(H595,3)</f>
        <v>202010064</v>
      </c>
      <c r="J595" s="122" t="s">
        <v>6354</v>
      </c>
      <c r="L595" s="0" t="s">
        <v>159</v>
      </c>
      <c r="N595" s="0" t="s">
        <v>80</v>
      </c>
      <c r="O595" s="7" t="n">
        <v>0.664583333333333</v>
      </c>
      <c r="P595" s="7" t="n">
        <v>0.689583333333333</v>
      </c>
      <c r="Q595" s="0" t="s">
        <v>1587</v>
      </c>
      <c r="S595" s="0" t="s">
        <v>120</v>
      </c>
      <c r="T595" s="0" t="s">
        <v>6097</v>
      </c>
    </row>
    <row r="596" customFormat="false" ht="15" hidden="true" customHeight="false" outlineLevel="0" collapsed="false">
      <c r="A596" s="170" t="n">
        <v>44135</v>
      </c>
      <c r="B596" s="0" t="s">
        <v>2548</v>
      </c>
      <c r="C596" s="1" t="n">
        <v>400</v>
      </c>
      <c r="D596" s="0" t="s">
        <v>104</v>
      </c>
      <c r="E596" s="0" t="s">
        <v>2549</v>
      </c>
      <c r="G596" s="174" t="n">
        <f aca="false">MONTH(A596)+100</f>
        <v>110</v>
      </c>
      <c r="H596" s="0" t="n">
        <f aca="false">IF(MONTH(A596)=MONTH(A595),H595+1,1001)</f>
        <v>1065</v>
      </c>
      <c r="I596" s="0" t="str">
        <f aca="false">YEAR(A596)&amp;RIGHT(G596,2)&amp;RIGHT(H596,3)</f>
        <v>202010065</v>
      </c>
      <c r="J596" s="122" t="s">
        <v>6584</v>
      </c>
      <c r="K596" s="0" t="s">
        <v>610</v>
      </c>
      <c r="L596" s="0" t="s">
        <v>183</v>
      </c>
      <c r="N596" s="0" t="s">
        <v>80</v>
      </c>
      <c r="O596" s="7" t="n">
        <v>0.6</v>
      </c>
      <c r="P596" s="7" t="n">
        <v>0.648611111111111</v>
      </c>
      <c r="Q596" s="0" t="s">
        <v>616</v>
      </c>
      <c r="S596" s="0" t="s">
        <v>120</v>
      </c>
      <c r="T596" s="0" t="s">
        <v>6106</v>
      </c>
    </row>
    <row r="597" customFormat="false" ht="15" hidden="true" customHeight="false" outlineLevel="0" collapsed="false">
      <c r="A597" s="170" t="n">
        <v>44135</v>
      </c>
      <c r="B597" s="0" t="s">
        <v>2550</v>
      </c>
      <c r="C597" s="1" t="n">
        <v>350</v>
      </c>
      <c r="D597" s="0" t="s">
        <v>104</v>
      </c>
      <c r="E597" s="0" t="s">
        <v>2551</v>
      </c>
      <c r="G597" s="174" t="n">
        <f aca="false">MONTH(A597)+100</f>
        <v>110</v>
      </c>
      <c r="H597" s="0" t="n">
        <f aca="false">IF(MONTH(A597)=MONTH(A596),H596+1,1001)</f>
        <v>1066</v>
      </c>
      <c r="I597" s="0" t="str">
        <f aca="false">YEAR(A597)&amp;RIGHT(G597,2)&amp;RIGHT(H597,3)</f>
        <v>202010066</v>
      </c>
      <c r="J597" s="122" t="s">
        <v>6585</v>
      </c>
      <c r="L597" s="0" t="s">
        <v>1159</v>
      </c>
      <c r="N597" s="0" t="s">
        <v>80</v>
      </c>
      <c r="O597" s="7" t="n">
        <v>0.74375</v>
      </c>
      <c r="P597" s="7" t="n">
        <v>0.773611111111111</v>
      </c>
      <c r="Q597" s="0" t="s">
        <v>2552</v>
      </c>
      <c r="S597" s="0" t="s">
        <v>120</v>
      </c>
      <c r="T597" s="0" t="s">
        <v>6106</v>
      </c>
    </row>
    <row r="598" customFormat="false" ht="15" hidden="false" customHeight="false" outlineLevel="0" collapsed="false">
      <c r="A598" s="170" t="n">
        <v>44139</v>
      </c>
      <c r="B598" s="0" t="s">
        <v>2554</v>
      </c>
      <c r="C598" s="1" t="n">
        <v>300</v>
      </c>
      <c r="D598" s="0" t="s">
        <v>821</v>
      </c>
      <c r="E598" s="0" t="s">
        <v>2555</v>
      </c>
      <c r="G598" s="174" t="n">
        <f aca="false">MONTH(A598)+100</f>
        <v>111</v>
      </c>
      <c r="H598" s="0" t="n">
        <f aca="false">IF(MONTH(A598)=MONTH(A597),H597+1,1001)</f>
        <v>1001</v>
      </c>
      <c r="I598" s="0" t="str">
        <f aca="false">YEAR(A598)&amp;RIGHT(G598,2)&amp;RIGHT(H598,3)</f>
        <v>202011001</v>
      </c>
      <c r="J598" s="122" t="s">
        <v>6586</v>
      </c>
      <c r="K598" s="0" t="s">
        <v>2556</v>
      </c>
      <c r="L598" s="0" t="s">
        <v>159</v>
      </c>
      <c r="N598" s="0" t="s">
        <v>80</v>
      </c>
      <c r="O598" s="7" t="n">
        <v>0.613194444444444</v>
      </c>
      <c r="P598" s="7" t="n">
        <v>0.629861111111111</v>
      </c>
      <c r="Q598" s="0" t="s">
        <v>2557</v>
      </c>
      <c r="S598" s="0" t="s">
        <v>75</v>
      </c>
      <c r="T598" s="0" t="s">
        <v>6089</v>
      </c>
    </row>
    <row r="599" customFormat="false" ht="15" hidden="true" customHeight="false" outlineLevel="0" collapsed="false">
      <c r="A599" s="170" t="n">
        <v>44139</v>
      </c>
      <c r="B599" s="0" t="s">
        <v>576</v>
      </c>
      <c r="C599" s="1" t="n">
        <v>450</v>
      </c>
      <c r="D599" s="0" t="s">
        <v>104</v>
      </c>
      <c r="E599" s="0" t="s">
        <v>577</v>
      </c>
      <c r="G599" s="174" t="n">
        <f aca="false">MONTH(A599)+100</f>
        <v>111</v>
      </c>
      <c r="H599" s="0" t="n">
        <f aca="false">IF(MONTH(A599)=MONTH(A598),H598+1,1001)</f>
        <v>1002</v>
      </c>
      <c r="I599" s="0" t="str">
        <f aca="false">YEAR(A599)&amp;RIGHT(G599,2)&amp;RIGHT(H599,3)</f>
        <v>202011002</v>
      </c>
      <c r="J599" s="122" t="s">
        <v>6161</v>
      </c>
      <c r="L599" s="0" t="s">
        <v>314</v>
      </c>
      <c r="N599" s="0" t="s">
        <v>80</v>
      </c>
      <c r="O599" s="7" t="n">
        <v>0.648611111111111</v>
      </c>
      <c r="P599" s="7" t="n">
        <v>0.666666666666667</v>
      </c>
      <c r="Q599" s="0" t="s">
        <v>578</v>
      </c>
      <c r="S599" s="0" t="s">
        <v>75</v>
      </c>
      <c r="T599" s="0" t="s">
        <v>6089</v>
      </c>
    </row>
    <row r="600" customFormat="false" ht="15" hidden="true" customHeight="false" outlineLevel="0" collapsed="false">
      <c r="A600" s="170" t="n">
        <v>44139</v>
      </c>
      <c r="B600" s="0" t="s">
        <v>2558</v>
      </c>
      <c r="C600" s="1" t="n">
        <v>300</v>
      </c>
      <c r="D600" s="0" t="s">
        <v>104</v>
      </c>
      <c r="E600" s="0" t="s">
        <v>2559</v>
      </c>
      <c r="G600" s="174" t="n">
        <f aca="false">MONTH(A600)+100</f>
        <v>111</v>
      </c>
      <c r="H600" s="0" t="n">
        <f aca="false">IF(MONTH(A600)=MONTH(A599),H599+1,1001)</f>
        <v>1003</v>
      </c>
      <c r="I600" s="0" t="str">
        <f aca="false">YEAR(A600)&amp;RIGHT(G600,2)&amp;RIGHT(H600,3)</f>
        <v>202011003</v>
      </c>
      <c r="J600" s="122" t="s">
        <v>6587</v>
      </c>
      <c r="L600" s="0" t="s">
        <v>159</v>
      </c>
      <c r="N600" s="0" t="s">
        <v>80</v>
      </c>
      <c r="O600" s="7" t="n">
        <v>0.701388888888889</v>
      </c>
      <c r="P600" s="7" t="n">
        <v>0.723611111111111</v>
      </c>
      <c r="Q600" s="0" t="s">
        <v>2560</v>
      </c>
      <c r="S600" s="0" t="s">
        <v>75</v>
      </c>
      <c r="T600" s="0" t="s">
        <v>6089</v>
      </c>
    </row>
    <row r="601" customFormat="false" ht="15" hidden="false" customHeight="false" outlineLevel="0" collapsed="false">
      <c r="A601" s="170" t="n">
        <v>44140</v>
      </c>
      <c r="B601" s="0" t="s">
        <v>2562</v>
      </c>
      <c r="C601" s="1" t="n">
        <v>350</v>
      </c>
      <c r="D601" s="0" t="s">
        <v>181</v>
      </c>
      <c r="E601" s="0" t="s">
        <v>2563</v>
      </c>
      <c r="G601" s="174" t="n">
        <f aca="false">MONTH(A601)+100</f>
        <v>111</v>
      </c>
      <c r="H601" s="0" t="n">
        <f aca="false">IF(MONTH(A601)=MONTH(A600),H600+1,1001)</f>
        <v>1004</v>
      </c>
      <c r="I601" s="0" t="str">
        <f aca="false">YEAR(A601)&amp;RIGHT(G601,2)&amp;RIGHT(H601,3)</f>
        <v>202011004</v>
      </c>
      <c r="J601" s="122" t="s">
        <v>6588</v>
      </c>
      <c r="K601" s="0" t="s">
        <v>2564</v>
      </c>
      <c r="L601" s="0" t="s">
        <v>100</v>
      </c>
      <c r="N601" s="0" t="s">
        <v>80</v>
      </c>
      <c r="O601" s="7" t="n">
        <v>0.815277777777778</v>
      </c>
      <c r="P601" s="7" t="n">
        <v>0.851388888888889</v>
      </c>
      <c r="Q601" s="0" t="s">
        <v>2565</v>
      </c>
      <c r="R601" s="0" t="s">
        <v>2566</v>
      </c>
      <c r="S601" s="0" t="s">
        <v>75</v>
      </c>
      <c r="T601" s="0" t="s">
        <v>6097</v>
      </c>
    </row>
    <row r="602" customFormat="false" ht="15" hidden="true" customHeight="false" outlineLevel="0" collapsed="false">
      <c r="A602" s="170" t="n">
        <v>44140</v>
      </c>
      <c r="B602" s="0" t="s">
        <v>2567</v>
      </c>
      <c r="C602" s="1" t="n">
        <v>300</v>
      </c>
      <c r="D602" s="0" t="s">
        <v>77</v>
      </c>
      <c r="E602" s="0" t="s">
        <v>2568</v>
      </c>
      <c r="G602" s="174" t="n">
        <f aca="false">MONTH(A602)+100</f>
        <v>111</v>
      </c>
      <c r="H602" s="0" t="n">
        <f aca="false">IF(MONTH(A602)=MONTH(A601),H601+1,1001)</f>
        <v>1005</v>
      </c>
      <c r="I602" s="0" t="str">
        <f aca="false">YEAR(A602)&amp;RIGHT(G602,2)&amp;RIGHT(H602,3)</f>
        <v>202011005</v>
      </c>
      <c r="J602" s="122" t="s">
        <v>6589</v>
      </c>
      <c r="L602" s="0" t="s">
        <v>100</v>
      </c>
      <c r="N602" s="0" t="s">
        <v>80</v>
      </c>
      <c r="O602" s="7" t="n">
        <v>0.549305555555556</v>
      </c>
      <c r="P602" s="7" t="n">
        <v>0.65</v>
      </c>
      <c r="Q602" s="0" t="s">
        <v>2569</v>
      </c>
      <c r="S602" s="0" t="s">
        <v>75</v>
      </c>
      <c r="T602" s="0" t="s">
        <v>6097</v>
      </c>
    </row>
    <row r="603" customFormat="false" ht="15" hidden="true" customHeight="false" outlineLevel="0" collapsed="false">
      <c r="A603" s="170" t="n">
        <v>44140</v>
      </c>
      <c r="B603" s="0" t="s">
        <v>2570</v>
      </c>
      <c r="C603" s="1" t="n">
        <v>300</v>
      </c>
      <c r="D603" s="0" t="s">
        <v>77</v>
      </c>
      <c r="E603" s="0" t="s">
        <v>2571</v>
      </c>
      <c r="G603" s="174" t="n">
        <f aca="false">MONTH(A603)+100</f>
        <v>111</v>
      </c>
      <c r="H603" s="0" t="n">
        <f aca="false">IF(MONTH(A603)=MONTH(A602),H602+1,1001)</f>
        <v>1006</v>
      </c>
      <c r="I603" s="0" t="str">
        <f aca="false">YEAR(A603)&amp;RIGHT(G603,2)&amp;RIGHT(H603,3)</f>
        <v>202011006</v>
      </c>
      <c r="J603" s="122" t="s">
        <v>6590</v>
      </c>
      <c r="L603" s="0" t="s">
        <v>113</v>
      </c>
      <c r="N603" s="0" t="s">
        <v>80</v>
      </c>
      <c r="O603" s="7" t="n">
        <v>0.6625</v>
      </c>
      <c r="P603" s="7" t="n">
        <v>0.693055555555556</v>
      </c>
      <c r="Q603" s="0" t="s">
        <v>2572</v>
      </c>
      <c r="S603" s="0" t="s">
        <v>75</v>
      </c>
      <c r="T603" s="0" t="s">
        <v>6097</v>
      </c>
    </row>
    <row r="604" customFormat="false" ht="15" hidden="false" customHeight="false" outlineLevel="0" collapsed="false">
      <c r="A604" s="170" t="n">
        <v>44140</v>
      </c>
      <c r="B604" s="0" t="s">
        <v>2573</v>
      </c>
      <c r="C604" s="1" t="n">
        <v>450</v>
      </c>
      <c r="D604" s="0" t="s">
        <v>821</v>
      </c>
      <c r="E604" s="0" t="s">
        <v>2574</v>
      </c>
      <c r="G604" s="174" t="n">
        <f aca="false">MONTH(A604)+100</f>
        <v>111</v>
      </c>
      <c r="H604" s="0" t="n">
        <f aca="false">IF(MONTH(A604)=MONTH(A603),H603+1,1001)</f>
        <v>1007</v>
      </c>
      <c r="I604" s="0" t="str">
        <f aca="false">YEAR(A604)&amp;RIGHT(G604,2)&amp;RIGHT(H604,3)</f>
        <v>202011007</v>
      </c>
      <c r="J604" s="122" t="s">
        <v>6591</v>
      </c>
      <c r="K604" s="0" t="s">
        <v>2536</v>
      </c>
      <c r="L604" s="0" t="s">
        <v>314</v>
      </c>
      <c r="N604" s="0" t="s">
        <v>80</v>
      </c>
      <c r="O604" s="7" t="n">
        <v>0.763194444444444</v>
      </c>
      <c r="P604" s="7" t="n">
        <v>0.790972222222222</v>
      </c>
      <c r="Q604" s="0" t="s">
        <v>2575</v>
      </c>
      <c r="S604" s="0" t="s">
        <v>75</v>
      </c>
      <c r="T604" s="0" t="s">
        <v>6097</v>
      </c>
    </row>
    <row r="605" customFormat="false" ht="15" hidden="true" customHeight="false" outlineLevel="0" collapsed="false">
      <c r="A605" s="170" t="n">
        <v>44140</v>
      </c>
      <c r="B605" s="0" t="s">
        <v>2576</v>
      </c>
      <c r="C605" s="1" t="n">
        <v>400</v>
      </c>
      <c r="D605" s="0" t="s">
        <v>104</v>
      </c>
      <c r="E605" s="122" t="s">
        <v>2577</v>
      </c>
      <c r="F605" s="0" t="s">
        <v>6088</v>
      </c>
      <c r="G605" s="174" t="n">
        <f aca="false">MONTH(A605)+100</f>
        <v>111</v>
      </c>
      <c r="H605" s="0" t="n">
        <f aca="false">IF(MONTH(A605)=MONTH(A604),H604+1,1001)</f>
        <v>1008</v>
      </c>
      <c r="I605" s="0" t="str">
        <f aca="false">YEAR(A605)&amp;RIGHT(G605,2)&amp;RIGHT(H605,3)</f>
        <v>202011008</v>
      </c>
      <c r="J605" s="122" t="s">
        <v>6592</v>
      </c>
      <c r="L605" s="0" t="s">
        <v>113</v>
      </c>
      <c r="N605" s="0" t="s">
        <v>80</v>
      </c>
      <c r="O605" s="7" t="n">
        <v>0.2875</v>
      </c>
      <c r="P605" s="7" t="n">
        <v>0.309027777777778</v>
      </c>
      <c r="Q605" s="0" t="s">
        <v>2578</v>
      </c>
      <c r="S605" s="0" t="s">
        <v>75</v>
      </c>
      <c r="T605" s="0" t="s">
        <v>6097</v>
      </c>
    </row>
    <row r="606" customFormat="false" ht="15" hidden="true" customHeight="false" outlineLevel="0" collapsed="false">
      <c r="A606" s="170" t="n">
        <v>44140</v>
      </c>
      <c r="B606" s="0" t="s">
        <v>504</v>
      </c>
      <c r="C606" s="1" t="n">
        <v>350</v>
      </c>
      <c r="D606" s="0" t="s">
        <v>104</v>
      </c>
      <c r="E606" s="122" t="s">
        <v>2579</v>
      </c>
      <c r="F606" s="0" t="s">
        <v>6088</v>
      </c>
      <c r="G606" s="174" t="n">
        <f aca="false">MONTH(A606)+100</f>
        <v>111</v>
      </c>
      <c r="H606" s="0" t="n">
        <f aca="false">IF(MONTH(A606)=MONTH(A605),H605+1,1001)</f>
        <v>1009</v>
      </c>
      <c r="I606" s="0" t="str">
        <f aca="false">YEAR(A606)&amp;RIGHT(G606,2)&amp;RIGHT(H606,3)</f>
        <v>202011009</v>
      </c>
      <c r="J606" s="122" t="s">
        <v>6593</v>
      </c>
      <c r="L606" s="0" t="s">
        <v>113</v>
      </c>
      <c r="N606" s="0" t="s">
        <v>80</v>
      </c>
      <c r="O606" s="7" t="n">
        <v>0.452083333333333</v>
      </c>
      <c r="P606" s="7" t="n">
        <v>0.472222222222222</v>
      </c>
      <c r="Q606" s="0" t="s">
        <v>2580</v>
      </c>
      <c r="S606" s="0" t="s">
        <v>75</v>
      </c>
      <c r="T606" s="0" t="s">
        <v>6097</v>
      </c>
    </row>
    <row r="607" customFormat="false" ht="15" hidden="true" customHeight="false" outlineLevel="0" collapsed="false">
      <c r="A607" s="170" t="n">
        <v>44140</v>
      </c>
      <c r="B607" s="0" t="s">
        <v>1701</v>
      </c>
      <c r="C607" s="1" t="n">
        <v>400</v>
      </c>
      <c r="D607" s="0" t="s">
        <v>69</v>
      </c>
      <c r="E607" s="0" t="s">
        <v>2352</v>
      </c>
      <c r="G607" s="174" t="n">
        <f aca="false">MONTH(A607)+100</f>
        <v>111</v>
      </c>
      <c r="H607" s="0" t="n">
        <f aca="false">IF(MONTH(A607)=MONTH(A606),H606+1,1001)</f>
        <v>1010</v>
      </c>
      <c r="I607" s="0" t="str">
        <f aca="false">YEAR(A607)&amp;RIGHT(G607,2)&amp;RIGHT(H607,3)</f>
        <v>202011010</v>
      </c>
      <c r="J607" s="122" t="s">
        <v>6538</v>
      </c>
      <c r="K607" s="0" t="s">
        <v>1703</v>
      </c>
      <c r="L607" s="0" t="s">
        <v>79</v>
      </c>
      <c r="N607" s="0" t="s">
        <v>80</v>
      </c>
      <c r="O607" s="7" t="n">
        <v>0.386111111111111</v>
      </c>
      <c r="P607" s="7" t="n">
        <v>0.434027777777778</v>
      </c>
      <c r="Q607" s="0" t="s">
        <v>1704</v>
      </c>
      <c r="S607" s="0" t="s">
        <v>75</v>
      </c>
      <c r="T607" s="0" t="s">
        <v>6097</v>
      </c>
    </row>
    <row r="608" customFormat="false" ht="15" hidden="false" customHeight="false" outlineLevel="0" collapsed="false">
      <c r="A608" s="170" t="n">
        <v>44141</v>
      </c>
      <c r="B608" s="0" t="s">
        <v>2583</v>
      </c>
      <c r="C608" s="1" t="n">
        <v>350</v>
      </c>
      <c r="D608" s="0" t="s">
        <v>181</v>
      </c>
      <c r="E608" s="122" t="s">
        <v>2584</v>
      </c>
      <c r="F608" s="0" t="s">
        <v>6088</v>
      </c>
      <c r="G608" s="174" t="n">
        <f aca="false">MONTH(A608)+100</f>
        <v>111</v>
      </c>
      <c r="H608" s="0" t="n">
        <f aca="false">IF(MONTH(A608)=MONTH(A607),H607+1,1001)</f>
        <v>1011</v>
      </c>
      <c r="I608" s="0" t="str">
        <f aca="false">YEAR(A608)&amp;RIGHT(G608,2)&amp;RIGHT(H608,3)</f>
        <v>202011011</v>
      </c>
      <c r="J608" s="122" t="s">
        <v>6594</v>
      </c>
      <c r="K608" s="0" t="s">
        <v>2585</v>
      </c>
      <c r="L608" s="0" t="s">
        <v>394</v>
      </c>
      <c r="N608" s="0" t="s">
        <v>72</v>
      </c>
      <c r="O608" s="57" t="n">
        <v>0.685416666666667</v>
      </c>
      <c r="P608" s="57" t="n">
        <v>0.685416666666667</v>
      </c>
      <c r="Q608" s="0" t="s">
        <v>2586</v>
      </c>
      <c r="S608" s="0" t="s">
        <v>75</v>
      </c>
      <c r="T608" s="0" t="s">
        <v>5143</v>
      </c>
    </row>
    <row r="609" customFormat="false" ht="15" hidden="true" customHeight="false" outlineLevel="0" collapsed="false">
      <c r="A609" s="170" t="n">
        <v>44144</v>
      </c>
      <c r="B609" s="0" t="s">
        <v>2395</v>
      </c>
      <c r="C609" s="1" t="n">
        <v>300</v>
      </c>
      <c r="D609" s="0" t="s">
        <v>77</v>
      </c>
      <c r="E609" s="0" t="s">
        <v>2396</v>
      </c>
      <c r="G609" s="174" t="n">
        <f aca="false">MONTH(A609)+100</f>
        <v>111</v>
      </c>
      <c r="H609" s="0" t="n">
        <f aca="false">IF(MONTH(A609)=MONTH(A608),H608+1,1001)</f>
        <v>1012</v>
      </c>
      <c r="I609" s="0" t="str">
        <f aca="false">YEAR(A609)&amp;RIGHT(G609,2)&amp;RIGHT(H609,3)</f>
        <v>202011012</v>
      </c>
      <c r="J609" s="122" t="s">
        <v>6546</v>
      </c>
      <c r="L609" s="0" t="s">
        <v>183</v>
      </c>
      <c r="N609" s="0" t="s">
        <v>80</v>
      </c>
      <c r="O609" s="7" t="n">
        <v>0.4875</v>
      </c>
      <c r="P609" s="7" t="n">
        <v>0.507638888888889</v>
      </c>
      <c r="Q609" s="0" t="s">
        <v>2397</v>
      </c>
      <c r="S609" s="0" t="s">
        <v>115</v>
      </c>
      <c r="T609" s="0" t="s">
        <v>6091</v>
      </c>
    </row>
    <row r="610" customFormat="false" ht="15" hidden="false" customHeight="false" outlineLevel="0" collapsed="false">
      <c r="A610" s="170" t="n">
        <v>44144</v>
      </c>
      <c r="B610" s="0" t="s">
        <v>2591</v>
      </c>
      <c r="C610" s="1" t="n">
        <v>300</v>
      </c>
      <c r="D610" s="0" t="s">
        <v>821</v>
      </c>
      <c r="E610" s="122" t="s">
        <v>2592</v>
      </c>
      <c r="F610" s="0" t="s">
        <v>6088</v>
      </c>
      <c r="G610" s="174" t="n">
        <f aca="false">MONTH(A610)+100</f>
        <v>111</v>
      </c>
      <c r="H610" s="0" t="n">
        <f aca="false">IF(MONTH(A610)=MONTH(A609),H609+1,1001)</f>
        <v>1013</v>
      </c>
      <c r="I610" s="0" t="str">
        <f aca="false">YEAR(A610)&amp;RIGHT(G610,2)&amp;RIGHT(H610,3)</f>
        <v>202011013</v>
      </c>
      <c r="J610" s="122" t="s">
        <v>6595</v>
      </c>
      <c r="K610" s="0" t="s">
        <v>2593</v>
      </c>
      <c r="L610" s="0" t="s">
        <v>183</v>
      </c>
      <c r="N610" s="0" t="s">
        <v>80</v>
      </c>
      <c r="O610" s="7" t="n">
        <v>0.371527777777778</v>
      </c>
      <c r="P610" s="7" t="n">
        <v>0.428472222222222</v>
      </c>
      <c r="Q610" s="0" t="s">
        <v>2594</v>
      </c>
      <c r="S610" s="0" t="s">
        <v>115</v>
      </c>
      <c r="T610" s="0" t="s">
        <v>6091</v>
      </c>
    </row>
    <row r="611" customFormat="false" ht="15" hidden="false" customHeight="false" outlineLevel="0" collapsed="false">
      <c r="A611" s="170" t="n">
        <v>44144</v>
      </c>
      <c r="B611" s="0" t="s">
        <v>2595</v>
      </c>
      <c r="C611" s="1" t="n">
        <v>250</v>
      </c>
      <c r="D611" s="0" t="s">
        <v>821</v>
      </c>
      <c r="E611" s="0" t="s">
        <v>2596</v>
      </c>
      <c r="G611" s="174" t="n">
        <f aca="false">MONTH(A611)+100</f>
        <v>111</v>
      </c>
      <c r="H611" s="0" t="n">
        <f aca="false">IF(MONTH(A611)=MONTH(A610),H610+1,1001)</f>
        <v>1014</v>
      </c>
      <c r="I611" s="0" t="str">
        <f aca="false">YEAR(A611)&amp;RIGHT(G611,2)&amp;RIGHT(H611,3)</f>
        <v>202011014</v>
      </c>
      <c r="J611" s="122" t="s">
        <v>6596</v>
      </c>
      <c r="K611" s="0" t="s">
        <v>2536</v>
      </c>
      <c r="L611" s="0" t="s">
        <v>159</v>
      </c>
      <c r="N611" s="0" t="s">
        <v>80</v>
      </c>
      <c r="O611" s="7" t="n">
        <v>0.565972222222222</v>
      </c>
      <c r="P611" s="7" t="n">
        <v>0.725694444444444</v>
      </c>
      <c r="Q611" s="0" t="s">
        <v>2597</v>
      </c>
      <c r="S611" s="0" t="s">
        <v>115</v>
      </c>
      <c r="T611" s="0" t="s">
        <v>6091</v>
      </c>
    </row>
    <row r="612" customFormat="false" ht="15" hidden="true" customHeight="false" outlineLevel="0" collapsed="false">
      <c r="A612" s="170" t="n">
        <v>44144</v>
      </c>
      <c r="B612" s="0" t="s">
        <v>2598</v>
      </c>
      <c r="C612" s="1" t="n">
        <v>350</v>
      </c>
      <c r="D612" s="0" t="s">
        <v>104</v>
      </c>
      <c r="E612" s="0" t="s">
        <v>2599</v>
      </c>
      <c r="G612" s="174" t="n">
        <f aca="false">MONTH(A612)+100</f>
        <v>111</v>
      </c>
      <c r="H612" s="0" t="n">
        <f aca="false">IF(MONTH(A612)=MONTH(A611),H611+1,1001)</f>
        <v>1015</v>
      </c>
      <c r="I612" s="0" t="str">
        <f aca="false">YEAR(A612)&amp;RIGHT(G612,2)&amp;RIGHT(H612,3)</f>
        <v>202011015</v>
      </c>
      <c r="J612" s="122" t="s">
        <v>6597</v>
      </c>
      <c r="L612" s="0" t="s">
        <v>159</v>
      </c>
      <c r="N612" s="0" t="s">
        <v>80</v>
      </c>
      <c r="O612" s="7" t="n">
        <v>0.343055555555555</v>
      </c>
      <c r="P612" s="7" t="n">
        <v>0.349305555555556</v>
      </c>
      <c r="Q612" s="0" t="s">
        <v>2600</v>
      </c>
      <c r="S612" s="0" t="s">
        <v>115</v>
      </c>
      <c r="T612" s="0" t="s">
        <v>6091</v>
      </c>
    </row>
    <row r="613" customFormat="false" ht="15" hidden="false" customHeight="false" outlineLevel="0" collapsed="false">
      <c r="A613" s="170" t="n">
        <v>44145</v>
      </c>
      <c r="B613" s="0" t="s">
        <v>2602</v>
      </c>
      <c r="C613" s="1" t="n">
        <v>400</v>
      </c>
      <c r="D613" s="0" t="s">
        <v>821</v>
      </c>
      <c r="E613" s="0" t="s">
        <v>2603</v>
      </c>
      <c r="G613" s="174" t="n">
        <f aca="false">MONTH(A613)+100</f>
        <v>111</v>
      </c>
      <c r="H613" s="0" t="n">
        <f aca="false">IF(MONTH(A613)=MONTH(A612),H612+1,1001)</f>
        <v>1016</v>
      </c>
      <c r="I613" s="0" t="str">
        <f aca="false">YEAR(A613)&amp;RIGHT(G613,2)&amp;RIGHT(H613,3)</f>
        <v>202011016</v>
      </c>
      <c r="J613" s="122" t="s">
        <v>6598</v>
      </c>
      <c r="K613" s="0" t="s">
        <v>2536</v>
      </c>
      <c r="L613" s="0" t="s">
        <v>85</v>
      </c>
      <c r="N613" s="0" t="s">
        <v>80</v>
      </c>
      <c r="O613" s="7" t="n">
        <v>0.754166666666667</v>
      </c>
      <c r="P613" s="7" t="n">
        <v>0.770138888888889</v>
      </c>
      <c r="Q613" s="0" t="s">
        <v>2604</v>
      </c>
      <c r="S613" s="0" t="s">
        <v>115</v>
      </c>
      <c r="T613" s="0" t="s">
        <v>6095</v>
      </c>
    </row>
    <row r="614" customFormat="false" ht="15" hidden="false" customHeight="false" outlineLevel="0" collapsed="false">
      <c r="A614" s="170" t="n">
        <v>44145</v>
      </c>
      <c r="B614" s="0" t="s">
        <v>2605</v>
      </c>
      <c r="C614" s="1" t="n">
        <v>700</v>
      </c>
      <c r="D614" s="0" t="s">
        <v>821</v>
      </c>
      <c r="E614" s="0" t="s">
        <v>2606</v>
      </c>
      <c r="G614" s="174" t="n">
        <f aca="false">MONTH(A614)+100</f>
        <v>111</v>
      </c>
      <c r="H614" s="0" t="n">
        <f aca="false">IF(MONTH(A614)=MONTH(A613),H613+1,1001)</f>
        <v>1017</v>
      </c>
      <c r="I614" s="0" t="str">
        <f aca="false">YEAR(A614)&amp;RIGHT(G614,2)&amp;RIGHT(H614,3)</f>
        <v>202011017</v>
      </c>
      <c r="J614" s="122" t="s">
        <v>6599</v>
      </c>
      <c r="K614" s="0" t="s">
        <v>2607</v>
      </c>
      <c r="L614" s="0" t="s">
        <v>1227</v>
      </c>
      <c r="N614" s="0" t="s">
        <v>72</v>
      </c>
      <c r="O614" s="7" t="n">
        <v>0.941666666666667</v>
      </c>
      <c r="P614" s="7" t="n">
        <v>0.941666666666667</v>
      </c>
      <c r="Q614" s="0" t="s">
        <v>2608</v>
      </c>
      <c r="S614" s="0" t="s">
        <v>115</v>
      </c>
      <c r="T614" s="0" t="s">
        <v>6095</v>
      </c>
    </row>
    <row r="615" customFormat="false" ht="15" hidden="true" customHeight="false" outlineLevel="0" collapsed="false">
      <c r="A615" s="170" t="n">
        <v>44145</v>
      </c>
      <c r="B615" s="0" t="s">
        <v>2609</v>
      </c>
      <c r="C615" s="1" t="n">
        <v>400</v>
      </c>
      <c r="D615" s="0" t="s">
        <v>104</v>
      </c>
      <c r="E615" s="122" t="s">
        <v>2610</v>
      </c>
      <c r="F615" s="0" t="s">
        <v>6088</v>
      </c>
      <c r="G615" s="174" t="n">
        <f aca="false">MONTH(A615)+100</f>
        <v>111</v>
      </c>
      <c r="H615" s="0" t="n">
        <f aca="false">IF(MONTH(A615)=MONTH(A614),H614+1,1001)</f>
        <v>1018</v>
      </c>
      <c r="I615" s="0" t="str">
        <f aca="false">YEAR(A615)&amp;RIGHT(G615,2)&amp;RIGHT(H615,3)</f>
        <v>202011018</v>
      </c>
      <c r="J615" s="122" t="s">
        <v>6600</v>
      </c>
      <c r="K615" s="0" t="s">
        <v>2609</v>
      </c>
      <c r="L615" s="0" t="s">
        <v>187</v>
      </c>
      <c r="N615" s="0" t="s">
        <v>80</v>
      </c>
      <c r="O615" s="7" t="n">
        <v>0.828472222222222</v>
      </c>
      <c r="P615" s="7" t="n">
        <v>0.849305555555556</v>
      </c>
      <c r="Q615" s="0" t="s">
        <v>2611</v>
      </c>
      <c r="S615" s="0" t="s">
        <v>115</v>
      </c>
      <c r="T615" s="0" t="s">
        <v>6095</v>
      </c>
    </row>
    <row r="616" customFormat="false" ht="15" hidden="true" customHeight="false" outlineLevel="0" collapsed="false">
      <c r="A616" s="170" t="n">
        <v>44147</v>
      </c>
      <c r="B616" s="0" t="s">
        <v>576</v>
      </c>
      <c r="C616" s="1" t="n">
        <v>450</v>
      </c>
      <c r="D616" s="0" t="s">
        <v>104</v>
      </c>
      <c r="E616" s="0" t="s">
        <v>577</v>
      </c>
      <c r="G616" s="174" t="n">
        <f aca="false">MONTH(A616)+100</f>
        <v>111</v>
      </c>
      <c r="H616" s="0" t="n">
        <f aca="false">IF(MONTH(A616)=MONTH(A615),H615+1,1001)</f>
        <v>1019</v>
      </c>
      <c r="I616" s="0" t="str">
        <f aca="false">YEAR(A616)&amp;RIGHT(G616,2)&amp;RIGHT(H616,3)</f>
        <v>202011019</v>
      </c>
      <c r="J616" s="122" t="s">
        <v>6161</v>
      </c>
      <c r="L616" s="0" t="s">
        <v>314</v>
      </c>
      <c r="N616" s="0" t="s">
        <v>80</v>
      </c>
      <c r="O616" s="7" t="n">
        <v>0.422916666666667</v>
      </c>
      <c r="P616" s="7" t="n">
        <v>0.48125</v>
      </c>
      <c r="Q616" s="0" t="s">
        <v>578</v>
      </c>
      <c r="S616" s="0" t="s">
        <v>115</v>
      </c>
      <c r="T616" s="0" t="s">
        <v>6097</v>
      </c>
    </row>
    <row r="617" customFormat="false" ht="15" hidden="false" customHeight="false" outlineLevel="0" collapsed="false">
      <c r="A617" s="170" t="n">
        <v>44148</v>
      </c>
      <c r="B617" s="0" t="s">
        <v>2620</v>
      </c>
      <c r="C617" s="1" t="n">
        <v>350</v>
      </c>
      <c r="D617" s="0" t="s">
        <v>69</v>
      </c>
      <c r="E617" s="122" t="s">
        <v>2621</v>
      </c>
      <c r="F617" s="0" t="s">
        <v>6088</v>
      </c>
      <c r="G617" s="174" t="n">
        <f aca="false">MONTH(A617)+100</f>
        <v>111</v>
      </c>
      <c r="H617" s="0" t="n">
        <f aca="false">IF(MONTH(A617)=MONTH(A616),H616+1,1001)</f>
        <v>1020</v>
      </c>
      <c r="I617" s="0" t="str">
        <f aca="false">YEAR(A617)&amp;RIGHT(G617,2)&amp;RIGHT(H617,3)</f>
        <v>202011020</v>
      </c>
      <c r="J617" s="122" t="s">
        <v>6601</v>
      </c>
      <c r="K617" s="0" t="s">
        <v>2622</v>
      </c>
      <c r="L617" s="0" t="s">
        <v>79</v>
      </c>
      <c r="N617" s="0" t="s">
        <v>80</v>
      </c>
      <c r="O617" s="7" t="n">
        <v>0.530555555555556</v>
      </c>
      <c r="P617" s="7" t="n">
        <v>0.580555555555556</v>
      </c>
      <c r="Q617" s="0" t="s">
        <v>2623</v>
      </c>
      <c r="S617" s="0" t="s">
        <v>115</v>
      </c>
      <c r="T617" s="0" t="s">
        <v>5143</v>
      </c>
    </row>
    <row r="618" customFormat="false" ht="15" hidden="true" customHeight="false" outlineLevel="0" collapsed="false">
      <c r="A618" s="170" t="n">
        <v>44149</v>
      </c>
      <c r="B618" s="0" t="s">
        <v>2626</v>
      </c>
      <c r="C618" s="1" t="n">
        <v>350</v>
      </c>
      <c r="D618" s="0" t="s">
        <v>104</v>
      </c>
      <c r="E618" s="122" t="s">
        <v>2627</v>
      </c>
      <c r="F618" s="0" t="s">
        <v>6088</v>
      </c>
      <c r="G618" s="174" t="n">
        <f aca="false">MONTH(A618)+100</f>
        <v>111</v>
      </c>
      <c r="H618" s="0" t="n">
        <f aca="false">IF(MONTH(A618)=MONTH(A617),H617+1,1001)</f>
        <v>1021</v>
      </c>
      <c r="I618" s="0" t="str">
        <f aca="false">YEAR(A618)&amp;RIGHT(G618,2)&amp;RIGHT(H618,3)</f>
        <v>202011021</v>
      </c>
      <c r="J618" s="122" t="s">
        <v>6602</v>
      </c>
      <c r="L618" s="0" t="s">
        <v>159</v>
      </c>
      <c r="N618" s="0" t="s">
        <v>80</v>
      </c>
      <c r="O618" s="7" t="n">
        <v>0.45</v>
      </c>
      <c r="P618" s="7" t="n">
        <v>0.540277777777778</v>
      </c>
      <c r="Q618" s="0" t="s">
        <v>2628</v>
      </c>
      <c r="S618" s="0" t="s">
        <v>115</v>
      </c>
      <c r="T618" s="0" t="s">
        <v>6106</v>
      </c>
    </row>
    <row r="619" customFormat="false" ht="15" hidden="false" customHeight="false" outlineLevel="0" collapsed="false">
      <c r="A619" s="170" t="n">
        <v>44149</v>
      </c>
      <c r="B619" s="0" t="s">
        <v>2620</v>
      </c>
      <c r="C619" s="1" t="n">
        <v>350</v>
      </c>
      <c r="D619" s="0" t="s">
        <v>69</v>
      </c>
      <c r="E619" s="0" t="s">
        <v>2621</v>
      </c>
      <c r="G619" s="174" t="n">
        <f aca="false">MONTH(A619)+100</f>
        <v>111</v>
      </c>
      <c r="H619" s="0" t="n">
        <f aca="false">IF(MONTH(A619)=MONTH(A618),H618+1,1001)</f>
        <v>1022</v>
      </c>
      <c r="I619" s="0" t="str">
        <f aca="false">YEAR(A619)&amp;RIGHT(G619,2)&amp;RIGHT(H619,3)</f>
        <v>202011022</v>
      </c>
      <c r="J619" s="122" t="s">
        <v>6601</v>
      </c>
      <c r="K619" s="0" t="s">
        <v>2622</v>
      </c>
      <c r="L619" s="0" t="s">
        <v>79</v>
      </c>
      <c r="N619" s="0" t="s">
        <v>80</v>
      </c>
      <c r="O619" s="7" t="n">
        <v>0.328472222222222</v>
      </c>
      <c r="P619" s="7" t="n">
        <v>0.346527777777778</v>
      </c>
      <c r="Q619" s="0" t="s">
        <v>2623</v>
      </c>
      <c r="S619" s="0" t="s">
        <v>115</v>
      </c>
      <c r="T619" s="0" t="s">
        <v>6106</v>
      </c>
    </row>
    <row r="620" customFormat="false" ht="15" hidden="false" customHeight="false" outlineLevel="0" collapsed="false">
      <c r="A620" s="170" t="n">
        <v>44150</v>
      </c>
      <c r="B620" s="0" t="s">
        <v>2630</v>
      </c>
      <c r="C620" s="1" t="n">
        <v>340</v>
      </c>
      <c r="D620" s="0" t="s">
        <v>821</v>
      </c>
      <c r="E620" s="0" t="s">
        <v>2631</v>
      </c>
      <c r="G620" s="174" t="n">
        <f aca="false">MONTH(A620)+100</f>
        <v>111</v>
      </c>
      <c r="H620" s="0" t="n">
        <f aca="false">IF(MONTH(A620)=MONTH(A619),H619+1,1001)</f>
        <v>1023</v>
      </c>
      <c r="I620" s="0" t="str">
        <f aca="false">YEAR(A620)&amp;RIGHT(G620,2)&amp;RIGHT(H620,3)</f>
        <v>202011023</v>
      </c>
      <c r="J620" s="122" t="s">
        <v>6603</v>
      </c>
      <c r="K620" s="0" t="s">
        <v>2632</v>
      </c>
      <c r="L620" s="0" t="s">
        <v>187</v>
      </c>
      <c r="N620" s="0" t="s">
        <v>72</v>
      </c>
      <c r="O620" s="57"/>
      <c r="P620" s="57"/>
      <c r="Q620" s="0" t="s">
        <v>2633</v>
      </c>
      <c r="S620" s="0" t="s">
        <v>332</v>
      </c>
      <c r="T620" s="0" t="s">
        <v>6110</v>
      </c>
    </row>
    <row r="621" customFormat="false" ht="15" hidden="true" customHeight="false" outlineLevel="0" collapsed="false">
      <c r="A621" s="170" t="n">
        <v>44151</v>
      </c>
      <c r="B621" s="0" t="s">
        <v>2634</v>
      </c>
      <c r="C621" s="1" t="n">
        <v>400</v>
      </c>
      <c r="D621" s="0" t="s">
        <v>104</v>
      </c>
      <c r="E621" s="0" t="s">
        <v>1254</v>
      </c>
      <c r="G621" s="174" t="n">
        <f aca="false">MONTH(A621)+100</f>
        <v>111</v>
      </c>
      <c r="H621" s="0" t="n">
        <f aca="false">IF(MONTH(A621)=MONTH(A620),H620+1,1001)</f>
        <v>1024</v>
      </c>
      <c r="I621" s="0" t="str">
        <f aca="false">YEAR(A621)&amp;RIGHT(G621,2)&amp;RIGHT(H621,3)</f>
        <v>202011024</v>
      </c>
      <c r="J621" s="122" t="s">
        <v>6279</v>
      </c>
      <c r="L621" s="0" t="s">
        <v>100</v>
      </c>
      <c r="N621" s="0" t="s">
        <v>80</v>
      </c>
      <c r="O621" s="7" t="n">
        <v>0.383333333333333</v>
      </c>
      <c r="P621" s="7" t="n">
        <v>0.393055555555556</v>
      </c>
      <c r="Q621" s="0" t="s">
        <v>1255</v>
      </c>
      <c r="S621" s="0" t="s">
        <v>332</v>
      </c>
      <c r="T621" s="0" t="s">
        <v>6091</v>
      </c>
    </row>
    <row r="622" customFormat="false" ht="15" hidden="false" customHeight="false" outlineLevel="0" collapsed="false">
      <c r="A622" s="170" t="n">
        <v>44152</v>
      </c>
      <c r="B622" s="0" t="s">
        <v>2642</v>
      </c>
      <c r="C622" s="1" t="n">
        <v>450</v>
      </c>
      <c r="D622" s="0" t="s">
        <v>821</v>
      </c>
      <c r="E622" s="122" t="s">
        <v>2643</v>
      </c>
      <c r="F622" s="0" t="s">
        <v>6088</v>
      </c>
      <c r="G622" s="174" t="n">
        <f aca="false">MONTH(A622)+100</f>
        <v>111</v>
      </c>
      <c r="H622" s="0" t="n">
        <f aca="false">IF(MONTH(A622)=MONTH(A621),H621+1,1001)</f>
        <v>1025</v>
      </c>
      <c r="I622" s="0" t="str">
        <f aca="false">YEAR(A622)&amp;RIGHT(G622,2)&amp;RIGHT(H622,3)</f>
        <v>202011025</v>
      </c>
      <c r="J622" s="122" t="s">
        <v>6604</v>
      </c>
      <c r="K622" s="0" t="s">
        <v>2644</v>
      </c>
      <c r="L622" s="0" t="s">
        <v>79</v>
      </c>
      <c r="N622" s="0" t="s">
        <v>80</v>
      </c>
      <c r="O622" s="7" t="n">
        <v>0.682638888888889</v>
      </c>
      <c r="P622" s="7" t="n">
        <v>0.732638888888889</v>
      </c>
      <c r="Q622" s="0" t="s">
        <v>2645</v>
      </c>
      <c r="R622" s="0" t="s">
        <v>2646</v>
      </c>
      <c r="S622" s="0" t="s">
        <v>332</v>
      </c>
      <c r="T622" s="0" t="s">
        <v>6095</v>
      </c>
    </row>
    <row r="623" customFormat="false" ht="15" hidden="true" customHeight="false" outlineLevel="0" collapsed="false">
      <c r="A623" s="170" t="n">
        <v>44152</v>
      </c>
      <c r="B623" s="0" t="s">
        <v>2647</v>
      </c>
      <c r="C623" s="1" t="n">
        <v>400</v>
      </c>
      <c r="D623" s="0" t="s">
        <v>104</v>
      </c>
      <c r="E623" s="122" t="s">
        <v>2648</v>
      </c>
      <c r="F623" s="0" t="s">
        <v>6088</v>
      </c>
      <c r="G623" s="174" t="n">
        <f aca="false">MONTH(A623)+100</f>
        <v>111</v>
      </c>
      <c r="H623" s="0" t="n">
        <f aca="false">IF(MONTH(A623)=MONTH(A622),H622+1,1001)</f>
        <v>1026</v>
      </c>
      <c r="I623" s="0" t="str">
        <f aca="false">YEAR(A623)&amp;RIGHT(G623,2)&amp;RIGHT(H623,3)</f>
        <v>202011026</v>
      </c>
      <c r="J623" s="122" t="s">
        <v>6605</v>
      </c>
      <c r="L623" s="0" t="s">
        <v>79</v>
      </c>
      <c r="N623" s="0" t="s">
        <v>80</v>
      </c>
      <c r="O623" s="7" t="n">
        <v>0.853472222222222</v>
      </c>
      <c r="P623" s="7" t="n">
        <v>0.893055555555556</v>
      </c>
      <c r="Q623" s="0" t="s">
        <v>2649</v>
      </c>
      <c r="S623" s="0" t="s">
        <v>332</v>
      </c>
      <c r="T623" s="0" t="s">
        <v>6095</v>
      </c>
    </row>
    <row r="624" customFormat="false" ht="15" hidden="false" customHeight="false" outlineLevel="0" collapsed="false">
      <c r="A624" s="170" t="n">
        <v>44153</v>
      </c>
      <c r="B624" s="0" t="s">
        <v>68</v>
      </c>
      <c r="C624" s="1" t="n">
        <v>450</v>
      </c>
      <c r="D624" s="0" t="s">
        <v>69</v>
      </c>
      <c r="E624" s="0" t="s">
        <v>70</v>
      </c>
      <c r="G624" s="174" t="n">
        <f aca="false">MONTH(A624)+100</f>
        <v>111</v>
      </c>
      <c r="H624" s="0" t="n">
        <f aca="false">IF(MONTH(A624)=MONTH(A623),H623+1,1001)</f>
        <v>1027</v>
      </c>
      <c r="I624" s="0" t="str">
        <f aca="false">YEAR(A624)&amp;RIGHT(G624,2)&amp;RIGHT(H624,3)</f>
        <v>202011027</v>
      </c>
      <c r="J624" s="122" t="n">
        <v>202003001</v>
      </c>
      <c r="K624" s="0" t="s">
        <v>71</v>
      </c>
      <c r="L624" s="0" t="s">
        <v>113</v>
      </c>
      <c r="N624" s="0" t="s">
        <v>80</v>
      </c>
      <c r="O624" s="7" t="n">
        <v>0.770138888888889</v>
      </c>
      <c r="P624" s="7" t="n">
        <v>0.801388888888889</v>
      </c>
      <c r="Q624" s="0" t="s">
        <v>74</v>
      </c>
      <c r="S624" s="0" t="s">
        <v>332</v>
      </c>
      <c r="T624" s="0" t="s">
        <v>6089</v>
      </c>
    </row>
    <row r="625" customFormat="false" ht="15" hidden="false" customHeight="false" outlineLevel="0" collapsed="false">
      <c r="A625" s="170" t="n">
        <v>44155</v>
      </c>
      <c r="B625" s="0" t="s">
        <v>2656</v>
      </c>
      <c r="C625" s="1" t="n">
        <v>300</v>
      </c>
      <c r="D625" s="0" t="s">
        <v>821</v>
      </c>
      <c r="E625" s="0" t="s">
        <v>2657</v>
      </c>
      <c r="G625" s="174" t="n">
        <f aca="false">MONTH(A625)+100</f>
        <v>111</v>
      </c>
      <c r="H625" s="0" t="n">
        <f aca="false">IF(MONTH(A625)=MONTH(A624),H624+1,1001)</f>
        <v>1028</v>
      </c>
      <c r="I625" s="0" t="str">
        <f aca="false">YEAR(A625)&amp;RIGHT(G625,2)&amp;RIGHT(H625,3)</f>
        <v>202011028</v>
      </c>
      <c r="J625" s="122" t="s">
        <v>6606</v>
      </c>
      <c r="K625" s="0" t="s">
        <v>2658</v>
      </c>
      <c r="L625" s="0" t="s">
        <v>100</v>
      </c>
      <c r="N625" s="0" t="s">
        <v>80</v>
      </c>
      <c r="O625" s="7" t="n">
        <v>0.380555555555556</v>
      </c>
      <c r="P625" s="7" t="n">
        <v>0.672222222222222</v>
      </c>
      <c r="Q625" s="0" t="s">
        <v>2659</v>
      </c>
      <c r="S625" s="0" t="s">
        <v>332</v>
      </c>
      <c r="T625" s="0" t="s">
        <v>5143</v>
      </c>
    </row>
    <row r="626" customFormat="false" ht="15" hidden="true" customHeight="false" outlineLevel="0" collapsed="false">
      <c r="A626" s="170" t="n">
        <v>44155</v>
      </c>
      <c r="B626" s="0" t="s">
        <v>504</v>
      </c>
      <c r="C626" s="1" t="n">
        <v>500</v>
      </c>
      <c r="D626" s="0" t="s">
        <v>104</v>
      </c>
      <c r="E626" s="0" t="s">
        <v>505</v>
      </c>
      <c r="G626" s="174" t="n">
        <f aca="false">MONTH(A626)+100</f>
        <v>111</v>
      </c>
      <c r="H626" s="0" t="n">
        <f aca="false">IF(MONTH(A626)=MONTH(A625),H625+1,1001)</f>
        <v>1029</v>
      </c>
      <c r="I626" s="0" t="str">
        <f aca="false">YEAR(A626)&amp;RIGHT(G626,2)&amp;RIGHT(H626,3)</f>
        <v>202011029</v>
      </c>
      <c r="J626" s="122" t="s">
        <v>6153</v>
      </c>
      <c r="L626" s="0" t="s">
        <v>113</v>
      </c>
      <c r="N626" s="0" t="s">
        <v>80</v>
      </c>
      <c r="O626" s="7" t="n">
        <v>0.221527777777778</v>
      </c>
      <c r="P626" s="7" t="n">
        <v>0.252083333333333</v>
      </c>
      <c r="Q626" s="0" t="s">
        <v>506</v>
      </c>
      <c r="R626" s="0" t="s">
        <v>2378</v>
      </c>
      <c r="S626" s="0" t="s">
        <v>332</v>
      </c>
      <c r="T626" s="0" t="s">
        <v>5143</v>
      </c>
    </row>
    <row r="627" customFormat="false" ht="15" hidden="false" customHeight="false" outlineLevel="0" collapsed="false">
      <c r="A627" s="170" t="n">
        <v>44156</v>
      </c>
      <c r="B627" s="0" t="s">
        <v>2661</v>
      </c>
      <c r="C627" s="1" t="n">
        <v>330</v>
      </c>
      <c r="D627" s="0" t="s">
        <v>821</v>
      </c>
      <c r="E627" s="0" t="s">
        <v>2662</v>
      </c>
      <c r="G627" s="174" t="n">
        <f aca="false">MONTH(A627)+100</f>
        <v>111</v>
      </c>
      <c r="H627" s="0" t="n">
        <f aca="false">IF(MONTH(A627)=MONTH(A626),H626+1,1001)</f>
        <v>1030</v>
      </c>
      <c r="I627" s="0" t="str">
        <f aca="false">YEAR(A627)&amp;RIGHT(G627,2)&amp;RIGHT(H627,3)</f>
        <v>202011030</v>
      </c>
      <c r="J627" s="122" t="s">
        <v>6607</v>
      </c>
      <c r="K627" s="0" t="s">
        <v>2663</v>
      </c>
      <c r="L627" s="0" t="s">
        <v>187</v>
      </c>
      <c r="N627" s="0" t="s">
        <v>80</v>
      </c>
      <c r="O627" s="7" t="n">
        <v>0.670138888888889</v>
      </c>
      <c r="P627" s="7" t="n">
        <v>0.697916666666667</v>
      </c>
      <c r="Q627" s="0" t="s">
        <v>2664</v>
      </c>
      <c r="S627" s="0" t="s">
        <v>332</v>
      </c>
      <c r="T627" s="0" t="s">
        <v>6106</v>
      </c>
    </row>
    <row r="628" customFormat="false" ht="15" hidden="true" customHeight="false" outlineLevel="0" collapsed="false">
      <c r="A628" s="170" t="n">
        <v>44156</v>
      </c>
      <c r="B628" s="0" t="s">
        <v>1126</v>
      </c>
      <c r="C628" s="1" t="n">
        <v>450</v>
      </c>
      <c r="D628" s="0" t="s">
        <v>104</v>
      </c>
      <c r="E628" s="0" t="s">
        <v>2665</v>
      </c>
      <c r="G628" s="174" t="n">
        <f aca="false">MONTH(A628)+100</f>
        <v>111</v>
      </c>
      <c r="H628" s="0" t="n">
        <f aca="false">IF(MONTH(A628)=MONTH(A627),H627+1,1001)</f>
        <v>1031</v>
      </c>
      <c r="I628" s="0" t="str">
        <f aca="false">YEAR(A628)&amp;RIGHT(G628,2)&amp;RIGHT(H628,3)</f>
        <v>202011031</v>
      </c>
      <c r="J628" s="122" t="s">
        <v>6608</v>
      </c>
      <c r="L628" s="0" t="s">
        <v>113</v>
      </c>
      <c r="N628" s="0" t="s">
        <v>80</v>
      </c>
      <c r="O628" s="7" t="n">
        <v>0.341666666666667</v>
      </c>
      <c r="P628" s="7" t="n">
        <v>0.365277777777778</v>
      </c>
      <c r="Q628" s="0" t="s">
        <v>2666</v>
      </c>
      <c r="S628" s="0" t="s">
        <v>332</v>
      </c>
      <c r="T628" s="0" t="s">
        <v>6106</v>
      </c>
    </row>
    <row r="629" customFormat="false" ht="15" hidden="false" customHeight="false" outlineLevel="0" collapsed="false">
      <c r="A629" s="170" t="n">
        <v>44158</v>
      </c>
      <c r="B629" s="0" t="s">
        <v>2673</v>
      </c>
      <c r="C629" s="1" t="n">
        <v>350</v>
      </c>
      <c r="D629" s="0" t="s">
        <v>821</v>
      </c>
      <c r="E629" s="0" t="s">
        <v>2674</v>
      </c>
      <c r="G629" s="174" t="n">
        <f aca="false">MONTH(A629)+100</f>
        <v>111</v>
      </c>
      <c r="H629" s="0" t="n">
        <f aca="false">IF(MONTH(A629)=MONTH(A628),H628+1,1001)</f>
        <v>1032</v>
      </c>
      <c r="I629" s="0" t="str">
        <f aca="false">YEAR(A629)&amp;RIGHT(G629,2)&amp;RIGHT(H629,3)</f>
        <v>202011032</v>
      </c>
      <c r="J629" s="122" t="s">
        <v>6609</v>
      </c>
      <c r="K629" s="0" t="s">
        <v>2675</v>
      </c>
      <c r="L629" s="0" t="s">
        <v>100</v>
      </c>
      <c r="N629" s="0" t="s">
        <v>80</v>
      </c>
      <c r="O629" s="7" t="n">
        <v>0.607638888888889</v>
      </c>
      <c r="P629" s="7" t="n">
        <v>0.618055555555556</v>
      </c>
      <c r="Q629" s="0" t="s">
        <v>2676</v>
      </c>
      <c r="S629" s="0" t="s">
        <v>120</v>
      </c>
      <c r="T629" s="0" t="s">
        <v>6091</v>
      </c>
    </row>
    <row r="630" customFormat="false" ht="15" hidden="true" customHeight="false" outlineLevel="0" collapsed="false">
      <c r="A630" s="170" t="n">
        <v>44158</v>
      </c>
      <c r="B630" s="0" t="s">
        <v>2677</v>
      </c>
      <c r="C630" s="1" t="n">
        <v>400</v>
      </c>
      <c r="D630" s="0" t="s">
        <v>104</v>
      </c>
      <c r="E630" s="0" t="s">
        <v>2678</v>
      </c>
      <c r="G630" s="174" t="n">
        <f aca="false">MONTH(A630)+100</f>
        <v>111</v>
      </c>
      <c r="H630" s="0" t="n">
        <f aca="false">IF(MONTH(A630)=MONTH(A629),H629+1,1001)</f>
        <v>1033</v>
      </c>
      <c r="I630" s="0" t="str">
        <f aca="false">YEAR(A630)&amp;RIGHT(G630,2)&amp;RIGHT(H630,3)</f>
        <v>202011033</v>
      </c>
      <c r="J630" s="122" t="s">
        <v>6610</v>
      </c>
      <c r="L630" s="0" t="s">
        <v>187</v>
      </c>
      <c r="N630" s="0" t="s">
        <v>80</v>
      </c>
      <c r="O630" s="7" t="n">
        <v>0.465277777777778</v>
      </c>
      <c r="P630" s="7" t="n">
        <v>0.475</v>
      </c>
      <c r="Q630" s="0" t="s">
        <v>2679</v>
      </c>
      <c r="S630" s="0" t="s">
        <v>120</v>
      </c>
      <c r="T630" s="0" t="s">
        <v>6091</v>
      </c>
    </row>
    <row r="631" customFormat="false" ht="15" hidden="false" customHeight="false" outlineLevel="0" collapsed="false">
      <c r="A631" s="170" t="n">
        <v>44159</v>
      </c>
      <c r="B631" s="0" t="s">
        <v>2681</v>
      </c>
      <c r="C631" s="1" t="n">
        <v>400</v>
      </c>
      <c r="D631" s="0" t="s">
        <v>821</v>
      </c>
      <c r="E631" s="0" t="s">
        <v>2682</v>
      </c>
      <c r="G631" s="174" t="n">
        <f aca="false">MONTH(A631)+100</f>
        <v>111</v>
      </c>
      <c r="H631" s="0" t="n">
        <f aca="false">IF(MONTH(A631)=MONTH(A630),H630+1,1001)</f>
        <v>1034</v>
      </c>
      <c r="I631" s="0" t="str">
        <f aca="false">YEAR(A631)&amp;RIGHT(G631,2)&amp;RIGHT(H631,3)</f>
        <v>202011034</v>
      </c>
      <c r="J631" s="122" t="s">
        <v>6611</v>
      </c>
      <c r="K631" s="0" t="s">
        <v>2683</v>
      </c>
      <c r="L631" s="0" t="s">
        <v>113</v>
      </c>
      <c r="N631" s="0" t="s">
        <v>80</v>
      </c>
      <c r="O631" s="7" t="n">
        <v>0.39375</v>
      </c>
      <c r="P631" s="7" t="n">
        <v>0.415277777777778</v>
      </c>
      <c r="Q631" s="0" t="s">
        <v>2684</v>
      </c>
      <c r="S631" s="0" t="s">
        <v>120</v>
      </c>
      <c r="T631" s="0" t="s">
        <v>6095</v>
      </c>
    </row>
    <row r="632" customFormat="false" ht="15" hidden="true" customHeight="false" outlineLevel="0" collapsed="false">
      <c r="A632" s="170" t="n">
        <v>44159</v>
      </c>
      <c r="B632" s="0" t="s">
        <v>2685</v>
      </c>
      <c r="C632" s="1" t="n">
        <v>500</v>
      </c>
      <c r="D632" s="0" t="s">
        <v>104</v>
      </c>
      <c r="E632" s="0" t="s">
        <v>2686</v>
      </c>
      <c r="G632" s="174" t="n">
        <f aca="false">MONTH(A632)+100</f>
        <v>111</v>
      </c>
      <c r="H632" s="0" t="n">
        <f aca="false">IF(MONTH(A632)=MONTH(A631),H631+1,1001)</f>
        <v>1035</v>
      </c>
      <c r="I632" s="0" t="str">
        <f aca="false">YEAR(A632)&amp;RIGHT(G632,2)&amp;RIGHT(H632,3)</f>
        <v>202011035</v>
      </c>
      <c r="J632" s="122" t="s">
        <v>6612</v>
      </c>
      <c r="L632" s="0" t="s">
        <v>79</v>
      </c>
      <c r="N632" s="0" t="s">
        <v>80</v>
      </c>
      <c r="O632" s="7" t="n">
        <v>0.313888888888889</v>
      </c>
      <c r="P632" s="7" t="n">
        <v>0.35625</v>
      </c>
      <c r="Q632" s="0" t="s">
        <v>2687</v>
      </c>
      <c r="S632" s="0" t="s">
        <v>120</v>
      </c>
      <c r="T632" s="0" t="s">
        <v>6095</v>
      </c>
    </row>
    <row r="633" customFormat="false" ht="15" hidden="false" customHeight="false" outlineLevel="0" collapsed="false">
      <c r="A633" s="170" t="n">
        <v>44161</v>
      </c>
      <c r="B633" s="0" t="s">
        <v>2691</v>
      </c>
      <c r="C633" s="1" t="n">
        <v>350</v>
      </c>
      <c r="D633" s="0" t="s">
        <v>821</v>
      </c>
      <c r="E633" s="0" t="s">
        <v>2692</v>
      </c>
      <c r="G633" s="174" t="n">
        <f aca="false">MONTH(A633)+100</f>
        <v>111</v>
      </c>
      <c r="H633" s="0" t="n">
        <f aca="false">IF(MONTH(A633)=MONTH(A632),H632+1,1001)</f>
        <v>1036</v>
      </c>
      <c r="I633" s="0" t="str">
        <f aca="false">YEAR(A633)&amp;RIGHT(G633,2)&amp;RIGHT(H633,3)</f>
        <v>202011036</v>
      </c>
      <c r="J633" s="122" t="s">
        <v>6613</v>
      </c>
      <c r="K633" s="0" t="s">
        <v>2693</v>
      </c>
      <c r="L633" s="0" t="s">
        <v>187</v>
      </c>
      <c r="N633" s="0" t="s">
        <v>80</v>
      </c>
      <c r="O633" s="7" t="n">
        <v>0.371527777777778</v>
      </c>
      <c r="P633" s="7" t="n">
        <v>0.386111111111111</v>
      </c>
      <c r="Q633" s="0" t="s">
        <v>2694</v>
      </c>
      <c r="S633" s="0" t="s">
        <v>120</v>
      </c>
      <c r="T633" s="0" t="s">
        <v>6097</v>
      </c>
    </row>
    <row r="634" customFormat="false" ht="15" hidden="true" customHeight="false" outlineLevel="0" collapsed="false">
      <c r="A634" s="170" t="n">
        <v>44161</v>
      </c>
      <c r="B634" s="0" t="s">
        <v>314</v>
      </c>
      <c r="C634" s="1" t="n">
        <v>450</v>
      </c>
      <c r="D634" s="0" t="s">
        <v>104</v>
      </c>
      <c r="E634" s="0" t="s">
        <v>2695</v>
      </c>
      <c r="G634" s="174" t="n">
        <f aca="false">MONTH(A634)+100</f>
        <v>111</v>
      </c>
      <c r="H634" s="0" t="n">
        <f aca="false">IF(MONTH(A634)=MONTH(A633),H633+1,1001)</f>
        <v>1037</v>
      </c>
      <c r="I634" s="0" t="str">
        <f aca="false">YEAR(A634)&amp;RIGHT(G634,2)&amp;RIGHT(H634,3)</f>
        <v>202011037</v>
      </c>
      <c r="J634" s="122" t="s">
        <v>6614</v>
      </c>
      <c r="L634" s="0" t="s">
        <v>314</v>
      </c>
      <c r="N634" s="0" t="s">
        <v>80</v>
      </c>
      <c r="O634" s="7" t="n">
        <v>0.294444444444444</v>
      </c>
      <c r="P634" s="7" t="n">
        <v>0.325</v>
      </c>
      <c r="Q634" s="0" t="s">
        <v>2696</v>
      </c>
      <c r="S634" s="0" t="s">
        <v>120</v>
      </c>
      <c r="T634" s="0" t="s">
        <v>6097</v>
      </c>
    </row>
    <row r="635" customFormat="false" ht="15" hidden="true" customHeight="false" outlineLevel="0" collapsed="false">
      <c r="A635" s="170" t="n">
        <v>44161</v>
      </c>
      <c r="B635" s="0" t="s">
        <v>2697</v>
      </c>
      <c r="C635" s="1" t="n">
        <v>350</v>
      </c>
      <c r="D635" s="0" t="s">
        <v>104</v>
      </c>
      <c r="E635" s="0" t="s">
        <v>2698</v>
      </c>
      <c r="G635" s="174" t="n">
        <f aca="false">MONTH(A635)+100</f>
        <v>111</v>
      </c>
      <c r="H635" s="0" t="n">
        <f aca="false">IF(MONTH(A635)=MONTH(A634),H634+1,1001)</f>
        <v>1038</v>
      </c>
      <c r="I635" s="0" t="str">
        <f aca="false">YEAR(A635)&amp;RIGHT(G635,2)&amp;RIGHT(H635,3)</f>
        <v>202011038</v>
      </c>
      <c r="J635" s="122" t="s">
        <v>6615</v>
      </c>
      <c r="L635" s="0" t="s">
        <v>187</v>
      </c>
      <c r="N635" s="0" t="s">
        <v>80</v>
      </c>
      <c r="O635" s="7" t="n">
        <v>0.411805555555556</v>
      </c>
      <c r="P635" s="7" t="n">
        <v>0.413194444444444</v>
      </c>
      <c r="Q635" s="0" t="s">
        <v>2699</v>
      </c>
      <c r="S635" s="0" t="s">
        <v>120</v>
      </c>
      <c r="T635" s="0" t="s">
        <v>6097</v>
      </c>
    </row>
    <row r="636" customFormat="false" ht="15" hidden="false" customHeight="false" outlineLevel="0" collapsed="false">
      <c r="A636" s="170" t="n">
        <v>44162</v>
      </c>
      <c r="B636" s="0" t="s">
        <v>2701</v>
      </c>
      <c r="C636" s="1" t="n">
        <v>50</v>
      </c>
      <c r="D636" s="0" t="s">
        <v>821</v>
      </c>
      <c r="E636" s="0" t="s">
        <v>2702</v>
      </c>
      <c r="G636" s="174" t="n">
        <f aca="false">MONTH(A636)+100</f>
        <v>111</v>
      </c>
      <c r="H636" s="0" t="n">
        <f aca="false">IF(MONTH(A636)=MONTH(A635),H635+1,1001)</f>
        <v>1039</v>
      </c>
      <c r="I636" s="0" t="str">
        <f aca="false">YEAR(A636)&amp;RIGHT(G636,2)&amp;RIGHT(H636,3)</f>
        <v>202011039</v>
      </c>
      <c r="J636" s="122" t="s">
        <v>6616</v>
      </c>
      <c r="K636" s="0" t="s">
        <v>2703</v>
      </c>
      <c r="L636" s="0" t="s">
        <v>183</v>
      </c>
      <c r="N636" s="0" t="s">
        <v>80</v>
      </c>
      <c r="O636" s="7" t="n">
        <v>0.601388888888889</v>
      </c>
      <c r="P636" s="7" t="n">
        <v>0.680555555555555</v>
      </c>
      <c r="Q636" s="0" t="s">
        <v>2704</v>
      </c>
      <c r="R636" s="0" t="s">
        <v>2705</v>
      </c>
      <c r="S636" s="0" t="s">
        <v>120</v>
      </c>
      <c r="T636" s="0" t="s">
        <v>5143</v>
      </c>
    </row>
    <row r="637" customFormat="false" ht="15" hidden="false" customHeight="false" outlineLevel="0" collapsed="false">
      <c r="A637" s="170" t="n">
        <v>44162</v>
      </c>
      <c r="B637" s="0" t="s">
        <v>2706</v>
      </c>
      <c r="C637" s="1" t="n">
        <v>400</v>
      </c>
      <c r="D637" s="0" t="s">
        <v>821</v>
      </c>
      <c r="E637" s="0" t="s">
        <v>2707</v>
      </c>
      <c r="G637" s="174" t="n">
        <f aca="false">MONTH(A637)+100</f>
        <v>111</v>
      </c>
      <c r="H637" s="0" t="n">
        <f aca="false">IF(MONTH(A637)=MONTH(A636),H636+1,1001)</f>
        <v>1040</v>
      </c>
      <c r="I637" s="0" t="str">
        <f aca="false">YEAR(A637)&amp;RIGHT(G637,2)&amp;RIGHT(H637,3)</f>
        <v>202011040</v>
      </c>
      <c r="J637" s="122" t="s">
        <v>6617</v>
      </c>
      <c r="K637" s="0" t="s">
        <v>2708</v>
      </c>
      <c r="L637" s="0" t="s">
        <v>100</v>
      </c>
      <c r="N637" s="0" t="s">
        <v>80</v>
      </c>
      <c r="O637" s="7" t="n">
        <v>0.729861111111111</v>
      </c>
      <c r="P637" s="7" t="n">
        <v>0.763888888888889</v>
      </c>
      <c r="Q637" s="0" t="s">
        <v>2709</v>
      </c>
      <c r="S637" s="0" t="s">
        <v>120</v>
      </c>
      <c r="T637" s="0" t="s">
        <v>5143</v>
      </c>
    </row>
    <row r="638" customFormat="false" ht="15" hidden="true" customHeight="false" outlineLevel="0" collapsed="false">
      <c r="A638" s="170" t="n">
        <v>44162</v>
      </c>
      <c r="B638" s="0" t="s">
        <v>2377</v>
      </c>
      <c r="C638" s="1" t="n">
        <v>400</v>
      </c>
      <c r="D638" s="0" t="s">
        <v>104</v>
      </c>
      <c r="E638" s="0" t="s">
        <v>2015</v>
      </c>
      <c r="G638" s="174" t="n">
        <f aca="false">MONTH(A638)+100</f>
        <v>111</v>
      </c>
      <c r="H638" s="0" t="n">
        <f aca="false">IF(MONTH(A638)=MONTH(A637),H637+1,1001)</f>
        <v>1041</v>
      </c>
      <c r="I638" s="0" t="str">
        <f aca="false">YEAR(A638)&amp;RIGHT(G638,2)&amp;RIGHT(H638,3)</f>
        <v>202011041</v>
      </c>
      <c r="J638" s="122" t="s">
        <v>6457</v>
      </c>
      <c r="L638" s="0" t="s">
        <v>113</v>
      </c>
      <c r="N638" s="0" t="s">
        <v>80</v>
      </c>
      <c r="O638" s="7" t="n">
        <v>0.352777777777778</v>
      </c>
      <c r="P638" s="7" t="n">
        <v>0.375694444444444</v>
      </c>
      <c r="Q638" s="0" t="s">
        <v>2016</v>
      </c>
      <c r="S638" s="0" t="s">
        <v>120</v>
      </c>
      <c r="T638" s="0" t="s">
        <v>5143</v>
      </c>
    </row>
    <row r="639" customFormat="false" ht="15" hidden="true" customHeight="false" outlineLevel="0" collapsed="false">
      <c r="A639" s="170" t="n">
        <v>44163</v>
      </c>
      <c r="B639" s="0" t="s">
        <v>2714</v>
      </c>
      <c r="C639" s="1" t="n">
        <v>550</v>
      </c>
      <c r="D639" s="0" t="s">
        <v>104</v>
      </c>
      <c r="E639" s="0" t="s">
        <v>2715</v>
      </c>
      <c r="G639" s="174" t="n">
        <f aca="false">MONTH(A639)+100</f>
        <v>111</v>
      </c>
      <c r="H639" s="0" t="n">
        <f aca="false">IF(MONTH(A639)=MONTH(A638),H638+1,1001)</f>
        <v>1042</v>
      </c>
      <c r="I639" s="0" t="str">
        <f aca="false">YEAR(A639)&amp;RIGHT(G639,2)&amp;RIGHT(H639,3)</f>
        <v>202011042</v>
      </c>
      <c r="J639" s="122" t="s">
        <v>6618</v>
      </c>
      <c r="L639" s="0" t="s">
        <v>79</v>
      </c>
      <c r="N639" s="0" t="s">
        <v>80</v>
      </c>
      <c r="O639" s="7" t="n">
        <v>0.672916666666667</v>
      </c>
      <c r="P639" s="7" t="n">
        <v>0.743055555555555</v>
      </c>
      <c r="Q639" s="0" t="s">
        <v>2716</v>
      </c>
      <c r="S639" s="0" t="s">
        <v>120</v>
      </c>
      <c r="T639" s="0" t="s">
        <v>6106</v>
      </c>
    </row>
    <row r="640" customFormat="false" ht="15" hidden="true" customHeight="false" outlineLevel="0" collapsed="false">
      <c r="A640" s="170" t="n">
        <v>44165</v>
      </c>
      <c r="B640" s="0" t="s">
        <v>2119</v>
      </c>
      <c r="C640" s="1" t="n">
        <v>300</v>
      </c>
      <c r="D640" s="0" t="s">
        <v>77</v>
      </c>
      <c r="E640" s="0" t="s">
        <v>2120</v>
      </c>
      <c r="G640" s="174" t="n">
        <f aca="false">MONTH(A640)+100</f>
        <v>111</v>
      </c>
      <c r="H640" s="0" t="n">
        <f aca="false">IF(MONTH(A640)=MONTH(A639),H639+1,1001)</f>
        <v>1043</v>
      </c>
      <c r="I640" s="0" t="str">
        <f aca="false">YEAR(A640)&amp;RIGHT(G640,2)&amp;RIGHT(H640,3)</f>
        <v>202011043</v>
      </c>
      <c r="J640" s="122" t="s">
        <v>6481</v>
      </c>
      <c r="K640" s="0" t="s">
        <v>784</v>
      </c>
      <c r="L640" s="0" t="s">
        <v>183</v>
      </c>
      <c r="N640" s="0" t="s">
        <v>80</v>
      </c>
      <c r="O640" s="7" t="n">
        <v>0.682638888888889</v>
      </c>
      <c r="P640" s="7" t="n">
        <v>0.710416666666667</v>
      </c>
      <c r="Q640" s="0" t="s">
        <v>2121</v>
      </c>
      <c r="S640" s="0" t="s">
        <v>120</v>
      </c>
      <c r="T640" s="0" t="s">
        <v>6091</v>
      </c>
    </row>
    <row r="641" customFormat="false" ht="15" hidden="false" customHeight="false" outlineLevel="0" collapsed="false">
      <c r="A641" s="170" t="n">
        <v>44165</v>
      </c>
      <c r="B641" s="0" t="s">
        <v>2718</v>
      </c>
      <c r="C641" s="1" t="n">
        <v>350</v>
      </c>
      <c r="D641" s="0" t="s">
        <v>821</v>
      </c>
      <c r="E641" s="0" t="s">
        <v>2719</v>
      </c>
      <c r="G641" s="174" t="n">
        <f aca="false">MONTH(A641)+100</f>
        <v>111</v>
      </c>
      <c r="H641" s="0" t="n">
        <f aca="false">IF(MONTH(A641)=MONTH(A640),H640+1,1001)</f>
        <v>1044</v>
      </c>
      <c r="I641" s="0" t="str">
        <f aca="false">YEAR(A641)&amp;RIGHT(G641,2)&amp;RIGHT(H641,3)</f>
        <v>202011044</v>
      </c>
      <c r="J641" s="122" t="s">
        <v>6619</v>
      </c>
      <c r="K641" s="0" t="s">
        <v>2720</v>
      </c>
      <c r="L641" s="0" t="s">
        <v>187</v>
      </c>
      <c r="N641" s="0" t="s">
        <v>80</v>
      </c>
      <c r="O641" s="7" t="n">
        <v>0.522222222222222</v>
      </c>
      <c r="P641" s="7" t="n">
        <v>0.523611111111111</v>
      </c>
      <c r="Q641" s="0" t="s">
        <v>2721</v>
      </c>
      <c r="R641" s="0" t="s">
        <v>2722</v>
      </c>
      <c r="S641" s="0" t="s">
        <v>120</v>
      </c>
      <c r="T641" s="0" t="s">
        <v>6091</v>
      </c>
    </row>
    <row r="642" customFormat="false" ht="15" hidden="false" customHeight="false" outlineLevel="0" collapsed="false">
      <c r="A642" s="170" t="n">
        <v>44165</v>
      </c>
      <c r="B642" s="0" t="s">
        <v>2723</v>
      </c>
      <c r="C642" s="1" t="n">
        <v>460</v>
      </c>
      <c r="D642" s="0" t="s">
        <v>821</v>
      </c>
      <c r="E642" s="0" t="s">
        <v>2724</v>
      </c>
      <c r="G642" s="174" t="n">
        <f aca="false">MONTH(A642)+100</f>
        <v>111</v>
      </c>
      <c r="H642" s="0" t="n">
        <f aca="false">IF(MONTH(A642)=MONTH(A641),H641+1,1001)</f>
        <v>1045</v>
      </c>
      <c r="I642" s="0" t="str">
        <f aca="false">YEAR(A642)&amp;RIGHT(G642,2)&amp;RIGHT(H642,3)</f>
        <v>202011045</v>
      </c>
      <c r="J642" s="122" t="s">
        <v>6620</v>
      </c>
      <c r="K642" s="0" t="s">
        <v>2725</v>
      </c>
      <c r="L642" s="0" t="s">
        <v>187</v>
      </c>
      <c r="N642" s="0" t="s">
        <v>80</v>
      </c>
      <c r="O642" s="7" t="n">
        <v>0.591666666666667</v>
      </c>
      <c r="P642" s="7" t="n">
        <v>0.606944444444444</v>
      </c>
      <c r="Q642" s="0" t="s">
        <v>2726</v>
      </c>
      <c r="S642" s="0" t="s">
        <v>120</v>
      </c>
      <c r="T642" s="0" t="s">
        <v>6091</v>
      </c>
    </row>
    <row r="643" customFormat="false" ht="15" hidden="true" customHeight="false" outlineLevel="0" collapsed="false">
      <c r="A643" s="170" t="n">
        <v>44165</v>
      </c>
      <c r="B643" s="0" t="s">
        <v>2727</v>
      </c>
      <c r="C643" s="1" t="n">
        <v>400</v>
      </c>
      <c r="D643" s="0" t="s">
        <v>104</v>
      </c>
      <c r="E643" s="122" t="s">
        <v>2728</v>
      </c>
      <c r="F643" s="0" t="s">
        <v>6088</v>
      </c>
      <c r="G643" s="174" t="n">
        <f aca="false">MONTH(A643)+100</f>
        <v>111</v>
      </c>
      <c r="H643" s="0" t="n">
        <f aca="false">IF(MONTH(A643)=MONTH(A642),H642+1,1001)</f>
        <v>1046</v>
      </c>
      <c r="I643" s="0" t="str">
        <f aca="false">YEAR(A643)&amp;RIGHT(G643,2)&amp;RIGHT(H643,3)</f>
        <v>202011046</v>
      </c>
      <c r="J643" s="122" t="s">
        <v>6621</v>
      </c>
      <c r="L643" s="0" t="s">
        <v>79</v>
      </c>
      <c r="N643" s="0" t="s">
        <v>80</v>
      </c>
      <c r="O643" s="7" t="n">
        <v>0.790277777777778</v>
      </c>
      <c r="P643" s="7" t="n">
        <v>0.80625</v>
      </c>
      <c r="Q643" s="0" t="s">
        <v>2729</v>
      </c>
      <c r="S643" s="0" t="s">
        <v>120</v>
      </c>
      <c r="T643" s="0" t="s">
        <v>6091</v>
      </c>
    </row>
    <row r="644" customFormat="false" ht="15" hidden="true" customHeight="false" outlineLevel="0" collapsed="false">
      <c r="A644" s="170" t="n">
        <v>44165</v>
      </c>
      <c r="B644" s="0" t="s">
        <v>2327</v>
      </c>
      <c r="C644" s="1" t="n">
        <v>350</v>
      </c>
      <c r="D644" s="0" t="s">
        <v>104</v>
      </c>
      <c r="E644" s="0" t="s">
        <v>2730</v>
      </c>
      <c r="G644" s="174" t="n">
        <f aca="false">MONTH(A644)+100</f>
        <v>111</v>
      </c>
      <c r="H644" s="0" t="n">
        <f aca="false">IF(MONTH(A644)=MONTH(A643),H643+1,1001)</f>
        <v>1047</v>
      </c>
      <c r="I644" s="0" t="str">
        <f aca="false">YEAR(A644)&amp;RIGHT(G644,2)&amp;RIGHT(H644,3)</f>
        <v>202011047</v>
      </c>
      <c r="J644" s="122" t="s">
        <v>6622</v>
      </c>
      <c r="L644" s="0" t="s">
        <v>113</v>
      </c>
      <c r="N644" s="0" t="s">
        <v>80</v>
      </c>
      <c r="O644" s="7" t="n">
        <v>0.842361111111111</v>
      </c>
      <c r="P644" s="7" t="n">
        <v>0.850694444444444</v>
      </c>
      <c r="Q644" s="0" t="s">
        <v>2731</v>
      </c>
      <c r="S644" s="0" t="s">
        <v>120</v>
      </c>
      <c r="T644" s="0" t="s">
        <v>6091</v>
      </c>
    </row>
    <row r="645" customFormat="false" ht="15" hidden="false" customHeight="false" outlineLevel="0" collapsed="false">
      <c r="A645" s="170" t="n">
        <v>44166</v>
      </c>
      <c r="B645" s="0" t="s">
        <v>2737</v>
      </c>
      <c r="C645" s="1" t="n">
        <v>390</v>
      </c>
      <c r="D645" s="0" t="s">
        <v>821</v>
      </c>
      <c r="E645" s="0" t="s">
        <v>2738</v>
      </c>
      <c r="G645" s="174" t="n">
        <f aca="false">MONTH(A645)+100</f>
        <v>112</v>
      </c>
      <c r="H645" s="0" t="n">
        <f aca="false">IF(MONTH(A645)=MONTH(A644),H644+1,1001)</f>
        <v>1001</v>
      </c>
      <c r="I645" s="0" t="str">
        <f aca="false">YEAR(A645)&amp;RIGHT(G645,2)&amp;RIGHT(H645,3)</f>
        <v>202012001</v>
      </c>
      <c r="J645" s="122" t="s">
        <v>6623</v>
      </c>
      <c r="K645" s="0" t="s">
        <v>2739</v>
      </c>
      <c r="L645" s="0" t="s">
        <v>131</v>
      </c>
      <c r="N645" s="0" t="s">
        <v>80</v>
      </c>
      <c r="O645" s="7" t="n">
        <v>0.575</v>
      </c>
      <c r="P645" s="7" t="n">
        <v>0.613888888888889</v>
      </c>
      <c r="Q645" s="0" t="s">
        <v>2740</v>
      </c>
      <c r="S645" s="0" t="s">
        <v>75</v>
      </c>
      <c r="T645" s="0" t="s">
        <v>6095</v>
      </c>
    </row>
    <row r="646" customFormat="false" ht="15" hidden="false" customHeight="false" outlineLevel="0" collapsed="false">
      <c r="A646" s="170" t="n">
        <v>44166</v>
      </c>
      <c r="B646" s="0" t="s">
        <v>2741</v>
      </c>
      <c r="C646" s="1" t="n">
        <v>350</v>
      </c>
      <c r="D646" s="0" t="s">
        <v>821</v>
      </c>
      <c r="E646" s="0" t="s">
        <v>2742</v>
      </c>
      <c r="G646" s="174" t="n">
        <f aca="false">MONTH(A646)+100</f>
        <v>112</v>
      </c>
      <c r="H646" s="0" t="n">
        <f aca="false">IF(MONTH(A646)=MONTH(A645),H645+1,1001)</f>
        <v>1002</v>
      </c>
      <c r="I646" s="0" t="str">
        <f aca="false">YEAR(A646)&amp;RIGHT(G646,2)&amp;RIGHT(H646,3)</f>
        <v>202012002</v>
      </c>
      <c r="J646" s="122" t="s">
        <v>6624</v>
      </c>
      <c r="K646" s="0" t="s">
        <v>2743</v>
      </c>
      <c r="L646" s="0" t="s">
        <v>113</v>
      </c>
      <c r="N646" s="0" t="s">
        <v>80</v>
      </c>
      <c r="O646" s="7" t="n">
        <v>0.700694444444444</v>
      </c>
      <c r="P646" s="7" t="n">
        <v>0.71875</v>
      </c>
      <c r="Q646" s="0" t="s">
        <v>2744</v>
      </c>
      <c r="S646" s="0" t="s">
        <v>75</v>
      </c>
      <c r="T646" s="0" t="s">
        <v>6095</v>
      </c>
    </row>
    <row r="647" customFormat="false" ht="15" hidden="false" customHeight="false" outlineLevel="0" collapsed="false">
      <c r="A647" s="170" t="n">
        <v>44167</v>
      </c>
      <c r="B647" s="0" t="s">
        <v>2122</v>
      </c>
      <c r="C647" s="1" t="n">
        <v>300</v>
      </c>
      <c r="D647" s="0" t="s">
        <v>821</v>
      </c>
      <c r="E647" s="0" t="s">
        <v>1396</v>
      </c>
      <c r="G647" s="174" t="n">
        <f aca="false">MONTH(A647)+100</f>
        <v>112</v>
      </c>
      <c r="H647" s="0" t="n">
        <f aca="false">IF(MONTH(A647)=MONTH(A646),H646+1,1001)</f>
        <v>1003</v>
      </c>
      <c r="I647" s="0" t="str">
        <f aca="false">YEAR(A647)&amp;RIGHT(G647,2)&amp;RIGHT(H647,3)</f>
        <v>202012003</v>
      </c>
      <c r="J647" s="122" t="s">
        <v>6307</v>
      </c>
      <c r="K647" s="0" t="s">
        <v>1397</v>
      </c>
      <c r="L647" s="0" t="s">
        <v>187</v>
      </c>
      <c r="N647" s="0" t="s">
        <v>80</v>
      </c>
      <c r="O647" s="7" t="n">
        <v>0.575694444444444</v>
      </c>
      <c r="P647" s="7" t="n">
        <v>0.579166666666667</v>
      </c>
      <c r="Q647" s="0" t="s">
        <v>1398</v>
      </c>
      <c r="S647" s="0" t="s">
        <v>75</v>
      </c>
      <c r="T647" s="0" t="s">
        <v>6089</v>
      </c>
    </row>
    <row r="648" customFormat="false" ht="15" hidden="false" customHeight="false" outlineLevel="0" collapsed="false">
      <c r="A648" s="170" t="n">
        <v>44167</v>
      </c>
      <c r="B648" s="0" t="s">
        <v>2746</v>
      </c>
      <c r="C648" s="1" t="n">
        <v>350</v>
      </c>
      <c r="D648" s="0" t="s">
        <v>821</v>
      </c>
      <c r="E648" s="0" t="s">
        <v>2747</v>
      </c>
      <c r="G648" s="174" t="n">
        <f aca="false">MONTH(A648)+100</f>
        <v>112</v>
      </c>
      <c r="H648" s="0" t="n">
        <f aca="false">IF(MONTH(A648)=MONTH(A647),H647+1,1001)</f>
        <v>1004</v>
      </c>
      <c r="I648" s="0" t="str">
        <f aca="false">YEAR(A648)&amp;RIGHT(G648,2)&amp;RIGHT(H648,3)</f>
        <v>202012004</v>
      </c>
      <c r="J648" s="122" t="s">
        <v>6625</v>
      </c>
      <c r="K648" s="0" t="s">
        <v>2748</v>
      </c>
      <c r="L648" s="0" t="s">
        <v>100</v>
      </c>
      <c r="N648" s="0" t="s">
        <v>80</v>
      </c>
      <c r="O648" s="7" t="n">
        <v>0.59375</v>
      </c>
      <c r="P648" s="7" t="n">
        <v>0.645833333333333</v>
      </c>
      <c r="Q648" s="0" t="s">
        <v>2749</v>
      </c>
      <c r="S648" s="0" t="s">
        <v>75</v>
      </c>
      <c r="T648" s="0" t="s">
        <v>6089</v>
      </c>
    </row>
    <row r="649" customFormat="false" ht="15" hidden="true" customHeight="false" outlineLevel="0" collapsed="false">
      <c r="A649" s="170" t="n">
        <v>44168</v>
      </c>
      <c r="B649" s="0" t="s">
        <v>2751</v>
      </c>
      <c r="C649" s="1" t="n">
        <v>400</v>
      </c>
      <c r="D649" s="0" t="s">
        <v>821</v>
      </c>
      <c r="E649" s="0" t="s">
        <v>2752</v>
      </c>
      <c r="G649" s="174" t="n">
        <f aca="false">MONTH(A649)+100</f>
        <v>112</v>
      </c>
      <c r="H649" s="0" t="n">
        <f aca="false">IF(MONTH(A649)=MONTH(A648),H648+1,1001)</f>
        <v>1005</v>
      </c>
      <c r="I649" s="0" t="str">
        <f aca="false">YEAR(A649)&amp;RIGHT(G649,2)&amp;RIGHT(H649,3)</f>
        <v>202012005</v>
      </c>
      <c r="J649" s="122" t="s">
        <v>6626</v>
      </c>
      <c r="K649" s="0" t="s">
        <v>233</v>
      </c>
      <c r="L649" s="0" t="s">
        <v>183</v>
      </c>
      <c r="N649" s="0" t="s">
        <v>80</v>
      </c>
      <c r="O649" s="7" t="n">
        <v>0.565972222222222</v>
      </c>
      <c r="P649" s="7" t="n">
        <v>0.589583333333333</v>
      </c>
      <c r="Q649" s="0" t="s">
        <v>2753</v>
      </c>
      <c r="S649" s="0" t="s">
        <v>75</v>
      </c>
      <c r="T649" s="0" t="s">
        <v>6097</v>
      </c>
    </row>
    <row r="650" customFormat="false" ht="15" hidden="true" customHeight="false" outlineLevel="0" collapsed="false">
      <c r="A650" s="170" t="n">
        <v>44169</v>
      </c>
      <c r="B650" s="0" t="s">
        <v>1412</v>
      </c>
      <c r="C650" s="1" t="n">
        <v>350</v>
      </c>
      <c r="D650" s="0" t="s">
        <v>104</v>
      </c>
      <c r="E650" s="0" t="s">
        <v>1413</v>
      </c>
      <c r="G650" s="174" t="n">
        <f aca="false">MONTH(A650)+100</f>
        <v>112</v>
      </c>
      <c r="H650" s="0" t="n">
        <f aca="false">IF(MONTH(A650)=MONTH(A649),H649+1,1001)</f>
        <v>1006</v>
      </c>
      <c r="I650" s="0" t="str">
        <f aca="false">YEAR(A650)&amp;RIGHT(G650,2)&amp;RIGHT(H650,3)</f>
        <v>202012006</v>
      </c>
      <c r="J650" s="122" t="s">
        <v>6311</v>
      </c>
      <c r="L650" s="0" t="s">
        <v>100</v>
      </c>
      <c r="N650" s="0" t="s">
        <v>80</v>
      </c>
      <c r="O650" s="7" t="n">
        <v>0.400694444444444</v>
      </c>
      <c r="P650" s="7" t="n">
        <v>0.409027777777778</v>
      </c>
      <c r="Q650" s="0" t="s">
        <v>1414</v>
      </c>
      <c r="R650" s="0" t="s">
        <v>2759</v>
      </c>
      <c r="S650" s="0" t="s">
        <v>75</v>
      </c>
      <c r="T650" s="0" t="s">
        <v>5143</v>
      </c>
    </row>
    <row r="651" customFormat="false" ht="15" hidden="true" customHeight="false" outlineLevel="0" collapsed="false">
      <c r="A651" s="170" t="n">
        <v>44170</v>
      </c>
      <c r="B651" s="0" t="s">
        <v>2222</v>
      </c>
      <c r="C651" s="1" t="n">
        <v>350</v>
      </c>
      <c r="D651" s="0" t="s">
        <v>77</v>
      </c>
      <c r="E651" s="0" t="s">
        <v>2764</v>
      </c>
      <c r="G651" s="174" t="n">
        <f aca="false">MONTH(A651)+100</f>
        <v>112</v>
      </c>
      <c r="H651" s="0" t="n">
        <f aca="false">IF(MONTH(A651)=MONTH(A650),H650+1,1001)</f>
        <v>1007</v>
      </c>
      <c r="I651" s="0" t="str">
        <f aca="false">YEAR(A651)&amp;RIGHT(G651,2)&amp;RIGHT(H651,3)</f>
        <v>202012007</v>
      </c>
      <c r="J651" s="122" t="s">
        <v>6627</v>
      </c>
      <c r="L651" s="0" t="s">
        <v>394</v>
      </c>
      <c r="N651" s="0" t="s">
        <v>80</v>
      </c>
      <c r="O651" s="7" t="n">
        <v>0.634027777777778</v>
      </c>
      <c r="P651" s="7" t="n">
        <v>0.640277777777778</v>
      </c>
      <c r="Q651" s="0" t="s">
        <v>2765</v>
      </c>
      <c r="S651" s="0" t="s">
        <v>75</v>
      </c>
      <c r="T651" s="0" t="s">
        <v>6106</v>
      </c>
    </row>
    <row r="652" customFormat="false" ht="15" hidden="true" customHeight="false" outlineLevel="0" collapsed="false">
      <c r="A652" s="170" t="n">
        <v>44174</v>
      </c>
      <c r="B652" s="0" t="s">
        <v>2774</v>
      </c>
      <c r="C652" s="1" t="n">
        <v>350</v>
      </c>
      <c r="D652" s="0" t="s">
        <v>104</v>
      </c>
      <c r="E652" s="0" t="s">
        <v>2775</v>
      </c>
      <c r="G652" s="174" t="n">
        <f aca="false">MONTH(A652)+100</f>
        <v>112</v>
      </c>
      <c r="H652" s="0" t="n">
        <f aca="false">IF(MONTH(A652)=MONTH(A651),H651+1,1001)</f>
        <v>1008</v>
      </c>
      <c r="I652" s="0" t="str">
        <f aca="false">YEAR(A652)&amp;RIGHT(G652,2)&amp;RIGHT(H652,3)</f>
        <v>202012008</v>
      </c>
      <c r="J652" s="122" t="s">
        <v>6628</v>
      </c>
      <c r="L652" s="0" t="s">
        <v>159</v>
      </c>
      <c r="N652" s="0" t="s">
        <v>80</v>
      </c>
      <c r="O652" s="7" t="n">
        <v>0.339583333333333</v>
      </c>
      <c r="P652" s="7" t="n">
        <v>0.353472222222222</v>
      </c>
      <c r="Q652" s="0" t="s">
        <v>2776</v>
      </c>
      <c r="S652" s="0" t="s">
        <v>115</v>
      </c>
      <c r="T652" s="0" t="s">
        <v>6089</v>
      </c>
    </row>
    <row r="653" customFormat="false" ht="15" hidden="true" customHeight="false" outlineLevel="0" collapsed="false">
      <c r="A653" s="170" t="n">
        <v>44174</v>
      </c>
      <c r="B653" s="0" t="s">
        <v>2777</v>
      </c>
      <c r="C653" s="1" t="n">
        <v>400</v>
      </c>
      <c r="D653" s="0" t="s">
        <v>104</v>
      </c>
      <c r="E653" s="0" t="s">
        <v>2778</v>
      </c>
      <c r="G653" s="174" t="n">
        <f aca="false">MONTH(A653)+100</f>
        <v>112</v>
      </c>
      <c r="H653" s="0" t="n">
        <f aca="false">IF(MONTH(A653)=MONTH(A652),H652+1,1001)</f>
        <v>1009</v>
      </c>
      <c r="I653" s="0" t="str">
        <f aca="false">YEAR(A653)&amp;RIGHT(G653,2)&amp;RIGHT(H653,3)</f>
        <v>202012009</v>
      </c>
      <c r="J653" s="122" t="s">
        <v>6629</v>
      </c>
      <c r="L653" s="0" t="s">
        <v>183</v>
      </c>
      <c r="N653" s="0" t="s">
        <v>80</v>
      </c>
      <c r="O653" s="7" t="n">
        <v>0.4</v>
      </c>
      <c r="P653" s="7" t="n">
        <v>0.418055555555556</v>
      </c>
      <c r="Q653" s="0" t="s">
        <v>2780</v>
      </c>
      <c r="S653" s="0" t="s">
        <v>115</v>
      </c>
      <c r="T653" s="0" t="s">
        <v>6089</v>
      </c>
    </row>
    <row r="654" customFormat="false" ht="15" hidden="true" customHeight="false" outlineLevel="0" collapsed="false">
      <c r="A654" s="170" t="n">
        <v>44174</v>
      </c>
      <c r="B654" s="0" t="s">
        <v>2781</v>
      </c>
      <c r="C654" s="1" t="n">
        <v>350</v>
      </c>
      <c r="D654" s="0" t="s">
        <v>104</v>
      </c>
      <c r="E654" s="0" t="s">
        <v>2782</v>
      </c>
      <c r="G654" s="174" t="n">
        <f aca="false">MONTH(A654)+100</f>
        <v>112</v>
      </c>
      <c r="H654" s="0" t="n">
        <f aca="false">IF(MONTH(A654)=MONTH(A653),H653+1,1001)</f>
        <v>1010</v>
      </c>
      <c r="I654" s="0" t="str">
        <f aca="false">YEAR(A654)&amp;RIGHT(G654,2)&amp;RIGHT(H654,3)</f>
        <v>202012010</v>
      </c>
      <c r="J654" s="122" t="s">
        <v>6630</v>
      </c>
      <c r="L654" s="0" t="s">
        <v>876</v>
      </c>
      <c r="N654" s="0" t="s">
        <v>80</v>
      </c>
      <c r="O654" s="7" t="n">
        <v>0.520833333333333</v>
      </c>
      <c r="P654" s="7" t="n">
        <v>0.744444444444444</v>
      </c>
      <c r="Q654" s="0" t="s">
        <v>2783</v>
      </c>
      <c r="S654" s="0" t="s">
        <v>115</v>
      </c>
      <c r="T654" s="0" t="s">
        <v>6089</v>
      </c>
    </row>
    <row r="655" customFormat="false" ht="15" hidden="true" customHeight="false" outlineLevel="0" collapsed="false">
      <c r="A655" s="170" t="n">
        <v>44175</v>
      </c>
      <c r="B655" s="0" t="s">
        <v>2201</v>
      </c>
      <c r="C655" s="1" t="n">
        <v>400</v>
      </c>
      <c r="D655" s="0" t="s">
        <v>104</v>
      </c>
      <c r="E655" s="0" t="s">
        <v>2202</v>
      </c>
      <c r="G655" s="174" t="n">
        <f aca="false">MONTH(A655)+100</f>
        <v>112</v>
      </c>
      <c r="H655" s="0" t="n">
        <f aca="false">IF(MONTH(A655)=MONTH(A654),H654+1,1001)</f>
        <v>1011</v>
      </c>
      <c r="I655" s="0" t="str">
        <f aca="false">YEAR(A655)&amp;RIGHT(G655,2)&amp;RIGHT(H655,3)</f>
        <v>202012011</v>
      </c>
      <c r="J655" s="122" t="s">
        <v>6502</v>
      </c>
      <c r="L655" s="0" t="s">
        <v>113</v>
      </c>
      <c r="N655" s="0" t="s">
        <v>80</v>
      </c>
      <c r="O655" s="7" t="n">
        <v>0.60625</v>
      </c>
      <c r="P655" s="7" t="n">
        <v>0.629166666666667</v>
      </c>
      <c r="Q655" s="0" t="s">
        <v>2203</v>
      </c>
      <c r="R655" s="0" t="s">
        <v>2759</v>
      </c>
      <c r="S655" s="0" t="s">
        <v>115</v>
      </c>
      <c r="T655" s="0" t="s">
        <v>6097</v>
      </c>
    </row>
    <row r="656" customFormat="false" ht="15" hidden="true" customHeight="false" outlineLevel="0" collapsed="false">
      <c r="A656" s="170" t="n">
        <v>44176</v>
      </c>
      <c r="B656" s="0" t="s">
        <v>1670</v>
      </c>
      <c r="C656" s="1" t="n">
        <v>300</v>
      </c>
      <c r="D656" s="0" t="s">
        <v>104</v>
      </c>
      <c r="E656" s="122" t="s">
        <v>2787</v>
      </c>
      <c r="F656" s="0" t="s">
        <v>6088</v>
      </c>
      <c r="G656" s="174" t="n">
        <f aca="false">MONTH(A656)+100</f>
        <v>112</v>
      </c>
      <c r="H656" s="0" t="n">
        <f aca="false">IF(MONTH(A656)=MONTH(A655),H655+1,1001)</f>
        <v>1012</v>
      </c>
      <c r="I656" s="0" t="str">
        <f aca="false">YEAR(A656)&amp;RIGHT(G656,2)&amp;RIGHT(H656,3)</f>
        <v>202012012</v>
      </c>
      <c r="J656" s="122" t="s">
        <v>6631</v>
      </c>
      <c r="K656" s="0" t="s">
        <v>1672</v>
      </c>
      <c r="L656" s="0" t="s">
        <v>131</v>
      </c>
      <c r="N656" s="0" t="s">
        <v>80</v>
      </c>
      <c r="O656" s="7" t="n">
        <v>0.441666666666667</v>
      </c>
      <c r="P656" s="7" t="n">
        <v>0.461805555555556</v>
      </c>
      <c r="Q656" s="0" t="s">
        <v>2788</v>
      </c>
      <c r="S656" s="0" t="s">
        <v>115</v>
      </c>
      <c r="T656" s="0" t="s">
        <v>5143</v>
      </c>
    </row>
    <row r="657" customFormat="false" ht="15" hidden="true" customHeight="false" outlineLevel="0" collapsed="false">
      <c r="A657" s="170" t="n">
        <v>44176</v>
      </c>
      <c r="B657" s="0" t="s">
        <v>1670</v>
      </c>
      <c r="C657" s="1" t="n">
        <v>300</v>
      </c>
      <c r="D657" s="0" t="s">
        <v>104</v>
      </c>
      <c r="E657" s="122" t="s">
        <v>2789</v>
      </c>
      <c r="F657" s="0" t="s">
        <v>6088</v>
      </c>
      <c r="G657" s="174" t="n">
        <f aca="false">MONTH(A657)+100</f>
        <v>112</v>
      </c>
      <c r="H657" s="0" t="n">
        <f aca="false">IF(MONTH(A657)=MONTH(A656),H656+1,1001)</f>
        <v>1013</v>
      </c>
      <c r="I657" s="0" t="str">
        <f aca="false">YEAR(A657)&amp;RIGHT(G657,2)&amp;RIGHT(H657,3)</f>
        <v>202012013</v>
      </c>
      <c r="J657" s="122" t="s">
        <v>6632</v>
      </c>
      <c r="K657" s="0" t="s">
        <v>1672</v>
      </c>
      <c r="L657" s="0" t="s">
        <v>131</v>
      </c>
      <c r="N657" s="0" t="s">
        <v>80</v>
      </c>
      <c r="O657" s="7" t="n">
        <v>0.471527777777778</v>
      </c>
      <c r="P657" s="7" t="n">
        <v>0.476388888888889</v>
      </c>
      <c r="Q657" s="0" t="s">
        <v>2790</v>
      </c>
      <c r="S657" s="0" t="s">
        <v>115</v>
      </c>
      <c r="T657" s="0" t="s">
        <v>5143</v>
      </c>
    </row>
    <row r="658" customFormat="false" ht="15" hidden="true" customHeight="false" outlineLevel="0" collapsed="false">
      <c r="A658" s="170" t="n">
        <v>44176</v>
      </c>
      <c r="B658" s="0" t="s">
        <v>2791</v>
      </c>
      <c r="C658" s="1" t="n">
        <v>400</v>
      </c>
      <c r="D658" s="0" t="s">
        <v>104</v>
      </c>
      <c r="E658" s="0" t="s">
        <v>2792</v>
      </c>
      <c r="G658" s="174" t="n">
        <f aca="false">MONTH(A658)+100</f>
        <v>112</v>
      </c>
      <c r="H658" s="0" t="n">
        <f aca="false">IF(MONTH(A658)=MONTH(A657),H657+1,1001)</f>
        <v>1014</v>
      </c>
      <c r="I658" s="0" t="str">
        <f aca="false">YEAR(A658)&amp;RIGHT(G658,2)&amp;RIGHT(H658,3)</f>
        <v>202012014</v>
      </c>
      <c r="J658" s="122" t="s">
        <v>6633</v>
      </c>
      <c r="L658" s="0" t="s">
        <v>100</v>
      </c>
      <c r="N658" s="0" t="s">
        <v>80</v>
      </c>
      <c r="O658" s="7" t="n">
        <v>0.625</v>
      </c>
      <c r="P658" s="7" t="n">
        <v>0.625</v>
      </c>
      <c r="Q658" s="0" t="s">
        <v>2793</v>
      </c>
      <c r="R658" s="0" t="s">
        <v>2794</v>
      </c>
      <c r="S658" s="0" t="s">
        <v>115</v>
      </c>
      <c r="T658" s="0" t="s">
        <v>5143</v>
      </c>
    </row>
    <row r="659" customFormat="false" ht="15" hidden="true" customHeight="false" outlineLevel="0" collapsed="false">
      <c r="A659" s="170" t="n">
        <v>44177</v>
      </c>
      <c r="B659" s="0" t="s">
        <v>2796</v>
      </c>
      <c r="C659" s="1" t="n">
        <v>350</v>
      </c>
      <c r="D659" s="0" t="s">
        <v>104</v>
      </c>
      <c r="E659" s="0" t="s">
        <v>2797</v>
      </c>
      <c r="G659" s="174" t="n">
        <f aca="false">MONTH(A659)+100</f>
        <v>112</v>
      </c>
      <c r="H659" s="0" t="n">
        <f aca="false">IF(MONTH(A659)=MONTH(A658),H658+1,1001)</f>
        <v>1015</v>
      </c>
      <c r="I659" s="0" t="str">
        <f aca="false">YEAR(A659)&amp;RIGHT(G659,2)&amp;RIGHT(H659,3)</f>
        <v>202012015</v>
      </c>
      <c r="J659" s="122" t="s">
        <v>6634</v>
      </c>
      <c r="L659" s="0" t="s">
        <v>100</v>
      </c>
      <c r="N659" s="0" t="s">
        <v>80</v>
      </c>
      <c r="O659" s="7"/>
      <c r="P659" s="7" t="n">
        <v>0.354166666666667</v>
      </c>
      <c r="Q659" s="0" t="s">
        <v>2798</v>
      </c>
      <c r="R659" s="0" t="s">
        <v>2794</v>
      </c>
      <c r="S659" s="0" t="s">
        <v>115</v>
      </c>
      <c r="T659" s="0" t="s">
        <v>6106</v>
      </c>
    </row>
    <row r="660" customFormat="false" ht="15" hidden="true" customHeight="false" outlineLevel="0" collapsed="false">
      <c r="A660" s="170" t="n">
        <v>44177</v>
      </c>
      <c r="B660" s="0" t="s">
        <v>2546</v>
      </c>
      <c r="C660" s="1" t="n">
        <v>350</v>
      </c>
      <c r="D660" s="0" t="s">
        <v>104</v>
      </c>
      <c r="E660" s="0" t="s">
        <v>2799</v>
      </c>
      <c r="G660" s="174" t="n">
        <f aca="false">MONTH(A660)+100</f>
        <v>112</v>
      </c>
      <c r="H660" s="0" t="n">
        <f aca="false">IF(MONTH(A660)=MONTH(A659),H659+1,1001)</f>
        <v>1016</v>
      </c>
      <c r="I660" s="0" t="str">
        <f aca="false">YEAR(A660)&amp;RIGHT(G660,2)&amp;RIGHT(H660,3)</f>
        <v>202012016</v>
      </c>
      <c r="J660" s="122" t="s">
        <v>6635</v>
      </c>
      <c r="L660" s="0" t="s">
        <v>159</v>
      </c>
      <c r="N660" s="0" t="s">
        <v>80</v>
      </c>
      <c r="O660" s="7"/>
      <c r="P660" s="7" t="n">
        <v>0.4375</v>
      </c>
      <c r="Q660" s="0" t="s">
        <v>2800</v>
      </c>
      <c r="R660" s="0" t="s">
        <v>2794</v>
      </c>
      <c r="S660" s="0" t="s">
        <v>115</v>
      </c>
      <c r="T660" s="0" t="s">
        <v>6106</v>
      </c>
    </row>
    <row r="661" customFormat="false" ht="15" hidden="true" customHeight="false" outlineLevel="0" collapsed="false">
      <c r="A661" s="170" t="n">
        <v>44177</v>
      </c>
      <c r="B661" s="0" t="s">
        <v>2201</v>
      </c>
      <c r="C661" s="1" t="n">
        <v>350</v>
      </c>
      <c r="D661" s="0" t="s">
        <v>104</v>
      </c>
      <c r="E661" s="0" t="s">
        <v>2801</v>
      </c>
      <c r="G661" s="174" t="n">
        <f aca="false">MONTH(A661)+100</f>
        <v>112</v>
      </c>
      <c r="H661" s="0" t="n">
        <f aca="false">IF(MONTH(A661)=MONTH(A660),H660+1,1001)</f>
        <v>1017</v>
      </c>
      <c r="I661" s="0" t="str">
        <f aca="false">YEAR(A661)&amp;RIGHT(G661,2)&amp;RIGHT(H661,3)</f>
        <v>202012017</v>
      </c>
      <c r="J661" s="122" t="s">
        <v>6636</v>
      </c>
      <c r="L661" s="0" t="s">
        <v>113</v>
      </c>
      <c r="N661" s="0" t="s">
        <v>80</v>
      </c>
      <c r="O661" s="7"/>
      <c r="P661" s="7" t="n">
        <v>0.520833333333333</v>
      </c>
      <c r="Q661" s="0" t="s">
        <v>2802</v>
      </c>
      <c r="R661" s="0" t="s">
        <v>2794</v>
      </c>
      <c r="S661" s="0" t="s">
        <v>115</v>
      </c>
      <c r="T661" s="0" t="s">
        <v>6106</v>
      </c>
    </row>
    <row r="662" customFormat="false" ht="15" hidden="true" customHeight="false" outlineLevel="0" collapsed="false">
      <c r="A662" s="170" t="n">
        <v>44177</v>
      </c>
      <c r="B662" s="0" t="s">
        <v>423</v>
      </c>
      <c r="C662" s="1" t="n">
        <v>250</v>
      </c>
      <c r="D662" s="0" t="s">
        <v>104</v>
      </c>
      <c r="E662" s="0" t="s">
        <v>2803</v>
      </c>
      <c r="G662" s="174" t="n">
        <f aca="false">MONTH(A662)+100</f>
        <v>112</v>
      </c>
      <c r="H662" s="0" t="n">
        <f aca="false">IF(MONTH(A662)=MONTH(A661),H661+1,1001)</f>
        <v>1018</v>
      </c>
      <c r="I662" s="0" t="str">
        <f aca="false">YEAR(A662)&amp;RIGHT(G662,2)&amp;RIGHT(H662,3)</f>
        <v>202012018</v>
      </c>
      <c r="J662" s="122" t="s">
        <v>6637</v>
      </c>
      <c r="L662" s="0" t="s">
        <v>113</v>
      </c>
      <c r="N662" s="0" t="s">
        <v>80</v>
      </c>
      <c r="O662" s="7"/>
      <c r="P662" s="7" t="n">
        <v>0.604166666666667</v>
      </c>
      <c r="Q662" s="0" t="s">
        <v>2804</v>
      </c>
      <c r="R662" s="0" t="s">
        <v>2794</v>
      </c>
      <c r="S662" s="0" t="s">
        <v>115</v>
      </c>
      <c r="T662" s="0" t="s">
        <v>6106</v>
      </c>
    </row>
    <row r="663" customFormat="false" ht="15" hidden="true" customHeight="false" outlineLevel="0" collapsed="false">
      <c r="A663" s="170" t="n">
        <v>44177</v>
      </c>
      <c r="B663" s="0" t="s">
        <v>2805</v>
      </c>
      <c r="C663" s="1" t="n">
        <v>300</v>
      </c>
      <c r="D663" s="0" t="s">
        <v>104</v>
      </c>
      <c r="E663" s="0" t="s">
        <v>2806</v>
      </c>
      <c r="G663" s="174" t="n">
        <f aca="false">MONTH(A663)+100</f>
        <v>112</v>
      </c>
      <c r="H663" s="0" t="n">
        <f aca="false">IF(MONTH(A663)=MONTH(A662),H662+1,1001)</f>
        <v>1019</v>
      </c>
      <c r="I663" s="0" t="str">
        <f aca="false">YEAR(A663)&amp;RIGHT(G663,2)&amp;RIGHT(H663,3)</f>
        <v>202012019</v>
      </c>
      <c r="J663" s="122" t="s">
        <v>6638</v>
      </c>
      <c r="L663" s="0" t="s">
        <v>1720</v>
      </c>
      <c r="N663" s="0" t="s">
        <v>80</v>
      </c>
      <c r="O663" s="85"/>
      <c r="P663" s="85" t="n">
        <v>0.6875</v>
      </c>
      <c r="Q663" s="0" t="s">
        <v>2807</v>
      </c>
      <c r="R663" s="0" t="s">
        <v>2794</v>
      </c>
      <c r="S663" s="0" t="s">
        <v>115</v>
      </c>
      <c r="T663" s="0" t="s">
        <v>6106</v>
      </c>
    </row>
    <row r="664" customFormat="false" ht="15" hidden="true" customHeight="false" outlineLevel="0" collapsed="false">
      <c r="A664" s="170" t="n">
        <v>44179</v>
      </c>
      <c r="B664" s="0" t="s">
        <v>2808</v>
      </c>
      <c r="C664" s="1" t="n">
        <v>300</v>
      </c>
      <c r="D664" s="0" t="s">
        <v>104</v>
      </c>
      <c r="E664" s="0" t="s">
        <v>2809</v>
      </c>
      <c r="G664" s="174" t="n">
        <f aca="false">MONTH(A664)+100</f>
        <v>112</v>
      </c>
      <c r="H664" s="0" t="n">
        <f aca="false">IF(MONTH(A664)=MONTH(A663),H663+1,1001)</f>
        <v>1020</v>
      </c>
      <c r="I664" s="0" t="str">
        <f aca="false">YEAR(A664)&amp;RIGHT(G664,2)&amp;RIGHT(H664,3)</f>
        <v>202012020</v>
      </c>
      <c r="J664" s="122" t="s">
        <v>6639</v>
      </c>
      <c r="L664" s="0" t="s">
        <v>183</v>
      </c>
      <c r="N664" s="0" t="s">
        <v>80</v>
      </c>
      <c r="O664" s="7"/>
      <c r="P664" s="7" t="n">
        <v>0.354166666666667</v>
      </c>
      <c r="Q664" s="0" t="s">
        <v>2807</v>
      </c>
      <c r="R664" s="0" t="s">
        <v>2794</v>
      </c>
      <c r="S664" s="0" t="s">
        <v>115</v>
      </c>
      <c r="T664" s="0" t="s">
        <v>6091</v>
      </c>
    </row>
    <row r="665" customFormat="false" ht="15" hidden="true" customHeight="false" outlineLevel="0" collapsed="false">
      <c r="A665" s="170" t="n">
        <v>44179</v>
      </c>
      <c r="B665" s="0" t="s">
        <v>2810</v>
      </c>
      <c r="C665" s="1" t="n">
        <v>400</v>
      </c>
      <c r="D665" s="0" t="s">
        <v>104</v>
      </c>
      <c r="E665" s="0" t="s">
        <v>2811</v>
      </c>
      <c r="G665" s="174" t="n">
        <f aca="false">MONTH(A665)+100</f>
        <v>112</v>
      </c>
      <c r="H665" s="0" t="n">
        <f aca="false">IF(MONTH(A665)=MONTH(A664),H664+1,1001)</f>
        <v>1021</v>
      </c>
      <c r="I665" s="0" t="str">
        <f aca="false">YEAR(A665)&amp;RIGHT(G665,2)&amp;RIGHT(H665,3)</f>
        <v>202012021</v>
      </c>
      <c r="J665" s="122" t="s">
        <v>6640</v>
      </c>
      <c r="L665" s="0" t="s">
        <v>100</v>
      </c>
      <c r="N665" s="0" t="s">
        <v>80</v>
      </c>
      <c r="O665" s="85"/>
      <c r="P665" s="85" t="n">
        <v>0.4375</v>
      </c>
      <c r="Q665" s="0" t="s">
        <v>2812</v>
      </c>
      <c r="R665" s="0" t="s">
        <v>2794</v>
      </c>
      <c r="S665" s="0" t="s">
        <v>115</v>
      </c>
      <c r="T665" s="0" t="s">
        <v>6091</v>
      </c>
    </row>
    <row r="666" customFormat="false" ht="15" hidden="true" customHeight="false" outlineLevel="0" collapsed="false">
      <c r="A666" s="170" t="n">
        <v>44180</v>
      </c>
      <c r="B666" s="0" t="s">
        <v>1944</v>
      </c>
      <c r="C666" s="1" t="n">
        <v>370</v>
      </c>
      <c r="D666" s="0" t="s">
        <v>104</v>
      </c>
      <c r="E666" s="0" t="s">
        <v>2813</v>
      </c>
      <c r="G666" s="174" t="n">
        <f aca="false">MONTH(A666)+100</f>
        <v>112</v>
      </c>
      <c r="H666" s="0" t="n">
        <f aca="false">IF(MONTH(A666)=MONTH(A665),H665+1,1001)</f>
        <v>1022</v>
      </c>
      <c r="I666" s="0" t="str">
        <f aca="false">YEAR(A666)&amp;RIGHT(G666,2)&amp;RIGHT(H666,3)</f>
        <v>202012022</v>
      </c>
      <c r="J666" s="122" t="s">
        <v>6641</v>
      </c>
      <c r="L666" s="0" t="s">
        <v>183</v>
      </c>
      <c r="N666" s="0" t="s">
        <v>80</v>
      </c>
      <c r="O666" s="7"/>
      <c r="P666" s="7" t="n">
        <v>0.354166666666667</v>
      </c>
      <c r="Q666" s="0" t="s">
        <v>2814</v>
      </c>
      <c r="R666" s="0" t="s">
        <v>2794</v>
      </c>
      <c r="S666" s="0" t="s">
        <v>332</v>
      </c>
      <c r="T666" s="0" t="s">
        <v>6095</v>
      </c>
    </row>
    <row r="667" customFormat="false" ht="15" hidden="true" customHeight="false" outlineLevel="0" collapsed="false">
      <c r="A667" s="170" t="n">
        <v>44180</v>
      </c>
      <c r="B667" s="0" t="s">
        <v>1658</v>
      </c>
      <c r="C667" s="1" t="n">
        <v>350</v>
      </c>
      <c r="D667" s="0" t="s">
        <v>104</v>
      </c>
      <c r="E667" s="0" t="s">
        <v>2815</v>
      </c>
      <c r="G667" s="174" t="n">
        <f aca="false">MONTH(A667)+100</f>
        <v>112</v>
      </c>
      <c r="H667" s="0" t="n">
        <f aca="false">IF(MONTH(A667)=MONTH(A666),H666+1,1001)</f>
        <v>1023</v>
      </c>
      <c r="I667" s="0" t="str">
        <f aca="false">YEAR(A667)&amp;RIGHT(G667,2)&amp;RIGHT(H667,3)</f>
        <v>202012023</v>
      </c>
      <c r="J667" s="122" t="s">
        <v>6642</v>
      </c>
      <c r="L667" s="0" t="s">
        <v>159</v>
      </c>
      <c r="N667" s="0" t="s">
        <v>80</v>
      </c>
      <c r="O667" s="85"/>
      <c r="P667" s="85" t="n">
        <v>0.4375</v>
      </c>
      <c r="Q667" s="0" t="s">
        <v>2816</v>
      </c>
      <c r="R667" s="0" t="s">
        <v>2794</v>
      </c>
      <c r="S667" s="0" t="s">
        <v>332</v>
      </c>
      <c r="T667" s="0" t="s">
        <v>6095</v>
      </c>
    </row>
    <row r="668" customFormat="false" ht="15" hidden="false" customHeight="false" outlineLevel="0" collapsed="false">
      <c r="A668" s="170" t="n">
        <v>44181</v>
      </c>
      <c r="B668" s="0" t="s">
        <v>2817</v>
      </c>
      <c r="C668" s="1" t="n">
        <v>480</v>
      </c>
      <c r="D668" s="0" t="s">
        <v>821</v>
      </c>
      <c r="E668" s="0" t="s">
        <v>2818</v>
      </c>
      <c r="G668" s="174" t="n">
        <f aca="false">MONTH(A668)+100</f>
        <v>112</v>
      </c>
      <c r="H668" s="0" t="n">
        <f aca="false">IF(MONTH(A668)=MONTH(A667),H667+1,1001)</f>
        <v>1024</v>
      </c>
      <c r="I668" s="0" t="str">
        <f aca="false">YEAR(A668)&amp;RIGHT(G668,2)&amp;RIGHT(H668,3)</f>
        <v>202012024</v>
      </c>
      <c r="J668" s="122" t="s">
        <v>6643</v>
      </c>
      <c r="K668" s="0" t="s">
        <v>2819</v>
      </c>
      <c r="L668" s="0" t="s">
        <v>131</v>
      </c>
      <c r="N668" s="0" t="s">
        <v>80</v>
      </c>
      <c r="O668" s="7" t="n">
        <v>0.384722222222222</v>
      </c>
      <c r="P668" s="7" t="n">
        <v>0.426388888888889</v>
      </c>
      <c r="Q668" s="0" t="s">
        <v>2820</v>
      </c>
      <c r="S668" s="0" t="s">
        <v>332</v>
      </c>
      <c r="T668" s="0" t="s">
        <v>6089</v>
      </c>
    </row>
    <row r="669" customFormat="false" ht="15" hidden="true" customHeight="false" outlineLevel="0" collapsed="false">
      <c r="A669" s="170" t="n">
        <v>44181</v>
      </c>
      <c r="B669" s="0" t="s">
        <v>2821</v>
      </c>
      <c r="C669" s="1" t="n">
        <v>300</v>
      </c>
      <c r="D669" s="0" t="s">
        <v>104</v>
      </c>
      <c r="E669" s="122" t="s">
        <v>2822</v>
      </c>
      <c r="F669" s="0" t="s">
        <v>6088</v>
      </c>
      <c r="G669" s="174" t="n">
        <f aca="false">MONTH(A669)+100</f>
        <v>112</v>
      </c>
      <c r="H669" s="0" t="n">
        <f aca="false">IF(MONTH(A669)=MONTH(A668),H668+1,1001)</f>
        <v>1025</v>
      </c>
      <c r="I669" s="0" t="str">
        <f aca="false">YEAR(A669)&amp;RIGHT(G669,2)&amp;RIGHT(H669,3)</f>
        <v>202012025</v>
      </c>
      <c r="J669" s="122" t="s">
        <v>6644</v>
      </c>
      <c r="L669" s="0" t="s">
        <v>131</v>
      </c>
      <c r="N669" s="0" t="s">
        <v>80</v>
      </c>
      <c r="O669" s="7" t="n">
        <v>0.475</v>
      </c>
      <c r="P669" s="7" t="n">
        <v>0.4875</v>
      </c>
      <c r="Q669" s="0" t="s">
        <v>2823</v>
      </c>
      <c r="S669" s="0" t="s">
        <v>332</v>
      </c>
      <c r="T669" s="0" t="s">
        <v>6089</v>
      </c>
    </row>
    <row r="670" customFormat="false" ht="15" hidden="true" customHeight="false" outlineLevel="0" collapsed="false">
      <c r="A670" s="170" t="n">
        <v>44181</v>
      </c>
      <c r="B670" s="0" t="s">
        <v>2824</v>
      </c>
      <c r="C670" s="1" t="n">
        <v>300</v>
      </c>
      <c r="D670" s="0" t="s">
        <v>104</v>
      </c>
      <c r="E670" s="0" t="s">
        <v>2825</v>
      </c>
      <c r="G670" s="174" t="n">
        <f aca="false">MONTH(A670)+100</f>
        <v>112</v>
      </c>
      <c r="H670" s="0" t="n">
        <f aca="false">IF(MONTH(A670)=MONTH(A669),H669+1,1001)</f>
        <v>1026</v>
      </c>
      <c r="I670" s="0" t="str">
        <f aca="false">YEAR(A670)&amp;RIGHT(G670,2)&amp;RIGHT(H670,3)</f>
        <v>202012026</v>
      </c>
      <c r="J670" s="122" t="s">
        <v>6645</v>
      </c>
      <c r="L670" s="0" t="s">
        <v>183</v>
      </c>
      <c r="N670" s="0" t="s">
        <v>80</v>
      </c>
      <c r="O670" s="7" t="n">
        <v>0.539583333333333</v>
      </c>
      <c r="P670" s="7" t="n">
        <v>0.661805555555556</v>
      </c>
      <c r="Q670" s="0" t="s">
        <v>2826</v>
      </c>
      <c r="R670" s="0" t="s">
        <v>2827</v>
      </c>
      <c r="S670" s="0" t="s">
        <v>332</v>
      </c>
      <c r="T670" s="0" t="s">
        <v>6089</v>
      </c>
    </row>
    <row r="671" customFormat="false" ht="15" hidden="true" customHeight="false" outlineLevel="0" collapsed="false">
      <c r="A671" s="170" t="n">
        <v>44182</v>
      </c>
      <c r="B671" s="0" t="s">
        <v>2831</v>
      </c>
      <c r="C671" s="1" t="n">
        <v>200</v>
      </c>
      <c r="D671" s="0" t="s">
        <v>898</v>
      </c>
      <c r="E671" s="0" t="s">
        <v>2832</v>
      </c>
      <c r="G671" s="174" t="n">
        <f aca="false">MONTH(A671)+100</f>
        <v>112</v>
      </c>
      <c r="H671" s="0" t="n">
        <f aca="false">IF(MONTH(A671)=MONTH(A670),H670+1,1001)</f>
        <v>1027</v>
      </c>
      <c r="I671" s="0" t="str">
        <f aca="false">YEAR(A671)&amp;RIGHT(G671,2)&amp;RIGHT(H671,3)</f>
        <v>202012027</v>
      </c>
      <c r="J671" s="122" t="s">
        <v>6646</v>
      </c>
      <c r="L671" s="0" t="s">
        <v>79</v>
      </c>
      <c r="N671" s="0" t="s">
        <v>80</v>
      </c>
      <c r="O671" s="7" t="n">
        <v>0.554166666666667</v>
      </c>
      <c r="P671" s="7" t="n">
        <v>0.586111111111111</v>
      </c>
      <c r="Q671" s="0" t="s">
        <v>2833</v>
      </c>
      <c r="S671" s="0" t="s">
        <v>332</v>
      </c>
      <c r="T671" s="0" t="s">
        <v>6097</v>
      </c>
    </row>
    <row r="672" customFormat="false" ht="15" hidden="true" customHeight="false" outlineLevel="0" collapsed="false">
      <c r="A672" s="170" t="n">
        <v>44182</v>
      </c>
      <c r="B672" s="0" t="s">
        <v>2834</v>
      </c>
      <c r="C672" s="1" t="n">
        <v>200</v>
      </c>
      <c r="D672" s="0" t="s">
        <v>898</v>
      </c>
      <c r="E672" s="0" t="s">
        <v>2835</v>
      </c>
      <c r="G672" s="174" t="n">
        <f aca="false">MONTH(A672)+100</f>
        <v>112</v>
      </c>
      <c r="H672" s="0" t="n">
        <f aca="false">IF(MONTH(A672)=MONTH(A671),H671+1,1001)</f>
        <v>1028</v>
      </c>
      <c r="I672" s="0" t="str">
        <f aca="false">YEAR(A672)&amp;RIGHT(G672,2)&amp;RIGHT(H672,3)</f>
        <v>202012028</v>
      </c>
      <c r="J672" s="122" t="s">
        <v>6647</v>
      </c>
      <c r="L672" s="0" t="s">
        <v>79</v>
      </c>
      <c r="N672" s="0" t="s">
        <v>80</v>
      </c>
      <c r="O672" s="7" t="n">
        <v>0.594444444444444</v>
      </c>
      <c r="P672" s="7" t="n">
        <v>0.594444444444444</v>
      </c>
      <c r="Q672" s="0" t="s">
        <v>2836</v>
      </c>
      <c r="S672" s="0" t="s">
        <v>332</v>
      </c>
      <c r="T672" s="0" t="s">
        <v>6097</v>
      </c>
    </row>
    <row r="673" customFormat="false" ht="15" hidden="true" customHeight="false" outlineLevel="0" collapsed="false">
      <c r="A673" s="170" t="n">
        <v>44182</v>
      </c>
      <c r="B673" s="0" t="s">
        <v>2831</v>
      </c>
      <c r="C673" s="1" t="n">
        <v>300</v>
      </c>
      <c r="D673" s="0" t="s">
        <v>104</v>
      </c>
      <c r="E673" s="0" t="s">
        <v>2837</v>
      </c>
      <c r="G673" s="174" t="n">
        <f aca="false">MONTH(A673)+100</f>
        <v>112</v>
      </c>
      <c r="H673" s="0" t="n">
        <f aca="false">IF(MONTH(A673)=MONTH(A672),H672+1,1001)</f>
        <v>1029</v>
      </c>
      <c r="I673" s="0" t="str">
        <f aca="false">YEAR(A673)&amp;RIGHT(G673,2)&amp;RIGHT(H673,3)</f>
        <v>202012029</v>
      </c>
      <c r="J673" s="122" t="s">
        <v>6648</v>
      </c>
      <c r="L673" s="0" t="s">
        <v>79</v>
      </c>
      <c r="N673" s="0" t="s">
        <v>80</v>
      </c>
      <c r="O673" s="7" t="n">
        <v>0.611805555555556</v>
      </c>
      <c r="P673" s="7" t="n">
        <v>0.617361111111111</v>
      </c>
      <c r="Q673" s="0" t="s">
        <v>2838</v>
      </c>
      <c r="S673" s="0" t="s">
        <v>332</v>
      </c>
      <c r="T673" s="0" t="s">
        <v>6097</v>
      </c>
    </row>
    <row r="674" customFormat="false" ht="15" hidden="true" customHeight="false" outlineLevel="0" collapsed="false">
      <c r="A674" s="170" t="n">
        <v>44182</v>
      </c>
      <c r="B674" s="0" t="s">
        <v>2839</v>
      </c>
      <c r="C674" s="1" t="n">
        <v>450</v>
      </c>
      <c r="D674" s="0" t="s">
        <v>104</v>
      </c>
      <c r="E674" s="122" t="s">
        <v>2840</v>
      </c>
      <c r="F674" s="0" t="s">
        <v>6088</v>
      </c>
      <c r="G674" s="174" t="n">
        <f aca="false">MONTH(A674)+100</f>
        <v>112</v>
      </c>
      <c r="H674" s="0" t="n">
        <f aca="false">IF(MONTH(A674)=MONTH(A673),H673+1,1001)</f>
        <v>1030</v>
      </c>
      <c r="I674" s="0" t="str">
        <f aca="false">YEAR(A674)&amp;RIGHT(G674,2)&amp;RIGHT(H674,3)</f>
        <v>202012030</v>
      </c>
      <c r="J674" s="122" t="s">
        <v>6649</v>
      </c>
      <c r="L674" s="0" t="s">
        <v>131</v>
      </c>
      <c r="N674" s="0" t="s">
        <v>80</v>
      </c>
      <c r="O674" s="7" t="n">
        <v>0.68125</v>
      </c>
      <c r="P674" s="7" t="n">
        <v>0.709722222222222</v>
      </c>
      <c r="Q674" s="0" t="s">
        <v>2841</v>
      </c>
      <c r="S674" s="0" t="s">
        <v>332</v>
      </c>
      <c r="T674" s="0" t="s">
        <v>6097</v>
      </c>
    </row>
    <row r="675" customFormat="false" ht="15" hidden="true" customHeight="false" outlineLevel="0" collapsed="false">
      <c r="A675" s="170" t="n">
        <v>44183</v>
      </c>
      <c r="B675" s="0" t="s">
        <v>2843</v>
      </c>
      <c r="C675" s="1" t="n">
        <v>2100</v>
      </c>
      <c r="D675" s="0" t="s">
        <v>104</v>
      </c>
      <c r="E675" s="0" t="s">
        <v>2844</v>
      </c>
      <c r="G675" s="174" t="n">
        <f aca="false">MONTH(A675)+100</f>
        <v>112</v>
      </c>
      <c r="H675" s="0" t="n">
        <f aca="false">IF(MONTH(A675)=MONTH(A674),H674+1,1001)</f>
        <v>1031</v>
      </c>
      <c r="I675" s="0" t="str">
        <f aca="false">YEAR(A675)&amp;RIGHT(G675,2)&amp;RIGHT(H675,3)</f>
        <v>202012031</v>
      </c>
      <c r="J675" s="122" t="s">
        <v>6650</v>
      </c>
      <c r="L675" s="0" t="s">
        <v>2845</v>
      </c>
      <c r="N675" s="0" t="s">
        <v>80</v>
      </c>
      <c r="O675" s="7" t="n">
        <v>0.559722222222222</v>
      </c>
      <c r="P675" s="7" t="n">
        <v>0.569444444444444</v>
      </c>
      <c r="Q675" s="0" t="s">
        <v>2846</v>
      </c>
      <c r="S675" s="0" t="s">
        <v>332</v>
      </c>
      <c r="T675" s="0" t="s">
        <v>5143</v>
      </c>
    </row>
    <row r="676" customFormat="false" ht="15" hidden="false" customHeight="false" outlineLevel="0" collapsed="false">
      <c r="A676" s="170" t="n">
        <v>44184</v>
      </c>
      <c r="B676" s="0" t="s">
        <v>2855</v>
      </c>
      <c r="C676" s="1" t="n">
        <v>450</v>
      </c>
      <c r="D676" s="0" t="s">
        <v>821</v>
      </c>
      <c r="E676" s="122" t="s">
        <v>2856</v>
      </c>
      <c r="F676" s="0" t="s">
        <v>6088</v>
      </c>
      <c r="G676" s="174" t="n">
        <f aca="false">MONTH(A676)+100</f>
        <v>112</v>
      </c>
      <c r="H676" s="0" t="n">
        <f aca="false">IF(MONTH(A676)=MONTH(A675),H675+1,1001)</f>
        <v>1032</v>
      </c>
      <c r="I676" s="0" t="str">
        <f aca="false">YEAR(A676)&amp;RIGHT(G676,2)&amp;RIGHT(H676,3)</f>
        <v>202012032</v>
      </c>
      <c r="J676" s="122" t="s">
        <v>6651</v>
      </c>
      <c r="K676" s="0" t="s">
        <v>2857</v>
      </c>
      <c r="L676" s="0" t="s">
        <v>1227</v>
      </c>
      <c r="N676" s="0" t="s">
        <v>80</v>
      </c>
      <c r="O676" s="7" t="n">
        <v>0.397916666666667</v>
      </c>
      <c r="P676" s="7" t="n">
        <v>0.398611111111111</v>
      </c>
      <c r="Q676" s="0" t="s">
        <v>2858</v>
      </c>
      <c r="R676" s="0" t="s">
        <v>2859</v>
      </c>
      <c r="S676" s="0" t="s">
        <v>332</v>
      </c>
      <c r="T676" s="0" t="s">
        <v>6106</v>
      </c>
    </row>
    <row r="677" customFormat="false" ht="15" hidden="false" customHeight="false" outlineLevel="0" collapsed="false">
      <c r="A677" s="170" t="n">
        <v>44184</v>
      </c>
      <c r="B677" s="0" t="s">
        <v>2860</v>
      </c>
      <c r="C677" s="1" t="n">
        <v>350</v>
      </c>
      <c r="D677" s="0" t="s">
        <v>821</v>
      </c>
      <c r="E677" s="0" t="s">
        <v>2861</v>
      </c>
      <c r="G677" s="174" t="n">
        <f aca="false">MONTH(A677)+100</f>
        <v>112</v>
      </c>
      <c r="H677" s="0" t="n">
        <f aca="false">IF(MONTH(A677)=MONTH(A676),H676+1,1001)</f>
        <v>1033</v>
      </c>
      <c r="I677" s="0" t="str">
        <f aca="false">YEAR(A677)&amp;RIGHT(G677,2)&amp;RIGHT(H677,3)</f>
        <v>202012033</v>
      </c>
      <c r="J677" s="122" t="s">
        <v>6652</v>
      </c>
      <c r="K677" s="0" t="s">
        <v>2862</v>
      </c>
      <c r="L677" s="0" t="s">
        <v>100</v>
      </c>
      <c r="N677" s="0" t="s">
        <v>80</v>
      </c>
      <c r="O677" s="7" t="n">
        <v>0.65</v>
      </c>
      <c r="P677" s="7" t="n">
        <v>0.6875</v>
      </c>
      <c r="Q677" s="0" t="s">
        <v>2863</v>
      </c>
      <c r="S677" s="0" t="s">
        <v>332</v>
      </c>
      <c r="T677" s="0" t="s">
        <v>6106</v>
      </c>
    </row>
    <row r="678" customFormat="false" ht="15" hidden="false" customHeight="false" outlineLevel="0" collapsed="false">
      <c r="A678" s="170" t="n">
        <v>44184</v>
      </c>
      <c r="B678" s="0" t="s">
        <v>2864</v>
      </c>
      <c r="C678" s="1" t="n">
        <v>350</v>
      </c>
      <c r="D678" s="0" t="s">
        <v>821</v>
      </c>
      <c r="E678" s="0" t="s">
        <v>2865</v>
      </c>
      <c r="G678" s="174" t="n">
        <f aca="false">MONTH(A678)+100</f>
        <v>112</v>
      </c>
      <c r="H678" s="0" t="n">
        <f aca="false">IF(MONTH(A678)=MONTH(A677),H677+1,1001)</f>
        <v>1034</v>
      </c>
      <c r="I678" s="0" t="str">
        <f aca="false">YEAR(A678)&amp;RIGHT(G678,2)&amp;RIGHT(H678,3)</f>
        <v>202012034</v>
      </c>
      <c r="J678" s="122" t="s">
        <v>6653</v>
      </c>
      <c r="K678" s="0" t="s">
        <v>233</v>
      </c>
      <c r="L678" s="0" t="s">
        <v>159</v>
      </c>
      <c r="N678" s="0" t="s">
        <v>80</v>
      </c>
      <c r="O678" s="7" t="n">
        <v>0.714583333333333</v>
      </c>
      <c r="P678" s="7" t="n">
        <v>0.738888888888889</v>
      </c>
      <c r="Q678" s="0" t="s">
        <v>2866</v>
      </c>
      <c r="S678" s="0" t="s">
        <v>332</v>
      </c>
      <c r="T678" s="0" t="s">
        <v>6106</v>
      </c>
    </row>
    <row r="679" customFormat="false" ht="15" hidden="true" customHeight="false" outlineLevel="0" collapsed="false">
      <c r="A679" s="170" t="n">
        <v>44184</v>
      </c>
      <c r="B679" s="0" t="s">
        <v>150</v>
      </c>
      <c r="C679" s="1" t="n">
        <v>400</v>
      </c>
      <c r="D679" s="0" t="s">
        <v>104</v>
      </c>
      <c r="E679" s="0" t="s">
        <v>151</v>
      </c>
      <c r="G679" s="174" t="n">
        <f aca="false">MONTH(A679)+100</f>
        <v>112</v>
      </c>
      <c r="H679" s="0" t="n">
        <f aca="false">IF(MONTH(A679)=MONTH(A678),H678+1,1001)</f>
        <v>1035</v>
      </c>
      <c r="I679" s="0" t="str">
        <f aca="false">YEAR(A679)&amp;RIGHT(G679,2)&amp;RIGHT(H679,3)</f>
        <v>202012035</v>
      </c>
      <c r="J679" s="122" t="s">
        <v>6100</v>
      </c>
      <c r="L679" s="0" t="s">
        <v>85</v>
      </c>
      <c r="N679" s="0" t="s">
        <v>80</v>
      </c>
      <c r="O679" s="7" t="n">
        <v>0.601388888888889</v>
      </c>
      <c r="P679" s="7" t="n">
        <v>0.635416666666667</v>
      </c>
      <c r="Q679" s="0" t="s">
        <v>152</v>
      </c>
      <c r="S679" s="0" t="s">
        <v>332</v>
      </c>
      <c r="T679" s="0" t="s">
        <v>6106</v>
      </c>
    </row>
    <row r="680" customFormat="false" ht="15" hidden="true" customHeight="false" outlineLevel="0" collapsed="false">
      <c r="A680" s="170" t="n">
        <v>44185</v>
      </c>
      <c r="B680" s="0" t="s">
        <v>1229</v>
      </c>
      <c r="C680" s="1" t="n">
        <v>400</v>
      </c>
      <c r="D680" s="0" t="s">
        <v>104</v>
      </c>
      <c r="E680" s="0" t="s">
        <v>2240</v>
      </c>
      <c r="G680" s="174" t="n">
        <f aca="false">MONTH(A680)+100</f>
        <v>112</v>
      </c>
      <c r="H680" s="0" t="n">
        <f aca="false">IF(MONTH(A680)=MONTH(A679),H679+1,1001)</f>
        <v>1036</v>
      </c>
      <c r="I680" s="0" t="str">
        <f aca="false">YEAR(A680)&amp;RIGHT(G680,2)&amp;RIGHT(H680,3)</f>
        <v>202012036</v>
      </c>
      <c r="J680" s="122" t="s">
        <v>6511</v>
      </c>
      <c r="L680" s="0" t="s">
        <v>79</v>
      </c>
      <c r="N680" s="0" t="s">
        <v>80</v>
      </c>
      <c r="O680" s="7" t="n">
        <v>0.609722222222222</v>
      </c>
      <c r="P680" s="7" t="n">
        <v>0.643055555555556</v>
      </c>
      <c r="Q680" s="0" t="s">
        <v>2241</v>
      </c>
      <c r="R680" s="0" t="s">
        <v>2273</v>
      </c>
      <c r="S680" s="0" t="s">
        <v>332</v>
      </c>
      <c r="T680" s="0" t="s">
        <v>6110</v>
      </c>
    </row>
    <row r="681" customFormat="false" ht="15" hidden="true" customHeight="false" outlineLevel="0" collapsed="false">
      <c r="A681" s="170" t="n">
        <v>44185</v>
      </c>
      <c r="B681" s="0" t="s">
        <v>2876</v>
      </c>
      <c r="C681" s="1" t="n">
        <v>350</v>
      </c>
      <c r="D681" s="0" t="s">
        <v>104</v>
      </c>
      <c r="E681" s="0" t="s">
        <v>2877</v>
      </c>
      <c r="G681" s="174" t="n">
        <f aca="false">MONTH(A681)+100</f>
        <v>112</v>
      </c>
      <c r="H681" s="0" t="n">
        <f aca="false">IF(MONTH(A681)=MONTH(A680),H680+1,1001)</f>
        <v>1037</v>
      </c>
      <c r="I681" s="0" t="str">
        <f aca="false">YEAR(A681)&amp;RIGHT(G681,2)&amp;RIGHT(H681,3)</f>
        <v>202012037</v>
      </c>
      <c r="J681" s="122" t="s">
        <v>6654</v>
      </c>
      <c r="L681" s="0" t="s">
        <v>183</v>
      </c>
      <c r="N681" s="0" t="s">
        <v>80</v>
      </c>
      <c r="O681" s="7" t="n">
        <v>0.78125</v>
      </c>
      <c r="P681" s="7" t="n">
        <v>0.785416666666667</v>
      </c>
      <c r="Q681" s="0" t="s">
        <v>2878</v>
      </c>
      <c r="S681" s="0" t="s">
        <v>332</v>
      </c>
      <c r="T681" s="0" t="s">
        <v>6110</v>
      </c>
    </row>
    <row r="682" customFormat="false" ht="15" hidden="true" customHeight="false" outlineLevel="0" collapsed="false">
      <c r="A682" s="170" t="n">
        <v>44186</v>
      </c>
      <c r="B682" s="0" t="s">
        <v>2770</v>
      </c>
      <c r="C682" s="1" t="n">
        <v>250</v>
      </c>
      <c r="D682" s="0" t="s">
        <v>77</v>
      </c>
      <c r="E682" s="122" t="s">
        <v>2881</v>
      </c>
      <c r="F682" s="0" t="s">
        <v>6088</v>
      </c>
      <c r="G682" s="174" t="n">
        <f aca="false">MONTH(A682)+100</f>
        <v>112</v>
      </c>
      <c r="H682" s="0" t="n">
        <f aca="false">IF(MONTH(A682)=MONTH(A681),H681+1,1001)</f>
        <v>1038</v>
      </c>
      <c r="I682" s="0" t="str">
        <f aca="false">YEAR(A682)&amp;RIGHT(G682,2)&amp;RIGHT(H682,3)</f>
        <v>202012038</v>
      </c>
      <c r="J682" s="122" t="s">
        <v>6655</v>
      </c>
      <c r="L682" s="0" t="s">
        <v>187</v>
      </c>
      <c r="N682" s="0" t="s">
        <v>80</v>
      </c>
      <c r="O682" s="7" t="n">
        <v>0.659027777777778</v>
      </c>
      <c r="P682" s="7" t="n">
        <v>0.68125</v>
      </c>
      <c r="Q682" s="0" t="s">
        <v>2882</v>
      </c>
      <c r="S682" s="0" t="s">
        <v>332</v>
      </c>
      <c r="T682" s="0" t="s">
        <v>6091</v>
      </c>
    </row>
    <row r="683" customFormat="false" ht="15" hidden="true" customHeight="false" outlineLevel="0" collapsed="false">
      <c r="A683" s="170" t="n">
        <v>44186</v>
      </c>
      <c r="B683" s="0" t="s">
        <v>2478</v>
      </c>
      <c r="C683" s="1" t="n">
        <v>300</v>
      </c>
      <c r="D683" s="0" t="s">
        <v>104</v>
      </c>
      <c r="E683" s="0" t="s">
        <v>421</v>
      </c>
      <c r="G683" s="174" t="n">
        <f aca="false">MONTH(A683)+100</f>
        <v>112</v>
      </c>
      <c r="H683" s="0" t="n">
        <f aca="false">IF(MONTH(A683)=MONTH(A682),H682+1,1001)</f>
        <v>1039</v>
      </c>
      <c r="I683" s="0" t="str">
        <f aca="false">YEAR(A683)&amp;RIGHT(G683,2)&amp;RIGHT(H683,3)</f>
        <v>202012039</v>
      </c>
      <c r="J683" s="122" t="s">
        <v>6142</v>
      </c>
      <c r="L683" s="0" t="s">
        <v>79</v>
      </c>
      <c r="N683" s="0" t="s">
        <v>80</v>
      </c>
      <c r="O683" s="7" t="n">
        <v>0.353472222222222</v>
      </c>
      <c r="P683" s="7" t="n">
        <v>0.364583333333333</v>
      </c>
      <c r="Q683" s="0" t="s">
        <v>422</v>
      </c>
      <c r="S683" s="0" t="s">
        <v>332</v>
      </c>
      <c r="T683" s="0" t="s">
        <v>6091</v>
      </c>
    </row>
    <row r="684" customFormat="false" ht="15" hidden="true" customHeight="false" outlineLevel="0" collapsed="false">
      <c r="A684" s="170" t="n">
        <v>44186</v>
      </c>
      <c r="B684" s="0" t="s">
        <v>2483</v>
      </c>
      <c r="C684" s="1" t="n">
        <v>300</v>
      </c>
      <c r="D684" s="0" t="s">
        <v>104</v>
      </c>
      <c r="E684" s="0" t="s">
        <v>2883</v>
      </c>
      <c r="G684" s="174" t="n">
        <f aca="false">MONTH(A684)+100</f>
        <v>112</v>
      </c>
      <c r="H684" s="0" t="n">
        <f aca="false">IF(MONTH(A684)=MONTH(A683),H683+1,1001)</f>
        <v>1040</v>
      </c>
      <c r="I684" s="0" t="str">
        <f aca="false">YEAR(A684)&amp;RIGHT(G684,2)&amp;RIGHT(H684,3)</f>
        <v>202012040</v>
      </c>
      <c r="J684" s="122" t="s">
        <v>6656</v>
      </c>
      <c r="L684" s="0" t="s">
        <v>79</v>
      </c>
      <c r="N684" s="0" t="s">
        <v>80</v>
      </c>
      <c r="O684" s="7" t="n">
        <v>0.382638888888889</v>
      </c>
      <c r="P684" s="7" t="n">
        <v>0.397916666666667</v>
      </c>
      <c r="Q684" s="0" t="s">
        <v>2884</v>
      </c>
      <c r="S684" s="0" t="s">
        <v>332</v>
      </c>
      <c r="T684" s="0" t="s">
        <v>6091</v>
      </c>
    </row>
    <row r="685" customFormat="false" ht="15" hidden="true" customHeight="false" outlineLevel="0" collapsed="false">
      <c r="A685" s="170" t="n">
        <v>44186</v>
      </c>
      <c r="B685" s="0" t="s">
        <v>2201</v>
      </c>
      <c r="C685" s="1" t="n">
        <v>400</v>
      </c>
      <c r="D685" s="0" t="s">
        <v>104</v>
      </c>
      <c r="E685" s="122" t="s">
        <v>2885</v>
      </c>
      <c r="F685" s="0" t="s">
        <v>6088</v>
      </c>
      <c r="G685" s="174" t="n">
        <f aca="false">MONTH(A685)+100</f>
        <v>112</v>
      </c>
      <c r="H685" s="0" t="n">
        <f aca="false">IF(MONTH(A685)=MONTH(A684),H684+1,1001)</f>
        <v>1041</v>
      </c>
      <c r="I685" s="0" t="str">
        <f aca="false">YEAR(A685)&amp;RIGHT(G685,2)&amp;RIGHT(H685,3)</f>
        <v>202012041</v>
      </c>
      <c r="J685" s="122" t="s">
        <v>6657</v>
      </c>
      <c r="L685" s="0" t="s">
        <v>113</v>
      </c>
      <c r="N685" s="0" t="s">
        <v>80</v>
      </c>
      <c r="O685" s="7" t="n">
        <v>0.413194444444444</v>
      </c>
      <c r="P685" s="7" t="n">
        <v>0.436111111111111</v>
      </c>
      <c r="Q685" s="0" t="s">
        <v>2886</v>
      </c>
      <c r="S685" s="0" t="s">
        <v>332</v>
      </c>
      <c r="T685" s="0" t="s">
        <v>6091</v>
      </c>
    </row>
    <row r="686" customFormat="false" ht="15" hidden="true" customHeight="false" outlineLevel="0" collapsed="false">
      <c r="A686" s="170" t="n">
        <v>44186</v>
      </c>
      <c r="B686" s="0" t="s">
        <v>2543</v>
      </c>
      <c r="C686" s="1" t="n">
        <v>300</v>
      </c>
      <c r="D686" s="0" t="s">
        <v>104</v>
      </c>
      <c r="E686" s="0" t="s">
        <v>2887</v>
      </c>
      <c r="G686" s="174" t="n">
        <f aca="false">MONTH(A686)+100</f>
        <v>112</v>
      </c>
      <c r="H686" s="0" t="n">
        <f aca="false">IF(MONTH(A686)=MONTH(A685),H685+1,1001)</f>
        <v>1042</v>
      </c>
      <c r="I686" s="0" t="str">
        <f aca="false">YEAR(A686)&amp;RIGHT(G686,2)&amp;RIGHT(H686,3)</f>
        <v>202012042</v>
      </c>
      <c r="J686" s="122" t="s">
        <v>6658</v>
      </c>
      <c r="L686" s="0" t="s">
        <v>100</v>
      </c>
      <c r="N686" s="0" t="s">
        <v>80</v>
      </c>
      <c r="O686" s="7" t="n">
        <v>0.50625</v>
      </c>
      <c r="P686" s="7" t="n">
        <v>0.529861111111111</v>
      </c>
      <c r="Q686" s="0" t="s">
        <v>2888</v>
      </c>
      <c r="S686" s="0" t="s">
        <v>332</v>
      </c>
      <c r="T686" s="0" t="s">
        <v>6091</v>
      </c>
    </row>
    <row r="687" customFormat="false" ht="15" hidden="true" customHeight="false" outlineLevel="0" collapsed="false">
      <c r="A687" s="170" t="n">
        <v>44186</v>
      </c>
      <c r="B687" s="0" t="s">
        <v>1412</v>
      </c>
      <c r="C687" s="1" t="n">
        <v>300</v>
      </c>
      <c r="D687" s="0" t="s">
        <v>104</v>
      </c>
      <c r="E687" s="0" t="s">
        <v>1413</v>
      </c>
      <c r="G687" s="174" t="n">
        <f aca="false">MONTH(A687)+100</f>
        <v>112</v>
      </c>
      <c r="H687" s="0" t="n">
        <f aca="false">IF(MONTH(A687)=MONTH(A686),H686+1,1001)</f>
        <v>1043</v>
      </c>
      <c r="I687" s="0" t="str">
        <f aca="false">YEAR(A687)&amp;RIGHT(G687,2)&amp;RIGHT(H687,3)</f>
        <v>202012043</v>
      </c>
      <c r="J687" s="122" t="s">
        <v>6311</v>
      </c>
      <c r="L687" s="0" t="s">
        <v>100</v>
      </c>
      <c r="N687" s="0" t="s">
        <v>80</v>
      </c>
      <c r="O687" s="7" t="n">
        <v>0.634027777777778</v>
      </c>
      <c r="P687" s="7" t="n">
        <v>0.636805555555555</v>
      </c>
      <c r="Q687" s="0" t="s">
        <v>1414</v>
      </c>
      <c r="S687" s="0" t="s">
        <v>332</v>
      </c>
      <c r="T687" s="0" t="s">
        <v>6091</v>
      </c>
    </row>
    <row r="688" customFormat="false" ht="15" hidden="true" customHeight="false" outlineLevel="0" collapsed="false">
      <c r="A688" s="170" t="n">
        <v>44187</v>
      </c>
      <c r="B688" s="0" t="s">
        <v>2893</v>
      </c>
      <c r="C688" s="1" t="n">
        <v>300</v>
      </c>
      <c r="D688" s="0" t="s">
        <v>104</v>
      </c>
      <c r="E688" s="0" t="s">
        <v>2894</v>
      </c>
      <c r="G688" s="174" t="n">
        <f aca="false">MONTH(A688)+100</f>
        <v>112</v>
      </c>
      <c r="H688" s="0" t="n">
        <f aca="false">IF(MONTH(A688)=MONTH(A687),H687+1,1001)</f>
        <v>1044</v>
      </c>
      <c r="I688" s="0" t="str">
        <f aca="false">YEAR(A688)&amp;RIGHT(G688,2)&amp;RIGHT(H688,3)</f>
        <v>202012044</v>
      </c>
      <c r="J688" s="122" t="s">
        <v>6659</v>
      </c>
      <c r="L688" s="0" t="s">
        <v>183</v>
      </c>
      <c r="N688" s="0" t="s">
        <v>80</v>
      </c>
      <c r="O688" s="7" t="n">
        <v>0.348611111111111</v>
      </c>
      <c r="P688" s="7" t="n">
        <v>0.372916666666667</v>
      </c>
      <c r="Q688" s="0" t="s">
        <v>2895</v>
      </c>
      <c r="S688" s="0" t="s">
        <v>120</v>
      </c>
      <c r="T688" s="0" t="s">
        <v>6095</v>
      </c>
    </row>
    <row r="689" customFormat="false" ht="15" hidden="true" customHeight="false" outlineLevel="0" collapsed="false">
      <c r="A689" s="170" t="n">
        <v>44187</v>
      </c>
      <c r="B689" s="0" t="s">
        <v>2123</v>
      </c>
      <c r="C689" s="1" t="n">
        <v>300</v>
      </c>
      <c r="D689" s="0" t="s">
        <v>104</v>
      </c>
      <c r="E689" s="0" t="s">
        <v>2896</v>
      </c>
      <c r="G689" s="174" t="n">
        <f aca="false">MONTH(A689)+100</f>
        <v>112</v>
      </c>
      <c r="H689" s="0" t="n">
        <f aca="false">IF(MONTH(A689)=MONTH(A688),H688+1,1001)</f>
        <v>1045</v>
      </c>
      <c r="I689" s="0" t="str">
        <f aca="false">YEAR(A689)&amp;RIGHT(G689,2)&amp;RIGHT(H689,3)</f>
        <v>202012045</v>
      </c>
      <c r="J689" s="122" t="s">
        <v>6660</v>
      </c>
      <c r="L689" s="0" t="s">
        <v>100</v>
      </c>
      <c r="N689" s="0" t="s">
        <v>80</v>
      </c>
      <c r="O689" s="7" t="n">
        <v>0.415972222222222</v>
      </c>
      <c r="P689" s="7" t="n">
        <v>0.433333333333333</v>
      </c>
      <c r="Q689" s="0" t="s">
        <v>2897</v>
      </c>
      <c r="S689" s="0" t="s">
        <v>120</v>
      </c>
      <c r="T689" s="0" t="s">
        <v>6095</v>
      </c>
    </row>
    <row r="690" customFormat="false" ht="15" hidden="true" customHeight="false" outlineLevel="0" collapsed="false">
      <c r="A690" s="170" t="n">
        <v>44187</v>
      </c>
      <c r="B690" s="0" t="s">
        <v>2898</v>
      </c>
      <c r="C690" s="1" t="n">
        <v>300</v>
      </c>
      <c r="D690" s="0" t="s">
        <v>104</v>
      </c>
      <c r="E690" s="0" t="s">
        <v>2899</v>
      </c>
      <c r="G690" s="174" t="n">
        <f aca="false">MONTH(A690)+100</f>
        <v>112</v>
      </c>
      <c r="H690" s="0" t="n">
        <f aca="false">IF(MONTH(A690)=MONTH(A689),H689+1,1001)</f>
        <v>1046</v>
      </c>
      <c r="I690" s="0" t="str">
        <f aca="false">YEAR(A690)&amp;RIGHT(G690,2)&amp;RIGHT(H690,3)</f>
        <v>202012046</v>
      </c>
      <c r="J690" s="122" t="s">
        <v>6661</v>
      </c>
      <c r="L690" s="0" t="s">
        <v>187</v>
      </c>
      <c r="N690" s="0" t="s">
        <v>80</v>
      </c>
      <c r="O690" s="7" t="n">
        <v>0.55</v>
      </c>
      <c r="P690" s="7" t="n">
        <v>0.556944444444444</v>
      </c>
      <c r="Q690" s="0" t="s">
        <v>2900</v>
      </c>
      <c r="S690" s="0" t="s">
        <v>120</v>
      </c>
      <c r="T690" s="0" t="s">
        <v>6095</v>
      </c>
    </row>
    <row r="691" customFormat="false" ht="15" hidden="true" customHeight="false" outlineLevel="0" collapsed="false">
      <c r="A691" s="170" t="n">
        <v>44187</v>
      </c>
      <c r="B691" s="0" t="s">
        <v>2901</v>
      </c>
      <c r="C691" s="1" t="n">
        <v>250</v>
      </c>
      <c r="D691" s="0" t="s">
        <v>104</v>
      </c>
      <c r="E691" s="0" t="s">
        <v>2902</v>
      </c>
      <c r="G691" s="174" t="n">
        <f aca="false">MONTH(A691)+100</f>
        <v>112</v>
      </c>
      <c r="H691" s="0" t="n">
        <f aca="false">IF(MONTH(A691)=MONTH(A690),H690+1,1001)</f>
        <v>1047</v>
      </c>
      <c r="I691" s="0" t="str">
        <f aca="false">YEAR(A691)&amp;RIGHT(G691,2)&amp;RIGHT(H691,3)</f>
        <v>202012047</v>
      </c>
      <c r="J691" s="122" t="s">
        <v>6662</v>
      </c>
      <c r="L691" s="0" t="s">
        <v>183</v>
      </c>
      <c r="N691" s="0" t="s">
        <v>80</v>
      </c>
      <c r="O691" s="7" t="n">
        <v>0.596527777777778</v>
      </c>
      <c r="P691" s="7" t="n">
        <v>0.597916666666667</v>
      </c>
      <c r="Q691" s="0" t="s">
        <v>2903</v>
      </c>
      <c r="S691" s="0" t="s">
        <v>120</v>
      </c>
      <c r="T691" s="0" t="s">
        <v>6095</v>
      </c>
    </row>
    <row r="692" customFormat="false" ht="15" hidden="true" customHeight="false" outlineLevel="0" collapsed="false">
      <c r="A692" s="170" t="n">
        <v>44188</v>
      </c>
      <c r="B692" s="0" t="s">
        <v>2907</v>
      </c>
      <c r="C692" s="1" t="n">
        <v>300</v>
      </c>
      <c r="D692" s="0" t="s">
        <v>104</v>
      </c>
      <c r="E692" s="0" t="s">
        <v>2908</v>
      </c>
      <c r="G692" s="174" t="n">
        <f aca="false">MONTH(A692)+100</f>
        <v>112</v>
      </c>
      <c r="H692" s="0" t="n">
        <f aca="false">IF(MONTH(A692)=MONTH(A691),H691+1,1001)</f>
        <v>1048</v>
      </c>
      <c r="I692" s="0" t="str">
        <f aca="false">YEAR(A692)&amp;RIGHT(G692,2)&amp;RIGHT(H692,3)</f>
        <v>202012048</v>
      </c>
      <c r="J692" s="122" t="s">
        <v>6663</v>
      </c>
      <c r="L692" s="0" t="s">
        <v>113</v>
      </c>
      <c r="N692" s="0" t="s">
        <v>80</v>
      </c>
      <c r="O692" s="7" t="n">
        <v>0.405555555555555</v>
      </c>
      <c r="P692" s="7" t="n">
        <v>0.432638888888889</v>
      </c>
      <c r="Q692" s="0" t="s">
        <v>2909</v>
      </c>
      <c r="S692" s="0" t="s">
        <v>120</v>
      </c>
      <c r="T692" s="0" t="s">
        <v>6089</v>
      </c>
    </row>
    <row r="693" customFormat="false" ht="15" hidden="true" customHeight="false" outlineLevel="0" collapsed="false">
      <c r="A693" s="170" t="n">
        <v>44188</v>
      </c>
      <c r="B693" s="0" t="s">
        <v>2201</v>
      </c>
      <c r="C693" s="1" t="n">
        <v>350</v>
      </c>
      <c r="D693" s="0" t="s">
        <v>104</v>
      </c>
      <c r="E693" s="0" t="s">
        <v>2910</v>
      </c>
      <c r="G693" s="174" t="n">
        <f aca="false">MONTH(A693)+100</f>
        <v>112</v>
      </c>
      <c r="H693" s="0" t="n">
        <f aca="false">IF(MONTH(A693)=MONTH(A692),H692+1,1001)</f>
        <v>1049</v>
      </c>
      <c r="I693" s="0" t="str">
        <f aca="false">YEAR(A693)&amp;RIGHT(G693,2)&amp;RIGHT(H693,3)</f>
        <v>202012049</v>
      </c>
      <c r="J693" s="122" t="s">
        <v>6664</v>
      </c>
      <c r="L693" s="0" t="s">
        <v>113</v>
      </c>
      <c r="N693" s="0" t="s">
        <v>80</v>
      </c>
      <c r="O693" s="7" t="n">
        <v>0.552083333333333</v>
      </c>
      <c r="P693" s="7" t="n">
        <v>0.554166666666667</v>
      </c>
      <c r="Q693" s="0" t="s">
        <v>2911</v>
      </c>
      <c r="S693" s="0" t="s">
        <v>120</v>
      </c>
      <c r="T693" s="0" t="s">
        <v>6089</v>
      </c>
    </row>
    <row r="694" customFormat="false" ht="15" hidden="true" customHeight="false" outlineLevel="0" collapsed="false">
      <c r="A694" s="170" t="n">
        <v>44188</v>
      </c>
      <c r="B694" s="0" t="s">
        <v>2912</v>
      </c>
      <c r="C694" s="1" t="n">
        <v>400</v>
      </c>
      <c r="D694" s="0" t="s">
        <v>104</v>
      </c>
      <c r="E694" s="0" t="s">
        <v>2913</v>
      </c>
      <c r="G694" s="174" t="n">
        <f aca="false">MONTH(A694)+100</f>
        <v>112</v>
      </c>
      <c r="H694" s="0" t="n">
        <f aca="false">IF(MONTH(A694)=MONTH(A693),H693+1,1001)</f>
        <v>1050</v>
      </c>
      <c r="I694" s="0" t="str">
        <f aca="false">YEAR(A694)&amp;RIGHT(G694,2)&amp;RIGHT(H694,3)</f>
        <v>202012050</v>
      </c>
      <c r="J694" s="122" t="s">
        <v>6665</v>
      </c>
      <c r="L694" s="0" t="s">
        <v>131</v>
      </c>
      <c r="N694" s="0" t="s">
        <v>80</v>
      </c>
      <c r="O694" s="7" t="n">
        <v>0.563888888888889</v>
      </c>
      <c r="P694" s="7" t="n">
        <v>0.633333333333333</v>
      </c>
      <c r="Q694" s="0" t="s">
        <v>2914</v>
      </c>
      <c r="S694" s="0" t="s">
        <v>120</v>
      </c>
      <c r="T694" s="0" t="s">
        <v>6089</v>
      </c>
    </row>
    <row r="695" customFormat="false" ht="15" hidden="true" customHeight="false" outlineLevel="0" collapsed="false">
      <c r="A695" s="170" t="n">
        <v>44189</v>
      </c>
      <c r="B695" s="0" t="s">
        <v>897</v>
      </c>
      <c r="C695" s="1" t="n">
        <v>300</v>
      </c>
      <c r="D695" s="0" t="s">
        <v>898</v>
      </c>
      <c r="E695" s="0" t="s">
        <v>899</v>
      </c>
      <c r="G695" s="174" t="n">
        <f aca="false">MONTH(A695)+100</f>
        <v>112</v>
      </c>
      <c r="H695" s="0" t="n">
        <f aca="false">IF(MONTH(A695)=MONTH(A694),H694+1,1001)</f>
        <v>1051</v>
      </c>
      <c r="I695" s="0" t="str">
        <f aca="false">YEAR(A695)&amp;RIGHT(G695,2)&amp;RIGHT(H695,3)</f>
        <v>202012051</v>
      </c>
      <c r="J695" s="122" t="s">
        <v>6208</v>
      </c>
      <c r="K695" s="0" t="s">
        <v>897</v>
      </c>
      <c r="L695" s="0" t="s">
        <v>79</v>
      </c>
      <c r="N695" s="0" t="s">
        <v>80</v>
      </c>
      <c r="O695" s="7" t="n">
        <v>0.579861111111111</v>
      </c>
      <c r="P695" s="7" t="n">
        <v>0.620138888888889</v>
      </c>
      <c r="Q695" s="0" t="s">
        <v>901</v>
      </c>
      <c r="S695" s="0" t="s">
        <v>120</v>
      </c>
      <c r="T695" s="0" t="s">
        <v>6097</v>
      </c>
    </row>
    <row r="696" customFormat="false" ht="15" hidden="true" customHeight="false" outlineLevel="0" collapsed="false">
      <c r="A696" s="170" t="n">
        <v>44189</v>
      </c>
      <c r="B696" s="0" t="s">
        <v>897</v>
      </c>
      <c r="C696" s="1" t="n">
        <v>250</v>
      </c>
      <c r="D696" s="0" t="s">
        <v>898</v>
      </c>
      <c r="E696" s="0" t="s">
        <v>899</v>
      </c>
      <c r="G696" s="174" t="n">
        <f aca="false">MONTH(A696)+100</f>
        <v>112</v>
      </c>
      <c r="H696" s="0" t="n">
        <f aca="false">IF(MONTH(A696)=MONTH(A695),H695+1,1001)</f>
        <v>1052</v>
      </c>
      <c r="I696" s="0" t="str">
        <f aca="false">YEAR(A696)&amp;RIGHT(G696,2)&amp;RIGHT(H696,3)</f>
        <v>202012052</v>
      </c>
      <c r="J696" s="122" t="s">
        <v>6208</v>
      </c>
      <c r="K696" s="0" t="s">
        <v>897</v>
      </c>
      <c r="L696" s="0" t="s">
        <v>79</v>
      </c>
      <c r="N696" s="0" t="s">
        <v>80</v>
      </c>
      <c r="O696" s="7" t="n">
        <v>0.645138888888889</v>
      </c>
      <c r="P696" s="7" t="n">
        <v>0.648611111111111</v>
      </c>
      <c r="Q696" s="0" t="s">
        <v>2919</v>
      </c>
      <c r="S696" s="0" t="s">
        <v>120</v>
      </c>
      <c r="T696" s="0" t="s">
        <v>6097</v>
      </c>
    </row>
    <row r="697" customFormat="false" ht="15" hidden="false" customHeight="false" outlineLevel="0" collapsed="false">
      <c r="A697" s="170" t="n">
        <v>44190</v>
      </c>
      <c r="B697" s="0" t="s">
        <v>2921</v>
      </c>
      <c r="C697" s="1" t="n">
        <v>550</v>
      </c>
      <c r="D697" s="0" t="s">
        <v>821</v>
      </c>
      <c r="E697" s="0" t="s">
        <v>2922</v>
      </c>
      <c r="G697" s="174" t="n">
        <f aca="false">MONTH(A697)+100</f>
        <v>112</v>
      </c>
      <c r="H697" s="0" t="n">
        <f aca="false">IF(MONTH(A697)=MONTH(A696),H696+1,1001)</f>
        <v>1053</v>
      </c>
      <c r="I697" s="0" t="str">
        <f aca="false">YEAR(A697)&amp;RIGHT(G697,2)&amp;RIGHT(H697,3)</f>
        <v>202012053</v>
      </c>
      <c r="J697" s="122" t="s">
        <v>6666</v>
      </c>
      <c r="K697" s="0" t="s">
        <v>2923</v>
      </c>
      <c r="L697" s="0" t="s">
        <v>131</v>
      </c>
      <c r="N697" s="0" t="s">
        <v>757</v>
      </c>
      <c r="O697" s="7" t="n">
        <v>0.4875</v>
      </c>
      <c r="P697" s="7" t="n">
        <v>0.4875</v>
      </c>
      <c r="Q697" s="0" t="s">
        <v>2925</v>
      </c>
      <c r="S697" s="0" t="s">
        <v>120</v>
      </c>
      <c r="T697" s="0" t="s">
        <v>5143</v>
      </c>
    </row>
    <row r="698" customFormat="false" ht="15" hidden="true" customHeight="false" outlineLevel="0" collapsed="false">
      <c r="A698" s="170" t="n">
        <v>44191</v>
      </c>
      <c r="B698" s="0" t="s">
        <v>2926</v>
      </c>
      <c r="C698" s="1" t="n">
        <v>300</v>
      </c>
      <c r="D698" s="0" t="s">
        <v>77</v>
      </c>
      <c r="E698" s="0" t="s">
        <v>2927</v>
      </c>
      <c r="G698" s="174" t="n">
        <f aca="false">MONTH(A698)+100</f>
        <v>112</v>
      </c>
      <c r="H698" s="0" t="n">
        <f aca="false">IF(MONTH(A698)=MONTH(A697),H697+1,1001)</f>
        <v>1054</v>
      </c>
      <c r="I698" s="0" t="str">
        <f aca="false">YEAR(A698)&amp;RIGHT(G698,2)&amp;RIGHT(H698,3)</f>
        <v>202012054</v>
      </c>
      <c r="J698" s="122" t="s">
        <v>6667</v>
      </c>
      <c r="L698" s="0" t="s">
        <v>314</v>
      </c>
      <c r="N698" s="0" t="s">
        <v>80</v>
      </c>
      <c r="O698" s="7" t="n">
        <v>0.860416666666667</v>
      </c>
      <c r="P698" s="7" t="n">
        <v>0.879861111111111</v>
      </c>
      <c r="Q698" s="0" t="s">
        <v>2928</v>
      </c>
      <c r="S698" s="0" t="s">
        <v>120</v>
      </c>
      <c r="T698" s="0" t="s">
        <v>6106</v>
      </c>
    </row>
    <row r="699" customFormat="false" ht="15" hidden="true" customHeight="false" outlineLevel="0" collapsed="false">
      <c r="A699" s="170" t="n">
        <v>44191</v>
      </c>
      <c r="B699" s="0" t="s">
        <v>2929</v>
      </c>
      <c r="C699" s="1" t="n">
        <v>350</v>
      </c>
      <c r="D699" s="0" t="s">
        <v>77</v>
      </c>
      <c r="E699" s="0" t="s">
        <v>2930</v>
      </c>
      <c r="G699" s="174" t="n">
        <f aca="false">MONTH(A699)+100</f>
        <v>112</v>
      </c>
      <c r="H699" s="0" t="n">
        <f aca="false">IF(MONTH(A699)=MONTH(A698),H698+1,1001)</f>
        <v>1055</v>
      </c>
      <c r="I699" s="0" t="str">
        <f aca="false">YEAR(A699)&amp;RIGHT(G699,2)&amp;RIGHT(H699,3)</f>
        <v>202012055</v>
      </c>
      <c r="J699" s="122" t="s">
        <v>6668</v>
      </c>
      <c r="L699" s="0" t="s">
        <v>113</v>
      </c>
      <c r="N699" s="0" t="s">
        <v>80</v>
      </c>
      <c r="O699" s="7" t="n">
        <v>0.89375</v>
      </c>
      <c r="P699" s="7" t="n">
        <v>0.939583333333333</v>
      </c>
      <c r="Q699" s="0" t="s">
        <v>2931</v>
      </c>
      <c r="S699" s="0" t="s">
        <v>120</v>
      </c>
      <c r="T699" s="0" t="s">
        <v>6106</v>
      </c>
    </row>
    <row r="700" customFormat="false" ht="15" hidden="true" customHeight="false" outlineLevel="0" collapsed="false">
      <c r="A700" s="170" t="n">
        <v>44192</v>
      </c>
      <c r="B700" s="0" t="s">
        <v>2932</v>
      </c>
      <c r="C700" s="1" t="n">
        <v>250</v>
      </c>
      <c r="D700" s="0" t="s">
        <v>104</v>
      </c>
      <c r="E700" s="122" t="s">
        <v>2933</v>
      </c>
      <c r="F700" s="0" t="s">
        <v>6088</v>
      </c>
      <c r="G700" s="174" t="n">
        <f aca="false">MONTH(A700)+100</f>
        <v>112</v>
      </c>
      <c r="H700" s="0" t="n">
        <f aca="false">IF(MONTH(A700)=MONTH(A699),H699+1,1001)</f>
        <v>1056</v>
      </c>
      <c r="I700" s="0" t="str">
        <f aca="false">YEAR(A700)&amp;RIGHT(G700,2)&amp;RIGHT(H700,3)</f>
        <v>202012056</v>
      </c>
      <c r="J700" s="122" t="s">
        <v>6669</v>
      </c>
      <c r="L700" s="0" t="s">
        <v>113</v>
      </c>
      <c r="N700" s="0" t="s">
        <v>80</v>
      </c>
      <c r="O700" s="7" t="n">
        <v>0.628472222222222</v>
      </c>
      <c r="P700" s="7" t="n">
        <v>0.658333333333333</v>
      </c>
      <c r="Q700" s="0" t="s">
        <v>2934</v>
      </c>
      <c r="R700" s="0" t="s">
        <v>2935</v>
      </c>
      <c r="S700" s="0" t="s">
        <v>120</v>
      </c>
      <c r="T700" s="0" t="s">
        <v>6110</v>
      </c>
    </row>
    <row r="701" customFormat="false" ht="15" hidden="true" customHeight="false" outlineLevel="0" collapsed="false">
      <c r="A701" s="170" t="n">
        <v>44192</v>
      </c>
      <c r="B701" s="0" t="s">
        <v>2932</v>
      </c>
      <c r="C701" s="1" t="n">
        <v>250</v>
      </c>
      <c r="D701" s="0" t="s">
        <v>104</v>
      </c>
      <c r="E701" s="0" t="s">
        <v>2933</v>
      </c>
      <c r="G701" s="174" t="n">
        <f aca="false">MONTH(A701)+100</f>
        <v>112</v>
      </c>
      <c r="H701" s="0" t="n">
        <f aca="false">IF(MONTH(A701)=MONTH(A700),H700+1,1001)</f>
        <v>1057</v>
      </c>
      <c r="I701" s="0" t="str">
        <f aca="false">YEAR(A701)&amp;RIGHT(G701,2)&amp;RIGHT(H701,3)</f>
        <v>202012057</v>
      </c>
      <c r="J701" s="122" t="s">
        <v>6669</v>
      </c>
      <c r="L701" s="0" t="s">
        <v>113</v>
      </c>
      <c r="N701" s="0" t="s">
        <v>80</v>
      </c>
      <c r="O701" s="7" t="n">
        <v>0.728472222222222</v>
      </c>
      <c r="P701" s="7" t="n">
        <v>0.767361111111111</v>
      </c>
      <c r="Q701" s="0" t="s">
        <v>2934</v>
      </c>
      <c r="R701" s="0" t="s">
        <v>2935</v>
      </c>
      <c r="S701" s="0" t="s">
        <v>120</v>
      </c>
      <c r="T701" s="0" t="s">
        <v>6110</v>
      </c>
    </row>
    <row r="702" customFormat="false" ht="15" hidden="false" customHeight="false" outlineLevel="0" collapsed="false">
      <c r="A702" s="170" t="n">
        <v>44193</v>
      </c>
      <c r="B702" s="0" t="s">
        <v>2936</v>
      </c>
      <c r="C702" s="1" t="n">
        <v>400</v>
      </c>
      <c r="D702" s="0" t="s">
        <v>821</v>
      </c>
      <c r="E702" s="0" t="s">
        <v>2937</v>
      </c>
      <c r="G702" s="174" t="n">
        <f aca="false">MONTH(A702)+100</f>
        <v>112</v>
      </c>
      <c r="H702" s="0" t="n">
        <f aca="false">IF(MONTH(A702)=MONTH(A701),H701+1,1001)</f>
        <v>1058</v>
      </c>
      <c r="I702" s="0" t="str">
        <f aca="false">YEAR(A702)&amp;RIGHT(G702,2)&amp;RIGHT(H702,3)</f>
        <v>202012058</v>
      </c>
      <c r="J702" s="122" t="s">
        <v>6670</v>
      </c>
      <c r="K702" s="0" t="s">
        <v>233</v>
      </c>
      <c r="L702" s="0" t="s">
        <v>100</v>
      </c>
      <c r="N702" s="0" t="s">
        <v>80</v>
      </c>
      <c r="O702" s="7" t="n">
        <v>0.381944444444444</v>
      </c>
      <c r="P702" s="7" t="n">
        <v>0.399305555555556</v>
      </c>
      <c r="Q702" s="0" t="s">
        <v>2938</v>
      </c>
      <c r="S702" s="0" t="s">
        <v>120</v>
      </c>
      <c r="T702" s="0" t="s">
        <v>6091</v>
      </c>
    </row>
    <row r="703" customFormat="false" ht="15" hidden="false" customHeight="false" outlineLevel="0" collapsed="false">
      <c r="A703" s="170" t="n">
        <v>44193</v>
      </c>
      <c r="B703" s="0" t="s">
        <v>2939</v>
      </c>
      <c r="C703" s="1" t="n">
        <v>390</v>
      </c>
      <c r="D703" s="0" t="s">
        <v>821</v>
      </c>
      <c r="E703" s="0" t="s">
        <v>2940</v>
      </c>
      <c r="G703" s="174" t="n">
        <f aca="false">MONTH(A703)+100</f>
        <v>112</v>
      </c>
      <c r="H703" s="0" t="n">
        <f aca="false">IF(MONTH(A703)=MONTH(A702),H702+1,1001)</f>
        <v>1059</v>
      </c>
      <c r="I703" s="0" t="str">
        <f aca="false">YEAR(A703)&amp;RIGHT(G703,2)&amp;RIGHT(H703,3)</f>
        <v>202012059</v>
      </c>
      <c r="J703" s="122" t="s">
        <v>6671</v>
      </c>
      <c r="K703" s="0" t="s">
        <v>233</v>
      </c>
      <c r="L703" s="0" t="s">
        <v>187</v>
      </c>
      <c r="N703" s="0" t="s">
        <v>80</v>
      </c>
      <c r="O703" s="7" t="n">
        <v>0.465972222222222</v>
      </c>
      <c r="P703" s="7" t="n">
        <v>0.484722222222222</v>
      </c>
      <c r="Q703" s="0" t="s">
        <v>2941</v>
      </c>
      <c r="S703" s="0" t="s">
        <v>120</v>
      </c>
      <c r="T703" s="0" t="s">
        <v>6091</v>
      </c>
    </row>
    <row r="704" customFormat="false" ht="15" hidden="true" customHeight="false" outlineLevel="0" collapsed="false">
      <c r="A704" s="170" t="n">
        <v>44193</v>
      </c>
      <c r="B704" s="0" t="s">
        <v>2942</v>
      </c>
      <c r="C704" s="1" t="n">
        <v>300</v>
      </c>
      <c r="D704" s="0" t="s">
        <v>104</v>
      </c>
      <c r="E704" s="0" t="s">
        <v>2943</v>
      </c>
      <c r="G704" s="174" t="n">
        <f aca="false">MONTH(A704)+100</f>
        <v>112</v>
      </c>
      <c r="H704" s="0" t="n">
        <f aca="false">IF(MONTH(A704)=MONTH(A703),H703+1,1001)</f>
        <v>1060</v>
      </c>
      <c r="I704" s="0" t="str">
        <f aca="false">YEAR(A704)&amp;RIGHT(G704,2)&amp;RIGHT(H704,3)</f>
        <v>202012060</v>
      </c>
      <c r="J704" s="122" t="s">
        <v>6672</v>
      </c>
      <c r="L704" s="0" t="s">
        <v>100</v>
      </c>
      <c r="N704" s="0" t="s">
        <v>80</v>
      </c>
      <c r="O704" s="7" t="n">
        <v>0.35</v>
      </c>
      <c r="P704" s="7" t="n">
        <v>0.365277777777778</v>
      </c>
      <c r="Q704" s="0" t="s">
        <v>2944</v>
      </c>
      <c r="S704" s="0" t="s">
        <v>120</v>
      </c>
      <c r="T704" s="0" t="s">
        <v>6091</v>
      </c>
    </row>
    <row r="705" customFormat="false" ht="15" hidden="true" customHeight="false" outlineLevel="0" collapsed="false">
      <c r="A705" s="170" t="n">
        <v>44193</v>
      </c>
      <c r="B705" s="0" t="s">
        <v>2945</v>
      </c>
      <c r="C705" s="1" t="n">
        <v>350</v>
      </c>
      <c r="D705" s="0" t="s">
        <v>104</v>
      </c>
      <c r="E705" s="0" t="s">
        <v>2946</v>
      </c>
      <c r="G705" s="174" t="n">
        <f aca="false">MONTH(A705)+100</f>
        <v>112</v>
      </c>
      <c r="H705" s="0" t="n">
        <f aca="false">IF(MONTH(A705)=MONTH(A704),H704+1,1001)</f>
        <v>1061</v>
      </c>
      <c r="I705" s="0" t="str">
        <f aca="false">YEAR(A705)&amp;RIGHT(G705,2)&amp;RIGHT(H705,3)</f>
        <v>202012061</v>
      </c>
      <c r="J705" s="122" t="s">
        <v>6673</v>
      </c>
      <c r="L705" s="0" t="s">
        <v>187</v>
      </c>
      <c r="N705" s="0" t="s">
        <v>80</v>
      </c>
      <c r="O705" s="7" t="n">
        <v>0.503472222222222</v>
      </c>
      <c r="P705" s="7" t="n">
        <v>0.503472222222222</v>
      </c>
      <c r="Q705" s="0" t="s">
        <v>2947</v>
      </c>
      <c r="S705" s="0" t="s">
        <v>120</v>
      </c>
      <c r="T705" s="0" t="s">
        <v>6091</v>
      </c>
    </row>
    <row r="706" customFormat="false" ht="15" hidden="false" customHeight="false" outlineLevel="0" collapsed="false">
      <c r="A706" s="170" t="n">
        <v>44193</v>
      </c>
      <c r="B706" s="0" t="s">
        <v>68</v>
      </c>
      <c r="C706" s="1" t="n">
        <v>450</v>
      </c>
      <c r="D706" s="0" t="s">
        <v>69</v>
      </c>
      <c r="E706" s="0" t="s">
        <v>70</v>
      </c>
      <c r="G706" s="174" t="n">
        <f aca="false">MONTH(A706)+100</f>
        <v>112</v>
      </c>
      <c r="H706" s="0" t="n">
        <f aca="false">IF(MONTH(A706)=MONTH(A705),H705+1,1001)</f>
        <v>1062</v>
      </c>
      <c r="I706" s="0" t="str">
        <f aca="false">YEAR(A706)&amp;RIGHT(G706,2)&amp;RIGHT(H706,3)</f>
        <v>202012062</v>
      </c>
      <c r="J706" s="122" t="n">
        <v>202003001</v>
      </c>
      <c r="K706" s="0" t="s">
        <v>71</v>
      </c>
      <c r="L706" s="0" t="s">
        <v>113</v>
      </c>
      <c r="N706" s="0" t="s">
        <v>80</v>
      </c>
      <c r="O706" s="7" t="n">
        <v>0.594444444444444</v>
      </c>
      <c r="P706" s="7" t="n">
        <v>0.596527777777778</v>
      </c>
      <c r="Q706" s="0" t="s">
        <v>74</v>
      </c>
      <c r="S706" s="0" t="s">
        <v>120</v>
      </c>
      <c r="T706" s="0" t="s">
        <v>6091</v>
      </c>
    </row>
    <row r="707" customFormat="false" ht="15" hidden="true" customHeight="false" outlineLevel="0" collapsed="false">
      <c r="A707" s="170" t="n">
        <v>44194</v>
      </c>
      <c r="B707" s="0" t="s">
        <v>2954</v>
      </c>
      <c r="C707" s="1" t="n">
        <v>300</v>
      </c>
      <c r="D707" s="0" t="s">
        <v>77</v>
      </c>
      <c r="E707" s="0" t="s">
        <v>2955</v>
      </c>
      <c r="G707" s="174" t="n">
        <f aca="false">MONTH(A707)+100</f>
        <v>112</v>
      </c>
      <c r="H707" s="0" t="n">
        <f aca="false">IF(MONTH(A707)=MONTH(A706),H706+1,1001)</f>
        <v>1063</v>
      </c>
      <c r="I707" s="0" t="str">
        <f aca="false">YEAR(A707)&amp;RIGHT(G707,2)&amp;RIGHT(H707,3)</f>
        <v>202012063</v>
      </c>
      <c r="J707" s="122" t="s">
        <v>6674</v>
      </c>
      <c r="L707" s="0" t="s">
        <v>100</v>
      </c>
      <c r="N707" s="0" t="s">
        <v>80</v>
      </c>
      <c r="O707" s="7" t="n">
        <v>0.391666666666667</v>
      </c>
      <c r="P707" s="7" t="n">
        <v>0.4375</v>
      </c>
      <c r="Q707" s="0" t="s">
        <v>2956</v>
      </c>
      <c r="S707" s="0" t="s">
        <v>120</v>
      </c>
      <c r="T707" s="0" t="s">
        <v>6095</v>
      </c>
    </row>
    <row r="708" customFormat="false" ht="15" hidden="true" customHeight="false" outlineLevel="0" collapsed="false">
      <c r="A708" s="170" t="n">
        <v>44194</v>
      </c>
      <c r="B708" s="0" t="s">
        <v>2957</v>
      </c>
      <c r="C708" s="1" t="n">
        <v>750</v>
      </c>
      <c r="D708" s="0" t="s">
        <v>77</v>
      </c>
      <c r="E708" s="0" t="s">
        <v>2958</v>
      </c>
      <c r="G708" s="174" t="n">
        <f aca="false">MONTH(A708)+100</f>
        <v>112</v>
      </c>
      <c r="H708" s="0" t="n">
        <f aca="false">IF(MONTH(A708)=MONTH(A707),H707+1,1001)</f>
        <v>1064</v>
      </c>
      <c r="I708" s="0" t="str">
        <f aca="false">YEAR(A708)&amp;RIGHT(G708,2)&amp;RIGHT(H708,3)</f>
        <v>202012064</v>
      </c>
      <c r="J708" s="122" t="s">
        <v>6675</v>
      </c>
      <c r="L708" s="0" t="s">
        <v>183</v>
      </c>
      <c r="N708" s="0" t="s">
        <v>80</v>
      </c>
      <c r="O708" s="7" t="n">
        <v>0.502083333333333</v>
      </c>
      <c r="P708" s="7" t="n">
        <v>0.522916666666667</v>
      </c>
      <c r="Q708" s="0" t="s">
        <v>2959</v>
      </c>
      <c r="S708" s="0" t="s">
        <v>120</v>
      </c>
      <c r="T708" s="0" t="s">
        <v>6095</v>
      </c>
    </row>
    <row r="709" customFormat="false" ht="15" hidden="true" customHeight="false" outlineLevel="0" collapsed="false">
      <c r="A709" s="170" t="n">
        <v>44194</v>
      </c>
      <c r="B709" s="0" t="s">
        <v>2960</v>
      </c>
      <c r="C709" s="1" t="n">
        <v>400</v>
      </c>
      <c r="D709" s="0" t="s">
        <v>104</v>
      </c>
      <c r="E709" s="0" t="s">
        <v>2961</v>
      </c>
      <c r="G709" s="174" t="n">
        <f aca="false">MONTH(A709)+100</f>
        <v>112</v>
      </c>
      <c r="H709" s="0" t="n">
        <f aca="false">IF(MONTH(A709)=MONTH(A708),H708+1,1001)</f>
        <v>1065</v>
      </c>
      <c r="I709" s="0" t="str">
        <f aca="false">YEAR(A709)&amp;RIGHT(G709,2)&amp;RIGHT(H709,3)</f>
        <v>202012065</v>
      </c>
      <c r="J709" s="122" t="s">
        <v>6676</v>
      </c>
      <c r="L709" s="0" t="s">
        <v>79</v>
      </c>
      <c r="N709" s="0" t="s">
        <v>80</v>
      </c>
      <c r="O709" s="7" t="n">
        <v>0.332638888888889</v>
      </c>
      <c r="P709" s="7" t="n">
        <v>0.36875</v>
      </c>
      <c r="Q709" s="0" t="s">
        <v>2962</v>
      </c>
      <c r="S709" s="0" t="s">
        <v>120</v>
      </c>
      <c r="T709" s="0" t="s">
        <v>6095</v>
      </c>
    </row>
    <row r="710" customFormat="false" ht="15" hidden="true" customHeight="false" outlineLevel="0" collapsed="false">
      <c r="A710" s="170" t="n">
        <v>44194</v>
      </c>
      <c r="B710" s="0" t="s">
        <v>2558</v>
      </c>
      <c r="C710" s="1" t="n">
        <v>300</v>
      </c>
      <c r="D710" s="0" t="s">
        <v>104</v>
      </c>
      <c r="E710" s="0" t="s">
        <v>2963</v>
      </c>
      <c r="G710" s="174" t="n">
        <f aca="false">MONTH(A710)+100</f>
        <v>112</v>
      </c>
      <c r="H710" s="0" t="n">
        <f aca="false">IF(MONTH(A710)=MONTH(A709),H709+1,1001)</f>
        <v>1066</v>
      </c>
      <c r="I710" s="0" t="str">
        <f aca="false">YEAR(A710)&amp;RIGHT(G710,2)&amp;RIGHT(H710,3)</f>
        <v>202012066</v>
      </c>
      <c r="J710" s="122" t="s">
        <v>6677</v>
      </c>
      <c r="L710" s="0" t="s">
        <v>159</v>
      </c>
      <c r="N710" s="0" t="s">
        <v>80</v>
      </c>
      <c r="O710" s="7" t="n">
        <v>0.548611111111111</v>
      </c>
      <c r="P710" s="7" t="n">
        <v>0.577777777777778</v>
      </c>
      <c r="Q710" s="0" t="s">
        <v>2964</v>
      </c>
      <c r="S710" s="0" t="s">
        <v>120</v>
      </c>
      <c r="T710" s="0" t="s">
        <v>6095</v>
      </c>
    </row>
    <row r="711" customFormat="false" ht="15" hidden="true" customHeight="false" outlineLevel="0" collapsed="false">
      <c r="A711" s="170" t="n">
        <v>44195</v>
      </c>
      <c r="B711" s="0" t="s">
        <v>2967</v>
      </c>
      <c r="C711" s="1" t="n">
        <v>300</v>
      </c>
      <c r="D711" s="0" t="s">
        <v>77</v>
      </c>
      <c r="E711" s="0" t="s">
        <v>2968</v>
      </c>
      <c r="G711" s="174" t="n">
        <f aca="false">MONTH(A711)+100</f>
        <v>112</v>
      </c>
      <c r="H711" s="0" t="n">
        <f aca="false">IF(MONTH(A711)=MONTH(A710),H710+1,1001)</f>
        <v>1067</v>
      </c>
      <c r="I711" s="0" t="str">
        <f aca="false">YEAR(A711)&amp;RIGHT(G711,2)&amp;RIGHT(H711,3)</f>
        <v>202012067</v>
      </c>
      <c r="J711" s="122" t="s">
        <v>6678</v>
      </c>
      <c r="L711" s="0" t="s">
        <v>183</v>
      </c>
      <c r="N711" s="0" t="s">
        <v>80</v>
      </c>
      <c r="O711" s="7" t="n">
        <v>0.413888888888889</v>
      </c>
      <c r="P711" s="7" t="n">
        <v>0.44375</v>
      </c>
      <c r="Q711" s="0" t="s">
        <v>2969</v>
      </c>
      <c r="S711" s="0" t="s">
        <v>120</v>
      </c>
      <c r="T711" s="0" t="s">
        <v>6089</v>
      </c>
    </row>
    <row r="712" customFormat="false" ht="15" hidden="false" customHeight="false" outlineLevel="0" collapsed="false">
      <c r="A712" s="170" t="n">
        <v>44195</v>
      </c>
      <c r="B712" s="0" t="s">
        <v>2970</v>
      </c>
      <c r="C712" s="1" t="n">
        <v>350</v>
      </c>
      <c r="D712" s="0" t="s">
        <v>821</v>
      </c>
      <c r="E712" s="122" t="s">
        <v>2971</v>
      </c>
      <c r="F712" s="0" t="s">
        <v>6088</v>
      </c>
      <c r="G712" s="174" t="n">
        <f aca="false">MONTH(A712)+100</f>
        <v>112</v>
      </c>
      <c r="H712" s="0" t="n">
        <f aca="false">IF(MONTH(A712)=MONTH(A711),H711+1,1001)</f>
        <v>1068</v>
      </c>
      <c r="I712" s="0" t="str">
        <f aca="false">YEAR(A712)&amp;RIGHT(G712,2)&amp;RIGHT(H712,3)</f>
        <v>202012068</v>
      </c>
      <c r="J712" s="122" t="s">
        <v>6679</v>
      </c>
      <c r="K712" s="0" t="s">
        <v>2972</v>
      </c>
      <c r="L712" s="0" t="s">
        <v>100</v>
      </c>
      <c r="N712" s="0" t="s">
        <v>80</v>
      </c>
      <c r="O712" s="7" t="n">
        <v>0.659027777777778</v>
      </c>
      <c r="P712" s="7" t="n">
        <v>0.727083333333333</v>
      </c>
      <c r="Q712" s="0" t="s">
        <v>2973</v>
      </c>
      <c r="S712" s="0" t="s">
        <v>120</v>
      </c>
      <c r="T712" s="0" t="s">
        <v>6089</v>
      </c>
    </row>
    <row r="713" customFormat="false" ht="15" hidden="true" customHeight="false" outlineLevel="0" collapsed="false">
      <c r="A713" s="170" t="n">
        <v>44195</v>
      </c>
      <c r="B713" s="0" t="s">
        <v>1089</v>
      </c>
      <c r="C713" s="1" t="n">
        <v>400</v>
      </c>
      <c r="D713" s="0" t="s">
        <v>104</v>
      </c>
      <c r="E713" s="0" t="s">
        <v>2974</v>
      </c>
      <c r="G713" s="174" t="n">
        <f aca="false">MONTH(A713)+100</f>
        <v>112</v>
      </c>
      <c r="H713" s="0" t="n">
        <f aca="false">IF(MONTH(A713)=MONTH(A712),H712+1,1001)</f>
        <v>1069</v>
      </c>
      <c r="I713" s="0" t="str">
        <f aca="false">YEAR(A713)&amp;RIGHT(G713,2)&amp;RIGHT(H713,3)</f>
        <v>202012069</v>
      </c>
      <c r="J713" s="122" t="s">
        <v>6680</v>
      </c>
      <c r="L713" s="0" t="s">
        <v>131</v>
      </c>
      <c r="N713" s="0" t="s">
        <v>80</v>
      </c>
      <c r="O713" s="7" t="n">
        <v>0.369444444444444</v>
      </c>
      <c r="P713" s="7" t="n">
        <v>0.395138888888889</v>
      </c>
      <c r="Q713" s="0" t="s">
        <v>2975</v>
      </c>
      <c r="S713" s="0" t="s">
        <v>120</v>
      </c>
      <c r="T713" s="0" t="s">
        <v>6089</v>
      </c>
    </row>
    <row r="714" customFormat="false" ht="15" hidden="true" customHeight="false" outlineLevel="0" collapsed="false">
      <c r="A714" s="170" t="n">
        <v>44195</v>
      </c>
      <c r="B714" s="0" t="s">
        <v>2976</v>
      </c>
      <c r="C714" s="1" t="n">
        <v>300</v>
      </c>
      <c r="D714" s="0" t="s">
        <v>104</v>
      </c>
      <c r="E714" s="122" t="s">
        <v>2977</v>
      </c>
      <c r="F714" s="0" t="s">
        <v>6088</v>
      </c>
      <c r="G714" s="174" t="n">
        <f aca="false">MONTH(A714)+100</f>
        <v>112</v>
      </c>
      <c r="H714" s="0" t="n">
        <f aca="false">IF(MONTH(A714)=MONTH(A713),H713+1,1001)</f>
        <v>1070</v>
      </c>
      <c r="I714" s="0" t="str">
        <f aca="false">YEAR(A714)&amp;RIGHT(G714,2)&amp;RIGHT(H714,3)</f>
        <v>202012070</v>
      </c>
      <c r="J714" s="122" t="s">
        <v>6681</v>
      </c>
      <c r="L714" s="0" t="s">
        <v>159</v>
      </c>
      <c r="N714" s="0" t="s">
        <v>80</v>
      </c>
      <c r="O714" s="7" t="n">
        <v>0.491666666666667</v>
      </c>
      <c r="P714" s="7" t="n">
        <v>0.505555555555556</v>
      </c>
      <c r="Q714" s="0" t="s">
        <v>2978</v>
      </c>
      <c r="S714" s="0" t="s">
        <v>120</v>
      </c>
      <c r="T714" s="0" t="s">
        <v>6089</v>
      </c>
    </row>
    <row r="715" customFormat="false" ht="15" hidden="true" customHeight="false" outlineLevel="0" collapsed="false">
      <c r="A715" s="170" t="n">
        <v>44195</v>
      </c>
      <c r="B715" s="0" t="s">
        <v>2979</v>
      </c>
      <c r="C715" s="1" t="n">
        <v>350</v>
      </c>
      <c r="D715" s="0" t="s">
        <v>104</v>
      </c>
      <c r="E715" s="0" t="s">
        <v>2098</v>
      </c>
      <c r="G715" s="174" t="n">
        <f aca="false">MONTH(A715)+100</f>
        <v>112</v>
      </c>
      <c r="H715" s="0" t="n">
        <f aca="false">IF(MONTH(A715)=MONTH(A714),H714+1,1001)</f>
        <v>1071</v>
      </c>
      <c r="I715" s="0" t="str">
        <f aca="false">YEAR(A715)&amp;RIGHT(G715,2)&amp;RIGHT(H715,3)</f>
        <v>202012071</v>
      </c>
      <c r="J715" s="122" t="s">
        <v>6477</v>
      </c>
      <c r="L715" s="0" t="s">
        <v>113</v>
      </c>
      <c r="N715" s="0" t="s">
        <v>80</v>
      </c>
      <c r="O715" s="7" t="n">
        <v>0.540972222222222</v>
      </c>
      <c r="P715" s="7" t="n">
        <v>0.581944444444444</v>
      </c>
      <c r="Q715" s="0" t="s">
        <v>2099</v>
      </c>
      <c r="S715" s="0" t="s">
        <v>120</v>
      </c>
      <c r="T715" s="0" t="s">
        <v>6089</v>
      </c>
    </row>
    <row r="716" customFormat="false" ht="15" hidden="true" customHeight="false" outlineLevel="0" collapsed="false">
      <c r="A716" s="170" t="n">
        <v>44196</v>
      </c>
      <c r="B716" s="0" t="s">
        <v>2201</v>
      </c>
      <c r="C716" s="1" t="n">
        <v>300</v>
      </c>
      <c r="D716" s="0" t="s">
        <v>77</v>
      </c>
      <c r="E716" s="0" t="s">
        <v>2981</v>
      </c>
      <c r="G716" s="174" t="n">
        <f aca="false">MONTH(A716)+100</f>
        <v>112</v>
      </c>
      <c r="H716" s="0" t="n">
        <f aca="false">IF(MONTH(A716)=MONTH(A715),H715+1,1001)</f>
        <v>1072</v>
      </c>
      <c r="I716" s="0" t="str">
        <f aca="false">YEAR(A716)&amp;RIGHT(G716,2)&amp;RIGHT(H716,3)</f>
        <v>202012072</v>
      </c>
      <c r="J716" s="122" t="s">
        <v>6682</v>
      </c>
      <c r="L716" s="0" t="s">
        <v>113</v>
      </c>
      <c r="N716" s="0" t="s">
        <v>80</v>
      </c>
      <c r="O716" s="7" t="n">
        <v>0.359027777777778</v>
      </c>
      <c r="P716" s="7" t="n">
        <v>0.388194444444444</v>
      </c>
      <c r="Q716" s="0" t="s">
        <v>2982</v>
      </c>
      <c r="S716" s="0" t="s">
        <v>120</v>
      </c>
      <c r="T716" s="0" t="s">
        <v>6097</v>
      </c>
    </row>
    <row r="717" customFormat="false" ht="15" hidden="true" customHeight="false" outlineLevel="0" collapsed="false">
      <c r="A717" s="170" t="n">
        <v>44196</v>
      </c>
      <c r="B717" s="0" t="s">
        <v>2983</v>
      </c>
      <c r="C717" s="1" t="n">
        <v>300</v>
      </c>
      <c r="D717" s="0" t="s">
        <v>77</v>
      </c>
      <c r="E717" s="0" t="s">
        <v>1486</v>
      </c>
      <c r="G717" s="174" t="n">
        <f aca="false">MONTH(A717)+100</f>
        <v>112</v>
      </c>
      <c r="H717" s="0" t="n">
        <f aca="false">IF(MONTH(A717)=MONTH(A716),H716+1,1001)</f>
        <v>1073</v>
      </c>
      <c r="I717" s="0" t="str">
        <f aca="false">YEAR(A717)&amp;RIGHT(G717,2)&amp;RIGHT(H717,3)</f>
        <v>202012073</v>
      </c>
      <c r="J717" s="122" t="s">
        <v>6330</v>
      </c>
      <c r="L717" s="0" t="s">
        <v>159</v>
      </c>
      <c r="N717" s="0" t="s">
        <v>80</v>
      </c>
      <c r="O717" s="7" t="n">
        <v>0.461805555555556</v>
      </c>
      <c r="P717" s="7" t="n">
        <v>0.484722222222222</v>
      </c>
      <c r="Q717" s="0" t="s">
        <v>1487</v>
      </c>
      <c r="S717" s="0" t="s">
        <v>120</v>
      </c>
      <c r="T717" s="0" t="s">
        <v>6097</v>
      </c>
    </row>
    <row r="718" customFormat="false" ht="15" hidden="true" customHeight="false" outlineLevel="0" collapsed="false">
      <c r="A718" s="170" t="n">
        <v>44196</v>
      </c>
      <c r="B718" s="0" t="s">
        <v>2546</v>
      </c>
      <c r="C718" s="1" t="n">
        <v>300</v>
      </c>
      <c r="D718" s="0" t="s">
        <v>77</v>
      </c>
      <c r="E718" s="0" t="s">
        <v>2984</v>
      </c>
      <c r="G718" s="174" t="n">
        <f aca="false">MONTH(A718)+100</f>
        <v>112</v>
      </c>
      <c r="H718" s="0" t="n">
        <f aca="false">IF(MONTH(A718)=MONTH(A717),H717+1,1001)</f>
        <v>1074</v>
      </c>
      <c r="I718" s="0" t="str">
        <f aca="false">YEAR(A718)&amp;RIGHT(G718,2)&amp;RIGHT(H718,3)</f>
        <v>202012074</v>
      </c>
      <c r="J718" s="122" t="s">
        <v>6683</v>
      </c>
      <c r="L718" s="0" t="s">
        <v>159</v>
      </c>
      <c r="N718" s="0" t="s">
        <v>80</v>
      </c>
      <c r="O718" s="7" t="n">
        <v>0.508333333333333</v>
      </c>
      <c r="P718" s="7" t="n">
        <v>0.518055555555556</v>
      </c>
      <c r="Q718" s="0" t="s">
        <v>2985</v>
      </c>
      <c r="S718" s="0" t="s">
        <v>120</v>
      </c>
      <c r="T718" s="0" t="s">
        <v>6097</v>
      </c>
    </row>
    <row r="719" customFormat="false" ht="15" hidden="true" customHeight="false" outlineLevel="0" collapsed="false">
      <c r="A719" s="170" t="n">
        <v>44196</v>
      </c>
      <c r="B719" s="0" t="s">
        <v>2201</v>
      </c>
      <c r="C719" s="1" t="n">
        <v>300</v>
      </c>
      <c r="D719" s="0" t="s">
        <v>77</v>
      </c>
      <c r="E719" s="0" t="s">
        <v>2202</v>
      </c>
      <c r="G719" s="174" t="n">
        <f aca="false">MONTH(A719)+100</f>
        <v>112</v>
      </c>
      <c r="H719" s="0" t="n">
        <f aca="false">IF(MONTH(A719)=MONTH(A718),H718+1,1001)</f>
        <v>1075</v>
      </c>
      <c r="I719" s="0" t="str">
        <f aca="false">YEAR(A719)&amp;RIGHT(G719,2)&amp;RIGHT(H719,3)</f>
        <v>202012075</v>
      </c>
      <c r="J719" s="122" t="s">
        <v>6502</v>
      </c>
      <c r="L719" s="0" t="s">
        <v>113</v>
      </c>
      <c r="N719" s="0" t="s">
        <v>80</v>
      </c>
      <c r="O719" s="7" t="n">
        <v>0.561805555555556</v>
      </c>
      <c r="P719" s="7" t="n">
        <v>0.602083333333333</v>
      </c>
      <c r="Q719" s="0" t="s">
        <v>2203</v>
      </c>
      <c r="S719" s="0" t="s">
        <v>120</v>
      </c>
      <c r="T719" s="0" t="s">
        <v>6097</v>
      </c>
    </row>
    <row r="720" customFormat="false" ht="15" hidden="true" customHeight="false" outlineLevel="0" collapsed="false">
      <c r="A720" s="170" t="n">
        <v>44196</v>
      </c>
      <c r="B720" s="0" t="s">
        <v>2986</v>
      </c>
      <c r="C720" s="1" t="n">
        <v>300</v>
      </c>
      <c r="D720" s="0" t="s">
        <v>104</v>
      </c>
      <c r="E720" s="0" t="s">
        <v>2987</v>
      </c>
      <c r="G720" s="174" t="n">
        <f aca="false">MONTH(A720)+100</f>
        <v>112</v>
      </c>
      <c r="H720" s="0" t="n">
        <f aca="false">IF(MONTH(A720)=MONTH(A719),H719+1,1001)</f>
        <v>1076</v>
      </c>
      <c r="I720" s="0" t="str">
        <f aca="false">YEAR(A720)&amp;RIGHT(G720,2)&amp;RIGHT(H720,3)</f>
        <v>202012076</v>
      </c>
      <c r="J720" s="122" t="s">
        <v>6684</v>
      </c>
      <c r="L720" s="0" t="s">
        <v>187</v>
      </c>
      <c r="N720" s="0" t="s">
        <v>80</v>
      </c>
      <c r="O720" s="7" t="n">
        <v>0.325694444444444</v>
      </c>
      <c r="P720" s="7" t="n">
        <v>0.341666666666667</v>
      </c>
      <c r="Q720" s="0" t="s">
        <v>2988</v>
      </c>
      <c r="S720" s="0" t="s">
        <v>120</v>
      </c>
      <c r="T720" s="0" t="s">
        <v>6097</v>
      </c>
    </row>
    <row r="721" customFormat="false" ht="15" hidden="true" customHeight="false" outlineLevel="0" collapsed="false">
      <c r="A721" s="170" t="n">
        <v>44196</v>
      </c>
      <c r="B721" s="0" t="s">
        <v>2989</v>
      </c>
      <c r="C721" s="1" t="n">
        <v>350</v>
      </c>
      <c r="D721" s="0" t="s">
        <v>104</v>
      </c>
      <c r="E721" s="0" t="s">
        <v>521</v>
      </c>
      <c r="G721" s="174" t="n">
        <f aca="false">MONTH(A721)+100</f>
        <v>112</v>
      </c>
      <c r="H721" s="0" t="n">
        <f aca="false">IF(MONTH(A721)=MONTH(A720),H720+1,1001)</f>
        <v>1077</v>
      </c>
      <c r="I721" s="0" t="str">
        <f aca="false">YEAR(A721)&amp;RIGHT(G721,2)&amp;RIGHT(H721,3)</f>
        <v>202012077</v>
      </c>
      <c r="J721" s="122" t="s">
        <v>6155</v>
      </c>
      <c r="L721" s="0" t="s">
        <v>113</v>
      </c>
      <c r="N721" s="0" t="s">
        <v>80</v>
      </c>
      <c r="O721" s="7" t="n">
        <v>0.625694444444444</v>
      </c>
      <c r="P721" s="7" t="n">
        <v>0.63125</v>
      </c>
      <c r="Q721" s="0" t="s">
        <v>522</v>
      </c>
      <c r="S721" s="0" t="s">
        <v>120</v>
      </c>
      <c r="T721" s="0" t="s">
        <v>6097</v>
      </c>
    </row>
    <row r="722" customFormat="false" ht="15" hidden="true" customHeight="false" outlineLevel="0" collapsed="false">
      <c r="A722" s="170" t="n">
        <v>44196</v>
      </c>
      <c r="B722" s="0" t="s">
        <v>1375</v>
      </c>
      <c r="C722" s="1" t="n">
        <v>300</v>
      </c>
      <c r="D722" s="0" t="s">
        <v>104</v>
      </c>
      <c r="E722" s="0" t="s">
        <v>2990</v>
      </c>
      <c r="G722" s="174" t="n">
        <f aca="false">MONTH(A722)+100</f>
        <v>112</v>
      </c>
      <c r="H722" s="0" t="n">
        <f aca="false">IF(MONTH(A722)=MONTH(A721),H721+1,1001)</f>
        <v>1078</v>
      </c>
      <c r="I722" s="0" t="str">
        <f aca="false">YEAR(A722)&amp;RIGHT(G722,2)&amp;RIGHT(H722,3)</f>
        <v>202012078</v>
      </c>
      <c r="J722" s="122" t="s">
        <v>6685</v>
      </c>
      <c r="L722" s="0" t="s">
        <v>187</v>
      </c>
      <c r="N722" s="0" t="s">
        <v>80</v>
      </c>
      <c r="O722" s="7" t="n">
        <v>0.663194444444444</v>
      </c>
      <c r="P722" s="7" t="n">
        <v>0.691666666666667</v>
      </c>
      <c r="Q722" s="0" t="s">
        <v>2991</v>
      </c>
      <c r="S722" s="0" t="s">
        <v>120</v>
      </c>
      <c r="T722" s="0" t="s">
        <v>6097</v>
      </c>
    </row>
    <row r="723" customFormat="false" ht="15" hidden="true" customHeight="false" outlineLevel="0" collapsed="false">
      <c r="A723" s="170" t="n">
        <v>44200</v>
      </c>
      <c r="B723" s="0" t="s">
        <v>2993</v>
      </c>
      <c r="C723" s="1" t="n">
        <v>300</v>
      </c>
      <c r="D723" s="0" t="s">
        <v>77</v>
      </c>
      <c r="E723" s="122" t="s">
        <v>2994</v>
      </c>
      <c r="F723" s="0" t="s">
        <v>6088</v>
      </c>
      <c r="G723" s="174" t="n">
        <f aca="false">MONTH(A723)+100</f>
        <v>101</v>
      </c>
      <c r="H723" s="0" t="n">
        <f aca="false">IF(MONTH(A723)=MONTH(A722),H722+1,1001)</f>
        <v>1001</v>
      </c>
      <c r="I723" s="0" t="str">
        <f aca="false">YEAR(A723)&amp;RIGHT(G723,2)&amp;RIGHT(H723,3)</f>
        <v>202101001</v>
      </c>
      <c r="J723" s="122" t="s">
        <v>6686</v>
      </c>
      <c r="L723" s="0" t="s">
        <v>79</v>
      </c>
      <c r="N723" s="0" t="s">
        <v>80</v>
      </c>
      <c r="O723" s="7" t="n">
        <v>0.350694444444444</v>
      </c>
      <c r="P723" s="7" t="n">
        <v>0.381944444444444</v>
      </c>
      <c r="Q723" s="0" t="s">
        <v>2995</v>
      </c>
      <c r="S723" s="0" t="s">
        <v>75</v>
      </c>
      <c r="T723" s="0" t="s">
        <v>6091</v>
      </c>
    </row>
    <row r="724" customFormat="false" ht="15" hidden="true" customHeight="false" outlineLevel="0" collapsed="false">
      <c r="A724" s="170" t="n">
        <v>44200</v>
      </c>
      <c r="B724" s="0" t="s">
        <v>2996</v>
      </c>
      <c r="C724" s="1" t="n">
        <v>300</v>
      </c>
      <c r="D724" s="0" t="s">
        <v>104</v>
      </c>
      <c r="E724" s="0" t="s">
        <v>2997</v>
      </c>
      <c r="G724" s="174" t="n">
        <f aca="false">MONTH(A724)+100</f>
        <v>101</v>
      </c>
      <c r="H724" s="0" t="n">
        <f aca="false">IF(MONTH(A724)=MONTH(A723),H723+1,1001)</f>
        <v>1002</v>
      </c>
      <c r="I724" s="0" t="str">
        <f aca="false">YEAR(A724)&amp;RIGHT(G724,2)&amp;RIGHT(H724,3)</f>
        <v>202101002</v>
      </c>
      <c r="J724" s="122" t="s">
        <v>6687</v>
      </c>
      <c r="L724" s="0" t="s">
        <v>113</v>
      </c>
      <c r="N724" s="0" t="s">
        <v>80</v>
      </c>
      <c r="O724" s="7" t="n">
        <v>0.425694444444444</v>
      </c>
      <c r="P724" s="7" t="n">
        <v>0.425694444444444</v>
      </c>
      <c r="Q724" s="0" t="s">
        <v>2998</v>
      </c>
      <c r="S724" s="0" t="s">
        <v>75</v>
      </c>
      <c r="T724" s="0" t="s">
        <v>6091</v>
      </c>
    </row>
    <row r="725" customFormat="false" ht="15" hidden="true" customHeight="false" outlineLevel="0" collapsed="false">
      <c r="A725" s="170" t="n">
        <v>44200</v>
      </c>
      <c r="B725" s="0" t="s">
        <v>2316</v>
      </c>
      <c r="C725" s="1" t="n">
        <v>350</v>
      </c>
      <c r="D725" s="0" t="s">
        <v>104</v>
      </c>
      <c r="E725" s="0" t="s">
        <v>2999</v>
      </c>
      <c r="G725" s="174" t="n">
        <f aca="false">MONTH(A725)+100</f>
        <v>101</v>
      </c>
      <c r="H725" s="0" t="n">
        <f aca="false">IF(MONTH(A725)=MONTH(A724),H724+1,1001)</f>
        <v>1003</v>
      </c>
      <c r="I725" s="0" t="str">
        <f aca="false">YEAR(A725)&amp;RIGHT(G725,2)&amp;RIGHT(H725,3)</f>
        <v>202101003</v>
      </c>
      <c r="J725" s="122" t="s">
        <v>6688</v>
      </c>
      <c r="L725" s="0" t="s">
        <v>187</v>
      </c>
      <c r="N725" s="0" t="s">
        <v>80</v>
      </c>
      <c r="O725" s="7" t="n">
        <v>0.513888888888889</v>
      </c>
      <c r="P725" s="7" t="n">
        <v>0.546527777777778</v>
      </c>
      <c r="Q725" s="0" t="s">
        <v>3000</v>
      </c>
      <c r="S725" s="0" t="s">
        <v>75</v>
      </c>
      <c r="T725" s="0" t="s">
        <v>6091</v>
      </c>
    </row>
    <row r="726" customFormat="false" ht="15" hidden="true" customHeight="false" outlineLevel="0" collapsed="false">
      <c r="A726" s="170" t="n">
        <v>44201</v>
      </c>
      <c r="B726" s="0" t="s">
        <v>2170</v>
      </c>
      <c r="C726" s="1" t="n">
        <v>400</v>
      </c>
      <c r="D726" s="0" t="s">
        <v>104</v>
      </c>
      <c r="E726" s="0" t="s">
        <v>2171</v>
      </c>
      <c r="G726" s="174" t="n">
        <f aca="false">MONTH(A726)+100</f>
        <v>101</v>
      </c>
      <c r="H726" s="0" t="n">
        <f aca="false">IF(MONTH(A726)=MONTH(A725),H725+1,1001)</f>
        <v>1004</v>
      </c>
      <c r="I726" s="0" t="str">
        <f aca="false">YEAR(A726)&amp;RIGHT(G726,2)&amp;RIGHT(H726,3)</f>
        <v>202101004</v>
      </c>
      <c r="J726" s="122" t="s">
        <v>6493</v>
      </c>
      <c r="L726" s="0" t="s">
        <v>113</v>
      </c>
      <c r="N726" s="0" t="s">
        <v>80</v>
      </c>
      <c r="O726" s="7" t="n">
        <v>0.252083333333333</v>
      </c>
      <c r="P726" s="7" t="n">
        <v>0.273611111111111</v>
      </c>
      <c r="Q726" s="0" t="s">
        <v>2172</v>
      </c>
      <c r="S726" s="0" t="s">
        <v>75</v>
      </c>
      <c r="T726" s="0" t="s">
        <v>6095</v>
      </c>
    </row>
    <row r="727" customFormat="false" ht="15" hidden="true" customHeight="false" outlineLevel="0" collapsed="false">
      <c r="A727" s="170" t="n">
        <v>44202</v>
      </c>
      <c r="B727" s="0" t="s">
        <v>2493</v>
      </c>
      <c r="C727" s="1" t="n">
        <v>300</v>
      </c>
      <c r="D727" s="0" t="s">
        <v>77</v>
      </c>
      <c r="E727" s="0" t="s">
        <v>2494</v>
      </c>
      <c r="G727" s="174" t="n">
        <f aca="false">MONTH(A727)+100</f>
        <v>101</v>
      </c>
      <c r="H727" s="0" t="n">
        <f aca="false">IF(MONTH(A727)=MONTH(A726),H726+1,1001)</f>
        <v>1005</v>
      </c>
      <c r="I727" s="0" t="str">
        <f aca="false">YEAR(A727)&amp;RIGHT(G727,2)&amp;RIGHT(H727,3)</f>
        <v>202101005</v>
      </c>
      <c r="J727" s="122" t="s">
        <v>6571</v>
      </c>
      <c r="L727" s="0" t="s">
        <v>1720</v>
      </c>
      <c r="N727" s="0" t="s">
        <v>80</v>
      </c>
      <c r="O727" s="7" t="n">
        <v>0.594444444444444</v>
      </c>
      <c r="P727" s="7" t="n">
        <v>0.622916666666667</v>
      </c>
      <c r="Q727" s="0" t="s">
        <v>2495</v>
      </c>
      <c r="S727" s="0" t="s">
        <v>75</v>
      </c>
      <c r="T727" s="0" t="s">
        <v>6089</v>
      </c>
    </row>
    <row r="728" customFormat="false" ht="15" hidden="true" customHeight="false" outlineLevel="0" collapsed="false">
      <c r="A728" s="170" t="n">
        <v>44202</v>
      </c>
      <c r="B728" s="0" t="s">
        <v>1180</v>
      </c>
      <c r="C728" s="1" t="n">
        <v>400</v>
      </c>
      <c r="D728" s="0" t="s">
        <v>77</v>
      </c>
      <c r="E728" s="0" t="s">
        <v>2360</v>
      </c>
      <c r="G728" s="174" t="n">
        <f aca="false">MONTH(A728)+100</f>
        <v>101</v>
      </c>
      <c r="H728" s="0" t="n">
        <f aca="false">IF(MONTH(A728)=MONTH(A727),H727+1,1001)</f>
        <v>1006</v>
      </c>
      <c r="I728" s="0" t="str">
        <f aca="false">YEAR(A728)&amp;RIGHT(G728,2)&amp;RIGHT(H728,3)</f>
        <v>202101006</v>
      </c>
      <c r="J728" s="122" t="s">
        <v>6539</v>
      </c>
      <c r="L728" s="0" t="s">
        <v>113</v>
      </c>
      <c r="N728" s="0" t="s">
        <v>80</v>
      </c>
      <c r="O728" s="7" t="n">
        <v>0.848611111111111</v>
      </c>
      <c r="P728" s="7" t="n">
        <v>0.884722222222222</v>
      </c>
      <c r="Q728" s="0" t="s">
        <v>2361</v>
      </c>
      <c r="S728" s="0" t="s">
        <v>75</v>
      </c>
      <c r="T728" s="0" t="s">
        <v>6089</v>
      </c>
    </row>
    <row r="729" customFormat="false" ht="15" hidden="false" customHeight="false" outlineLevel="0" collapsed="false">
      <c r="A729" s="170" t="n">
        <v>44202</v>
      </c>
      <c r="B729" s="0" t="s">
        <v>2254</v>
      </c>
      <c r="C729" s="1" t="n">
        <v>300</v>
      </c>
      <c r="D729" s="0" t="s">
        <v>821</v>
      </c>
      <c r="E729" s="0" t="s">
        <v>2255</v>
      </c>
      <c r="G729" s="174" t="n">
        <f aca="false">MONTH(A729)+100</f>
        <v>101</v>
      </c>
      <c r="H729" s="0" t="n">
        <f aca="false">IF(MONTH(A729)=MONTH(A728),H728+1,1001)</f>
        <v>1007</v>
      </c>
      <c r="I729" s="0" t="str">
        <f aca="false">YEAR(A729)&amp;RIGHT(G729,2)&amp;RIGHT(H729,3)</f>
        <v>202101007</v>
      </c>
      <c r="J729" s="122" t="s">
        <v>6515</v>
      </c>
      <c r="K729" s="0" t="s">
        <v>1421</v>
      </c>
      <c r="L729" s="0" t="s">
        <v>183</v>
      </c>
      <c r="N729" s="0" t="s">
        <v>80</v>
      </c>
      <c r="O729" s="7" t="n">
        <v>0.553472222222222</v>
      </c>
      <c r="P729" s="7" t="n">
        <v>0.574305555555555</v>
      </c>
      <c r="Q729" s="0" t="s">
        <v>1422</v>
      </c>
      <c r="S729" s="0" t="s">
        <v>75</v>
      </c>
      <c r="T729" s="0" t="s">
        <v>6089</v>
      </c>
    </row>
    <row r="730" customFormat="false" ht="15" hidden="true" customHeight="false" outlineLevel="0" collapsed="false">
      <c r="A730" s="170" t="n">
        <v>44203</v>
      </c>
      <c r="B730" s="0" t="s">
        <v>3011</v>
      </c>
      <c r="C730" s="1" t="n">
        <v>1750</v>
      </c>
      <c r="D730" s="0" t="s">
        <v>821</v>
      </c>
      <c r="E730" s="122" t="s">
        <v>3012</v>
      </c>
      <c r="F730" s="0" t="s">
        <v>6088</v>
      </c>
      <c r="G730" s="174" t="n">
        <f aca="false">MONTH(A730)+100</f>
        <v>101</v>
      </c>
      <c r="H730" s="0" t="n">
        <f aca="false">IF(MONTH(A730)=MONTH(A729),H729+1,1001)</f>
        <v>1008</v>
      </c>
      <c r="I730" s="0" t="str">
        <f aca="false">YEAR(A730)&amp;RIGHT(G730,2)&amp;RIGHT(H730,3)</f>
        <v>202101008</v>
      </c>
      <c r="J730" s="122" t="s">
        <v>6689</v>
      </c>
      <c r="K730" s="0" t="s">
        <v>3013</v>
      </c>
      <c r="L730" s="0" t="s">
        <v>3014</v>
      </c>
      <c r="N730" s="0" t="s">
        <v>80</v>
      </c>
      <c r="O730" s="7" t="n">
        <v>0.415972222222222</v>
      </c>
      <c r="P730" s="7" t="n">
        <v>0.477777777777778</v>
      </c>
      <c r="Q730" s="0" t="s">
        <v>3015</v>
      </c>
      <c r="S730" s="0" t="s">
        <v>75</v>
      </c>
      <c r="T730" s="0" t="s">
        <v>6097</v>
      </c>
    </row>
    <row r="731" customFormat="false" ht="15" hidden="true" customHeight="false" outlineLevel="0" collapsed="false">
      <c r="A731" s="170" t="n">
        <v>44204</v>
      </c>
      <c r="B731" s="0" t="s">
        <v>3011</v>
      </c>
      <c r="C731" s="1" t="n">
        <v>1750</v>
      </c>
      <c r="D731" s="0" t="s">
        <v>821</v>
      </c>
      <c r="E731" s="0" t="s">
        <v>3012</v>
      </c>
      <c r="G731" s="174" t="n">
        <f aca="false">MONTH(A731)+100</f>
        <v>101</v>
      </c>
      <c r="H731" s="0" t="n">
        <f aca="false">IF(MONTH(A731)=MONTH(A730),H730+1,1001)</f>
        <v>1009</v>
      </c>
      <c r="I731" s="0" t="str">
        <f aca="false">YEAR(A731)&amp;RIGHT(G731,2)&amp;RIGHT(H731,3)</f>
        <v>202101009</v>
      </c>
      <c r="J731" s="122" t="s">
        <v>6689</v>
      </c>
      <c r="K731" s="0" t="s">
        <v>3013</v>
      </c>
      <c r="L731" s="0" t="s">
        <v>3014</v>
      </c>
      <c r="N731" s="0" t="s">
        <v>80</v>
      </c>
      <c r="O731" s="7" t="n">
        <v>0.230555555555556</v>
      </c>
      <c r="P731" s="7" t="n">
        <v>0.334722222222222</v>
      </c>
      <c r="Q731" s="0" t="s">
        <v>3025</v>
      </c>
      <c r="S731" s="0" t="s">
        <v>115</v>
      </c>
      <c r="T731" s="0" t="s">
        <v>5143</v>
      </c>
    </row>
    <row r="732" customFormat="false" ht="15" hidden="true" customHeight="false" outlineLevel="0" collapsed="false">
      <c r="A732" s="170" t="n">
        <v>44204</v>
      </c>
      <c r="B732" s="0" t="s">
        <v>3011</v>
      </c>
      <c r="C732" s="1" t="n">
        <v>1750</v>
      </c>
      <c r="D732" s="0" t="s">
        <v>821</v>
      </c>
      <c r="E732" s="0" t="s">
        <v>3012</v>
      </c>
      <c r="G732" s="174" t="n">
        <f aca="false">MONTH(A732)+100</f>
        <v>101</v>
      </c>
      <c r="H732" s="0" t="n">
        <f aca="false">IF(MONTH(A732)=MONTH(A731),H731+1,1001)</f>
        <v>1010</v>
      </c>
      <c r="I732" s="0" t="str">
        <f aca="false">YEAR(A732)&amp;RIGHT(G732,2)&amp;RIGHT(H732,3)</f>
        <v>202101010</v>
      </c>
      <c r="J732" s="122" t="s">
        <v>6689</v>
      </c>
      <c r="K732" s="0" t="s">
        <v>3013</v>
      </c>
      <c r="L732" s="0" t="s">
        <v>3014</v>
      </c>
      <c r="N732" s="0" t="s">
        <v>80</v>
      </c>
      <c r="O732" s="7" t="n">
        <v>0.570138888888889</v>
      </c>
      <c r="P732" s="7" t="n">
        <v>0.636111111111111</v>
      </c>
      <c r="Q732" s="0" t="s">
        <v>3025</v>
      </c>
      <c r="S732" s="0" t="s">
        <v>115</v>
      </c>
      <c r="T732" s="0" t="s">
        <v>5143</v>
      </c>
    </row>
    <row r="733" customFormat="false" ht="15" hidden="true" customHeight="false" outlineLevel="0" collapsed="false">
      <c r="A733" s="170" t="n">
        <v>44205</v>
      </c>
      <c r="B733" s="0" t="s">
        <v>3034</v>
      </c>
      <c r="C733" s="1" t="n">
        <v>300</v>
      </c>
      <c r="D733" s="0" t="s">
        <v>77</v>
      </c>
      <c r="E733" s="0" t="s">
        <v>3035</v>
      </c>
      <c r="G733" s="174" t="n">
        <f aca="false">MONTH(A733)+100</f>
        <v>101</v>
      </c>
      <c r="H733" s="0" t="n">
        <f aca="false">IF(MONTH(A733)=MONTH(A732),H732+1,1001)</f>
        <v>1011</v>
      </c>
      <c r="I733" s="0" t="str">
        <f aca="false">YEAR(A733)&amp;RIGHT(G733,2)&amp;RIGHT(H733,3)</f>
        <v>202101011</v>
      </c>
      <c r="J733" s="122" t="s">
        <v>6690</v>
      </c>
      <c r="L733" s="0" t="s">
        <v>187</v>
      </c>
      <c r="N733" s="0" t="s">
        <v>80</v>
      </c>
      <c r="O733" s="7" t="n">
        <v>0.369444444444444</v>
      </c>
      <c r="P733" s="7" t="n">
        <v>0.384722222222222</v>
      </c>
      <c r="Q733" s="0" t="s">
        <v>3036</v>
      </c>
      <c r="S733" s="0" t="s">
        <v>115</v>
      </c>
      <c r="T733" s="0" t="s">
        <v>6106</v>
      </c>
    </row>
    <row r="734" customFormat="false" ht="15" hidden="true" customHeight="false" outlineLevel="0" collapsed="false">
      <c r="A734" s="170" t="n">
        <v>44205</v>
      </c>
      <c r="B734" s="0" t="s">
        <v>1180</v>
      </c>
      <c r="C734" s="1" t="n">
        <v>300</v>
      </c>
      <c r="D734" s="0" t="s">
        <v>104</v>
      </c>
      <c r="E734" s="0" t="s">
        <v>3037</v>
      </c>
      <c r="G734" s="174" t="n">
        <f aca="false">MONTH(A734)+100</f>
        <v>101</v>
      </c>
      <c r="H734" s="0" t="n">
        <f aca="false">IF(MONTH(A734)=MONTH(A733),H733+1,1001)</f>
        <v>1012</v>
      </c>
      <c r="I734" s="0" t="str">
        <f aca="false">YEAR(A734)&amp;RIGHT(G734,2)&amp;RIGHT(H734,3)</f>
        <v>202101012</v>
      </c>
      <c r="J734" s="122" t="s">
        <v>6691</v>
      </c>
      <c r="L734" s="0" t="s">
        <v>113</v>
      </c>
      <c r="N734" s="0" t="s">
        <v>80</v>
      </c>
      <c r="O734" s="7" t="n">
        <v>0.402083333333333</v>
      </c>
      <c r="P734" s="7" t="n">
        <v>0.451388888888889</v>
      </c>
      <c r="Q734" s="0" t="s">
        <v>3038</v>
      </c>
      <c r="S734" s="0" t="s">
        <v>115</v>
      </c>
      <c r="T734" s="0" t="s">
        <v>6106</v>
      </c>
    </row>
    <row r="735" customFormat="false" ht="15" hidden="true" customHeight="false" outlineLevel="0" collapsed="false">
      <c r="A735" s="170" t="n">
        <v>44205</v>
      </c>
      <c r="B735" s="0" t="s">
        <v>3039</v>
      </c>
      <c r="C735" s="1" t="n">
        <v>300</v>
      </c>
      <c r="D735" s="0" t="s">
        <v>104</v>
      </c>
      <c r="E735" s="0" t="s">
        <v>3040</v>
      </c>
      <c r="G735" s="174" t="n">
        <f aca="false">MONTH(A735)+100</f>
        <v>101</v>
      </c>
      <c r="H735" s="0" t="n">
        <f aca="false">IF(MONTH(A735)=MONTH(A734),H734+1,1001)</f>
        <v>1013</v>
      </c>
      <c r="I735" s="0" t="str">
        <f aca="false">YEAR(A735)&amp;RIGHT(G735,2)&amp;RIGHT(H735,3)</f>
        <v>202101013</v>
      </c>
      <c r="J735" s="122" t="s">
        <v>6692</v>
      </c>
      <c r="K735" s="0" t="s">
        <v>3041</v>
      </c>
      <c r="L735" s="0" t="s">
        <v>187</v>
      </c>
      <c r="N735" s="0" t="s">
        <v>80</v>
      </c>
      <c r="O735" s="7" t="n">
        <v>0.525694444444444</v>
      </c>
      <c r="P735" s="7" t="n">
        <v>0.548611111111111</v>
      </c>
      <c r="Q735" s="0" t="s">
        <v>3042</v>
      </c>
      <c r="S735" s="0" t="s">
        <v>115</v>
      </c>
      <c r="T735" s="0" t="s">
        <v>6106</v>
      </c>
    </row>
    <row r="736" customFormat="false" ht="15" hidden="true" customHeight="false" outlineLevel="0" collapsed="false">
      <c r="A736" s="170" t="n">
        <v>44205</v>
      </c>
      <c r="B736" s="0" t="s">
        <v>3043</v>
      </c>
      <c r="C736" s="1" t="n">
        <v>300</v>
      </c>
      <c r="D736" s="0" t="s">
        <v>104</v>
      </c>
      <c r="E736" s="0" t="s">
        <v>3044</v>
      </c>
      <c r="G736" s="174" t="n">
        <f aca="false">MONTH(A736)+100</f>
        <v>101</v>
      </c>
      <c r="H736" s="0" t="n">
        <f aca="false">IF(MONTH(A736)=MONTH(A735),H735+1,1001)</f>
        <v>1014</v>
      </c>
      <c r="I736" s="0" t="str">
        <f aca="false">YEAR(A736)&amp;RIGHT(G736,2)&amp;RIGHT(H736,3)</f>
        <v>202101014</v>
      </c>
      <c r="J736" s="122" t="s">
        <v>6693</v>
      </c>
      <c r="L736" s="0" t="s">
        <v>183</v>
      </c>
      <c r="N736" s="0" t="s">
        <v>80</v>
      </c>
      <c r="O736" s="7" t="n">
        <v>0.639583333333333</v>
      </c>
      <c r="P736" s="7" t="n">
        <v>0.672222222222222</v>
      </c>
      <c r="Q736" s="0" t="s">
        <v>3045</v>
      </c>
      <c r="S736" s="0" t="s">
        <v>115</v>
      </c>
      <c r="T736" s="0" t="s">
        <v>6106</v>
      </c>
    </row>
    <row r="737" customFormat="false" ht="15" hidden="true" customHeight="false" outlineLevel="0" collapsed="false">
      <c r="A737" s="170" t="n">
        <v>44207</v>
      </c>
      <c r="B737" s="0" t="s">
        <v>2258</v>
      </c>
      <c r="C737" s="1" t="n">
        <v>300</v>
      </c>
      <c r="D737" s="0" t="s">
        <v>898</v>
      </c>
      <c r="E737" s="122" t="s">
        <v>3048</v>
      </c>
      <c r="F737" s="0" t="s">
        <v>6088</v>
      </c>
      <c r="G737" s="174" t="n">
        <f aca="false">MONTH(A737)+100</f>
        <v>101</v>
      </c>
      <c r="H737" s="0" t="n">
        <f aca="false">IF(MONTH(A737)=MONTH(A736),H736+1,1001)</f>
        <v>1015</v>
      </c>
      <c r="I737" s="0" t="str">
        <f aca="false">YEAR(A737)&amp;RIGHT(G737,2)&amp;RIGHT(H737,3)</f>
        <v>202101015</v>
      </c>
      <c r="J737" s="122" t="s">
        <v>6694</v>
      </c>
      <c r="L737" s="0" t="s">
        <v>187</v>
      </c>
      <c r="N737" s="0" t="s">
        <v>80</v>
      </c>
      <c r="O737" s="7" t="n">
        <v>0.642361111111111</v>
      </c>
      <c r="P737" s="7" t="n">
        <v>0.656944444444444</v>
      </c>
      <c r="Q737" s="0" t="s">
        <v>3049</v>
      </c>
      <c r="S737" s="0" t="s">
        <v>115</v>
      </c>
      <c r="T737" s="0" t="s">
        <v>6091</v>
      </c>
    </row>
    <row r="738" customFormat="false" ht="15" hidden="true" customHeight="false" outlineLevel="0" collapsed="false">
      <c r="A738" s="170" t="n">
        <v>44207</v>
      </c>
      <c r="B738" s="0" t="s">
        <v>2258</v>
      </c>
      <c r="C738" s="1" t="n">
        <v>300</v>
      </c>
      <c r="D738" s="0" t="s">
        <v>898</v>
      </c>
      <c r="E738" s="0" t="s">
        <v>3048</v>
      </c>
      <c r="G738" s="174" t="n">
        <f aca="false">MONTH(A738)+100</f>
        <v>101</v>
      </c>
      <c r="H738" s="0" t="n">
        <f aca="false">IF(MONTH(A738)=MONTH(A737),H737+1,1001)</f>
        <v>1016</v>
      </c>
      <c r="I738" s="0" t="str">
        <f aca="false">YEAR(A738)&amp;RIGHT(G738,2)&amp;RIGHT(H738,3)</f>
        <v>202101016</v>
      </c>
      <c r="J738" s="122" t="s">
        <v>6694</v>
      </c>
      <c r="L738" s="0" t="s">
        <v>187</v>
      </c>
      <c r="N738" s="0" t="s">
        <v>80</v>
      </c>
      <c r="O738" s="7" t="n">
        <v>0.666666666666667</v>
      </c>
      <c r="P738" s="7" t="n">
        <v>0.666666666666667</v>
      </c>
      <c r="Q738" s="0" t="s">
        <v>3050</v>
      </c>
      <c r="S738" s="0" t="s">
        <v>115</v>
      </c>
      <c r="T738" s="0" t="s">
        <v>6091</v>
      </c>
    </row>
    <row r="739" customFormat="false" ht="15" hidden="true" customHeight="false" outlineLevel="0" collapsed="false">
      <c r="A739" s="170" t="n">
        <v>44207</v>
      </c>
      <c r="B739" s="0" t="s">
        <v>3051</v>
      </c>
      <c r="C739" s="1" t="n">
        <v>350</v>
      </c>
      <c r="D739" s="0" t="s">
        <v>77</v>
      </c>
      <c r="E739" s="122" t="s">
        <v>3052</v>
      </c>
      <c r="F739" s="0" t="s">
        <v>6088</v>
      </c>
      <c r="G739" s="174" t="n">
        <f aca="false">MONTH(A739)+100</f>
        <v>101</v>
      </c>
      <c r="H739" s="0" t="n">
        <f aca="false">IF(MONTH(A739)=MONTH(A738),H738+1,1001)</f>
        <v>1017</v>
      </c>
      <c r="I739" s="0" t="str">
        <f aca="false">YEAR(A739)&amp;RIGHT(G739,2)&amp;RIGHT(H739,3)</f>
        <v>202101017</v>
      </c>
      <c r="J739" s="122" t="s">
        <v>6695</v>
      </c>
      <c r="L739" s="0" t="s">
        <v>187</v>
      </c>
      <c r="N739" s="0" t="s">
        <v>80</v>
      </c>
      <c r="O739" s="7" t="n">
        <v>0.675694444444444</v>
      </c>
      <c r="P739" s="7" t="n">
        <v>0.686805555555556</v>
      </c>
      <c r="Q739" s="0" t="s">
        <v>3053</v>
      </c>
      <c r="R739" s="0" t="s">
        <v>3054</v>
      </c>
      <c r="S739" s="0" t="s">
        <v>115</v>
      </c>
      <c r="T739" s="0" t="s">
        <v>6091</v>
      </c>
    </row>
    <row r="740" customFormat="false" ht="15" hidden="true" customHeight="false" outlineLevel="0" collapsed="false">
      <c r="A740" s="170" t="n">
        <v>44210</v>
      </c>
      <c r="B740" s="0" t="s">
        <v>1546</v>
      </c>
      <c r="C740" s="1" t="n">
        <v>300</v>
      </c>
      <c r="D740" s="0" t="s">
        <v>77</v>
      </c>
      <c r="E740" s="0" t="s">
        <v>3056</v>
      </c>
      <c r="G740" s="174" t="n">
        <f aca="false">MONTH(A740)+100</f>
        <v>101</v>
      </c>
      <c r="H740" s="0" t="n">
        <f aca="false">IF(MONTH(A740)=MONTH(A739),H739+1,1001)</f>
        <v>1018</v>
      </c>
      <c r="I740" s="0" t="str">
        <f aca="false">YEAR(A740)&amp;RIGHT(G740,2)&amp;RIGHT(H740,3)</f>
        <v>202101018</v>
      </c>
      <c r="J740" s="122" t="s">
        <v>6696</v>
      </c>
      <c r="L740" s="0" t="s">
        <v>100</v>
      </c>
      <c r="N740" s="0" t="s">
        <v>80</v>
      </c>
      <c r="O740" s="7" t="n">
        <v>0.602777777777778</v>
      </c>
      <c r="P740" s="7" t="n">
        <v>0.645833333333333</v>
      </c>
      <c r="Q740" s="0" t="s">
        <v>3057</v>
      </c>
      <c r="S740" s="0" t="s">
        <v>115</v>
      </c>
      <c r="T740" s="0" t="s">
        <v>6097</v>
      </c>
    </row>
    <row r="741" customFormat="false" ht="15" hidden="false" customHeight="false" outlineLevel="0" collapsed="false">
      <c r="A741" s="170" t="n">
        <v>44210</v>
      </c>
      <c r="B741" s="0" t="s">
        <v>3058</v>
      </c>
      <c r="C741" s="1" t="n">
        <v>450</v>
      </c>
      <c r="D741" s="0" t="s">
        <v>1983</v>
      </c>
      <c r="E741" s="0" t="s">
        <v>2643</v>
      </c>
      <c r="G741" s="174" t="n">
        <f aca="false">MONTH(A741)+100</f>
        <v>101</v>
      </c>
      <c r="H741" s="0" t="n">
        <f aca="false">IF(MONTH(A741)=MONTH(A740),H740+1,1001)</f>
        <v>1019</v>
      </c>
      <c r="I741" s="0" t="str">
        <f aca="false">YEAR(A741)&amp;RIGHT(G741,2)&amp;RIGHT(H741,3)</f>
        <v>202101019</v>
      </c>
      <c r="J741" s="122" t="s">
        <v>6604</v>
      </c>
      <c r="K741" s="0" t="s">
        <v>2644</v>
      </c>
      <c r="L741" s="0" t="s">
        <v>79</v>
      </c>
      <c r="N741" s="0" t="s">
        <v>80</v>
      </c>
      <c r="O741" s="7" t="n">
        <v>0.676388888888889</v>
      </c>
      <c r="P741" s="7" t="n">
        <v>0.734027777777778</v>
      </c>
      <c r="Q741" s="0" t="s">
        <v>2645</v>
      </c>
      <c r="S741" s="0" t="s">
        <v>115</v>
      </c>
      <c r="T741" s="0" t="s">
        <v>6097</v>
      </c>
    </row>
    <row r="742" customFormat="false" ht="15" hidden="false" customHeight="false" outlineLevel="0" collapsed="false">
      <c r="A742" s="170" t="n">
        <v>44210</v>
      </c>
      <c r="B742" s="0" t="s">
        <v>3059</v>
      </c>
      <c r="C742" s="1" t="n">
        <v>390</v>
      </c>
      <c r="D742" s="0" t="s">
        <v>821</v>
      </c>
      <c r="E742" s="0" t="s">
        <v>3060</v>
      </c>
      <c r="G742" s="174" t="n">
        <f aca="false">MONTH(A742)+100</f>
        <v>101</v>
      </c>
      <c r="H742" s="0" t="n">
        <f aca="false">IF(MONTH(A742)=MONTH(A741),H741+1,1001)</f>
        <v>1020</v>
      </c>
      <c r="I742" s="0" t="str">
        <f aca="false">YEAR(A742)&amp;RIGHT(G742,2)&amp;RIGHT(H742,3)</f>
        <v>202101020</v>
      </c>
      <c r="J742" s="122" t="s">
        <v>6697</v>
      </c>
      <c r="K742" s="0" t="s">
        <v>3061</v>
      </c>
      <c r="L742" s="0" t="s">
        <v>113</v>
      </c>
      <c r="N742" s="0" t="s">
        <v>80</v>
      </c>
      <c r="O742" s="7" t="n">
        <v>0.451388888888889</v>
      </c>
      <c r="P742" s="7" t="n">
        <v>0.477083333333333</v>
      </c>
      <c r="Q742" s="0" t="s">
        <v>3062</v>
      </c>
      <c r="S742" s="0" t="s">
        <v>115</v>
      </c>
      <c r="T742" s="0" t="s">
        <v>6097</v>
      </c>
    </row>
    <row r="743" customFormat="false" ht="15" hidden="true" customHeight="false" outlineLevel="0" collapsed="false">
      <c r="A743" s="170" t="n">
        <v>44210</v>
      </c>
      <c r="B743" s="0" t="s">
        <v>2022</v>
      </c>
      <c r="C743" s="1" t="n">
        <v>400</v>
      </c>
      <c r="D743" s="0" t="s">
        <v>104</v>
      </c>
      <c r="E743" s="0" t="s">
        <v>151</v>
      </c>
      <c r="G743" s="174" t="n">
        <f aca="false">MONTH(A743)+100</f>
        <v>101</v>
      </c>
      <c r="H743" s="0" t="n">
        <f aca="false">IF(MONTH(A743)=MONTH(A742),H742+1,1001)</f>
        <v>1021</v>
      </c>
      <c r="I743" s="0" t="str">
        <f aca="false">YEAR(A743)&amp;RIGHT(G743,2)&amp;RIGHT(H743,3)</f>
        <v>202101021</v>
      </c>
      <c r="J743" s="122" t="s">
        <v>6100</v>
      </c>
      <c r="L743" s="0" t="s">
        <v>85</v>
      </c>
      <c r="N743" s="0" t="s">
        <v>80</v>
      </c>
      <c r="O743" s="7" t="n">
        <v>0.388194444444444</v>
      </c>
      <c r="P743" s="7" t="n">
        <v>0.415277777777778</v>
      </c>
      <c r="Q743" s="0" t="s">
        <v>152</v>
      </c>
      <c r="S743" s="0" t="s">
        <v>115</v>
      </c>
      <c r="T743" s="0" t="s">
        <v>6097</v>
      </c>
    </row>
    <row r="744" customFormat="false" ht="15" hidden="true" customHeight="false" outlineLevel="0" collapsed="false">
      <c r="A744" s="170" t="n">
        <v>44211</v>
      </c>
      <c r="B744" s="0" t="s">
        <v>3064</v>
      </c>
      <c r="C744" s="1" t="n">
        <v>300</v>
      </c>
      <c r="D744" s="0" t="s">
        <v>77</v>
      </c>
      <c r="E744" s="0" t="s">
        <v>3065</v>
      </c>
      <c r="G744" s="174" t="n">
        <f aca="false">MONTH(A744)+100</f>
        <v>101</v>
      </c>
      <c r="H744" s="0" t="n">
        <f aca="false">IF(MONTH(A744)=MONTH(A743),H743+1,1001)</f>
        <v>1022</v>
      </c>
      <c r="I744" s="0" t="str">
        <f aca="false">YEAR(A744)&amp;RIGHT(G744,2)&amp;RIGHT(H744,3)</f>
        <v>202101022</v>
      </c>
      <c r="J744" s="122" t="s">
        <v>6698</v>
      </c>
      <c r="L744" s="0" t="s">
        <v>113</v>
      </c>
      <c r="N744" s="0" t="s">
        <v>80</v>
      </c>
      <c r="O744" s="7" t="n">
        <v>0.452083333333333</v>
      </c>
      <c r="P744" s="7" t="n">
        <v>0.514583333333333</v>
      </c>
      <c r="Q744" s="0" t="s">
        <v>3066</v>
      </c>
      <c r="S744" s="0" t="s">
        <v>332</v>
      </c>
      <c r="T744" s="0" t="s">
        <v>5143</v>
      </c>
    </row>
    <row r="745" customFormat="false" ht="15" hidden="true" customHeight="false" outlineLevel="0" collapsed="false">
      <c r="A745" s="170" t="n">
        <v>44211</v>
      </c>
      <c r="B745" s="0" t="s">
        <v>3067</v>
      </c>
      <c r="C745" s="1" t="n">
        <v>400</v>
      </c>
      <c r="D745" s="0" t="s">
        <v>104</v>
      </c>
      <c r="E745" s="0" t="s">
        <v>3068</v>
      </c>
      <c r="G745" s="174" t="n">
        <f aca="false">MONTH(A745)+100</f>
        <v>101</v>
      </c>
      <c r="H745" s="0" t="n">
        <f aca="false">IF(MONTH(A745)=MONTH(A744),H744+1,1001)</f>
        <v>1023</v>
      </c>
      <c r="I745" s="0" t="str">
        <f aca="false">YEAR(A745)&amp;RIGHT(G745,2)&amp;RIGHT(H745,3)</f>
        <v>202101023</v>
      </c>
      <c r="J745" s="122" t="s">
        <v>6699</v>
      </c>
      <c r="L745" s="0" t="s">
        <v>187</v>
      </c>
      <c r="N745" s="0" t="s">
        <v>80</v>
      </c>
      <c r="O745" s="7" t="n">
        <v>0.401388888888889</v>
      </c>
      <c r="P745" s="7" t="n">
        <v>0.420833333333333</v>
      </c>
      <c r="Q745" s="0" t="s">
        <v>3069</v>
      </c>
      <c r="S745" s="0" t="s">
        <v>332</v>
      </c>
      <c r="T745" s="0" t="s">
        <v>5143</v>
      </c>
    </row>
    <row r="746" customFormat="false" ht="15" hidden="true" customHeight="false" outlineLevel="0" collapsed="false">
      <c r="A746" s="170" t="n">
        <v>44211</v>
      </c>
      <c r="B746" s="0" t="s">
        <v>3070</v>
      </c>
      <c r="C746" s="1" t="n">
        <v>300</v>
      </c>
      <c r="D746" s="0" t="s">
        <v>104</v>
      </c>
      <c r="E746" s="0" t="s">
        <v>3071</v>
      </c>
      <c r="G746" s="174" t="n">
        <f aca="false">MONTH(A746)+100</f>
        <v>101</v>
      </c>
      <c r="H746" s="0" t="n">
        <f aca="false">IF(MONTH(A746)=MONTH(A745),H745+1,1001)</f>
        <v>1024</v>
      </c>
      <c r="I746" s="0" t="str">
        <f aca="false">YEAR(A746)&amp;RIGHT(G746,2)&amp;RIGHT(H746,3)</f>
        <v>202101024</v>
      </c>
      <c r="J746" s="122" t="s">
        <v>6700</v>
      </c>
      <c r="L746" s="0" t="s">
        <v>113</v>
      </c>
      <c r="N746" s="0" t="s">
        <v>80</v>
      </c>
      <c r="O746" s="7" t="n">
        <v>0.528472222222222</v>
      </c>
      <c r="P746" s="7" t="n">
        <v>0.540972222222222</v>
      </c>
      <c r="Q746" s="0" t="s">
        <v>74</v>
      </c>
      <c r="S746" s="0" t="s">
        <v>332</v>
      </c>
      <c r="T746" s="0" t="s">
        <v>5143</v>
      </c>
    </row>
    <row r="747" customFormat="false" ht="15" hidden="true" customHeight="false" outlineLevel="0" collapsed="false">
      <c r="A747" s="170" t="n">
        <v>44211</v>
      </c>
      <c r="B747" s="0" t="s">
        <v>3072</v>
      </c>
      <c r="C747" s="1" t="n">
        <v>300</v>
      </c>
      <c r="D747" s="0" t="s">
        <v>104</v>
      </c>
      <c r="E747" s="0" t="s">
        <v>3073</v>
      </c>
      <c r="G747" s="174" t="n">
        <f aca="false">MONTH(A747)+100</f>
        <v>101</v>
      </c>
      <c r="H747" s="0" t="n">
        <f aca="false">IF(MONTH(A747)=MONTH(A746),H746+1,1001)</f>
        <v>1025</v>
      </c>
      <c r="I747" s="0" t="str">
        <f aca="false">YEAR(A747)&amp;RIGHT(G747,2)&amp;RIGHT(H747,3)</f>
        <v>202101025</v>
      </c>
      <c r="J747" s="122" t="s">
        <v>6701</v>
      </c>
      <c r="L747" s="0" t="s">
        <v>113</v>
      </c>
      <c r="N747" s="0" t="s">
        <v>80</v>
      </c>
      <c r="O747" s="7" t="n">
        <v>0.560416666666667</v>
      </c>
      <c r="P747" s="7" t="n">
        <v>0.573611111111111</v>
      </c>
      <c r="Q747" s="0" t="s">
        <v>3074</v>
      </c>
      <c r="S747" s="0" t="s">
        <v>332</v>
      </c>
      <c r="T747" s="0" t="s">
        <v>5143</v>
      </c>
    </row>
    <row r="748" customFormat="false" ht="15" hidden="true" customHeight="false" outlineLevel="0" collapsed="false">
      <c r="A748" s="170" t="n">
        <v>44211</v>
      </c>
      <c r="B748" s="0" t="s">
        <v>2395</v>
      </c>
      <c r="C748" s="1" t="n">
        <v>350</v>
      </c>
      <c r="D748" s="0" t="s">
        <v>104</v>
      </c>
      <c r="E748" s="0" t="s">
        <v>2396</v>
      </c>
      <c r="G748" s="174" t="n">
        <f aca="false">MONTH(A748)+100</f>
        <v>101</v>
      </c>
      <c r="H748" s="0" t="n">
        <f aca="false">IF(MONTH(A748)=MONTH(A747),H747+1,1001)</f>
        <v>1026</v>
      </c>
      <c r="I748" s="0" t="str">
        <f aca="false">YEAR(A748)&amp;RIGHT(G748,2)&amp;RIGHT(H748,3)</f>
        <v>202101026</v>
      </c>
      <c r="J748" s="122" t="s">
        <v>6546</v>
      </c>
      <c r="L748" s="0" t="s">
        <v>183</v>
      </c>
      <c r="N748" s="0" t="s">
        <v>80</v>
      </c>
      <c r="O748" s="7" t="n">
        <v>0.644444444444444</v>
      </c>
      <c r="P748" s="7" t="n">
        <v>0.665972222222222</v>
      </c>
      <c r="Q748" s="0" t="s">
        <v>2397</v>
      </c>
      <c r="S748" s="0" t="s">
        <v>332</v>
      </c>
      <c r="T748" s="0" t="s">
        <v>5143</v>
      </c>
    </row>
    <row r="749" customFormat="false" ht="15" hidden="false" customHeight="false" outlineLevel="0" collapsed="false">
      <c r="A749" s="170" t="n">
        <v>44211</v>
      </c>
      <c r="B749" s="0" t="s">
        <v>68</v>
      </c>
      <c r="C749" s="1" t="n">
        <v>450</v>
      </c>
      <c r="D749" s="0" t="s">
        <v>69</v>
      </c>
      <c r="E749" s="0" t="s">
        <v>70</v>
      </c>
      <c r="G749" s="174" t="n">
        <f aca="false">MONTH(A749)+100</f>
        <v>101</v>
      </c>
      <c r="H749" s="0" t="n">
        <f aca="false">IF(MONTH(A749)=MONTH(A748),H748+1,1001)</f>
        <v>1027</v>
      </c>
      <c r="I749" s="0" t="str">
        <f aca="false">YEAR(A749)&amp;RIGHT(G749,2)&amp;RIGHT(H749,3)</f>
        <v>202101027</v>
      </c>
      <c r="J749" s="122" t="n">
        <v>202003001</v>
      </c>
      <c r="K749" s="0" t="s">
        <v>71</v>
      </c>
      <c r="L749" s="0" t="s">
        <v>113</v>
      </c>
      <c r="N749" s="0" t="s">
        <v>80</v>
      </c>
      <c r="O749" s="7" t="n">
        <v>0.790972222222222</v>
      </c>
      <c r="P749" s="7" t="n">
        <v>0.80625</v>
      </c>
      <c r="Q749" s="0" t="s">
        <v>74</v>
      </c>
      <c r="S749" s="0" t="s">
        <v>332</v>
      </c>
      <c r="T749" s="0" t="s">
        <v>5143</v>
      </c>
    </row>
    <row r="750" customFormat="false" ht="15" hidden="false" customHeight="false" outlineLevel="0" collapsed="false">
      <c r="A750" s="170" t="n">
        <v>44212</v>
      </c>
      <c r="B750" s="0" t="s">
        <v>3076</v>
      </c>
      <c r="C750" s="1" t="n">
        <v>440</v>
      </c>
      <c r="D750" s="0" t="s">
        <v>821</v>
      </c>
      <c r="E750" s="0" t="s">
        <v>3077</v>
      </c>
      <c r="G750" s="174" t="n">
        <f aca="false">MONTH(A750)+100</f>
        <v>101</v>
      </c>
      <c r="H750" s="0" t="n">
        <f aca="false">IF(MONTH(A750)=MONTH(A749),H749+1,1001)</f>
        <v>1028</v>
      </c>
      <c r="I750" s="0" t="str">
        <f aca="false">YEAR(A750)&amp;RIGHT(G750,2)&amp;RIGHT(H750,3)</f>
        <v>202101028</v>
      </c>
      <c r="J750" s="122" t="s">
        <v>6702</v>
      </c>
      <c r="K750" s="0" t="s">
        <v>3078</v>
      </c>
      <c r="L750" s="0" t="s">
        <v>100</v>
      </c>
      <c r="N750" s="0" t="s">
        <v>80</v>
      </c>
      <c r="O750" s="7" t="n">
        <v>0.34375</v>
      </c>
      <c r="P750" s="7" t="n">
        <v>0.366666666666667</v>
      </c>
      <c r="Q750" s="0" t="s">
        <v>3079</v>
      </c>
      <c r="S750" s="0" t="s">
        <v>332</v>
      </c>
      <c r="T750" s="0" t="s">
        <v>6106</v>
      </c>
    </row>
    <row r="751" customFormat="false" ht="15" hidden="false" customHeight="false" outlineLevel="0" collapsed="false">
      <c r="A751" s="170" t="n">
        <v>44212</v>
      </c>
      <c r="B751" s="0" t="s">
        <v>3080</v>
      </c>
      <c r="C751" s="1" t="n">
        <v>400</v>
      </c>
      <c r="D751" s="0" t="s">
        <v>821</v>
      </c>
      <c r="E751" s="122" t="s">
        <v>3081</v>
      </c>
      <c r="F751" s="0" t="s">
        <v>6088</v>
      </c>
      <c r="G751" s="174" t="n">
        <f aca="false">MONTH(A751)+100</f>
        <v>101</v>
      </c>
      <c r="H751" s="0" t="n">
        <f aca="false">IF(MONTH(A751)=MONTH(A750),H750+1,1001)</f>
        <v>1029</v>
      </c>
      <c r="I751" s="0" t="str">
        <f aca="false">YEAR(A751)&amp;RIGHT(G751,2)&amp;RIGHT(H751,3)</f>
        <v>202101029</v>
      </c>
      <c r="J751" s="122" t="s">
        <v>6703</v>
      </c>
      <c r="K751" s="0" t="s">
        <v>3082</v>
      </c>
      <c r="L751" s="0" t="s">
        <v>113</v>
      </c>
      <c r="N751" s="0" t="s">
        <v>80</v>
      </c>
      <c r="O751" s="7" t="n">
        <v>0.582638888888889</v>
      </c>
      <c r="P751" s="7" t="n">
        <v>0.694444444444444</v>
      </c>
      <c r="Q751" s="0" t="s">
        <v>3083</v>
      </c>
      <c r="S751" s="0" t="s">
        <v>332</v>
      </c>
      <c r="T751" s="0" t="s">
        <v>6106</v>
      </c>
    </row>
    <row r="752" customFormat="false" ht="15" hidden="true" customHeight="false" outlineLevel="0" collapsed="false">
      <c r="A752" s="170" t="n">
        <v>44212</v>
      </c>
      <c r="B752" s="0" t="s">
        <v>98</v>
      </c>
      <c r="C752" s="1" t="n">
        <v>350</v>
      </c>
      <c r="D752" s="0" t="s">
        <v>104</v>
      </c>
      <c r="E752" s="0" t="s">
        <v>3084</v>
      </c>
      <c r="G752" s="174" t="n">
        <f aca="false">MONTH(A752)+100</f>
        <v>101</v>
      </c>
      <c r="H752" s="0" t="n">
        <f aca="false">IF(MONTH(A752)=MONTH(A751),H751+1,1001)</f>
        <v>1030</v>
      </c>
      <c r="I752" s="0" t="str">
        <f aca="false">YEAR(A752)&amp;RIGHT(G752,2)&amp;RIGHT(H752,3)</f>
        <v>202101030</v>
      </c>
      <c r="J752" s="122" t="s">
        <v>6704</v>
      </c>
      <c r="L752" s="0" t="s">
        <v>100</v>
      </c>
      <c r="N752" s="0" t="s">
        <v>80</v>
      </c>
      <c r="O752" s="7" t="n">
        <v>0.3875</v>
      </c>
      <c r="P752" s="7" t="n">
        <v>0.390277777777778</v>
      </c>
      <c r="Q752" s="0" t="s">
        <v>3085</v>
      </c>
      <c r="S752" s="0" t="s">
        <v>332</v>
      </c>
      <c r="T752" s="0" t="s">
        <v>6106</v>
      </c>
    </row>
    <row r="753" customFormat="false" ht="15" hidden="true" customHeight="false" outlineLevel="0" collapsed="false">
      <c r="A753" s="170" t="n">
        <v>44212</v>
      </c>
      <c r="B753" s="0" t="s">
        <v>98</v>
      </c>
      <c r="C753" s="1" t="n">
        <v>300</v>
      </c>
      <c r="D753" s="0" t="s">
        <v>104</v>
      </c>
      <c r="E753" s="0" t="s">
        <v>3086</v>
      </c>
      <c r="G753" s="174" t="n">
        <f aca="false">MONTH(A753)+100</f>
        <v>101</v>
      </c>
      <c r="H753" s="0" t="n">
        <f aca="false">IF(MONTH(A753)=MONTH(A752),H752+1,1001)</f>
        <v>1031</v>
      </c>
      <c r="I753" s="0" t="str">
        <f aca="false">YEAR(A753)&amp;RIGHT(G753,2)&amp;RIGHT(H753,3)</f>
        <v>202101031</v>
      </c>
      <c r="J753" s="122" t="s">
        <v>6705</v>
      </c>
      <c r="L753" s="0" t="s">
        <v>100</v>
      </c>
      <c r="N753" s="0" t="s">
        <v>80</v>
      </c>
      <c r="O753" s="7" t="n">
        <v>0.481944444444444</v>
      </c>
      <c r="P753" s="7" t="n">
        <v>0.489583333333333</v>
      </c>
      <c r="Q753" s="0" t="s">
        <v>3087</v>
      </c>
      <c r="S753" s="0" t="s">
        <v>332</v>
      </c>
      <c r="T753" s="0" t="s">
        <v>6106</v>
      </c>
    </row>
    <row r="754" customFormat="false" ht="15" hidden="true" customHeight="false" outlineLevel="0" collapsed="false">
      <c r="A754" s="170" t="n">
        <v>44215</v>
      </c>
      <c r="B754" s="0" t="s">
        <v>3091</v>
      </c>
      <c r="C754" s="1" t="n">
        <v>300</v>
      </c>
      <c r="D754" s="0" t="s">
        <v>77</v>
      </c>
      <c r="E754" s="0" t="s">
        <v>3092</v>
      </c>
      <c r="G754" s="174" t="n">
        <f aca="false">MONTH(A754)+100</f>
        <v>101</v>
      </c>
      <c r="H754" s="0" t="n">
        <f aca="false">IF(MONTH(A754)=MONTH(A753),H753+1,1001)</f>
        <v>1032</v>
      </c>
      <c r="I754" s="0" t="str">
        <f aca="false">YEAR(A754)&amp;RIGHT(G754,2)&amp;RIGHT(H754,3)</f>
        <v>202101032</v>
      </c>
      <c r="J754" s="122" t="s">
        <v>6706</v>
      </c>
      <c r="L754" s="0" t="s">
        <v>79</v>
      </c>
      <c r="N754" s="0" t="s">
        <v>80</v>
      </c>
      <c r="O754" s="7" t="n">
        <v>0.510416666666667</v>
      </c>
      <c r="P754" s="7" t="n">
        <v>0.526388888888889</v>
      </c>
      <c r="Q754" s="0" t="s">
        <v>3093</v>
      </c>
      <c r="S754" s="0" t="s">
        <v>332</v>
      </c>
      <c r="T754" s="0" t="s">
        <v>6095</v>
      </c>
    </row>
    <row r="755" customFormat="false" ht="15" hidden="false" customHeight="false" outlineLevel="0" collapsed="false">
      <c r="A755" s="170" t="n">
        <v>44215</v>
      </c>
      <c r="B755" s="0" t="s">
        <v>3094</v>
      </c>
      <c r="C755" s="1" t="n">
        <v>300</v>
      </c>
      <c r="D755" s="0" t="s">
        <v>821</v>
      </c>
      <c r="E755" s="122" t="s">
        <v>3095</v>
      </c>
      <c r="F755" s="0" t="s">
        <v>6088</v>
      </c>
      <c r="G755" s="174" t="n">
        <f aca="false">MONTH(A755)+100</f>
        <v>101</v>
      </c>
      <c r="H755" s="0" t="n">
        <f aca="false">IF(MONTH(A755)=MONTH(A754),H754+1,1001)</f>
        <v>1033</v>
      </c>
      <c r="I755" s="0" t="str">
        <f aca="false">YEAR(A755)&amp;RIGHT(G755,2)&amp;RIGHT(H755,3)</f>
        <v>202101033</v>
      </c>
      <c r="J755" s="122" t="s">
        <v>6707</v>
      </c>
      <c r="K755" s="0" t="s">
        <v>3096</v>
      </c>
      <c r="L755" s="0" t="s">
        <v>183</v>
      </c>
      <c r="N755" s="0" t="s">
        <v>80</v>
      </c>
      <c r="O755" s="7" t="n">
        <v>0.548611111111111</v>
      </c>
      <c r="P755" s="7" t="n">
        <v>0.629166666666667</v>
      </c>
      <c r="Q755" s="0" t="s">
        <v>3097</v>
      </c>
      <c r="S755" s="0" t="s">
        <v>332</v>
      </c>
      <c r="T755" s="0" t="s">
        <v>6095</v>
      </c>
    </row>
    <row r="756" customFormat="false" ht="15" hidden="true" customHeight="false" outlineLevel="0" collapsed="false">
      <c r="A756" s="170" t="n">
        <v>44215</v>
      </c>
      <c r="B756" s="0" t="s">
        <v>608</v>
      </c>
      <c r="C756" s="1" t="n">
        <v>400</v>
      </c>
      <c r="D756" s="0" t="s">
        <v>104</v>
      </c>
      <c r="E756" s="0" t="s">
        <v>609</v>
      </c>
      <c r="G756" s="174" t="n">
        <f aca="false">MONTH(A756)+100</f>
        <v>101</v>
      </c>
      <c r="H756" s="0" t="n">
        <f aca="false">IF(MONTH(A756)=MONTH(A755),H755+1,1001)</f>
        <v>1034</v>
      </c>
      <c r="I756" s="0" t="str">
        <f aca="false">YEAR(A756)&amp;RIGHT(G756,2)&amp;RIGHT(H756,3)</f>
        <v>202101034</v>
      </c>
      <c r="J756" s="122" t="s">
        <v>6165</v>
      </c>
      <c r="K756" s="0" t="s">
        <v>610</v>
      </c>
      <c r="L756" s="0" t="s">
        <v>183</v>
      </c>
      <c r="N756" s="0" t="s">
        <v>80</v>
      </c>
      <c r="O756" s="7" t="n">
        <v>0.346527777777778</v>
      </c>
      <c r="P756" s="7" t="n">
        <v>0.375</v>
      </c>
      <c r="Q756" s="0" t="s">
        <v>611</v>
      </c>
      <c r="S756" s="0" t="s">
        <v>332</v>
      </c>
      <c r="T756" s="0" t="s">
        <v>6095</v>
      </c>
    </row>
    <row r="757" customFormat="false" ht="15" hidden="true" customHeight="false" outlineLevel="0" collapsed="false">
      <c r="A757" s="170" t="n">
        <v>44215</v>
      </c>
      <c r="B757" s="0" t="s">
        <v>3098</v>
      </c>
      <c r="C757" s="1" t="n">
        <v>70</v>
      </c>
      <c r="D757" s="0" t="s">
        <v>104</v>
      </c>
      <c r="E757" s="0" t="s">
        <v>3099</v>
      </c>
      <c r="G757" s="174" t="n">
        <f aca="false">MONTH(A757)+100</f>
        <v>101</v>
      </c>
      <c r="H757" s="0" t="n">
        <f aca="false">IF(MONTH(A757)=MONTH(A756),H756+1,1001)</f>
        <v>1035</v>
      </c>
      <c r="I757" s="0" t="str">
        <f aca="false">YEAR(A757)&amp;RIGHT(G757,2)&amp;RIGHT(H757,3)</f>
        <v>202101035</v>
      </c>
      <c r="J757" s="122" t="s">
        <v>6708</v>
      </c>
      <c r="L757" s="0" t="s">
        <v>113</v>
      </c>
      <c r="N757" s="0" t="s">
        <v>80</v>
      </c>
      <c r="O757" s="7" t="n">
        <v>0.449305555555556</v>
      </c>
      <c r="P757" s="7" t="n">
        <v>0.493055555555556</v>
      </c>
      <c r="Q757" s="0" t="s">
        <v>3100</v>
      </c>
      <c r="S757" s="0" t="s">
        <v>332</v>
      </c>
      <c r="T757" s="0" t="s">
        <v>6095</v>
      </c>
    </row>
    <row r="758" customFormat="false" ht="15" hidden="false" customHeight="false" outlineLevel="0" collapsed="false">
      <c r="A758" s="170" t="n">
        <v>44216</v>
      </c>
      <c r="B758" s="0" t="s">
        <v>2496</v>
      </c>
      <c r="C758" s="1" t="n">
        <v>300</v>
      </c>
      <c r="D758" s="0" t="s">
        <v>821</v>
      </c>
      <c r="E758" s="0" t="s">
        <v>2497</v>
      </c>
      <c r="G758" s="174" t="n">
        <f aca="false">MONTH(A758)+100</f>
        <v>101</v>
      </c>
      <c r="H758" s="0" t="n">
        <f aca="false">IF(MONTH(A758)=MONTH(A757),H757+1,1001)</f>
        <v>1036</v>
      </c>
      <c r="I758" s="0" t="str">
        <f aca="false">YEAR(A758)&amp;RIGHT(G758,2)&amp;RIGHT(H758,3)</f>
        <v>202101036</v>
      </c>
      <c r="J758" s="122" t="s">
        <v>6572</v>
      </c>
      <c r="K758" s="0" t="s">
        <v>2498</v>
      </c>
      <c r="L758" s="0" t="s">
        <v>159</v>
      </c>
      <c r="N758" s="0" t="s">
        <v>80</v>
      </c>
      <c r="O758" s="7" t="n">
        <v>0.431944444444444</v>
      </c>
      <c r="P758" s="7" t="n">
        <v>0.446527777777778</v>
      </c>
      <c r="Q758" s="0" t="s">
        <v>2499</v>
      </c>
      <c r="S758" s="0" t="s">
        <v>332</v>
      </c>
      <c r="T758" s="0" t="s">
        <v>6089</v>
      </c>
    </row>
    <row r="759" customFormat="false" ht="15" hidden="false" customHeight="false" outlineLevel="0" collapsed="false">
      <c r="A759" s="170" t="n">
        <v>44216</v>
      </c>
      <c r="B759" s="0" t="s">
        <v>3107</v>
      </c>
      <c r="C759" s="1" t="n">
        <v>300</v>
      </c>
      <c r="D759" s="0" t="s">
        <v>821</v>
      </c>
      <c r="E759" s="0" t="s">
        <v>3108</v>
      </c>
      <c r="G759" s="174" t="n">
        <f aca="false">MONTH(A759)+100</f>
        <v>101</v>
      </c>
      <c r="H759" s="0" t="n">
        <f aca="false">IF(MONTH(A759)=MONTH(A758),H758+1,1001)</f>
        <v>1037</v>
      </c>
      <c r="I759" s="0" t="str">
        <f aca="false">YEAR(A759)&amp;RIGHT(G759,2)&amp;RIGHT(H759,3)</f>
        <v>202101037</v>
      </c>
      <c r="J759" s="122" t="s">
        <v>6709</v>
      </c>
      <c r="K759" s="0" t="s">
        <v>3109</v>
      </c>
      <c r="L759" s="0" t="s">
        <v>183</v>
      </c>
      <c r="N759" s="0" t="s">
        <v>80</v>
      </c>
      <c r="O759" s="7" t="n">
        <v>0.4625</v>
      </c>
      <c r="P759" s="7" t="n">
        <v>0.4875</v>
      </c>
      <c r="Q759" s="0" t="s">
        <v>3110</v>
      </c>
      <c r="S759" s="0" t="s">
        <v>332</v>
      </c>
      <c r="T759" s="0" t="s">
        <v>6089</v>
      </c>
    </row>
    <row r="760" customFormat="false" ht="15" hidden="false" customHeight="false" outlineLevel="0" collapsed="false">
      <c r="A760" s="170" t="n">
        <v>44216</v>
      </c>
      <c r="B760" s="0" t="s">
        <v>3111</v>
      </c>
      <c r="C760" s="1" t="n">
        <v>350</v>
      </c>
      <c r="D760" s="0" t="s">
        <v>821</v>
      </c>
      <c r="E760" s="0" t="s">
        <v>3112</v>
      </c>
      <c r="G760" s="174" t="n">
        <f aca="false">MONTH(A760)+100</f>
        <v>101</v>
      </c>
      <c r="H760" s="0" t="n">
        <f aca="false">IF(MONTH(A760)=MONTH(A759),H759+1,1001)</f>
        <v>1038</v>
      </c>
      <c r="I760" s="0" t="str">
        <f aca="false">YEAR(A760)&amp;RIGHT(G760,2)&amp;RIGHT(H760,3)</f>
        <v>202101038</v>
      </c>
      <c r="J760" s="122" t="s">
        <v>6710</v>
      </c>
      <c r="K760" s="0" t="s">
        <v>233</v>
      </c>
      <c r="L760" s="0" t="s">
        <v>100</v>
      </c>
      <c r="N760" s="0" t="s">
        <v>80</v>
      </c>
      <c r="O760" s="7" t="n">
        <v>0.647916666666667</v>
      </c>
      <c r="P760" s="7" t="n">
        <v>0.671527777777778</v>
      </c>
      <c r="Q760" s="0" t="s">
        <v>3113</v>
      </c>
      <c r="S760" s="0" t="s">
        <v>332</v>
      </c>
      <c r="T760" s="0" t="s">
        <v>6089</v>
      </c>
    </row>
    <row r="761" customFormat="false" ht="15" hidden="true" customHeight="false" outlineLevel="0" collapsed="false">
      <c r="A761" s="170" t="n">
        <v>44217</v>
      </c>
      <c r="B761" s="0" t="s">
        <v>680</v>
      </c>
      <c r="C761" s="1" t="n">
        <v>300</v>
      </c>
      <c r="D761" s="0" t="s">
        <v>77</v>
      </c>
      <c r="E761" s="0" t="s">
        <v>681</v>
      </c>
      <c r="G761" s="174" t="n">
        <f aca="false">MONTH(A761)+100</f>
        <v>101</v>
      </c>
      <c r="H761" s="0" t="n">
        <f aca="false">IF(MONTH(A761)=MONTH(A760),H760+1,1001)</f>
        <v>1039</v>
      </c>
      <c r="I761" s="0" t="str">
        <f aca="false">YEAR(A761)&amp;RIGHT(G761,2)&amp;RIGHT(H761,3)</f>
        <v>202101039</v>
      </c>
      <c r="J761" s="122" t="s">
        <v>6173</v>
      </c>
      <c r="L761" s="0" t="s">
        <v>113</v>
      </c>
      <c r="N761" s="0" t="s">
        <v>80</v>
      </c>
      <c r="O761" s="7" t="n">
        <v>0.676388888888889</v>
      </c>
      <c r="P761" s="7" t="n">
        <v>0.704166666666667</v>
      </c>
      <c r="Q761" s="0" t="s">
        <v>682</v>
      </c>
      <c r="S761" s="0" t="s">
        <v>332</v>
      </c>
      <c r="T761" s="0" t="s">
        <v>6097</v>
      </c>
    </row>
    <row r="762" customFormat="false" ht="15" hidden="false" customHeight="false" outlineLevel="0" collapsed="false">
      <c r="A762" s="170" t="n">
        <v>44217</v>
      </c>
      <c r="B762" s="0" t="s">
        <v>3117</v>
      </c>
      <c r="C762" s="1" t="n">
        <v>350</v>
      </c>
      <c r="D762" s="0" t="s">
        <v>821</v>
      </c>
      <c r="E762" s="0" t="s">
        <v>3118</v>
      </c>
      <c r="G762" s="174" t="n">
        <f aca="false">MONTH(A762)+100</f>
        <v>101</v>
      </c>
      <c r="H762" s="0" t="n">
        <f aca="false">IF(MONTH(A762)=MONTH(A761),H761+1,1001)</f>
        <v>1040</v>
      </c>
      <c r="I762" s="0" t="str">
        <f aca="false">YEAR(A762)&amp;RIGHT(G762,2)&amp;RIGHT(H762,3)</f>
        <v>202101040</v>
      </c>
      <c r="J762" s="122" t="s">
        <v>6711</v>
      </c>
      <c r="K762" s="0" t="s">
        <v>3119</v>
      </c>
      <c r="L762" s="0" t="s">
        <v>183</v>
      </c>
      <c r="N762" s="0" t="s">
        <v>80</v>
      </c>
      <c r="O762" s="7" t="n">
        <v>0.444444444444444</v>
      </c>
      <c r="P762" s="7" t="n">
        <v>0.473611111111111</v>
      </c>
      <c r="Q762" s="0" t="s">
        <v>3120</v>
      </c>
      <c r="S762" s="0" t="s">
        <v>332</v>
      </c>
      <c r="T762" s="0" t="s">
        <v>6097</v>
      </c>
    </row>
    <row r="763" customFormat="false" ht="15" hidden="false" customHeight="false" outlineLevel="0" collapsed="false">
      <c r="A763" s="170" t="n">
        <v>44217</v>
      </c>
      <c r="B763" s="0" t="s">
        <v>3121</v>
      </c>
      <c r="C763" s="1" t="n">
        <v>350</v>
      </c>
      <c r="D763" s="0" t="s">
        <v>821</v>
      </c>
      <c r="E763" s="0" t="s">
        <v>3122</v>
      </c>
      <c r="G763" s="174" t="n">
        <f aca="false">MONTH(A763)+100</f>
        <v>101</v>
      </c>
      <c r="H763" s="0" t="n">
        <f aca="false">IF(MONTH(A763)=MONTH(A762),H762+1,1001)</f>
        <v>1041</v>
      </c>
      <c r="I763" s="0" t="str">
        <f aca="false">YEAR(A763)&amp;RIGHT(G763,2)&amp;RIGHT(H763,3)</f>
        <v>202101041</v>
      </c>
      <c r="J763" s="122" t="s">
        <v>6712</v>
      </c>
      <c r="K763" s="0" t="s">
        <v>3123</v>
      </c>
      <c r="L763" s="0" t="s">
        <v>183</v>
      </c>
      <c r="N763" s="0" t="s">
        <v>80</v>
      </c>
      <c r="O763" s="7" t="n">
        <v>0.48125</v>
      </c>
      <c r="P763" s="7" t="n">
        <v>0.490972222222222</v>
      </c>
      <c r="Q763" s="0" t="s">
        <v>3124</v>
      </c>
      <c r="S763" s="0" t="s">
        <v>332</v>
      </c>
      <c r="T763" s="0" t="s">
        <v>6097</v>
      </c>
    </row>
    <row r="764" customFormat="false" ht="15" hidden="false" customHeight="false" outlineLevel="0" collapsed="false">
      <c r="A764" s="170" t="n">
        <v>44217</v>
      </c>
      <c r="B764" s="0" t="s">
        <v>3125</v>
      </c>
      <c r="C764" s="1" t="n">
        <v>300</v>
      </c>
      <c r="D764" s="0" t="s">
        <v>821</v>
      </c>
      <c r="E764" s="0" t="s">
        <v>3126</v>
      </c>
      <c r="G764" s="174" t="n">
        <f aca="false">MONTH(A764)+100</f>
        <v>101</v>
      </c>
      <c r="H764" s="0" t="n">
        <f aca="false">IF(MONTH(A764)=MONTH(A763),H763+1,1001)</f>
        <v>1042</v>
      </c>
      <c r="I764" s="0" t="str">
        <f aca="false">YEAR(A764)&amp;RIGHT(G764,2)&amp;RIGHT(H764,3)</f>
        <v>202101042</v>
      </c>
      <c r="J764" s="122" t="s">
        <v>6713</v>
      </c>
      <c r="K764" s="0" t="s">
        <v>233</v>
      </c>
      <c r="L764" s="0" t="s">
        <v>187</v>
      </c>
      <c r="N764" s="0" t="s">
        <v>80</v>
      </c>
      <c r="O764" s="7" t="n">
        <v>0.566666666666667</v>
      </c>
      <c r="P764" s="7" t="n">
        <v>0.568055555555556</v>
      </c>
      <c r="Q764" s="0" t="s">
        <v>3127</v>
      </c>
      <c r="S764" s="0" t="s">
        <v>332</v>
      </c>
      <c r="T764" s="0" t="s">
        <v>6097</v>
      </c>
    </row>
    <row r="765" customFormat="false" ht="15" hidden="false" customHeight="false" outlineLevel="0" collapsed="false">
      <c r="A765" s="170" t="n">
        <v>44217</v>
      </c>
      <c r="B765" s="0" t="s">
        <v>3128</v>
      </c>
      <c r="C765" s="1" t="n">
        <v>430</v>
      </c>
      <c r="D765" s="0" t="s">
        <v>821</v>
      </c>
      <c r="E765" s="0" t="s">
        <v>3129</v>
      </c>
      <c r="G765" s="174" t="n">
        <f aca="false">MONTH(A765)+100</f>
        <v>101</v>
      </c>
      <c r="H765" s="0" t="n">
        <f aca="false">IF(MONTH(A765)=MONTH(A764),H764+1,1001)</f>
        <v>1043</v>
      </c>
      <c r="I765" s="0" t="str">
        <f aca="false">YEAR(A765)&amp;RIGHT(G765,2)&amp;RIGHT(H765,3)</f>
        <v>202101043</v>
      </c>
      <c r="J765" s="122" t="s">
        <v>6714</v>
      </c>
      <c r="K765" s="0" t="s">
        <v>233</v>
      </c>
      <c r="L765" s="0" t="s">
        <v>100</v>
      </c>
      <c r="N765" s="0" t="s">
        <v>80</v>
      </c>
      <c r="O765" s="7" t="n">
        <v>0.588194444444444</v>
      </c>
      <c r="P765" s="7" t="n">
        <v>0.622222222222222</v>
      </c>
      <c r="Q765" s="0" t="s">
        <v>3130</v>
      </c>
      <c r="S765" s="0" t="s">
        <v>332</v>
      </c>
      <c r="T765" s="0" t="s">
        <v>6097</v>
      </c>
    </row>
    <row r="766" customFormat="false" ht="15" hidden="true" customHeight="false" outlineLevel="0" collapsed="false">
      <c r="A766" s="170" t="n">
        <v>44217</v>
      </c>
      <c r="B766" s="0" t="s">
        <v>3131</v>
      </c>
      <c r="C766" s="1" t="n">
        <v>300</v>
      </c>
      <c r="D766" s="0" t="s">
        <v>104</v>
      </c>
      <c r="E766" s="0" t="s">
        <v>3132</v>
      </c>
      <c r="G766" s="174" t="n">
        <f aca="false">MONTH(A766)+100</f>
        <v>101</v>
      </c>
      <c r="H766" s="0" t="n">
        <f aca="false">IF(MONTH(A766)=MONTH(A765),H765+1,1001)</f>
        <v>1044</v>
      </c>
      <c r="I766" s="0" t="str">
        <f aca="false">YEAR(A766)&amp;RIGHT(G766,2)&amp;RIGHT(H766,3)</f>
        <v>202101044</v>
      </c>
      <c r="J766" s="122" t="s">
        <v>6715</v>
      </c>
      <c r="L766" s="0" t="s">
        <v>113</v>
      </c>
      <c r="N766" s="0" t="s">
        <v>80</v>
      </c>
      <c r="O766" s="7" t="n">
        <v>0.724305555555556</v>
      </c>
      <c r="P766" s="7" t="n">
        <v>0.731944444444444</v>
      </c>
      <c r="Q766" s="0" t="s">
        <v>3133</v>
      </c>
      <c r="S766" s="0" t="s">
        <v>332</v>
      </c>
      <c r="T766" s="0" t="s">
        <v>6097</v>
      </c>
    </row>
    <row r="767" customFormat="false" ht="15" hidden="false" customHeight="false" outlineLevel="0" collapsed="false">
      <c r="A767" s="170" t="n">
        <v>44218</v>
      </c>
      <c r="B767" s="0" t="s">
        <v>1970</v>
      </c>
      <c r="C767" s="1" t="n">
        <v>300</v>
      </c>
      <c r="D767" s="0" t="s">
        <v>1983</v>
      </c>
      <c r="E767" s="0" t="s">
        <v>1971</v>
      </c>
      <c r="G767" s="174" t="n">
        <f aca="false">MONTH(A767)+100</f>
        <v>101</v>
      </c>
      <c r="H767" s="0" t="n">
        <f aca="false">IF(MONTH(A767)=MONTH(A766),H766+1,1001)</f>
        <v>1045</v>
      </c>
      <c r="I767" s="0" t="str">
        <f aca="false">YEAR(A767)&amp;RIGHT(G767,2)&amp;RIGHT(H767,3)</f>
        <v>202101045</v>
      </c>
      <c r="J767" s="122" t="s">
        <v>6445</v>
      </c>
      <c r="K767" s="0" t="s">
        <v>1972</v>
      </c>
      <c r="L767" s="0" t="s">
        <v>159</v>
      </c>
      <c r="N767" s="0" t="s">
        <v>80</v>
      </c>
      <c r="O767" s="7" t="n">
        <v>0.432638888888889</v>
      </c>
      <c r="P767" s="7" t="n">
        <v>0.45</v>
      </c>
      <c r="Q767" s="0" t="s">
        <v>1973</v>
      </c>
      <c r="S767" s="0" t="s">
        <v>120</v>
      </c>
      <c r="T767" s="0" t="s">
        <v>5143</v>
      </c>
    </row>
    <row r="768" customFormat="false" ht="15" hidden="true" customHeight="false" outlineLevel="0" collapsed="false">
      <c r="A768" s="170" t="n">
        <v>44218</v>
      </c>
      <c r="B768" s="0" t="s">
        <v>3141</v>
      </c>
      <c r="C768" s="1" t="n">
        <v>300</v>
      </c>
      <c r="D768" s="0" t="s">
        <v>104</v>
      </c>
      <c r="E768" s="0" t="s">
        <v>3142</v>
      </c>
      <c r="G768" s="174" t="n">
        <f aca="false">MONTH(A768)+100</f>
        <v>101</v>
      </c>
      <c r="H768" s="0" t="n">
        <f aca="false">IF(MONTH(A768)=MONTH(A767),H767+1,1001)</f>
        <v>1046</v>
      </c>
      <c r="I768" s="0" t="str">
        <f aca="false">YEAR(A768)&amp;RIGHT(G768,2)&amp;RIGHT(H768,3)</f>
        <v>202101046</v>
      </c>
      <c r="J768" s="122" t="s">
        <v>6716</v>
      </c>
      <c r="L768" s="0" t="s">
        <v>159</v>
      </c>
      <c r="N768" s="0" t="s">
        <v>80</v>
      </c>
      <c r="O768" s="7" t="n">
        <v>0.46875</v>
      </c>
      <c r="P768" s="7" t="n">
        <v>0.531944444444444</v>
      </c>
      <c r="Q768" s="0" t="s">
        <v>3143</v>
      </c>
      <c r="S768" s="0" t="s">
        <v>120</v>
      </c>
      <c r="T768" s="0" t="s">
        <v>5143</v>
      </c>
    </row>
    <row r="769" customFormat="false" ht="15" hidden="false" customHeight="false" outlineLevel="0" collapsed="false">
      <c r="A769" s="170" t="n">
        <v>44220</v>
      </c>
      <c r="B769" s="0" t="s">
        <v>3147</v>
      </c>
      <c r="C769" s="1" t="n">
        <v>1400</v>
      </c>
      <c r="D769" s="0" t="s">
        <v>821</v>
      </c>
      <c r="E769" s="0" t="s">
        <v>3148</v>
      </c>
      <c r="G769" s="174" t="n">
        <f aca="false">MONTH(A769)+100</f>
        <v>101</v>
      </c>
      <c r="H769" s="0" t="n">
        <f aca="false">IF(MONTH(A769)=MONTH(A768),H768+1,1001)</f>
        <v>1047</v>
      </c>
      <c r="I769" s="0" t="str">
        <f aca="false">YEAR(A769)&amp;RIGHT(G769,2)&amp;RIGHT(H769,3)</f>
        <v>202101047</v>
      </c>
      <c r="J769" s="122" t="s">
        <v>6717</v>
      </c>
      <c r="K769" s="0" t="s">
        <v>3149</v>
      </c>
      <c r="L769" s="0" t="s">
        <v>228</v>
      </c>
      <c r="N769" s="0" t="s">
        <v>80</v>
      </c>
      <c r="O769" s="7" t="n">
        <v>0.423611111111111</v>
      </c>
      <c r="P769" s="7" t="n">
        <v>0.435416666666667</v>
      </c>
      <c r="Q769" s="0" t="s">
        <v>3151</v>
      </c>
      <c r="R769" s="0" t="s">
        <v>3152</v>
      </c>
      <c r="S769" s="0" t="s">
        <v>120</v>
      </c>
      <c r="T769" s="0" t="s">
        <v>6110</v>
      </c>
    </row>
    <row r="770" customFormat="false" ht="15" hidden="false" customHeight="false" outlineLevel="0" collapsed="false">
      <c r="A770" s="170" t="n">
        <v>44220</v>
      </c>
      <c r="B770" s="0" t="s">
        <v>2131</v>
      </c>
      <c r="C770" s="1" t="n">
        <v>350</v>
      </c>
      <c r="D770" s="0" t="s">
        <v>729</v>
      </c>
      <c r="E770" s="0" t="s">
        <v>2132</v>
      </c>
      <c r="G770" s="174" t="n">
        <f aca="false">MONTH(A770)+100</f>
        <v>101</v>
      </c>
      <c r="H770" s="0" t="n">
        <f aca="false">IF(MONTH(A770)=MONTH(A769),H769+1,1001)</f>
        <v>1048</v>
      </c>
      <c r="I770" s="0" t="str">
        <f aca="false">YEAR(A770)&amp;RIGHT(G770,2)&amp;RIGHT(H770,3)</f>
        <v>202101048</v>
      </c>
      <c r="J770" s="122" t="s">
        <v>6484</v>
      </c>
      <c r="K770" s="0" t="s">
        <v>2133</v>
      </c>
      <c r="L770" s="0" t="s">
        <v>183</v>
      </c>
      <c r="N770" s="0" t="s">
        <v>80</v>
      </c>
      <c r="O770" s="7" t="n">
        <v>0.59375</v>
      </c>
      <c r="P770" s="7" t="n">
        <v>0.6</v>
      </c>
      <c r="Q770" s="0" t="s">
        <v>2134</v>
      </c>
      <c r="S770" s="0" t="s">
        <v>120</v>
      </c>
      <c r="T770" s="0" t="s">
        <v>6110</v>
      </c>
    </row>
    <row r="771" customFormat="false" ht="15" hidden="true" customHeight="false" outlineLevel="0" collapsed="false">
      <c r="A771" s="170" t="n">
        <v>44221</v>
      </c>
      <c r="B771" s="0" t="s">
        <v>3154</v>
      </c>
      <c r="C771" s="1" t="n">
        <v>500</v>
      </c>
      <c r="D771" s="0" t="s">
        <v>104</v>
      </c>
      <c r="E771" s="122" t="s">
        <v>3155</v>
      </c>
      <c r="F771" s="0" t="s">
        <v>6088</v>
      </c>
      <c r="G771" s="174" t="n">
        <f aca="false">MONTH(A771)+100</f>
        <v>101</v>
      </c>
      <c r="H771" s="0" t="n">
        <f aca="false">IF(MONTH(A771)=MONTH(A770),H770+1,1001)</f>
        <v>1049</v>
      </c>
      <c r="I771" s="0" t="str">
        <f aca="false">YEAR(A771)&amp;RIGHT(G771,2)&amp;RIGHT(H771,3)</f>
        <v>202101049</v>
      </c>
      <c r="J771" s="122" t="s">
        <v>6718</v>
      </c>
      <c r="K771" s="0" t="s">
        <v>3154</v>
      </c>
      <c r="L771" s="0" t="s">
        <v>100</v>
      </c>
      <c r="N771" s="0" t="s">
        <v>80</v>
      </c>
      <c r="O771" s="7" t="n">
        <v>0.838888888888889</v>
      </c>
      <c r="P771" s="7" t="n">
        <v>0.847222222222222</v>
      </c>
      <c r="Q771" s="0" t="s">
        <v>3156</v>
      </c>
      <c r="R771" s="0" t="s">
        <v>606</v>
      </c>
      <c r="S771" s="0" t="s">
        <v>120</v>
      </c>
      <c r="T771" s="0" t="s">
        <v>6091</v>
      </c>
    </row>
    <row r="772" customFormat="false" ht="15" hidden="true" customHeight="false" outlineLevel="0" collapsed="false">
      <c r="A772" s="170" t="n">
        <v>44221</v>
      </c>
      <c r="B772" s="0" t="s">
        <v>3154</v>
      </c>
      <c r="C772" s="1" t="n">
        <v>500</v>
      </c>
      <c r="D772" s="0" t="s">
        <v>104</v>
      </c>
      <c r="E772" s="0" t="s">
        <v>3155</v>
      </c>
      <c r="G772" s="174" t="n">
        <f aca="false">MONTH(A772)+100</f>
        <v>101</v>
      </c>
      <c r="H772" s="0" t="n">
        <f aca="false">IF(MONTH(A772)=MONTH(A771),H771+1,1001)</f>
        <v>1050</v>
      </c>
      <c r="I772" s="0" t="str">
        <f aca="false">YEAR(A772)&amp;RIGHT(G772,2)&amp;RIGHT(H772,3)</f>
        <v>202101050</v>
      </c>
      <c r="J772" s="122" t="s">
        <v>6718</v>
      </c>
      <c r="K772" s="0" t="s">
        <v>3154</v>
      </c>
      <c r="L772" s="0" t="s">
        <v>100</v>
      </c>
      <c r="N772" s="0" t="s">
        <v>80</v>
      </c>
      <c r="O772" s="7" t="n">
        <v>0.868055555555555</v>
      </c>
      <c r="P772" s="7" t="n">
        <v>0.908333333333333</v>
      </c>
      <c r="Q772" s="0" t="s">
        <v>3157</v>
      </c>
      <c r="R772" s="0" t="s">
        <v>606</v>
      </c>
      <c r="S772" s="0" t="s">
        <v>120</v>
      </c>
      <c r="T772" s="0" t="s">
        <v>6091</v>
      </c>
    </row>
    <row r="773" customFormat="false" ht="15" hidden="true" customHeight="false" outlineLevel="0" collapsed="false">
      <c r="A773" s="170" t="n">
        <v>44221</v>
      </c>
      <c r="B773" s="0" t="s">
        <v>3154</v>
      </c>
      <c r="C773" s="1" t="n">
        <v>500</v>
      </c>
      <c r="D773" s="0" t="s">
        <v>104</v>
      </c>
      <c r="E773" s="0" t="s">
        <v>3155</v>
      </c>
      <c r="G773" s="174" t="n">
        <f aca="false">MONTH(A773)+100</f>
        <v>101</v>
      </c>
      <c r="H773" s="0" t="n">
        <f aca="false">IF(MONTH(A773)=MONTH(A772),H772+1,1001)</f>
        <v>1051</v>
      </c>
      <c r="I773" s="0" t="str">
        <f aca="false">YEAR(A773)&amp;RIGHT(G773,2)&amp;RIGHT(H773,3)</f>
        <v>202101051</v>
      </c>
      <c r="J773" s="122" t="s">
        <v>6718</v>
      </c>
      <c r="K773" s="0" t="s">
        <v>3154</v>
      </c>
      <c r="L773" s="0" t="s">
        <v>100</v>
      </c>
      <c r="N773" s="0" t="s">
        <v>80</v>
      </c>
      <c r="O773" s="85" t="n">
        <v>0.995138888888889</v>
      </c>
      <c r="P773" s="85" t="n">
        <v>1.01944444444444</v>
      </c>
      <c r="Q773" s="0" t="s">
        <v>3157</v>
      </c>
      <c r="R773" s="0" t="s">
        <v>606</v>
      </c>
      <c r="S773" s="0" t="s">
        <v>120</v>
      </c>
      <c r="T773" s="0" t="s">
        <v>6091</v>
      </c>
    </row>
    <row r="774" customFormat="false" ht="15" hidden="true" customHeight="false" outlineLevel="0" collapsed="false">
      <c r="A774" s="170" t="n">
        <v>44222</v>
      </c>
      <c r="B774" s="0" t="s">
        <v>3154</v>
      </c>
      <c r="C774" s="1" t="n">
        <v>400</v>
      </c>
      <c r="D774" s="0" t="s">
        <v>104</v>
      </c>
      <c r="E774" s="0" t="s">
        <v>3155</v>
      </c>
      <c r="G774" s="174" t="n">
        <f aca="false">MONTH(A774)+100</f>
        <v>101</v>
      </c>
      <c r="H774" s="0" t="n">
        <f aca="false">IF(MONTH(A774)=MONTH(A773),H773+1,1001)</f>
        <v>1052</v>
      </c>
      <c r="I774" s="0" t="str">
        <f aca="false">YEAR(A774)&amp;RIGHT(G774,2)&amp;RIGHT(H774,3)</f>
        <v>202101052</v>
      </c>
      <c r="J774" s="122" t="s">
        <v>6718</v>
      </c>
      <c r="K774" s="0" t="s">
        <v>3154</v>
      </c>
      <c r="L774" s="0" t="s">
        <v>100</v>
      </c>
      <c r="N774" s="0" t="s">
        <v>80</v>
      </c>
      <c r="O774" s="7" t="n">
        <v>0.0395833333333333</v>
      </c>
      <c r="P774" s="7" t="n">
        <v>0.0430555555555556</v>
      </c>
      <c r="Q774" s="0" t="s">
        <v>3158</v>
      </c>
      <c r="R774" s="0" t="s">
        <v>606</v>
      </c>
      <c r="S774" s="0" t="s">
        <v>120</v>
      </c>
      <c r="T774" s="0" t="s">
        <v>6095</v>
      </c>
    </row>
    <row r="775" customFormat="false" ht="15" hidden="true" customHeight="false" outlineLevel="0" collapsed="false">
      <c r="A775" s="170" t="n">
        <v>44223</v>
      </c>
      <c r="B775" s="0" t="s">
        <v>1412</v>
      </c>
      <c r="C775" s="1" t="n">
        <v>300</v>
      </c>
      <c r="D775" s="0" t="s">
        <v>77</v>
      </c>
      <c r="E775" s="0" t="s">
        <v>1413</v>
      </c>
      <c r="G775" s="174" t="n">
        <f aca="false">MONTH(A775)+100</f>
        <v>101</v>
      </c>
      <c r="H775" s="0" t="n">
        <f aca="false">IF(MONTH(A775)=MONTH(A774),H774+1,1001)</f>
        <v>1053</v>
      </c>
      <c r="I775" s="0" t="str">
        <f aca="false">YEAR(A775)&amp;RIGHT(G775,2)&amp;RIGHT(H775,3)</f>
        <v>202101053</v>
      </c>
      <c r="J775" s="122" t="s">
        <v>6311</v>
      </c>
      <c r="L775" s="0" t="s">
        <v>100</v>
      </c>
      <c r="N775" s="0" t="s">
        <v>80</v>
      </c>
      <c r="O775" s="7" t="n">
        <v>0.617361111111111</v>
      </c>
      <c r="P775" s="7" t="n">
        <v>0.630555555555556</v>
      </c>
      <c r="Q775" s="0" t="s">
        <v>1414</v>
      </c>
      <c r="S775" s="0" t="s">
        <v>120</v>
      </c>
      <c r="T775" s="0" t="s">
        <v>6089</v>
      </c>
    </row>
    <row r="776" customFormat="false" ht="15" hidden="true" customHeight="false" outlineLevel="0" collapsed="false">
      <c r="A776" s="170" t="n">
        <v>44223</v>
      </c>
      <c r="B776" s="0" t="s">
        <v>1055</v>
      </c>
      <c r="C776" s="1" t="n">
        <v>500</v>
      </c>
      <c r="D776" s="0" t="s">
        <v>104</v>
      </c>
      <c r="E776" s="0" t="s">
        <v>1056</v>
      </c>
      <c r="G776" s="174" t="n">
        <f aca="false">MONTH(A776)+100</f>
        <v>101</v>
      </c>
      <c r="H776" s="0" t="n">
        <f aca="false">IF(MONTH(A776)=MONTH(A775),H775+1,1001)</f>
        <v>1054</v>
      </c>
      <c r="I776" s="0" t="str">
        <f aca="false">YEAR(A776)&amp;RIGHT(G776,2)&amp;RIGHT(H776,3)</f>
        <v>202101054</v>
      </c>
      <c r="J776" s="122" t="s">
        <v>6238</v>
      </c>
      <c r="L776" s="0" t="s">
        <v>79</v>
      </c>
      <c r="N776" s="0" t="s">
        <v>80</v>
      </c>
      <c r="O776" s="7" t="n">
        <v>0.425694444444444</v>
      </c>
      <c r="P776" s="7" t="n">
        <v>0.436805555555555</v>
      </c>
      <c r="Q776" s="0" t="s">
        <v>1057</v>
      </c>
      <c r="R776" s="0" t="s">
        <v>3163</v>
      </c>
      <c r="S776" s="0" t="s">
        <v>120</v>
      </c>
      <c r="T776" s="0" t="s">
        <v>6089</v>
      </c>
    </row>
    <row r="777" customFormat="false" ht="15" hidden="false" customHeight="false" outlineLevel="0" collapsed="false">
      <c r="A777" s="170" t="n">
        <v>44224</v>
      </c>
      <c r="B777" s="0" t="s">
        <v>3170</v>
      </c>
      <c r="C777" s="1" t="n">
        <v>430</v>
      </c>
      <c r="D777" s="0" t="s">
        <v>821</v>
      </c>
      <c r="E777" s="122" t="s">
        <v>3171</v>
      </c>
      <c r="F777" s="0" t="s">
        <v>6088</v>
      </c>
      <c r="G777" s="174" t="n">
        <f aca="false">MONTH(A777)+100</f>
        <v>101</v>
      </c>
      <c r="H777" s="0" t="n">
        <f aca="false">IF(MONTH(A777)=MONTH(A776),H776+1,1001)</f>
        <v>1055</v>
      </c>
      <c r="I777" s="0" t="str">
        <f aca="false">YEAR(A777)&amp;RIGHT(G777,2)&amp;RIGHT(H777,3)</f>
        <v>202101055</v>
      </c>
      <c r="J777" s="122" t="s">
        <v>6719</v>
      </c>
      <c r="K777" s="0" t="s">
        <v>3172</v>
      </c>
      <c r="L777" s="0" t="s">
        <v>113</v>
      </c>
      <c r="M777" s="0" t="s">
        <v>2313</v>
      </c>
      <c r="N777" s="0" t="s">
        <v>80</v>
      </c>
      <c r="O777" s="7" t="n">
        <v>0.845833333333333</v>
      </c>
      <c r="P777" s="7" t="n">
        <v>0.891666666666667</v>
      </c>
      <c r="Q777" s="0" t="s">
        <v>3173</v>
      </c>
      <c r="R777" s="0" t="s">
        <v>3174</v>
      </c>
      <c r="S777" s="0" t="s">
        <v>120</v>
      </c>
      <c r="T777" s="0" t="s">
        <v>6097</v>
      </c>
    </row>
    <row r="778" customFormat="false" ht="15" hidden="false" customHeight="false" outlineLevel="0" collapsed="false">
      <c r="A778" s="170" t="n">
        <v>44224</v>
      </c>
      <c r="B778" s="0" t="s">
        <v>3175</v>
      </c>
      <c r="C778" s="1" t="n">
        <v>370</v>
      </c>
      <c r="D778" s="0" t="s">
        <v>821</v>
      </c>
      <c r="E778" s="0" t="s">
        <v>3176</v>
      </c>
      <c r="G778" s="174" t="n">
        <f aca="false">MONTH(A778)+100</f>
        <v>101</v>
      </c>
      <c r="H778" s="0" t="n">
        <f aca="false">IF(MONTH(A778)=MONTH(A777),H777+1,1001)</f>
        <v>1056</v>
      </c>
      <c r="I778" s="0" t="str">
        <f aca="false">YEAR(A778)&amp;RIGHT(G778,2)&amp;RIGHT(H778,3)</f>
        <v>202101056</v>
      </c>
      <c r="J778" s="122" t="s">
        <v>6720</v>
      </c>
      <c r="K778" s="0" t="s">
        <v>233</v>
      </c>
      <c r="L778" s="0" t="s">
        <v>100</v>
      </c>
      <c r="N778" s="0" t="s">
        <v>72</v>
      </c>
      <c r="O778" s="7" t="n">
        <v>0.926388888888889</v>
      </c>
      <c r="P778" s="7" t="n">
        <v>0.926388888888889</v>
      </c>
      <c r="Q778" s="0" t="s">
        <v>3177</v>
      </c>
      <c r="R778" s="0" t="s">
        <v>3178</v>
      </c>
      <c r="S778" s="0" t="s">
        <v>120</v>
      </c>
      <c r="T778" s="0" t="s">
        <v>6097</v>
      </c>
    </row>
    <row r="779" customFormat="false" ht="15" hidden="false" customHeight="false" outlineLevel="0" collapsed="false">
      <c r="A779" s="170" t="n">
        <v>44224</v>
      </c>
      <c r="B779" s="0" t="s">
        <v>3179</v>
      </c>
      <c r="C779" s="1" t="n">
        <v>500</v>
      </c>
      <c r="D779" s="0" t="s">
        <v>821</v>
      </c>
      <c r="E779" s="0" t="s">
        <v>3180</v>
      </c>
      <c r="G779" s="174" t="n">
        <f aca="false">MONTH(A779)+100</f>
        <v>101</v>
      </c>
      <c r="H779" s="0" t="n">
        <f aca="false">IF(MONTH(A779)=MONTH(A778),H778+1,1001)</f>
        <v>1057</v>
      </c>
      <c r="I779" s="0" t="str">
        <f aca="false">YEAR(A779)&amp;RIGHT(G779,2)&amp;RIGHT(H779,3)</f>
        <v>202101057</v>
      </c>
      <c r="J779" s="122" t="s">
        <v>6721</v>
      </c>
      <c r="K779" s="0" t="s">
        <v>233</v>
      </c>
      <c r="L779" s="0" t="s">
        <v>228</v>
      </c>
      <c r="N779" s="0" t="s">
        <v>72</v>
      </c>
      <c r="O779" s="7" t="n">
        <v>0.926388888888889</v>
      </c>
      <c r="P779" s="7" t="n">
        <v>0.926388888888889</v>
      </c>
      <c r="Q779" s="0" t="s">
        <v>3181</v>
      </c>
      <c r="R779" s="0" t="s">
        <v>3182</v>
      </c>
      <c r="S779" s="0" t="s">
        <v>120</v>
      </c>
      <c r="T779" s="0" t="s">
        <v>6097</v>
      </c>
    </row>
    <row r="780" customFormat="false" ht="15" hidden="false" customHeight="false" outlineLevel="0" collapsed="false">
      <c r="A780" s="170" t="n">
        <v>44224</v>
      </c>
      <c r="B780" s="0" t="s">
        <v>3183</v>
      </c>
      <c r="C780" s="1" t="n">
        <v>350</v>
      </c>
      <c r="D780" s="0" t="s">
        <v>821</v>
      </c>
      <c r="E780" s="0" t="s">
        <v>3184</v>
      </c>
      <c r="G780" s="174" t="n">
        <f aca="false">MONTH(A780)+100</f>
        <v>101</v>
      </c>
      <c r="H780" s="0" t="n">
        <f aca="false">IF(MONTH(A780)=MONTH(A779),H779+1,1001)</f>
        <v>1058</v>
      </c>
      <c r="I780" s="0" t="str">
        <f aca="false">YEAR(A780)&amp;RIGHT(G780,2)&amp;RIGHT(H780,3)</f>
        <v>202101058</v>
      </c>
      <c r="J780" s="122" t="s">
        <v>6722</v>
      </c>
      <c r="K780" s="0" t="s">
        <v>233</v>
      </c>
      <c r="L780" s="0" t="s">
        <v>183</v>
      </c>
      <c r="N780" s="0" t="s">
        <v>72</v>
      </c>
      <c r="O780" s="7" t="n">
        <v>0.926388888888889</v>
      </c>
      <c r="P780" s="7" t="n">
        <v>0.926388888888889</v>
      </c>
      <c r="Q780" s="0" t="s">
        <v>3185</v>
      </c>
      <c r="R780" s="0" t="s">
        <v>3182</v>
      </c>
      <c r="S780" s="0" t="s">
        <v>120</v>
      </c>
      <c r="T780" s="0" t="s">
        <v>6097</v>
      </c>
    </row>
    <row r="781" customFormat="false" ht="15" hidden="true" customHeight="false" outlineLevel="0" collapsed="false">
      <c r="A781" s="170" t="n">
        <v>44224</v>
      </c>
      <c r="B781" s="0" t="s">
        <v>3186</v>
      </c>
      <c r="C781" s="1" t="n">
        <v>250</v>
      </c>
      <c r="D781" s="0" t="s">
        <v>104</v>
      </c>
      <c r="E781" s="0" t="s">
        <v>3187</v>
      </c>
      <c r="G781" s="174" t="n">
        <f aca="false">MONTH(A781)+100</f>
        <v>101</v>
      </c>
      <c r="H781" s="0" t="n">
        <f aca="false">IF(MONTH(A781)=MONTH(A780),H780+1,1001)</f>
        <v>1059</v>
      </c>
      <c r="I781" s="0" t="str">
        <f aca="false">YEAR(A781)&amp;RIGHT(G781,2)&amp;RIGHT(H781,3)</f>
        <v>202101059</v>
      </c>
      <c r="J781" s="122" t="s">
        <v>6723</v>
      </c>
      <c r="L781" s="0" t="s">
        <v>159</v>
      </c>
      <c r="N781" s="0" t="s">
        <v>80</v>
      </c>
      <c r="O781" s="7" t="n">
        <v>0.785416666666667</v>
      </c>
      <c r="P781" s="7" t="n">
        <v>0.806944444444444</v>
      </c>
      <c r="Q781" s="0" t="s">
        <v>3188</v>
      </c>
      <c r="S781" s="0" t="s">
        <v>120</v>
      </c>
      <c r="T781" s="0" t="s">
        <v>6097</v>
      </c>
    </row>
    <row r="782" customFormat="false" ht="15" hidden="true" customHeight="false" outlineLevel="0" collapsed="false">
      <c r="A782" s="170" t="n">
        <v>44225</v>
      </c>
      <c r="B782" s="0" t="s">
        <v>3190</v>
      </c>
      <c r="C782" s="1" t="n">
        <v>300</v>
      </c>
      <c r="D782" s="0" t="s">
        <v>77</v>
      </c>
      <c r="E782" s="0" t="s">
        <v>3191</v>
      </c>
      <c r="G782" s="174" t="n">
        <f aca="false">MONTH(A782)+100</f>
        <v>101</v>
      </c>
      <c r="H782" s="0" t="n">
        <f aca="false">IF(MONTH(A782)=MONTH(A781),H781+1,1001)</f>
        <v>1060</v>
      </c>
      <c r="I782" s="0" t="str">
        <f aca="false">YEAR(A782)&amp;RIGHT(G782,2)&amp;RIGHT(H782,3)</f>
        <v>202101060</v>
      </c>
      <c r="J782" s="122" t="s">
        <v>6724</v>
      </c>
      <c r="L782" s="0" t="s">
        <v>183</v>
      </c>
      <c r="N782" s="0" t="s">
        <v>80</v>
      </c>
      <c r="O782" s="7" t="n">
        <v>0.676388888888889</v>
      </c>
      <c r="P782" s="7" t="n">
        <v>0.684027777777778</v>
      </c>
      <c r="Q782" s="0" t="s">
        <v>3192</v>
      </c>
      <c r="S782" s="0" t="s">
        <v>120</v>
      </c>
      <c r="T782" s="0" t="s">
        <v>5143</v>
      </c>
    </row>
    <row r="783" customFormat="false" ht="15" hidden="false" customHeight="false" outlineLevel="0" collapsed="false">
      <c r="A783" s="170" t="n">
        <v>44225</v>
      </c>
      <c r="B783" s="0" t="s">
        <v>3193</v>
      </c>
      <c r="C783" s="1" t="n">
        <v>450</v>
      </c>
      <c r="D783" s="0" t="s">
        <v>821</v>
      </c>
      <c r="E783" s="0" t="s">
        <v>3194</v>
      </c>
      <c r="G783" s="174" t="n">
        <f aca="false">MONTH(A783)+100</f>
        <v>101</v>
      </c>
      <c r="H783" s="0" t="n">
        <f aca="false">IF(MONTH(A783)=MONTH(A782),H782+1,1001)</f>
        <v>1061</v>
      </c>
      <c r="I783" s="0" t="str">
        <f aca="false">YEAR(A783)&amp;RIGHT(G783,2)&amp;RIGHT(H783,3)</f>
        <v>202101061</v>
      </c>
      <c r="J783" s="122" t="s">
        <v>6725</v>
      </c>
      <c r="K783" s="0" t="s">
        <v>233</v>
      </c>
      <c r="L783" s="0" t="s">
        <v>79</v>
      </c>
      <c r="N783" s="0" t="s">
        <v>80</v>
      </c>
      <c r="O783" s="7" t="n">
        <v>0.40625</v>
      </c>
      <c r="P783" s="7" t="n">
        <v>0.45</v>
      </c>
      <c r="Q783" s="0" t="s">
        <v>3195</v>
      </c>
      <c r="S783" s="0" t="s">
        <v>120</v>
      </c>
      <c r="T783" s="0" t="s">
        <v>5143</v>
      </c>
    </row>
    <row r="784" customFormat="false" ht="15" hidden="false" customHeight="false" outlineLevel="0" collapsed="false">
      <c r="A784" s="170" t="n">
        <v>44225</v>
      </c>
      <c r="B784" s="0" t="s">
        <v>3196</v>
      </c>
      <c r="C784" s="1" t="n">
        <v>400</v>
      </c>
      <c r="D784" s="0" t="s">
        <v>821</v>
      </c>
      <c r="E784" s="0" t="s">
        <v>3197</v>
      </c>
      <c r="G784" s="174" t="n">
        <f aca="false">MONTH(A784)+100</f>
        <v>101</v>
      </c>
      <c r="H784" s="0" t="n">
        <f aca="false">IF(MONTH(A784)=MONTH(A783),H783+1,1001)</f>
        <v>1062</v>
      </c>
      <c r="I784" s="0" t="str">
        <f aca="false">YEAR(A784)&amp;RIGHT(G784,2)&amp;RIGHT(H784,3)</f>
        <v>202101062</v>
      </c>
      <c r="J784" s="122" t="s">
        <v>6726</v>
      </c>
      <c r="K784" s="0" t="s">
        <v>233</v>
      </c>
      <c r="L784" s="0" t="s">
        <v>79</v>
      </c>
      <c r="N784" s="0" t="s">
        <v>80</v>
      </c>
      <c r="O784" s="7" t="n">
        <v>0.471527777777778</v>
      </c>
      <c r="P784" s="7" t="n">
        <v>0.48125</v>
      </c>
      <c r="Q784" s="0" t="s">
        <v>3198</v>
      </c>
      <c r="R784" s="0" t="s">
        <v>3199</v>
      </c>
      <c r="S784" s="0" t="s">
        <v>120</v>
      </c>
      <c r="T784" s="0" t="s">
        <v>5143</v>
      </c>
    </row>
    <row r="785" customFormat="false" ht="15" hidden="true" customHeight="false" outlineLevel="0" collapsed="false">
      <c r="A785" s="170" t="n">
        <v>44225</v>
      </c>
      <c r="B785" s="0" t="s">
        <v>1089</v>
      </c>
      <c r="C785" s="1" t="n">
        <v>430</v>
      </c>
      <c r="D785" s="0" t="s">
        <v>104</v>
      </c>
      <c r="E785" s="0" t="s">
        <v>1169</v>
      </c>
      <c r="G785" s="174" t="n">
        <f aca="false">MONTH(A785)+100</f>
        <v>101</v>
      </c>
      <c r="H785" s="0" t="n">
        <f aca="false">IF(MONTH(A785)=MONTH(A784),H784+1,1001)</f>
        <v>1063</v>
      </c>
      <c r="I785" s="0" t="str">
        <f aca="false">YEAR(A785)&amp;RIGHT(G785,2)&amp;RIGHT(H785,3)</f>
        <v>202101063</v>
      </c>
      <c r="J785" s="122" t="s">
        <v>6262</v>
      </c>
      <c r="L785" s="0" t="s">
        <v>131</v>
      </c>
      <c r="N785" s="0" t="s">
        <v>80</v>
      </c>
      <c r="O785" s="7" t="n">
        <v>0.701388888888889</v>
      </c>
      <c r="P785" s="7" t="n">
        <v>0.729861111111111</v>
      </c>
      <c r="Q785" s="0" t="s">
        <v>1170</v>
      </c>
      <c r="S785" s="0" t="s">
        <v>120</v>
      </c>
      <c r="T785" s="0" t="s">
        <v>5143</v>
      </c>
    </row>
    <row r="786" customFormat="false" ht="15" hidden="true" customHeight="false" outlineLevel="0" collapsed="false">
      <c r="A786" s="170" t="n">
        <v>44226</v>
      </c>
      <c r="B786" s="0" t="s">
        <v>3190</v>
      </c>
      <c r="C786" s="1" t="n">
        <v>300</v>
      </c>
      <c r="D786" s="0" t="s">
        <v>77</v>
      </c>
      <c r="E786" s="0" t="s">
        <v>3203</v>
      </c>
      <c r="G786" s="174" t="n">
        <f aca="false">MONTH(A786)+100</f>
        <v>101</v>
      </c>
      <c r="H786" s="0" t="n">
        <f aca="false">IF(MONTH(A786)=MONTH(A785),H785+1,1001)</f>
        <v>1064</v>
      </c>
      <c r="I786" s="0" t="str">
        <f aca="false">YEAR(A786)&amp;RIGHT(G786,2)&amp;RIGHT(H786,3)</f>
        <v>202101064</v>
      </c>
      <c r="J786" s="122" t="s">
        <v>6727</v>
      </c>
      <c r="L786" s="0" t="s">
        <v>183</v>
      </c>
      <c r="N786" s="0" t="s">
        <v>80</v>
      </c>
      <c r="O786" s="7" t="n">
        <v>0.564583333333333</v>
      </c>
      <c r="P786" s="7" t="n">
        <v>0.591666666666667</v>
      </c>
      <c r="Q786" s="0" t="s">
        <v>3204</v>
      </c>
      <c r="S786" s="0" t="s">
        <v>120</v>
      </c>
      <c r="T786" s="0" t="s">
        <v>6106</v>
      </c>
    </row>
    <row r="787" customFormat="false" ht="15" hidden="true" customHeight="false" outlineLevel="0" collapsed="false">
      <c r="A787" s="170" t="n">
        <v>44226</v>
      </c>
      <c r="B787" s="0" t="s">
        <v>2201</v>
      </c>
      <c r="C787" s="1" t="n">
        <v>400</v>
      </c>
      <c r="D787" s="0" t="s">
        <v>104</v>
      </c>
      <c r="E787" s="0" t="s">
        <v>1129</v>
      </c>
      <c r="G787" s="174" t="n">
        <f aca="false">MONTH(A787)+100</f>
        <v>101</v>
      </c>
      <c r="H787" s="0" t="n">
        <f aca="false">IF(MONTH(A787)=MONTH(A786),H786+1,1001)</f>
        <v>1065</v>
      </c>
      <c r="I787" s="0" t="str">
        <f aca="false">YEAR(A787)&amp;RIGHT(G787,2)&amp;RIGHT(H787,3)</f>
        <v>202101065</v>
      </c>
      <c r="J787" s="122" t="s">
        <v>6254</v>
      </c>
      <c r="L787" s="0" t="s">
        <v>113</v>
      </c>
      <c r="N787" s="0" t="s">
        <v>80</v>
      </c>
      <c r="O787" s="7" t="n">
        <v>0.407638888888889</v>
      </c>
      <c r="P787" s="7" t="n">
        <v>0.43125</v>
      </c>
      <c r="Q787" s="0" t="s">
        <v>1130</v>
      </c>
      <c r="R787" s="0" t="s">
        <v>2378</v>
      </c>
      <c r="S787" s="0" t="s">
        <v>120</v>
      </c>
      <c r="T787" s="0" t="s">
        <v>6106</v>
      </c>
    </row>
    <row r="788" customFormat="false" ht="15" hidden="true" customHeight="false" outlineLevel="0" collapsed="false">
      <c r="A788" s="170" t="n">
        <v>44226</v>
      </c>
      <c r="B788" s="0" t="s">
        <v>3205</v>
      </c>
      <c r="C788" s="1" t="n">
        <v>350</v>
      </c>
      <c r="D788" s="0" t="s">
        <v>104</v>
      </c>
      <c r="E788" s="0" t="s">
        <v>3206</v>
      </c>
      <c r="G788" s="174" t="n">
        <f aca="false">MONTH(A788)+100</f>
        <v>101</v>
      </c>
      <c r="H788" s="0" t="n">
        <f aca="false">IF(MONTH(A788)=MONTH(A787),H787+1,1001)</f>
        <v>1066</v>
      </c>
      <c r="I788" s="0" t="str">
        <f aca="false">YEAR(A788)&amp;RIGHT(G788,2)&amp;RIGHT(H788,3)</f>
        <v>202101066</v>
      </c>
      <c r="J788" s="122" t="s">
        <v>6728</v>
      </c>
      <c r="L788" s="0" t="s">
        <v>183</v>
      </c>
      <c r="N788" s="0" t="s">
        <v>80</v>
      </c>
      <c r="O788" s="7" t="n">
        <v>0.51875</v>
      </c>
      <c r="P788" s="7" t="n">
        <v>0.549305555555556</v>
      </c>
      <c r="Q788" s="0" t="s">
        <v>3207</v>
      </c>
      <c r="S788" s="0" t="s">
        <v>120</v>
      </c>
      <c r="T788" s="0" t="s">
        <v>6106</v>
      </c>
    </row>
    <row r="789" customFormat="false" ht="15" hidden="true" customHeight="false" outlineLevel="0" collapsed="false">
      <c r="A789" s="170" t="n">
        <v>44226</v>
      </c>
      <c r="B789" s="0" t="s">
        <v>3208</v>
      </c>
      <c r="C789" s="1" t="n">
        <v>300</v>
      </c>
      <c r="D789" s="0" t="s">
        <v>104</v>
      </c>
      <c r="E789" s="0" t="s">
        <v>3209</v>
      </c>
      <c r="G789" s="174" t="n">
        <f aca="false">MONTH(A789)+100</f>
        <v>101</v>
      </c>
      <c r="H789" s="0" t="n">
        <f aca="false">IF(MONTH(A789)=MONTH(A788),H788+1,1001)</f>
        <v>1067</v>
      </c>
      <c r="I789" s="0" t="str">
        <f aca="false">YEAR(A789)&amp;RIGHT(G789,2)&amp;RIGHT(H789,3)</f>
        <v>202101067</v>
      </c>
      <c r="J789" s="122" t="s">
        <v>6729</v>
      </c>
      <c r="L789" s="0" t="s">
        <v>183</v>
      </c>
      <c r="N789" s="0" t="s">
        <v>80</v>
      </c>
      <c r="O789" s="7" t="n">
        <v>0.628472222222222</v>
      </c>
      <c r="P789" s="7" t="n">
        <v>0.632638888888889</v>
      </c>
      <c r="Q789" s="0" t="s">
        <v>3210</v>
      </c>
      <c r="S789" s="0" t="s">
        <v>120</v>
      </c>
      <c r="T789" s="0" t="s">
        <v>6106</v>
      </c>
    </row>
    <row r="790" customFormat="false" ht="15" hidden="true" customHeight="false" outlineLevel="0" collapsed="false">
      <c r="A790" s="170" t="n">
        <v>44226</v>
      </c>
      <c r="B790" s="0" t="s">
        <v>1343</v>
      </c>
      <c r="C790" s="1" t="n">
        <v>300</v>
      </c>
      <c r="D790" s="0" t="s">
        <v>104</v>
      </c>
      <c r="E790" s="0" t="s">
        <v>3211</v>
      </c>
      <c r="G790" s="174" t="n">
        <f aca="false">MONTH(A790)+100</f>
        <v>101</v>
      </c>
      <c r="H790" s="0" t="n">
        <f aca="false">IF(MONTH(A790)=MONTH(A789),H789+1,1001)</f>
        <v>1068</v>
      </c>
      <c r="I790" s="0" t="str">
        <f aca="false">YEAR(A790)&amp;RIGHT(G790,2)&amp;RIGHT(H790,3)</f>
        <v>202101068</v>
      </c>
      <c r="J790" s="122" t="s">
        <v>6730</v>
      </c>
      <c r="L790" s="0" t="s">
        <v>159</v>
      </c>
      <c r="N790" s="0" t="s">
        <v>80</v>
      </c>
      <c r="O790" s="7" t="n">
        <v>0.697916666666667</v>
      </c>
      <c r="P790" s="7" t="n">
        <v>0.698611111111111</v>
      </c>
      <c r="Q790" s="0" t="s">
        <v>3212</v>
      </c>
      <c r="S790" s="0" t="s">
        <v>120</v>
      </c>
      <c r="T790" s="0" t="s">
        <v>6106</v>
      </c>
    </row>
    <row r="791" customFormat="false" ht="15" hidden="true" customHeight="false" outlineLevel="0" collapsed="false">
      <c r="A791" s="170" t="n">
        <v>44227</v>
      </c>
      <c r="B791" s="0" t="s">
        <v>3218</v>
      </c>
      <c r="C791" s="1" t="n">
        <v>300</v>
      </c>
      <c r="D791" s="0" t="s">
        <v>77</v>
      </c>
      <c r="E791" s="0" t="s">
        <v>3219</v>
      </c>
      <c r="G791" s="174" t="n">
        <f aca="false">MONTH(A791)+100</f>
        <v>101</v>
      </c>
      <c r="H791" s="0" t="n">
        <f aca="false">IF(MONTH(A791)=MONTH(A790),H790+1,1001)</f>
        <v>1069</v>
      </c>
      <c r="I791" s="0" t="str">
        <f aca="false">YEAR(A791)&amp;RIGHT(G791,2)&amp;RIGHT(H791,3)</f>
        <v>202101069</v>
      </c>
      <c r="J791" s="122" t="s">
        <v>6731</v>
      </c>
      <c r="L791" s="0" t="s">
        <v>183</v>
      </c>
      <c r="N791" s="0" t="s">
        <v>80</v>
      </c>
      <c r="O791" s="7" t="n">
        <v>0.4625</v>
      </c>
      <c r="P791" s="7" t="n">
        <v>0.478472222222222</v>
      </c>
      <c r="Q791" s="0" t="s">
        <v>3220</v>
      </c>
      <c r="S791" s="0" t="s">
        <v>120</v>
      </c>
      <c r="T791" s="0" t="s">
        <v>6110</v>
      </c>
    </row>
    <row r="792" customFormat="false" ht="15" hidden="true" customHeight="false" outlineLevel="0" collapsed="false">
      <c r="A792" s="170" t="n">
        <v>44227</v>
      </c>
      <c r="B792" s="0" t="s">
        <v>2558</v>
      </c>
      <c r="C792" s="1" t="n">
        <v>300</v>
      </c>
      <c r="D792" s="0" t="s">
        <v>77</v>
      </c>
      <c r="E792" s="0" t="s">
        <v>3221</v>
      </c>
      <c r="G792" s="174" t="n">
        <f aca="false">MONTH(A792)+100</f>
        <v>101</v>
      </c>
      <c r="H792" s="0" t="n">
        <f aca="false">IF(MONTH(A792)=MONTH(A791),H791+1,1001)</f>
        <v>1070</v>
      </c>
      <c r="I792" s="0" t="str">
        <f aca="false">YEAR(A792)&amp;RIGHT(G792,2)&amp;RIGHT(H792,3)</f>
        <v>202101070</v>
      </c>
      <c r="J792" s="122" t="s">
        <v>6732</v>
      </c>
      <c r="L792" s="0" t="s">
        <v>159</v>
      </c>
      <c r="N792" s="0" t="s">
        <v>80</v>
      </c>
      <c r="O792" s="7" t="n">
        <v>0.554166666666667</v>
      </c>
      <c r="P792" s="7" t="n">
        <v>0.56875</v>
      </c>
      <c r="Q792" s="0" t="s">
        <v>3222</v>
      </c>
      <c r="S792" s="0" t="s">
        <v>120</v>
      </c>
      <c r="T792" s="0" t="s">
        <v>6110</v>
      </c>
    </row>
    <row r="793" customFormat="false" ht="15" hidden="true" customHeight="false" outlineLevel="0" collapsed="false">
      <c r="A793" s="170" t="n">
        <v>44227</v>
      </c>
      <c r="B793" s="0" t="s">
        <v>2774</v>
      </c>
      <c r="C793" s="1" t="n">
        <v>300</v>
      </c>
      <c r="D793" s="0" t="s">
        <v>77</v>
      </c>
      <c r="E793" s="0" t="s">
        <v>3223</v>
      </c>
      <c r="G793" s="174" t="n">
        <f aca="false">MONTH(A793)+100</f>
        <v>101</v>
      </c>
      <c r="H793" s="0" t="n">
        <f aca="false">IF(MONTH(A793)=MONTH(A792),H792+1,1001)</f>
        <v>1071</v>
      </c>
      <c r="I793" s="0" t="str">
        <f aca="false">YEAR(A793)&amp;RIGHT(G793,2)&amp;RIGHT(H793,3)</f>
        <v>202101071</v>
      </c>
      <c r="J793" s="122" t="s">
        <v>6733</v>
      </c>
      <c r="L793" s="0" t="s">
        <v>159</v>
      </c>
      <c r="N793" s="0" t="s">
        <v>80</v>
      </c>
      <c r="O793" s="7" t="n">
        <v>0.589583333333333</v>
      </c>
      <c r="P793" s="7" t="n">
        <v>0.596527777777778</v>
      </c>
      <c r="Q793" s="0" t="s">
        <v>3224</v>
      </c>
      <c r="S793" s="0" t="s">
        <v>120</v>
      </c>
      <c r="T793" s="0" t="s">
        <v>6110</v>
      </c>
    </row>
    <row r="794" customFormat="false" ht="15" hidden="false" customHeight="false" outlineLevel="0" collapsed="false">
      <c r="A794" s="170" t="n">
        <v>44227</v>
      </c>
      <c r="B794" s="0" t="s">
        <v>2591</v>
      </c>
      <c r="C794" s="1" t="n">
        <v>300</v>
      </c>
      <c r="D794" s="0" t="s">
        <v>821</v>
      </c>
      <c r="E794" s="0" t="s">
        <v>2592</v>
      </c>
      <c r="G794" s="174" t="n">
        <f aca="false">MONTH(A794)+100</f>
        <v>101</v>
      </c>
      <c r="H794" s="0" t="n">
        <f aca="false">IF(MONTH(A794)=MONTH(A793),H793+1,1001)</f>
        <v>1072</v>
      </c>
      <c r="I794" s="0" t="str">
        <f aca="false">YEAR(A794)&amp;RIGHT(G794,2)&amp;RIGHT(H794,3)</f>
        <v>202101072</v>
      </c>
      <c r="J794" s="122" t="s">
        <v>6595</v>
      </c>
      <c r="K794" s="0" t="s">
        <v>2593</v>
      </c>
      <c r="L794" s="0" t="s">
        <v>183</v>
      </c>
      <c r="N794" s="0" t="s">
        <v>80</v>
      </c>
      <c r="O794" s="7" t="n">
        <v>0.496527777777778</v>
      </c>
      <c r="P794" s="7" t="n">
        <v>0.509027777777778</v>
      </c>
      <c r="Q794" s="0" t="s">
        <v>2594</v>
      </c>
      <c r="S794" s="0" t="s">
        <v>120</v>
      </c>
      <c r="T794" s="0" t="s">
        <v>6110</v>
      </c>
    </row>
    <row r="795" customFormat="false" ht="15" hidden="true" customHeight="false" outlineLevel="0" collapsed="false">
      <c r="A795" s="170" t="n">
        <v>44228</v>
      </c>
      <c r="B795" s="0" t="s">
        <v>1089</v>
      </c>
      <c r="C795" s="1" t="n">
        <v>300</v>
      </c>
      <c r="D795" s="0" t="s">
        <v>77</v>
      </c>
      <c r="E795" s="0" t="s">
        <v>3226</v>
      </c>
      <c r="G795" s="174" t="n">
        <f aca="false">MONTH(A795)+100</f>
        <v>102</v>
      </c>
      <c r="H795" s="0" t="n">
        <f aca="false">IF(MONTH(A795)=MONTH(A794),H794+1,1001)</f>
        <v>1001</v>
      </c>
      <c r="I795" s="0" t="str">
        <f aca="false">YEAR(A795)&amp;RIGHT(G795,2)&amp;RIGHT(H795,3)</f>
        <v>202102001</v>
      </c>
      <c r="J795" s="122" t="s">
        <v>6734</v>
      </c>
      <c r="L795" s="0" t="s">
        <v>131</v>
      </c>
      <c r="N795" s="0" t="s">
        <v>80</v>
      </c>
      <c r="O795" s="7" t="n">
        <v>0.61875</v>
      </c>
      <c r="P795" s="7" t="n">
        <v>0.620833333333333</v>
      </c>
      <c r="Q795" s="0" t="s">
        <v>3227</v>
      </c>
      <c r="S795" s="0" t="s">
        <v>75</v>
      </c>
      <c r="T795" s="0" t="s">
        <v>6091</v>
      </c>
    </row>
    <row r="796" customFormat="false" ht="15" hidden="true" customHeight="false" outlineLevel="0" collapsed="false">
      <c r="A796" s="170" t="n">
        <v>44228</v>
      </c>
      <c r="B796" s="0" t="s">
        <v>1665</v>
      </c>
      <c r="C796" s="1" t="n">
        <v>300</v>
      </c>
      <c r="D796" s="0" t="s">
        <v>77</v>
      </c>
      <c r="E796" s="0" t="s">
        <v>3228</v>
      </c>
      <c r="G796" s="174" t="n">
        <f aca="false">MONTH(A796)+100</f>
        <v>102</v>
      </c>
      <c r="H796" s="0" t="n">
        <f aca="false">IF(MONTH(A796)=MONTH(A795),H795+1,1001)</f>
        <v>1002</v>
      </c>
      <c r="I796" s="0" t="str">
        <f aca="false">YEAR(A796)&amp;RIGHT(G796,2)&amp;RIGHT(H796,3)</f>
        <v>202102002</v>
      </c>
      <c r="J796" s="122" t="s">
        <v>6735</v>
      </c>
      <c r="L796" s="0" t="s">
        <v>113</v>
      </c>
      <c r="N796" s="0" t="s">
        <v>80</v>
      </c>
      <c r="O796" s="7" t="n">
        <v>0.744444444444444</v>
      </c>
      <c r="P796" s="7" t="n">
        <v>0.765972222222222</v>
      </c>
      <c r="Q796" s="0" t="s">
        <v>3229</v>
      </c>
      <c r="S796" s="0" t="s">
        <v>75</v>
      </c>
      <c r="T796" s="0" t="s">
        <v>6091</v>
      </c>
    </row>
    <row r="797" customFormat="false" ht="15" hidden="false" customHeight="false" outlineLevel="0" collapsed="false">
      <c r="A797" s="170" t="n">
        <v>44228</v>
      </c>
      <c r="B797" s="0" t="s">
        <v>3230</v>
      </c>
      <c r="C797" s="1" t="n">
        <v>450</v>
      </c>
      <c r="D797" s="0" t="s">
        <v>821</v>
      </c>
      <c r="E797" s="0" t="s">
        <v>3231</v>
      </c>
      <c r="G797" s="174" t="n">
        <f aca="false">MONTH(A797)+100</f>
        <v>102</v>
      </c>
      <c r="H797" s="0" t="n">
        <f aca="false">IF(MONTH(A797)=MONTH(A796),H796+1,1001)</f>
        <v>1003</v>
      </c>
      <c r="I797" s="0" t="str">
        <f aca="false">YEAR(A797)&amp;RIGHT(G797,2)&amp;RIGHT(H797,3)</f>
        <v>202102003</v>
      </c>
      <c r="J797" s="122" t="s">
        <v>6736</v>
      </c>
      <c r="K797" s="0" t="s">
        <v>3232</v>
      </c>
      <c r="L797" s="0" t="s">
        <v>131</v>
      </c>
      <c r="N797" s="0" t="s">
        <v>80</v>
      </c>
      <c r="O797" s="7" t="n">
        <v>0.529861111111111</v>
      </c>
      <c r="P797" s="7" t="n">
        <v>0.570138888888889</v>
      </c>
      <c r="Q797" s="0" t="s">
        <v>3233</v>
      </c>
      <c r="S797" s="0" t="s">
        <v>75</v>
      </c>
      <c r="T797" s="0" t="s">
        <v>6091</v>
      </c>
    </row>
    <row r="798" customFormat="false" ht="15" hidden="true" customHeight="false" outlineLevel="0" collapsed="false">
      <c r="A798" s="170" t="n">
        <v>44228</v>
      </c>
      <c r="B798" s="0" t="s">
        <v>423</v>
      </c>
      <c r="C798" s="1" t="n">
        <v>300</v>
      </c>
      <c r="D798" s="0" t="s">
        <v>104</v>
      </c>
      <c r="E798" s="0" t="s">
        <v>3234</v>
      </c>
      <c r="G798" s="174" t="n">
        <f aca="false">MONTH(A798)+100</f>
        <v>102</v>
      </c>
      <c r="H798" s="0" t="n">
        <f aca="false">IF(MONTH(A798)=MONTH(A797),H797+1,1001)</f>
        <v>1004</v>
      </c>
      <c r="I798" s="0" t="str">
        <f aca="false">YEAR(A798)&amp;RIGHT(G798,2)&amp;RIGHT(H798,3)</f>
        <v>202102004</v>
      </c>
      <c r="J798" s="122" t="s">
        <v>6737</v>
      </c>
      <c r="L798" s="0" t="s">
        <v>113</v>
      </c>
      <c r="N798" s="0" t="s">
        <v>80</v>
      </c>
      <c r="O798" s="7" t="n">
        <v>0.780555555555556</v>
      </c>
      <c r="P798" s="7" t="n">
        <v>0.786805555555556</v>
      </c>
      <c r="Q798" s="0" t="s">
        <v>3235</v>
      </c>
      <c r="S798" s="0" t="s">
        <v>75</v>
      </c>
      <c r="T798" s="0" t="s">
        <v>6091</v>
      </c>
    </row>
    <row r="799" customFormat="false" ht="15" hidden="true" customHeight="false" outlineLevel="0" collapsed="false">
      <c r="A799" s="170" t="n">
        <v>44229</v>
      </c>
      <c r="B799" s="0" t="s">
        <v>3245</v>
      </c>
      <c r="C799" s="1" t="n">
        <v>300</v>
      </c>
      <c r="D799" s="0" t="s">
        <v>77</v>
      </c>
      <c r="E799" s="0" t="s">
        <v>3246</v>
      </c>
      <c r="G799" s="174" t="n">
        <f aca="false">MONTH(A799)+100</f>
        <v>102</v>
      </c>
      <c r="H799" s="0" t="n">
        <f aca="false">IF(MONTH(A799)=MONTH(A798),H798+1,1001)</f>
        <v>1005</v>
      </c>
      <c r="I799" s="0" t="str">
        <f aca="false">YEAR(A799)&amp;RIGHT(G799,2)&amp;RIGHT(H799,3)</f>
        <v>202102005</v>
      </c>
      <c r="J799" s="122" t="s">
        <v>6738</v>
      </c>
      <c r="L799" s="0" t="s">
        <v>113</v>
      </c>
      <c r="N799" s="0" t="s">
        <v>80</v>
      </c>
      <c r="O799" s="7" t="n">
        <v>0.474305555555556</v>
      </c>
      <c r="P799" s="7" t="n">
        <v>0.502083333333333</v>
      </c>
      <c r="Q799" s="0" t="s">
        <v>3247</v>
      </c>
      <c r="S799" s="0" t="s">
        <v>75</v>
      </c>
      <c r="T799" s="0" t="s">
        <v>6095</v>
      </c>
    </row>
    <row r="800" customFormat="false" ht="15" hidden="false" customHeight="false" outlineLevel="0" collapsed="false">
      <c r="A800" s="170" t="n">
        <v>44229</v>
      </c>
      <c r="B800" s="0" t="s">
        <v>3248</v>
      </c>
      <c r="C800" s="1" t="n">
        <v>450</v>
      </c>
      <c r="D800" s="0" t="s">
        <v>821</v>
      </c>
      <c r="E800" s="122" t="s">
        <v>3249</v>
      </c>
      <c r="F800" s="0" t="s">
        <v>6088</v>
      </c>
      <c r="G800" s="174" t="n">
        <f aca="false">MONTH(A800)+100</f>
        <v>102</v>
      </c>
      <c r="H800" s="0" t="n">
        <f aca="false">IF(MONTH(A800)=MONTH(A799),H799+1,1001)</f>
        <v>1006</v>
      </c>
      <c r="I800" s="0" t="str">
        <f aca="false">YEAR(A800)&amp;RIGHT(G800,2)&amp;RIGHT(H800,3)</f>
        <v>202102006</v>
      </c>
      <c r="J800" s="122" t="s">
        <v>6739</v>
      </c>
      <c r="K800" s="0" t="s">
        <v>3250</v>
      </c>
      <c r="L800" s="0" t="s">
        <v>131</v>
      </c>
      <c r="N800" s="0" t="s">
        <v>80</v>
      </c>
      <c r="O800" s="7" t="n">
        <v>0.518055555555556</v>
      </c>
      <c r="P800" s="7" t="n">
        <v>0.566666666666667</v>
      </c>
      <c r="Q800" s="0" t="s">
        <v>3251</v>
      </c>
      <c r="S800" s="0" t="s">
        <v>75</v>
      </c>
      <c r="T800" s="0" t="s">
        <v>6095</v>
      </c>
    </row>
    <row r="801" customFormat="false" ht="15" hidden="false" customHeight="false" outlineLevel="0" collapsed="false">
      <c r="A801" s="170" t="n">
        <v>44229</v>
      </c>
      <c r="B801" s="0" t="s">
        <v>3252</v>
      </c>
      <c r="C801" s="1" t="n">
        <v>380</v>
      </c>
      <c r="D801" s="0" t="s">
        <v>821</v>
      </c>
      <c r="E801" s="122" t="s">
        <v>3253</v>
      </c>
      <c r="F801" s="0" t="s">
        <v>6088</v>
      </c>
      <c r="G801" s="174" t="n">
        <f aca="false">MONTH(A801)+100</f>
        <v>102</v>
      </c>
      <c r="H801" s="0" t="n">
        <f aca="false">IF(MONTH(A801)=MONTH(A800),H800+1,1001)</f>
        <v>1007</v>
      </c>
      <c r="I801" s="0" t="str">
        <f aca="false">YEAR(A801)&amp;RIGHT(G801,2)&amp;RIGHT(H801,3)</f>
        <v>202102007</v>
      </c>
      <c r="J801" s="122" t="s">
        <v>6740</v>
      </c>
      <c r="K801" s="0" t="s">
        <v>3254</v>
      </c>
      <c r="L801" s="0" t="s">
        <v>113</v>
      </c>
      <c r="N801" s="0" t="s">
        <v>80</v>
      </c>
      <c r="O801" s="7" t="n">
        <v>0.644444444444444</v>
      </c>
      <c r="P801" s="7" t="n">
        <v>0.673611111111111</v>
      </c>
      <c r="Q801" s="0" t="s">
        <v>3255</v>
      </c>
      <c r="R801" s="0" t="s">
        <v>606</v>
      </c>
      <c r="S801" s="0" t="s">
        <v>75</v>
      </c>
      <c r="T801" s="0" t="s">
        <v>6095</v>
      </c>
    </row>
    <row r="802" customFormat="false" ht="15" hidden="false" customHeight="false" outlineLevel="0" collapsed="false">
      <c r="A802" s="170" t="n">
        <v>44229</v>
      </c>
      <c r="B802" s="0" t="s">
        <v>3252</v>
      </c>
      <c r="C802" s="1" t="n">
        <v>380</v>
      </c>
      <c r="D802" s="0" t="s">
        <v>821</v>
      </c>
      <c r="E802" s="0" t="s">
        <v>3253</v>
      </c>
      <c r="G802" s="174" t="n">
        <f aca="false">MONTH(A802)+100</f>
        <v>102</v>
      </c>
      <c r="H802" s="0" t="n">
        <f aca="false">IF(MONTH(A802)=MONTH(A801),H801+1,1001)</f>
        <v>1008</v>
      </c>
      <c r="I802" s="0" t="str">
        <f aca="false">YEAR(A802)&amp;RIGHT(G802,2)&amp;RIGHT(H802,3)</f>
        <v>202102008</v>
      </c>
      <c r="J802" s="122" t="s">
        <v>6740</v>
      </c>
      <c r="K802" s="0" t="s">
        <v>3254</v>
      </c>
      <c r="L802" s="0" t="s">
        <v>113</v>
      </c>
      <c r="N802" s="0" t="s">
        <v>80</v>
      </c>
      <c r="O802" s="7" t="n">
        <v>0.794444444444444</v>
      </c>
      <c r="P802" s="7" t="n">
        <v>0.834722222222222</v>
      </c>
      <c r="Q802" s="0" t="s">
        <v>3255</v>
      </c>
      <c r="R802" s="0" t="s">
        <v>606</v>
      </c>
      <c r="S802" s="0" t="s">
        <v>75</v>
      </c>
      <c r="T802" s="0" t="s">
        <v>6095</v>
      </c>
    </row>
    <row r="803" customFormat="false" ht="15" hidden="false" customHeight="false" outlineLevel="0" collapsed="false">
      <c r="A803" s="170" t="n">
        <v>44229</v>
      </c>
      <c r="B803" s="0" t="s">
        <v>3252</v>
      </c>
      <c r="C803" s="1" t="n">
        <v>380</v>
      </c>
      <c r="D803" s="0" t="s">
        <v>821</v>
      </c>
      <c r="E803" s="0" t="s">
        <v>3253</v>
      </c>
      <c r="G803" s="174" t="n">
        <f aca="false">MONTH(A803)+100</f>
        <v>102</v>
      </c>
      <c r="H803" s="0" t="n">
        <f aca="false">IF(MONTH(A803)=MONTH(A802),H802+1,1001)</f>
        <v>1009</v>
      </c>
      <c r="I803" s="0" t="str">
        <f aca="false">YEAR(A803)&amp;RIGHT(G803,2)&amp;RIGHT(H803,3)</f>
        <v>202102009</v>
      </c>
      <c r="J803" s="122" t="s">
        <v>6740</v>
      </c>
      <c r="K803" s="0" t="s">
        <v>3254</v>
      </c>
      <c r="L803" s="0" t="s">
        <v>113</v>
      </c>
      <c r="N803" s="0" t="s">
        <v>80</v>
      </c>
      <c r="O803" s="7" t="n">
        <v>0.844444444444444</v>
      </c>
      <c r="P803" s="7" t="n">
        <v>0.844444444444444</v>
      </c>
      <c r="Q803" s="0" t="s">
        <v>3255</v>
      </c>
      <c r="R803" s="0" t="s">
        <v>606</v>
      </c>
      <c r="S803" s="0" t="s">
        <v>75</v>
      </c>
      <c r="T803" s="0" t="s">
        <v>6095</v>
      </c>
    </row>
    <row r="804" customFormat="false" ht="15" hidden="true" customHeight="false" outlineLevel="0" collapsed="false">
      <c r="A804" s="170" t="n">
        <v>44229</v>
      </c>
      <c r="B804" s="0" t="s">
        <v>1980</v>
      </c>
      <c r="C804" s="1" t="n">
        <v>350</v>
      </c>
      <c r="D804" s="0" t="s">
        <v>104</v>
      </c>
      <c r="E804" s="0" t="s">
        <v>2304</v>
      </c>
      <c r="G804" s="174" t="n">
        <f aca="false">MONTH(A804)+100</f>
        <v>102</v>
      </c>
      <c r="H804" s="0" t="n">
        <f aca="false">IF(MONTH(A804)=MONTH(A803),H803+1,1001)</f>
        <v>1010</v>
      </c>
      <c r="I804" s="0" t="str">
        <f aca="false">YEAR(A804)&amp;RIGHT(G804,2)&amp;RIGHT(H804,3)</f>
        <v>202102010</v>
      </c>
      <c r="J804" s="122" t="s">
        <v>6525</v>
      </c>
      <c r="L804" s="0" t="s">
        <v>113</v>
      </c>
      <c r="N804" s="0" t="s">
        <v>80</v>
      </c>
      <c r="O804" s="7" t="n">
        <v>0.370138888888889</v>
      </c>
      <c r="P804" s="7" t="n">
        <v>0.375</v>
      </c>
      <c r="Q804" s="0" t="s">
        <v>2305</v>
      </c>
      <c r="R804" s="0" t="s">
        <v>3163</v>
      </c>
      <c r="S804" s="0" t="s">
        <v>75</v>
      </c>
      <c r="T804" s="0" t="s">
        <v>6095</v>
      </c>
    </row>
    <row r="805" customFormat="false" ht="15" hidden="false" customHeight="false" outlineLevel="0" collapsed="false">
      <c r="A805" s="170" t="n">
        <v>44230</v>
      </c>
      <c r="B805" s="0" t="s">
        <v>3263</v>
      </c>
      <c r="C805" s="1" t="n">
        <v>390</v>
      </c>
      <c r="D805" s="0" t="s">
        <v>821</v>
      </c>
      <c r="E805" s="0" t="s">
        <v>3264</v>
      </c>
      <c r="G805" s="174" t="n">
        <f aca="false">MONTH(A805)+100</f>
        <v>102</v>
      </c>
      <c r="H805" s="0" t="n">
        <f aca="false">IF(MONTH(A805)=MONTH(A804),H804+1,1001)</f>
        <v>1011</v>
      </c>
      <c r="I805" s="0" t="str">
        <f aca="false">YEAR(A805)&amp;RIGHT(G805,2)&amp;RIGHT(H805,3)</f>
        <v>202102011</v>
      </c>
      <c r="J805" s="122" t="s">
        <v>6741</v>
      </c>
      <c r="K805" s="0" t="s">
        <v>3265</v>
      </c>
      <c r="L805" s="0" t="s">
        <v>100</v>
      </c>
      <c r="N805" s="0" t="s">
        <v>80</v>
      </c>
      <c r="O805" s="7" t="n">
        <v>0.371527777777778</v>
      </c>
      <c r="P805" s="7" t="n">
        <v>0.395138888888889</v>
      </c>
      <c r="Q805" s="0" t="s">
        <v>3266</v>
      </c>
      <c r="S805" s="0" t="s">
        <v>75</v>
      </c>
      <c r="T805" s="0" t="s">
        <v>6089</v>
      </c>
    </row>
    <row r="806" customFormat="false" ht="15" hidden="false" customHeight="false" outlineLevel="0" collapsed="false">
      <c r="A806" s="170" t="n">
        <v>44230</v>
      </c>
      <c r="B806" s="0" t="s">
        <v>3267</v>
      </c>
      <c r="C806" s="1" t="n">
        <v>500</v>
      </c>
      <c r="D806" s="0" t="s">
        <v>821</v>
      </c>
      <c r="E806" s="122" t="s">
        <v>3268</v>
      </c>
      <c r="F806" s="0" t="s">
        <v>6088</v>
      </c>
      <c r="G806" s="174" t="n">
        <f aca="false">MONTH(A806)+100</f>
        <v>102</v>
      </c>
      <c r="H806" s="0" t="n">
        <f aca="false">IF(MONTH(A806)=MONTH(A805),H805+1,1001)</f>
        <v>1012</v>
      </c>
      <c r="I806" s="0" t="str">
        <f aca="false">YEAR(A806)&amp;RIGHT(G806,2)&amp;RIGHT(H806,3)</f>
        <v>202102012</v>
      </c>
      <c r="J806" s="122" t="s">
        <v>6742</v>
      </c>
      <c r="K806" s="0" t="s">
        <v>3269</v>
      </c>
      <c r="L806" s="0" t="s">
        <v>314</v>
      </c>
      <c r="N806" s="0" t="s">
        <v>80</v>
      </c>
      <c r="O806" s="7" t="n">
        <v>0.666666666666667</v>
      </c>
      <c r="P806" s="7" t="n">
        <v>0.690972222222222</v>
      </c>
      <c r="Q806" s="0" t="s">
        <v>3270</v>
      </c>
      <c r="S806" s="0" t="s">
        <v>75</v>
      </c>
      <c r="T806" s="0" t="s">
        <v>6089</v>
      </c>
    </row>
    <row r="807" customFormat="false" ht="15" hidden="true" customHeight="false" outlineLevel="0" collapsed="false">
      <c r="A807" s="170" t="n">
        <v>44231</v>
      </c>
      <c r="B807" s="0" t="s">
        <v>1285</v>
      </c>
      <c r="C807" s="1" t="n">
        <v>250</v>
      </c>
      <c r="D807" s="0" t="s">
        <v>898</v>
      </c>
      <c r="E807" s="0" t="s">
        <v>3273</v>
      </c>
      <c r="G807" s="174" t="n">
        <f aca="false">MONTH(A807)+100</f>
        <v>102</v>
      </c>
      <c r="H807" s="0" t="n">
        <f aca="false">IF(MONTH(A807)=MONTH(A806),H806+1,1001)</f>
        <v>1013</v>
      </c>
      <c r="I807" s="0" t="str">
        <f aca="false">YEAR(A807)&amp;RIGHT(G807,2)&amp;RIGHT(H807,3)</f>
        <v>202102013</v>
      </c>
      <c r="J807" s="122" t="s">
        <v>6743</v>
      </c>
      <c r="L807" s="0" t="s">
        <v>131</v>
      </c>
      <c r="N807" s="0" t="s">
        <v>80</v>
      </c>
      <c r="O807" s="7" t="n">
        <v>0.568055555555556</v>
      </c>
      <c r="P807" s="7" t="n">
        <v>0.570833333333333</v>
      </c>
      <c r="Q807" s="0" t="s">
        <v>3274</v>
      </c>
      <c r="S807" s="0" t="s">
        <v>75</v>
      </c>
      <c r="T807" s="0" t="s">
        <v>6097</v>
      </c>
    </row>
    <row r="808" customFormat="false" ht="15" hidden="true" customHeight="false" outlineLevel="0" collapsed="false">
      <c r="A808" s="170" t="n">
        <v>44231</v>
      </c>
      <c r="B808" s="0" t="s">
        <v>1285</v>
      </c>
      <c r="C808" s="1" t="n">
        <v>250</v>
      </c>
      <c r="D808" s="0" t="s">
        <v>898</v>
      </c>
      <c r="E808" s="0" t="s">
        <v>3275</v>
      </c>
      <c r="G808" s="174" t="n">
        <f aca="false">MONTH(A808)+100</f>
        <v>102</v>
      </c>
      <c r="H808" s="0" t="n">
        <f aca="false">IF(MONTH(A808)=MONTH(A807),H807+1,1001)</f>
        <v>1014</v>
      </c>
      <c r="I808" s="0" t="str">
        <f aca="false">YEAR(A808)&amp;RIGHT(G808,2)&amp;RIGHT(H808,3)</f>
        <v>202102014</v>
      </c>
      <c r="J808" s="122" t="s">
        <v>6744</v>
      </c>
      <c r="L808" s="0" t="s">
        <v>131</v>
      </c>
      <c r="N808" s="0" t="s">
        <v>80</v>
      </c>
      <c r="O808" s="7" t="n">
        <v>0.589583333333333</v>
      </c>
      <c r="P808" s="7" t="n">
        <v>0.60625</v>
      </c>
      <c r="Q808" s="0" t="s">
        <v>3276</v>
      </c>
      <c r="S808" s="0" t="s">
        <v>75</v>
      </c>
      <c r="T808" s="0" t="s">
        <v>6097</v>
      </c>
    </row>
    <row r="809" customFormat="false" ht="15" hidden="true" customHeight="false" outlineLevel="0" collapsed="false">
      <c r="A809" s="170" t="n">
        <v>44231</v>
      </c>
      <c r="B809" s="0" t="s">
        <v>2558</v>
      </c>
      <c r="C809" s="1" t="n">
        <v>300</v>
      </c>
      <c r="D809" s="0" t="s">
        <v>77</v>
      </c>
      <c r="E809" s="0" t="s">
        <v>3277</v>
      </c>
      <c r="G809" s="174" t="n">
        <f aca="false">MONTH(A809)+100</f>
        <v>102</v>
      </c>
      <c r="H809" s="0" t="n">
        <f aca="false">IF(MONTH(A809)=MONTH(A808),H808+1,1001)</f>
        <v>1015</v>
      </c>
      <c r="I809" s="0" t="str">
        <f aca="false">YEAR(A809)&amp;RIGHT(G809,2)&amp;RIGHT(H809,3)</f>
        <v>202102015</v>
      </c>
      <c r="J809" s="122" t="s">
        <v>6745</v>
      </c>
      <c r="L809" s="0" t="s">
        <v>159</v>
      </c>
      <c r="N809" s="0" t="s">
        <v>80</v>
      </c>
      <c r="O809" s="7" t="n">
        <v>0.375</v>
      </c>
      <c r="P809" s="7" t="n">
        <v>0.379861111111111</v>
      </c>
      <c r="Q809" s="0" t="s">
        <v>3278</v>
      </c>
      <c r="S809" s="0" t="s">
        <v>75</v>
      </c>
      <c r="T809" s="0" t="s">
        <v>6097</v>
      </c>
    </row>
    <row r="810" customFormat="false" ht="15" hidden="true" customHeight="false" outlineLevel="0" collapsed="false">
      <c r="A810" s="170" t="n">
        <v>44231</v>
      </c>
      <c r="B810" s="0" t="s">
        <v>1670</v>
      </c>
      <c r="C810" s="1" t="n">
        <v>300</v>
      </c>
      <c r="D810" s="0" t="s">
        <v>77</v>
      </c>
      <c r="E810" s="0" t="s">
        <v>3279</v>
      </c>
      <c r="G810" s="174" t="n">
        <f aca="false">MONTH(A810)+100</f>
        <v>102</v>
      </c>
      <c r="H810" s="0" t="n">
        <f aca="false">IF(MONTH(A810)=MONTH(A809),H809+1,1001)</f>
        <v>1016</v>
      </c>
      <c r="I810" s="0" t="str">
        <f aca="false">YEAR(A810)&amp;RIGHT(G810,2)&amp;RIGHT(H810,3)</f>
        <v>202102016</v>
      </c>
      <c r="J810" s="122" t="s">
        <v>6746</v>
      </c>
      <c r="K810" s="0" t="s">
        <v>1672</v>
      </c>
      <c r="L810" s="0" t="s">
        <v>131</v>
      </c>
      <c r="N810" s="0" t="s">
        <v>80</v>
      </c>
      <c r="O810" s="7" t="n">
        <v>0.442361111111111</v>
      </c>
      <c r="P810" s="7" t="n">
        <v>0.470138888888889</v>
      </c>
      <c r="Q810" s="0" t="s">
        <v>3280</v>
      </c>
      <c r="S810" s="0" t="s">
        <v>75</v>
      </c>
      <c r="T810" s="0" t="s">
        <v>6097</v>
      </c>
    </row>
    <row r="811" customFormat="false" ht="15" hidden="true" customHeight="false" outlineLevel="0" collapsed="false">
      <c r="A811" s="170" t="n">
        <v>44231</v>
      </c>
      <c r="B811" s="0" t="s">
        <v>3281</v>
      </c>
      <c r="C811" s="1" t="n">
        <v>300</v>
      </c>
      <c r="D811" s="0" t="s">
        <v>77</v>
      </c>
      <c r="E811" s="0" t="s">
        <v>3282</v>
      </c>
      <c r="G811" s="174" t="n">
        <f aca="false">MONTH(A811)+100</f>
        <v>102</v>
      </c>
      <c r="H811" s="0" t="n">
        <f aca="false">IF(MONTH(A811)=MONTH(A810),H810+1,1001)</f>
        <v>1017</v>
      </c>
      <c r="I811" s="0" t="str">
        <f aca="false">YEAR(A811)&amp;RIGHT(G811,2)&amp;RIGHT(H811,3)</f>
        <v>202102017</v>
      </c>
      <c r="J811" s="122" t="s">
        <v>6747</v>
      </c>
      <c r="L811" s="0" t="s">
        <v>183</v>
      </c>
      <c r="N811" s="0" t="s">
        <v>80</v>
      </c>
      <c r="O811" s="7" t="n">
        <v>0.507638888888889</v>
      </c>
      <c r="P811" s="7" t="n">
        <v>0.517361111111111</v>
      </c>
      <c r="Q811" s="0" t="s">
        <v>3283</v>
      </c>
      <c r="S811" s="0" t="s">
        <v>75</v>
      </c>
      <c r="T811" s="0" t="s">
        <v>6097</v>
      </c>
    </row>
    <row r="812" customFormat="false" ht="15" hidden="true" customHeight="false" outlineLevel="0" collapsed="false">
      <c r="A812" s="170" t="n">
        <v>44231</v>
      </c>
      <c r="B812" s="0" t="s">
        <v>2558</v>
      </c>
      <c r="C812" s="1" t="n">
        <v>300</v>
      </c>
      <c r="D812" s="0" t="s">
        <v>104</v>
      </c>
      <c r="E812" s="0" t="s">
        <v>3284</v>
      </c>
      <c r="G812" s="174" t="n">
        <f aca="false">MONTH(A812)+100</f>
        <v>102</v>
      </c>
      <c r="H812" s="0" t="n">
        <f aca="false">IF(MONTH(A812)=MONTH(A811),H811+1,1001)</f>
        <v>1018</v>
      </c>
      <c r="I812" s="0" t="str">
        <f aca="false">YEAR(A812)&amp;RIGHT(G812,2)&amp;RIGHT(H812,3)</f>
        <v>202102018</v>
      </c>
      <c r="J812" s="122" t="s">
        <v>6748</v>
      </c>
      <c r="L812" s="0" t="s">
        <v>159</v>
      </c>
      <c r="N812" s="0" t="s">
        <v>80</v>
      </c>
      <c r="O812" s="7" t="n">
        <v>0.397222222222222</v>
      </c>
      <c r="P812" s="7" t="n">
        <v>0.399305555555556</v>
      </c>
      <c r="Q812" s="0" t="s">
        <v>3285</v>
      </c>
      <c r="S812" s="0" t="s">
        <v>75</v>
      </c>
      <c r="T812" s="0" t="s">
        <v>6097</v>
      </c>
    </row>
    <row r="813" customFormat="false" ht="15" hidden="true" customHeight="false" outlineLevel="0" collapsed="false">
      <c r="A813" s="170" t="n">
        <v>44231</v>
      </c>
      <c r="B813" s="0" t="s">
        <v>3286</v>
      </c>
      <c r="C813" s="1" t="n">
        <v>450</v>
      </c>
      <c r="D813" s="0" t="s">
        <v>104</v>
      </c>
      <c r="E813" s="0" t="s">
        <v>3287</v>
      </c>
      <c r="G813" s="174" t="n">
        <f aca="false">MONTH(A813)+100</f>
        <v>102</v>
      </c>
      <c r="H813" s="0" t="n">
        <f aca="false">IF(MONTH(A813)=MONTH(A812),H812+1,1001)</f>
        <v>1019</v>
      </c>
      <c r="I813" s="0" t="str">
        <f aca="false">YEAR(A813)&amp;RIGHT(G813,2)&amp;RIGHT(H813,3)</f>
        <v>202102019</v>
      </c>
      <c r="J813" s="122" t="s">
        <v>6749</v>
      </c>
      <c r="L813" s="0" t="s">
        <v>187</v>
      </c>
      <c r="N813" s="0" t="s">
        <v>80</v>
      </c>
      <c r="O813" s="7" t="n">
        <v>0.70625</v>
      </c>
      <c r="P813" s="7" t="n">
        <v>0.727777777777778</v>
      </c>
      <c r="Q813" s="0" t="s">
        <v>3288</v>
      </c>
      <c r="S813" s="0" t="s">
        <v>75</v>
      </c>
      <c r="T813" s="0" t="s">
        <v>6097</v>
      </c>
    </row>
    <row r="814" customFormat="false" ht="15" hidden="true" customHeight="false" outlineLevel="0" collapsed="false">
      <c r="A814" s="170" t="n">
        <v>44232</v>
      </c>
      <c r="B814" s="0" t="s">
        <v>2976</v>
      </c>
      <c r="C814" s="1" t="n">
        <v>333</v>
      </c>
      <c r="D814" s="0" t="s">
        <v>898</v>
      </c>
      <c r="E814" s="0" t="s">
        <v>2977</v>
      </c>
      <c r="G814" s="174" t="n">
        <f aca="false">MONTH(A814)+100</f>
        <v>102</v>
      </c>
      <c r="H814" s="0" t="n">
        <f aca="false">IF(MONTH(A814)=MONTH(A813),H813+1,1001)</f>
        <v>1020</v>
      </c>
      <c r="I814" s="0" t="str">
        <f aca="false">YEAR(A814)&amp;RIGHT(G814,2)&amp;RIGHT(H814,3)</f>
        <v>202102020</v>
      </c>
      <c r="J814" s="122" t="s">
        <v>6681</v>
      </c>
      <c r="L814" s="0" t="s">
        <v>159</v>
      </c>
      <c r="N814" s="0" t="s">
        <v>80</v>
      </c>
      <c r="O814" s="7" t="n">
        <v>0.664583333333333</v>
      </c>
      <c r="P814" s="7" t="n">
        <v>0.686111111111111</v>
      </c>
      <c r="Q814" s="0" t="s">
        <v>2978</v>
      </c>
      <c r="S814" s="0" t="s">
        <v>75</v>
      </c>
      <c r="T814" s="0" t="s">
        <v>5143</v>
      </c>
    </row>
    <row r="815" customFormat="false" ht="15" hidden="true" customHeight="false" outlineLevel="0" collapsed="false">
      <c r="A815" s="170" t="n">
        <v>44232</v>
      </c>
      <c r="B815" s="0" t="s">
        <v>2976</v>
      </c>
      <c r="C815" s="1" t="n">
        <v>333</v>
      </c>
      <c r="D815" s="0" t="s">
        <v>898</v>
      </c>
      <c r="E815" s="122" t="s">
        <v>3295</v>
      </c>
      <c r="F815" s="0" t="s">
        <v>6088</v>
      </c>
      <c r="G815" s="174" t="n">
        <f aca="false">MONTH(A815)+100</f>
        <v>102</v>
      </c>
      <c r="H815" s="0" t="n">
        <f aca="false">IF(MONTH(A815)=MONTH(A814),H814+1,1001)</f>
        <v>1021</v>
      </c>
      <c r="I815" s="0" t="str">
        <f aca="false">YEAR(A815)&amp;RIGHT(G815,2)&amp;RIGHT(H815,3)</f>
        <v>202102021</v>
      </c>
      <c r="J815" s="122" t="s">
        <v>6750</v>
      </c>
      <c r="L815" s="0" t="s">
        <v>159</v>
      </c>
      <c r="N815" s="0" t="s">
        <v>80</v>
      </c>
      <c r="O815" s="7" t="n">
        <v>0.709722222222222</v>
      </c>
      <c r="P815" s="7" t="n">
        <v>0.711805555555555</v>
      </c>
      <c r="Q815" s="0" t="s">
        <v>3296</v>
      </c>
      <c r="S815" s="0" t="s">
        <v>75</v>
      </c>
      <c r="T815" s="0" t="s">
        <v>5143</v>
      </c>
    </row>
    <row r="816" customFormat="false" ht="15" hidden="true" customHeight="false" outlineLevel="0" collapsed="false">
      <c r="A816" s="170" t="n">
        <v>44232</v>
      </c>
      <c r="B816" s="0" t="s">
        <v>2976</v>
      </c>
      <c r="C816" s="1" t="n">
        <v>334</v>
      </c>
      <c r="D816" s="0" t="s">
        <v>898</v>
      </c>
      <c r="E816" s="0" t="s">
        <v>3295</v>
      </c>
      <c r="G816" s="174" t="n">
        <f aca="false">MONTH(A816)+100</f>
        <v>102</v>
      </c>
      <c r="H816" s="0" t="n">
        <f aca="false">IF(MONTH(A816)=MONTH(A815),H815+1,1001)</f>
        <v>1022</v>
      </c>
      <c r="I816" s="0" t="str">
        <f aca="false">YEAR(A816)&amp;RIGHT(G816,2)&amp;RIGHT(H816,3)</f>
        <v>202102022</v>
      </c>
      <c r="J816" s="122" t="s">
        <v>6750</v>
      </c>
      <c r="L816" s="0" t="s">
        <v>159</v>
      </c>
      <c r="N816" s="0" t="s">
        <v>80</v>
      </c>
      <c r="O816" s="7" t="n">
        <v>0.725694444444444</v>
      </c>
      <c r="P816" s="7" t="n">
        <v>0.727083333333333</v>
      </c>
      <c r="Q816" s="0" t="s">
        <v>3297</v>
      </c>
      <c r="S816" s="0" t="s">
        <v>75</v>
      </c>
      <c r="T816" s="0" t="s">
        <v>5143</v>
      </c>
    </row>
    <row r="817" customFormat="false" ht="15" hidden="true" customHeight="false" outlineLevel="0" collapsed="false">
      <c r="A817" s="170" t="n">
        <v>44232</v>
      </c>
      <c r="B817" s="0" t="s">
        <v>2976</v>
      </c>
      <c r="C817" s="1" t="n">
        <v>333</v>
      </c>
      <c r="D817" s="0" t="s">
        <v>898</v>
      </c>
      <c r="E817" s="0" t="s">
        <v>3295</v>
      </c>
      <c r="G817" s="174" t="n">
        <f aca="false">MONTH(A817)+100</f>
        <v>102</v>
      </c>
      <c r="H817" s="0" t="n">
        <f aca="false">IF(MONTH(A817)=MONTH(A816),H816+1,1001)</f>
        <v>1023</v>
      </c>
      <c r="I817" s="0" t="str">
        <f aca="false">YEAR(A817)&amp;RIGHT(G817,2)&amp;RIGHT(H817,3)</f>
        <v>202102023</v>
      </c>
      <c r="J817" s="122" t="s">
        <v>6750</v>
      </c>
      <c r="L817" s="0" t="s">
        <v>159</v>
      </c>
      <c r="N817" s="0" t="s">
        <v>80</v>
      </c>
      <c r="O817" s="7" t="n">
        <v>0.765277777777778</v>
      </c>
      <c r="P817" s="7" t="n">
        <v>0.785416666666667</v>
      </c>
      <c r="Q817" s="0" t="s">
        <v>3298</v>
      </c>
      <c r="S817" s="0" t="s">
        <v>75</v>
      </c>
      <c r="T817" s="0" t="s">
        <v>5143</v>
      </c>
    </row>
    <row r="818" customFormat="false" ht="15" hidden="true" customHeight="false" outlineLevel="0" collapsed="false">
      <c r="A818" s="170" t="n">
        <v>44232</v>
      </c>
      <c r="B818" s="0" t="s">
        <v>2976</v>
      </c>
      <c r="C818" s="1" t="n">
        <v>333</v>
      </c>
      <c r="D818" s="0" t="s">
        <v>898</v>
      </c>
      <c r="E818" s="0" t="s">
        <v>3295</v>
      </c>
      <c r="G818" s="174" t="n">
        <f aca="false">MONTH(A818)+100</f>
        <v>102</v>
      </c>
      <c r="H818" s="0" t="n">
        <f aca="false">IF(MONTH(A818)=MONTH(A817),H817+1,1001)</f>
        <v>1024</v>
      </c>
      <c r="I818" s="0" t="str">
        <f aca="false">YEAR(A818)&amp;RIGHT(G818,2)&amp;RIGHT(H818,3)</f>
        <v>202102024</v>
      </c>
      <c r="J818" s="122" t="s">
        <v>6750</v>
      </c>
      <c r="L818" s="0" t="s">
        <v>159</v>
      </c>
      <c r="N818" s="0" t="s">
        <v>80</v>
      </c>
      <c r="O818" s="7" t="n">
        <v>0.793055555555556</v>
      </c>
      <c r="P818" s="7" t="n">
        <v>0.79375</v>
      </c>
      <c r="Q818" s="0" t="s">
        <v>3299</v>
      </c>
      <c r="S818" s="0" t="s">
        <v>75</v>
      </c>
      <c r="T818" s="0" t="s">
        <v>5143</v>
      </c>
    </row>
    <row r="819" customFormat="false" ht="15" hidden="true" customHeight="false" outlineLevel="0" collapsed="false">
      <c r="A819" s="170" t="n">
        <v>44232</v>
      </c>
      <c r="B819" s="0" t="s">
        <v>2976</v>
      </c>
      <c r="C819" s="1" t="n">
        <v>334</v>
      </c>
      <c r="D819" s="0" t="s">
        <v>898</v>
      </c>
      <c r="E819" s="0" t="s">
        <v>3295</v>
      </c>
      <c r="G819" s="174" t="n">
        <f aca="false">MONTH(A819)+100</f>
        <v>102</v>
      </c>
      <c r="H819" s="0" t="n">
        <f aca="false">IF(MONTH(A819)=MONTH(A818),H818+1,1001)</f>
        <v>1025</v>
      </c>
      <c r="I819" s="0" t="str">
        <f aca="false">YEAR(A819)&amp;RIGHT(G819,2)&amp;RIGHT(H819,3)</f>
        <v>202102025</v>
      </c>
      <c r="J819" s="122" t="s">
        <v>6750</v>
      </c>
      <c r="L819" s="0" t="s">
        <v>159</v>
      </c>
      <c r="N819" s="0" t="s">
        <v>80</v>
      </c>
      <c r="O819" s="7" t="n">
        <v>0.814583333333333</v>
      </c>
      <c r="P819" s="7" t="n">
        <v>0.814583333333333</v>
      </c>
      <c r="Q819" s="0" t="s">
        <v>3300</v>
      </c>
      <c r="S819" s="0" t="s">
        <v>75</v>
      </c>
      <c r="T819" s="0" t="s">
        <v>5143</v>
      </c>
    </row>
    <row r="820" customFormat="false" ht="15" hidden="true" customHeight="false" outlineLevel="0" collapsed="false">
      <c r="A820" s="170" t="n">
        <v>44232</v>
      </c>
      <c r="B820" s="0" t="s">
        <v>3190</v>
      </c>
      <c r="C820" s="1" t="n">
        <v>300</v>
      </c>
      <c r="D820" s="0" t="s">
        <v>77</v>
      </c>
      <c r="E820" s="0" t="s">
        <v>3301</v>
      </c>
      <c r="G820" s="174" t="n">
        <f aca="false">MONTH(A820)+100</f>
        <v>102</v>
      </c>
      <c r="H820" s="0" t="n">
        <f aca="false">IF(MONTH(A820)=MONTH(A819),H819+1,1001)</f>
        <v>1026</v>
      </c>
      <c r="I820" s="0" t="str">
        <f aca="false">YEAR(A820)&amp;RIGHT(G820,2)&amp;RIGHT(H820,3)</f>
        <v>202102026</v>
      </c>
      <c r="J820" s="122" t="s">
        <v>6751</v>
      </c>
      <c r="L820" s="0" t="s">
        <v>183</v>
      </c>
      <c r="N820" s="0" t="s">
        <v>80</v>
      </c>
      <c r="O820" s="7" t="n">
        <v>0.555555555555556</v>
      </c>
      <c r="P820" s="7" t="n">
        <v>0.579166666666667</v>
      </c>
      <c r="Q820" s="0" t="s">
        <v>3302</v>
      </c>
      <c r="S820" s="0" t="s">
        <v>75</v>
      </c>
      <c r="T820" s="0" t="s">
        <v>5143</v>
      </c>
    </row>
    <row r="821" customFormat="false" ht="15" hidden="false" customHeight="false" outlineLevel="0" collapsed="false">
      <c r="A821" s="170" t="n">
        <v>44232</v>
      </c>
      <c r="B821" s="0" t="s">
        <v>3303</v>
      </c>
      <c r="C821" s="1" t="n">
        <v>330</v>
      </c>
      <c r="D821" s="0" t="s">
        <v>821</v>
      </c>
      <c r="E821" s="0" t="s">
        <v>3304</v>
      </c>
      <c r="G821" s="174" t="n">
        <f aca="false">MONTH(A821)+100</f>
        <v>102</v>
      </c>
      <c r="H821" s="0" t="n">
        <f aca="false">IF(MONTH(A821)=MONTH(A820),H820+1,1001)</f>
        <v>1027</v>
      </c>
      <c r="I821" s="0" t="str">
        <f aca="false">YEAR(A821)&amp;RIGHT(G821,2)&amp;RIGHT(H821,3)</f>
        <v>202102027</v>
      </c>
      <c r="J821" s="122" t="s">
        <v>6752</v>
      </c>
      <c r="K821" s="0" t="s">
        <v>233</v>
      </c>
      <c r="L821" s="0" t="s">
        <v>159</v>
      </c>
      <c r="N821" s="0" t="s">
        <v>80</v>
      </c>
      <c r="O821" s="7" t="n">
        <v>0.602777777777778</v>
      </c>
      <c r="P821" s="7" t="n">
        <v>0.628472222222222</v>
      </c>
      <c r="Q821" s="0" t="s">
        <v>3305</v>
      </c>
      <c r="S821" s="0" t="s">
        <v>75</v>
      </c>
      <c r="T821" s="0" t="s">
        <v>5143</v>
      </c>
    </row>
    <row r="822" customFormat="false" ht="15" hidden="true" customHeight="false" outlineLevel="0" collapsed="false">
      <c r="A822" s="170" t="n">
        <v>44232</v>
      </c>
      <c r="B822" s="0" t="s">
        <v>2634</v>
      </c>
      <c r="C822" s="1" t="n">
        <v>400</v>
      </c>
      <c r="D822" s="0" t="s">
        <v>104</v>
      </c>
      <c r="E822" s="0" t="s">
        <v>1254</v>
      </c>
      <c r="G822" s="174" t="n">
        <f aca="false">MONTH(A822)+100</f>
        <v>102</v>
      </c>
      <c r="H822" s="0" t="n">
        <f aca="false">IF(MONTH(A822)=MONTH(A821),H821+1,1001)</f>
        <v>1028</v>
      </c>
      <c r="I822" s="0" t="str">
        <f aca="false">YEAR(A822)&amp;RIGHT(G822,2)&amp;RIGHT(H822,3)</f>
        <v>202102028</v>
      </c>
      <c r="J822" s="122" t="s">
        <v>6279</v>
      </c>
      <c r="L822" s="0" t="s">
        <v>100</v>
      </c>
      <c r="N822" s="0" t="s">
        <v>80</v>
      </c>
      <c r="O822" s="7" t="n">
        <v>0.375694444444444</v>
      </c>
      <c r="P822" s="7" t="n">
        <v>0.375694444444444</v>
      </c>
      <c r="Q822" s="0" t="s">
        <v>1255</v>
      </c>
      <c r="S822" s="0" t="s">
        <v>75</v>
      </c>
      <c r="T822" s="0" t="s">
        <v>5143</v>
      </c>
    </row>
    <row r="823" customFormat="false" ht="15" hidden="true" customHeight="false" outlineLevel="0" collapsed="false">
      <c r="A823" s="170" t="n">
        <v>44232</v>
      </c>
      <c r="B823" s="0" t="s">
        <v>3306</v>
      </c>
      <c r="C823" s="1" t="n">
        <v>300</v>
      </c>
      <c r="D823" s="0" t="s">
        <v>104</v>
      </c>
      <c r="E823" s="0" t="s">
        <v>3295</v>
      </c>
      <c r="G823" s="174" t="n">
        <f aca="false">MONTH(A823)+100</f>
        <v>102</v>
      </c>
      <c r="H823" s="0" t="n">
        <f aca="false">IF(MONTH(A823)=MONTH(A822),H822+1,1001)</f>
        <v>1029</v>
      </c>
      <c r="I823" s="0" t="str">
        <f aca="false">YEAR(A823)&amp;RIGHT(G823,2)&amp;RIGHT(H823,3)</f>
        <v>202102029</v>
      </c>
      <c r="J823" s="122" t="s">
        <v>6750</v>
      </c>
      <c r="L823" s="0" t="s">
        <v>100</v>
      </c>
      <c r="N823" s="0" t="s">
        <v>80</v>
      </c>
      <c r="O823" s="7" t="n">
        <v>0.452083333333333</v>
      </c>
      <c r="P823" s="7" t="n">
        <v>0.463194444444444</v>
      </c>
      <c r="Q823" s="0" t="s">
        <v>3307</v>
      </c>
      <c r="S823" s="0" t="s">
        <v>75</v>
      </c>
      <c r="T823" s="0" t="s">
        <v>5143</v>
      </c>
    </row>
    <row r="824" customFormat="false" ht="15" hidden="true" customHeight="false" outlineLevel="0" collapsed="false">
      <c r="A824" s="170" t="n">
        <v>44233</v>
      </c>
      <c r="B824" s="0" t="s">
        <v>2976</v>
      </c>
      <c r="C824" s="1" t="n">
        <v>250</v>
      </c>
      <c r="D824" s="0" t="s">
        <v>898</v>
      </c>
      <c r="E824" s="122" t="s">
        <v>3316</v>
      </c>
      <c r="F824" s="0" t="s">
        <v>6088</v>
      </c>
      <c r="G824" s="174" t="n">
        <f aca="false">MONTH(A824)+100</f>
        <v>102</v>
      </c>
      <c r="H824" s="0" t="n">
        <f aca="false">IF(MONTH(A824)=MONTH(A823),H823+1,1001)</f>
        <v>1030</v>
      </c>
      <c r="I824" s="0" t="str">
        <f aca="false">YEAR(A824)&amp;RIGHT(G824,2)&amp;RIGHT(H824,3)</f>
        <v>202102030</v>
      </c>
      <c r="J824" s="122" t="s">
        <v>6753</v>
      </c>
      <c r="L824" s="0" t="s">
        <v>159</v>
      </c>
      <c r="N824" s="0" t="s">
        <v>80</v>
      </c>
      <c r="O824" s="7" t="n">
        <v>0.495833333333333</v>
      </c>
      <c r="P824" s="7" t="n">
        <v>0.509027777777778</v>
      </c>
      <c r="Q824" s="0" t="s">
        <v>3317</v>
      </c>
      <c r="S824" s="0" t="s">
        <v>75</v>
      </c>
      <c r="T824" s="0" t="s">
        <v>6106</v>
      </c>
    </row>
    <row r="825" customFormat="false" ht="15" hidden="true" customHeight="false" outlineLevel="0" collapsed="false">
      <c r="A825" s="170" t="n">
        <v>44233</v>
      </c>
      <c r="B825" s="0" t="s">
        <v>2976</v>
      </c>
      <c r="C825" s="1" t="n">
        <v>250</v>
      </c>
      <c r="D825" s="0" t="s">
        <v>898</v>
      </c>
      <c r="E825" s="122" t="s">
        <v>3318</v>
      </c>
      <c r="F825" s="0" t="s">
        <v>6088</v>
      </c>
      <c r="G825" s="174" t="n">
        <f aca="false">MONTH(A825)+100</f>
        <v>102</v>
      </c>
      <c r="H825" s="0" t="n">
        <f aca="false">IF(MONTH(A825)=MONTH(A824),H824+1,1001)</f>
        <v>1031</v>
      </c>
      <c r="I825" s="0" t="str">
        <f aca="false">YEAR(A825)&amp;RIGHT(G825,2)&amp;RIGHT(H825,3)</f>
        <v>202102031</v>
      </c>
      <c r="J825" s="122" t="s">
        <v>6754</v>
      </c>
      <c r="L825" s="0" t="s">
        <v>159</v>
      </c>
      <c r="N825" s="0" t="s">
        <v>80</v>
      </c>
      <c r="O825" s="7" t="n">
        <v>0.521527777777778</v>
      </c>
      <c r="P825" s="7" t="n">
        <v>0.521527777777778</v>
      </c>
      <c r="Q825" s="0" t="s">
        <v>3319</v>
      </c>
      <c r="S825" s="0" t="s">
        <v>75</v>
      </c>
      <c r="T825" s="0" t="s">
        <v>6106</v>
      </c>
    </row>
    <row r="826" customFormat="false" ht="15" hidden="true" customHeight="false" outlineLevel="0" collapsed="false">
      <c r="A826" s="170" t="n">
        <v>44233</v>
      </c>
      <c r="B826" s="0" t="s">
        <v>1546</v>
      </c>
      <c r="C826" s="1" t="n">
        <v>300</v>
      </c>
      <c r="D826" s="0" t="s">
        <v>77</v>
      </c>
      <c r="E826" s="0" t="s">
        <v>3320</v>
      </c>
      <c r="G826" s="174" t="n">
        <f aca="false">MONTH(A826)+100</f>
        <v>102</v>
      </c>
      <c r="H826" s="0" t="n">
        <f aca="false">IF(MONTH(A826)=MONTH(A825),H825+1,1001)</f>
        <v>1032</v>
      </c>
      <c r="I826" s="0" t="str">
        <f aca="false">YEAR(A826)&amp;RIGHT(G826,2)&amp;RIGHT(H826,3)</f>
        <v>202102032</v>
      </c>
      <c r="J826" s="122" t="s">
        <v>6755</v>
      </c>
      <c r="L826" s="0" t="s">
        <v>100</v>
      </c>
      <c r="N826" s="0" t="s">
        <v>80</v>
      </c>
      <c r="O826" s="7" t="n">
        <v>0.407638888888889</v>
      </c>
      <c r="P826" s="7" t="n">
        <v>0.429166666666667</v>
      </c>
      <c r="Q826" s="0" t="s">
        <v>3321</v>
      </c>
      <c r="S826" s="0" t="s">
        <v>75</v>
      </c>
      <c r="T826" s="0" t="s">
        <v>6106</v>
      </c>
    </row>
    <row r="827" customFormat="false" ht="15" hidden="true" customHeight="false" outlineLevel="0" collapsed="false">
      <c r="A827" s="170" t="n">
        <v>44233</v>
      </c>
      <c r="B827" s="0" t="s">
        <v>3322</v>
      </c>
      <c r="C827" s="1" t="n">
        <v>300</v>
      </c>
      <c r="D827" s="0" t="s">
        <v>77</v>
      </c>
      <c r="E827" s="0" t="s">
        <v>3323</v>
      </c>
      <c r="G827" s="174" t="n">
        <f aca="false">MONTH(A827)+100</f>
        <v>102</v>
      </c>
      <c r="H827" s="0" t="n">
        <f aca="false">IF(MONTH(A827)=MONTH(A826),H826+1,1001)</f>
        <v>1033</v>
      </c>
      <c r="I827" s="0" t="str">
        <f aca="false">YEAR(A827)&amp;RIGHT(G827,2)&amp;RIGHT(H827,3)</f>
        <v>202102033</v>
      </c>
      <c r="J827" s="122" t="s">
        <v>6756</v>
      </c>
      <c r="L827" s="0" t="s">
        <v>187</v>
      </c>
      <c r="N827" s="0" t="s">
        <v>80</v>
      </c>
      <c r="O827" s="7" t="n">
        <v>0.634722222222222</v>
      </c>
      <c r="P827" s="7" t="n">
        <v>0.639583333333333</v>
      </c>
      <c r="Q827" s="0" t="s">
        <v>3324</v>
      </c>
      <c r="S827" s="0" t="s">
        <v>75</v>
      </c>
      <c r="T827" s="0" t="s">
        <v>6106</v>
      </c>
    </row>
    <row r="828" customFormat="false" ht="15" hidden="false" customHeight="false" outlineLevel="0" collapsed="false">
      <c r="A828" s="170" t="n">
        <v>44233</v>
      </c>
      <c r="B828" s="0" t="s">
        <v>3325</v>
      </c>
      <c r="C828" s="1" t="n">
        <v>370</v>
      </c>
      <c r="D828" s="0" t="s">
        <v>821</v>
      </c>
      <c r="E828" s="0" t="s">
        <v>3326</v>
      </c>
      <c r="G828" s="174" t="n">
        <f aca="false">MONTH(A828)+100</f>
        <v>102</v>
      </c>
      <c r="H828" s="0" t="n">
        <f aca="false">IF(MONTH(A828)=MONTH(A827),H827+1,1001)</f>
        <v>1034</v>
      </c>
      <c r="I828" s="0" t="str">
        <f aca="false">YEAR(A828)&amp;RIGHT(G828,2)&amp;RIGHT(H828,3)</f>
        <v>202102034</v>
      </c>
      <c r="J828" s="122" t="s">
        <v>6757</v>
      </c>
      <c r="K828" s="0" t="s">
        <v>3327</v>
      </c>
      <c r="L828" s="0" t="s">
        <v>100</v>
      </c>
      <c r="N828" s="0" t="s">
        <v>80</v>
      </c>
      <c r="O828" s="7" t="n">
        <v>0.369444444444444</v>
      </c>
      <c r="P828" s="7" t="n">
        <v>0.381944444444444</v>
      </c>
      <c r="Q828" s="0" t="s">
        <v>3328</v>
      </c>
      <c r="S828" s="0" t="s">
        <v>75</v>
      </c>
      <c r="T828" s="0" t="s">
        <v>6106</v>
      </c>
    </row>
    <row r="829" customFormat="false" ht="15" hidden="true" customHeight="false" outlineLevel="0" collapsed="false">
      <c r="A829" s="170" t="n">
        <v>44233</v>
      </c>
      <c r="B829" s="0" t="s">
        <v>1180</v>
      </c>
      <c r="C829" s="1" t="n">
        <v>360</v>
      </c>
      <c r="D829" s="0" t="s">
        <v>104</v>
      </c>
      <c r="E829" s="0" t="s">
        <v>3329</v>
      </c>
      <c r="G829" s="174" t="n">
        <f aca="false">MONTH(A829)+100</f>
        <v>102</v>
      </c>
      <c r="H829" s="0" t="n">
        <f aca="false">IF(MONTH(A829)=MONTH(A828),H828+1,1001)</f>
        <v>1035</v>
      </c>
      <c r="I829" s="0" t="str">
        <f aca="false">YEAR(A829)&amp;RIGHT(G829,2)&amp;RIGHT(H829,3)</f>
        <v>202102035</v>
      </c>
      <c r="J829" s="122" t="s">
        <v>6758</v>
      </c>
      <c r="L829" s="0" t="s">
        <v>113</v>
      </c>
      <c r="N829" s="0" t="s">
        <v>80</v>
      </c>
      <c r="O829" s="7" t="n">
        <v>0.722222222222222</v>
      </c>
      <c r="P829" s="7" t="n">
        <v>0.722222222222222</v>
      </c>
      <c r="Q829" s="0" t="s">
        <v>3330</v>
      </c>
      <c r="S829" s="0" t="s">
        <v>75</v>
      </c>
      <c r="T829" s="0" t="s">
        <v>6106</v>
      </c>
    </row>
    <row r="830" customFormat="false" ht="15" hidden="true" customHeight="false" outlineLevel="0" collapsed="false">
      <c r="A830" s="170" t="n">
        <v>44233</v>
      </c>
      <c r="B830" s="0" t="s">
        <v>773</v>
      </c>
      <c r="C830" s="1" t="n">
        <v>300</v>
      </c>
      <c r="D830" s="0" t="s">
        <v>104</v>
      </c>
      <c r="E830" s="0" t="s">
        <v>3331</v>
      </c>
      <c r="G830" s="174" t="n">
        <f aca="false">MONTH(A830)+100</f>
        <v>102</v>
      </c>
      <c r="H830" s="0" t="n">
        <f aca="false">IF(MONTH(A830)=MONTH(A829),H829+1,1001)</f>
        <v>1036</v>
      </c>
      <c r="I830" s="0" t="str">
        <f aca="false">YEAR(A830)&amp;RIGHT(G830,2)&amp;RIGHT(H830,3)</f>
        <v>202102036</v>
      </c>
      <c r="J830" s="122" t="s">
        <v>6759</v>
      </c>
      <c r="L830" s="0" t="s">
        <v>113</v>
      </c>
      <c r="N830" s="0" t="s">
        <v>80</v>
      </c>
      <c r="O830" s="7" t="n">
        <v>0.746527777777778</v>
      </c>
      <c r="P830" s="7" t="n">
        <v>0.761111111111111</v>
      </c>
      <c r="Q830" s="0" t="s">
        <v>3332</v>
      </c>
      <c r="S830" s="0" t="s">
        <v>75</v>
      </c>
      <c r="T830" s="0" t="s">
        <v>6106</v>
      </c>
    </row>
    <row r="831" customFormat="false" ht="15" hidden="true" customHeight="false" outlineLevel="0" collapsed="false">
      <c r="A831" s="170" t="n">
        <v>44235</v>
      </c>
      <c r="B831" s="0" t="s">
        <v>3341</v>
      </c>
      <c r="C831" s="1" t="n">
        <v>300</v>
      </c>
      <c r="D831" s="0" t="s">
        <v>77</v>
      </c>
      <c r="E831" s="0" t="s">
        <v>3342</v>
      </c>
      <c r="G831" s="174" t="n">
        <f aca="false">MONTH(A831)+100</f>
        <v>102</v>
      </c>
      <c r="H831" s="0" t="n">
        <f aca="false">IF(MONTH(A831)=MONTH(A830),H830+1,1001)</f>
        <v>1037</v>
      </c>
      <c r="I831" s="0" t="str">
        <f aca="false">YEAR(A831)&amp;RIGHT(G831,2)&amp;RIGHT(H831,3)</f>
        <v>202102037</v>
      </c>
      <c r="J831" s="122" t="s">
        <v>6760</v>
      </c>
      <c r="L831" s="0" t="s">
        <v>314</v>
      </c>
      <c r="N831" s="0" t="s">
        <v>80</v>
      </c>
      <c r="O831" s="7" t="n">
        <v>0.397916666666667</v>
      </c>
      <c r="P831" s="7" t="n">
        <v>0.403472222222222</v>
      </c>
      <c r="Q831" s="0" t="s">
        <v>3343</v>
      </c>
      <c r="S831" s="0" t="s">
        <v>115</v>
      </c>
      <c r="T831" s="0" t="s">
        <v>6091</v>
      </c>
    </row>
    <row r="832" customFormat="false" ht="15" hidden="true" customHeight="false" outlineLevel="0" collapsed="false">
      <c r="A832" s="170" t="n">
        <v>44235</v>
      </c>
      <c r="B832" s="0" t="s">
        <v>3344</v>
      </c>
      <c r="C832" s="1" t="n">
        <v>700</v>
      </c>
      <c r="D832" s="0" t="s">
        <v>77</v>
      </c>
      <c r="E832" s="0" t="s">
        <v>3345</v>
      </c>
      <c r="G832" s="174" t="n">
        <f aca="false">MONTH(A832)+100</f>
        <v>102</v>
      </c>
      <c r="H832" s="0" t="n">
        <f aca="false">IF(MONTH(A832)=MONTH(A831),H831+1,1001)</f>
        <v>1038</v>
      </c>
      <c r="I832" s="0" t="str">
        <f aca="false">YEAR(A832)&amp;RIGHT(G832,2)&amp;RIGHT(H832,3)</f>
        <v>202102038</v>
      </c>
      <c r="J832" s="122" t="s">
        <v>6761</v>
      </c>
      <c r="L832" s="0" t="s">
        <v>314</v>
      </c>
      <c r="N832" s="0" t="s">
        <v>80</v>
      </c>
      <c r="O832" s="7" t="n">
        <v>0.682638888888889</v>
      </c>
      <c r="P832" s="7" t="n">
        <v>0.709027777777778</v>
      </c>
      <c r="Q832" s="0" t="s">
        <v>3346</v>
      </c>
      <c r="S832" s="0" t="s">
        <v>115</v>
      </c>
      <c r="T832" s="0" t="s">
        <v>6091</v>
      </c>
    </row>
    <row r="833" customFormat="false" ht="15" hidden="true" customHeight="false" outlineLevel="0" collapsed="false">
      <c r="A833" s="170" t="n">
        <v>44235</v>
      </c>
      <c r="B833" s="0" t="s">
        <v>3341</v>
      </c>
      <c r="C833" s="1" t="n">
        <v>450</v>
      </c>
      <c r="D833" s="0" t="s">
        <v>104</v>
      </c>
      <c r="E833" s="0" t="s">
        <v>3347</v>
      </c>
      <c r="G833" s="174" t="n">
        <f aca="false">MONTH(A833)+100</f>
        <v>102</v>
      </c>
      <c r="H833" s="0" t="n">
        <f aca="false">IF(MONTH(A833)=MONTH(A832),H832+1,1001)</f>
        <v>1039</v>
      </c>
      <c r="I833" s="0" t="str">
        <f aca="false">YEAR(A833)&amp;RIGHT(G833,2)&amp;RIGHT(H833,3)</f>
        <v>202102039</v>
      </c>
      <c r="J833" s="122" t="s">
        <v>6762</v>
      </c>
      <c r="L833" s="0" t="s">
        <v>314</v>
      </c>
      <c r="N833" s="0" t="s">
        <v>80</v>
      </c>
      <c r="O833" s="7" t="n">
        <v>0.368055555555556</v>
      </c>
      <c r="P833" s="7" t="n">
        <v>0.3875</v>
      </c>
      <c r="Q833" s="0" t="s">
        <v>3348</v>
      </c>
      <c r="S833" s="0" t="s">
        <v>115</v>
      </c>
      <c r="T833" s="0" t="s">
        <v>6091</v>
      </c>
    </row>
    <row r="834" customFormat="false" ht="15" hidden="true" customHeight="false" outlineLevel="0" collapsed="false">
      <c r="A834" s="170" t="n">
        <v>44235</v>
      </c>
      <c r="B834" s="0" t="s">
        <v>3349</v>
      </c>
      <c r="C834" s="1" t="n">
        <v>300</v>
      </c>
      <c r="D834" s="0" t="s">
        <v>104</v>
      </c>
      <c r="E834" s="0" t="s">
        <v>3350</v>
      </c>
      <c r="G834" s="174" t="n">
        <f aca="false">MONTH(A834)+100</f>
        <v>102</v>
      </c>
      <c r="H834" s="0" t="n">
        <f aca="false">IF(MONTH(A834)=MONTH(A833),H833+1,1001)</f>
        <v>1040</v>
      </c>
      <c r="I834" s="0" t="str">
        <f aca="false">YEAR(A834)&amp;RIGHT(G834,2)&amp;RIGHT(H834,3)</f>
        <v>202102040</v>
      </c>
      <c r="J834" s="122" t="s">
        <v>6763</v>
      </c>
      <c r="L834" s="0" t="s">
        <v>183</v>
      </c>
      <c r="N834" s="0" t="s">
        <v>80</v>
      </c>
      <c r="O834" s="7" t="n">
        <v>0.477777777777778</v>
      </c>
      <c r="P834" s="7" t="n">
        <v>0.511805555555555</v>
      </c>
      <c r="Q834" s="0" t="s">
        <v>3351</v>
      </c>
      <c r="S834" s="0" t="s">
        <v>115</v>
      </c>
      <c r="T834" s="0" t="s">
        <v>6091</v>
      </c>
    </row>
    <row r="835" customFormat="false" ht="15" hidden="true" customHeight="false" outlineLevel="0" collapsed="false">
      <c r="A835" s="170" t="n">
        <v>44235</v>
      </c>
      <c r="B835" s="0" t="s">
        <v>1670</v>
      </c>
      <c r="C835" s="1" t="n">
        <v>250</v>
      </c>
      <c r="D835" s="0" t="s">
        <v>104</v>
      </c>
      <c r="E835" s="0" t="s">
        <v>3352</v>
      </c>
      <c r="G835" s="174" t="n">
        <f aca="false">MONTH(A835)+100</f>
        <v>102</v>
      </c>
      <c r="H835" s="0" t="n">
        <f aca="false">IF(MONTH(A835)=MONTH(A834),H834+1,1001)</f>
        <v>1041</v>
      </c>
      <c r="I835" s="0" t="str">
        <f aca="false">YEAR(A835)&amp;RIGHT(G835,2)&amp;RIGHT(H835,3)</f>
        <v>202102041</v>
      </c>
      <c r="J835" s="122" t="s">
        <v>6764</v>
      </c>
      <c r="K835" s="0" t="s">
        <v>1672</v>
      </c>
      <c r="L835" s="0" t="s">
        <v>131</v>
      </c>
      <c r="N835" s="0" t="s">
        <v>80</v>
      </c>
      <c r="O835" s="7" t="n">
        <v>0.520138888888889</v>
      </c>
      <c r="P835" s="7" t="n">
        <v>0.541666666666667</v>
      </c>
      <c r="Q835" s="0" t="s">
        <v>3353</v>
      </c>
      <c r="S835" s="0" t="s">
        <v>115</v>
      </c>
      <c r="T835" s="0" t="s">
        <v>6091</v>
      </c>
    </row>
    <row r="836" customFormat="false" ht="15" hidden="true" customHeight="false" outlineLevel="0" collapsed="false">
      <c r="A836" s="170" t="n">
        <v>44236</v>
      </c>
      <c r="B836" s="0" t="s">
        <v>3358</v>
      </c>
      <c r="C836" s="1" t="n">
        <v>300</v>
      </c>
      <c r="D836" s="0" t="s">
        <v>104</v>
      </c>
      <c r="E836" s="0" t="s">
        <v>3359</v>
      </c>
      <c r="G836" s="174" t="n">
        <f aca="false">MONTH(A836)+100</f>
        <v>102</v>
      </c>
      <c r="H836" s="0" t="n">
        <f aca="false">IF(MONTH(A836)=MONTH(A835),H835+1,1001)</f>
        <v>1042</v>
      </c>
      <c r="I836" s="0" t="str">
        <f aca="false">YEAR(A836)&amp;RIGHT(G836,2)&amp;RIGHT(H836,3)</f>
        <v>202102042</v>
      </c>
      <c r="J836" s="122" t="s">
        <v>6765</v>
      </c>
      <c r="L836" s="0" t="s">
        <v>159</v>
      </c>
      <c r="N836" s="0" t="s">
        <v>80</v>
      </c>
      <c r="O836" s="7" t="n">
        <v>0.357638888888889</v>
      </c>
      <c r="P836" s="7" t="n">
        <v>0.365277777777778</v>
      </c>
      <c r="Q836" s="0" t="s">
        <v>3360</v>
      </c>
      <c r="S836" s="0" t="s">
        <v>115</v>
      </c>
      <c r="T836" s="0" t="s">
        <v>6095</v>
      </c>
    </row>
    <row r="837" customFormat="false" ht="15" hidden="true" customHeight="false" outlineLevel="0" collapsed="false">
      <c r="A837" s="170" t="n">
        <v>44236</v>
      </c>
      <c r="B837" s="0" t="s">
        <v>1670</v>
      </c>
      <c r="C837" s="1" t="n">
        <v>350</v>
      </c>
      <c r="D837" s="0" t="s">
        <v>104</v>
      </c>
      <c r="E837" s="0" t="s">
        <v>3361</v>
      </c>
      <c r="G837" s="174" t="n">
        <f aca="false">MONTH(A837)+100</f>
        <v>102</v>
      </c>
      <c r="H837" s="0" t="n">
        <f aca="false">IF(MONTH(A837)=MONTH(A836),H836+1,1001)</f>
        <v>1043</v>
      </c>
      <c r="I837" s="0" t="str">
        <f aca="false">YEAR(A837)&amp;RIGHT(G837,2)&amp;RIGHT(H837,3)</f>
        <v>202102043</v>
      </c>
      <c r="J837" s="122" t="s">
        <v>6766</v>
      </c>
      <c r="K837" s="0" t="s">
        <v>1672</v>
      </c>
      <c r="L837" s="0" t="s">
        <v>131</v>
      </c>
      <c r="N837" s="0" t="s">
        <v>80</v>
      </c>
      <c r="O837" s="7" t="n">
        <v>0.376388888888889</v>
      </c>
      <c r="P837" s="7" t="n">
        <v>0.411805555555556</v>
      </c>
      <c r="Q837" s="0" t="s">
        <v>3362</v>
      </c>
      <c r="S837" s="0" t="s">
        <v>115</v>
      </c>
      <c r="T837" s="0" t="s">
        <v>6095</v>
      </c>
    </row>
    <row r="838" customFormat="false" ht="15" hidden="true" customHeight="false" outlineLevel="0" collapsed="false">
      <c r="A838" s="170" t="n">
        <v>44236</v>
      </c>
      <c r="B838" s="0" t="s">
        <v>3363</v>
      </c>
      <c r="C838" s="1" t="n">
        <v>900</v>
      </c>
      <c r="D838" s="0" t="s">
        <v>104</v>
      </c>
      <c r="E838" s="0" t="s">
        <v>3364</v>
      </c>
      <c r="G838" s="174" t="n">
        <f aca="false">MONTH(A838)+100</f>
        <v>102</v>
      </c>
      <c r="H838" s="0" t="n">
        <f aca="false">IF(MONTH(A838)=MONTH(A837),H837+1,1001)</f>
        <v>1044</v>
      </c>
      <c r="I838" s="0" t="str">
        <f aca="false">YEAR(A838)&amp;RIGHT(G838,2)&amp;RIGHT(H838,3)</f>
        <v>202102044</v>
      </c>
      <c r="J838" s="122" t="s">
        <v>6767</v>
      </c>
      <c r="L838" s="0" t="s">
        <v>131</v>
      </c>
      <c r="N838" s="0" t="s">
        <v>80</v>
      </c>
      <c r="O838" s="7" t="n">
        <v>0.631944444444444</v>
      </c>
      <c r="P838" s="7" t="n">
        <v>0.640972222222222</v>
      </c>
      <c r="Q838" s="0" t="s">
        <v>3365</v>
      </c>
      <c r="S838" s="0" t="s">
        <v>115</v>
      </c>
      <c r="T838" s="0" t="s">
        <v>6095</v>
      </c>
    </row>
    <row r="839" customFormat="false" ht="15" hidden="true" customHeight="false" outlineLevel="0" collapsed="false">
      <c r="A839" s="170" t="n">
        <v>44237</v>
      </c>
      <c r="B839" s="0" t="s">
        <v>3369</v>
      </c>
      <c r="C839" s="1" t="n">
        <v>300</v>
      </c>
      <c r="D839" s="0" t="s">
        <v>77</v>
      </c>
      <c r="E839" s="0" t="s">
        <v>3370</v>
      </c>
      <c r="G839" s="174" t="n">
        <f aca="false">MONTH(A839)+100</f>
        <v>102</v>
      </c>
      <c r="H839" s="0" t="n">
        <f aca="false">IF(MONTH(A839)=MONTH(A838),H838+1,1001)</f>
        <v>1045</v>
      </c>
      <c r="I839" s="0" t="str">
        <f aca="false">YEAR(A839)&amp;RIGHT(G839,2)&amp;RIGHT(H839,3)</f>
        <v>202102045</v>
      </c>
      <c r="J839" s="122" t="s">
        <v>6768</v>
      </c>
      <c r="L839" s="0" t="s">
        <v>159</v>
      </c>
      <c r="N839" s="0" t="s">
        <v>80</v>
      </c>
      <c r="O839" s="7" t="n">
        <v>0.377083333333333</v>
      </c>
      <c r="P839" s="7" t="n">
        <v>0.394444444444444</v>
      </c>
      <c r="Q839" s="0" t="s">
        <v>3371</v>
      </c>
      <c r="S839" s="0" t="s">
        <v>115</v>
      </c>
      <c r="T839" s="0" t="s">
        <v>6089</v>
      </c>
    </row>
    <row r="840" customFormat="false" ht="15" hidden="false" customHeight="false" outlineLevel="0" collapsed="false">
      <c r="A840" s="170" t="n">
        <v>44237</v>
      </c>
      <c r="B840" s="0" t="s">
        <v>3372</v>
      </c>
      <c r="C840" s="1" t="n">
        <v>380</v>
      </c>
      <c r="D840" s="0" t="s">
        <v>821</v>
      </c>
      <c r="E840" s="0" t="s">
        <v>3373</v>
      </c>
      <c r="G840" s="174" t="n">
        <f aca="false">MONTH(A840)+100</f>
        <v>102</v>
      </c>
      <c r="H840" s="0" t="n">
        <f aca="false">IF(MONTH(A840)=MONTH(A839),H839+1,1001)</f>
        <v>1046</v>
      </c>
      <c r="I840" s="0" t="str">
        <f aca="false">YEAR(A840)&amp;RIGHT(G840,2)&amp;RIGHT(H840,3)</f>
        <v>202102046</v>
      </c>
      <c r="J840" s="122" t="s">
        <v>6769</v>
      </c>
      <c r="K840" s="0" t="s">
        <v>233</v>
      </c>
      <c r="L840" s="0" t="s">
        <v>85</v>
      </c>
      <c r="N840" s="0" t="s">
        <v>80</v>
      </c>
      <c r="O840" s="7" t="n">
        <v>0.653472222222222</v>
      </c>
      <c r="P840" s="7" t="n">
        <v>0.658333333333333</v>
      </c>
      <c r="Q840" s="0" t="s">
        <v>3374</v>
      </c>
      <c r="S840" s="0" t="s">
        <v>115</v>
      </c>
      <c r="T840" s="0" t="s">
        <v>6089</v>
      </c>
    </row>
    <row r="841" customFormat="false" ht="15" hidden="false" customHeight="false" outlineLevel="0" collapsed="false">
      <c r="A841" s="170" t="n">
        <v>44237</v>
      </c>
      <c r="B841" s="0" t="s">
        <v>3375</v>
      </c>
      <c r="C841" s="1" t="n">
        <v>420</v>
      </c>
      <c r="D841" s="0" t="s">
        <v>821</v>
      </c>
      <c r="E841" s="0" t="s">
        <v>3376</v>
      </c>
      <c r="G841" s="174" t="n">
        <f aca="false">MONTH(A841)+100</f>
        <v>102</v>
      </c>
      <c r="H841" s="0" t="n">
        <f aca="false">IF(MONTH(A841)=MONTH(A840),H840+1,1001)</f>
        <v>1047</v>
      </c>
      <c r="I841" s="0" t="str">
        <f aca="false">YEAR(A841)&amp;RIGHT(G841,2)&amp;RIGHT(H841,3)</f>
        <v>202102047</v>
      </c>
      <c r="J841" s="122" t="s">
        <v>6770</v>
      </c>
      <c r="K841" s="0" t="s">
        <v>3375</v>
      </c>
      <c r="L841" s="0" t="s">
        <v>85</v>
      </c>
      <c r="N841" s="0" t="s">
        <v>72</v>
      </c>
      <c r="O841" s="7" t="n">
        <v>0.7</v>
      </c>
      <c r="P841" s="7" t="n">
        <v>0.7</v>
      </c>
      <c r="Q841" s="0" t="s">
        <v>3377</v>
      </c>
      <c r="S841" s="0" t="s">
        <v>115</v>
      </c>
      <c r="T841" s="0" t="s">
        <v>6089</v>
      </c>
    </row>
    <row r="842" customFormat="false" ht="15" hidden="true" customHeight="false" outlineLevel="0" collapsed="false">
      <c r="A842" s="170" t="n">
        <v>44238</v>
      </c>
      <c r="B842" s="0" t="s">
        <v>1408</v>
      </c>
      <c r="C842" s="1" t="n">
        <v>300</v>
      </c>
      <c r="D842" s="0" t="s">
        <v>77</v>
      </c>
      <c r="E842" s="0" t="s">
        <v>3385</v>
      </c>
      <c r="G842" s="174" t="n">
        <f aca="false">MONTH(A842)+100</f>
        <v>102</v>
      </c>
      <c r="H842" s="0" t="n">
        <f aca="false">IF(MONTH(A842)=MONTH(A841),H841+1,1001)</f>
        <v>1048</v>
      </c>
      <c r="I842" s="0" t="str">
        <f aca="false">YEAR(A842)&amp;RIGHT(G842,2)&amp;RIGHT(H842,3)</f>
        <v>202102048</v>
      </c>
      <c r="J842" s="122" t="s">
        <v>6771</v>
      </c>
      <c r="L842" s="0" t="s">
        <v>85</v>
      </c>
      <c r="N842" s="0" t="s">
        <v>80</v>
      </c>
      <c r="O842" s="7" t="n">
        <v>0.421527777777778</v>
      </c>
      <c r="P842" s="7" t="n">
        <v>0.423611111111111</v>
      </c>
      <c r="Q842" s="0" t="s">
        <v>3386</v>
      </c>
      <c r="S842" s="0" t="s">
        <v>115</v>
      </c>
      <c r="T842" s="0" t="s">
        <v>6097</v>
      </c>
    </row>
    <row r="843" customFormat="false" ht="15" hidden="false" customHeight="false" outlineLevel="0" collapsed="false">
      <c r="A843" s="170" t="n">
        <v>44238</v>
      </c>
      <c r="B843" s="0" t="s">
        <v>3387</v>
      </c>
      <c r="C843" s="1" t="n">
        <v>400</v>
      </c>
      <c r="D843" s="0" t="s">
        <v>821</v>
      </c>
      <c r="E843" s="0" t="s">
        <v>3388</v>
      </c>
      <c r="G843" s="174" t="n">
        <f aca="false">MONTH(A843)+100</f>
        <v>102</v>
      </c>
      <c r="H843" s="0" t="n">
        <f aca="false">IF(MONTH(A843)=MONTH(A842),H842+1,1001)</f>
        <v>1049</v>
      </c>
      <c r="I843" s="0" t="str">
        <f aca="false">YEAR(A843)&amp;RIGHT(G843,2)&amp;RIGHT(H843,3)</f>
        <v>202102049</v>
      </c>
      <c r="J843" s="122" t="s">
        <v>6772</v>
      </c>
      <c r="K843" s="0" t="s">
        <v>3389</v>
      </c>
      <c r="L843" s="0" t="s">
        <v>79</v>
      </c>
      <c r="N843" s="0" t="s">
        <v>80</v>
      </c>
      <c r="O843" s="7" t="n">
        <v>0.484027777777778</v>
      </c>
      <c r="P843" s="7" t="n">
        <v>0.548611111111111</v>
      </c>
      <c r="Q843" s="0" t="s">
        <v>3390</v>
      </c>
      <c r="S843" s="0" t="s">
        <v>115</v>
      </c>
      <c r="T843" s="0" t="s">
        <v>6097</v>
      </c>
    </row>
    <row r="844" customFormat="false" ht="15" hidden="false" customHeight="false" outlineLevel="0" collapsed="false">
      <c r="A844" s="170" t="n">
        <v>44238</v>
      </c>
      <c r="B844" s="0" t="s">
        <v>3391</v>
      </c>
      <c r="C844" s="1" t="n">
        <v>350</v>
      </c>
      <c r="D844" s="0" t="s">
        <v>821</v>
      </c>
      <c r="E844" s="122" t="s">
        <v>3392</v>
      </c>
      <c r="F844" s="0" t="s">
        <v>6088</v>
      </c>
      <c r="G844" s="174" t="n">
        <f aca="false">MONTH(A844)+100</f>
        <v>102</v>
      </c>
      <c r="H844" s="0" t="n">
        <f aca="false">IF(MONTH(A844)=MONTH(A843),H843+1,1001)</f>
        <v>1050</v>
      </c>
      <c r="I844" s="0" t="str">
        <f aca="false">YEAR(A844)&amp;RIGHT(G844,2)&amp;RIGHT(H844,3)</f>
        <v>202102050</v>
      </c>
      <c r="J844" s="122" t="s">
        <v>6773</v>
      </c>
      <c r="K844" s="0" t="s">
        <v>3393</v>
      </c>
      <c r="L844" s="0" t="s">
        <v>183</v>
      </c>
      <c r="N844" s="0" t="s">
        <v>80</v>
      </c>
      <c r="O844" s="7" t="n">
        <v>0.660416666666667</v>
      </c>
      <c r="P844" s="7" t="n">
        <v>0.675</v>
      </c>
      <c r="Q844" s="0" t="s">
        <v>3394</v>
      </c>
      <c r="S844" s="0" t="s">
        <v>115</v>
      </c>
      <c r="T844" s="0" t="s">
        <v>6097</v>
      </c>
    </row>
    <row r="845" customFormat="false" ht="15" hidden="true" customHeight="false" outlineLevel="0" collapsed="false">
      <c r="A845" s="170" t="n">
        <v>44238</v>
      </c>
      <c r="B845" s="0" t="s">
        <v>3395</v>
      </c>
      <c r="C845" s="1" t="n">
        <v>300</v>
      </c>
      <c r="D845" s="0" t="s">
        <v>104</v>
      </c>
      <c r="E845" s="0" t="s">
        <v>3396</v>
      </c>
      <c r="G845" s="174" t="n">
        <f aca="false">MONTH(A845)+100</f>
        <v>102</v>
      </c>
      <c r="H845" s="0" t="n">
        <f aca="false">IF(MONTH(A845)=MONTH(A844),H844+1,1001)</f>
        <v>1051</v>
      </c>
      <c r="I845" s="0" t="str">
        <f aca="false">YEAR(A845)&amp;RIGHT(G845,2)&amp;RIGHT(H845,3)</f>
        <v>202102051</v>
      </c>
      <c r="J845" s="122" t="s">
        <v>6774</v>
      </c>
      <c r="L845" s="0" t="s">
        <v>394</v>
      </c>
      <c r="N845" s="0" t="s">
        <v>80</v>
      </c>
      <c r="O845" s="7" t="n">
        <v>0.595833333333333</v>
      </c>
      <c r="P845" s="7" t="n">
        <v>0.627083333333333</v>
      </c>
      <c r="Q845" s="0" t="s">
        <v>3397</v>
      </c>
      <c r="S845" s="0" t="s">
        <v>115</v>
      </c>
      <c r="T845" s="0" t="s">
        <v>6097</v>
      </c>
    </row>
    <row r="846" customFormat="false" ht="15" hidden="false" customHeight="false" outlineLevel="0" collapsed="false">
      <c r="A846" s="170" t="n">
        <v>44239</v>
      </c>
      <c r="B846" s="0" t="s">
        <v>3406</v>
      </c>
      <c r="C846" s="1" t="n">
        <v>400</v>
      </c>
      <c r="D846" s="0" t="s">
        <v>821</v>
      </c>
      <c r="E846" s="0" t="s">
        <v>3407</v>
      </c>
      <c r="G846" s="174" t="n">
        <f aca="false">MONTH(A846)+100</f>
        <v>102</v>
      </c>
      <c r="H846" s="0" t="n">
        <f aca="false">IF(MONTH(A846)=MONTH(A845),H845+1,1001)</f>
        <v>1052</v>
      </c>
      <c r="I846" s="0" t="str">
        <f aca="false">YEAR(A846)&amp;RIGHT(G846,2)&amp;RIGHT(H846,3)</f>
        <v>202102052</v>
      </c>
      <c r="J846" s="122" t="s">
        <v>6775</v>
      </c>
      <c r="K846" s="0" t="s">
        <v>233</v>
      </c>
      <c r="L846" s="0" t="s">
        <v>100</v>
      </c>
      <c r="N846" s="0" t="s">
        <v>80</v>
      </c>
      <c r="O846" s="7" t="n">
        <v>0.429861111111111</v>
      </c>
      <c r="P846" s="7" t="n">
        <v>0.443055555555556</v>
      </c>
      <c r="Q846" s="0" t="s">
        <v>3408</v>
      </c>
      <c r="S846" s="0" t="s">
        <v>115</v>
      </c>
      <c r="T846" s="0" t="s">
        <v>5143</v>
      </c>
    </row>
    <row r="847" customFormat="false" ht="15" hidden="false" customHeight="false" outlineLevel="0" collapsed="false">
      <c r="A847" s="170" t="n">
        <v>44239</v>
      </c>
      <c r="B847" s="0" t="s">
        <v>3409</v>
      </c>
      <c r="C847" s="1" t="n">
        <v>440</v>
      </c>
      <c r="D847" s="0" t="s">
        <v>821</v>
      </c>
      <c r="E847" s="122" t="s">
        <v>3410</v>
      </c>
      <c r="F847" s="0" t="s">
        <v>6088</v>
      </c>
      <c r="G847" s="174" t="n">
        <f aca="false">MONTH(A847)+100</f>
        <v>102</v>
      </c>
      <c r="H847" s="0" t="n">
        <f aca="false">IF(MONTH(A847)=MONTH(A846),H846+1,1001)</f>
        <v>1053</v>
      </c>
      <c r="I847" s="0" t="str">
        <f aca="false">YEAR(A847)&amp;RIGHT(G847,2)&amp;RIGHT(H847,3)</f>
        <v>202102053</v>
      </c>
      <c r="J847" s="122" t="s">
        <v>6776</v>
      </c>
      <c r="K847" s="0" t="s">
        <v>233</v>
      </c>
      <c r="L847" s="0" t="s">
        <v>131</v>
      </c>
      <c r="N847" s="0" t="s">
        <v>757</v>
      </c>
      <c r="O847" s="7" t="n">
        <v>0.597222222222222</v>
      </c>
      <c r="P847" s="7" t="n">
        <v>0.597222222222222</v>
      </c>
      <c r="Q847" s="0" t="s">
        <v>3411</v>
      </c>
      <c r="S847" s="0" t="s">
        <v>115</v>
      </c>
      <c r="T847" s="0" t="s">
        <v>5143</v>
      </c>
    </row>
    <row r="848" customFormat="false" ht="15" hidden="true" customHeight="false" outlineLevel="0" collapsed="false">
      <c r="A848" s="170" t="n">
        <v>44239</v>
      </c>
      <c r="B848" s="0" t="s">
        <v>3412</v>
      </c>
      <c r="C848" s="1" t="n">
        <v>400</v>
      </c>
      <c r="D848" s="0" t="s">
        <v>104</v>
      </c>
      <c r="E848" s="0" t="s">
        <v>3413</v>
      </c>
      <c r="G848" s="174" t="n">
        <f aca="false">MONTH(A848)+100</f>
        <v>102</v>
      </c>
      <c r="H848" s="0" t="n">
        <f aca="false">IF(MONTH(A848)=MONTH(A847),H847+1,1001)</f>
        <v>1054</v>
      </c>
      <c r="I848" s="0" t="str">
        <f aca="false">YEAR(A848)&amp;RIGHT(G848,2)&amp;RIGHT(H848,3)</f>
        <v>202102054</v>
      </c>
      <c r="J848" s="122" t="s">
        <v>6777</v>
      </c>
      <c r="L848" s="0" t="s">
        <v>2471</v>
      </c>
      <c r="N848" s="0" t="s">
        <v>80</v>
      </c>
      <c r="O848" s="7" t="n">
        <v>0.355555555555556</v>
      </c>
      <c r="P848" s="7" t="n">
        <v>0.373611111111111</v>
      </c>
      <c r="Q848" s="0" t="s">
        <v>3414</v>
      </c>
      <c r="S848" s="0" t="s">
        <v>115</v>
      </c>
      <c r="T848" s="0" t="s">
        <v>5143</v>
      </c>
    </row>
    <row r="849" customFormat="false" ht="15" hidden="true" customHeight="false" outlineLevel="0" collapsed="false">
      <c r="A849" s="170" t="n">
        <v>44239</v>
      </c>
      <c r="B849" s="0" t="s">
        <v>2123</v>
      </c>
      <c r="C849" s="1" t="n">
        <v>400</v>
      </c>
      <c r="D849" s="0" t="s">
        <v>104</v>
      </c>
      <c r="E849" s="0" t="s">
        <v>3415</v>
      </c>
      <c r="G849" s="174" t="n">
        <f aca="false">MONTH(A849)+100</f>
        <v>102</v>
      </c>
      <c r="H849" s="0" t="n">
        <f aca="false">IF(MONTH(A849)=MONTH(A848),H848+1,1001)</f>
        <v>1055</v>
      </c>
      <c r="I849" s="0" t="str">
        <f aca="false">YEAR(A849)&amp;RIGHT(G849,2)&amp;RIGHT(H849,3)</f>
        <v>202102055</v>
      </c>
      <c r="J849" s="122" t="s">
        <v>6778</v>
      </c>
      <c r="L849" s="0" t="s">
        <v>187</v>
      </c>
      <c r="N849" s="0" t="s">
        <v>80</v>
      </c>
      <c r="O849" s="7" t="n">
        <v>0.401388888888889</v>
      </c>
      <c r="P849" s="7" t="n">
        <v>0.4125</v>
      </c>
      <c r="Q849" s="0" t="s">
        <v>3416</v>
      </c>
      <c r="S849" s="0" t="s">
        <v>115</v>
      </c>
      <c r="T849" s="0" t="s">
        <v>5143</v>
      </c>
    </row>
    <row r="850" customFormat="false" ht="15" hidden="true" customHeight="false" outlineLevel="0" collapsed="false">
      <c r="A850" s="170" t="n">
        <v>44239</v>
      </c>
      <c r="B850" s="0" t="s">
        <v>3417</v>
      </c>
      <c r="C850" s="1" t="n">
        <v>440</v>
      </c>
      <c r="D850" s="0" t="s">
        <v>104</v>
      </c>
      <c r="E850" s="0" t="s">
        <v>3418</v>
      </c>
      <c r="G850" s="174" t="n">
        <f aca="false">MONTH(A850)+100</f>
        <v>102</v>
      </c>
      <c r="H850" s="0" t="n">
        <f aca="false">IF(MONTH(A850)=MONTH(A849),H849+1,1001)</f>
        <v>1056</v>
      </c>
      <c r="I850" s="0" t="str">
        <f aca="false">YEAR(A850)&amp;RIGHT(G850,2)&amp;RIGHT(H850,3)</f>
        <v>202102056</v>
      </c>
      <c r="J850" s="122" t="s">
        <v>6779</v>
      </c>
      <c r="L850" s="0" t="s">
        <v>876</v>
      </c>
      <c r="N850" s="0" t="s">
        <v>80</v>
      </c>
      <c r="O850" s="7" t="n">
        <v>0.620833333333333</v>
      </c>
      <c r="P850" s="7" t="n">
        <v>0.640972222222222</v>
      </c>
      <c r="Q850" s="0" t="s">
        <v>3419</v>
      </c>
      <c r="S850" s="0" t="s">
        <v>115</v>
      </c>
      <c r="T850" s="0" t="s">
        <v>5143</v>
      </c>
    </row>
    <row r="851" customFormat="false" ht="15" hidden="true" customHeight="false" outlineLevel="0" collapsed="false">
      <c r="A851" s="170" t="n">
        <v>44239</v>
      </c>
      <c r="B851" s="0" t="s">
        <v>3420</v>
      </c>
      <c r="C851" s="1" t="n">
        <v>400</v>
      </c>
      <c r="D851" s="0" t="s">
        <v>104</v>
      </c>
      <c r="E851" s="0" t="s">
        <v>3421</v>
      </c>
      <c r="G851" s="174" t="n">
        <f aca="false">MONTH(A851)+100</f>
        <v>102</v>
      </c>
      <c r="H851" s="0" t="n">
        <f aca="false">IF(MONTH(A851)=MONTH(A850),H850+1,1001)</f>
        <v>1057</v>
      </c>
      <c r="I851" s="0" t="str">
        <f aca="false">YEAR(A851)&amp;RIGHT(G851,2)&amp;RIGHT(H851,3)</f>
        <v>202102057</v>
      </c>
      <c r="J851" s="122" t="s">
        <v>6780</v>
      </c>
      <c r="L851" s="0" t="s">
        <v>100</v>
      </c>
      <c r="N851" s="0" t="s">
        <v>80</v>
      </c>
      <c r="O851" s="7" t="n">
        <v>0.6875</v>
      </c>
      <c r="P851" s="7" t="n">
        <v>0.71875</v>
      </c>
      <c r="Q851" s="0" t="s">
        <v>3422</v>
      </c>
      <c r="S851" s="0" t="s">
        <v>115</v>
      </c>
      <c r="T851" s="0" t="s">
        <v>5143</v>
      </c>
    </row>
    <row r="852" customFormat="false" ht="15" hidden="true" customHeight="false" outlineLevel="0" collapsed="false">
      <c r="A852" s="170" t="n">
        <v>44239</v>
      </c>
      <c r="B852" s="0" t="s">
        <v>3423</v>
      </c>
      <c r="C852" s="1" t="n">
        <v>300</v>
      </c>
      <c r="D852" s="0" t="s">
        <v>104</v>
      </c>
      <c r="E852" s="0" t="s">
        <v>3424</v>
      </c>
      <c r="G852" s="174" t="n">
        <f aca="false">MONTH(A852)+100</f>
        <v>102</v>
      </c>
      <c r="H852" s="0" t="n">
        <f aca="false">IF(MONTH(A852)=MONTH(A851),H851+1,1001)</f>
        <v>1058</v>
      </c>
      <c r="I852" s="0" t="str">
        <f aca="false">YEAR(A852)&amp;RIGHT(G852,2)&amp;RIGHT(H852,3)</f>
        <v>202102058</v>
      </c>
      <c r="J852" s="122" t="s">
        <v>6781</v>
      </c>
      <c r="L852" s="0" t="s">
        <v>159</v>
      </c>
      <c r="N852" s="0" t="s">
        <v>80</v>
      </c>
      <c r="O852" s="7" t="n">
        <v>0.797222222222222</v>
      </c>
      <c r="P852" s="7" t="n">
        <v>0.811111111111111</v>
      </c>
      <c r="Q852" s="0" t="s">
        <v>3425</v>
      </c>
      <c r="S852" s="0" t="s">
        <v>115</v>
      </c>
      <c r="T852" s="0" t="s">
        <v>5143</v>
      </c>
    </row>
    <row r="853" customFormat="false" ht="15" hidden="true" customHeight="false" outlineLevel="0" collapsed="false">
      <c r="A853" s="170" t="n">
        <v>44240</v>
      </c>
      <c r="B853" s="0" t="s">
        <v>3430</v>
      </c>
      <c r="C853" s="1" t="n">
        <v>300</v>
      </c>
      <c r="D853" s="0" t="s">
        <v>77</v>
      </c>
      <c r="E853" s="0" t="s">
        <v>2288</v>
      </c>
      <c r="G853" s="174" t="n">
        <f aca="false">MONTH(A853)+100</f>
        <v>102</v>
      </c>
      <c r="H853" s="0" t="n">
        <f aca="false">IF(MONTH(A853)=MONTH(A852),H852+1,1001)</f>
        <v>1059</v>
      </c>
      <c r="I853" s="0" t="str">
        <f aca="false">YEAR(A853)&amp;RIGHT(G853,2)&amp;RIGHT(H853,3)</f>
        <v>202102059</v>
      </c>
      <c r="J853" s="122" t="s">
        <v>6522</v>
      </c>
      <c r="L853" s="0" t="s">
        <v>187</v>
      </c>
      <c r="N853" s="0" t="s">
        <v>80</v>
      </c>
      <c r="O853" s="7" t="n">
        <v>0.367361111111111</v>
      </c>
      <c r="P853" s="7" t="n">
        <v>0.373611111111111</v>
      </c>
      <c r="Q853" s="0" t="s">
        <v>2289</v>
      </c>
      <c r="S853" s="0" t="s">
        <v>115</v>
      </c>
      <c r="T853" s="0" t="s">
        <v>6106</v>
      </c>
    </row>
    <row r="854" customFormat="false" ht="15" hidden="true" customHeight="false" outlineLevel="0" collapsed="false">
      <c r="A854" s="170" t="n">
        <v>44240</v>
      </c>
      <c r="B854" s="0" t="s">
        <v>3431</v>
      </c>
      <c r="C854" s="1" t="n">
        <v>300</v>
      </c>
      <c r="D854" s="0" t="s">
        <v>77</v>
      </c>
      <c r="E854" s="0" t="s">
        <v>3432</v>
      </c>
      <c r="G854" s="174" t="n">
        <f aca="false">MONTH(A854)+100</f>
        <v>102</v>
      </c>
      <c r="H854" s="0" t="n">
        <f aca="false">IF(MONTH(A854)=MONTH(A853),H853+1,1001)</f>
        <v>1060</v>
      </c>
      <c r="I854" s="0" t="str">
        <f aca="false">YEAR(A854)&amp;RIGHT(G854,2)&amp;RIGHT(H854,3)</f>
        <v>202102060</v>
      </c>
      <c r="J854" s="122" t="s">
        <v>6782</v>
      </c>
      <c r="L854" s="0" t="s">
        <v>159</v>
      </c>
      <c r="N854" s="0" t="s">
        <v>80</v>
      </c>
      <c r="O854" s="7" t="n">
        <v>0.438888888888889</v>
      </c>
      <c r="P854" s="7" t="n">
        <v>0.588888888888889</v>
      </c>
      <c r="Q854" s="0" t="s">
        <v>3433</v>
      </c>
      <c r="S854" s="0" t="s">
        <v>115</v>
      </c>
      <c r="T854" s="0" t="s">
        <v>6106</v>
      </c>
    </row>
    <row r="855" customFormat="false" ht="15" hidden="false" customHeight="false" outlineLevel="0" collapsed="false">
      <c r="A855" s="170" t="n">
        <v>44240</v>
      </c>
      <c r="B855" s="0" t="s">
        <v>3434</v>
      </c>
      <c r="C855" s="1" t="n">
        <v>300</v>
      </c>
      <c r="D855" s="0" t="s">
        <v>821</v>
      </c>
      <c r="E855" s="122" t="s">
        <v>3435</v>
      </c>
      <c r="F855" s="0" t="s">
        <v>6088</v>
      </c>
      <c r="G855" s="174" t="n">
        <f aca="false">MONTH(A855)+100</f>
        <v>102</v>
      </c>
      <c r="H855" s="0" t="n">
        <f aca="false">IF(MONTH(A855)=MONTH(A854),H854+1,1001)</f>
        <v>1061</v>
      </c>
      <c r="I855" s="0" t="str">
        <f aca="false">YEAR(A855)&amp;RIGHT(G855,2)&amp;RIGHT(H855,3)</f>
        <v>202102061</v>
      </c>
      <c r="J855" s="122" t="s">
        <v>6783</v>
      </c>
      <c r="K855" s="0" t="s">
        <v>3436</v>
      </c>
      <c r="L855" s="0" t="s">
        <v>187</v>
      </c>
      <c r="N855" s="0" t="s">
        <v>80</v>
      </c>
      <c r="O855" s="7" t="n">
        <v>0.78125</v>
      </c>
      <c r="P855" s="7" t="n">
        <v>0.795138888888889</v>
      </c>
      <c r="Q855" s="0" t="s">
        <v>3437</v>
      </c>
      <c r="S855" s="0" t="s">
        <v>115</v>
      </c>
      <c r="T855" s="0" t="s">
        <v>6106</v>
      </c>
    </row>
    <row r="856" customFormat="false" ht="15" hidden="false" customHeight="false" outlineLevel="0" collapsed="false">
      <c r="A856" s="170" t="n">
        <v>44240</v>
      </c>
      <c r="B856" s="0" t="s">
        <v>68</v>
      </c>
      <c r="C856" s="1" t="n">
        <v>450</v>
      </c>
      <c r="D856" s="0" t="s">
        <v>69</v>
      </c>
      <c r="E856" s="0" t="s">
        <v>70</v>
      </c>
      <c r="G856" s="174" t="n">
        <f aca="false">MONTH(A856)+100</f>
        <v>102</v>
      </c>
      <c r="H856" s="0" t="n">
        <f aca="false">IF(MONTH(A856)=MONTH(A855),H855+1,1001)</f>
        <v>1062</v>
      </c>
      <c r="I856" s="0" t="str">
        <f aca="false">YEAR(A856)&amp;RIGHT(G856,2)&amp;RIGHT(H856,3)</f>
        <v>202102062</v>
      </c>
      <c r="J856" s="122" t="n">
        <v>202003001</v>
      </c>
      <c r="K856" s="0" t="s">
        <v>71</v>
      </c>
      <c r="L856" s="0" t="s">
        <v>113</v>
      </c>
      <c r="N856" s="0" t="s">
        <v>80</v>
      </c>
      <c r="O856" s="7" t="n">
        <v>0.672916666666667</v>
      </c>
      <c r="P856" s="7" t="n">
        <v>0.684722222222222</v>
      </c>
      <c r="Q856" s="0" t="s">
        <v>74</v>
      </c>
      <c r="S856" s="0" t="s">
        <v>115</v>
      </c>
      <c r="T856" s="0" t="s">
        <v>6106</v>
      </c>
    </row>
    <row r="857" customFormat="false" ht="15" hidden="true" customHeight="false" outlineLevel="0" collapsed="false">
      <c r="A857" s="170" t="n">
        <v>44242</v>
      </c>
      <c r="B857" s="0" t="s">
        <v>2377</v>
      </c>
      <c r="C857" s="1" t="n">
        <v>400</v>
      </c>
      <c r="D857" s="0" t="s">
        <v>104</v>
      </c>
      <c r="E857" s="0" t="s">
        <v>2015</v>
      </c>
      <c r="G857" s="174" t="n">
        <f aca="false">MONTH(A857)+100</f>
        <v>102</v>
      </c>
      <c r="H857" s="0" t="n">
        <f aca="false">IF(MONTH(A857)=MONTH(A856),H856+1,1001)</f>
        <v>1063</v>
      </c>
      <c r="I857" s="0" t="str">
        <f aca="false">YEAR(A857)&amp;RIGHT(G857,2)&amp;RIGHT(H857,3)</f>
        <v>202102063</v>
      </c>
      <c r="J857" s="122" t="s">
        <v>6457</v>
      </c>
      <c r="L857" s="0" t="s">
        <v>113</v>
      </c>
      <c r="N857" s="0" t="s">
        <v>80</v>
      </c>
      <c r="O857" s="7" t="n">
        <v>0.53125</v>
      </c>
      <c r="P857" s="7" t="n">
        <v>0.548611111111111</v>
      </c>
      <c r="Q857" s="0" t="s">
        <v>2016</v>
      </c>
      <c r="S857" s="0" t="s">
        <v>332</v>
      </c>
      <c r="T857" s="0" t="s">
        <v>6091</v>
      </c>
    </row>
    <row r="858" customFormat="false" ht="15" hidden="false" customHeight="false" outlineLevel="0" collapsed="false">
      <c r="A858" s="170" t="n">
        <v>44244</v>
      </c>
      <c r="B858" s="0" t="s">
        <v>3444</v>
      </c>
      <c r="C858" s="1" t="n">
        <v>400</v>
      </c>
      <c r="D858" s="0" t="s">
        <v>821</v>
      </c>
      <c r="E858" s="0" t="s">
        <v>3445</v>
      </c>
      <c r="G858" s="174" t="n">
        <f aca="false">MONTH(A858)+100</f>
        <v>102</v>
      </c>
      <c r="H858" s="0" t="n">
        <f aca="false">IF(MONTH(A858)=MONTH(A857),H857+1,1001)</f>
        <v>1064</v>
      </c>
      <c r="I858" s="0" t="str">
        <f aca="false">YEAR(A858)&amp;RIGHT(G858,2)&amp;RIGHT(H858,3)</f>
        <v>202102064</v>
      </c>
      <c r="J858" s="122" t="s">
        <v>6784</v>
      </c>
      <c r="K858" s="0" t="s">
        <v>233</v>
      </c>
      <c r="L858" s="0" t="s">
        <v>113</v>
      </c>
      <c r="N858" s="0" t="s">
        <v>80</v>
      </c>
      <c r="O858" s="7" t="n">
        <v>0.708333333333333</v>
      </c>
      <c r="P858" s="7" t="n">
        <v>0.708333333333333</v>
      </c>
      <c r="Q858" s="0" t="s">
        <v>3446</v>
      </c>
      <c r="R858" s="0" t="s">
        <v>3447</v>
      </c>
      <c r="S858" s="0" t="s">
        <v>332</v>
      </c>
      <c r="T858" s="0" t="s">
        <v>6089</v>
      </c>
    </row>
    <row r="859" customFormat="false" ht="15" hidden="false" customHeight="false" outlineLevel="0" collapsed="false">
      <c r="A859" s="170" t="n">
        <v>44244</v>
      </c>
      <c r="B859" s="0" t="s">
        <v>3448</v>
      </c>
      <c r="C859" s="1" t="n">
        <v>350</v>
      </c>
      <c r="D859" s="0" t="s">
        <v>821</v>
      </c>
      <c r="E859" s="0" t="s">
        <v>3449</v>
      </c>
      <c r="G859" s="174" t="n">
        <f aca="false">MONTH(A859)+100</f>
        <v>102</v>
      </c>
      <c r="H859" s="0" t="n">
        <f aca="false">IF(MONTH(A859)=MONTH(A858),H858+1,1001)</f>
        <v>1065</v>
      </c>
      <c r="I859" s="0" t="str">
        <f aca="false">YEAR(A859)&amp;RIGHT(G859,2)&amp;RIGHT(H859,3)</f>
        <v>202102065</v>
      </c>
      <c r="J859" s="122" t="s">
        <v>6785</v>
      </c>
      <c r="K859" s="0" t="s">
        <v>3450</v>
      </c>
      <c r="L859" s="0" t="s">
        <v>159</v>
      </c>
      <c r="N859" s="0" t="s">
        <v>80</v>
      </c>
      <c r="O859" s="123" t="n">
        <v>0.720138888888889</v>
      </c>
      <c r="P859" s="123" t="n">
        <v>0.725694444444444</v>
      </c>
      <c r="Q859" s="0" t="s">
        <v>3451</v>
      </c>
      <c r="S859" s="0" t="s">
        <v>332</v>
      </c>
      <c r="T859" s="0" t="s">
        <v>6089</v>
      </c>
    </row>
    <row r="860" customFormat="false" ht="15" hidden="true" customHeight="false" outlineLevel="0" collapsed="false">
      <c r="A860" s="170" t="n">
        <v>44244</v>
      </c>
      <c r="B860" s="0" t="s">
        <v>1941</v>
      </c>
      <c r="C860" s="1" t="n">
        <v>300</v>
      </c>
      <c r="D860" s="0" t="s">
        <v>104</v>
      </c>
      <c r="E860" s="0" t="s">
        <v>3452</v>
      </c>
      <c r="G860" s="174" t="n">
        <f aca="false">MONTH(A860)+100</f>
        <v>102</v>
      </c>
      <c r="H860" s="0" t="n">
        <f aca="false">IF(MONTH(A860)=MONTH(A859),H859+1,1001)</f>
        <v>1066</v>
      </c>
      <c r="I860" s="0" t="str">
        <f aca="false">YEAR(A860)&amp;RIGHT(G860,2)&amp;RIGHT(H860,3)</f>
        <v>202102066</v>
      </c>
      <c r="J860" s="122" t="s">
        <v>6786</v>
      </c>
      <c r="L860" s="0" t="s">
        <v>159</v>
      </c>
      <c r="N860" s="0" t="s">
        <v>80</v>
      </c>
      <c r="O860" s="7" t="n">
        <v>0.625</v>
      </c>
      <c r="P860" s="7" t="n">
        <v>0.625</v>
      </c>
      <c r="Q860" s="0" t="s">
        <v>207</v>
      </c>
      <c r="R860" s="0" t="s">
        <v>3447</v>
      </c>
      <c r="S860" s="0" t="s">
        <v>332</v>
      </c>
      <c r="T860" s="0" t="s">
        <v>6089</v>
      </c>
    </row>
    <row r="861" customFormat="false" ht="15" hidden="true" customHeight="false" outlineLevel="0" collapsed="false">
      <c r="A861" s="170" t="n">
        <v>44244</v>
      </c>
      <c r="B861" s="0" t="s">
        <v>204</v>
      </c>
      <c r="C861" s="1" t="n">
        <v>350</v>
      </c>
      <c r="D861" s="0" t="s">
        <v>104</v>
      </c>
      <c r="E861" s="0" t="s">
        <v>205</v>
      </c>
      <c r="G861" s="174" t="n">
        <f aca="false">MONTH(A861)+100</f>
        <v>102</v>
      </c>
      <c r="H861" s="0" t="n">
        <f aca="false">IF(MONTH(A861)=MONTH(A860),H860+1,1001)</f>
        <v>1067</v>
      </c>
      <c r="I861" s="0" t="str">
        <f aca="false">YEAR(A861)&amp;RIGHT(G861,2)&amp;RIGHT(H861,3)</f>
        <v>202102067</v>
      </c>
      <c r="J861" s="122" t="s">
        <v>6107</v>
      </c>
      <c r="K861" s="0" t="s">
        <v>204</v>
      </c>
      <c r="L861" s="0" t="s">
        <v>79</v>
      </c>
      <c r="N861" s="0" t="s">
        <v>80</v>
      </c>
      <c r="O861" s="7" t="n">
        <v>0.666666666666667</v>
      </c>
      <c r="P861" s="7" t="n">
        <v>0.666666666666667</v>
      </c>
      <c r="Q861" s="0" t="s">
        <v>207</v>
      </c>
      <c r="R861" s="0" t="s">
        <v>3447</v>
      </c>
      <c r="S861" s="0" t="s">
        <v>332</v>
      </c>
      <c r="T861" s="0" t="s">
        <v>6089</v>
      </c>
    </row>
    <row r="862" customFormat="false" ht="15" hidden="true" customHeight="false" outlineLevel="0" collapsed="false">
      <c r="A862" s="170" t="n">
        <v>44245</v>
      </c>
      <c r="B862" s="0" t="s">
        <v>1089</v>
      </c>
      <c r="C862" s="1" t="n">
        <v>350</v>
      </c>
      <c r="D862" s="0" t="s">
        <v>77</v>
      </c>
      <c r="E862" s="0" t="s">
        <v>3454</v>
      </c>
      <c r="G862" s="174" t="n">
        <f aca="false">MONTH(A862)+100</f>
        <v>102</v>
      </c>
      <c r="H862" s="0" t="n">
        <f aca="false">IF(MONTH(A862)=MONTH(A861),H861+1,1001)</f>
        <v>1068</v>
      </c>
      <c r="I862" s="0" t="str">
        <f aca="false">YEAR(A862)&amp;RIGHT(G862,2)&amp;RIGHT(H862,3)</f>
        <v>202102068</v>
      </c>
      <c r="J862" s="122" t="s">
        <v>6787</v>
      </c>
      <c r="L862" s="0" t="s">
        <v>131</v>
      </c>
      <c r="N862" s="0" t="s">
        <v>80</v>
      </c>
      <c r="O862" s="7" t="n">
        <v>0.679166666666667</v>
      </c>
      <c r="P862" s="7" t="n">
        <v>0.710416666666667</v>
      </c>
      <c r="Q862" s="0" t="s">
        <v>3455</v>
      </c>
      <c r="S862" s="0" t="s">
        <v>332</v>
      </c>
      <c r="T862" s="0" t="s">
        <v>6097</v>
      </c>
    </row>
    <row r="863" customFormat="false" ht="15" hidden="false" customHeight="false" outlineLevel="0" collapsed="false">
      <c r="A863" s="170" t="n">
        <v>44245</v>
      </c>
      <c r="B863" s="0" t="s">
        <v>3456</v>
      </c>
      <c r="C863" s="1" t="n">
        <v>370</v>
      </c>
      <c r="D863" s="0" t="s">
        <v>821</v>
      </c>
      <c r="E863" s="0" t="s">
        <v>3457</v>
      </c>
      <c r="G863" s="174" t="n">
        <f aca="false">MONTH(A863)+100</f>
        <v>102</v>
      </c>
      <c r="H863" s="0" t="n">
        <f aca="false">IF(MONTH(A863)=MONTH(A862),H862+1,1001)</f>
        <v>1069</v>
      </c>
      <c r="I863" s="0" t="str">
        <f aca="false">YEAR(A863)&amp;RIGHT(G863,2)&amp;RIGHT(H863,3)</f>
        <v>202102069</v>
      </c>
      <c r="J863" s="122" t="s">
        <v>6788</v>
      </c>
      <c r="K863" s="0" t="s">
        <v>233</v>
      </c>
      <c r="L863" s="0" t="s">
        <v>100</v>
      </c>
      <c r="N863" s="0" t="s">
        <v>80</v>
      </c>
      <c r="O863" s="7" t="n">
        <v>0.757638888888889</v>
      </c>
      <c r="P863" s="7" t="n">
        <v>0.7875</v>
      </c>
      <c r="Q863" s="0" t="s">
        <v>3458</v>
      </c>
      <c r="S863" s="0" t="s">
        <v>332</v>
      </c>
      <c r="T863" s="0" t="s">
        <v>6097</v>
      </c>
    </row>
    <row r="864" customFormat="false" ht="15" hidden="true" customHeight="false" outlineLevel="0" collapsed="false">
      <c r="A864" s="170" t="n">
        <v>44245</v>
      </c>
      <c r="B864" s="0" t="s">
        <v>204</v>
      </c>
      <c r="C864" s="1" t="n">
        <v>350</v>
      </c>
      <c r="D864" s="0" t="s">
        <v>104</v>
      </c>
      <c r="E864" s="0" t="s">
        <v>205</v>
      </c>
      <c r="G864" s="174" t="n">
        <f aca="false">MONTH(A864)+100</f>
        <v>102</v>
      </c>
      <c r="H864" s="0" t="n">
        <f aca="false">IF(MONTH(A864)=MONTH(A863),H863+1,1001)</f>
        <v>1070</v>
      </c>
      <c r="I864" s="0" t="str">
        <f aca="false">YEAR(A864)&amp;RIGHT(G864,2)&amp;RIGHT(H864,3)</f>
        <v>202102070</v>
      </c>
      <c r="J864" s="122" t="s">
        <v>6107</v>
      </c>
      <c r="K864" s="0" t="s">
        <v>204</v>
      </c>
      <c r="L864" s="0" t="s">
        <v>79</v>
      </c>
      <c r="N864" s="0" t="s">
        <v>80</v>
      </c>
      <c r="O864" s="7" t="n">
        <v>0.378472222222222</v>
      </c>
      <c r="P864" s="7" t="n">
        <v>0.4125</v>
      </c>
      <c r="Q864" s="0" t="s">
        <v>207</v>
      </c>
      <c r="S864" s="0" t="s">
        <v>332</v>
      </c>
      <c r="T864" s="0" t="s">
        <v>6097</v>
      </c>
    </row>
    <row r="865" customFormat="false" ht="15" hidden="true" customHeight="false" outlineLevel="0" collapsed="false">
      <c r="A865" s="170" t="n">
        <v>44246</v>
      </c>
      <c r="B865" s="0" t="s">
        <v>204</v>
      </c>
      <c r="C865" s="1" t="n">
        <v>500</v>
      </c>
      <c r="D865" s="0" t="s">
        <v>104</v>
      </c>
      <c r="E865" s="0" t="s">
        <v>205</v>
      </c>
      <c r="G865" s="174" t="n">
        <f aca="false">MONTH(A865)+100</f>
        <v>102</v>
      </c>
      <c r="H865" s="0" t="n">
        <f aca="false">IF(MONTH(A865)=MONTH(A864),H864+1,1001)</f>
        <v>1071</v>
      </c>
      <c r="I865" s="0" t="str">
        <f aca="false">YEAR(A865)&amp;RIGHT(G865,2)&amp;RIGHT(H865,3)</f>
        <v>202102071</v>
      </c>
      <c r="J865" s="122" t="s">
        <v>6107</v>
      </c>
      <c r="K865" s="0" t="s">
        <v>204</v>
      </c>
      <c r="L865" s="0" t="s">
        <v>79</v>
      </c>
      <c r="N865" s="0" t="s">
        <v>80</v>
      </c>
      <c r="O865" s="7" t="n">
        <v>0.341666666666667</v>
      </c>
      <c r="P865" s="7" t="n">
        <v>0.345833333333333</v>
      </c>
      <c r="Q865" s="0" t="s">
        <v>207</v>
      </c>
      <c r="S865" s="0" t="s">
        <v>332</v>
      </c>
      <c r="T865" s="0" t="s">
        <v>5143</v>
      </c>
    </row>
    <row r="866" customFormat="false" ht="15" hidden="true" customHeight="false" outlineLevel="0" collapsed="false">
      <c r="A866" s="170" t="n">
        <v>44246</v>
      </c>
      <c r="B866" s="0" t="s">
        <v>3463</v>
      </c>
      <c r="C866" s="1" t="n">
        <v>350</v>
      </c>
      <c r="D866" s="0" t="s">
        <v>104</v>
      </c>
      <c r="E866" s="0" t="s">
        <v>3464</v>
      </c>
      <c r="G866" s="174" t="n">
        <f aca="false">MONTH(A866)+100</f>
        <v>102</v>
      </c>
      <c r="H866" s="0" t="n">
        <f aca="false">IF(MONTH(A866)=MONTH(A865),H865+1,1001)</f>
        <v>1072</v>
      </c>
      <c r="I866" s="0" t="str">
        <f aca="false">YEAR(A866)&amp;RIGHT(G866,2)&amp;RIGHT(H866,3)</f>
        <v>202102072</v>
      </c>
      <c r="J866" s="122" t="s">
        <v>6789</v>
      </c>
      <c r="L866" s="0" t="s">
        <v>79</v>
      </c>
      <c r="N866" s="0" t="s">
        <v>80</v>
      </c>
      <c r="O866" s="7" t="n">
        <v>0.353472222222222</v>
      </c>
      <c r="P866" s="7" t="n">
        <v>0.379861111111111</v>
      </c>
      <c r="Q866" s="0" t="s">
        <v>3465</v>
      </c>
      <c r="S866" s="0" t="s">
        <v>332</v>
      </c>
      <c r="T866" s="0" t="s">
        <v>5143</v>
      </c>
    </row>
    <row r="867" customFormat="false" ht="15" hidden="true" customHeight="false" outlineLevel="0" collapsed="false">
      <c r="A867" s="170" t="n">
        <v>44246</v>
      </c>
      <c r="B867" s="0" t="s">
        <v>2292</v>
      </c>
      <c r="C867" s="1" t="n">
        <v>300</v>
      </c>
      <c r="D867" s="0" t="s">
        <v>104</v>
      </c>
      <c r="E867" s="0" t="s">
        <v>3466</v>
      </c>
      <c r="G867" s="174" t="n">
        <f aca="false">MONTH(A867)+100</f>
        <v>102</v>
      </c>
      <c r="H867" s="0" t="n">
        <f aca="false">IF(MONTH(A867)=MONTH(A866),H866+1,1001)</f>
        <v>1073</v>
      </c>
      <c r="I867" s="0" t="str">
        <f aca="false">YEAR(A867)&amp;RIGHT(G867,2)&amp;RIGHT(H867,3)</f>
        <v>202102073</v>
      </c>
      <c r="J867" s="122" t="s">
        <v>6790</v>
      </c>
      <c r="L867" s="0" t="s">
        <v>183</v>
      </c>
      <c r="N867" s="0" t="s">
        <v>80</v>
      </c>
      <c r="O867" s="7" t="n">
        <v>0.551388888888889</v>
      </c>
      <c r="P867" s="7" t="n">
        <v>0.565972222222222</v>
      </c>
      <c r="Q867" s="0" t="s">
        <v>3467</v>
      </c>
      <c r="R867" s="0" t="s">
        <v>3468</v>
      </c>
      <c r="S867" s="0" t="s">
        <v>332</v>
      </c>
      <c r="T867" s="0" t="s">
        <v>5143</v>
      </c>
    </row>
    <row r="868" customFormat="false" ht="15" hidden="true" customHeight="false" outlineLevel="0" collapsed="false">
      <c r="A868" s="170" t="n">
        <v>44246</v>
      </c>
      <c r="B868" s="0" t="s">
        <v>2292</v>
      </c>
      <c r="C868" s="1" t="n">
        <v>250</v>
      </c>
      <c r="D868" s="0" t="s">
        <v>104</v>
      </c>
      <c r="E868" s="0" t="s">
        <v>3469</v>
      </c>
      <c r="G868" s="174" t="n">
        <f aca="false">MONTH(A868)+100</f>
        <v>102</v>
      </c>
      <c r="H868" s="0" t="n">
        <f aca="false">IF(MONTH(A868)=MONTH(A867),H867+1,1001)</f>
        <v>1074</v>
      </c>
      <c r="I868" s="0" t="str">
        <f aca="false">YEAR(A868)&amp;RIGHT(G868,2)&amp;RIGHT(H868,3)</f>
        <v>202102074</v>
      </c>
      <c r="J868" s="122" t="s">
        <v>6791</v>
      </c>
      <c r="L868" s="0" t="s">
        <v>183</v>
      </c>
      <c r="N868" s="0" t="s">
        <v>80</v>
      </c>
      <c r="O868" s="7" t="n">
        <v>0.576388888888889</v>
      </c>
      <c r="P868" s="7" t="n">
        <v>0.576388888888889</v>
      </c>
      <c r="Q868" s="0" t="s">
        <v>3470</v>
      </c>
      <c r="S868" s="0" t="s">
        <v>332</v>
      </c>
      <c r="T868" s="0" t="s">
        <v>5143</v>
      </c>
    </row>
    <row r="869" customFormat="false" ht="15" hidden="true" customHeight="false" outlineLevel="0" collapsed="false">
      <c r="A869" s="170" t="n">
        <v>44247</v>
      </c>
      <c r="B869" s="0" t="s">
        <v>1412</v>
      </c>
      <c r="C869" s="1" t="n">
        <v>300</v>
      </c>
      <c r="D869" s="0" t="s">
        <v>104</v>
      </c>
      <c r="E869" s="0" t="s">
        <v>1413</v>
      </c>
      <c r="G869" s="174" t="n">
        <f aca="false">MONTH(A869)+100</f>
        <v>102</v>
      </c>
      <c r="H869" s="0" t="n">
        <f aca="false">IF(MONTH(A869)=MONTH(A868),H868+1,1001)</f>
        <v>1075</v>
      </c>
      <c r="I869" s="0" t="str">
        <f aca="false">YEAR(A869)&amp;RIGHT(G869,2)&amp;RIGHT(H869,3)</f>
        <v>202102075</v>
      </c>
      <c r="J869" s="122" t="s">
        <v>6311</v>
      </c>
      <c r="L869" s="0" t="s">
        <v>100</v>
      </c>
      <c r="N869" s="0" t="s">
        <v>80</v>
      </c>
      <c r="O869" s="7" t="n">
        <v>0.622916666666667</v>
      </c>
      <c r="P869" s="7" t="n">
        <v>0.630555555555556</v>
      </c>
      <c r="Q869" s="0" t="s">
        <v>1414</v>
      </c>
      <c r="S869" s="0" t="s">
        <v>332</v>
      </c>
      <c r="T869" s="0" t="s">
        <v>6106</v>
      </c>
    </row>
    <row r="870" customFormat="false" ht="15" hidden="true" customHeight="false" outlineLevel="0" collapsed="false">
      <c r="A870" s="170" t="n">
        <v>44247</v>
      </c>
      <c r="B870" s="0" t="s">
        <v>1412</v>
      </c>
      <c r="C870" s="1" t="n">
        <v>300</v>
      </c>
      <c r="D870" s="0" t="s">
        <v>104</v>
      </c>
      <c r="E870" s="0" t="s">
        <v>2399</v>
      </c>
      <c r="G870" s="174" t="n">
        <f aca="false">MONTH(A870)+100</f>
        <v>102</v>
      </c>
      <c r="H870" s="0" t="n">
        <f aca="false">IF(MONTH(A870)=MONTH(A869),H869+1,1001)</f>
        <v>1076</v>
      </c>
      <c r="I870" s="0" t="str">
        <f aca="false">YEAR(A870)&amp;RIGHT(G870,2)&amp;RIGHT(H870,3)</f>
        <v>202102076</v>
      </c>
      <c r="J870" s="122" t="s">
        <v>6547</v>
      </c>
      <c r="L870" s="0" t="s">
        <v>187</v>
      </c>
      <c r="N870" s="0" t="s">
        <v>80</v>
      </c>
      <c r="O870" s="7" t="n">
        <v>0.635416666666667</v>
      </c>
      <c r="P870" s="7" t="n">
        <v>0.635416666666667</v>
      </c>
      <c r="Q870" s="0" t="s">
        <v>2400</v>
      </c>
      <c r="S870" s="0" t="s">
        <v>332</v>
      </c>
      <c r="T870" s="0" t="s">
        <v>6106</v>
      </c>
    </row>
    <row r="871" customFormat="false" ht="15" hidden="true" customHeight="false" outlineLevel="0" collapsed="false">
      <c r="A871" s="170" t="n">
        <v>44247</v>
      </c>
      <c r="B871" s="0" t="s">
        <v>2330</v>
      </c>
      <c r="C871" s="1" t="n">
        <v>320</v>
      </c>
      <c r="D871" s="0" t="s">
        <v>104</v>
      </c>
      <c r="E871" s="0" t="s">
        <v>3474</v>
      </c>
      <c r="G871" s="174" t="n">
        <f aca="false">MONTH(A871)+100</f>
        <v>102</v>
      </c>
      <c r="H871" s="0" t="n">
        <f aca="false">IF(MONTH(A871)=MONTH(A870),H870+1,1001)</f>
        <v>1077</v>
      </c>
      <c r="I871" s="0" t="str">
        <f aca="false">YEAR(A871)&amp;RIGHT(G871,2)&amp;RIGHT(H871,3)</f>
        <v>202102077</v>
      </c>
      <c r="J871" s="122" t="s">
        <v>6792</v>
      </c>
      <c r="L871" s="0" t="s">
        <v>79</v>
      </c>
      <c r="N871" s="0" t="s">
        <v>80</v>
      </c>
      <c r="O871" s="7" t="n">
        <v>0.707638888888889</v>
      </c>
      <c r="P871" s="7" t="n">
        <v>0.749305555555556</v>
      </c>
      <c r="Q871" s="0" t="s">
        <v>3475</v>
      </c>
      <c r="S871" s="0" t="s">
        <v>332</v>
      </c>
      <c r="T871" s="0" t="s">
        <v>6106</v>
      </c>
    </row>
    <row r="872" customFormat="false" ht="15" hidden="true" customHeight="false" outlineLevel="0" collapsed="false">
      <c r="A872" s="170" t="n">
        <v>44247</v>
      </c>
      <c r="B872" s="0" t="s">
        <v>3476</v>
      </c>
      <c r="C872" s="1" t="n">
        <v>300</v>
      </c>
      <c r="D872" s="0" t="s">
        <v>104</v>
      </c>
      <c r="E872" s="0" t="s">
        <v>3477</v>
      </c>
      <c r="G872" s="174" t="n">
        <f aca="false">MONTH(A872)+100</f>
        <v>102</v>
      </c>
      <c r="H872" s="0" t="n">
        <f aca="false">IF(MONTH(A872)=MONTH(A871),H871+1,1001)</f>
        <v>1078</v>
      </c>
      <c r="I872" s="0" t="str">
        <f aca="false">YEAR(A872)&amp;RIGHT(G872,2)&amp;RIGHT(H872,3)</f>
        <v>202102078</v>
      </c>
      <c r="J872" s="122" t="s">
        <v>6793</v>
      </c>
      <c r="L872" s="0" t="s">
        <v>113</v>
      </c>
      <c r="N872" s="0" t="s">
        <v>80</v>
      </c>
      <c r="O872" s="7" t="n">
        <v>0.757638888888889</v>
      </c>
      <c r="P872" s="7" t="n">
        <v>0.778472222222222</v>
      </c>
      <c r="Q872" s="0" t="s">
        <v>3478</v>
      </c>
      <c r="S872" s="0" t="s">
        <v>332</v>
      </c>
      <c r="T872" s="0" t="s">
        <v>6106</v>
      </c>
    </row>
    <row r="873" customFormat="false" ht="15" hidden="false" customHeight="false" outlineLevel="0" collapsed="false">
      <c r="A873" s="170" t="n">
        <v>44249</v>
      </c>
      <c r="B873" s="0" t="s">
        <v>3480</v>
      </c>
      <c r="C873" s="1" t="n">
        <v>490</v>
      </c>
      <c r="D873" s="0" t="s">
        <v>821</v>
      </c>
      <c r="E873" s="122" t="s">
        <v>3481</v>
      </c>
      <c r="F873" s="0" t="s">
        <v>6088</v>
      </c>
      <c r="G873" s="174" t="n">
        <f aca="false">MONTH(A873)+100</f>
        <v>102</v>
      </c>
      <c r="H873" s="0" t="n">
        <f aca="false">IF(MONTH(A873)=MONTH(A872),H872+1,1001)</f>
        <v>1079</v>
      </c>
      <c r="I873" s="0" t="str">
        <f aca="false">YEAR(A873)&amp;RIGHT(G873,2)&amp;RIGHT(H873,3)</f>
        <v>202102079</v>
      </c>
      <c r="J873" s="122" t="s">
        <v>6794</v>
      </c>
      <c r="K873" s="0" t="s">
        <v>3482</v>
      </c>
      <c r="L873" s="0" t="s">
        <v>79</v>
      </c>
      <c r="M873" s="0" t="s">
        <v>2313</v>
      </c>
      <c r="N873" s="0" t="s">
        <v>80</v>
      </c>
      <c r="O873" s="7" t="n">
        <v>0.70625</v>
      </c>
      <c r="P873" s="7" t="n">
        <v>0.748611111111111</v>
      </c>
      <c r="Q873" s="0" t="s">
        <v>3483</v>
      </c>
      <c r="S873" s="0" t="s">
        <v>120</v>
      </c>
      <c r="T873" s="0" t="s">
        <v>6091</v>
      </c>
    </row>
    <row r="874" customFormat="false" ht="15" hidden="false" customHeight="false" outlineLevel="0" collapsed="false">
      <c r="A874" s="170" t="n">
        <v>44250</v>
      </c>
      <c r="B874" s="0" t="s">
        <v>1459</v>
      </c>
      <c r="C874" s="1" t="n">
        <v>250</v>
      </c>
      <c r="D874" s="0" t="s">
        <v>821</v>
      </c>
      <c r="E874" s="0" t="s">
        <v>1460</v>
      </c>
      <c r="G874" s="174" t="n">
        <f aca="false">MONTH(A874)+100</f>
        <v>102</v>
      </c>
      <c r="H874" s="0" t="n">
        <f aca="false">IF(MONTH(A874)=MONTH(A873),H873+1,1001)</f>
        <v>1080</v>
      </c>
      <c r="I874" s="0" t="str">
        <f aca="false">YEAR(A874)&amp;RIGHT(G874,2)&amp;RIGHT(H874,3)</f>
        <v>202102080</v>
      </c>
      <c r="J874" s="122" t="s">
        <v>6323</v>
      </c>
      <c r="K874" s="0" t="s">
        <v>1461</v>
      </c>
      <c r="L874" s="0" t="s">
        <v>159</v>
      </c>
      <c r="M874" s="0" t="s">
        <v>2313</v>
      </c>
      <c r="N874" s="0" t="s">
        <v>80</v>
      </c>
      <c r="O874" s="7" t="n">
        <v>0.345833333333333</v>
      </c>
      <c r="P874" s="7" t="n">
        <v>0.361111111111111</v>
      </c>
      <c r="Q874" s="0" t="s">
        <v>1462</v>
      </c>
      <c r="R874" s="0" t="s">
        <v>898</v>
      </c>
      <c r="S874" s="0" t="s">
        <v>120</v>
      </c>
      <c r="T874" s="0" t="s">
        <v>6095</v>
      </c>
    </row>
    <row r="875" customFormat="false" ht="15" hidden="true" customHeight="false" outlineLevel="0" collapsed="false">
      <c r="A875" s="170" t="n">
        <v>44250</v>
      </c>
      <c r="B875" s="0" t="s">
        <v>3485</v>
      </c>
      <c r="C875" s="1" t="n">
        <v>250</v>
      </c>
      <c r="D875" s="0" t="s">
        <v>821</v>
      </c>
      <c r="E875" s="0" t="s">
        <v>3486</v>
      </c>
      <c r="G875" s="174" t="n">
        <f aca="false">MONTH(A875)+100</f>
        <v>102</v>
      </c>
      <c r="H875" s="0" t="n">
        <f aca="false">IF(MONTH(A875)=MONTH(A874),H874+1,1001)</f>
        <v>1081</v>
      </c>
      <c r="I875" s="0" t="str">
        <f aca="false">YEAR(A875)&amp;RIGHT(G875,2)&amp;RIGHT(H875,3)</f>
        <v>202102081</v>
      </c>
      <c r="J875" s="122" t="s">
        <v>6795</v>
      </c>
      <c r="L875" s="0" t="s">
        <v>159</v>
      </c>
      <c r="M875" s="0" t="s">
        <v>2313</v>
      </c>
      <c r="N875" s="0" t="s">
        <v>80</v>
      </c>
      <c r="O875" s="7" t="n">
        <v>0.372916666666667</v>
      </c>
      <c r="P875" s="7" t="n">
        <v>0.372916666666667</v>
      </c>
      <c r="Q875" s="0" t="s">
        <v>3487</v>
      </c>
      <c r="R875" s="0" t="s">
        <v>898</v>
      </c>
      <c r="S875" s="0" t="s">
        <v>120</v>
      </c>
      <c r="T875" s="0" t="s">
        <v>6095</v>
      </c>
    </row>
    <row r="876" customFormat="false" ht="15" hidden="true" customHeight="false" outlineLevel="0" collapsed="false">
      <c r="A876" s="170" t="n">
        <v>44250</v>
      </c>
      <c r="B876" s="0" t="s">
        <v>1554</v>
      </c>
      <c r="C876" s="1" t="n">
        <v>300</v>
      </c>
      <c r="D876" s="0" t="s">
        <v>104</v>
      </c>
      <c r="E876" s="0" t="s">
        <v>3488</v>
      </c>
      <c r="G876" s="174" t="n">
        <f aca="false">MONTH(A876)+100</f>
        <v>102</v>
      </c>
      <c r="H876" s="0" t="n">
        <f aca="false">IF(MONTH(A876)=MONTH(A875),H875+1,1001)</f>
        <v>1082</v>
      </c>
      <c r="I876" s="0" t="str">
        <f aca="false">YEAR(A876)&amp;RIGHT(G876,2)&amp;RIGHT(H876,3)</f>
        <v>202102082</v>
      </c>
      <c r="J876" s="122" t="s">
        <v>6796</v>
      </c>
      <c r="L876" s="0" t="s">
        <v>187</v>
      </c>
      <c r="M876" s="0" t="s">
        <v>2313</v>
      </c>
      <c r="N876" s="0" t="s">
        <v>80</v>
      </c>
      <c r="O876" s="7" t="n">
        <v>0.393055555555556</v>
      </c>
      <c r="P876" s="7" t="n">
        <v>0.411805555555556</v>
      </c>
      <c r="Q876" s="0" t="s">
        <v>3489</v>
      </c>
      <c r="S876" s="0" t="s">
        <v>120</v>
      </c>
      <c r="T876" s="0" t="s">
        <v>6095</v>
      </c>
    </row>
    <row r="877" customFormat="false" ht="15" hidden="true" customHeight="false" outlineLevel="0" collapsed="false">
      <c r="A877" s="170" t="n">
        <v>44250</v>
      </c>
      <c r="B877" s="0" t="s">
        <v>3490</v>
      </c>
      <c r="C877" s="1" t="n">
        <v>300</v>
      </c>
      <c r="D877" s="0" t="s">
        <v>104</v>
      </c>
      <c r="E877" s="0" t="s">
        <v>3491</v>
      </c>
      <c r="G877" s="174" t="n">
        <f aca="false">MONTH(A877)+100</f>
        <v>102</v>
      </c>
      <c r="H877" s="0" t="n">
        <f aca="false">IF(MONTH(A877)=MONTH(A876),H876+1,1001)</f>
        <v>1083</v>
      </c>
      <c r="I877" s="0" t="str">
        <f aca="false">YEAR(A877)&amp;RIGHT(G877,2)&amp;RIGHT(H877,3)</f>
        <v>202102083</v>
      </c>
      <c r="J877" s="122" t="s">
        <v>6797</v>
      </c>
      <c r="L877" s="0" t="s">
        <v>100</v>
      </c>
      <c r="M877" s="0" t="s">
        <v>2313</v>
      </c>
      <c r="N877" s="0" t="s">
        <v>80</v>
      </c>
      <c r="O877" s="7" t="n">
        <v>0.430555555555556</v>
      </c>
      <c r="P877" s="7" t="n">
        <v>0.449305555555556</v>
      </c>
      <c r="Q877" s="0" t="s">
        <v>3492</v>
      </c>
      <c r="S877" s="0" t="s">
        <v>120</v>
      </c>
      <c r="T877" s="0" t="s">
        <v>6095</v>
      </c>
    </row>
    <row r="878" customFormat="false" ht="15" hidden="true" customHeight="false" outlineLevel="0" collapsed="false">
      <c r="A878" s="170" t="n">
        <v>44250</v>
      </c>
      <c r="B878" s="0" t="s">
        <v>1948</v>
      </c>
      <c r="C878" s="1" t="n">
        <v>350</v>
      </c>
      <c r="D878" s="0" t="s">
        <v>104</v>
      </c>
      <c r="E878" s="0" t="s">
        <v>3493</v>
      </c>
      <c r="G878" s="174" t="n">
        <f aca="false">MONTH(A878)+100</f>
        <v>102</v>
      </c>
      <c r="H878" s="0" t="n">
        <f aca="false">IF(MONTH(A878)=MONTH(A877),H877+1,1001)</f>
        <v>1084</v>
      </c>
      <c r="I878" s="0" t="str">
        <f aca="false">YEAR(A878)&amp;RIGHT(G878,2)&amp;RIGHT(H878,3)</f>
        <v>202102084</v>
      </c>
      <c r="J878" s="122" t="s">
        <v>6798</v>
      </c>
      <c r="L878" s="0" t="s">
        <v>187</v>
      </c>
      <c r="M878" s="0" t="s">
        <v>2313</v>
      </c>
      <c r="N878" s="0" t="s">
        <v>80</v>
      </c>
      <c r="O878" s="7" t="n">
        <v>0.50625</v>
      </c>
      <c r="P878" s="7" t="n">
        <v>0.548611111111111</v>
      </c>
      <c r="Q878" s="0" t="s">
        <v>3494</v>
      </c>
      <c r="S878" s="0" t="s">
        <v>120</v>
      </c>
      <c r="T878" s="0" t="s">
        <v>6095</v>
      </c>
    </row>
    <row r="879" customFormat="false" ht="15" hidden="true" customHeight="false" outlineLevel="0" collapsed="false">
      <c r="A879" s="170" t="n">
        <v>44250</v>
      </c>
      <c r="B879" s="0" t="s">
        <v>1554</v>
      </c>
      <c r="C879" s="1" t="n">
        <v>350</v>
      </c>
      <c r="D879" s="0" t="s">
        <v>104</v>
      </c>
      <c r="E879" s="0" t="s">
        <v>3495</v>
      </c>
      <c r="G879" s="174" t="n">
        <f aca="false">MONTH(A879)+100</f>
        <v>102</v>
      </c>
      <c r="H879" s="0" t="n">
        <f aca="false">IF(MONTH(A879)=MONTH(A878),H878+1,1001)</f>
        <v>1085</v>
      </c>
      <c r="I879" s="0" t="str">
        <f aca="false">YEAR(A879)&amp;RIGHT(G879,2)&amp;RIGHT(H879,3)</f>
        <v>202102085</v>
      </c>
      <c r="J879" s="122" t="s">
        <v>6799</v>
      </c>
      <c r="L879" s="0" t="s">
        <v>187</v>
      </c>
      <c r="M879" s="0" t="s">
        <v>2313</v>
      </c>
      <c r="N879" s="0" t="s">
        <v>80</v>
      </c>
      <c r="O879" s="7" t="n">
        <v>0.661805555555556</v>
      </c>
      <c r="P879" s="7" t="n">
        <v>0.676388888888889</v>
      </c>
      <c r="Q879" s="0" t="s">
        <v>3496</v>
      </c>
      <c r="S879" s="0" t="s">
        <v>120</v>
      </c>
      <c r="T879" s="0" t="s">
        <v>6095</v>
      </c>
    </row>
    <row r="880" customFormat="false" ht="15" hidden="false" customHeight="false" outlineLevel="0" collapsed="false">
      <c r="A880" s="170" t="n">
        <v>44251</v>
      </c>
      <c r="B880" s="0" t="s">
        <v>3500</v>
      </c>
      <c r="C880" s="1" t="n">
        <v>350</v>
      </c>
      <c r="D880" s="0" t="s">
        <v>821</v>
      </c>
      <c r="E880" s="0" t="s">
        <v>3501</v>
      </c>
      <c r="G880" s="174" t="n">
        <f aca="false">MONTH(A880)+100</f>
        <v>102</v>
      </c>
      <c r="H880" s="0" t="n">
        <f aca="false">IF(MONTH(A880)=MONTH(A879),H879+1,1001)</f>
        <v>1086</v>
      </c>
      <c r="I880" s="0" t="str">
        <f aca="false">YEAR(A880)&amp;RIGHT(G880,2)&amp;RIGHT(H880,3)</f>
        <v>202102086</v>
      </c>
      <c r="J880" s="122" t="s">
        <v>6800</v>
      </c>
      <c r="K880" s="0" t="s">
        <v>3502</v>
      </c>
      <c r="L880" s="0" t="s">
        <v>100</v>
      </c>
      <c r="M880" s="0" t="s">
        <v>2313</v>
      </c>
      <c r="N880" s="0" t="s">
        <v>80</v>
      </c>
      <c r="O880" s="7" t="n">
        <v>0.59375</v>
      </c>
      <c r="P880" s="7" t="n">
        <v>0.609027777777778</v>
      </c>
      <c r="Q880" s="0" t="s">
        <v>3503</v>
      </c>
      <c r="S880" s="0" t="s">
        <v>120</v>
      </c>
      <c r="T880" s="0" t="s">
        <v>6089</v>
      </c>
    </row>
    <row r="881" customFormat="false" ht="15" hidden="false" customHeight="false" outlineLevel="0" collapsed="false">
      <c r="A881" s="170" t="n">
        <v>44251</v>
      </c>
      <c r="B881" s="0" t="s">
        <v>3504</v>
      </c>
      <c r="C881" s="1" t="n">
        <v>350</v>
      </c>
      <c r="D881" s="0" t="s">
        <v>821</v>
      </c>
      <c r="E881" s="0" t="s">
        <v>3505</v>
      </c>
      <c r="G881" s="174" t="n">
        <f aca="false">MONTH(A881)+100</f>
        <v>102</v>
      </c>
      <c r="H881" s="0" t="n">
        <f aca="false">IF(MONTH(A881)=MONTH(A880),H880+1,1001)</f>
        <v>1087</v>
      </c>
      <c r="I881" s="0" t="str">
        <f aca="false">YEAR(A881)&amp;RIGHT(G881,2)&amp;RIGHT(H881,3)</f>
        <v>202102087</v>
      </c>
      <c r="J881" s="122" t="s">
        <v>6801</v>
      </c>
      <c r="K881" s="0" t="s">
        <v>3506</v>
      </c>
      <c r="L881" s="0" t="s">
        <v>1720</v>
      </c>
      <c r="M881" s="0" t="s">
        <v>2313</v>
      </c>
      <c r="N881" s="0" t="s">
        <v>80</v>
      </c>
      <c r="O881" s="7" t="n">
        <v>0.65625</v>
      </c>
      <c r="P881" s="7" t="n">
        <v>0.681944444444444</v>
      </c>
      <c r="Q881" s="0" t="s">
        <v>3507</v>
      </c>
      <c r="R881" s="0" t="s">
        <v>3508</v>
      </c>
      <c r="S881" s="0" t="s">
        <v>120</v>
      </c>
      <c r="T881" s="0" t="s">
        <v>6089</v>
      </c>
    </row>
    <row r="882" customFormat="false" ht="15" hidden="true" customHeight="false" outlineLevel="0" collapsed="false">
      <c r="A882" s="170" t="n">
        <v>44251</v>
      </c>
      <c r="B882" s="0" t="s">
        <v>1089</v>
      </c>
      <c r="C882" s="1" t="n">
        <v>350</v>
      </c>
      <c r="D882" s="0" t="s">
        <v>104</v>
      </c>
      <c r="E882" s="0" t="s">
        <v>3509</v>
      </c>
      <c r="G882" s="174" t="n">
        <f aca="false">MONTH(A882)+100</f>
        <v>102</v>
      </c>
      <c r="H882" s="0" t="n">
        <f aca="false">IF(MONTH(A882)=MONTH(A881),H881+1,1001)</f>
        <v>1088</v>
      </c>
      <c r="I882" s="0" t="str">
        <f aca="false">YEAR(A882)&amp;RIGHT(G882,2)&amp;RIGHT(H882,3)</f>
        <v>202102088</v>
      </c>
      <c r="J882" s="122" t="s">
        <v>6802</v>
      </c>
      <c r="L882" s="0" t="s">
        <v>131</v>
      </c>
      <c r="M882" s="0" t="s">
        <v>2313</v>
      </c>
      <c r="N882" s="0" t="s">
        <v>80</v>
      </c>
      <c r="O882" s="7" t="n">
        <v>0.700694444444444</v>
      </c>
      <c r="P882" s="7" t="n">
        <v>0.749305555555556</v>
      </c>
      <c r="Q882" s="0" t="s">
        <v>3510</v>
      </c>
      <c r="S882" s="0" t="s">
        <v>120</v>
      </c>
      <c r="T882" s="0" t="s">
        <v>6089</v>
      </c>
    </row>
    <row r="883" customFormat="false" ht="15" hidden="false" customHeight="false" outlineLevel="0" collapsed="false">
      <c r="A883" s="170" t="n">
        <v>44252</v>
      </c>
      <c r="B883" s="0" t="s">
        <v>3514</v>
      </c>
      <c r="C883" s="1" t="n">
        <v>300</v>
      </c>
      <c r="D883" s="0" t="s">
        <v>821</v>
      </c>
      <c r="E883" s="122" t="s">
        <v>3515</v>
      </c>
      <c r="F883" s="0" t="s">
        <v>6088</v>
      </c>
      <c r="G883" s="174" t="n">
        <f aca="false">MONTH(A883)+100</f>
        <v>102</v>
      </c>
      <c r="H883" s="0" t="n">
        <f aca="false">IF(MONTH(A883)=MONTH(A882),H882+1,1001)</f>
        <v>1089</v>
      </c>
      <c r="I883" s="0" t="str">
        <f aca="false">YEAR(A883)&amp;RIGHT(G883,2)&amp;RIGHT(H883,3)</f>
        <v>202102089</v>
      </c>
      <c r="J883" s="122" t="s">
        <v>6803</v>
      </c>
      <c r="K883" s="0" t="s">
        <v>3516</v>
      </c>
      <c r="L883" s="0" t="s">
        <v>159</v>
      </c>
      <c r="N883" s="0" t="s">
        <v>757</v>
      </c>
      <c r="O883" s="57" t="n">
        <v>0.813888888888889</v>
      </c>
      <c r="P883" s="57" t="n">
        <v>0.813888888888889</v>
      </c>
      <c r="Q883" s="0" t="s">
        <v>3517</v>
      </c>
      <c r="S883" s="0" t="s">
        <v>120</v>
      </c>
      <c r="T883" s="0" t="s">
        <v>6097</v>
      </c>
    </row>
    <row r="884" customFormat="false" ht="15" hidden="true" customHeight="false" outlineLevel="0" collapsed="false">
      <c r="A884" s="170" t="n">
        <v>44253</v>
      </c>
      <c r="B884" s="0" t="s">
        <v>2626</v>
      </c>
      <c r="C884" s="1" t="n">
        <v>300</v>
      </c>
      <c r="D884" s="0" t="s">
        <v>104</v>
      </c>
      <c r="E884" s="0" t="s">
        <v>2627</v>
      </c>
      <c r="G884" s="174" t="n">
        <f aca="false">MONTH(A884)+100</f>
        <v>102</v>
      </c>
      <c r="H884" s="0" t="n">
        <f aca="false">IF(MONTH(A884)=MONTH(A883),H883+1,1001)</f>
        <v>1090</v>
      </c>
      <c r="I884" s="0" t="str">
        <f aca="false">YEAR(A884)&amp;RIGHT(G884,2)&amp;RIGHT(H884,3)</f>
        <v>202102090</v>
      </c>
      <c r="J884" s="122" t="s">
        <v>6602</v>
      </c>
      <c r="L884" s="0" t="s">
        <v>159</v>
      </c>
      <c r="M884" s="0" t="s">
        <v>2313</v>
      </c>
      <c r="N884" s="0" t="s">
        <v>80</v>
      </c>
      <c r="O884" s="7" t="n">
        <v>0.575694444444444</v>
      </c>
      <c r="P884" s="7" t="n">
        <v>0.58125</v>
      </c>
      <c r="Q884" s="0" t="s">
        <v>2628</v>
      </c>
      <c r="S884" s="0" t="s">
        <v>120</v>
      </c>
      <c r="T884" s="0" t="s">
        <v>5143</v>
      </c>
    </row>
    <row r="885" customFormat="false" ht="15" hidden="true" customHeight="false" outlineLevel="0" collapsed="false">
      <c r="A885" s="170" t="n">
        <v>44253</v>
      </c>
      <c r="B885" s="0" t="s">
        <v>3518</v>
      </c>
      <c r="C885" s="1" t="n">
        <v>300</v>
      </c>
      <c r="D885" s="0" t="s">
        <v>104</v>
      </c>
      <c r="E885" s="0" t="s">
        <v>3519</v>
      </c>
      <c r="G885" s="174" t="n">
        <f aca="false">MONTH(A885)+100</f>
        <v>102</v>
      </c>
      <c r="H885" s="0" t="n">
        <f aca="false">IF(MONTH(A885)=MONTH(A884),H884+1,1001)</f>
        <v>1091</v>
      </c>
      <c r="I885" s="0" t="str">
        <f aca="false">YEAR(A885)&amp;RIGHT(G885,2)&amp;RIGHT(H885,3)</f>
        <v>202102091</v>
      </c>
      <c r="J885" s="122" t="s">
        <v>6804</v>
      </c>
      <c r="L885" s="0" t="s">
        <v>113</v>
      </c>
      <c r="M885" s="0" t="s">
        <v>2313</v>
      </c>
      <c r="N885" s="0" t="s">
        <v>80</v>
      </c>
      <c r="O885" s="7" t="n">
        <v>0.59375</v>
      </c>
      <c r="P885" s="7" t="n">
        <v>0.632638888888889</v>
      </c>
      <c r="Q885" s="0" t="s">
        <v>3520</v>
      </c>
      <c r="S885" s="0" t="s">
        <v>120</v>
      </c>
      <c r="T885" s="0" t="s">
        <v>5143</v>
      </c>
    </row>
    <row r="886" customFormat="false" ht="15" hidden="true" customHeight="false" outlineLevel="0" collapsed="false">
      <c r="A886" s="170" t="n">
        <v>44253</v>
      </c>
      <c r="B886" s="0" t="s">
        <v>2201</v>
      </c>
      <c r="C886" s="1" t="n">
        <v>350</v>
      </c>
      <c r="D886" s="0" t="s">
        <v>104</v>
      </c>
      <c r="E886" s="0" t="s">
        <v>3521</v>
      </c>
      <c r="G886" s="174" t="n">
        <f aca="false">MONTH(A886)+100</f>
        <v>102</v>
      </c>
      <c r="H886" s="0" t="n">
        <f aca="false">IF(MONTH(A886)=MONTH(A885),H885+1,1001)</f>
        <v>1092</v>
      </c>
      <c r="I886" s="0" t="str">
        <f aca="false">YEAR(A886)&amp;RIGHT(G886,2)&amp;RIGHT(H886,3)</f>
        <v>202102092</v>
      </c>
      <c r="J886" s="122" t="s">
        <v>6805</v>
      </c>
      <c r="L886" s="0" t="s">
        <v>113</v>
      </c>
      <c r="M886" s="0" t="s">
        <v>2313</v>
      </c>
      <c r="N886" s="0" t="s">
        <v>80</v>
      </c>
      <c r="O886" s="7" t="n">
        <v>0.660416666666667</v>
      </c>
      <c r="P886" s="7" t="n">
        <v>0.660416666666667</v>
      </c>
      <c r="Q886" s="0" t="s">
        <v>3522</v>
      </c>
      <c r="S886" s="0" t="s">
        <v>120</v>
      </c>
      <c r="T886" s="0" t="s">
        <v>5143</v>
      </c>
    </row>
    <row r="887" customFormat="false" ht="15" hidden="true" customHeight="false" outlineLevel="0" collapsed="false">
      <c r="A887" s="170" t="n">
        <v>44254</v>
      </c>
      <c r="B887" s="0" t="s">
        <v>3527</v>
      </c>
      <c r="C887" s="1" t="n">
        <v>400</v>
      </c>
      <c r="D887" s="0" t="s">
        <v>104</v>
      </c>
      <c r="E887" s="0" t="s">
        <v>424</v>
      </c>
      <c r="G887" s="174" t="n">
        <f aca="false">MONTH(A887)+100</f>
        <v>102</v>
      </c>
      <c r="H887" s="0" t="n">
        <f aca="false">IF(MONTH(A887)=MONTH(A886),H886+1,1001)</f>
        <v>1093</v>
      </c>
      <c r="I887" s="0" t="str">
        <f aca="false">YEAR(A887)&amp;RIGHT(G887,2)&amp;RIGHT(H887,3)</f>
        <v>202102093</v>
      </c>
      <c r="J887" s="122" t="s">
        <v>6143</v>
      </c>
      <c r="L887" s="0" t="s">
        <v>113</v>
      </c>
      <c r="M887" s="0" t="s">
        <v>2313</v>
      </c>
      <c r="N887" s="0" t="s">
        <v>80</v>
      </c>
      <c r="O887" s="7" t="n">
        <v>0.597916666666667</v>
      </c>
      <c r="P887" s="7" t="n">
        <v>0.622916666666667</v>
      </c>
      <c r="Q887" s="0" t="s">
        <v>425</v>
      </c>
      <c r="S887" s="0" t="s">
        <v>120</v>
      </c>
      <c r="T887" s="0" t="s">
        <v>6106</v>
      </c>
    </row>
    <row r="888" customFormat="false" ht="15" hidden="true" customHeight="false" outlineLevel="0" collapsed="false">
      <c r="A888" s="170" t="n">
        <v>44254</v>
      </c>
      <c r="B888" s="0" t="s">
        <v>204</v>
      </c>
      <c r="C888" s="1" t="n">
        <v>300</v>
      </c>
      <c r="D888" s="0" t="s">
        <v>104</v>
      </c>
      <c r="E888" s="0" t="s">
        <v>205</v>
      </c>
      <c r="G888" s="174" t="n">
        <f aca="false">MONTH(A888)+100</f>
        <v>102</v>
      </c>
      <c r="H888" s="0" t="n">
        <f aca="false">IF(MONTH(A888)=MONTH(A887),H887+1,1001)</f>
        <v>1094</v>
      </c>
      <c r="I888" s="0" t="str">
        <f aca="false">YEAR(A888)&amp;RIGHT(G888,2)&amp;RIGHT(H888,3)</f>
        <v>202102094</v>
      </c>
      <c r="J888" s="122" t="s">
        <v>6107</v>
      </c>
      <c r="K888" s="0" t="s">
        <v>204</v>
      </c>
      <c r="L888" s="0" t="s">
        <v>79</v>
      </c>
      <c r="M888" s="0" t="s">
        <v>2313</v>
      </c>
      <c r="N888" s="0" t="s">
        <v>80</v>
      </c>
      <c r="O888" s="7" t="n">
        <v>0.650694444444444</v>
      </c>
      <c r="P888" s="7" t="n">
        <v>0.665972222222222</v>
      </c>
      <c r="Q888" s="0" t="s">
        <v>3528</v>
      </c>
      <c r="S888" s="0" t="s">
        <v>120</v>
      </c>
      <c r="T888" s="0" t="s">
        <v>6106</v>
      </c>
    </row>
    <row r="889" customFormat="false" ht="15" hidden="true" customHeight="false" outlineLevel="0" collapsed="false">
      <c r="A889" s="170" t="n">
        <v>44254</v>
      </c>
      <c r="B889" s="0" t="s">
        <v>686</v>
      </c>
      <c r="C889" s="1" t="n">
        <v>400</v>
      </c>
      <c r="D889" s="0" t="s">
        <v>104</v>
      </c>
      <c r="E889" s="0" t="s">
        <v>3529</v>
      </c>
      <c r="G889" s="174" t="n">
        <f aca="false">MONTH(A889)+100</f>
        <v>102</v>
      </c>
      <c r="H889" s="0" t="n">
        <f aca="false">IF(MONTH(A889)=MONTH(A888),H888+1,1001)</f>
        <v>1095</v>
      </c>
      <c r="I889" s="0" t="str">
        <f aca="false">YEAR(A889)&amp;RIGHT(G889,2)&amp;RIGHT(H889,3)</f>
        <v>202102095</v>
      </c>
      <c r="J889" s="122" t="s">
        <v>6806</v>
      </c>
      <c r="L889" s="0" t="s">
        <v>79</v>
      </c>
      <c r="M889" s="0" t="s">
        <v>2313</v>
      </c>
      <c r="N889" s="0" t="s">
        <v>80</v>
      </c>
      <c r="O889" s="7" t="n">
        <v>0.738194444444444</v>
      </c>
      <c r="P889" s="7" t="n">
        <v>0.775</v>
      </c>
      <c r="Q889" s="0" t="s">
        <v>3530</v>
      </c>
      <c r="S889" s="0" t="s">
        <v>120</v>
      </c>
      <c r="T889" s="0" t="s">
        <v>6106</v>
      </c>
    </row>
    <row r="890" customFormat="false" ht="15" hidden="false" customHeight="false" outlineLevel="0" collapsed="false">
      <c r="A890" s="170" t="n">
        <v>44256</v>
      </c>
      <c r="B890" s="0" t="s">
        <v>3058</v>
      </c>
      <c r="C890" s="1" t="n">
        <v>450</v>
      </c>
      <c r="D890" s="0" t="s">
        <v>1983</v>
      </c>
      <c r="E890" s="0" t="s">
        <v>2643</v>
      </c>
      <c r="G890" s="174" t="n">
        <f aca="false">MONTH(A890)+100</f>
        <v>103</v>
      </c>
      <c r="H890" s="0" t="n">
        <f aca="false">IF(MONTH(A890)=MONTH(A889),H889+1,1001)</f>
        <v>1001</v>
      </c>
      <c r="I890" s="0" t="str">
        <f aca="false">YEAR(A890)&amp;RIGHT(G890,2)&amp;RIGHT(H890,3)</f>
        <v>202103001</v>
      </c>
      <c r="J890" s="122" t="s">
        <v>6604</v>
      </c>
      <c r="K890" s="0" t="s">
        <v>2644</v>
      </c>
      <c r="L890" s="0" t="s">
        <v>79</v>
      </c>
      <c r="M890" s="0" t="s">
        <v>2313</v>
      </c>
      <c r="N890" s="0" t="s">
        <v>80</v>
      </c>
      <c r="O890" s="7" t="n">
        <v>0.616666666666667</v>
      </c>
      <c r="P890" s="7" t="n">
        <v>0.665277777777778</v>
      </c>
      <c r="Q890" s="0" t="s">
        <v>2645</v>
      </c>
      <c r="S890" s="0" t="s">
        <v>75</v>
      </c>
      <c r="T890" s="0" t="s">
        <v>6091</v>
      </c>
    </row>
    <row r="891" customFormat="false" ht="15" hidden="false" customHeight="false" outlineLevel="0" collapsed="false">
      <c r="A891" s="170" t="n">
        <v>44256</v>
      </c>
      <c r="B891" s="0" t="s">
        <v>3534</v>
      </c>
      <c r="C891" s="1" t="n">
        <v>450</v>
      </c>
      <c r="D891" s="0" t="s">
        <v>821</v>
      </c>
      <c r="E891" s="0" t="s">
        <v>3535</v>
      </c>
      <c r="G891" s="174" t="n">
        <f aca="false">MONTH(A891)+100</f>
        <v>103</v>
      </c>
      <c r="H891" s="0" t="n">
        <f aca="false">IF(MONTH(A891)=MONTH(A890),H890+1,1001)</f>
        <v>1002</v>
      </c>
      <c r="I891" s="0" t="str">
        <f aca="false">YEAR(A891)&amp;RIGHT(G891,2)&amp;RIGHT(H891,3)</f>
        <v>202103002</v>
      </c>
      <c r="J891" s="122" t="s">
        <v>6807</v>
      </c>
      <c r="K891" s="0" t="s">
        <v>3536</v>
      </c>
      <c r="L891" s="0" t="s">
        <v>113</v>
      </c>
      <c r="M891" s="0" t="s">
        <v>2313</v>
      </c>
      <c r="N891" s="0" t="s">
        <v>80</v>
      </c>
      <c r="O891" s="7" t="n">
        <v>0.345833333333333</v>
      </c>
      <c r="P891" s="7" t="n">
        <v>0.380555555555556</v>
      </c>
      <c r="Q891" s="0" t="s">
        <v>3537</v>
      </c>
      <c r="S891" s="0" t="s">
        <v>75</v>
      </c>
      <c r="T891" s="0" t="s">
        <v>6091</v>
      </c>
    </row>
    <row r="892" customFormat="false" ht="15" hidden="false" customHeight="false" outlineLevel="0" collapsed="false">
      <c r="A892" s="170" t="n">
        <v>44256</v>
      </c>
      <c r="B892" s="0" t="s">
        <v>3538</v>
      </c>
      <c r="C892" s="1" t="n">
        <v>400</v>
      </c>
      <c r="D892" s="0" t="s">
        <v>821</v>
      </c>
      <c r="E892" s="0" t="s">
        <v>3539</v>
      </c>
      <c r="G892" s="174" t="n">
        <f aca="false">MONTH(A892)+100</f>
        <v>103</v>
      </c>
      <c r="H892" s="0" t="n">
        <f aca="false">IF(MONTH(A892)=MONTH(A891),H891+1,1001)</f>
        <v>1003</v>
      </c>
      <c r="I892" s="0" t="str">
        <f aca="false">YEAR(A892)&amp;RIGHT(G892,2)&amp;RIGHT(H892,3)</f>
        <v>202103003</v>
      </c>
      <c r="J892" s="122" t="s">
        <v>6808</v>
      </c>
      <c r="K892" s="0" t="s">
        <v>3540</v>
      </c>
      <c r="L892" s="0" t="s">
        <v>113</v>
      </c>
      <c r="M892" s="0" t="s">
        <v>2313</v>
      </c>
      <c r="N892" s="0" t="s">
        <v>80</v>
      </c>
      <c r="O892" s="7" t="n">
        <v>0.401388888888889</v>
      </c>
      <c r="P892" s="7" t="n">
        <v>0.4125</v>
      </c>
      <c r="Q892" s="0" t="s">
        <v>3541</v>
      </c>
      <c r="S892" s="0" t="s">
        <v>75</v>
      </c>
      <c r="T892" s="0" t="s">
        <v>6091</v>
      </c>
    </row>
    <row r="893" customFormat="false" ht="15" hidden="false" customHeight="false" outlineLevel="0" collapsed="false">
      <c r="A893" s="170" t="n">
        <v>44256</v>
      </c>
      <c r="B893" s="0" t="s">
        <v>3542</v>
      </c>
      <c r="C893" s="1" t="n">
        <v>450</v>
      </c>
      <c r="D893" s="0" t="s">
        <v>821</v>
      </c>
      <c r="E893" s="0" t="s">
        <v>3543</v>
      </c>
      <c r="G893" s="174" t="n">
        <f aca="false">MONTH(A893)+100</f>
        <v>103</v>
      </c>
      <c r="H893" s="0" t="n">
        <f aca="false">IF(MONTH(A893)=MONTH(A892),H892+1,1001)</f>
        <v>1004</v>
      </c>
      <c r="I893" s="0" t="str">
        <f aca="false">YEAR(A893)&amp;RIGHT(G893,2)&amp;RIGHT(H893,3)</f>
        <v>202103004</v>
      </c>
      <c r="J893" s="122" t="s">
        <v>6809</v>
      </c>
      <c r="K893" s="0" t="s">
        <v>3544</v>
      </c>
      <c r="L893" s="0" t="s">
        <v>131</v>
      </c>
      <c r="M893" s="0" t="s">
        <v>2313</v>
      </c>
      <c r="N893" s="0" t="s">
        <v>80</v>
      </c>
      <c r="O893" s="7" t="n">
        <v>0.775</v>
      </c>
      <c r="P893" s="7" t="n">
        <v>0.795138888888889</v>
      </c>
      <c r="Q893" s="0" t="s">
        <v>3545</v>
      </c>
      <c r="S893" s="0" t="s">
        <v>75</v>
      </c>
      <c r="T893" s="0" t="s">
        <v>6091</v>
      </c>
    </row>
    <row r="894" customFormat="false" ht="15" hidden="true" customHeight="false" outlineLevel="0" collapsed="false">
      <c r="A894" s="170" t="n">
        <v>44256</v>
      </c>
      <c r="B894" s="0" t="s">
        <v>1546</v>
      </c>
      <c r="C894" s="1" t="n">
        <v>300</v>
      </c>
      <c r="D894" s="0" t="s">
        <v>104</v>
      </c>
      <c r="E894" s="0" t="s">
        <v>3546</v>
      </c>
      <c r="G894" s="174" t="n">
        <f aca="false">MONTH(A894)+100</f>
        <v>103</v>
      </c>
      <c r="H894" s="0" t="n">
        <f aca="false">IF(MONTH(A894)=MONTH(A893),H893+1,1001)</f>
        <v>1005</v>
      </c>
      <c r="I894" s="0" t="str">
        <f aca="false">YEAR(A894)&amp;RIGHT(G894,2)&amp;RIGHT(H894,3)</f>
        <v>202103005</v>
      </c>
      <c r="J894" s="122" t="s">
        <v>6810</v>
      </c>
      <c r="L894" s="0" t="s">
        <v>100</v>
      </c>
      <c r="M894" s="0" t="s">
        <v>2313</v>
      </c>
      <c r="N894" s="0" t="s">
        <v>80</v>
      </c>
      <c r="O894" s="7" t="n">
        <v>0.590972222222222</v>
      </c>
      <c r="P894" s="7" t="n">
        <v>0.600694444444444</v>
      </c>
      <c r="Q894" s="0" t="s">
        <v>3547</v>
      </c>
      <c r="S894" s="0" t="s">
        <v>75</v>
      </c>
      <c r="T894" s="0" t="s">
        <v>6091</v>
      </c>
    </row>
    <row r="895" customFormat="false" ht="15" hidden="false" customHeight="false" outlineLevel="0" collapsed="false">
      <c r="A895" s="170" t="n">
        <v>44257</v>
      </c>
      <c r="B895" s="0" t="s">
        <v>1124</v>
      </c>
      <c r="C895" s="1" t="n">
        <v>500</v>
      </c>
      <c r="D895" s="0" t="s">
        <v>1983</v>
      </c>
      <c r="E895" s="0" t="s">
        <v>1125</v>
      </c>
      <c r="G895" s="174" t="n">
        <f aca="false">MONTH(A895)+100</f>
        <v>103</v>
      </c>
      <c r="H895" s="0" t="n">
        <f aca="false">IF(MONTH(A895)=MONTH(A894),H894+1,1001)</f>
        <v>1006</v>
      </c>
      <c r="I895" s="0" t="str">
        <f aca="false">YEAR(A895)&amp;RIGHT(G895,2)&amp;RIGHT(H895,3)</f>
        <v>202103006</v>
      </c>
      <c r="J895" s="122" t="s">
        <v>6253</v>
      </c>
      <c r="K895" s="0" t="s">
        <v>1126</v>
      </c>
      <c r="L895" s="0" t="s">
        <v>113</v>
      </c>
      <c r="M895" s="0" t="s">
        <v>2313</v>
      </c>
      <c r="N895" s="0" t="s">
        <v>80</v>
      </c>
      <c r="O895" s="7" t="n">
        <v>0.657638888888889</v>
      </c>
      <c r="P895" s="7" t="n">
        <v>0.661111111111111</v>
      </c>
      <c r="Q895" s="0" t="s">
        <v>1127</v>
      </c>
      <c r="S895" s="0" t="s">
        <v>75</v>
      </c>
      <c r="T895" s="0" t="s">
        <v>6095</v>
      </c>
    </row>
    <row r="896" customFormat="false" ht="15" hidden="true" customHeight="false" outlineLevel="0" collapsed="false">
      <c r="A896" s="170" t="n">
        <v>44257</v>
      </c>
      <c r="B896" s="0" t="s">
        <v>504</v>
      </c>
      <c r="C896" s="1" t="n">
        <v>350</v>
      </c>
      <c r="D896" s="0" t="s">
        <v>104</v>
      </c>
      <c r="E896" s="0" t="s">
        <v>2579</v>
      </c>
      <c r="G896" s="174" t="n">
        <f aca="false">MONTH(A896)+100</f>
        <v>103</v>
      </c>
      <c r="H896" s="0" t="n">
        <f aca="false">IF(MONTH(A896)=MONTH(A895),H895+1,1001)</f>
        <v>1007</v>
      </c>
      <c r="I896" s="0" t="str">
        <f aca="false">YEAR(A896)&amp;RIGHT(G896,2)&amp;RIGHT(H896,3)</f>
        <v>202103007</v>
      </c>
      <c r="J896" s="122" t="s">
        <v>6593</v>
      </c>
      <c r="L896" s="0" t="s">
        <v>113</v>
      </c>
      <c r="M896" s="0" t="s">
        <v>2313</v>
      </c>
      <c r="N896" s="0" t="s">
        <v>80</v>
      </c>
      <c r="O896" s="7" t="n">
        <v>0.407638888888889</v>
      </c>
      <c r="P896" s="7" t="n">
        <v>0.432638888888889</v>
      </c>
      <c r="Q896" s="0" t="s">
        <v>2580</v>
      </c>
      <c r="S896" s="0" t="s">
        <v>75</v>
      </c>
      <c r="T896" s="0" t="s">
        <v>6095</v>
      </c>
    </row>
    <row r="897" customFormat="false" ht="15" hidden="false" customHeight="false" outlineLevel="0" collapsed="false">
      <c r="A897" s="170" t="n">
        <v>44258</v>
      </c>
      <c r="B897" s="0" t="s">
        <v>3563</v>
      </c>
      <c r="C897" s="1" t="n">
        <v>450</v>
      </c>
      <c r="D897" s="0" t="s">
        <v>821</v>
      </c>
      <c r="E897" s="0" t="s">
        <v>3564</v>
      </c>
      <c r="G897" s="174" t="n">
        <f aca="false">MONTH(A897)+100</f>
        <v>103</v>
      </c>
      <c r="H897" s="0" t="n">
        <f aca="false">IF(MONTH(A897)=MONTH(A896),H896+1,1001)</f>
        <v>1008</v>
      </c>
      <c r="I897" s="0" t="str">
        <f aca="false">YEAR(A897)&amp;RIGHT(G897,2)&amp;RIGHT(H897,3)</f>
        <v>202103008</v>
      </c>
      <c r="J897" s="122" t="s">
        <v>6811</v>
      </c>
      <c r="K897" s="0" t="s">
        <v>3565</v>
      </c>
      <c r="L897" s="0" t="s">
        <v>131</v>
      </c>
      <c r="M897" s="0" t="s">
        <v>2313</v>
      </c>
      <c r="N897" s="0" t="s">
        <v>80</v>
      </c>
      <c r="O897" s="7" t="n">
        <v>0.502083333333333</v>
      </c>
      <c r="P897" s="7" t="n">
        <v>0.545833333333333</v>
      </c>
      <c r="Q897" s="0" t="s">
        <v>3566</v>
      </c>
      <c r="S897" s="0" t="s">
        <v>75</v>
      </c>
      <c r="T897" s="0" t="s">
        <v>6089</v>
      </c>
    </row>
    <row r="898" customFormat="false" ht="15" hidden="true" customHeight="false" outlineLevel="0" collapsed="false">
      <c r="A898" s="170" t="n">
        <v>44258</v>
      </c>
      <c r="B898" s="0" t="s">
        <v>3567</v>
      </c>
      <c r="C898" s="1" t="n">
        <v>300</v>
      </c>
      <c r="D898" s="0" t="s">
        <v>104</v>
      </c>
      <c r="E898" s="0" t="s">
        <v>3568</v>
      </c>
      <c r="G898" s="174" t="n">
        <f aca="false">MONTH(A898)+100</f>
        <v>103</v>
      </c>
      <c r="H898" s="0" t="n">
        <f aca="false">IF(MONTH(A898)=MONTH(A897),H897+1,1001)</f>
        <v>1009</v>
      </c>
      <c r="I898" s="0" t="str">
        <f aca="false">YEAR(A898)&amp;RIGHT(G898,2)&amp;RIGHT(H898,3)</f>
        <v>202103009</v>
      </c>
      <c r="J898" s="122" t="s">
        <v>6812</v>
      </c>
      <c r="L898" s="0" t="s">
        <v>183</v>
      </c>
      <c r="M898" s="0" t="s">
        <v>2313</v>
      </c>
      <c r="N898" s="0" t="s">
        <v>80</v>
      </c>
      <c r="O898" s="7" t="n">
        <v>0.599305555555556</v>
      </c>
      <c r="P898" s="7" t="n">
        <v>0.608333333333333</v>
      </c>
      <c r="Q898" s="0" t="s">
        <v>3569</v>
      </c>
      <c r="S898" s="0" t="s">
        <v>75</v>
      </c>
      <c r="T898" s="0" t="s">
        <v>6089</v>
      </c>
    </row>
    <row r="899" customFormat="false" ht="15" hidden="false" customHeight="false" outlineLevel="0" collapsed="false">
      <c r="A899" s="170" t="n">
        <v>44259</v>
      </c>
      <c r="B899" s="0" t="s">
        <v>3573</v>
      </c>
      <c r="C899" s="1" t="n">
        <v>400</v>
      </c>
      <c r="D899" s="0" t="s">
        <v>821</v>
      </c>
      <c r="E899" s="0" t="s">
        <v>3574</v>
      </c>
      <c r="G899" s="174" t="n">
        <f aca="false">MONTH(A899)+100</f>
        <v>103</v>
      </c>
      <c r="H899" s="0" t="n">
        <f aca="false">IF(MONTH(A899)=MONTH(A898),H898+1,1001)</f>
        <v>1010</v>
      </c>
      <c r="I899" s="0" t="str">
        <f aca="false">YEAR(A899)&amp;RIGHT(G899,2)&amp;RIGHT(H899,3)</f>
        <v>202103010</v>
      </c>
      <c r="J899" s="122" t="s">
        <v>6813</v>
      </c>
      <c r="K899" s="0" t="s">
        <v>233</v>
      </c>
      <c r="L899" s="0" t="s">
        <v>113</v>
      </c>
      <c r="M899" s="0" t="s">
        <v>2313</v>
      </c>
      <c r="N899" s="0" t="s">
        <v>80</v>
      </c>
      <c r="O899" s="7" t="n">
        <v>0.590972222222222</v>
      </c>
      <c r="P899" s="7" t="n">
        <v>0.601388888888889</v>
      </c>
      <c r="Q899" s="0" t="s">
        <v>3575</v>
      </c>
      <c r="S899" s="0" t="s">
        <v>75</v>
      </c>
      <c r="T899" s="0" t="s">
        <v>6097</v>
      </c>
    </row>
    <row r="900" customFormat="false" ht="15" hidden="true" customHeight="false" outlineLevel="0" collapsed="false">
      <c r="A900" s="170" t="n">
        <v>44259</v>
      </c>
      <c r="B900" s="0" t="s">
        <v>2201</v>
      </c>
      <c r="C900" s="1" t="n">
        <v>350</v>
      </c>
      <c r="D900" s="0" t="s">
        <v>104</v>
      </c>
      <c r="E900" s="0" t="s">
        <v>2202</v>
      </c>
      <c r="G900" s="174" t="n">
        <f aca="false">MONTH(A900)+100</f>
        <v>103</v>
      </c>
      <c r="H900" s="0" t="n">
        <f aca="false">IF(MONTH(A900)=MONTH(A899),H899+1,1001)</f>
        <v>1011</v>
      </c>
      <c r="I900" s="0" t="str">
        <f aca="false">YEAR(A900)&amp;RIGHT(G900,2)&amp;RIGHT(H900,3)</f>
        <v>202103011</v>
      </c>
      <c r="J900" s="122" t="s">
        <v>6502</v>
      </c>
      <c r="L900" s="0" t="s">
        <v>113</v>
      </c>
      <c r="M900" s="0" t="s">
        <v>2313</v>
      </c>
      <c r="N900" s="0" t="s">
        <v>80</v>
      </c>
      <c r="O900" s="7" t="n">
        <v>0.431944444444444</v>
      </c>
      <c r="P900" s="7" t="n">
        <v>0.44375</v>
      </c>
      <c r="Q900" s="0" t="s">
        <v>2203</v>
      </c>
      <c r="S900" s="0" t="s">
        <v>75</v>
      </c>
      <c r="T900" s="0" t="s">
        <v>6097</v>
      </c>
    </row>
    <row r="901" customFormat="false" ht="15" hidden="true" customHeight="false" outlineLevel="0" collapsed="false">
      <c r="A901" s="170" t="n">
        <v>44260</v>
      </c>
      <c r="B901" s="0" t="s">
        <v>1412</v>
      </c>
      <c r="C901" s="1" t="n">
        <v>350</v>
      </c>
      <c r="D901" s="0" t="s">
        <v>104</v>
      </c>
      <c r="E901" s="0" t="s">
        <v>3590</v>
      </c>
      <c r="G901" s="174" t="n">
        <f aca="false">MONTH(A901)+100</f>
        <v>103</v>
      </c>
      <c r="H901" s="0" t="n">
        <f aca="false">IF(MONTH(A901)=MONTH(A900),H900+1,1001)</f>
        <v>1012</v>
      </c>
      <c r="I901" s="0" t="str">
        <f aca="false">YEAR(A901)&amp;RIGHT(G901,2)&amp;RIGHT(H901,3)</f>
        <v>202103012</v>
      </c>
      <c r="J901" s="122" t="s">
        <v>6814</v>
      </c>
      <c r="L901" s="0" t="s">
        <v>100</v>
      </c>
      <c r="M901" s="0" t="s">
        <v>2313</v>
      </c>
      <c r="N901" s="0" t="s">
        <v>80</v>
      </c>
      <c r="O901" s="7" t="n">
        <v>0.638888888888889</v>
      </c>
      <c r="P901" s="7" t="n">
        <v>0.647222222222222</v>
      </c>
      <c r="Q901" s="0" t="s">
        <v>3591</v>
      </c>
      <c r="S901" s="0" t="s">
        <v>75</v>
      </c>
      <c r="T901" s="0" t="s">
        <v>5143</v>
      </c>
    </row>
    <row r="902" customFormat="false" ht="15" hidden="true" customHeight="false" outlineLevel="0" collapsed="false">
      <c r="A902" s="170" t="n">
        <v>44260</v>
      </c>
      <c r="B902" s="0" t="s">
        <v>3592</v>
      </c>
      <c r="C902" s="1" t="n">
        <v>300</v>
      </c>
      <c r="D902" s="0" t="s">
        <v>104</v>
      </c>
      <c r="E902" s="0" t="s">
        <v>3593</v>
      </c>
      <c r="G902" s="174" t="n">
        <f aca="false">MONTH(A902)+100</f>
        <v>103</v>
      </c>
      <c r="H902" s="0" t="n">
        <f aca="false">IF(MONTH(A902)=MONTH(A901),H901+1,1001)</f>
        <v>1013</v>
      </c>
      <c r="I902" s="0" t="str">
        <f aca="false">YEAR(A902)&amp;RIGHT(G902,2)&amp;RIGHT(H902,3)</f>
        <v>202103013</v>
      </c>
      <c r="J902" s="122" t="s">
        <v>6815</v>
      </c>
      <c r="L902" s="0" t="s">
        <v>100</v>
      </c>
      <c r="M902" s="0" t="s">
        <v>2313</v>
      </c>
      <c r="N902" s="0" t="s">
        <v>80</v>
      </c>
      <c r="O902" s="7" t="n">
        <v>0.678472222222222</v>
      </c>
      <c r="P902" s="7" t="n">
        <v>0.684722222222222</v>
      </c>
      <c r="Q902" s="0" t="s">
        <v>3594</v>
      </c>
      <c r="S902" s="0" t="s">
        <v>75</v>
      </c>
      <c r="T902" s="0" t="s">
        <v>5143</v>
      </c>
    </row>
    <row r="903" customFormat="false" ht="15" hidden="false" customHeight="false" outlineLevel="0" collapsed="false">
      <c r="A903" s="170" t="n">
        <v>44261</v>
      </c>
      <c r="B903" s="0" t="s">
        <v>3596</v>
      </c>
      <c r="C903" s="1" t="n">
        <v>400</v>
      </c>
      <c r="D903" s="0" t="s">
        <v>821</v>
      </c>
      <c r="E903" s="0" t="s">
        <v>3597</v>
      </c>
      <c r="G903" s="174" t="n">
        <f aca="false">MONTH(A903)+100</f>
        <v>103</v>
      </c>
      <c r="H903" s="0" t="n">
        <f aca="false">IF(MONTH(A903)=MONTH(A902),H902+1,1001)</f>
        <v>1014</v>
      </c>
      <c r="I903" s="0" t="str">
        <f aca="false">YEAR(A903)&amp;RIGHT(G903,2)&amp;RIGHT(H903,3)</f>
        <v>202103014</v>
      </c>
      <c r="J903" s="122" t="s">
        <v>6816</v>
      </c>
      <c r="K903" s="0" t="s">
        <v>233</v>
      </c>
      <c r="L903" s="0" t="s">
        <v>876</v>
      </c>
      <c r="M903" s="0" t="s">
        <v>2313</v>
      </c>
      <c r="N903" s="0" t="s">
        <v>80</v>
      </c>
      <c r="O903" s="7" t="n">
        <v>0.490972222222222</v>
      </c>
      <c r="P903" s="7" t="n">
        <v>0.520138888888889</v>
      </c>
      <c r="Q903" s="0" t="s">
        <v>3598</v>
      </c>
      <c r="S903" s="0" t="s">
        <v>75</v>
      </c>
      <c r="T903" s="0" t="s">
        <v>6106</v>
      </c>
    </row>
    <row r="904" customFormat="false" ht="15" hidden="false" customHeight="false" outlineLevel="0" collapsed="false">
      <c r="A904" s="170" t="n">
        <v>44261</v>
      </c>
      <c r="B904" s="0" t="s">
        <v>3599</v>
      </c>
      <c r="C904" s="1" t="n">
        <v>300</v>
      </c>
      <c r="D904" s="0" t="s">
        <v>821</v>
      </c>
      <c r="E904" s="0" t="s">
        <v>3600</v>
      </c>
      <c r="G904" s="174" t="n">
        <f aca="false">MONTH(A904)+100</f>
        <v>103</v>
      </c>
      <c r="H904" s="0" t="n">
        <f aca="false">IF(MONTH(A904)=MONTH(A903),H903+1,1001)</f>
        <v>1015</v>
      </c>
      <c r="I904" s="0" t="str">
        <f aca="false">YEAR(A904)&amp;RIGHT(G904,2)&amp;RIGHT(H904,3)</f>
        <v>202103015</v>
      </c>
      <c r="J904" s="122" t="s">
        <v>6817</v>
      </c>
      <c r="K904" s="0" t="s">
        <v>233</v>
      </c>
      <c r="L904" s="0" t="s">
        <v>159</v>
      </c>
      <c r="M904" s="0" t="s">
        <v>2313</v>
      </c>
      <c r="N904" s="0" t="s">
        <v>80</v>
      </c>
      <c r="O904" s="7" t="n">
        <v>0.551388888888889</v>
      </c>
      <c r="P904" s="7" t="n">
        <v>0.592361111111111</v>
      </c>
      <c r="Q904" s="0" t="s">
        <v>3601</v>
      </c>
      <c r="S904" s="0" t="s">
        <v>75</v>
      </c>
      <c r="T904" s="0" t="s">
        <v>6106</v>
      </c>
    </row>
    <row r="905" customFormat="false" ht="15" hidden="false" customHeight="false" outlineLevel="0" collapsed="false">
      <c r="A905" s="170" t="n">
        <v>44261</v>
      </c>
      <c r="B905" s="0" t="s">
        <v>3602</v>
      </c>
      <c r="C905" s="1" t="n">
        <v>350</v>
      </c>
      <c r="D905" s="0" t="s">
        <v>821</v>
      </c>
      <c r="E905" s="0" t="s">
        <v>3603</v>
      </c>
      <c r="G905" s="174" t="n">
        <f aca="false">MONTH(A905)+100</f>
        <v>103</v>
      </c>
      <c r="H905" s="0" t="n">
        <f aca="false">IF(MONTH(A905)=MONTH(A904),H904+1,1001)</f>
        <v>1016</v>
      </c>
      <c r="I905" s="0" t="str">
        <f aca="false">YEAR(A905)&amp;RIGHT(G905,2)&amp;RIGHT(H905,3)</f>
        <v>202103016</v>
      </c>
      <c r="J905" s="122" t="s">
        <v>6818</v>
      </c>
      <c r="K905" s="0" t="s">
        <v>233</v>
      </c>
      <c r="L905" s="0" t="s">
        <v>100</v>
      </c>
      <c r="M905" s="0" t="s">
        <v>2313</v>
      </c>
      <c r="N905" s="0" t="s">
        <v>80</v>
      </c>
      <c r="O905" s="7" t="n">
        <v>0.658333333333333</v>
      </c>
      <c r="P905" s="7" t="n">
        <v>0.670138888888889</v>
      </c>
      <c r="Q905" s="0" t="s">
        <v>3604</v>
      </c>
      <c r="S905" s="0" t="s">
        <v>75</v>
      </c>
      <c r="T905" s="0" t="s">
        <v>6106</v>
      </c>
    </row>
    <row r="906" customFormat="false" ht="15" hidden="false" customHeight="false" outlineLevel="0" collapsed="false">
      <c r="A906" s="170" t="n">
        <v>44261</v>
      </c>
      <c r="B906" s="0" t="s">
        <v>3605</v>
      </c>
      <c r="C906" s="1" t="n">
        <v>380</v>
      </c>
      <c r="D906" s="0" t="s">
        <v>821</v>
      </c>
      <c r="E906" s="0" t="s">
        <v>3606</v>
      </c>
      <c r="G906" s="174" t="n">
        <f aca="false">MONTH(A906)+100</f>
        <v>103</v>
      </c>
      <c r="H906" s="0" t="n">
        <f aca="false">IF(MONTH(A906)=MONTH(A905),H905+1,1001)</f>
        <v>1017</v>
      </c>
      <c r="I906" s="0" t="str">
        <f aca="false">YEAR(A906)&amp;RIGHT(G906,2)&amp;RIGHT(H906,3)</f>
        <v>202103017</v>
      </c>
      <c r="J906" s="122" t="s">
        <v>6819</v>
      </c>
      <c r="K906" s="0" t="s">
        <v>3607</v>
      </c>
      <c r="L906" s="0" t="s">
        <v>100</v>
      </c>
      <c r="M906" s="0" t="s">
        <v>2313</v>
      </c>
      <c r="N906" s="0" t="s">
        <v>80</v>
      </c>
      <c r="O906" s="7" t="n">
        <v>0.690277777777778</v>
      </c>
      <c r="P906" s="7" t="n">
        <v>0.697222222222222</v>
      </c>
      <c r="Q906" s="0" t="s">
        <v>3608</v>
      </c>
      <c r="S906" s="0" t="s">
        <v>75</v>
      </c>
      <c r="T906" s="0" t="s">
        <v>6106</v>
      </c>
    </row>
    <row r="907" customFormat="false" ht="15" hidden="true" customHeight="false" outlineLevel="0" collapsed="false">
      <c r="A907" s="170" t="n">
        <v>44263</v>
      </c>
      <c r="B907" s="0" t="s">
        <v>3613</v>
      </c>
      <c r="C907" s="1" t="n">
        <v>400</v>
      </c>
      <c r="D907" s="0" t="s">
        <v>104</v>
      </c>
      <c r="E907" s="122" t="s">
        <v>3614</v>
      </c>
      <c r="F907" s="0" t="s">
        <v>6088</v>
      </c>
      <c r="G907" s="174" t="n">
        <f aca="false">MONTH(A907)+100</f>
        <v>103</v>
      </c>
      <c r="H907" s="0" t="n">
        <f aca="false">IF(MONTH(A907)=MONTH(A906),H906+1,1001)</f>
        <v>1018</v>
      </c>
      <c r="I907" s="0" t="str">
        <f aca="false">YEAR(A907)&amp;RIGHT(G907,2)&amp;RIGHT(H907,3)</f>
        <v>202103018</v>
      </c>
      <c r="J907" s="122" t="s">
        <v>6820</v>
      </c>
      <c r="L907" s="0" t="s">
        <v>113</v>
      </c>
      <c r="M907" s="0" t="s">
        <v>2313</v>
      </c>
      <c r="N907" s="0" t="s">
        <v>80</v>
      </c>
      <c r="O907" s="7" t="n">
        <v>0.3375</v>
      </c>
      <c r="P907" s="7" t="n">
        <v>0.367361111111111</v>
      </c>
      <c r="Q907" s="0" t="s">
        <v>3615</v>
      </c>
      <c r="S907" s="0" t="s">
        <v>115</v>
      </c>
      <c r="T907" s="0" t="s">
        <v>6091</v>
      </c>
    </row>
    <row r="908" customFormat="false" ht="15" hidden="true" customHeight="false" outlineLevel="0" collapsed="false">
      <c r="A908" s="170" t="n">
        <v>44263</v>
      </c>
      <c r="B908" s="0" t="s">
        <v>3616</v>
      </c>
      <c r="C908" s="1" t="n">
        <v>400</v>
      </c>
      <c r="D908" s="0" t="s">
        <v>104</v>
      </c>
      <c r="E908" s="0" t="s">
        <v>3617</v>
      </c>
      <c r="G908" s="174" t="n">
        <f aca="false">MONTH(A908)+100</f>
        <v>103</v>
      </c>
      <c r="H908" s="0" t="n">
        <f aca="false">IF(MONTH(A908)=MONTH(A907),H907+1,1001)</f>
        <v>1019</v>
      </c>
      <c r="I908" s="0" t="str">
        <f aca="false">YEAR(A908)&amp;RIGHT(G908,2)&amp;RIGHT(H908,3)</f>
        <v>202103019</v>
      </c>
      <c r="J908" s="122" t="s">
        <v>6821</v>
      </c>
      <c r="L908" s="0" t="s">
        <v>131</v>
      </c>
      <c r="M908" s="0" t="s">
        <v>2313</v>
      </c>
      <c r="N908" s="0" t="s">
        <v>80</v>
      </c>
      <c r="O908" s="7" t="n">
        <v>0.450694444444444</v>
      </c>
      <c r="P908" s="7" t="n">
        <v>0.502083333333333</v>
      </c>
      <c r="Q908" s="0" t="s">
        <v>3618</v>
      </c>
      <c r="S908" s="0" t="s">
        <v>115</v>
      </c>
      <c r="T908" s="0" t="s">
        <v>6091</v>
      </c>
    </row>
    <row r="909" customFormat="false" ht="15" hidden="true" customHeight="false" outlineLevel="0" collapsed="false">
      <c r="A909" s="170" t="n">
        <v>44263</v>
      </c>
      <c r="B909" s="0" t="s">
        <v>3619</v>
      </c>
      <c r="C909" s="1" t="n">
        <v>300</v>
      </c>
      <c r="D909" s="0" t="s">
        <v>104</v>
      </c>
      <c r="E909" s="0" t="s">
        <v>3620</v>
      </c>
      <c r="G909" s="174" t="n">
        <f aca="false">MONTH(A909)+100</f>
        <v>103</v>
      </c>
      <c r="H909" s="0" t="n">
        <f aca="false">IF(MONTH(A909)=MONTH(A908),H908+1,1001)</f>
        <v>1020</v>
      </c>
      <c r="I909" s="0" t="str">
        <f aca="false">YEAR(A909)&amp;RIGHT(G909,2)&amp;RIGHT(H909,3)</f>
        <v>202103020</v>
      </c>
      <c r="J909" s="122" t="s">
        <v>6822</v>
      </c>
      <c r="L909" s="0" t="s">
        <v>131</v>
      </c>
      <c r="M909" s="0" t="s">
        <v>2313</v>
      </c>
      <c r="N909" s="0" t="s">
        <v>80</v>
      </c>
      <c r="O909" s="7" t="n">
        <v>0.539583333333333</v>
      </c>
      <c r="P909" s="7" t="n">
        <v>0.547916666666667</v>
      </c>
      <c r="Q909" s="0" t="s">
        <v>3621</v>
      </c>
      <c r="S909" s="0" t="s">
        <v>115</v>
      </c>
      <c r="T909" s="0" t="s">
        <v>6091</v>
      </c>
    </row>
    <row r="910" customFormat="false" ht="15" hidden="true" customHeight="false" outlineLevel="0" collapsed="false">
      <c r="A910" s="170" t="n">
        <v>44263</v>
      </c>
      <c r="B910" s="0" t="s">
        <v>3622</v>
      </c>
      <c r="C910" s="1" t="n">
        <v>370</v>
      </c>
      <c r="D910" s="0" t="s">
        <v>104</v>
      </c>
      <c r="E910" s="0" t="s">
        <v>3623</v>
      </c>
      <c r="G910" s="174" t="n">
        <f aca="false">MONTH(A910)+100</f>
        <v>103</v>
      </c>
      <c r="H910" s="0" t="n">
        <f aca="false">IF(MONTH(A910)=MONTH(A909),H909+1,1001)</f>
        <v>1021</v>
      </c>
      <c r="I910" s="0" t="str">
        <f aca="false">YEAR(A910)&amp;RIGHT(G910,2)&amp;RIGHT(H910,3)</f>
        <v>202103021</v>
      </c>
      <c r="J910" s="122" t="s">
        <v>6823</v>
      </c>
      <c r="L910" s="0" t="s">
        <v>187</v>
      </c>
      <c r="M910" s="0" t="s">
        <v>2313</v>
      </c>
      <c r="N910" s="0" t="s">
        <v>80</v>
      </c>
      <c r="O910" s="7" t="n">
        <v>0.615972222222222</v>
      </c>
      <c r="P910" s="7" t="n">
        <v>0.638194444444444</v>
      </c>
      <c r="Q910" s="0" t="s">
        <v>3624</v>
      </c>
      <c r="S910" s="0" t="s">
        <v>115</v>
      </c>
      <c r="T910" s="0" t="s">
        <v>6091</v>
      </c>
    </row>
    <row r="911" customFormat="false" ht="15" hidden="true" customHeight="false" outlineLevel="0" collapsed="false">
      <c r="A911" s="170" t="n">
        <v>44264</v>
      </c>
      <c r="B911" s="0" t="s">
        <v>3628</v>
      </c>
      <c r="C911" s="1" t="n">
        <v>250</v>
      </c>
      <c r="D911" s="0" t="s">
        <v>77</v>
      </c>
      <c r="E911" s="0" t="s">
        <v>2881</v>
      </c>
      <c r="G911" s="174" t="n">
        <f aca="false">MONTH(A911)+100</f>
        <v>103</v>
      </c>
      <c r="H911" s="0" t="n">
        <f aca="false">IF(MONTH(A911)=MONTH(A910),H910+1,1001)</f>
        <v>1022</v>
      </c>
      <c r="I911" s="0" t="str">
        <f aca="false">YEAR(A911)&amp;RIGHT(G911,2)&amp;RIGHT(H911,3)</f>
        <v>202103022</v>
      </c>
      <c r="J911" s="122" t="s">
        <v>6655</v>
      </c>
      <c r="L911" s="0" t="s">
        <v>187</v>
      </c>
      <c r="M911" s="0" t="s">
        <v>2313</v>
      </c>
      <c r="N911" s="0" t="s">
        <v>80</v>
      </c>
      <c r="O911" s="7" t="n">
        <v>0.449305555555556</v>
      </c>
      <c r="P911" s="7" t="n">
        <v>0.454166666666667</v>
      </c>
      <c r="Q911" s="0" t="s">
        <v>2882</v>
      </c>
      <c r="S911" s="0" t="s">
        <v>115</v>
      </c>
      <c r="T911" s="0" t="s">
        <v>6095</v>
      </c>
    </row>
    <row r="912" customFormat="false" ht="15" hidden="true" customHeight="false" outlineLevel="0" collapsed="false">
      <c r="A912" s="170" t="n">
        <v>44264</v>
      </c>
      <c r="B912" s="0" t="s">
        <v>3629</v>
      </c>
      <c r="C912" s="1" t="n">
        <v>400</v>
      </c>
      <c r="D912" s="0" t="s">
        <v>104</v>
      </c>
      <c r="E912" s="0" t="s">
        <v>3630</v>
      </c>
      <c r="G912" s="174" t="n">
        <f aca="false">MONTH(A912)+100</f>
        <v>103</v>
      </c>
      <c r="H912" s="0" t="n">
        <f aca="false">IF(MONTH(A912)=MONTH(A911),H911+1,1001)</f>
        <v>1023</v>
      </c>
      <c r="I912" s="0" t="str">
        <f aca="false">YEAR(A912)&amp;RIGHT(G912,2)&amp;RIGHT(H912,3)</f>
        <v>202103023</v>
      </c>
      <c r="J912" s="122" t="s">
        <v>6824</v>
      </c>
      <c r="L912" s="0" t="s">
        <v>131</v>
      </c>
      <c r="M912" s="0" t="s">
        <v>2313</v>
      </c>
      <c r="N912" s="0" t="s">
        <v>80</v>
      </c>
      <c r="O912" s="7" t="n">
        <v>0.605555555555555</v>
      </c>
      <c r="P912" s="7" t="n">
        <v>0.634722222222222</v>
      </c>
      <c r="Q912" s="0" t="s">
        <v>3631</v>
      </c>
      <c r="S912" s="0" t="s">
        <v>115</v>
      </c>
      <c r="T912" s="0" t="s">
        <v>6095</v>
      </c>
    </row>
    <row r="913" customFormat="false" ht="15" hidden="true" customHeight="false" outlineLevel="0" collapsed="false">
      <c r="A913" s="170" t="n">
        <v>44264</v>
      </c>
      <c r="B913" s="0" t="s">
        <v>3629</v>
      </c>
      <c r="C913" s="1" t="n">
        <v>400</v>
      </c>
      <c r="D913" s="0" t="s">
        <v>104</v>
      </c>
      <c r="E913" s="0" t="s">
        <v>3632</v>
      </c>
      <c r="G913" s="174" t="n">
        <f aca="false">MONTH(A913)+100</f>
        <v>103</v>
      </c>
      <c r="H913" s="0" t="n">
        <f aca="false">IF(MONTH(A913)=MONTH(A912),H912+1,1001)</f>
        <v>1024</v>
      </c>
      <c r="I913" s="0" t="str">
        <f aca="false">YEAR(A913)&amp;RIGHT(G913,2)&amp;RIGHT(H913,3)</f>
        <v>202103024</v>
      </c>
      <c r="J913" s="122" t="s">
        <v>6825</v>
      </c>
      <c r="L913" s="0" t="s">
        <v>131</v>
      </c>
      <c r="M913" s="0" t="s">
        <v>2313</v>
      </c>
      <c r="N913" s="0" t="s">
        <v>80</v>
      </c>
      <c r="O913" s="7" t="n">
        <v>0.658333333333333</v>
      </c>
      <c r="P913" s="7" t="n">
        <v>0.660416666666667</v>
      </c>
      <c r="Q913" s="0" t="s">
        <v>3633</v>
      </c>
      <c r="S913" s="0" t="s">
        <v>115</v>
      </c>
      <c r="T913" s="0" t="s">
        <v>6095</v>
      </c>
    </row>
    <row r="914" customFormat="false" ht="15" hidden="true" customHeight="false" outlineLevel="0" collapsed="false">
      <c r="A914" s="170" t="n">
        <v>44264</v>
      </c>
      <c r="B914" s="0" t="s">
        <v>3634</v>
      </c>
      <c r="C914" s="1" t="n">
        <v>350</v>
      </c>
      <c r="D914" s="0" t="s">
        <v>104</v>
      </c>
      <c r="E914" s="122" t="s">
        <v>3635</v>
      </c>
      <c r="F914" s="0" t="s">
        <v>6088</v>
      </c>
      <c r="G914" s="174" t="n">
        <f aca="false">MONTH(A914)+100</f>
        <v>103</v>
      </c>
      <c r="H914" s="0" t="n">
        <f aca="false">IF(MONTH(A914)=MONTH(A913),H913+1,1001)</f>
        <v>1025</v>
      </c>
      <c r="I914" s="0" t="str">
        <f aca="false">YEAR(A914)&amp;RIGHT(G914,2)&amp;RIGHT(H914,3)</f>
        <v>202103025</v>
      </c>
      <c r="J914" s="122" t="s">
        <v>6826</v>
      </c>
      <c r="K914" s="0" t="s">
        <v>3636</v>
      </c>
      <c r="L914" s="0" t="s">
        <v>183</v>
      </c>
      <c r="M914" s="0" t="s">
        <v>2313</v>
      </c>
      <c r="N914" s="0" t="s">
        <v>80</v>
      </c>
      <c r="O914" s="7" t="n">
        <v>0.727083333333333</v>
      </c>
      <c r="P914" s="7" t="n">
        <v>0.769444444444444</v>
      </c>
      <c r="Q914" s="0" t="s">
        <v>3637</v>
      </c>
      <c r="S914" s="0" t="s">
        <v>115</v>
      </c>
      <c r="T914" s="0" t="s">
        <v>6095</v>
      </c>
    </row>
    <row r="915" customFormat="false" ht="15" hidden="true" customHeight="false" outlineLevel="0" collapsed="false">
      <c r="A915" s="170" t="n">
        <v>44264</v>
      </c>
      <c r="B915" s="0" t="s">
        <v>3634</v>
      </c>
      <c r="C915" s="1" t="n">
        <v>350</v>
      </c>
      <c r="D915" s="0" t="s">
        <v>104</v>
      </c>
      <c r="E915" s="0" t="s">
        <v>3635</v>
      </c>
      <c r="G915" s="174" t="n">
        <f aca="false">MONTH(A915)+100</f>
        <v>103</v>
      </c>
      <c r="H915" s="0" t="n">
        <f aca="false">IF(MONTH(A915)=MONTH(A914),H914+1,1001)</f>
        <v>1026</v>
      </c>
      <c r="I915" s="0" t="str">
        <f aca="false">YEAR(A915)&amp;RIGHT(G915,2)&amp;RIGHT(H915,3)</f>
        <v>202103026</v>
      </c>
      <c r="J915" s="122" t="s">
        <v>6826</v>
      </c>
      <c r="K915" s="0" t="s">
        <v>3636</v>
      </c>
      <c r="L915" s="0" t="s">
        <v>183</v>
      </c>
      <c r="M915" s="0" t="s">
        <v>2313</v>
      </c>
      <c r="N915" s="0" t="s">
        <v>80</v>
      </c>
      <c r="O915" s="7" t="n">
        <v>0.804166666666667</v>
      </c>
      <c r="P915" s="7" t="n">
        <v>0.809722222222222</v>
      </c>
      <c r="Q915" s="0" t="s">
        <v>3637</v>
      </c>
      <c r="S915" s="0" t="s">
        <v>115</v>
      </c>
      <c r="T915" s="0" t="s">
        <v>6095</v>
      </c>
    </row>
    <row r="916" customFormat="false" ht="15" hidden="true" customHeight="false" outlineLevel="0" collapsed="false">
      <c r="A916" s="170" t="n">
        <v>44265</v>
      </c>
      <c r="B916" s="0" t="s">
        <v>1670</v>
      </c>
      <c r="C916" s="1" t="n">
        <v>250</v>
      </c>
      <c r="D916" s="0" t="s">
        <v>898</v>
      </c>
      <c r="E916" s="0" t="s">
        <v>3639</v>
      </c>
      <c r="G916" s="174" t="n">
        <f aca="false">MONTH(A916)+100</f>
        <v>103</v>
      </c>
      <c r="H916" s="0" t="n">
        <f aca="false">IF(MONTH(A916)=MONTH(A915),H915+1,1001)</f>
        <v>1027</v>
      </c>
      <c r="I916" s="0" t="str">
        <f aca="false">YEAR(A916)&amp;RIGHT(G916,2)&amp;RIGHT(H916,3)</f>
        <v>202103027</v>
      </c>
      <c r="J916" s="122" t="s">
        <v>6827</v>
      </c>
      <c r="K916" s="0" t="s">
        <v>1672</v>
      </c>
      <c r="L916" s="0" t="s">
        <v>131</v>
      </c>
      <c r="M916" s="0" t="s">
        <v>2313</v>
      </c>
      <c r="N916" s="0" t="s">
        <v>80</v>
      </c>
      <c r="O916" s="7" t="n">
        <v>0.654166666666667</v>
      </c>
      <c r="P916" s="7" t="n">
        <v>0.663194444444444</v>
      </c>
      <c r="Q916" s="0" t="s">
        <v>3640</v>
      </c>
      <c r="S916" s="0" t="s">
        <v>115</v>
      </c>
      <c r="T916" s="0" t="s">
        <v>6089</v>
      </c>
    </row>
    <row r="917" customFormat="false" ht="15" hidden="true" customHeight="false" outlineLevel="0" collapsed="false">
      <c r="A917" s="170" t="n">
        <v>44265</v>
      </c>
      <c r="B917" s="0" t="s">
        <v>1670</v>
      </c>
      <c r="C917" s="1" t="n">
        <v>300</v>
      </c>
      <c r="D917" s="0" t="s">
        <v>898</v>
      </c>
      <c r="E917" s="0" t="s">
        <v>2789</v>
      </c>
      <c r="G917" s="174" t="n">
        <f aca="false">MONTH(A917)+100</f>
        <v>103</v>
      </c>
      <c r="H917" s="0" t="n">
        <f aca="false">IF(MONTH(A917)=MONTH(A916),H916+1,1001)</f>
        <v>1028</v>
      </c>
      <c r="I917" s="0" t="str">
        <f aca="false">YEAR(A917)&amp;RIGHT(G917,2)&amp;RIGHT(H917,3)</f>
        <v>202103028</v>
      </c>
      <c r="J917" s="122" t="s">
        <v>6632</v>
      </c>
      <c r="K917" s="0" t="s">
        <v>1672</v>
      </c>
      <c r="L917" s="0" t="s">
        <v>131</v>
      </c>
      <c r="M917" s="0" t="s">
        <v>2313</v>
      </c>
      <c r="N917" s="0" t="s">
        <v>80</v>
      </c>
      <c r="O917" s="7" t="n">
        <v>0.680555555555555</v>
      </c>
      <c r="P917" s="7" t="n">
        <v>0.680555555555555</v>
      </c>
      <c r="Q917" s="0" t="s">
        <v>2790</v>
      </c>
      <c r="S917" s="0" t="s">
        <v>115</v>
      </c>
      <c r="T917" s="0" t="s">
        <v>6089</v>
      </c>
    </row>
    <row r="918" customFormat="false" ht="15" hidden="true" customHeight="false" outlineLevel="0" collapsed="false">
      <c r="A918" s="170" t="n">
        <v>44265</v>
      </c>
      <c r="B918" s="0" t="s">
        <v>3641</v>
      </c>
      <c r="C918" s="1" t="n">
        <v>300</v>
      </c>
      <c r="D918" s="0" t="s">
        <v>104</v>
      </c>
      <c r="E918" s="0" t="s">
        <v>3642</v>
      </c>
      <c r="G918" s="174" t="n">
        <f aca="false">MONTH(A918)+100</f>
        <v>103</v>
      </c>
      <c r="H918" s="0" t="n">
        <f aca="false">IF(MONTH(A918)=MONTH(A917),H917+1,1001)</f>
        <v>1029</v>
      </c>
      <c r="I918" s="0" t="str">
        <f aca="false">YEAR(A918)&amp;RIGHT(G918,2)&amp;RIGHT(H918,3)</f>
        <v>202103029</v>
      </c>
      <c r="J918" s="122" t="s">
        <v>6828</v>
      </c>
      <c r="L918" s="0" t="s">
        <v>187</v>
      </c>
      <c r="M918" s="0" t="s">
        <v>2313</v>
      </c>
      <c r="N918" s="0" t="s">
        <v>80</v>
      </c>
      <c r="O918" s="7" t="n">
        <v>0.438194444444444</v>
      </c>
      <c r="P918" s="7" t="n">
        <v>0.438194444444444</v>
      </c>
      <c r="Q918" s="0" t="s">
        <v>3643</v>
      </c>
      <c r="S918" s="0" t="s">
        <v>115</v>
      </c>
      <c r="T918" s="0" t="s">
        <v>6089</v>
      </c>
    </row>
    <row r="919" customFormat="false" ht="15" hidden="true" customHeight="false" outlineLevel="0" collapsed="false">
      <c r="A919" s="170" t="n">
        <v>44265</v>
      </c>
      <c r="B919" s="0" t="s">
        <v>1670</v>
      </c>
      <c r="C919" s="1" t="n">
        <v>300</v>
      </c>
      <c r="D919" s="0" t="s">
        <v>104</v>
      </c>
      <c r="E919" s="0" t="s">
        <v>2787</v>
      </c>
      <c r="G919" s="174" t="n">
        <f aca="false">MONTH(A919)+100</f>
        <v>103</v>
      </c>
      <c r="H919" s="0" t="n">
        <f aca="false">IF(MONTH(A919)=MONTH(A918),H918+1,1001)</f>
        <v>1030</v>
      </c>
      <c r="I919" s="0" t="str">
        <f aca="false">YEAR(A919)&amp;RIGHT(G919,2)&amp;RIGHT(H919,3)</f>
        <v>202103030</v>
      </c>
      <c r="J919" s="122" t="s">
        <v>6631</v>
      </c>
      <c r="K919" s="0" t="s">
        <v>1672</v>
      </c>
      <c r="L919" s="0" t="s">
        <v>131</v>
      </c>
      <c r="M919" s="0" t="s">
        <v>2313</v>
      </c>
      <c r="N919" s="0" t="s">
        <v>80</v>
      </c>
      <c r="O919" s="7" t="n">
        <v>0.466666666666667</v>
      </c>
      <c r="P919" s="7" t="n">
        <v>0.496527777777778</v>
      </c>
      <c r="Q919" s="0" t="s">
        <v>2788</v>
      </c>
      <c r="S919" s="0" t="s">
        <v>115</v>
      </c>
      <c r="T919" s="0" t="s">
        <v>6089</v>
      </c>
    </row>
    <row r="920" customFormat="false" ht="15" hidden="true" customHeight="false" outlineLevel="0" collapsed="false">
      <c r="A920" s="170" t="n">
        <v>44265</v>
      </c>
      <c r="B920" s="0" t="s">
        <v>3644</v>
      </c>
      <c r="C920" s="1" t="n">
        <v>300</v>
      </c>
      <c r="D920" s="0" t="s">
        <v>104</v>
      </c>
      <c r="E920" s="0" t="s">
        <v>3645</v>
      </c>
      <c r="G920" s="174" t="n">
        <f aca="false">MONTH(A920)+100</f>
        <v>103</v>
      </c>
      <c r="H920" s="0" t="n">
        <f aca="false">IF(MONTH(A920)=MONTH(A919),H919+1,1001)</f>
        <v>1031</v>
      </c>
      <c r="I920" s="0" t="str">
        <f aca="false">YEAR(A920)&amp;RIGHT(G920,2)&amp;RIGHT(H920,3)</f>
        <v>202103031</v>
      </c>
      <c r="J920" s="122" t="s">
        <v>6829</v>
      </c>
      <c r="L920" s="0" t="s">
        <v>183</v>
      </c>
      <c r="M920" s="0" t="s">
        <v>2313</v>
      </c>
      <c r="N920" s="0" t="s">
        <v>80</v>
      </c>
      <c r="O920" s="7" t="n">
        <v>0.518055555555556</v>
      </c>
      <c r="P920" s="7" t="n">
        <v>0.55</v>
      </c>
      <c r="Q920" s="0" t="s">
        <v>3646</v>
      </c>
      <c r="S920" s="0" t="s">
        <v>115</v>
      </c>
      <c r="T920" s="0" t="s">
        <v>6089</v>
      </c>
    </row>
    <row r="921" customFormat="false" ht="15" hidden="true" customHeight="false" outlineLevel="0" collapsed="false">
      <c r="A921" s="170" t="n">
        <v>44265</v>
      </c>
      <c r="B921" s="0" t="s">
        <v>3647</v>
      </c>
      <c r="C921" s="1" t="n">
        <v>300</v>
      </c>
      <c r="D921" s="0" t="s">
        <v>104</v>
      </c>
      <c r="E921" s="0" t="s">
        <v>3648</v>
      </c>
      <c r="G921" s="174" t="n">
        <f aca="false">MONTH(A921)+100</f>
        <v>103</v>
      </c>
      <c r="H921" s="0" t="n">
        <f aca="false">IF(MONTH(A921)=MONTH(A920),H920+1,1001)</f>
        <v>1032</v>
      </c>
      <c r="I921" s="0" t="str">
        <f aca="false">YEAR(A921)&amp;RIGHT(G921,2)&amp;RIGHT(H921,3)</f>
        <v>202103032</v>
      </c>
      <c r="J921" s="122" t="s">
        <v>6830</v>
      </c>
      <c r="K921" s="0" t="s">
        <v>134</v>
      </c>
      <c r="L921" s="0" t="s">
        <v>131</v>
      </c>
      <c r="M921" s="0" t="s">
        <v>2313</v>
      </c>
      <c r="N921" s="0" t="s">
        <v>80</v>
      </c>
      <c r="O921" s="7" t="n">
        <v>0.611805555555556</v>
      </c>
      <c r="P921" s="7" t="n">
        <v>0.636111111111111</v>
      </c>
      <c r="Q921" s="0" t="s">
        <v>3649</v>
      </c>
      <c r="S921" s="0" t="s">
        <v>115</v>
      </c>
      <c r="T921" s="0" t="s">
        <v>6089</v>
      </c>
    </row>
    <row r="922" customFormat="false" ht="15" hidden="true" customHeight="false" outlineLevel="0" collapsed="false">
      <c r="A922" s="170" t="n">
        <v>44265</v>
      </c>
      <c r="B922" s="0" t="s">
        <v>3650</v>
      </c>
      <c r="C922" s="1" t="n">
        <v>300</v>
      </c>
      <c r="D922" s="0" t="s">
        <v>104</v>
      </c>
      <c r="E922" s="0" t="s">
        <v>3651</v>
      </c>
      <c r="G922" s="174" t="n">
        <f aca="false">MONTH(A922)+100</f>
        <v>103</v>
      </c>
      <c r="H922" s="0" t="n">
        <f aca="false">IF(MONTH(A922)=MONTH(A921),H921+1,1001)</f>
        <v>1033</v>
      </c>
      <c r="I922" s="0" t="str">
        <f aca="false">YEAR(A922)&amp;RIGHT(G922,2)&amp;RIGHT(H922,3)</f>
        <v>202103033</v>
      </c>
      <c r="J922" s="122" t="s">
        <v>6831</v>
      </c>
      <c r="L922" s="0" t="s">
        <v>183</v>
      </c>
      <c r="M922" s="0" t="s">
        <v>2313</v>
      </c>
      <c r="N922" s="0" t="s">
        <v>80</v>
      </c>
      <c r="O922" s="7" t="n">
        <v>0.734027777777778</v>
      </c>
      <c r="P922" s="7" t="n">
        <v>0.759027777777778</v>
      </c>
      <c r="Q922" s="0" t="s">
        <v>3652</v>
      </c>
      <c r="S922" s="0" t="s">
        <v>115</v>
      </c>
      <c r="T922" s="0" t="s">
        <v>6089</v>
      </c>
    </row>
    <row r="923" customFormat="false" ht="15" hidden="true" customHeight="false" outlineLevel="0" collapsed="false">
      <c r="A923" s="170" t="n">
        <v>44266</v>
      </c>
      <c r="B923" s="0" t="s">
        <v>3485</v>
      </c>
      <c r="C923" s="1" t="n">
        <v>250</v>
      </c>
      <c r="D923" s="0" t="s">
        <v>821</v>
      </c>
      <c r="E923" s="0" t="s">
        <v>3656</v>
      </c>
      <c r="G923" s="174" t="n">
        <f aca="false">MONTH(A923)+100</f>
        <v>103</v>
      </c>
      <c r="H923" s="0" t="n">
        <f aca="false">IF(MONTH(A923)=MONTH(A922),H922+1,1001)</f>
        <v>1034</v>
      </c>
      <c r="I923" s="0" t="str">
        <f aca="false">YEAR(A923)&amp;RIGHT(G923,2)&amp;RIGHT(H923,3)</f>
        <v>202103034</v>
      </c>
      <c r="J923" s="122" t="s">
        <v>6832</v>
      </c>
      <c r="L923" s="0" t="s">
        <v>159</v>
      </c>
      <c r="M923" s="0" t="s">
        <v>2313</v>
      </c>
      <c r="N923" s="0" t="s">
        <v>80</v>
      </c>
      <c r="O923" s="7" t="n">
        <v>0.418055555555556</v>
      </c>
      <c r="P923" s="7" t="n">
        <v>0.425</v>
      </c>
      <c r="Q923" s="0" t="s">
        <v>3657</v>
      </c>
      <c r="R923" s="0" t="s">
        <v>3658</v>
      </c>
      <c r="S923" s="0" t="s">
        <v>115</v>
      </c>
      <c r="T923" s="0" t="s">
        <v>6097</v>
      </c>
    </row>
    <row r="924" customFormat="false" ht="15" hidden="false" customHeight="false" outlineLevel="0" collapsed="false">
      <c r="A924" s="170" t="n">
        <v>44266</v>
      </c>
      <c r="B924" s="0" t="s">
        <v>1459</v>
      </c>
      <c r="C924" s="1" t="n">
        <v>250</v>
      </c>
      <c r="D924" s="0" t="s">
        <v>821</v>
      </c>
      <c r="E924" s="0" t="s">
        <v>1460</v>
      </c>
      <c r="G924" s="174" t="n">
        <f aca="false">MONTH(A924)+100</f>
        <v>103</v>
      </c>
      <c r="H924" s="0" t="n">
        <f aca="false">IF(MONTH(A924)=MONTH(A923),H923+1,1001)</f>
        <v>1035</v>
      </c>
      <c r="I924" s="0" t="str">
        <f aca="false">YEAR(A924)&amp;RIGHT(G924,2)&amp;RIGHT(H924,3)</f>
        <v>202103035</v>
      </c>
      <c r="J924" s="122" t="s">
        <v>6323</v>
      </c>
      <c r="K924" s="0" t="s">
        <v>1461</v>
      </c>
      <c r="L924" s="0" t="s">
        <v>159</v>
      </c>
      <c r="M924" s="0" t="s">
        <v>2313</v>
      </c>
      <c r="N924" s="0" t="s">
        <v>80</v>
      </c>
      <c r="O924" s="7" t="n">
        <v>0.440972222222222</v>
      </c>
      <c r="P924" s="7" t="n">
        <v>0.440972222222222</v>
      </c>
      <c r="Q924" s="0" t="s">
        <v>1462</v>
      </c>
      <c r="R924" s="0" t="s">
        <v>898</v>
      </c>
      <c r="S924" s="0" t="s">
        <v>115</v>
      </c>
      <c r="T924" s="0" t="s">
        <v>6097</v>
      </c>
    </row>
    <row r="925" customFormat="false" ht="15" hidden="true" customHeight="false" outlineLevel="0" collapsed="false">
      <c r="A925" s="170" t="n">
        <v>44267</v>
      </c>
      <c r="B925" s="0" t="s">
        <v>3660</v>
      </c>
      <c r="C925" s="1" t="n">
        <v>200</v>
      </c>
      <c r="D925" s="0" t="s">
        <v>104</v>
      </c>
      <c r="E925" s="0" t="s">
        <v>3661</v>
      </c>
      <c r="G925" s="174" t="n">
        <f aca="false">MONTH(A925)+100</f>
        <v>103</v>
      </c>
      <c r="H925" s="0" t="n">
        <f aca="false">IF(MONTH(A925)=MONTH(A924),H924+1,1001)</f>
        <v>1036</v>
      </c>
      <c r="I925" s="0" t="str">
        <f aca="false">YEAR(A925)&amp;RIGHT(G925,2)&amp;RIGHT(H925,3)</f>
        <v>202103036</v>
      </c>
      <c r="J925" s="122" t="s">
        <v>6833</v>
      </c>
      <c r="L925" s="0" t="s">
        <v>187</v>
      </c>
      <c r="M925" s="0" t="s">
        <v>2313</v>
      </c>
      <c r="N925" s="0" t="s">
        <v>80</v>
      </c>
      <c r="O925" s="7" t="n">
        <v>0.659027777777778</v>
      </c>
      <c r="P925" s="7" t="n">
        <v>0.66875</v>
      </c>
      <c r="Q925" s="0" t="s">
        <v>3662</v>
      </c>
      <c r="S925" s="0" t="s">
        <v>115</v>
      </c>
      <c r="T925" s="0" t="s">
        <v>5143</v>
      </c>
    </row>
    <row r="926" customFormat="false" ht="15" hidden="true" customHeight="false" outlineLevel="0" collapsed="false">
      <c r="A926" s="170" t="n">
        <v>44267</v>
      </c>
      <c r="B926" s="0" t="s">
        <v>208</v>
      </c>
      <c r="C926" s="1" t="n">
        <v>300</v>
      </c>
      <c r="D926" s="0" t="s">
        <v>104</v>
      </c>
      <c r="E926" s="0" t="s">
        <v>3663</v>
      </c>
      <c r="G926" s="174" t="n">
        <f aca="false">MONTH(A926)+100</f>
        <v>103</v>
      </c>
      <c r="H926" s="0" t="n">
        <f aca="false">IF(MONTH(A926)=MONTH(A925),H925+1,1001)</f>
        <v>1037</v>
      </c>
      <c r="I926" s="0" t="str">
        <f aca="false">YEAR(A926)&amp;RIGHT(G926,2)&amp;RIGHT(H926,3)</f>
        <v>202103037</v>
      </c>
      <c r="J926" s="122" t="s">
        <v>6834</v>
      </c>
      <c r="L926" s="0" t="s">
        <v>85</v>
      </c>
      <c r="M926" s="0" t="s">
        <v>2313</v>
      </c>
      <c r="N926" s="0" t="s">
        <v>80</v>
      </c>
      <c r="O926" s="7" t="n">
        <v>0.739583333333333</v>
      </c>
      <c r="P926" s="7" t="n">
        <v>0.747916666666667</v>
      </c>
      <c r="Q926" s="0" t="s">
        <v>3665</v>
      </c>
      <c r="S926" s="0" t="s">
        <v>115</v>
      </c>
      <c r="T926" s="0" t="s">
        <v>5143</v>
      </c>
    </row>
    <row r="927" customFormat="false" ht="15" hidden="true" customHeight="false" outlineLevel="0" collapsed="false">
      <c r="A927" s="170" t="n">
        <v>44268</v>
      </c>
      <c r="B927" s="0" t="s">
        <v>1602</v>
      </c>
      <c r="C927" s="1" t="n">
        <v>400</v>
      </c>
      <c r="D927" s="0" t="s">
        <v>104</v>
      </c>
      <c r="E927" s="0" t="s">
        <v>805</v>
      </c>
      <c r="G927" s="174" t="n">
        <f aca="false">MONTH(A927)+100</f>
        <v>103</v>
      </c>
      <c r="H927" s="0" t="n">
        <f aca="false">IF(MONTH(A927)=MONTH(A926),H926+1,1001)</f>
        <v>1038</v>
      </c>
      <c r="I927" s="0" t="str">
        <f aca="false">YEAR(A927)&amp;RIGHT(G927,2)&amp;RIGHT(H927,3)</f>
        <v>202103038</v>
      </c>
      <c r="J927" s="122" t="s">
        <v>6195</v>
      </c>
      <c r="L927" s="0" t="s">
        <v>79</v>
      </c>
      <c r="M927" s="0" t="s">
        <v>2313</v>
      </c>
      <c r="N927" s="0" t="s">
        <v>80</v>
      </c>
      <c r="O927" s="7" t="n">
        <v>0.516666666666667</v>
      </c>
      <c r="P927" s="7" t="n">
        <v>0.523611111111111</v>
      </c>
      <c r="Q927" s="0" t="s">
        <v>806</v>
      </c>
      <c r="S927" s="0" t="s">
        <v>115</v>
      </c>
      <c r="T927" s="0" t="s">
        <v>6106</v>
      </c>
    </row>
    <row r="928" customFormat="false" ht="15" hidden="true" customHeight="false" outlineLevel="0" collapsed="false">
      <c r="A928" s="170" t="n">
        <v>44268</v>
      </c>
      <c r="B928" s="0" t="s">
        <v>3669</v>
      </c>
      <c r="C928" s="1" t="n">
        <v>300</v>
      </c>
      <c r="D928" s="0" t="s">
        <v>104</v>
      </c>
      <c r="E928" s="0" t="s">
        <v>3670</v>
      </c>
      <c r="G928" s="174" t="n">
        <f aca="false">MONTH(A928)+100</f>
        <v>103</v>
      </c>
      <c r="H928" s="0" t="n">
        <f aca="false">IF(MONTH(A928)=MONTH(A927),H927+1,1001)</f>
        <v>1039</v>
      </c>
      <c r="I928" s="0" t="str">
        <f aca="false">YEAR(A928)&amp;RIGHT(G928,2)&amp;RIGHT(H928,3)</f>
        <v>202103039</v>
      </c>
      <c r="J928" s="122" t="s">
        <v>6835</v>
      </c>
      <c r="L928" s="0" t="s">
        <v>113</v>
      </c>
      <c r="M928" s="0" t="s">
        <v>2313</v>
      </c>
      <c r="N928" s="0" t="s">
        <v>80</v>
      </c>
      <c r="O928" s="7" t="n">
        <v>0.606944444444444</v>
      </c>
      <c r="P928" s="7" t="n">
        <v>0.629166666666667</v>
      </c>
      <c r="Q928" s="0" t="s">
        <v>3671</v>
      </c>
      <c r="S928" s="0" t="s">
        <v>115</v>
      </c>
      <c r="T928" s="0" t="s">
        <v>6106</v>
      </c>
    </row>
    <row r="929" customFormat="false" ht="15" hidden="true" customHeight="false" outlineLevel="0" collapsed="false">
      <c r="A929" s="170" t="n">
        <v>44268</v>
      </c>
      <c r="B929" s="0" t="s">
        <v>504</v>
      </c>
      <c r="C929" s="1" t="n">
        <v>350</v>
      </c>
      <c r="D929" s="0" t="s">
        <v>104</v>
      </c>
      <c r="E929" s="0" t="s">
        <v>2579</v>
      </c>
      <c r="G929" s="174" t="n">
        <f aca="false">MONTH(A929)+100</f>
        <v>103</v>
      </c>
      <c r="H929" s="0" t="n">
        <f aca="false">IF(MONTH(A929)=MONTH(A928),H928+1,1001)</f>
        <v>1040</v>
      </c>
      <c r="I929" s="0" t="str">
        <f aca="false">YEAR(A929)&amp;RIGHT(G929,2)&amp;RIGHT(H929,3)</f>
        <v>202103040</v>
      </c>
      <c r="J929" s="122" t="s">
        <v>6593</v>
      </c>
      <c r="L929" s="0" t="s">
        <v>113</v>
      </c>
      <c r="M929" s="0" t="s">
        <v>2313</v>
      </c>
      <c r="N929" s="0" t="s">
        <v>80</v>
      </c>
      <c r="O929" s="7" t="n">
        <v>0.665972222222222</v>
      </c>
      <c r="P929" s="7" t="n">
        <v>0.671527777777778</v>
      </c>
      <c r="Q929" s="0" t="s">
        <v>2580</v>
      </c>
      <c r="S929" s="0" t="s">
        <v>115</v>
      </c>
      <c r="T929" s="0" t="s">
        <v>6106</v>
      </c>
    </row>
    <row r="930" customFormat="false" ht="15" hidden="false" customHeight="false" outlineLevel="0" collapsed="false">
      <c r="A930" s="170" t="n">
        <v>44271</v>
      </c>
      <c r="B930" s="0" t="s">
        <v>3058</v>
      </c>
      <c r="C930" s="1" t="n">
        <v>450</v>
      </c>
      <c r="D930" s="0" t="s">
        <v>821</v>
      </c>
      <c r="E930" s="0" t="s">
        <v>2643</v>
      </c>
      <c r="G930" s="174" t="n">
        <f aca="false">MONTH(A930)+100</f>
        <v>103</v>
      </c>
      <c r="H930" s="0" t="n">
        <f aca="false">IF(MONTH(A930)=MONTH(A929),H929+1,1001)</f>
        <v>1041</v>
      </c>
      <c r="I930" s="0" t="str">
        <f aca="false">YEAR(A930)&amp;RIGHT(G930,2)&amp;RIGHT(H930,3)</f>
        <v>202103041</v>
      </c>
      <c r="J930" s="122" t="s">
        <v>6604</v>
      </c>
      <c r="K930" s="0" t="s">
        <v>2644</v>
      </c>
      <c r="L930" s="0" t="s">
        <v>79</v>
      </c>
      <c r="M930" s="0" t="s">
        <v>2313</v>
      </c>
      <c r="N930" s="0" t="s">
        <v>80</v>
      </c>
      <c r="O930" s="7" t="n">
        <v>0.625694444444444</v>
      </c>
      <c r="P930" s="7" t="n">
        <v>0.630555555555556</v>
      </c>
      <c r="Q930" s="0" t="s">
        <v>2645</v>
      </c>
      <c r="S930" s="0" t="s">
        <v>332</v>
      </c>
      <c r="T930" s="0" t="s">
        <v>6095</v>
      </c>
    </row>
    <row r="931" customFormat="false" ht="15" hidden="false" customHeight="false" outlineLevel="0" collapsed="false">
      <c r="A931" s="170" t="n">
        <v>44272</v>
      </c>
      <c r="B931" s="0" t="s">
        <v>2573</v>
      </c>
      <c r="C931" s="1" t="n">
        <v>450</v>
      </c>
      <c r="D931" s="0" t="s">
        <v>821</v>
      </c>
      <c r="E931" s="0" t="s">
        <v>3678</v>
      </c>
      <c r="G931" s="174" t="n">
        <f aca="false">MONTH(A931)+100</f>
        <v>103</v>
      </c>
      <c r="H931" s="0" t="n">
        <f aca="false">IF(MONTH(A931)=MONTH(A930),H930+1,1001)</f>
        <v>1042</v>
      </c>
      <c r="I931" s="0" t="str">
        <f aca="false">YEAR(A931)&amp;RIGHT(G931,2)&amp;RIGHT(H931,3)</f>
        <v>202103042</v>
      </c>
      <c r="J931" s="122" t="s">
        <v>6836</v>
      </c>
      <c r="K931" s="0" t="s">
        <v>233</v>
      </c>
      <c r="L931" s="0" t="s">
        <v>314</v>
      </c>
      <c r="M931" s="0" t="s">
        <v>2313</v>
      </c>
      <c r="N931" s="0" t="s">
        <v>80</v>
      </c>
      <c r="O931" s="7" t="n">
        <v>0.54375</v>
      </c>
      <c r="P931" s="7" t="n">
        <v>0.564583333333333</v>
      </c>
      <c r="Q931" s="0" t="s">
        <v>3679</v>
      </c>
      <c r="S931" s="0" t="s">
        <v>332</v>
      </c>
      <c r="T931" s="0" t="s">
        <v>6089</v>
      </c>
    </row>
    <row r="932" customFormat="false" ht="15" hidden="true" customHeight="false" outlineLevel="0" collapsed="false">
      <c r="A932" s="170" t="n">
        <v>44272</v>
      </c>
      <c r="B932" s="0" t="s">
        <v>204</v>
      </c>
      <c r="C932" s="1" t="n">
        <v>500</v>
      </c>
      <c r="D932" s="0" t="s">
        <v>104</v>
      </c>
      <c r="E932" s="0" t="s">
        <v>205</v>
      </c>
      <c r="G932" s="174" t="n">
        <f aca="false">MONTH(A932)+100</f>
        <v>103</v>
      </c>
      <c r="H932" s="0" t="n">
        <f aca="false">IF(MONTH(A932)=MONTH(A931),H931+1,1001)</f>
        <v>1043</v>
      </c>
      <c r="I932" s="0" t="str">
        <f aca="false">YEAR(A932)&amp;RIGHT(G932,2)&amp;RIGHT(H932,3)</f>
        <v>202103043</v>
      </c>
      <c r="J932" s="122" t="s">
        <v>6107</v>
      </c>
      <c r="K932" s="0" t="s">
        <v>204</v>
      </c>
      <c r="L932" s="0" t="s">
        <v>79</v>
      </c>
      <c r="M932" s="0" t="s">
        <v>2313</v>
      </c>
      <c r="N932" s="0" t="s">
        <v>80</v>
      </c>
      <c r="O932" s="7" t="n">
        <v>0.320138888888889</v>
      </c>
      <c r="P932" s="7" t="n">
        <v>0.352777777777778</v>
      </c>
      <c r="Q932" s="0" t="s">
        <v>207</v>
      </c>
      <c r="S932" s="0" t="s">
        <v>332</v>
      </c>
      <c r="T932" s="0" t="s">
        <v>6089</v>
      </c>
    </row>
    <row r="933" customFormat="false" ht="15" hidden="true" customHeight="false" outlineLevel="0" collapsed="false">
      <c r="A933" s="170" t="n">
        <v>44272</v>
      </c>
      <c r="B933" s="0" t="s">
        <v>3680</v>
      </c>
      <c r="C933" s="1" t="n">
        <v>300</v>
      </c>
      <c r="D933" s="0" t="s">
        <v>104</v>
      </c>
      <c r="E933" s="0" t="s">
        <v>3681</v>
      </c>
      <c r="G933" s="174" t="n">
        <f aca="false">MONTH(A933)+100</f>
        <v>103</v>
      </c>
      <c r="H933" s="0" t="n">
        <f aca="false">IF(MONTH(A933)=MONTH(A932),H932+1,1001)</f>
        <v>1044</v>
      </c>
      <c r="I933" s="0" t="str">
        <f aca="false">YEAR(A933)&amp;RIGHT(G933,2)&amp;RIGHT(H933,3)</f>
        <v>202103044</v>
      </c>
      <c r="J933" s="122" t="s">
        <v>6837</v>
      </c>
      <c r="L933" s="0" t="s">
        <v>113</v>
      </c>
      <c r="M933" s="0" t="s">
        <v>2313</v>
      </c>
      <c r="N933" s="0" t="s">
        <v>80</v>
      </c>
      <c r="O933" s="7" t="n">
        <v>0.616666666666667</v>
      </c>
      <c r="P933" s="7" t="n">
        <v>0.670138888888889</v>
      </c>
      <c r="Q933" s="0" t="s">
        <v>3682</v>
      </c>
      <c r="S933" s="0" t="s">
        <v>332</v>
      </c>
      <c r="T933" s="0" t="s">
        <v>6089</v>
      </c>
    </row>
    <row r="934" customFormat="false" ht="15" hidden="false" customHeight="false" outlineLevel="0" collapsed="false">
      <c r="A934" s="170" t="n">
        <v>44273</v>
      </c>
      <c r="B934" s="0" t="s">
        <v>3692</v>
      </c>
      <c r="C934" s="1" t="n">
        <v>550</v>
      </c>
      <c r="D934" s="0" t="s">
        <v>821</v>
      </c>
      <c r="E934" s="0" t="s">
        <v>3693</v>
      </c>
      <c r="G934" s="174" t="n">
        <f aca="false">MONTH(A934)+100</f>
        <v>103</v>
      </c>
      <c r="H934" s="0" t="n">
        <f aca="false">IF(MONTH(A934)=MONTH(A933),H933+1,1001)</f>
        <v>1045</v>
      </c>
      <c r="I934" s="0" t="str">
        <f aca="false">YEAR(A934)&amp;RIGHT(G934,2)&amp;RIGHT(H934,3)</f>
        <v>202103045</v>
      </c>
      <c r="J934" s="122" t="s">
        <v>6838</v>
      </c>
      <c r="K934" s="0" t="s">
        <v>3694</v>
      </c>
      <c r="L934" s="0" t="s">
        <v>79</v>
      </c>
      <c r="M934" s="0" t="s">
        <v>2313</v>
      </c>
      <c r="N934" s="0" t="s">
        <v>80</v>
      </c>
      <c r="O934" s="7" t="n">
        <v>0.402777777777778</v>
      </c>
      <c r="P934" s="7" t="n">
        <v>0.452777777777778</v>
      </c>
      <c r="Q934" s="0" t="s">
        <v>3695</v>
      </c>
      <c r="S934" s="0" t="s">
        <v>332</v>
      </c>
      <c r="T934" s="0" t="s">
        <v>6097</v>
      </c>
    </row>
    <row r="935" customFormat="false" ht="15" hidden="false" customHeight="false" outlineLevel="0" collapsed="false">
      <c r="A935" s="170" t="n">
        <v>44273</v>
      </c>
      <c r="B935" s="0" t="s">
        <v>2970</v>
      </c>
      <c r="C935" s="1" t="n">
        <v>350</v>
      </c>
      <c r="D935" s="0" t="s">
        <v>821</v>
      </c>
      <c r="E935" s="0" t="s">
        <v>2971</v>
      </c>
      <c r="G935" s="174" t="n">
        <f aca="false">MONTH(A935)+100</f>
        <v>103</v>
      </c>
      <c r="H935" s="0" t="n">
        <f aca="false">IF(MONTH(A935)=MONTH(A934),H934+1,1001)</f>
        <v>1046</v>
      </c>
      <c r="I935" s="0" t="str">
        <f aca="false">YEAR(A935)&amp;RIGHT(G935,2)&amp;RIGHT(H935,3)</f>
        <v>202103046</v>
      </c>
      <c r="J935" s="122" t="s">
        <v>6679</v>
      </c>
      <c r="K935" s="0" t="s">
        <v>233</v>
      </c>
      <c r="L935" s="0" t="s">
        <v>100</v>
      </c>
      <c r="M935" s="0" t="s">
        <v>2313</v>
      </c>
      <c r="N935" s="0" t="s">
        <v>80</v>
      </c>
      <c r="O935" s="7" t="n">
        <v>0.670138888888889</v>
      </c>
      <c r="P935" s="7" t="n">
        <v>0.707638888888889</v>
      </c>
      <c r="Q935" s="0" t="s">
        <v>2973</v>
      </c>
      <c r="S935" s="0" t="s">
        <v>332</v>
      </c>
      <c r="T935" s="0" t="s">
        <v>6097</v>
      </c>
    </row>
    <row r="936" customFormat="false" ht="15" hidden="true" customHeight="false" outlineLevel="0" collapsed="false">
      <c r="A936" s="170" t="n">
        <v>44275</v>
      </c>
      <c r="B936" s="0" t="s">
        <v>423</v>
      </c>
      <c r="C936" s="1" t="n">
        <v>300</v>
      </c>
      <c r="D936" s="0" t="s">
        <v>77</v>
      </c>
      <c r="E936" s="0" t="s">
        <v>3698</v>
      </c>
      <c r="G936" s="174" t="n">
        <f aca="false">MONTH(A936)+100</f>
        <v>103</v>
      </c>
      <c r="H936" s="0" t="n">
        <f aca="false">IF(MONTH(A936)=MONTH(A935),H935+1,1001)</f>
        <v>1047</v>
      </c>
      <c r="I936" s="0" t="str">
        <f aca="false">YEAR(A936)&amp;RIGHT(G936,2)&amp;RIGHT(H936,3)</f>
        <v>202103047</v>
      </c>
      <c r="J936" s="122" t="s">
        <v>6839</v>
      </c>
      <c r="L936" s="0" t="s">
        <v>113</v>
      </c>
      <c r="M936" s="0" t="s">
        <v>2313</v>
      </c>
      <c r="N936" s="0" t="s">
        <v>80</v>
      </c>
      <c r="O936" s="7" t="n">
        <v>0.559722222222222</v>
      </c>
      <c r="P936" s="7" t="n">
        <v>0.645833333333333</v>
      </c>
      <c r="Q936" s="0" t="s">
        <v>3699</v>
      </c>
      <c r="S936" s="0" t="s">
        <v>332</v>
      </c>
      <c r="T936" s="0" t="s">
        <v>6106</v>
      </c>
    </row>
    <row r="937" customFormat="false" ht="15" hidden="true" customHeight="false" outlineLevel="0" collapsed="false">
      <c r="A937" s="170" t="n">
        <v>44275</v>
      </c>
      <c r="B937" s="0" t="s">
        <v>2377</v>
      </c>
      <c r="C937" s="1" t="n">
        <v>400</v>
      </c>
      <c r="D937" s="0" t="s">
        <v>104</v>
      </c>
      <c r="E937" s="0" t="s">
        <v>2015</v>
      </c>
      <c r="G937" s="174" t="n">
        <f aca="false">MONTH(A937)+100</f>
        <v>103</v>
      </c>
      <c r="H937" s="0" t="n">
        <f aca="false">IF(MONTH(A937)=MONTH(A936),H936+1,1001)</f>
        <v>1048</v>
      </c>
      <c r="I937" s="0" t="str">
        <f aca="false">YEAR(A937)&amp;RIGHT(G937,2)&amp;RIGHT(H937,3)</f>
        <v>202103048</v>
      </c>
      <c r="J937" s="122" t="s">
        <v>6457</v>
      </c>
      <c r="L937" s="0" t="s">
        <v>113</v>
      </c>
      <c r="M937" s="0" t="s">
        <v>2313</v>
      </c>
      <c r="N937" s="0" t="s">
        <v>80</v>
      </c>
      <c r="O937" s="7" t="n">
        <v>0.431944444444444</v>
      </c>
      <c r="P937" s="7" t="n">
        <v>0.443055555555556</v>
      </c>
      <c r="Q937" s="0" t="s">
        <v>2016</v>
      </c>
      <c r="S937" s="0" t="s">
        <v>332</v>
      </c>
      <c r="T937" s="0" t="s">
        <v>6106</v>
      </c>
    </row>
    <row r="938" customFormat="false" ht="15" hidden="true" customHeight="false" outlineLevel="0" collapsed="false">
      <c r="A938" s="170" t="n">
        <v>44275</v>
      </c>
      <c r="B938" s="0" t="s">
        <v>2976</v>
      </c>
      <c r="C938" s="1" t="n">
        <v>300</v>
      </c>
      <c r="D938" s="0" t="s">
        <v>104</v>
      </c>
      <c r="E938" s="0" t="s">
        <v>3316</v>
      </c>
      <c r="G938" s="174" t="n">
        <f aca="false">MONTH(A938)+100</f>
        <v>103</v>
      </c>
      <c r="H938" s="0" t="n">
        <f aca="false">IF(MONTH(A938)=MONTH(A937),H937+1,1001)</f>
        <v>1049</v>
      </c>
      <c r="I938" s="0" t="str">
        <f aca="false">YEAR(A938)&amp;RIGHT(G938,2)&amp;RIGHT(H938,3)</f>
        <v>202103049</v>
      </c>
      <c r="J938" s="122" t="s">
        <v>6753</v>
      </c>
      <c r="L938" s="0" t="s">
        <v>159</v>
      </c>
      <c r="M938" s="0" t="s">
        <v>2313</v>
      </c>
      <c r="N938" s="0" t="s">
        <v>80</v>
      </c>
      <c r="O938" s="7" t="n">
        <v>0.715972222222222</v>
      </c>
      <c r="P938" s="7" t="n">
        <v>0.771527777777778</v>
      </c>
      <c r="Q938" s="0" t="s">
        <v>3317</v>
      </c>
      <c r="S938" s="0" t="s">
        <v>332</v>
      </c>
      <c r="T938" s="0" t="s">
        <v>6106</v>
      </c>
    </row>
    <row r="939" customFormat="false" ht="15" hidden="true" customHeight="false" outlineLevel="0" collapsed="false">
      <c r="A939" s="170" t="n">
        <v>44276</v>
      </c>
      <c r="B939" s="0" t="s">
        <v>3704</v>
      </c>
      <c r="C939" s="1" t="n">
        <v>400</v>
      </c>
      <c r="D939" s="0" t="s">
        <v>104</v>
      </c>
      <c r="E939" s="122" t="s">
        <v>3705</v>
      </c>
      <c r="F939" s="0" t="s">
        <v>6088</v>
      </c>
      <c r="G939" s="174" t="n">
        <f aca="false">MONTH(A939)+100</f>
        <v>103</v>
      </c>
      <c r="H939" s="0" t="n">
        <f aca="false">IF(MONTH(A939)=MONTH(A938),H938+1,1001)</f>
        <v>1050</v>
      </c>
      <c r="I939" s="0" t="str">
        <f aca="false">YEAR(A939)&amp;RIGHT(G939,2)&amp;RIGHT(H939,3)</f>
        <v>202103050</v>
      </c>
      <c r="J939" s="122" t="s">
        <v>6840</v>
      </c>
      <c r="K939" s="0" t="s">
        <v>3706</v>
      </c>
      <c r="L939" s="0" t="s">
        <v>79</v>
      </c>
      <c r="M939" s="0" t="s">
        <v>2313</v>
      </c>
      <c r="N939" s="0" t="s">
        <v>80</v>
      </c>
      <c r="O939" s="7" t="n">
        <v>0.870833333333333</v>
      </c>
      <c r="P939" s="7" t="n">
        <v>0.904861111111111</v>
      </c>
      <c r="Q939" s="0" t="s">
        <v>3707</v>
      </c>
      <c r="S939" s="0" t="s">
        <v>332</v>
      </c>
      <c r="T939" s="0" t="s">
        <v>6110</v>
      </c>
    </row>
    <row r="940" customFormat="false" ht="15" hidden="false" customHeight="false" outlineLevel="0" collapsed="false">
      <c r="A940" s="170" t="n">
        <v>44277</v>
      </c>
      <c r="B940" s="0" t="s">
        <v>3709</v>
      </c>
      <c r="C940" s="1" t="n">
        <v>350</v>
      </c>
      <c r="D940" s="0" t="s">
        <v>821</v>
      </c>
      <c r="E940" s="0" t="s">
        <v>3710</v>
      </c>
      <c r="G940" s="174" t="n">
        <f aca="false">MONTH(A940)+100</f>
        <v>103</v>
      </c>
      <c r="H940" s="0" t="n">
        <f aca="false">IF(MONTH(A940)=MONTH(A939),H939+1,1001)</f>
        <v>1051</v>
      </c>
      <c r="I940" s="0" t="str">
        <f aca="false">YEAR(A940)&amp;RIGHT(G940,2)&amp;RIGHT(H940,3)</f>
        <v>202103051</v>
      </c>
      <c r="J940" s="122" t="s">
        <v>6841</v>
      </c>
      <c r="K940" s="0" t="s">
        <v>3711</v>
      </c>
      <c r="L940" s="0" t="s">
        <v>159</v>
      </c>
      <c r="M940" s="0" t="s">
        <v>2313</v>
      </c>
      <c r="N940" s="0" t="s">
        <v>80</v>
      </c>
      <c r="O940" s="7" t="n">
        <v>0.695138888888889</v>
      </c>
      <c r="P940" s="7" t="n">
        <v>0.705555555555556</v>
      </c>
      <c r="Q940" s="0" t="s">
        <v>3712</v>
      </c>
      <c r="S940" s="0" t="s">
        <v>120</v>
      </c>
      <c r="T940" s="0" t="s">
        <v>6091</v>
      </c>
    </row>
    <row r="941" customFormat="false" ht="15" hidden="false" customHeight="false" outlineLevel="0" collapsed="false">
      <c r="A941" s="170" t="n">
        <v>44277</v>
      </c>
      <c r="B941" s="0" t="s">
        <v>3713</v>
      </c>
      <c r="C941" s="1" t="n">
        <v>380</v>
      </c>
      <c r="D941" s="0" t="s">
        <v>821</v>
      </c>
      <c r="E941" s="0" t="s">
        <v>3714</v>
      </c>
      <c r="G941" s="174" t="n">
        <f aca="false">MONTH(A941)+100</f>
        <v>103</v>
      </c>
      <c r="H941" s="0" t="n">
        <f aca="false">IF(MONTH(A941)=MONTH(A940),H940+1,1001)</f>
        <v>1052</v>
      </c>
      <c r="I941" s="0" t="str">
        <f aca="false">YEAR(A941)&amp;RIGHT(G941,2)&amp;RIGHT(H941,3)</f>
        <v>202103052</v>
      </c>
      <c r="J941" s="122" t="s">
        <v>6842</v>
      </c>
      <c r="K941" s="0" t="s">
        <v>3715</v>
      </c>
      <c r="L941" s="0" t="s">
        <v>187</v>
      </c>
      <c r="N941" s="0" t="s">
        <v>72</v>
      </c>
      <c r="O941" s="7" t="n">
        <v>0.902083333333333</v>
      </c>
      <c r="P941" s="7" t="n">
        <v>0.902083333333333</v>
      </c>
      <c r="Q941" s="0" t="s">
        <v>3717</v>
      </c>
      <c r="S941" s="0" t="s">
        <v>120</v>
      </c>
      <c r="T941" s="0" t="s">
        <v>6091</v>
      </c>
    </row>
    <row r="942" customFormat="false" ht="15" hidden="true" customHeight="false" outlineLevel="0" collapsed="false">
      <c r="A942" s="170" t="n">
        <v>44277</v>
      </c>
      <c r="B942" s="0" t="s">
        <v>1285</v>
      </c>
      <c r="C942" s="1" t="n">
        <v>350</v>
      </c>
      <c r="D942" s="0" t="s">
        <v>104</v>
      </c>
      <c r="E942" s="0" t="s">
        <v>3718</v>
      </c>
      <c r="G942" s="174" t="n">
        <f aca="false">MONTH(A942)+100</f>
        <v>103</v>
      </c>
      <c r="H942" s="0" t="n">
        <f aca="false">IF(MONTH(A942)=MONTH(A941),H941+1,1001)</f>
        <v>1053</v>
      </c>
      <c r="I942" s="0" t="str">
        <f aca="false">YEAR(A942)&amp;RIGHT(G942,2)&amp;RIGHT(H942,3)</f>
        <v>202103053</v>
      </c>
      <c r="J942" s="122" t="s">
        <v>6843</v>
      </c>
      <c r="L942" s="0" t="s">
        <v>131</v>
      </c>
      <c r="M942" s="0" t="s">
        <v>2313</v>
      </c>
      <c r="N942" s="0" t="s">
        <v>80</v>
      </c>
      <c r="O942" s="7" t="n">
        <v>0.465277777777778</v>
      </c>
      <c r="P942" s="7" t="n">
        <v>0.492361111111111</v>
      </c>
      <c r="Q942" s="0" t="s">
        <v>3719</v>
      </c>
      <c r="S942" s="0" t="s">
        <v>120</v>
      </c>
      <c r="T942" s="0" t="s">
        <v>6091</v>
      </c>
    </row>
    <row r="943" customFormat="false" ht="15" hidden="true" customHeight="false" outlineLevel="0" collapsed="false">
      <c r="A943" s="170" t="n">
        <v>44277</v>
      </c>
      <c r="B943" s="0" t="s">
        <v>2201</v>
      </c>
      <c r="C943" s="1" t="n">
        <v>350</v>
      </c>
      <c r="D943" s="0" t="s">
        <v>104</v>
      </c>
      <c r="E943" s="0" t="n">
        <v>20210322002</v>
      </c>
      <c r="G943" s="174" t="n">
        <f aca="false">MONTH(A943)+100</f>
        <v>103</v>
      </c>
      <c r="H943" s="0" t="n">
        <f aca="false">IF(MONTH(A943)=MONTH(A942),H942+1,1001)</f>
        <v>1054</v>
      </c>
      <c r="I943" s="0" t="str">
        <f aca="false">YEAR(A943)&amp;RIGHT(G943,2)&amp;RIGHT(H943,3)</f>
        <v>202103054</v>
      </c>
      <c r="J943" s="122" t="s">
        <v>6844</v>
      </c>
      <c r="L943" s="0" t="s">
        <v>113</v>
      </c>
      <c r="M943" s="0" t="s">
        <v>2313</v>
      </c>
      <c r="N943" s="0" t="s">
        <v>80</v>
      </c>
      <c r="O943" s="7" t="n">
        <v>0.798611111111111</v>
      </c>
      <c r="P943" s="7" t="n">
        <v>0.830555555555556</v>
      </c>
      <c r="Q943" s="0" t="s">
        <v>3720</v>
      </c>
      <c r="S943" s="0" t="s">
        <v>120</v>
      </c>
      <c r="T943" s="0" t="s">
        <v>6091</v>
      </c>
    </row>
    <row r="944" customFormat="false" ht="15" hidden="false" customHeight="false" outlineLevel="0" collapsed="false">
      <c r="A944" s="170" t="n">
        <v>44278</v>
      </c>
      <c r="B944" s="0" t="s">
        <v>3724</v>
      </c>
      <c r="C944" s="1" t="n">
        <v>300</v>
      </c>
      <c r="D944" s="0" t="s">
        <v>821</v>
      </c>
      <c r="E944" s="0" t="s">
        <v>3725</v>
      </c>
      <c r="G944" s="174" t="n">
        <f aca="false">MONTH(A944)+100</f>
        <v>103</v>
      </c>
      <c r="H944" s="0" t="n">
        <f aca="false">IF(MONTH(A944)=MONTH(A943),H943+1,1001)</f>
        <v>1055</v>
      </c>
      <c r="I944" s="0" t="str">
        <f aca="false">YEAR(A944)&amp;RIGHT(G944,2)&amp;RIGHT(H944,3)</f>
        <v>202103055</v>
      </c>
      <c r="J944" s="122" t="s">
        <v>6845</v>
      </c>
      <c r="K944" s="0" t="s">
        <v>3726</v>
      </c>
      <c r="L944" s="0" t="s">
        <v>159</v>
      </c>
      <c r="M944" s="0" t="s">
        <v>2313</v>
      </c>
      <c r="N944" s="0" t="s">
        <v>80</v>
      </c>
      <c r="O944" s="7" t="n">
        <v>0.722222222222222</v>
      </c>
      <c r="P944" s="7" t="n">
        <v>0.735416666666667</v>
      </c>
      <c r="Q944" s="0" t="s">
        <v>3727</v>
      </c>
      <c r="S944" s="0" t="s">
        <v>120</v>
      </c>
      <c r="T944" s="0" t="s">
        <v>6095</v>
      </c>
    </row>
    <row r="945" customFormat="false" ht="15" hidden="false" customHeight="false" outlineLevel="0" collapsed="false">
      <c r="A945" s="170" t="n">
        <v>44278</v>
      </c>
      <c r="B945" s="0" t="s">
        <v>3728</v>
      </c>
      <c r="C945" s="1" t="n">
        <v>440</v>
      </c>
      <c r="D945" s="0" t="s">
        <v>821</v>
      </c>
      <c r="E945" s="0" t="s">
        <v>3729</v>
      </c>
      <c r="G945" s="174" t="n">
        <f aca="false">MONTH(A945)+100</f>
        <v>103</v>
      </c>
      <c r="H945" s="0" t="n">
        <f aca="false">IF(MONTH(A945)=MONTH(A944),H944+1,1001)</f>
        <v>1056</v>
      </c>
      <c r="I945" s="0" t="str">
        <f aca="false">YEAR(A945)&amp;RIGHT(G945,2)&amp;RIGHT(H945,3)</f>
        <v>202103056</v>
      </c>
      <c r="J945" s="122" t="s">
        <v>6846</v>
      </c>
      <c r="K945" s="0" t="s">
        <v>3730</v>
      </c>
      <c r="L945" s="0" t="s">
        <v>876</v>
      </c>
      <c r="M945" s="0" t="s">
        <v>2313</v>
      </c>
      <c r="N945" s="0" t="s">
        <v>80</v>
      </c>
      <c r="O945" s="7" t="n">
        <v>0.751388888888889</v>
      </c>
      <c r="P945" s="7" t="n">
        <v>0.790277777777778</v>
      </c>
      <c r="Q945" s="0" t="s">
        <v>3731</v>
      </c>
      <c r="S945" s="0" t="s">
        <v>120</v>
      </c>
      <c r="T945" s="0" t="s">
        <v>6095</v>
      </c>
    </row>
    <row r="946" customFormat="false" ht="15" hidden="true" customHeight="false" outlineLevel="0" collapsed="false">
      <c r="A946" s="170" t="n">
        <v>44278</v>
      </c>
      <c r="B946" s="0" t="s">
        <v>3732</v>
      </c>
      <c r="C946" s="1" t="n">
        <v>300</v>
      </c>
      <c r="D946" s="0" t="s">
        <v>104</v>
      </c>
      <c r="E946" s="0" t="s">
        <v>1832</v>
      </c>
      <c r="G946" s="174" t="n">
        <f aca="false">MONTH(A946)+100</f>
        <v>103</v>
      </c>
      <c r="H946" s="0" t="n">
        <f aca="false">IF(MONTH(A946)=MONTH(A945),H945+1,1001)</f>
        <v>1057</v>
      </c>
      <c r="I946" s="0" t="str">
        <f aca="false">YEAR(A946)&amp;RIGHT(G946,2)&amp;RIGHT(H946,3)</f>
        <v>202103057</v>
      </c>
      <c r="J946" s="122" t="s">
        <v>6412</v>
      </c>
      <c r="L946" s="0" t="s">
        <v>100</v>
      </c>
      <c r="M946" s="0" t="s">
        <v>2313</v>
      </c>
      <c r="N946" s="0" t="s">
        <v>80</v>
      </c>
      <c r="O946" s="7" t="n">
        <v>0.385416666666667</v>
      </c>
      <c r="P946" s="7" t="n">
        <v>0.39375</v>
      </c>
      <c r="Q946" s="0" t="s">
        <v>1833</v>
      </c>
      <c r="S946" s="0" t="s">
        <v>120</v>
      </c>
      <c r="T946" s="0" t="s">
        <v>6095</v>
      </c>
    </row>
    <row r="947" customFormat="false" ht="15" hidden="true" customHeight="false" outlineLevel="0" collapsed="false">
      <c r="A947" s="170" t="n">
        <v>44278</v>
      </c>
      <c r="B947" s="0" t="s">
        <v>3733</v>
      </c>
      <c r="C947" s="1" t="n">
        <v>400</v>
      </c>
      <c r="D947" s="0" t="s">
        <v>104</v>
      </c>
      <c r="E947" s="0" t="s">
        <v>3734</v>
      </c>
      <c r="G947" s="174" t="n">
        <f aca="false">MONTH(A947)+100</f>
        <v>103</v>
      </c>
      <c r="H947" s="0" t="n">
        <f aca="false">IF(MONTH(A947)=MONTH(A946),H946+1,1001)</f>
        <v>1058</v>
      </c>
      <c r="I947" s="0" t="str">
        <f aca="false">YEAR(A947)&amp;RIGHT(G947,2)&amp;RIGHT(H947,3)</f>
        <v>202103058</v>
      </c>
      <c r="J947" s="122" t="s">
        <v>6847</v>
      </c>
      <c r="L947" s="0" t="s">
        <v>79</v>
      </c>
      <c r="M947" s="0" t="s">
        <v>2313</v>
      </c>
      <c r="N947" s="0" t="s">
        <v>80</v>
      </c>
      <c r="O947" s="7" t="n">
        <v>0.480555555555556</v>
      </c>
      <c r="P947" s="7" t="n">
        <v>0.485416666666667</v>
      </c>
      <c r="Q947" s="0" t="s">
        <v>3735</v>
      </c>
      <c r="S947" s="0" t="s">
        <v>120</v>
      </c>
      <c r="T947" s="0" t="s">
        <v>6095</v>
      </c>
    </row>
    <row r="948" customFormat="false" ht="15" hidden="false" customHeight="false" outlineLevel="0" collapsed="false">
      <c r="A948" s="170" t="n">
        <v>44278</v>
      </c>
      <c r="B948" s="0" t="s">
        <v>68</v>
      </c>
      <c r="C948" s="1" t="n">
        <v>450</v>
      </c>
      <c r="D948" s="0" t="s">
        <v>69</v>
      </c>
      <c r="E948" s="0" t="s">
        <v>70</v>
      </c>
      <c r="G948" s="174" t="n">
        <f aca="false">MONTH(A948)+100</f>
        <v>103</v>
      </c>
      <c r="H948" s="0" t="n">
        <f aca="false">IF(MONTH(A948)=MONTH(A947),H947+1,1001)</f>
        <v>1059</v>
      </c>
      <c r="I948" s="0" t="str">
        <f aca="false">YEAR(A948)&amp;RIGHT(G948,2)&amp;RIGHT(H948,3)</f>
        <v>202103059</v>
      </c>
      <c r="J948" s="122" t="n">
        <v>202003001</v>
      </c>
      <c r="K948" s="0" t="s">
        <v>71</v>
      </c>
      <c r="L948" s="0" t="s">
        <v>113</v>
      </c>
      <c r="M948" s="0" t="s">
        <v>2313</v>
      </c>
      <c r="N948" s="0" t="s">
        <v>80</v>
      </c>
      <c r="O948" s="7" t="n">
        <v>0.579861111111111</v>
      </c>
      <c r="P948" s="7" t="n">
        <v>0.620833333333333</v>
      </c>
      <c r="Q948" s="0" t="s">
        <v>74</v>
      </c>
      <c r="S948" s="0" t="s">
        <v>120</v>
      </c>
      <c r="T948" s="0" t="s">
        <v>6095</v>
      </c>
    </row>
    <row r="949" customFormat="false" ht="15" hidden="true" customHeight="false" outlineLevel="0" collapsed="false">
      <c r="A949" s="170" t="n">
        <v>44279</v>
      </c>
      <c r="B949" s="0" t="s">
        <v>3739</v>
      </c>
      <c r="C949" s="1" t="n">
        <v>300</v>
      </c>
      <c r="D949" s="0" t="s">
        <v>77</v>
      </c>
      <c r="E949" s="0" t="s">
        <v>3740</v>
      </c>
      <c r="G949" s="174" t="n">
        <f aca="false">MONTH(A949)+100</f>
        <v>103</v>
      </c>
      <c r="H949" s="0" t="n">
        <f aca="false">IF(MONTH(A949)=MONTH(A948),H948+1,1001)</f>
        <v>1060</v>
      </c>
      <c r="I949" s="0" t="str">
        <f aca="false">YEAR(A949)&amp;RIGHT(G949,2)&amp;RIGHT(H949,3)</f>
        <v>202103060</v>
      </c>
      <c r="J949" s="122" t="s">
        <v>6848</v>
      </c>
      <c r="L949" s="0" t="s">
        <v>187</v>
      </c>
      <c r="M949" s="0" t="s">
        <v>2313</v>
      </c>
      <c r="N949" s="0" t="s">
        <v>80</v>
      </c>
      <c r="O949" s="7" t="n">
        <v>0.477777777777778</v>
      </c>
      <c r="P949" s="7" t="n">
        <v>0.488888888888889</v>
      </c>
      <c r="Q949" s="0" t="s">
        <v>3741</v>
      </c>
      <c r="S949" s="0" t="s">
        <v>120</v>
      </c>
      <c r="T949" s="0" t="s">
        <v>6089</v>
      </c>
    </row>
    <row r="950" customFormat="false" ht="15" hidden="true" customHeight="false" outlineLevel="0" collapsed="false">
      <c r="A950" s="170" t="n">
        <v>44279</v>
      </c>
      <c r="B950" s="0" t="s">
        <v>1546</v>
      </c>
      <c r="C950" s="1" t="n">
        <v>300</v>
      </c>
      <c r="D950" s="0" t="s">
        <v>77</v>
      </c>
      <c r="E950" s="0" t="s">
        <v>1295</v>
      </c>
      <c r="G950" s="174" t="n">
        <f aca="false">MONTH(A950)+100</f>
        <v>103</v>
      </c>
      <c r="H950" s="0" t="n">
        <f aca="false">IF(MONTH(A950)=MONTH(A949),H949+1,1001)</f>
        <v>1061</v>
      </c>
      <c r="I950" s="0" t="str">
        <f aca="false">YEAR(A950)&amp;RIGHT(G950,2)&amp;RIGHT(H950,3)</f>
        <v>202103061</v>
      </c>
      <c r="J950" s="122" t="s">
        <v>6287</v>
      </c>
      <c r="L950" s="0" t="s">
        <v>100</v>
      </c>
      <c r="M950" s="0" t="s">
        <v>2313</v>
      </c>
      <c r="N950" s="0" t="s">
        <v>80</v>
      </c>
      <c r="O950" s="7" t="n">
        <v>0.575694444444444</v>
      </c>
      <c r="P950" s="7" t="n">
        <v>0.604861111111111</v>
      </c>
      <c r="Q950" s="0" t="s">
        <v>1296</v>
      </c>
      <c r="S950" s="0" t="s">
        <v>120</v>
      </c>
      <c r="T950" s="0" t="s">
        <v>6089</v>
      </c>
    </row>
    <row r="951" customFormat="false" ht="15" hidden="true" customHeight="false" outlineLevel="0" collapsed="false">
      <c r="A951" s="170" t="n">
        <v>44279</v>
      </c>
      <c r="B951" s="0" t="s">
        <v>3742</v>
      </c>
      <c r="C951" s="1" t="n">
        <v>300</v>
      </c>
      <c r="D951" s="0" t="s">
        <v>77</v>
      </c>
      <c r="E951" s="0" t="s">
        <v>3743</v>
      </c>
      <c r="G951" s="174" t="n">
        <f aca="false">MONTH(A951)+100</f>
        <v>103</v>
      </c>
      <c r="H951" s="0" t="n">
        <f aca="false">IF(MONTH(A951)=MONTH(A950),H950+1,1001)</f>
        <v>1062</v>
      </c>
      <c r="I951" s="0" t="str">
        <f aca="false">YEAR(A951)&amp;RIGHT(G951,2)&amp;RIGHT(H951,3)</f>
        <v>202103062</v>
      </c>
      <c r="J951" s="122" t="s">
        <v>6849</v>
      </c>
      <c r="L951" s="0" t="s">
        <v>100</v>
      </c>
      <c r="M951" s="0" t="s">
        <v>2313</v>
      </c>
      <c r="N951" s="0" t="s">
        <v>80</v>
      </c>
      <c r="O951" s="7" t="n">
        <v>0.802083333333333</v>
      </c>
      <c r="P951" s="7" t="n">
        <v>0.815972222222222</v>
      </c>
      <c r="Q951" s="0" t="s">
        <v>3744</v>
      </c>
      <c r="S951" s="0" t="s">
        <v>120</v>
      </c>
      <c r="T951" s="0" t="s">
        <v>6089</v>
      </c>
    </row>
    <row r="952" customFormat="false" ht="15" hidden="true" customHeight="false" outlineLevel="0" collapsed="false">
      <c r="A952" s="170" t="n">
        <v>44279</v>
      </c>
      <c r="B952" s="0" t="s">
        <v>1227</v>
      </c>
      <c r="C952" s="1" t="n">
        <v>650</v>
      </c>
      <c r="D952" s="0" t="s">
        <v>77</v>
      </c>
      <c r="E952" s="0" t="s">
        <v>3745</v>
      </c>
      <c r="G952" s="174" t="n">
        <f aca="false">MONTH(A952)+100</f>
        <v>103</v>
      </c>
      <c r="H952" s="0" t="n">
        <f aca="false">IF(MONTH(A952)=MONTH(A951),H951+1,1001)</f>
        <v>1063</v>
      </c>
      <c r="I952" s="0" t="str">
        <f aca="false">YEAR(A952)&amp;RIGHT(G952,2)&amp;RIGHT(H952,3)</f>
        <v>202103063</v>
      </c>
      <c r="J952" s="122" t="s">
        <v>6850</v>
      </c>
      <c r="L952" s="0" t="s">
        <v>1227</v>
      </c>
      <c r="M952" s="0" t="s">
        <v>2313</v>
      </c>
      <c r="N952" s="0" t="s">
        <v>80</v>
      </c>
      <c r="O952" s="7" t="n">
        <v>0.865972222222222</v>
      </c>
      <c r="P952" s="7" t="n">
        <v>0.906944444444444</v>
      </c>
      <c r="Q952" s="0" t="s">
        <v>3746</v>
      </c>
      <c r="S952" s="0" t="s">
        <v>120</v>
      </c>
      <c r="T952" s="0" t="s">
        <v>6089</v>
      </c>
    </row>
    <row r="953" customFormat="false" ht="15" hidden="true" customHeight="false" outlineLevel="0" collapsed="false">
      <c r="A953" s="170" t="n">
        <v>44280</v>
      </c>
      <c r="B953" s="0" t="s">
        <v>1250</v>
      </c>
      <c r="C953" s="1" t="n">
        <v>300</v>
      </c>
      <c r="D953" s="0" t="s">
        <v>77</v>
      </c>
      <c r="E953" s="0" t="s">
        <v>3752</v>
      </c>
      <c r="G953" s="174" t="n">
        <f aca="false">MONTH(A953)+100</f>
        <v>103</v>
      </c>
      <c r="H953" s="0" t="n">
        <f aca="false">IF(MONTH(A953)=MONTH(A952),H952+1,1001)</f>
        <v>1064</v>
      </c>
      <c r="I953" s="0" t="str">
        <f aca="false">YEAR(A953)&amp;RIGHT(G953,2)&amp;RIGHT(H953,3)</f>
        <v>202103064</v>
      </c>
      <c r="J953" s="122" t="s">
        <v>6851</v>
      </c>
      <c r="L953" s="0" t="s">
        <v>100</v>
      </c>
      <c r="M953" s="0" t="s">
        <v>2313</v>
      </c>
      <c r="N953" s="0" t="s">
        <v>80</v>
      </c>
      <c r="O953" s="7" t="n">
        <v>0.629861111111111</v>
      </c>
      <c r="P953" s="7" t="n">
        <v>0.648611111111111</v>
      </c>
      <c r="Q953" s="0" t="s">
        <v>3753</v>
      </c>
      <c r="S953" s="0" t="s">
        <v>120</v>
      </c>
      <c r="T953" s="0" t="s">
        <v>6097</v>
      </c>
    </row>
    <row r="954" customFormat="false" ht="15" hidden="false" customHeight="false" outlineLevel="0" collapsed="false">
      <c r="A954" s="170" t="n">
        <v>44280</v>
      </c>
      <c r="B954" s="0" t="s">
        <v>3754</v>
      </c>
      <c r="C954" s="1" t="n">
        <v>450</v>
      </c>
      <c r="D954" s="0" t="s">
        <v>821</v>
      </c>
      <c r="E954" s="0" t="s">
        <v>3755</v>
      </c>
      <c r="G954" s="174" t="n">
        <f aca="false">MONTH(A954)+100</f>
        <v>103</v>
      </c>
      <c r="H954" s="0" t="n">
        <f aca="false">IF(MONTH(A954)=MONTH(A953),H953+1,1001)</f>
        <v>1065</v>
      </c>
      <c r="I954" s="0" t="str">
        <f aca="false">YEAR(A954)&amp;RIGHT(G954,2)&amp;RIGHT(H954,3)</f>
        <v>202103065</v>
      </c>
      <c r="J954" s="122" t="s">
        <v>6852</v>
      </c>
      <c r="K954" s="0" t="s">
        <v>3756</v>
      </c>
      <c r="L954" s="0" t="s">
        <v>131</v>
      </c>
      <c r="M954" s="0" t="s">
        <v>2313</v>
      </c>
      <c r="N954" s="0" t="s">
        <v>80</v>
      </c>
      <c r="O954" s="7" t="n">
        <v>0.423611111111111</v>
      </c>
      <c r="P954" s="7" t="n">
        <v>0.449305555555556</v>
      </c>
      <c r="Q954" s="0" t="s">
        <v>3757</v>
      </c>
      <c r="S954" s="0" t="s">
        <v>120</v>
      </c>
      <c r="T954" s="0" t="s">
        <v>6097</v>
      </c>
    </row>
    <row r="955" customFormat="false" ht="15" hidden="true" customHeight="false" outlineLevel="0" collapsed="false">
      <c r="A955" s="170" t="n">
        <v>44280</v>
      </c>
      <c r="B955" s="0" t="s">
        <v>131</v>
      </c>
      <c r="C955" s="1" t="n">
        <v>500</v>
      </c>
      <c r="D955" s="0" t="s">
        <v>104</v>
      </c>
      <c r="E955" s="0" t="s">
        <v>3758</v>
      </c>
      <c r="G955" s="174" t="n">
        <f aca="false">MONTH(A955)+100</f>
        <v>103</v>
      </c>
      <c r="H955" s="0" t="n">
        <f aca="false">IF(MONTH(A955)=MONTH(A954),H954+1,1001)</f>
        <v>1066</v>
      </c>
      <c r="I955" s="0" t="str">
        <f aca="false">YEAR(A955)&amp;RIGHT(G955,2)&amp;RIGHT(H955,3)</f>
        <v>202103066</v>
      </c>
      <c r="J955" s="122" t="s">
        <v>6853</v>
      </c>
      <c r="L955" s="0" t="s">
        <v>131</v>
      </c>
      <c r="M955" s="0" t="s">
        <v>2313</v>
      </c>
      <c r="N955" s="0" t="s">
        <v>80</v>
      </c>
      <c r="O955" s="7" t="n">
        <v>0.361111111111111</v>
      </c>
      <c r="P955" s="7" t="n">
        <v>0.397222222222222</v>
      </c>
      <c r="Q955" s="0" t="s">
        <v>3759</v>
      </c>
      <c r="S955" s="0" t="s">
        <v>120</v>
      </c>
      <c r="T955" s="0" t="s">
        <v>6097</v>
      </c>
    </row>
    <row r="956" customFormat="false" ht="15" hidden="true" customHeight="false" outlineLevel="0" collapsed="false">
      <c r="A956" s="170" t="n">
        <v>44280</v>
      </c>
      <c r="B956" s="0" t="s">
        <v>3629</v>
      </c>
      <c r="C956" s="1" t="n">
        <v>400</v>
      </c>
      <c r="D956" s="0" t="s">
        <v>104</v>
      </c>
      <c r="E956" s="0" t="s">
        <v>3760</v>
      </c>
      <c r="G956" s="174" t="n">
        <f aca="false">MONTH(A956)+100</f>
        <v>103</v>
      </c>
      <c r="H956" s="0" t="n">
        <f aca="false">IF(MONTH(A956)=MONTH(A955),H955+1,1001)</f>
        <v>1067</v>
      </c>
      <c r="I956" s="0" t="str">
        <f aca="false">YEAR(A956)&amp;RIGHT(G956,2)&amp;RIGHT(H956,3)</f>
        <v>202103067</v>
      </c>
      <c r="J956" s="122" t="s">
        <v>6854</v>
      </c>
      <c r="L956" s="0" t="s">
        <v>131</v>
      </c>
      <c r="M956" s="0" t="s">
        <v>2313</v>
      </c>
      <c r="N956" s="0" t="s">
        <v>80</v>
      </c>
      <c r="O956" s="7" t="n">
        <v>0.511805555555555</v>
      </c>
      <c r="P956" s="7" t="n">
        <v>0.556944444444444</v>
      </c>
      <c r="Q956" s="0" t="s">
        <v>3761</v>
      </c>
      <c r="S956" s="0" t="s">
        <v>120</v>
      </c>
      <c r="T956" s="0" t="s">
        <v>6097</v>
      </c>
    </row>
    <row r="957" customFormat="false" ht="15" hidden="true" customHeight="false" outlineLevel="0" collapsed="false">
      <c r="A957" s="170" t="n">
        <v>44280</v>
      </c>
      <c r="B957" s="0" t="s">
        <v>782</v>
      </c>
      <c r="C957" s="1" t="n">
        <v>300</v>
      </c>
      <c r="D957" s="0" t="s">
        <v>104</v>
      </c>
      <c r="E957" s="0" t="s">
        <v>382</v>
      </c>
      <c r="G957" s="174" t="n">
        <f aca="false">MONTH(A957)+100</f>
        <v>103</v>
      </c>
      <c r="H957" s="0" t="n">
        <f aca="false">IF(MONTH(A957)=MONTH(A956),H956+1,1001)</f>
        <v>1068</v>
      </c>
      <c r="I957" s="0" t="str">
        <f aca="false">YEAR(A957)&amp;RIGHT(G957,2)&amp;RIGHT(H957,3)</f>
        <v>202103068</v>
      </c>
      <c r="J957" s="122" t="s">
        <v>6138</v>
      </c>
      <c r="K957" s="0" t="s">
        <v>381</v>
      </c>
      <c r="L957" s="0" t="s">
        <v>183</v>
      </c>
      <c r="M957" s="0" t="s">
        <v>2313</v>
      </c>
      <c r="N957" s="0" t="s">
        <v>80</v>
      </c>
      <c r="O957" s="7" t="n">
        <v>0.808333333333333</v>
      </c>
      <c r="P957" s="7" t="n">
        <v>0.819444444444444</v>
      </c>
      <c r="Q957" s="0" t="s">
        <v>783</v>
      </c>
      <c r="S957" s="0" t="s">
        <v>120</v>
      </c>
      <c r="T957" s="0" t="s">
        <v>6097</v>
      </c>
    </row>
    <row r="958" customFormat="false" ht="15" hidden="true" customHeight="false" outlineLevel="0" collapsed="false">
      <c r="A958" s="170" t="n">
        <v>44280</v>
      </c>
      <c r="B958" s="0" t="s">
        <v>3762</v>
      </c>
      <c r="C958" s="1" t="n">
        <v>400</v>
      </c>
      <c r="D958" s="0" t="s">
        <v>104</v>
      </c>
      <c r="E958" s="0" t="s">
        <v>3763</v>
      </c>
      <c r="G958" s="174" t="n">
        <f aca="false">MONTH(A958)+100</f>
        <v>103</v>
      </c>
      <c r="H958" s="0" t="n">
        <f aca="false">IF(MONTH(A958)=MONTH(A957),H957+1,1001)</f>
        <v>1069</v>
      </c>
      <c r="I958" s="0" t="str">
        <f aca="false">YEAR(A958)&amp;RIGHT(G958,2)&amp;RIGHT(H958,3)</f>
        <v>202103069</v>
      </c>
      <c r="J958" s="122" t="s">
        <v>6855</v>
      </c>
      <c r="L958" s="0" t="s">
        <v>79</v>
      </c>
      <c r="M958" s="0" t="s">
        <v>2313</v>
      </c>
      <c r="N958" s="0" t="s">
        <v>80</v>
      </c>
      <c r="O958" s="7" t="n">
        <v>0.865277777777778</v>
      </c>
      <c r="P958" s="7" t="n">
        <v>0.915277777777778</v>
      </c>
      <c r="Q958" s="0" t="s">
        <v>3764</v>
      </c>
      <c r="S958" s="0" t="s">
        <v>120</v>
      </c>
      <c r="T958" s="0" t="s">
        <v>6097</v>
      </c>
    </row>
    <row r="959" customFormat="false" ht="15" hidden="true" customHeight="false" outlineLevel="0" collapsed="false">
      <c r="A959" s="170" t="n">
        <v>44281</v>
      </c>
      <c r="B959" s="0" t="s">
        <v>3771</v>
      </c>
      <c r="C959" s="1" t="n">
        <v>400</v>
      </c>
      <c r="D959" s="0" t="s">
        <v>104</v>
      </c>
      <c r="E959" s="0" t="s">
        <v>3772</v>
      </c>
      <c r="G959" s="174" t="n">
        <f aca="false">MONTH(A959)+100</f>
        <v>103</v>
      </c>
      <c r="H959" s="0" t="n">
        <f aca="false">IF(MONTH(A959)=MONTH(A958),H958+1,1001)</f>
        <v>1070</v>
      </c>
      <c r="I959" s="0" t="str">
        <f aca="false">YEAR(A959)&amp;RIGHT(G959,2)&amp;RIGHT(H959,3)</f>
        <v>202103070</v>
      </c>
      <c r="J959" s="122" t="s">
        <v>6856</v>
      </c>
      <c r="L959" s="0" t="s">
        <v>113</v>
      </c>
      <c r="M959" s="0" t="s">
        <v>2313</v>
      </c>
      <c r="N959" s="0" t="s">
        <v>80</v>
      </c>
      <c r="O959" s="7" t="n">
        <v>0.129166666666667</v>
      </c>
      <c r="P959" s="7" t="n">
        <v>0.165972222222222</v>
      </c>
      <c r="Q959" s="0" t="s">
        <v>3773</v>
      </c>
      <c r="S959" s="0" t="s">
        <v>120</v>
      </c>
      <c r="T959" s="0" t="s">
        <v>5143</v>
      </c>
    </row>
    <row r="960" customFormat="false" ht="15" hidden="true" customHeight="false" outlineLevel="0" collapsed="false">
      <c r="A960" s="170" t="n">
        <v>44281</v>
      </c>
      <c r="B960" s="0" t="s">
        <v>3771</v>
      </c>
      <c r="C960" s="1" t="n">
        <v>400</v>
      </c>
      <c r="D960" s="0" t="s">
        <v>104</v>
      </c>
      <c r="E960" s="0" t="s">
        <v>3774</v>
      </c>
      <c r="G960" s="174" t="n">
        <f aca="false">MONTH(A960)+100</f>
        <v>103</v>
      </c>
      <c r="H960" s="0" t="n">
        <f aca="false">IF(MONTH(A960)=MONTH(A959),H959+1,1001)</f>
        <v>1071</v>
      </c>
      <c r="I960" s="0" t="str">
        <f aca="false">YEAR(A960)&amp;RIGHT(G960,2)&amp;RIGHT(H960,3)</f>
        <v>202103071</v>
      </c>
      <c r="J960" s="122" t="s">
        <v>6857</v>
      </c>
      <c r="L960" s="0" t="s">
        <v>113</v>
      </c>
      <c r="M960" s="0" t="s">
        <v>2313</v>
      </c>
      <c r="N960" s="0" t="s">
        <v>80</v>
      </c>
      <c r="O960" s="7" t="n">
        <v>0.286111111111111</v>
      </c>
      <c r="P960" s="7" t="n">
        <v>0.309027777777778</v>
      </c>
      <c r="Q960" s="0" t="s">
        <v>3775</v>
      </c>
      <c r="S960" s="0" t="s">
        <v>120</v>
      </c>
      <c r="T960" s="0" t="s">
        <v>5143</v>
      </c>
    </row>
    <row r="961" customFormat="false" ht="15" hidden="true" customHeight="false" outlineLevel="0" collapsed="false">
      <c r="A961" s="170" t="n">
        <v>44281</v>
      </c>
      <c r="B961" s="0" t="s">
        <v>3776</v>
      </c>
      <c r="C961" s="1" t="n">
        <v>350</v>
      </c>
      <c r="D961" s="0" t="s">
        <v>104</v>
      </c>
      <c r="E961" s="0" t="s">
        <v>652</v>
      </c>
      <c r="G961" s="174" t="n">
        <f aca="false">MONTH(A961)+100</f>
        <v>103</v>
      </c>
      <c r="H961" s="0" t="n">
        <f aca="false">IF(MONTH(A961)=MONTH(A960),H960+1,1001)</f>
        <v>1072</v>
      </c>
      <c r="I961" s="0" t="str">
        <f aca="false">YEAR(A961)&amp;RIGHT(G961,2)&amp;RIGHT(H961,3)</f>
        <v>202103072</v>
      </c>
      <c r="J961" s="122" t="s">
        <v>6169</v>
      </c>
      <c r="L961" s="0" t="s">
        <v>100</v>
      </c>
      <c r="M961" s="0" t="s">
        <v>2313</v>
      </c>
      <c r="N961" s="0" t="s">
        <v>80</v>
      </c>
      <c r="O961" s="7" t="n">
        <v>0.4125</v>
      </c>
      <c r="P961" s="7" t="n">
        <v>0.454861111111111</v>
      </c>
      <c r="Q961" s="0" t="s">
        <v>653</v>
      </c>
      <c r="S961" s="0" t="s">
        <v>120</v>
      </c>
      <c r="T961" s="0" t="s">
        <v>5143</v>
      </c>
    </row>
    <row r="962" customFormat="false" ht="15" hidden="true" customHeight="false" outlineLevel="0" collapsed="false">
      <c r="A962" s="170" t="n">
        <v>44281</v>
      </c>
      <c r="B962" s="0" t="s">
        <v>1980</v>
      </c>
      <c r="C962" s="1" t="n">
        <v>350</v>
      </c>
      <c r="D962" s="0" t="s">
        <v>104</v>
      </c>
      <c r="E962" s="0" t="s">
        <v>3777</v>
      </c>
      <c r="G962" s="174" t="n">
        <f aca="false">MONTH(A962)+100</f>
        <v>103</v>
      </c>
      <c r="H962" s="0" t="n">
        <f aca="false">IF(MONTH(A962)=MONTH(A961),H961+1,1001)</f>
        <v>1073</v>
      </c>
      <c r="I962" s="0" t="str">
        <f aca="false">YEAR(A962)&amp;RIGHT(G962,2)&amp;RIGHT(H962,3)</f>
        <v>202103073</v>
      </c>
      <c r="J962" s="122" t="s">
        <v>6858</v>
      </c>
      <c r="L962" s="0" t="s">
        <v>113</v>
      </c>
      <c r="M962" s="0" t="s">
        <v>2313</v>
      </c>
      <c r="N962" s="0" t="s">
        <v>80</v>
      </c>
      <c r="O962" s="7" t="n">
        <v>0.522222222222222</v>
      </c>
      <c r="P962" s="7" t="n">
        <v>0.533333333333333</v>
      </c>
      <c r="Q962" s="0" t="s">
        <v>3778</v>
      </c>
      <c r="S962" s="0" t="s">
        <v>120</v>
      </c>
      <c r="T962" s="0" t="s">
        <v>5143</v>
      </c>
    </row>
    <row r="963" customFormat="false" ht="15" hidden="true" customHeight="false" outlineLevel="0" collapsed="false">
      <c r="A963" s="170" t="n">
        <v>44281</v>
      </c>
      <c r="B963" s="0" t="s">
        <v>1388</v>
      </c>
      <c r="C963" s="1" t="n">
        <v>250</v>
      </c>
      <c r="D963" s="0" t="s">
        <v>104</v>
      </c>
      <c r="E963" s="0" t="s">
        <v>3779</v>
      </c>
      <c r="G963" s="174" t="n">
        <f aca="false">MONTH(A963)+100</f>
        <v>103</v>
      </c>
      <c r="H963" s="0" t="n">
        <f aca="false">IF(MONTH(A963)=MONTH(A962),H962+1,1001)</f>
        <v>1074</v>
      </c>
      <c r="I963" s="0" t="str">
        <f aca="false">YEAR(A963)&amp;RIGHT(G963,2)&amp;RIGHT(H963,3)</f>
        <v>202103074</v>
      </c>
      <c r="J963" s="122" t="s">
        <v>6859</v>
      </c>
      <c r="L963" s="0" t="s">
        <v>187</v>
      </c>
      <c r="M963" s="0" t="s">
        <v>2313</v>
      </c>
      <c r="N963" s="0" t="s">
        <v>80</v>
      </c>
      <c r="O963" s="7" t="n">
        <v>0.665277777777778</v>
      </c>
      <c r="P963" s="7" t="n">
        <v>0.694444444444444</v>
      </c>
      <c r="Q963" s="0" t="s">
        <v>3780</v>
      </c>
      <c r="S963" s="0" t="s">
        <v>120</v>
      </c>
      <c r="T963" s="0" t="s">
        <v>5143</v>
      </c>
    </row>
    <row r="964" customFormat="false" ht="15" hidden="true" customHeight="false" outlineLevel="0" collapsed="false">
      <c r="A964" s="170" t="n">
        <v>44281</v>
      </c>
      <c r="B964" s="0" t="s">
        <v>2262</v>
      </c>
      <c r="C964" s="1" t="n">
        <v>300</v>
      </c>
      <c r="D964" s="0" t="s">
        <v>104</v>
      </c>
      <c r="E964" s="0" t="s">
        <v>3781</v>
      </c>
      <c r="G964" s="174" t="n">
        <f aca="false">MONTH(A964)+100</f>
        <v>103</v>
      </c>
      <c r="H964" s="0" t="n">
        <f aca="false">IF(MONTH(A964)=MONTH(A963),H963+1,1001)</f>
        <v>1075</v>
      </c>
      <c r="I964" s="0" t="str">
        <f aca="false">YEAR(A964)&amp;RIGHT(G964,2)&amp;RIGHT(H964,3)</f>
        <v>202103075</v>
      </c>
      <c r="J964" s="122" t="s">
        <v>6860</v>
      </c>
      <c r="L964" s="0" t="s">
        <v>183</v>
      </c>
      <c r="M964" s="0" t="s">
        <v>2313</v>
      </c>
      <c r="N964" s="0" t="s">
        <v>80</v>
      </c>
      <c r="O964" s="7" t="n">
        <v>0.741666666666667</v>
      </c>
      <c r="P964" s="7" t="n">
        <v>0.754861111111111</v>
      </c>
      <c r="Q964" s="0" t="s">
        <v>3782</v>
      </c>
      <c r="S964" s="0" t="s">
        <v>120</v>
      </c>
      <c r="T964" s="0" t="s">
        <v>5143</v>
      </c>
    </row>
    <row r="965" customFormat="false" ht="15" hidden="true" customHeight="false" outlineLevel="0" collapsed="false">
      <c r="A965" s="170" t="n">
        <v>44282</v>
      </c>
      <c r="B965" s="0" t="s">
        <v>2831</v>
      </c>
      <c r="C965" s="1" t="n">
        <v>350</v>
      </c>
      <c r="D965" s="0" t="s">
        <v>104</v>
      </c>
      <c r="E965" s="0" t="s">
        <v>3787</v>
      </c>
      <c r="G965" s="174" t="n">
        <f aca="false">MONTH(A965)+100</f>
        <v>103</v>
      </c>
      <c r="H965" s="0" t="n">
        <f aca="false">IF(MONTH(A965)=MONTH(A964),H964+1,1001)</f>
        <v>1076</v>
      </c>
      <c r="I965" s="0" t="str">
        <f aca="false">YEAR(A965)&amp;RIGHT(G965,2)&amp;RIGHT(H965,3)</f>
        <v>202103076</v>
      </c>
      <c r="J965" s="122" t="s">
        <v>6861</v>
      </c>
      <c r="L965" s="0" t="s">
        <v>876</v>
      </c>
      <c r="M965" s="0" t="s">
        <v>2313</v>
      </c>
      <c r="N965" s="0" t="s">
        <v>80</v>
      </c>
      <c r="O965" s="7" t="n">
        <v>0.381944444444444</v>
      </c>
      <c r="P965" s="7" t="n">
        <v>0.417361111111111</v>
      </c>
      <c r="Q965" s="0" t="s">
        <v>3788</v>
      </c>
      <c r="S965" s="0" t="s">
        <v>120</v>
      </c>
      <c r="T965" s="0" t="s">
        <v>6106</v>
      </c>
    </row>
    <row r="966" customFormat="false" ht="15" hidden="true" customHeight="false" outlineLevel="0" collapsed="false">
      <c r="A966" s="170" t="n">
        <v>44282</v>
      </c>
      <c r="B966" s="0" t="s">
        <v>3789</v>
      </c>
      <c r="C966" s="1" t="n">
        <v>400</v>
      </c>
      <c r="D966" s="0" t="s">
        <v>104</v>
      </c>
      <c r="E966" s="0" t="s">
        <v>3790</v>
      </c>
      <c r="G966" s="174" t="n">
        <f aca="false">MONTH(A966)+100</f>
        <v>103</v>
      </c>
      <c r="H966" s="0" t="n">
        <f aca="false">IF(MONTH(A966)=MONTH(A965),H965+1,1001)</f>
        <v>1077</v>
      </c>
      <c r="I966" s="0" t="str">
        <f aca="false">YEAR(A966)&amp;RIGHT(G966,2)&amp;RIGHT(H966,3)</f>
        <v>202103077</v>
      </c>
      <c r="J966" s="122" t="s">
        <v>6862</v>
      </c>
      <c r="L966" s="0" t="s">
        <v>131</v>
      </c>
      <c r="M966" s="0" t="s">
        <v>2313</v>
      </c>
      <c r="N966" s="0" t="s">
        <v>80</v>
      </c>
      <c r="O966" s="7" t="n">
        <v>0.522916666666667</v>
      </c>
      <c r="P966" s="7" t="n">
        <v>0.548611111111111</v>
      </c>
      <c r="Q966" s="0" t="s">
        <v>3791</v>
      </c>
      <c r="S966" s="0" t="s">
        <v>120</v>
      </c>
      <c r="T966" s="0" t="s">
        <v>6106</v>
      </c>
    </row>
    <row r="967" customFormat="false" ht="15" hidden="true" customHeight="false" outlineLevel="0" collapsed="false">
      <c r="A967" s="170" t="n">
        <v>44283</v>
      </c>
      <c r="B967" s="0" t="s">
        <v>314</v>
      </c>
      <c r="C967" s="1" t="n">
        <v>400</v>
      </c>
      <c r="D967" s="0" t="s">
        <v>104</v>
      </c>
      <c r="E967" s="0" t="s">
        <v>3794</v>
      </c>
      <c r="G967" s="174" t="n">
        <f aca="false">MONTH(A967)+100</f>
        <v>103</v>
      </c>
      <c r="H967" s="0" t="n">
        <f aca="false">IF(MONTH(A967)=MONTH(A966),H966+1,1001)</f>
        <v>1078</v>
      </c>
      <c r="I967" s="0" t="str">
        <f aca="false">YEAR(A967)&amp;RIGHT(G967,2)&amp;RIGHT(H967,3)</f>
        <v>202103078</v>
      </c>
      <c r="J967" s="122" t="s">
        <v>6863</v>
      </c>
      <c r="L967" s="0" t="s">
        <v>314</v>
      </c>
      <c r="M967" s="0" t="s">
        <v>2313</v>
      </c>
      <c r="N967" s="0" t="s">
        <v>80</v>
      </c>
      <c r="O967" s="7" t="n">
        <v>0.743055555555555</v>
      </c>
      <c r="P967" s="7" t="n">
        <v>0.765972222222222</v>
      </c>
      <c r="Q967" s="0" t="s">
        <v>3795</v>
      </c>
      <c r="S967" s="0" t="s">
        <v>120</v>
      </c>
      <c r="T967" s="0" t="s">
        <v>6110</v>
      </c>
    </row>
    <row r="968" customFormat="false" ht="15" hidden="true" customHeight="false" outlineLevel="0" collapsed="false">
      <c r="A968" s="170" t="n">
        <v>44284</v>
      </c>
      <c r="B968" s="0" t="s">
        <v>3190</v>
      </c>
      <c r="C968" s="1" t="n">
        <v>300</v>
      </c>
      <c r="D968" s="0" t="s">
        <v>104</v>
      </c>
      <c r="E968" s="0" t="s">
        <v>3796</v>
      </c>
      <c r="G968" s="174" t="n">
        <f aca="false">MONTH(A968)+100</f>
        <v>103</v>
      </c>
      <c r="H968" s="0" t="n">
        <f aca="false">IF(MONTH(A968)=MONTH(A967),H967+1,1001)</f>
        <v>1079</v>
      </c>
      <c r="I968" s="0" t="str">
        <f aca="false">YEAR(A968)&amp;RIGHT(G968,2)&amp;RIGHT(H968,3)</f>
        <v>202103079</v>
      </c>
      <c r="J968" s="122" t="s">
        <v>6864</v>
      </c>
      <c r="L968" s="0" t="s">
        <v>183</v>
      </c>
      <c r="M968" s="0" t="s">
        <v>2313</v>
      </c>
      <c r="N968" s="0" t="s">
        <v>80</v>
      </c>
      <c r="O968" s="7" t="n">
        <v>0.349305555555556</v>
      </c>
      <c r="P968" s="7" t="n">
        <v>0.378472222222222</v>
      </c>
      <c r="Q968" s="0" t="s">
        <v>3797</v>
      </c>
      <c r="S968" s="0" t="s">
        <v>120</v>
      </c>
      <c r="T968" s="0" t="s">
        <v>6091</v>
      </c>
    </row>
    <row r="969" customFormat="false" ht="15" hidden="true" customHeight="false" outlineLevel="0" collapsed="false">
      <c r="A969" s="170" t="n">
        <v>44284</v>
      </c>
      <c r="B969" s="0" t="s">
        <v>3190</v>
      </c>
      <c r="C969" s="1" t="n">
        <v>300</v>
      </c>
      <c r="D969" s="0" t="s">
        <v>104</v>
      </c>
      <c r="E969" s="0" t="s">
        <v>3798</v>
      </c>
      <c r="G969" s="174" t="n">
        <f aca="false">MONTH(A969)+100</f>
        <v>103</v>
      </c>
      <c r="H969" s="0" t="n">
        <f aca="false">IF(MONTH(A969)=MONTH(A968),H968+1,1001)</f>
        <v>1080</v>
      </c>
      <c r="I969" s="0" t="str">
        <f aca="false">YEAR(A969)&amp;RIGHT(G969,2)&amp;RIGHT(H969,3)</f>
        <v>202103080</v>
      </c>
      <c r="J969" s="122" t="s">
        <v>6865</v>
      </c>
      <c r="L969" s="0" t="s">
        <v>183</v>
      </c>
      <c r="M969" s="0" t="s">
        <v>2313</v>
      </c>
      <c r="N969" s="0" t="s">
        <v>80</v>
      </c>
      <c r="O969" s="7" t="n">
        <v>0.393055555555556</v>
      </c>
      <c r="P969" s="7" t="n">
        <v>0.39375</v>
      </c>
      <c r="Q969" s="0" t="s">
        <v>3799</v>
      </c>
      <c r="S969" s="0" t="s">
        <v>120</v>
      </c>
      <c r="T969" s="0" t="s">
        <v>6091</v>
      </c>
    </row>
    <row r="970" customFormat="false" ht="15" hidden="true" customHeight="false" outlineLevel="0" collapsed="false">
      <c r="A970" s="170" t="n">
        <v>44284</v>
      </c>
      <c r="B970" s="0" t="s">
        <v>2634</v>
      </c>
      <c r="C970" s="1" t="n">
        <v>400</v>
      </c>
      <c r="D970" s="0" t="s">
        <v>104</v>
      </c>
      <c r="E970" s="0" t="s">
        <v>1254</v>
      </c>
      <c r="G970" s="174" t="n">
        <f aca="false">MONTH(A970)+100</f>
        <v>103</v>
      </c>
      <c r="H970" s="0" t="n">
        <f aca="false">IF(MONTH(A970)=MONTH(A969),H969+1,1001)</f>
        <v>1081</v>
      </c>
      <c r="I970" s="0" t="str">
        <f aca="false">YEAR(A970)&amp;RIGHT(G970,2)&amp;RIGHT(H970,3)</f>
        <v>202103081</v>
      </c>
      <c r="J970" s="122" t="s">
        <v>6279</v>
      </c>
      <c r="L970" s="0" t="s">
        <v>100</v>
      </c>
      <c r="M970" s="0" t="s">
        <v>2313</v>
      </c>
      <c r="N970" s="0" t="s">
        <v>80</v>
      </c>
      <c r="O970" s="7" t="n">
        <v>0.454861111111111</v>
      </c>
      <c r="P970" s="7" t="n">
        <v>0.470138888888889</v>
      </c>
      <c r="Q970" s="0" t="s">
        <v>1255</v>
      </c>
      <c r="S970" s="0" t="s">
        <v>120</v>
      </c>
      <c r="T970" s="0" t="s">
        <v>6091</v>
      </c>
    </row>
    <row r="971" customFormat="false" ht="15" hidden="true" customHeight="false" outlineLevel="0" collapsed="false">
      <c r="A971" s="170" t="n">
        <v>44284</v>
      </c>
      <c r="B971" s="0" t="s">
        <v>3800</v>
      </c>
      <c r="C971" s="1" t="n">
        <v>300</v>
      </c>
      <c r="D971" s="0" t="s">
        <v>104</v>
      </c>
      <c r="E971" s="0" t="s">
        <v>3801</v>
      </c>
      <c r="G971" s="174" t="n">
        <f aca="false">MONTH(A971)+100</f>
        <v>103</v>
      </c>
      <c r="H971" s="0" t="n">
        <f aca="false">IF(MONTH(A971)=MONTH(A970),H970+1,1001)</f>
        <v>1082</v>
      </c>
      <c r="I971" s="0" t="str">
        <f aca="false">YEAR(A971)&amp;RIGHT(G971,2)&amp;RIGHT(H971,3)</f>
        <v>202103082</v>
      </c>
      <c r="J971" s="122" t="s">
        <v>6866</v>
      </c>
      <c r="L971" s="0" t="s">
        <v>159</v>
      </c>
      <c r="M971" s="0" t="s">
        <v>2313</v>
      </c>
      <c r="N971" s="0" t="s">
        <v>80</v>
      </c>
      <c r="O971" s="7" t="n">
        <v>0.584027777777778</v>
      </c>
      <c r="P971" s="7" t="n">
        <v>0.611111111111111</v>
      </c>
      <c r="Q971" s="0" t="s">
        <v>3802</v>
      </c>
      <c r="S971" s="0" t="s">
        <v>120</v>
      </c>
      <c r="T971" s="0" t="s">
        <v>6091</v>
      </c>
    </row>
    <row r="972" customFormat="false" ht="15" hidden="true" customHeight="false" outlineLevel="0" collapsed="false">
      <c r="A972" s="170" t="n">
        <v>44284</v>
      </c>
      <c r="B972" s="0" t="s">
        <v>2989</v>
      </c>
      <c r="C972" s="1" t="n">
        <v>350</v>
      </c>
      <c r="D972" s="0" t="s">
        <v>104</v>
      </c>
      <c r="E972" s="0" t="s">
        <v>521</v>
      </c>
      <c r="G972" s="174" t="n">
        <f aca="false">MONTH(A972)+100</f>
        <v>103</v>
      </c>
      <c r="H972" s="0" t="n">
        <f aca="false">IF(MONTH(A972)=MONTH(A971),H971+1,1001)</f>
        <v>1083</v>
      </c>
      <c r="I972" s="0" t="str">
        <f aca="false">YEAR(A972)&amp;RIGHT(G972,2)&amp;RIGHT(H972,3)</f>
        <v>202103083</v>
      </c>
      <c r="J972" s="122" t="s">
        <v>6155</v>
      </c>
      <c r="L972" s="0" t="s">
        <v>113</v>
      </c>
      <c r="M972" s="0" t="s">
        <v>2313</v>
      </c>
      <c r="N972" s="0" t="s">
        <v>80</v>
      </c>
      <c r="O972" s="7" t="n">
        <v>0.686805555555556</v>
      </c>
      <c r="P972" s="7" t="n">
        <v>0.720833333333333</v>
      </c>
      <c r="Q972" s="0" t="s">
        <v>522</v>
      </c>
      <c r="S972" s="0" t="s">
        <v>120</v>
      </c>
      <c r="T972" s="0" t="s">
        <v>6091</v>
      </c>
    </row>
    <row r="973" customFormat="false" ht="15" hidden="false" customHeight="false" outlineLevel="0" collapsed="false">
      <c r="A973" s="170" t="n">
        <v>44285</v>
      </c>
      <c r="B973" s="0" t="s">
        <v>3170</v>
      </c>
      <c r="C973" s="1" t="n">
        <v>430</v>
      </c>
      <c r="D973" s="0" t="s">
        <v>821</v>
      </c>
      <c r="E973" s="0" t="s">
        <v>3171</v>
      </c>
      <c r="G973" s="174" t="n">
        <f aca="false">MONTH(A973)+100</f>
        <v>103</v>
      </c>
      <c r="H973" s="0" t="n">
        <f aca="false">IF(MONTH(A973)=MONTH(A972),H972+1,1001)</f>
        <v>1084</v>
      </c>
      <c r="I973" s="0" t="str">
        <f aca="false">YEAR(A973)&amp;RIGHT(G973,2)&amp;RIGHT(H973,3)</f>
        <v>202103084</v>
      </c>
      <c r="J973" s="122" t="s">
        <v>6719</v>
      </c>
      <c r="K973" s="0" t="s">
        <v>3172</v>
      </c>
      <c r="L973" s="0" t="s">
        <v>113</v>
      </c>
      <c r="M973" s="0" t="s">
        <v>2313</v>
      </c>
      <c r="N973" s="0" t="s">
        <v>80</v>
      </c>
      <c r="O973" s="7" t="n">
        <v>0.425694444444444</v>
      </c>
      <c r="P973" s="7" t="n">
        <v>0.454166666666667</v>
      </c>
      <c r="Q973" s="0" t="s">
        <v>3173</v>
      </c>
      <c r="S973" s="0" t="s">
        <v>120</v>
      </c>
      <c r="T973" s="0" t="s">
        <v>6095</v>
      </c>
    </row>
    <row r="974" customFormat="false" ht="15" hidden="false" customHeight="false" outlineLevel="0" collapsed="false">
      <c r="A974" s="170" t="n">
        <v>44285</v>
      </c>
      <c r="B974" s="0" t="s">
        <v>3808</v>
      </c>
      <c r="C974" s="1" t="n">
        <v>350</v>
      </c>
      <c r="D974" s="0" t="s">
        <v>821</v>
      </c>
      <c r="E974" s="0" t="s">
        <v>3809</v>
      </c>
      <c r="G974" s="174" t="n">
        <f aca="false">MONTH(A974)+100</f>
        <v>103</v>
      </c>
      <c r="H974" s="0" t="n">
        <f aca="false">IF(MONTH(A974)=MONTH(A973),H973+1,1001)</f>
        <v>1085</v>
      </c>
      <c r="I974" s="0" t="str">
        <f aca="false">YEAR(A974)&amp;RIGHT(G974,2)&amp;RIGHT(H974,3)</f>
        <v>202103085</v>
      </c>
      <c r="J974" s="122" t="s">
        <v>6867</v>
      </c>
      <c r="K974" s="0" t="s">
        <v>3810</v>
      </c>
      <c r="L974" s="0" t="s">
        <v>113</v>
      </c>
      <c r="M974" s="0" t="s">
        <v>2313</v>
      </c>
      <c r="N974" s="0" t="s">
        <v>80</v>
      </c>
      <c r="O974" s="7" t="n">
        <v>0.615277777777778</v>
      </c>
      <c r="P974" s="7" t="n">
        <v>0.622222222222222</v>
      </c>
      <c r="Q974" s="0" t="s">
        <v>3811</v>
      </c>
      <c r="S974" s="0" t="s">
        <v>120</v>
      </c>
      <c r="T974" s="0" t="s">
        <v>6095</v>
      </c>
    </row>
    <row r="975" customFormat="false" ht="15" hidden="true" customHeight="false" outlineLevel="0" collapsed="false">
      <c r="A975" s="170" t="n">
        <v>44285</v>
      </c>
      <c r="B975" s="0" t="s">
        <v>2831</v>
      </c>
      <c r="C975" s="1" t="n">
        <v>350</v>
      </c>
      <c r="D975" s="0" t="s">
        <v>104</v>
      </c>
      <c r="E975" s="0" t="s">
        <v>3812</v>
      </c>
      <c r="G975" s="174" t="n">
        <f aca="false">MONTH(A975)+100</f>
        <v>103</v>
      </c>
      <c r="H975" s="0" t="n">
        <f aca="false">IF(MONTH(A975)=MONTH(A974),H974+1,1001)</f>
        <v>1086</v>
      </c>
      <c r="I975" s="0" t="str">
        <f aca="false">YEAR(A975)&amp;RIGHT(G975,2)&amp;RIGHT(H975,3)</f>
        <v>202103086</v>
      </c>
      <c r="J975" s="122" t="s">
        <v>6868</v>
      </c>
      <c r="L975" s="0" t="s">
        <v>79</v>
      </c>
      <c r="M975" s="0" t="s">
        <v>2313</v>
      </c>
      <c r="N975" s="0" t="s">
        <v>80</v>
      </c>
      <c r="O975" s="7" t="n">
        <v>0.531944444444444</v>
      </c>
      <c r="P975" s="7" t="n">
        <v>0.590277777777778</v>
      </c>
      <c r="Q975" s="0" t="s">
        <v>3813</v>
      </c>
      <c r="S975" s="0" t="s">
        <v>120</v>
      </c>
      <c r="T975" s="0" t="s">
        <v>6095</v>
      </c>
    </row>
    <row r="976" customFormat="false" ht="15" hidden="false" customHeight="false" outlineLevel="0" collapsed="false">
      <c r="A976" s="170" t="n">
        <v>44286</v>
      </c>
      <c r="B976" s="0" t="s">
        <v>2855</v>
      </c>
      <c r="C976" s="1" t="n">
        <v>450</v>
      </c>
      <c r="D976" s="0" t="s">
        <v>821</v>
      </c>
      <c r="E976" s="0" t="s">
        <v>2856</v>
      </c>
      <c r="G976" s="174" t="n">
        <f aca="false">MONTH(A976)+100</f>
        <v>103</v>
      </c>
      <c r="H976" s="0" t="n">
        <f aca="false">IF(MONTH(A976)=MONTH(A975),H975+1,1001)</f>
        <v>1087</v>
      </c>
      <c r="I976" s="0" t="str">
        <f aca="false">YEAR(A976)&amp;RIGHT(G976,2)&amp;RIGHT(H976,3)</f>
        <v>202103087</v>
      </c>
      <c r="J976" s="122" t="s">
        <v>6651</v>
      </c>
      <c r="K976" s="0" t="s">
        <v>2857</v>
      </c>
      <c r="L976" s="0" t="s">
        <v>1227</v>
      </c>
      <c r="M976" s="0" t="s">
        <v>2313</v>
      </c>
      <c r="N976" s="0" t="s">
        <v>80</v>
      </c>
      <c r="O976" s="7" t="n">
        <v>0.373611111111111</v>
      </c>
      <c r="P976" s="7" t="n">
        <v>0.404166666666667</v>
      </c>
      <c r="Q976" s="0" t="s">
        <v>2858</v>
      </c>
      <c r="R976" s="0" t="s">
        <v>3816</v>
      </c>
      <c r="S976" s="0" t="s">
        <v>120</v>
      </c>
      <c r="T976" s="0" t="s">
        <v>6089</v>
      </c>
    </row>
    <row r="977" customFormat="false" ht="15" hidden="false" customHeight="false" outlineLevel="0" collapsed="false">
      <c r="A977" s="170" t="n">
        <v>44286</v>
      </c>
      <c r="B977" s="0" t="s">
        <v>3817</v>
      </c>
      <c r="C977" s="1" t="n">
        <v>350</v>
      </c>
      <c r="D977" s="0" t="s">
        <v>821</v>
      </c>
      <c r="E977" s="0" t="s">
        <v>3818</v>
      </c>
      <c r="G977" s="174" t="n">
        <f aca="false">MONTH(A977)+100</f>
        <v>103</v>
      </c>
      <c r="H977" s="0" t="n">
        <f aca="false">IF(MONTH(A977)=MONTH(A976),H976+1,1001)</f>
        <v>1088</v>
      </c>
      <c r="I977" s="0" t="str">
        <f aca="false">YEAR(A977)&amp;RIGHT(G977,2)&amp;RIGHT(H977,3)</f>
        <v>202103088</v>
      </c>
      <c r="J977" s="122" t="s">
        <v>6869</v>
      </c>
      <c r="K977" s="0" t="s">
        <v>3819</v>
      </c>
      <c r="L977" s="0" t="s">
        <v>113</v>
      </c>
      <c r="M977" s="0" t="s">
        <v>2313</v>
      </c>
      <c r="N977" s="0" t="s">
        <v>80</v>
      </c>
      <c r="O977" s="7" t="n">
        <v>0.463888888888889</v>
      </c>
      <c r="P977" s="7" t="n">
        <v>0.502083333333333</v>
      </c>
      <c r="Q977" s="0" t="s">
        <v>3820</v>
      </c>
      <c r="R977" s="0" t="s">
        <v>3821</v>
      </c>
      <c r="S977" s="0" t="s">
        <v>120</v>
      </c>
      <c r="T977" s="0" t="s">
        <v>6089</v>
      </c>
    </row>
    <row r="978" customFormat="false" ht="15" hidden="true" customHeight="false" outlineLevel="0" collapsed="false">
      <c r="A978" s="170" t="n">
        <v>44286</v>
      </c>
      <c r="B978" s="0" t="s">
        <v>3822</v>
      </c>
      <c r="C978" s="1" t="n">
        <v>300</v>
      </c>
      <c r="D978" s="0" t="s">
        <v>104</v>
      </c>
      <c r="E978" s="0" t="s">
        <v>1251</v>
      </c>
      <c r="G978" s="174" t="n">
        <f aca="false">MONTH(A978)+100</f>
        <v>103</v>
      </c>
      <c r="H978" s="0" t="n">
        <f aca="false">IF(MONTH(A978)=MONTH(A977),H977+1,1001)</f>
        <v>1089</v>
      </c>
      <c r="I978" s="0" t="str">
        <f aca="false">YEAR(A978)&amp;RIGHT(G978,2)&amp;RIGHT(H978,3)</f>
        <v>202103089</v>
      </c>
      <c r="J978" s="122" t="s">
        <v>6278</v>
      </c>
      <c r="L978" s="0" t="s">
        <v>85</v>
      </c>
      <c r="M978" s="0" t="s">
        <v>2313</v>
      </c>
      <c r="N978" s="0" t="s">
        <v>80</v>
      </c>
      <c r="O978" s="7" t="n">
        <v>0.514583333333333</v>
      </c>
      <c r="P978" s="7" t="n">
        <v>0.542361111111111</v>
      </c>
      <c r="Q978" s="0" t="s">
        <v>1252</v>
      </c>
      <c r="S978" s="0" t="s">
        <v>120</v>
      </c>
      <c r="T978" s="0" t="s">
        <v>6089</v>
      </c>
    </row>
    <row r="979" customFormat="false" ht="15" hidden="true" customHeight="false" outlineLevel="0" collapsed="false">
      <c r="A979" s="170" t="n">
        <v>44286</v>
      </c>
      <c r="B979" s="0" t="s">
        <v>3190</v>
      </c>
      <c r="C979" s="1" t="n">
        <v>300</v>
      </c>
      <c r="D979" s="0" t="s">
        <v>104</v>
      </c>
      <c r="E979" s="0" t="s">
        <v>3823</v>
      </c>
      <c r="G979" s="174" t="n">
        <f aca="false">MONTH(A979)+100</f>
        <v>103</v>
      </c>
      <c r="H979" s="0" t="n">
        <f aca="false">IF(MONTH(A979)=MONTH(A978),H978+1,1001)</f>
        <v>1090</v>
      </c>
      <c r="I979" s="0" t="str">
        <f aca="false">YEAR(A979)&amp;RIGHT(G979,2)&amp;RIGHT(H979,3)</f>
        <v>202103090</v>
      </c>
      <c r="J979" s="122" t="s">
        <v>6870</v>
      </c>
      <c r="L979" s="0" t="s">
        <v>183</v>
      </c>
      <c r="M979" s="0" t="s">
        <v>2313</v>
      </c>
      <c r="N979" s="0" t="s">
        <v>80</v>
      </c>
      <c r="O979" s="7" t="n">
        <v>0.745138888888889</v>
      </c>
      <c r="P979" s="7" t="n">
        <v>0.754166666666667</v>
      </c>
      <c r="Q979" s="0" t="s">
        <v>3824</v>
      </c>
      <c r="S979" s="0" t="s">
        <v>120</v>
      </c>
      <c r="T979" s="0" t="s">
        <v>6089</v>
      </c>
    </row>
    <row r="980" customFormat="false" ht="15" hidden="false" customHeight="false" outlineLevel="0" collapsed="false">
      <c r="A980" s="170" t="n">
        <v>44287</v>
      </c>
      <c r="B980" s="0" t="s">
        <v>3828</v>
      </c>
      <c r="C980" s="1" t="n">
        <v>600</v>
      </c>
      <c r="D980" s="0" t="s">
        <v>821</v>
      </c>
      <c r="E980" s="0" t="s">
        <v>3829</v>
      </c>
      <c r="G980" s="174" t="n">
        <f aca="false">MONTH(A980)+100</f>
        <v>104</v>
      </c>
      <c r="H980" s="0" t="n">
        <f aca="false">IF(MONTH(A980)=MONTH(A979),H979+1,1001)</f>
        <v>1001</v>
      </c>
      <c r="I980" s="0" t="str">
        <f aca="false">YEAR(A980)&amp;RIGHT(G980,2)&amp;RIGHT(H980,3)</f>
        <v>202104001</v>
      </c>
      <c r="J980" s="122" t="s">
        <v>6871</v>
      </c>
      <c r="K980" s="0" t="s">
        <v>3828</v>
      </c>
      <c r="L980" s="0" t="s">
        <v>183</v>
      </c>
      <c r="M980" s="0" t="s">
        <v>2313</v>
      </c>
      <c r="N980" s="0" t="s">
        <v>80</v>
      </c>
      <c r="O980" s="7" t="n">
        <v>0.460416666666667</v>
      </c>
      <c r="P980" s="7" t="n">
        <v>0.477083333333333</v>
      </c>
      <c r="Q980" s="0" t="s">
        <v>3830</v>
      </c>
      <c r="R980" s="0" t="s">
        <v>3831</v>
      </c>
      <c r="S980" s="0" t="s">
        <v>75</v>
      </c>
      <c r="T980" s="0" t="s">
        <v>6097</v>
      </c>
    </row>
    <row r="981" customFormat="false" ht="15" hidden="false" customHeight="false" outlineLevel="0" collapsed="false">
      <c r="A981" s="170" t="n">
        <v>44287</v>
      </c>
      <c r="B981" s="0" t="s">
        <v>3832</v>
      </c>
      <c r="C981" s="1" t="n">
        <v>300</v>
      </c>
      <c r="D981" s="0" t="s">
        <v>821</v>
      </c>
      <c r="E981" s="0" t="s">
        <v>3833</v>
      </c>
      <c r="G981" s="174" t="n">
        <f aca="false">MONTH(A981)+100</f>
        <v>104</v>
      </c>
      <c r="H981" s="0" t="n">
        <f aca="false">IF(MONTH(A981)=MONTH(A980),H980+1,1001)</f>
        <v>1002</v>
      </c>
      <c r="I981" s="0" t="str">
        <f aca="false">YEAR(A981)&amp;RIGHT(G981,2)&amp;RIGHT(H981,3)</f>
        <v>202104002</v>
      </c>
      <c r="J981" s="122" t="s">
        <v>6872</v>
      </c>
      <c r="K981" s="0" t="s">
        <v>233</v>
      </c>
      <c r="L981" s="0" t="s">
        <v>183</v>
      </c>
      <c r="M981" s="0" t="s">
        <v>2313</v>
      </c>
      <c r="N981" s="0" t="s">
        <v>80</v>
      </c>
      <c r="O981" s="7" t="n">
        <v>0.547222222222222</v>
      </c>
      <c r="P981" s="7" t="n">
        <v>0.554166666666667</v>
      </c>
      <c r="Q981" s="0" t="s">
        <v>3834</v>
      </c>
      <c r="S981" s="0" t="s">
        <v>75</v>
      </c>
      <c r="T981" s="0" t="s">
        <v>6097</v>
      </c>
    </row>
    <row r="982" customFormat="false" ht="15" hidden="false" customHeight="false" outlineLevel="0" collapsed="false">
      <c r="A982" s="170" t="n">
        <v>44287</v>
      </c>
      <c r="B982" s="0" t="s">
        <v>2445</v>
      </c>
      <c r="C982" s="1" t="n">
        <v>350</v>
      </c>
      <c r="D982" s="0" t="s">
        <v>821</v>
      </c>
      <c r="E982" s="0" t="s">
        <v>3835</v>
      </c>
      <c r="G982" s="174" t="n">
        <f aca="false">MONTH(A982)+100</f>
        <v>104</v>
      </c>
      <c r="H982" s="0" t="n">
        <f aca="false">IF(MONTH(A982)=MONTH(A981),H981+1,1001)</f>
        <v>1003</v>
      </c>
      <c r="I982" s="0" t="str">
        <f aca="false">YEAR(A982)&amp;RIGHT(G982,2)&amp;RIGHT(H982,3)</f>
        <v>202104003</v>
      </c>
      <c r="J982" s="122" t="s">
        <v>6873</v>
      </c>
      <c r="K982" s="0" t="s">
        <v>233</v>
      </c>
      <c r="L982" s="0" t="s">
        <v>183</v>
      </c>
      <c r="M982" s="0" t="s">
        <v>2313</v>
      </c>
      <c r="N982" s="0" t="s">
        <v>80</v>
      </c>
      <c r="O982" s="7" t="n">
        <v>0.794444444444444</v>
      </c>
      <c r="P982" s="7" t="n">
        <v>0.796527777777778</v>
      </c>
      <c r="Q982" s="0" t="s">
        <v>3836</v>
      </c>
      <c r="S982" s="0" t="s">
        <v>75</v>
      </c>
      <c r="T982" s="0" t="s">
        <v>6097</v>
      </c>
    </row>
    <row r="983" customFormat="false" ht="15" hidden="true" customHeight="false" outlineLevel="0" collapsed="false">
      <c r="A983" s="170" t="n">
        <v>44287</v>
      </c>
      <c r="B983" s="0" t="s">
        <v>1195</v>
      </c>
      <c r="C983" s="1" t="n">
        <v>300</v>
      </c>
      <c r="D983" s="0" t="s">
        <v>104</v>
      </c>
      <c r="E983" s="0" t="s">
        <v>1196</v>
      </c>
      <c r="G983" s="174" t="n">
        <f aca="false">MONTH(A983)+100</f>
        <v>104</v>
      </c>
      <c r="H983" s="0" t="n">
        <f aca="false">IF(MONTH(A983)=MONTH(A982),H982+1,1001)</f>
        <v>1004</v>
      </c>
      <c r="I983" s="0" t="str">
        <f aca="false">YEAR(A983)&amp;RIGHT(G983,2)&amp;RIGHT(H983,3)</f>
        <v>202104004</v>
      </c>
      <c r="J983" s="122" t="s">
        <v>6267</v>
      </c>
      <c r="L983" s="0" t="s">
        <v>876</v>
      </c>
      <c r="M983" s="0" t="s">
        <v>2313</v>
      </c>
      <c r="N983" s="0" t="s">
        <v>80</v>
      </c>
      <c r="O983" s="7" t="n">
        <v>0.3625</v>
      </c>
      <c r="P983" s="7" t="n">
        <v>0.397222222222222</v>
      </c>
      <c r="Q983" s="0" t="s">
        <v>1197</v>
      </c>
      <c r="S983" s="0" t="s">
        <v>75</v>
      </c>
      <c r="T983" s="0" t="s">
        <v>6097</v>
      </c>
    </row>
    <row r="984" customFormat="false" ht="15" hidden="true" customHeight="false" outlineLevel="0" collapsed="false">
      <c r="A984" s="170" t="n">
        <v>44287</v>
      </c>
      <c r="B984" s="0" t="s">
        <v>2647</v>
      </c>
      <c r="C984" s="1" t="n">
        <v>400</v>
      </c>
      <c r="D984" s="0" t="s">
        <v>104</v>
      </c>
      <c r="E984" s="0" t="s">
        <v>2648</v>
      </c>
      <c r="G984" s="174" t="n">
        <f aca="false">MONTH(A984)+100</f>
        <v>104</v>
      </c>
      <c r="H984" s="0" t="n">
        <f aca="false">IF(MONTH(A984)=MONTH(A983),H983+1,1001)</f>
        <v>1005</v>
      </c>
      <c r="I984" s="0" t="str">
        <f aca="false">YEAR(A984)&amp;RIGHT(G984,2)&amp;RIGHT(H984,3)</f>
        <v>202104005</v>
      </c>
      <c r="J984" s="122" t="s">
        <v>6605</v>
      </c>
      <c r="L984" s="0" t="s">
        <v>79</v>
      </c>
      <c r="M984" s="0" t="s">
        <v>2313</v>
      </c>
      <c r="N984" s="0" t="s">
        <v>80</v>
      </c>
      <c r="O984" s="7" t="n">
        <v>0.6</v>
      </c>
      <c r="P984" s="7" t="n">
        <v>0.634027777777778</v>
      </c>
      <c r="Q984" s="0" t="s">
        <v>2649</v>
      </c>
      <c r="S984" s="0" t="s">
        <v>75</v>
      </c>
      <c r="T984" s="0" t="s">
        <v>6097</v>
      </c>
    </row>
    <row r="985" customFormat="false" ht="15" hidden="true" customHeight="false" outlineLevel="0" collapsed="false">
      <c r="A985" s="170" t="n">
        <v>44287</v>
      </c>
      <c r="B985" s="0" t="s">
        <v>3837</v>
      </c>
      <c r="C985" s="1" t="n">
        <v>300</v>
      </c>
      <c r="D985" s="0" t="s">
        <v>104</v>
      </c>
      <c r="E985" s="122" t="s">
        <v>3838</v>
      </c>
      <c r="F985" s="0" t="s">
        <v>6088</v>
      </c>
      <c r="G985" s="174" t="n">
        <f aca="false">MONTH(A985)+100</f>
        <v>104</v>
      </c>
      <c r="H985" s="0" t="n">
        <f aca="false">IF(MONTH(A985)=MONTH(A984),H984+1,1001)</f>
        <v>1006</v>
      </c>
      <c r="I985" s="0" t="str">
        <f aca="false">YEAR(A985)&amp;RIGHT(G985,2)&amp;RIGHT(H985,3)</f>
        <v>202104006</v>
      </c>
      <c r="J985" s="122" t="s">
        <v>6874</v>
      </c>
      <c r="K985" s="0" t="s">
        <v>3839</v>
      </c>
      <c r="L985" s="0" t="s">
        <v>159</v>
      </c>
      <c r="M985" s="0" t="s">
        <v>2313</v>
      </c>
      <c r="N985" s="0" t="s">
        <v>80</v>
      </c>
      <c r="O985" s="7" t="n">
        <v>0.654861111111111</v>
      </c>
      <c r="P985" s="7" t="n">
        <v>0.70625</v>
      </c>
      <c r="Q985" s="0" t="s">
        <v>3840</v>
      </c>
      <c r="S985" s="0" t="s">
        <v>75</v>
      </c>
      <c r="T985" s="0" t="s">
        <v>6097</v>
      </c>
    </row>
    <row r="986" customFormat="false" ht="15" hidden="true" customHeight="false" outlineLevel="0" collapsed="false">
      <c r="A986" s="170" t="n">
        <v>44287</v>
      </c>
      <c r="B986" s="0" t="s">
        <v>3837</v>
      </c>
      <c r="C986" s="1" t="n">
        <v>300</v>
      </c>
      <c r="D986" s="0" t="s">
        <v>104</v>
      </c>
      <c r="E986" s="0" t="s">
        <v>3838</v>
      </c>
      <c r="G986" s="174" t="n">
        <f aca="false">MONTH(A986)+100</f>
        <v>104</v>
      </c>
      <c r="H986" s="0" t="n">
        <f aca="false">IF(MONTH(A986)=MONTH(A985),H985+1,1001)</f>
        <v>1007</v>
      </c>
      <c r="I986" s="0" t="str">
        <f aca="false">YEAR(A986)&amp;RIGHT(G986,2)&amp;RIGHT(H986,3)</f>
        <v>202104007</v>
      </c>
      <c r="J986" s="122" t="s">
        <v>6874</v>
      </c>
      <c r="K986" s="0" t="s">
        <v>3839</v>
      </c>
      <c r="L986" s="0" t="s">
        <v>159</v>
      </c>
      <c r="M986" s="0" t="s">
        <v>2313</v>
      </c>
      <c r="N986" s="0" t="s">
        <v>80</v>
      </c>
      <c r="O986" s="7" t="n">
        <v>0.718055555555556</v>
      </c>
      <c r="P986" s="7" t="n">
        <v>0.718055555555556</v>
      </c>
      <c r="Q986" s="0" t="s">
        <v>3840</v>
      </c>
      <c r="S986" s="0" t="s">
        <v>75</v>
      </c>
      <c r="T986" s="0" t="s">
        <v>6097</v>
      </c>
    </row>
    <row r="987" customFormat="false" ht="15" hidden="true" customHeight="false" outlineLevel="0" collapsed="false">
      <c r="A987" s="170" t="n">
        <v>44289</v>
      </c>
      <c r="B987" s="0" t="s">
        <v>2531</v>
      </c>
      <c r="C987" s="1" t="n">
        <v>400</v>
      </c>
      <c r="D987" s="0" t="s">
        <v>104</v>
      </c>
      <c r="E987" s="0" t="s">
        <v>3849</v>
      </c>
      <c r="G987" s="174" t="n">
        <f aca="false">MONTH(A987)+100</f>
        <v>104</v>
      </c>
      <c r="H987" s="0" t="n">
        <f aca="false">IF(MONTH(A987)=MONTH(A986),H986+1,1001)</f>
        <v>1008</v>
      </c>
      <c r="I987" s="0" t="str">
        <f aca="false">YEAR(A987)&amp;RIGHT(G987,2)&amp;RIGHT(H987,3)</f>
        <v>202104008</v>
      </c>
      <c r="J987" s="122" t="s">
        <v>6875</v>
      </c>
      <c r="L987" s="0" t="s">
        <v>85</v>
      </c>
      <c r="M987" s="0" t="s">
        <v>2313</v>
      </c>
      <c r="N987" s="0" t="s">
        <v>80</v>
      </c>
      <c r="O987" s="7" t="n">
        <v>0.3625</v>
      </c>
      <c r="P987" s="7" t="n">
        <v>0.383333333333333</v>
      </c>
      <c r="Q987" s="0" t="s">
        <v>3850</v>
      </c>
      <c r="S987" s="0" t="s">
        <v>75</v>
      </c>
      <c r="T987" s="0" t="s">
        <v>6106</v>
      </c>
    </row>
    <row r="988" customFormat="false" ht="15" hidden="true" customHeight="false" outlineLevel="0" collapsed="false">
      <c r="A988" s="170" t="n">
        <v>44289</v>
      </c>
      <c r="B988" s="0" t="s">
        <v>3851</v>
      </c>
      <c r="C988" s="1" t="n">
        <v>300</v>
      </c>
      <c r="D988" s="0" t="s">
        <v>104</v>
      </c>
      <c r="E988" s="0" t="s">
        <v>3852</v>
      </c>
      <c r="G988" s="174" t="n">
        <f aca="false">MONTH(A988)+100</f>
        <v>104</v>
      </c>
      <c r="H988" s="0" t="n">
        <f aca="false">IF(MONTH(A988)=MONTH(A987),H987+1,1001)</f>
        <v>1009</v>
      </c>
      <c r="I988" s="0" t="str">
        <f aca="false">YEAR(A988)&amp;RIGHT(G988,2)&amp;RIGHT(H988,3)</f>
        <v>202104009</v>
      </c>
      <c r="J988" s="122" t="s">
        <v>6876</v>
      </c>
      <c r="L988" s="0" t="s">
        <v>100</v>
      </c>
      <c r="M988" s="0" t="s">
        <v>2313</v>
      </c>
      <c r="N988" s="0" t="s">
        <v>80</v>
      </c>
      <c r="O988" s="7" t="n">
        <v>0.425694444444444</v>
      </c>
      <c r="P988" s="7" t="n">
        <v>0.429861111111111</v>
      </c>
      <c r="Q988" s="0" t="s">
        <v>3853</v>
      </c>
      <c r="S988" s="0" t="s">
        <v>75</v>
      </c>
      <c r="T988" s="0" t="s">
        <v>6106</v>
      </c>
    </row>
    <row r="989" customFormat="false" ht="15" hidden="true" customHeight="false" outlineLevel="0" collapsed="false">
      <c r="A989" s="170" t="n">
        <v>44289</v>
      </c>
      <c r="B989" s="0" t="s">
        <v>1546</v>
      </c>
      <c r="C989" s="1" t="n">
        <v>300</v>
      </c>
      <c r="D989" s="0" t="s">
        <v>104</v>
      </c>
      <c r="E989" s="0" t="s">
        <v>3854</v>
      </c>
      <c r="G989" s="174" t="n">
        <f aca="false">MONTH(A989)+100</f>
        <v>104</v>
      </c>
      <c r="H989" s="0" t="n">
        <f aca="false">IF(MONTH(A989)=MONTH(A988),H988+1,1001)</f>
        <v>1010</v>
      </c>
      <c r="I989" s="0" t="str">
        <f aca="false">YEAR(A989)&amp;RIGHT(G989,2)&amp;RIGHT(H989,3)</f>
        <v>202104010</v>
      </c>
      <c r="J989" s="122" t="s">
        <v>6877</v>
      </c>
      <c r="L989" s="0" t="s">
        <v>100</v>
      </c>
      <c r="M989" s="0" t="s">
        <v>2313</v>
      </c>
      <c r="N989" s="0" t="s">
        <v>80</v>
      </c>
      <c r="O989" s="7" t="n">
        <v>0.439583333333333</v>
      </c>
      <c r="P989" s="7" t="n">
        <v>0.447916666666667</v>
      </c>
      <c r="Q989" s="0" t="s">
        <v>3855</v>
      </c>
      <c r="S989" s="0" t="s">
        <v>75</v>
      </c>
      <c r="T989" s="0" t="s">
        <v>6106</v>
      </c>
    </row>
    <row r="990" customFormat="false" ht="15" hidden="true" customHeight="false" outlineLevel="0" collapsed="false">
      <c r="A990" s="170" t="n">
        <v>44289</v>
      </c>
      <c r="B990" s="0" t="s">
        <v>314</v>
      </c>
      <c r="C990" s="1" t="n">
        <v>400</v>
      </c>
      <c r="D990" s="0" t="s">
        <v>104</v>
      </c>
      <c r="E990" s="0" t="s">
        <v>3856</v>
      </c>
      <c r="G990" s="174" t="n">
        <f aca="false">MONTH(A990)+100</f>
        <v>104</v>
      </c>
      <c r="H990" s="0" t="n">
        <f aca="false">IF(MONTH(A990)=MONTH(A989),H989+1,1001)</f>
        <v>1011</v>
      </c>
      <c r="I990" s="0" t="str">
        <f aca="false">YEAR(A990)&amp;RIGHT(G990,2)&amp;RIGHT(H990,3)</f>
        <v>202104011</v>
      </c>
      <c r="J990" s="122" t="s">
        <v>6878</v>
      </c>
      <c r="L990" s="0" t="s">
        <v>314</v>
      </c>
      <c r="M990" s="0" t="s">
        <v>2313</v>
      </c>
      <c r="N990" s="0" t="s">
        <v>80</v>
      </c>
      <c r="O990" s="7" t="n">
        <v>0.540972222222222</v>
      </c>
      <c r="P990" s="7" t="n">
        <v>0.569444444444444</v>
      </c>
      <c r="Q990" s="0" t="s">
        <v>3857</v>
      </c>
      <c r="S990" s="0" t="s">
        <v>75</v>
      </c>
      <c r="T990" s="0" t="s">
        <v>6106</v>
      </c>
    </row>
    <row r="991" customFormat="false" ht="15" hidden="true" customHeight="false" outlineLevel="0" collapsed="false">
      <c r="A991" s="170" t="n">
        <v>44289</v>
      </c>
      <c r="B991" s="0" t="s">
        <v>2685</v>
      </c>
      <c r="C991" s="1" t="n">
        <v>450</v>
      </c>
      <c r="D991" s="0" t="s">
        <v>104</v>
      </c>
      <c r="E991" s="0" t="s">
        <v>3858</v>
      </c>
      <c r="G991" s="174" t="n">
        <f aca="false">MONTH(A991)+100</f>
        <v>104</v>
      </c>
      <c r="H991" s="0" t="n">
        <f aca="false">IF(MONTH(A991)=MONTH(A990),H990+1,1001)</f>
        <v>1012</v>
      </c>
      <c r="I991" s="0" t="str">
        <f aca="false">YEAR(A991)&amp;RIGHT(G991,2)&amp;RIGHT(H991,3)</f>
        <v>202104012</v>
      </c>
      <c r="J991" s="122" t="s">
        <v>6879</v>
      </c>
      <c r="L991" s="0" t="s">
        <v>79</v>
      </c>
      <c r="M991" s="0" t="s">
        <v>2313</v>
      </c>
      <c r="N991" s="0" t="s">
        <v>80</v>
      </c>
      <c r="O991" s="7" t="n">
        <v>0.651388888888889</v>
      </c>
      <c r="P991" s="7" t="n">
        <v>0.695138888888889</v>
      </c>
      <c r="Q991" s="0" t="s">
        <v>3859</v>
      </c>
      <c r="S991" s="0" t="s">
        <v>75</v>
      </c>
      <c r="T991" s="0" t="s">
        <v>6106</v>
      </c>
    </row>
    <row r="992" customFormat="false" ht="15" hidden="true" customHeight="false" outlineLevel="0" collapsed="false">
      <c r="A992" s="170" t="n">
        <v>44289</v>
      </c>
      <c r="B992" s="0" t="s">
        <v>204</v>
      </c>
      <c r="C992" s="1" t="n">
        <v>350</v>
      </c>
      <c r="D992" s="0" t="s">
        <v>104</v>
      </c>
      <c r="E992" s="0" t="s">
        <v>205</v>
      </c>
      <c r="G992" s="174" t="n">
        <f aca="false">MONTH(A992)+100</f>
        <v>104</v>
      </c>
      <c r="H992" s="0" t="n">
        <f aca="false">IF(MONTH(A992)=MONTH(A991),H991+1,1001)</f>
        <v>1013</v>
      </c>
      <c r="I992" s="0" t="str">
        <f aca="false">YEAR(A992)&amp;RIGHT(G992,2)&amp;RIGHT(H992,3)</f>
        <v>202104013</v>
      </c>
      <c r="J992" s="122" t="s">
        <v>6107</v>
      </c>
      <c r="K992" s="0" t="s">
        <v>204</v>
      </c>
      <c r="L992" s="0" t="s">
        <v>79</v>
      </c>
      <c r="M992" s="0" t="s">
        <v>2313</v>
      </c>
      <c r="N992" s="0" t="s">
        <v>80</v>
      </c>
      <c r="O992" s="7" t="n">
        <v>0.714583333333333</v>
      </c>
      <c r="P992" s="7" t="n">
        <v>0.740277777777778</v>
      </c>
      <c r="Q992" s="0" t="s">
        <v>207</v>
      </c>
      <c r="R992" s="0" t="s">
        <v>3860</v>
      </c>
      <c r="S992" s="0" t="s">
        <v>75</v>
      </c>
      <c r="T992" s="0" t="s">
        <v>6106</v>
      </c>
    </row>
    <row r="993" customFormat="false" ht="15" hidden="true" customHeight="false" outlineLevel="0" collapsed="false">
      <c r="A993" s="170" t="n">
        <v>44290</v>
      </c>
      <c r="B993" s="0" t="s">
        <v>3704</v>
      </c>
      <c r="C993" s="1" t="n">
        <v>400</v>
      </c>
      <c r="D993" s="0" t="s">
        <v>104</v>
      </c>
      <c r="E993" s="0" t="s">
        <v>3705</v>
      </c>
      <c r="G993" s="174" t="n">
        <f aca="false">MONTH(A993)+100</f>
        <v>104</v>
      </c>
      <c r="H993" s="0" t="n">
        <f aca="false">IF(MONTH(A993)=MONTH(A992),H992+1,1001)</f>
        <v>1014</v>
      </c>
      <c r="I993" s="0" t="str">
        <f aca="false">YEAR(A993)&amp;RIGHT(G993,2)&amp;RIGHT(H993,3)</f>
        <v>202104014</v>
      </c>
      <c r="J993" s="122" t="s">
        <v>6840</v>
      </c>
      <c r="K993" s="0" t="s">
        <v>3706</v>
      </c>
      <c r="L993" s="0" t="s">
        <v>79</v>
      </c>
      <c r="M993" s="0" t="s">
        <v>2313</v>
      </c>
      <c r="N993" s="0" t="s">
        <v>80</v>
      </c>
      <c r="O993" s="7" t="n">
        <v>0.431944444444444</v>
      </c>
      <c r="P993" s="7" t="n">
        <v>0.463888888888889</v>
      </c>
      <c r="Q993" s="0" t="s">
        <v>3707</v>
      </c>
      <c r="S993" s="0" t="s">
        <v>75</v>
      </c>
      <c r="T993" s="0" t="s">
        <v>6110</v>
      </c>
    </row>
    <row r="994" customFormat="false" ht="15" hidden="true" customHeight="false" outlineLevel="0" collapsed="false">
      <c r="A994" s="170" t="n">
        <v>44290</v>
      </c>
      <c r="B994" s="0" t="s">
        <v>204</v>
      </c>
      <c r="C994" s="1" t="n">
        <v>450</v>
      </c>
      <c r="D994" s="0" t="s">
        <v>104</v>
      </c>
      <c r="E994" s="0" t="s">
        <v>205</v>
      </c>
      <c r="G994" s="174" t="n">
        <f aca="false">MONTH(A994)+100</f>
        <v>104</v>
      </c>
      <c r="H994" s="0" t="n">
        <f aca="false">IF(MONTH(A994)=MONTH(A993),H993+1,1001)</f>
        <v>1015</v>
      </c>
      <c r="I994" s="0" t="str">
        <f aca="false">YEAR(A994)&amp;RIGHT(G994,2)&amp;RIGHT(H994,3)</f>
        <v>202104015</v>
      </c>
      <c r="J994" s="122" t="s">
        <v>6107</v>
      </c>
      <c r="K994" s="0" t="s">
        <v>204</v>
      </c>
      <c r="L994" s="0" t="s">
        <v>79</v>
      </c>
      <c r="M994" s="0" t="s">
        <v>2313</v>
      </c>
      <c r="N994" s="0" t="s">
        <v>80</v>
      </c>
      <c r="O994" s="7" t="n">
        <v>0.497222222222222</v>
      </c>
      <c r="P994" s="7" t="n">
        <v>0.505555555555556</v>
      </c>
      <c r="Q994" s="0" t="s">
        <v>207</v>
      </c>
      <c r="S994" s="0" t="s">
        <v>75</v>
      </c>
      <c r="T994" s="0" t="s">
        <v>6110</v>
      </c>
    </row>
    <row r="995" customFormat="false" ht="15" hidden="true" customHeight="false" outlineLevel="0" collapsed="false">
      <c r="A995" s="170" t="n">
        <v>44290</v>
      </c>
      <c r="B995" s="0" t="s">
        <v>3864</v>
      </c>
      <c r="C995" s="1" t="n">
        <v>300</v>
      </c>
      <c r="D995" s="0" t="s">
        <v>104</v>
      </c>
      <c r="E995" s="0" t="s">
        <v>3865</v>
      </c>
      <c r="G995" s="174" t="n">
        <f aca="false">MONTH(A995)+100</f>
        <v>104</v>
      </c>
      <c r="H995" s="0" t="n">
        <f aca="false">IF(MONTH(A995)=MONTH(A994),H994+1,1001)</f>
        <v>1016</v>
      </c>
      <c r="I995" s="0" t="str">
        <f aca="false">YEAR(A995)&amp;RIGHT(G995,2)&amp;RIGHT(H995,3)</f>
        <v>202104016</v>
      </c>
      <c r="J995" s="122" t="s">
        <v>6880</v>
      </c>
      <c r="L995" s="0" t="s">
        <v>876</v>
      </c>
      <c r="M995" s="0" t="s">
        <v>2313</v>
      </c>
      <c r="N995" s="0" t="s">
        <v>80</v>
      </c>
      <c r="O995" s="7" t="n">
        <v>0.525</v>
      </c>
      <c r="P995" s="7" t="n">
        <v>0.545833333333333</v>
      </c>
      <c r="Q995" s="0" t="s">
        <v>3866</v>
      </c>
      <c r="S995" s="0" t="s">
        <v>75</v>
      </c>
      <c r="T995" s="0" t="s">
        <v>6110</v>
      </c>
    </row>
    <row r="996" customFormat="false" ht="15" hidden="true" customHeight="false" outlineLevel="0" collapsed="false">
      <c r="A996" s="170" t="n">
        <v>44290</v>
      </c>
      <c r="B996" s="0" t="s">
        <v>3867</v>
      </c>
      <c r="C996" s="1" t="n">
        <v>300</v>
      </c>
      <c r="D996" s="0" t="s">
        <v>104</v>
      </c>
      <c r="E996" s="0" t="s">
        <v>3868</v>
      </c>
      <c r="G996" s="174" t="n">
        <f aca="false">MONTH(A996)+100</f>
        <v>104</v>
      </c>
      <c r="H996" s="0" t="n">
        <f aca="false">IF(MONTH(A996)=MONTH(A995),H995+1,1001)</f>
        <v>1017</v>
      </c>
      <c r="I996" s="0" t="str">
        <f aca="false">YEAR(A996)&amp;RIGHT(G996,2)&amp;RIGHT(H996,3)</f>
        <v>202104017</v>
      </c>
      <c r="J996" s="122" t="s">
        <v>6881</v>
      </c>
      <c r="L996" s="0" t="s">
        <v>159</v>
      </c>
      <c r="M996" s="0" t="s">
        <v>2313</v>
      </c>
      <c r="N996" s="0" t="s">
        <v>80</v>
      </c>
      <c r="O996" s="7" t="n">
        <v>0.63125</v>
      </c>
      <c r="P996" s="7" t="n">
        <v>0.643055555555556</v>
      </c>
      <c r="Q996" s="0" t="s">
        <v>3869</v>
      </c>
      <c r="S996" s="0" t="s">
        <v>75</v>
      </c>
      <c r="T996" s="0" t="s">
        <v>6110</v>
      </c>
    </row>
    <row r="997" customFormat="false" ht="15" hidden="true" customHeight="false" outlineLevel="0" collapsed="false">
      <c r="A997" s="170" t="n">
        <v>44290</v>
      </c>
      <c r="B997" s="0" t="s">
        <v>1068</v>
      </c>
      <c r="C997" s="1" t="n">
        <v>300</v>
      </c>
      <c r="D997" s="0" t="s">
        <v>104</v>
      </c>
      <c r="E997" s="0" t="s">
        <v>3870</v>
      </c>
      <c r="G997" s="174" t="n">
        <f aca="false">MONTH(A997)+100</f>
        <v>104</v>
      </c>
      <c r="H997" s="0" t="n">
        <f aca="false">IF(MONTH(A997)=MONTH(A996),H996+1,1001)</f>
        <v>1018</v>
      </c>
      <c r="I997" s="0" t="str">
        <f aca="false">YEAR(A997)&amp;RIGHT(G997,2)&amp;RIGHT(H997,3)</f>
        <v>202104018</v>
      </c>
      <c r="J997" s="122" t="s">
        <v>6882</v>
      </c>
      <c r="L997" s="0" t="s">
        <v>100</v>
      </c>
      <c r="M997" s="0" t="s">
        <v>2313</v>
      </c>
      <c r="N997" s="0" t="s">
        <v>80</v>
      </c>
      <c r="O997" s="7" t="n">
        <v>0.656944444444444</v>
      </c>
      <c r="P997" s="7" t="n">
        <v>0.690972222222222</v>
      </c>
      <c r="Q997" s="0" t="s">
        <v>3871</v>
      </c>
      <c r="S997" s="0" t="s">
        <v>75</v>
      </c>
      <c r="T997" s="0" t="s">
        <v>6110</v>
      </c>
    </row>
    <row r="998" customFormat="false" ht="15" hidden="true" customHeight="false" outlineLevel="0" collapsed="false">
      <c r="A998" s="170" t="n">
        <v>44290</v>
      </c>
      <c r="B998" s="0" t="s">
        <v>3872</v>
      </c>
      <c r="C998" s="1" t="n">
        <v>300</v>
      </c>
      <c r="D998" s="0" t="s">
        <v>104</v>
      </c>
      <c r="E998" s="0" t="s">
        <v>1738</v>
      </c>
      <c r="G998" s="174" t="n">
        <f aca="false">MONTH(A998)+100</f>
        <v>104</v>
      </c>
      <c r="H998" s="0" t="n">
        <f aca="false">IF(MONTH(A998)=MONTH(A997),H997+1,1001)</f>
        <v>1019</v>
      </c>
      <c r="I998" s="0" t="str">
        <f aca="false">YEAR(A998)&amp;RIGHT(G998,2)&amp;RIGHT(H998,3)</f>
        <v>202104019</v>
      </c>
      <c r="J998" s="122" t="s">
        <v>6389</v>
      </c>
      <c r="L998" s="0" t="s">
        <v>100</v>
      </c>
      <c r="M998" s="0" t="s">
        <v>2313</v>
      </c>
      <c r="N998" s="0" t="s">
        <v>80</v>
      </c>
      <c r="O998" s="7" t="n">
        <v>0.709027777777778</v>
      </c>
      <c r="P998" s="7" t="n">
        <v>0.71875</v>
      </c>
      <c r="Q998" s="0" t="s">
        <v>1739</v>
      </c>
      <c r="S998" s="0" t="s">
        <v>75</v>
      </c>
      <c r="T998" s="0" t="s">
        <v>6110</v>
      </c>
    </row>
    <row r="999" customFormat="false" ht="15" hidden="true" customHeight="false" outlineLevel="0" collapsed="false">
      <c r="A999" s="170" t="n">
        <v>44290</v>
      </c>
      <c r="B999" s="0" t="s">
        <v>3873</v>
      </c>
      <c r="C999" s="1" t="n">
        <v>300</v>
      </c>
      <c r="D999" s="0" t="s">
        <v>104</v>
      </c>
      <c r="E999" s="0" t="s">
        <v>3874</v>
      </c>
      <c r="G999" s="174" t="n">
        <f aca="false">MONTH(A999)+100</f>
        <v>104</v>
      </c>
      <c r="H999" s="0" t="n">
        <f aca="false">IF(MONTH(A999)=MONTH(A998),H998+1,1001)</f>
        <v>1020</v>
      </c>
      <c r="I999" s="0" t="str">
        <f aca="false">YEAR(A999)&amp;RIGHT(G999,2)&amp;RIGHT(H999,3)</f>
        <v>202104020</v>
      </c>
      <c r="J999" s="122" t="s">
        <v>6883</v>
      </c>
      <c r="L999" s="0" t="s">
        <v>100</v>
      </c>
      <c r="M999" s="0" t="s">
        <v>2313</v>
      </c>
      <c r="N999" s="0" t="s">
        <v>80</v>
      </c>
      <c r="O999" s="7" t="n">
        <v>0.726388888888889</v>
      </c>
      <c r="P999" s="7" t="n">
        <v>0.761111111111111</v>
      </c>
      <c r="Q999" s="0" t="s">
        <v>3875</v>
      </c>
      <c r="S999" s="0" t="s">
        <v>75</v>
      </c>
      <c r="T999" s="0" t="s">
        <v>6110</v>
      </c>
    </row>
    <row r="1000" customFormat="false" ht="15" hidden="true" customHeight="false" outlineLevel="0" collapsed="false">
      <c r="A1000" s="170" t="n">
        <v>44290</v>
      </c>
      <c r="B1000" s="0" t="s">
        <v>204</v>
      </c>
      <c r="C1000" s="1" t="n">
        <v>350</v>
      </c>
      <c r="D1000" s="0" t="s">
        <v>104</v>
      </c>
      <c r="E1000" s="0" t="s">
        <v>205</v>
      </c>
      <c r="G1000" s="174" t="n">
        <f aca="false">MONTH(A1000)+100</f>
        <v>104</v>
      </c>
      <c r="H1000" s="0" t="n">
        <f aca="false">IF(MONTH(A1000)=MONTH(A999),H999+1,1001)</f>
        <v>1021</v>
      </c>
      <c r="I1000" s="0" t="str">
        <f aca="false">YEAR(A1000)&amp;RIGHT(G1000,2)&amp;RIGHT(H1000,3)</f>
        <v>202104021</v>
      </c>
      <c r="J1000" s="122" t="s">
        <v>6107</v>
      </c>
      <c r="K1000" s="0" t="s">
        <v>204</v>
      </c>
      <c r="L1000" s="0" t="s">
        <v>79</v>
      </c>
      <c r="M1000" s="0" t="s">
        <v>2313</v>
      </c>
      <c r="N1000" s="0" t="s">
        <v>80</v>
      </c>
      <c r="O1000" s="7" t="n">
        <v>0.853472222222222</v>
      </c>
      <c r="P1000" s="7" t="n">
        <v>0.888888888888889</v>
      </c>
      <c r="Q1000" s="0" t="s">
        <v>3876</v>
      </c>
      <c r="S1000" s="0" t="s">
        <v>75</v>
      </c>
      <c r="T1000" s="0" t="s">
        <v>6110</v>
      </c>
    </row>
    <row r="1001" customFormat="false" ht="15" hidden="false" customHeight="false" outlineLevel="0" collapsed="false">
      <c r="A1001" s="170" t="n">
        <v>44291</v>
      </c>
      <c r="B1001" s="0" t="s">
        <v>3879</v>
      </c>
      <c r="C1001" s="1" t="n">
        <v>400</v>
      </c>
      <c r="D1001" s="0" t="s">
        <v>821</v>
      </c>
      <c r="E1001" s="0" t="s">
        <v>3880</v>
      </c>
      <c r="G1001" s="174" t="n">
        <f aca="false">MONTH(A1001)+100</f>
        <v>104</v>
      </c>
      <c r="H1001" s="0" t="n">
        <f aca="false">IF(MONTH(A1001)=MONTH(A1000),H1000+1,1001)</f>
        <v>1022</v>
      </c>
      <c r="I1001" s="0" t="str">
        <f aca="false">YEAR(A1001)&amp;RIGHT(G1001,2)&amp;RIGHT(H1001,3)</f>
        <v>202104022</v>
      </c>
      <c r="J1001" s="122" t="s">
        <v>6884</v>
      </c>
      <c r="K1001" s="0" t="s">
        <v>3881</v>
      </c>
      <c r="L1001" s="0" t="s">
        <v>113</v>
      </c>
      <c r="M1001" s="0" t="s">
        <v>2313</v>
      </c>
      <c r="N1001" s="0" t="s">
        <v>80</v>
      </c>
      <c r="O1001" s="7" t="n">
        <v>0.529861111111111</v>
      </c>
      <c r="P1001" s="7" t="n">
        <v>0.567361111111111</v>
      </c>
      <c r="Q1001" s="0" t="s">
        <v>3882</v>
      </c>
      <c r="S1001" s="0" t="s">
        <v>75</v>
      </c>
      <c r="T1001" s="0" t="s">
        <v>6091</v>
      </c>
    </row>
    <row r="1002" customFormat="false" ht="15" hidden="false" customHeight="false" outlineLevel="0" collapsed="false">
      <c r="A1002" s="170" t="n">
        <v>44291</v>
      </c>
      <c r="B1002" s="0" t="s">
        <v>3883</v>
      </c>
      <c r="C1002" s="1" t="n">
        <v>450</v>
      </c>
      <c r="D1002" s="0" t="s">
        <v>821</v>
      </c>
      <c r="E1002" s="0" t="s">
        <v>3884</v>
      </c>
      <c r="G1002" s="174" t="n">
        <f aca="false">MONTH(A1002)+100</f>
        <v>104</v>
      </c>
      <c r="H1002" s="0" t="n">
        <f aca="false">IF(MONTH(A1002)=MONTH(A1001),H1001+1,1001)</f>
        <v>1023</v>
      </c>
      <c r="I1002" s="0" t="str">
        <f aca="false">YEAR(A1002)&amp;RIGHT(G1002,2)&amp;RIGHT(H1002,3)</f>
        <v>202104023</v>
      </c>
      <c r="J1002" s="122" t="s">
        <v>6885</v>
      </c>
      <c r="K1002" s="0" t="s">
        <v>233</v>
      </c>
      <c r="L1002" s="0" t="s">
        <v>131</v>
      </c>
      <c r="M1002" s="0" t="s">
        <v>2313</v>
      </c>
      <c r="N1002" s="0" t="s">
        <v>80</v>
      </c>
      <c r="O1002" s="7" t="n">
        <v>0.693055555555556</v>
      </c>
      <c r="P1002" s="7" t="n">
        <v>0.708333333333333</v>
      </c>
      <c r="Q1002" s="0" t="s">
        <v>3885</v>
      </c>
      <c r="S1002" s="0" t="s">
        <v>75</v>
      </c>
      <c r="T1002" s="0" t="s">
        <v>6091</v>
      </c>
    </row>
    <row r="1003" customFormat="false" ht="15" hidden="true" customHeight="false" outlineLevel="0" collapsed="false">
      <c r="A1003" s="170" t="n">
        <v>44291</v>
      </c>
      <c r="B1003" s="0" t="s">
        <v>2839</v>
      </c>
      <c r="C1003" s="1" t="n">
        <v>350</v>
      </c>
      <c r="D1003" s="0" t="s">
        <v>104</v>
      </c>
      <c r="E1003" s="0" t="s">
        <v>3886</v>
      </c>
      <c r="G1003" s="174" t="n">
        <f aca="false">MONTH(A1003)+100</f>
        <v>104</v>
      </c>
      <c r="H1003" s="0" t="n">
        <f aca="false">IF(MONTH(A1003)=MONTH(A1002),H1002+1,1001)</f>
        <v>1024</v>
      </c>
      <c r="I1003" s="0" t="str">
        <f aca="false">YEAR(A1003)&amp;RIGHT(G1003,2)&amp;RIGHT(H1003,3)</f>
        <v>202104024</v>
      </c>
      <c r="J1003" s="122" t="s">
        <v>6886</v>
      </c>
      <c r="L1003" s="0" t="s">
        <v>131</v>
      </c>
      <c r="M1003" s="0" t="s">
        <v>2313</v>
      </c>
      <c r="N1003" s="0" t="s">
        <v>80</v>
      </c>
      <c r="O1003" s="7" t="n">
        <v>0.417361111111111</v>
      </c>
      <c r="P1003" s="7" t="n">
        <v>0.438194444444444</v>
      </c>
      <c r="Q1003" s="0" t="s">
        <v>3887</v>
      </c>
      <c r="S1003" s="0" t="s">
        <v>75</v>
      </c>
      <c r="T1003" s="0" t="s">
        <v>6091</v>
      </c>
    </row>
    <row r="1004" customFormat="false" ht="15" hidden="true" customHeight="false" outlineLevel="0" collapsed="false">
      <c r="A1004" s="170" t="n">
        <v>44291</v>
      </c>
      <c r="B1004" s="0" t="s">
        <v>3888</v>
      </c>
      <c r="C1004" s="1" t="n">
        <v>300</v>
      </c>
      <c r="D1004" s="0" t="s">
        <v>104</v>
      </c>
      <c r="E1004" s="0" t="s">
        <v>1600</v>
      </c>
      <c r="G1004" s="174" t="n">
        <f aca="false">MONTH(A1004)+100</f>
        <v>104</v>
      </c>
      <c r="H1004" s="0" t="n">
        <f aca="false">IF(MONTH(A1004)=MONTH(A1003),H1003+1,1001)</f>
        <v>1025</v>
      </c>
      <c r="I1004" s="0" t="str">
        <f aca="false">YEAR(A1004)&amp;RIGHT(G1004,2)&amp;RIGHT(H1004,3)</f>
        <v>202104025</v>
      </c>
      <c r="J1004" s="122" t="s">
        <v>6357</v>
      </c>
      <c r="L1004" s="0" t="s">
        <v>159</v>
      </c>
      <c r="M1004" s="0" t="s">
        <v>2313</v>
      </c>
      <c r="N1004" s="0" t="s">
        <v>80</v>
      </c>
      <c r="O1004" s="7" t="n">
        <v>0.593055555555556</v>
      </c>
      <c r="P1004" s="7" t="n">
        <v>0.620833333333333</v>
      </c>
      <c r="Q1004" s="0" t="s">
        <v>1601</v>
      </c>
      <c r="S1004" s="0" t="s">
        <v>75</v>
      </c>
      <c r="T1004" s="0" t="s">
        <v>6091</v>
      </c>
    </row>
    <row r="1005" customFormat="false" ht="15" hidden="true" customHeight="false" outlineLevel="0" collapsed="false">
      <c r="A1005" s="170" t="n">
        <v>44291</v>
      </c>
      <c r="B1005" s="0" t="s">
        <v>1670</v>
      </c>
      <c r="C1005" s="1" t="n">
        <v>300</v>
      </c>
      <c r="D1005" s="0" t="s">
        <v>104</v>
      </c>
      <c r="E1005" s="0" t="s">
        <v>3889</v>
      </c>
      <c r="G1005" s="174" t="n">
        <f aca="false">MONTH(A1005)+100</f>
        <v>104</v>
      </c>
      <c r="H1005" s="0" t="n">
        <f aca="false">IF(MONTH(A1005)=MONTH(A1004),H1004+1,1001)</f>
        <v>1026</v>
      </c>
      <c r="I1005" s="0" t="str">
        <f aca="false">YEAR(A1005)&amp;RIGHT(G1005,2)&amp;RIGHT(H1005,3)</f>
        <v>202104026</v>
      </c>
      <c r="J1005" s="122" t="s">
        <v>6887</v>
      </c>
      <c r="K1005" s="0" t="s">
        <v>1672</v>
      </c>
      <c r="L1005" s="0" t="s">
        <v>131</v>
      </c>
      <c r="M1005" s="0" t="s">
        <v>2313</v>
      </c>
      <c r="N1005" s="0" t="s">
        <v>80</v>
      </c>
      <c r="O1005" s="7" t="n">
        <v>0.667361111111111</v>
      </c>
      <c r="P1005" s="7" t="n">
        <v>0.677083333333333</v>
      </c>
      <c r="Q1005" s="0" t="s">
        <v>3890</v>
      </c>
      <c r="S1005" s="0" t="s">
        <v>75</v>
      </c>
      <c r="T1005" s="0" t="s">
        <v>6091</v>
      </c>
    </row>
    <row r="1006" customFormat="false" ht="15" hidden="false" customHeight="false" outlineLevel="0" collapsed="false">
      <c r="A1006" s="170" t="n">
        <v>44292</v>
      </c>
      <c r="B1006" s="0" t="s">
        <v>3894</v>
      </c>
      <c r="C1006" s="1" t="n">
        <v>300</v>
      </c>
      <c r="D1006" s="0" t="s">
        <v>821</v>
      </c>
      <c r="E1006" s="0" t="s">
        <v>3895</v>
      </c>
      <c r="G1006" s="174" t="n">
        <f aca="false">MONTH(A1006)+100</f>
        <v>104</v>
      </c>
      <c r="H1006" s="0" t="n">
        <f aca="false">IF(MONTH(A1006)=MONTH(A1005),H1005+1,1001)</f>
        <v>1027</v>
      </c>
      <c r="I1006" s="0" t="str">
        <f aca="false">YEAR(A1006)&amp;RIGHT(G1006,2)&amp;RIGHT(H1006,3)</f>
        <v>202104027</v>
      </c>
      <c r="J1006" s="122" t="s">
        <v>6888</v>
      </c>
      <c r="K1006" s="0" t="s">
        <v>3896</v>
      </c>
      <c r="L1006" s="0" t="s">
        <v>394</v>
      </c>
      <c r="M1006" s="0" t="s">
        <v>2313</v>
      </c>
      <c r="N1006" s="0" t="s">
        <v>80</v>
      </c>
      <c r="O1006" s="7" t="n">
        <v>0.525694444444444</v>
      </c>
      <c r="P1006" s="7" t="n">
        <v>0.580555555555556</v>
      </c>
      <c r="Q1006" s="0" t="s">
        <v>3897</v>
      </c>
      <c r="S1006" s="0" t="s">
        <v>75</v>
      </c>
      <c r="T1006" s="0" t="s">
        <v>6095</v>
      </c>
    </row>
    <row r="1007" customFormat="false" ht="15" hidden="true" customHeight="false" outlineLevel="0" collapsed="false">
      <c r="A1007" s="170" t="n">
        <v>44292</v>
      </c>
      <c r="B1007" s="0" t="s">
        <v>3190</v>
      </c>
      <c r="C1007" s="1" t="n">
        <v>300</v>
      </c>
      <c r="D1007" s="0" t="s">
        <v>104</v>
      </c>
      <c r="E1007" s="0" t="s">
        <v>3898</v>
      </c>
      <c r="G1007" s="174" t="n">
        <f aca="false">MONTH(A1007)+100</f>
        <v>104</v>
      </c>
      <c r="H1007" s="0" t="n">
        <f aca="false">IF(MONTH(A1007)=MONTH(A1006),H1006+1,1001)</f>
        <v>1028</v>
      </c>
      <c r="I1007" s="0" t="str">
        <f aca="false">YEAR(A1007)&amp;RIGHT(G1007,2)&amp;RIGHT(H1007,3)</f>
        <v>202104028</v>
      </c>
      <c r="J1007" s="122" t="s">
        <v>6889</v>
      </c>
      <c r="L1007" s="0" t="s">
        <v>183</v>
      </c>
      <c r="M1007" s="0" t="s">
        <v>2313</v>
      </c>
      <c r="N1007" s="0" t="s">
        <v>80</v>
      </c>
      <c r="O1007" s="7" t="n">
        <v>0.374305555555555</v>
      </c>
      <c r="P1007" s="7" t="n">
        <v>0.404861111111111</v>
      </c>
      <c r="Q1007" s="0" t="s">
        <v>3899</v>
      </c>
      <c r="S1007" s="0" t="s">
        <v>75</v>
      </c>
      <c r="T1007" s="0" t="s">
        <v>6095</v>
      </c>
    </row>
    <row r="1008" customFormat="false" ht="15" hidden="true" customHeight="false" outlineLevel="0" collapsed="false">
      <c r="A1008" s="170" t="n">
        <v>44292</v>
      </c>
      <c r="B1008" s="0" t="s">
        <v>3900</v>
      </c>
      <c r="C1008" s="1" t="n">
        <v>350</v>
      </c>
      <c r="D1008" s="0" t="s">
        <v>104</v>
      </c>
      <c r="E1008" s="0" t="s">
        <v>3901</v>
      </c>
      <c r="G1008" s="174" t="n">
        <f aca="false">MONTH(A1008)+100</f>
        <v>104</v>
      </c>
      <c r="H1008" s="0" t="n">
        <f aca="false">IF(MONTH(A1008)=MONTH(A1007),H1007+1,1001)</f>
        <v>1029</v>
      </c>
      <c r="I1008" s="0" t="str">
        <f aca="false">YEAR(A1008)&amp;RIGHT(G1008,2)&amp;RIGHT(H1008,3)</f>
        <v>202104029</v>
      </c>
      <c r="J1008" s="122" t="s">
        <v>6890</v>
      </c>
      <c r="L1008" s="0" t="s">
        <v>876</v>
      </c>
      <c r="M1008" s="0" t="s">
        <v>2313</v>
      </c>
      <c r="N1008" s="0" t="s">
        <v>80</v>
      </c>
      <c r="O1008" s="7" t="n">
        <v>0.411805555555556</v>
      </c>
      <c r="P1008" s="7" t="n">
        <v>0.456944444444444</v>
      </c>
      <c r="Q1008" s="0" t="s">
        <v>3902</v>
      </c>
      <c r="S1008" s="0" t="s">
        <v>75</v>
      </c>
      <c r="T1008" s="0" t="s">
        <v>6095</v>
      </c>
    </row>
    <row r="1009" customFormat="false" ht="15" hidden="true" customHeight="false" outlineLevel="0" collapsed="false">
      <c r="A1009" s="170" t="n">
        <v>44292</v>
      </c>
      <c r="B1009" s="0" t="s">
        <v>2626</v>
      </c>
      <c r="C1009" s="1" t="n">
        <v>300</v>
      </c>
      <c r="D1009" s="0" t="s">
        <v>104</v>
      </c>
      <c r="E1009" s="0" t="s">
        <v>2627</v>
      </c>
      <c r="G1009" s="174" t="n">
        <f aca="false">MONTH(A1009)+100</f>
        <v>104</v>
      </c>
      <c r="H1009" s="0" t="n">
        <f aca="false">IF(MONTH(A1009)=MONTH(A1008),H1008+1,1001)</f>
        <v>1030</v>
      </c>
      <c r="I1009" s="0" t="str">
        <f aca="false">YEAR(A1009)&amp;RIGHT(G1009,2)&amp;RIGHT(H1009,3)</f>
        <v>202104030</v>
      </c>
      <c r="J1009" s="122" t="s">
        <v>6602</v>
      </c>
      <c r="L1009" s="0" t="s">
        <v>159</v>
      </c>
      <c r="M1009" s="0" t="s">
        <v>2313</v>
      </c>
      <c r="N1009" s="0" t="s">
        <v>80</v>
      </c>
      <c r="O1009" s="7" t="n">
        <v>0.472222222222222</v>
      </c>
      <c r="P1009" s="7" t="n">
        <v>0.516666666666667</v>
      </c>
      <c r="Q1009" s="0" t="s">
        <v>2628</v>
      </c>
      <c r="S1009" s="0" t="s">
        <v>75</v>
      </c>
      <c r="T1009" s="0" t="s">
        <v>6095</v>
      </c>
    </row>
    <row r="1010" customFormat="false" ht="15" hidden="true" customHeight="false" outlineLevel="0" collapsed="false">
      <c r="A1010" s="170" t="n">
        <v>44292</v>
      </c>
      <c r="B1010" s="0" t="s">
        <v>3051</v>
      </c>
      <c r="C1010" s="1" t="n">
        <v>300</v>
      </c>
      <c r="D1010" s="0" t="s">
        <v>104</v>
      </c>
      <c r="E1010" s="0" t="s">
        <v>3052</v>
      </c>
      <c r="G1010" s="174" t="n">
        <f aca="false">MONTH(A1010)+100</f>
        <v>104</v>
      </c>
      <c r="H1010" s="0" t="n">
        <f aca="false">IF(MONTH(A1010)=MONTH(A1009),H1009+1,1001)</f>
        <v>1031</v>
      </c>
      <c r="I1010" s="0" t="str">
        <f aca="false">YEAR(A1010)&amp;RIGHT(G1010,2)&amp;RIGHT(H1010,3)</f>
        <v>202104031</v>
      </c>
      <c r="J1010" s="122" t="s">
        <v>6695</v>
      </c>
      <c r="L1010" s="0" t="s">
        <v>187</v>
      </c>
      <c r="M1010" s="0" t="s">
        <v>2313</v>
      </c>
      <c r="N1010" s="0" t="s">
        <v>80</v>
      </c>
      <c r="O1010" s="7" t="n">
        <v>0.646527777777778</v>
      </c>
      <c r="P1010" s="7" t="n">
        <v>0.661805555555556</v>
      </c>
      <c r="Q1010" s="0" t="s">
        <v>3053</v>
      </c>
      <c r="S1010" s="0" t="s">
        <v>75</v>
      </c>
      <c r="T1010" s="0" t="s">
        <v>6095</v>
      </c>
    </row>
    <row r="1011" customFormat="false" ht="15" hidden="true" customHeight="false" outlineLevel="0" collapsed="false">
      <c r="A1011" s="170" t="n">
        <v>44293</v>
      </c>
      <c r="B1011" s="0" t="s">
        <v>1068</v>
      </c>
      <c r="C1011" s="1" t="n">
        <v>300</v>
      </c>
      <c r="D1011" s="0" t="s">
        <v>104</v>
      </c>
      <c r="E1011" s="0" t="s">
        <v>3903</v>
      </c>
      <c r="G1011" s="174" t="n">
        <f aca="false">MONTH(A1011)+100</f>
        <v>104</v>
      </c>
      <c r="H1011" s="0" t="n">
        <f aca="false">IF(MONTH(A1011)=MONTH(A1010),H1010+1,1001)</f>
        <v>1032</v>
      </c>
      <c r="I1011" s="0" t="str">
        <f aca="false">YEAR(A1011)&amp;RIGHT(G1011,2)&amp;RIGHT(H1011,3)</f>
        <v>202104032</v>
      </c>
      <c r="J1011" s="122" t="s">
        <v>6891</v>
      </c>
      <c r="L1011" s="0" t="s">
        <v>100</v>
      </c>
      <c r="M1011" s="0" t="s">
        <v>2313</v>
      </c>
      <c r="N1011" s="0" t="s">
        <v>80</v>
      </c>
      <c r="O1011" s="7" t="n">
        <v>0.415277777777778</v>
      </c>
      <c r="P1011" s="7" t="n">
        <v>0.436805555555555</v>
      </c>
      <c r="Q1011" s="0" t="s">
        <v>3904</v>
      </c>
      <c r="S1011" s="0" t="s">
        <v>75</v>
      </c>
      <c r="T1011" s="0" t="s">
        <v>6089</v>
      </c>
    </row>
    <row r="1012" customFormat="false" ht="15" hidden="true" customHeight="false" outlineLevel="0" collapsed="false">
      <c r="A1012" s="170" t="n">
        <v>44294</v>
      </c>
      <c r="B1012" s="0" t="s">
        <v>3918</v>
      </c>
      <c r="C1012" s="1" t="n">
        <v>300</v>
      </c>
      <c r="D1012" s="0" t="s">
        <v>104</v>
      </c>
      <c r="E1012" s="0" t="s">
        <v>3919</v>
      </c>
      <c r="G1012" s="174" t="n">
        <f aca="false">MONTH(A1012)+100</f>
        <v>104</v>
      </c>
      <c r="H1012" s="0" t="n">
        <f aca="false">IF(MONTH(A1012)=MONTH(A1011),H1011+1,1001)</f>
        <v>1033</v>
      </c>
      <c r="I1012" s="0" t="str">
        <f aca="false">YEAR(A1012)&amp;RIGHT(G1012,2)&amp;RIGHT(H1012,3)</f>
        <v>202104033</v>
      </c>
      <c r="J1012" s="122" t="s">
        <v>6892</v>
      </c>
      <c r="L1012" s="0" t="s">
        <v>183</v>
      </c>
      <c r="M1012" s="0" t="s">
        <v>2313</v>
      </c>
      <c r="N1012" s="0" t="s">
        <v>80</v>
      </c>
      <c r="O1012" s="7" t="n">
        <v>0.345833333333333</v>
      </c>
      <c r="P1012" s="7" t="n">
        <v>0.363888888888889</v>
      </c>
      <c r="Q1012" s="0" t="s">
        <v>3920</v>
      </c>
      <c r="S1012" s="0" t="s">
        <v>115</v>
      </c>
      <c r="T1012" s="0" t="s">
        <v>6097</v>
      </c>
    </row>
    <row r="1013" customFormat="false" ht="15" hidden="true" customHeight="false" outlineLevel="0" collapsed="false">
      <c r="A1013" s="170" t="n">
        <v>44294</v>
      </c>
      <c r="B1013" s="0" t="s">
        <v>3921</v>
      </c>
      <c r="C1013" s="1" t="n">
        <v>350</v>
      </c>
      <c r="D1013" s="0" t="s">
        <v>104</v>
      </c>
      <c r="E1013" s="0" t="s">
        <v>2728</v>
      </c>
      <c r="G1013" s="174" t="n">
        <f aca="false">MONTH(A1013)+100</f>
        <v>104</v>
      </c>
      <c r="H1013" s="0" t="n">
        <f aca="false">IF(MONTH(A1013)=MONTH(A1012),H1012+1,1001)</f>
        <v>1034</v>
      </c>
      <c r="I1013" s="0" t="str">
        <f aca="false">YEAR(A1013)&amp;RIGHT(G1013,2)&amp;RIGHT(H1013,3)</f>
        <v>202104034</v>
      </c>
      <c r="J1013" s="122" t="s">
        <v>6621</v>
      </c>
      <c r="L1013" s="0" t="s">
        <v>79</v>
      </c>
      <c r="M1013" s="0" t="s">
        <v>2313</v>
      </c>
      <c r="N1013" s="0" t="s">
        <v>80</v>
      </c>
      <c r="O1013" s="7" t="n">
        <v>0.414583333333333</v>
      </c>
      <c r="P1013" s="7" t="n">
        <v>0.436111111111111</v>
      </c>
      <c r="Q1013" s="0" t="s">
        <v>2729</v>
      </c>
      <c r="S1013" s="0" t="s">
        <v>115</v>
      </c>
      <c r="T1013" s="0" t="s">
        <v>6097</v>
      </c>
    </row>
    <row r="1014" customFormat="false" ht="15" hidden="true" customHeight="false" outlineLevel="0" collapsed="false">
      <c r="A1014" s="170" t="n">
        <v>44294</v>
      </c>
      <c r="B1014" s="0" t="s">
        <v>1948</v>
      </c>
      <c r="C1014" s="1" t="n">
        <v>400</v>
      </c>
      <c r="D1014" s="0" t="s">
        <v>104</v>
      </c>
      <c r="E1014" s="0" t="s">
        <v>3922</v>
      </c>
      <c r="G1014" s="174" t="n">
        <f aca="false">MONTH(A1014)+100</f>
        <v>104</v>
      </c>
      <c r="H1014" s="0" t="n">
        <f aca="false">IF(MONTH(A1014)=MONTH(A1013),H1013+1,1001)</f>
        <v>1035</v>
      </c>
      <c r="I1014" s="0" t="str">
        <f aca="false">YEAR(A1014)&amp;RIGHT(G1014,2)&amp;RIGHT(H1014,3)</f>
        <v>202104035</v>
      </c>
      <c r="J1014" s="122" t="s">
        <v>6893</v>
      </c>
      <c r="L1014" s="0" t="s">
        <v>314</v>
      </c>
      <c r="M1014" s="0" t="s">
        <v>3923</v>
      </c>
      <c r="N1014" s="0" t="s">
        <v>80</v>
      </c>
      <c r="O1014" s="7" t="n">
        <v>0.527777777777778</v>
      </c>
      <c r="P1014" s="7" t="n">
        <v>0.647916666666667</v>
      </c>
      <c r="Q1014" s="0" t="s">
        <v>3924</v>
      </c>
      <c r="S1014" s="0" t="s">
        <v>115</v>
      </c>
      <c r="T1014" s="0" t="s">
        <v>6097</v>
      </c>
    </row>
    <row r="1015" customFormat="false" ht="15" hidden="false" customHeight="false" outlineLevel="0" collapsed="false">
      <c r="A1015" s="170" t="n">
        <v>44295</v>
      </c>
      <c r="B1015" s="0" t="s">
        <v>3928</v>
      </c>
      <c r="C1015" s="1" t="n">
        <v>340</v>
      </c>
      <c r="D1015" s="0" t="s">
        <v>821</v>
      </c>
      <c r="E1015" s="0" t="s">
        <v>3929</v>
      </c>
      <c r="G1015" s="174" t="n">
        <f aca="false">MONTH(A1015)+100</f>
        <v>104</v>
      </c>
      <c r="H1015" s="0" t="n">
        <f aca="false">IF(MONTH(A1015)=MONTH(A1014),H1014+1,1001)</f>
        <v>1036</v>
      </c>
      <c r="I1015" s="0" t="str">
        <f aca="false">YEAR(A1015)&amp;RIGHT(G1015,2)&amp;RIGHT(H1015,3)</f>
        <v>202104036</v>
      </c>
      <c r="J1015" s="122" t="s">
        <v>6894</v>
      </c>
      <c r="K1015" s="0" t="s">
        <v>233</v>
      </c>
      <c r="L1015" s="0" t="s">
        <v>159</v>
      </c>
      <c r="M1015" s="0" t="s">
        <v>2313</v>
      </c>
      <c r="N1015" s="0" t="s">
        <v>80</v>
      </c>
      <c r="O1015" s="7" t="n">
        <v>0.411805555555556</v>
      </c>
      <c r="P1015" s="7" t="n">
        <v>0.416666666666667</v>
      </c>
      <c r="Q1015" s="0" t="s">
        <v>3930</v>
      </c>
      <c r="S1015" s="0" t="s">
        <v>115</v>
      </c>
      <c r="T1015" s="0" t="s">
        <v>5143</v>
      </c>
    </row>
    <row r="1016" customFormat="false" ht="15" hidden="false" customHeight="false" outlineLevel="0" collapsed="false">
      <c r="A1016" s="170" t="n">
        <v>44295</v>
      </c>
      <c r="B1016" s="0" t="s">
        <v>3931</v>
      </c>
      <c r="C1016" s="1" t="n">
        <v>450</v>
      </c>
      <c r="D1016" s="0" t="s">
        <v>821</v>
      </c>
      <c r="E1016" s="0" t="s">
        <v>3932</v>
      </c>
      <c r="G1016" s="174" t="n">
        <f aca="false">MONTH(A1016)+100</f>
        <v>104</v>
      </c>
      <c r="H1016" s="0" t="n">
        <f aca="false">IF(MONTH(A1016)=MONTH(A1015),H1015+1,1001)</f>
        <v>1037</v>
      </c>
      <c r="I1016" s="0" t="str">
        <f aca="false">YEAR(A1016)&amp;RIGHT(G1016,2)&amp;RIGHT(H1016,3)</f>
        <v>202104037</v>
      </c>
      <c r="J1016" s="122" t="s">
        <v>6895</v>
      </c>
      <c r="K1016" s="0" t="s">
        <v>233</v>
      </c>
      <c r="L1016" s="0" t="s">
        <v>79</v>
      </c>
      <c r="M1016" s="0" t="s">
        <v>2313</v>
      </c>
      <c r="N1016" s="0" t="s">
        <v>80</v>
      </c>
      <c r="O1016" s="7" t="n">
        <v>0.701388888888889</v>
      </c>
      <c r="P1016" s="7" t="n">
        <v>0.751388888888889</v>
      </c>
      <c r="Q1016" s="0" t="s">
        <v>3933</v>
      </c>
      <c r="S1016" s="0" t="s">
        <v>115</v>
      </c>
      <c r="T1016" s="0" t="s">
        <v>5143</v>
      </c>
    </row>
    <row r="1017" customFormat="false" ht="15" hidden="false" customHeight="false" outlineLevel="0" collapsed="false">
      <c r="A1017" s="170" t="n">
        <v>44295</v>
      </c>
      <c r="B1017" s="0" t="s">
        <v>3934</v>
      </c>
      <c r="C1017" s="1" t="n">
        <v>390</v>
      </c>
      <c r="D1017" s="0" t="s">
        <v>821</v>
      </c>
      <c r="E1017" s="0" t="s">
        <v>3935</v>
      </c>
      <c r="G1017" s="174" t="n">
        <f aca="false">MONTH(A1017)+100</f>
        <v>104</v>
      </c>
      <c r="H1017" s="0" t="n">
        <f aca="false">IF(MONTH(A1017)=MONTH(A1016),H1016+1,1001)</f>
        <v>1038</v>
      </c>
      <c r="I1017" s="0" t="str">
        <f aca="false">YEAR(A1017)&amp;RIGHT(G1017,2)&amp;RIGHT(H1017,3)</f>
        <v>202104038</v>
      </c>
      <c r="J1017" s="122" t="s">
        <v>6896</v>
      </c>
      <c r="K1017" s="0" t="s">
        <v>233</v>
      </c>
      <c r="L1017" s="0" t="s">
        <v>1720</v>
      </c>
      <c r="N1017" s="0" t="s">
        <v>72</v>
      </c>
      <c r="O1017" s="7" t="n">
        <v>0.838194444444444</v>
      </c>
      <c r="P1017" s="7" t="n">
        <v>0.838194444444444</v>
      </c>
      <c r="Q1017" s="0" t="s">
        <v>3936</v>
      </c>
      <c r="S1017" s="0" t="s">
        <v>115</v>
      </c>
      <c r="T1017" s="0" t="s">
        <v>5143</v>
      </c>
    </row>
    <row r="1018" customFormat="false" ht="15" hidden="true" customHeight="false" outlineLevel="0" collapsed="false">
      <c r="A1018" s="170" t="n">
        <v>44295</v>
      </c>
      <c r="B1018" s="0" t="s">
        <v>689</v>
      </c>
      <c r="C1018" s="1" t="n">
        <v>300</v>
      </c>
      <c r="D1018" s="0" t="s">
        <v>104</v>
      </c>
      <c r="E1018" s="0" t="s">
        <v>690</v>
      </c>
      <c r="G1018" s="174" t="n">
        <f aca="false">MONTH(A1018)+100</f>
        <v>104</v>
      </c>
      <c r="H1018" s="0" t="n">
        <f aca="false">IF(MONTH(A1018)=MONTH(A1017),H1017+1,1001)</f>
        <v>1039</v>
      </c>
      <c r="I1018" s="0" t="str">
        <f aca="false">YEAR(A1018)&amp;RIGHT(G1018,2)&amp;RIGHT(H1018,3)</f>
        <v>202104039</v>
      </c>
      <c r="J1018" s="122" t="s">
        <v>6176</v>
      </c>
      <c r="L1018" s="0" t="s">
        <v>100</v>
      </c>
      <c r="M1018" s="0" t="s">
        <v>2313</v>
      </c>
      <c r="N1018" s="0" t="s">
        <v>80</v>
      </c>
      <c r="O1018" s="7" t="n">
        <v>0.340972222222222</v>
      </c>
      <c r="P1018" s="7" t="n">
        <v>0.355555555555556</v>
      </c>
      <c r="Q1018" s="0" t="s">
        <v>691</v>
      </c>
      <c r="S1018" s="0" t="s">
        <v>115</v>
      </c>
      <c r="T1018" s="0" t="s">
        <v>5143</v>
      </c>
    </row>
    <row r="1019" customFormat="false" ht="15" hidden="true" customHeight="false" outlineLevel="0" collapsed="false">
      <c r="A1019" s="170" t="n">
        <v>44295</v>
      </c>
      <c r="B1019" s="0" t="s">
        <v>1314</v>
      </c>
      <c r="C1019" s="1" t="n">
        <v>300</v>
      </c>
      <c r="D1019" s="0" t="s">
        <v>104</v>
      </c>
      <c r="E1019" s="0" t="s">
        <v>1466</v>
      </c>
      <c r="G1019" s="174" t="n">
        <f aca="false">MONTH(A1019)+100</f>
        <v>104</v>
      </c>
      <c r="H1019" s="0" t="n">
        <f aca="false">IF(MONTH(A1019)=MONTH(A1018),H1018+1,1001)</f>
        <v>1040</v>
      </c>
      <c r="I1019" s="0" t="str">
        <f aca="false">YEAR(A1019)&amp;RIGHT(G1019,2)&amp;RIGHT(H1019,3)</f>
        <v>202104040</v>
      </c>
      <c r="J1019" s="122" t="s">
        <v>6325</v>
      </c>
      <c r="L1019" s="0" t="s">
        <v>159</v>
      </c>
      <c r="M1019" s="0" t="s">
        <v>2313</v>
      </c>
      <c r="N1019" s="0" t="s">
        <v>80</v>
      </c>
      <c r="O1019" s="7" t="n">
        <v>0.370833333333333</v>
      </c>
      <c r="P1019" s="7" t="n">
        <v>0.389583333333333</v>
      </c>
      <c r="Q1019" s="0" t="s">
        <v>1467</v>
      </c>
      <c r="S1019" s="0" t="s">
        <v>115</v>
      </c>
      <c r="T1019" s="0" t="s">
        <v>5143</v>
      </c>
    </row>
    <row r="1020" customFormat="false" ht="15" hidden="true" customHeight="false" outlineLevel="0" collapsed="false">
      <c r="A1020" s="170" t="n">
        <v>44295</v>
      </c>
      <c r="B1020" s="0" t="s">
        <v>1314</v>
      </c>
      <c r="C1020" s="1" t="n">
        <v>300</v>
      </c>
      <c r="D1020" s="0" t="s">
        <v>104</v>
      </c>
      <c r="E1020" s="0" t="s">
        <v>1466</v>
      </c>
      <c r="G1020" s="174" t="n">
        <f aca="false">MONTH(A1020)+100</f>
        <v>104</v>
      </c>
      <c r="H1020" s="0" t="n">
        <f aca="false">IF(MONTH(A1020)=MONTH(A1019),H1019+1,1001)</f>
        <v>1041</v>
      </c>
      <c r="I1020" s="0" t="str">
        <f aca="false">YEAR(A1020)&amp;RIGHT(G1020,2)&amp;RIGHT(H1020,3)</f>
        <v>202104041</v>
      </c>
      <c r="J1020" s="122" t="s">
        <v>6325</v>
      </c>
      <c r="L1020" s="0" t="s">
        <v>159</v>
      </c>
      <c r="M1020" s="0" t="s">
        <v>2313</v>
      </c>
      <c r="N1020" s="0" t="s">
        <v>80</v>
      </c>
      <c r="O1020" s="7" t="n">
        <v>0.458333333333333</v>
      </c>
      <c r="P1020" s="7" t="n">
        <v>0.472222222222222</v>
      </c>
      <c r="Q1020" s="0" t="s">
        <v>1467</v>
      </c>
      <c r="S1020" s="0" t="s">
        <v>115</v>
      </c>
      <c r="T1020" s="0" t="s">
        <v>5143</v>
      </c>
    </row>
    <row r="1021" customFormat="false" ht="15" hidden="false" customHeight="false" outlineLevel="0" collapsed="false">
      <c r="A1021" s="170" t="n">
        <v>44295</v>
      </c>
      <c r="B1021" s="0" t="s">
        <v>68</v>
      </c>
      <c r="C1021" s="1" t="n">
        <v>450</v>
      </c>
      <c r="D1021" s="0" t="s">
        <v>69</v>
      </c>
      <c r="E1021" s="0" t="s">
        <v>70</v>
      </c>
      <c r="G1021" s="174" t="n">
        <f aca="false">MONTH(A1021)+100</f>
        <v>104</v>
      </c>
      <c r="H1021" s="0" t="n">
        <f aca="false">IF(MONTH(A1021)=MONTH(A1020),H1020+1,1001)</f>
        <v>1042</v>
      </c>
      <c r="I1021" s="0" t="str">
        <f aca="false">YEAR(A1021)&amp;RIGHT(G1021,2)&amp;RIGHT(H1021,3)</f>
        <v>202104042</v>
      </c>
      <c r="J1021" s="122" t="n">
        <v>202003001</v>
      </c>
      <c r="K1021" s="0" t="s">
        <v>71</v>
      </c>
      <c r="L1021" s="0" t="s">
        <v>113</v>
      </c>
      <c r="M1021" s="0" t="s">
        <v>2313</v>
      </c>
      <c r="N1021" s="0" t="s">
        <v>80</v>
      </c>
      <c r="O1021" s="7" t="n">
        <v>0.609027777777778</v>
      </c>
      <c r="P1021" s="7" t="n">
        <v>0.617361111111111</v>
      </c>
      <c r="Q1021" s="0" t="s">
        <v>74</v>
      </c>
      <c r="S1021" s="0" t="s">
        <v>115</v>
      </c>
      <c r="T1021" s="0" t="s">
        <v>5143</v>
      </c>
    </row>
    <row r="1022" customFormat="false" ht="15" hidden="false" customHeight="false" outlineLevel="0" collapsed="false">
      <c r="A1022" s="170" t="n">
        <v>44296</v>
      </c>
      <c r="B1022" s="0" t="s">
        <v>264</v>
      </c>
      <c r="C1022" s="1" t="n">
        <v>300</v>
      </c>
      <c r="D1022" s="0" t="s">
        <v>181</v>
      </c>
      <c r="E1022" s="0" t="s">
        <v>265</v>
      </c>
      <c r="G1022" s="174" t="n">
        <f aca="false">MONTH(A1022)+100</f>
        <v>104</v>
      </c>
      <c r="H1022" s="0" t="n">
        <f aca="false">IF(MONTH(A1022)=MONTH(A1021),H1021+1,1001)</f>
        <v>1043</v>
      </c>
      <c r="I1022" s="0" t="str">
        <f aca="false">YEAR(A1022)&amp;RIGHT(G1022,2)&amp;RIGHT(H1022,3)</f>
        <v>202104043</v>
      </c>
      <c r="J1022" s="122" t="s">
        <v>6116</v>
      </c>
      <c r="K1022" s="0" t="s">
        <v>266</v>
      </c>
      <c r="L1022" s="0" t="s">
        <v>183</v>
      </c>
      <c r="M1022" s="0" t="s">
        <v>2313</v>
      </c>
      <c r="N1022" s="0" t="s">
        <v>80</v>
      </c>
      <c r="O1022" s="7" t="n">
        <v>0.657638888888889</v>
      </c>
      <c r="P1022" s="7" t="n">
        <v>0.670138888888889</v>
      </c>
      <c r="Q1022" s="0" t="s">
        <v>268</v>
      </c>
      <c r="S1022" s="0" t="s">
        <v>115</v>
      </c>
      <c r="T1022" s="0" t="s">
        <v>6106</v>
      </c>
    </row>
    <row r="1023" customFormat="false" ht="15" hidden="true" customHeight="false" outlineLevel="0" collapsed="false">
      <c r="A1023" s="170" t="n">
        <v>44296</v>
      </c>
      <c r="B1023" s="0" t="s">
        <v>1670</v>
      </c>
      <c r="C1023" s="1" t="n">
        <v>300</v>
      </c>
      <c r="D1023" s="0" t="s">
        <v>104</v>
      </c>
      <c r="E1023" s="0" t="s">
        <v>3943</v>
      </c>
      <c r="G1023" s="174" t="n">
        <f aca="false">MONTH(A1023)+100</f>
        <v>104</v>
      </c>
      <c r="H1023" s="0" t="n">
        <f aca="false">IF(MONTH(A1023)=MONTH(A1022),H1022+1,1001)</f>
        <v>1044</v>
      </c>
      <c r="I1023" s="0" t="str">
        <f aca="false">YEAR(A1023)&amp;RIGHT(G1023,2)&amp;RIGHT(H1023,3)</f>
        <v>202104044</v>
      </c>
      <c r="J1023" s="122" t="s">
        <v>6897</v>
      </c>
      <c r="K1023" s="0" t="s">
        <v>1672</v>
      </c>
      <c r="L1023" s="0" t="s">
        <v>131</v>
      </c>
      <c r="M1023" s="0" t="s">
        <v>2313</v>
      </c>
      <c r="N1023" s="0" t="s">
        <v>80</v>
      </c>
      <c r="O1023" s="7" t="n">
        <v>0.549305555555556</v>
      </c>
      <c r="P1023" s="7" t="n">
        <v>0.584722222222222</v>
      </c>
      <c r="Q1023" s="0" t="s">
        <v>3944</v>
      </c>
      <c r="S1023" s="0" t="s">
        <v>115</v>
      </c>
      <c r="T1023" s="0" t="s">
        <v>6106</v>
      </c>
    </row>
    <row r="1024" customFormat="false" ht="15" hidden="true" customHeight="false" outlineLevel="0" collapsed="false">
      <c r="A1024" s="170" t="n">
        <v>44296</v>
      </c>
      <c r="B1024" s="0" t="s">
        <v>1670</v>
      </c>
      <c r="C1024" s="1" t="n">
        <v>250</v>
      </c>
      <c r="D1024" s="0" t="s">
        <v>104</v>
      </c>
      <c r="E1024" s="0" t="s">
        <v>3945</v>
      </c>
      <c r="G1024" s="174" t="n">
        <f aca="false">MONTH(A1024)+100</f>
        <v>104</v>
      </c>
      <c r="H1024" s="0" t="n">
        <f aca="false">IF(MONTH(A1024)=MONTH(A1023),H1023+1,1001)</f>
        <v>1045</v>
      </c>
      <c r="I1024" s="0" t="str">
        <f aca="false">YEAR(A1024)&amp;RIGHT(G1024,2)&amp;RIGHT(H1024,3)</f>
        <v>202104045</v>
      </c>
      <c r="J1024" s="122" t="s">
        <v>6898</v>
      </c>
      <c r="K1024" s="0" t="s">
        <v>1672</v>
      </c>
      <c r="L1024" s="0" t="s">
        <v>131</v>
      </c>
      <c r="M1024" s="0" t="s">
        <v>2313</v>
      </c>
      <c r="N1024" s="0" t="s">
        <v>80</v>
      </c>
      <c r="O1024" s="85" t="n">
        <v>0.595138888888889</v>
      </c>
      <c r="P1024" s="85" t="n">
        <v>0.595138888888889</v>
      </c>
      <c r="Q1024" s="0" t="s">
        <v>3944</v>
      </c>
      <c r="S1024" s="0" t="s">
        <v>115</v>
      </c>
      <c r="T1024" s="0" t="s">
        <v>6106</v>
      </c>
    </row>
    <row r="1025" customFormat="false" ht="15" hidden="true" customHeight="false" outlineLevel="0" collapsed="false">
      <c r="A1025" s="170" t="n">
        <v>44297</v>
      </c>
      <c r="B1025" s="0" t="s">
        <v>3947</v>
      </c>
      <c r="C1025" s="1" t="n">
        <v>350</v>
      </c>
      <c r="D1025" s="0" t="s">
        <v>104</v>
      </c>
      <c r="E1025" s="0" t="s">
        <v>3948</v>
      </c>
      <c r="G1025" s="174" t="n">
        <f aca="false">MONTH(A1025)+100</f>
        <v>104</v>
      </c>
      <c r="H1025" s="0" t="n">
        <f aca="false">IF(MONTH(A1025)=MONTH(A1024),H1024+1,1001)</f>
        <v>1046</v>
      </c>
      <c r="I1025" s="0" t="str">
        <f aca="false">YEAR(A1025)&amp;RIGHT(G1025,2)&amp;RIGHT(H1025,3)</f>
        <v>202104046</v>
      </c>
      <c r="J1025" s="122" t="s">
        <v>6899</v>
      </c>
      <c r="L1025" s="0" t="s">
        <v>79</v>
      </c>
      <c r="M1025" s="0" t="s">
        <v>2313</v>
      </c>
      <c r="N1025" s="0" t="s">
        <v>80</v>
      </c>
      <c r="O1025" s="85" t="n">
        <v>0.54375</v>
      </c>
      <c r="P1025" s="85" t="n">
        <v>0.557638888888889</v>
      </c>
      <c r="Q1025" s="0" t="s">
        <v>3949</v>
      </c>
      <c r="S1025" s="0" t="s">
        <v>115</v>
      </c>
      <c r="T1025" s="0" t="s">
        <v>6110</v>
      </c>
    </row>
    <row r="1026" customFormat="false" ht="15" hidden="false" customHeight="false" outlineLevel="0" collapsed="false">
      <c r="A1026" s="170" t="n">
        <v>44298</v>
      </c>
      <c r="B1026" s="0" t="s">
        <v>3951</v>
      </c>
      <c r="C1026" s="1" t="n">
        <v>400</v>
      </c>
      <c r="D1026" s="0" t="s">
        <v>821</v>
      </c>
      <c r="E1026" s="0" t="s">
        <v>3952</v>
      </c>
      <c r="G1026" s="174" t="n">
        <f aca="false">MONTH(A1026)+100</f>
        <v>104</v>
      </c>
      <c r="H1026" s="0" t="n">
        <f aca="false">IF(MONTH(A1026)=MONTH(A1025),H1025+1,1001)</f>
        <v>1047</v>
      </c>
      <c r="I1026" s="0" t="str">
        <f aca="false">YEAR(A1026)&amp;RIGHT(G1026,2)&amp;RIGHT(H1026,3)</f>
        <v>202104047</v>
      </c>
      <c r="J1026" s="122" t="s">
        <v>6900</v>
      </c>
      <c r="K1026" s="0" t="s">
        <v>3953</v>
      </c>
      <c r="L1026" s="0" t="s">
        <v>113</v>
      </c>
      <c r="M1026" s="0" t="s">
        <v>2313</v>
      </c>
      <c r="N1026" s="0" t="s">
        <v>80</v>
      </c>
      <c r="O1026" s="7" t="n">
        <v>0.428472222222222</v>
      </c>
      <c r="P1026" s="7" t="n">
        <v>0.457638888888889</v>
      </c>
      <c r="Q1026" s="0" t="s">
        <v>3954</v>
      </c>
      <c r="S1026" s="0" t="s">
        <v>115</v>
      </c>
      <c r="T1026" s="0" t="s">
        <v>6091</v>
      </c>
    </row>
    <row r="1027" customFormat="false" ht="15" hidden="false" customHeight="false" outlineLevel="0" collapsed="false">
      <c r="A1027" s="170" t="n">
        <v>44298</v>
      </c>
      <c r="B1027" s="0" t="s">
        <v>3434</v>
      </c>
      <c r="C1027" s="1" t="n">
        <v>300</v>
      </c>
      <c r="D1027" s="0" t="s">
        <v>821</v>
      </c>
      <c r="E1027" s="0" t="s">
        <v>3435</v>
      </c>
      <c r="G1027" s="174" t="n">
        <f aca="false">MONTH(A1027)+100</f>
        <v>104</v>
      </c>
      <c r="H1027" s="0" t="n">
        <f aca="false">IF(MONTH(A1027)=MONTH(A1026),H1026+1,1001)</f>
        <v>1048</v>
      </c>
      <c r="I1027" s="0" t="str">
        <f aca="false">YEAR(A1027)&amp;RIGHT(G1027,2)&amp;RIGHT(H1027,3)</f>
        <v>202104048</v>
      </c>
      <c r="J1027" s="122" t="s">
        <v>6783</v>
      </c>
      <c r="K1027" s="0" t="s">
        <v>3436</v>
      </c>
      <c r="L1027" s="0" t="s">
        <v>187</v>
      </c>
      <c r="M1027" s="0" t="s">
        <v>2313</v>
      </c>
      <c r="N1027" s="0" t="s">
        <v>80</v>
      </c>
      <c r="O1027" s="7" t="n">
        <v>0.546527777777778</v>
      </c>
      <c r="P1027" s="7" t="n">
        <v>0.563194444444444</v>
      </c>
      <c r="Q1027" s="0" t="s">
        <v>3955</v>
      </c>
      <c r="S1027" s="0" t="s">
        <v>115</v>
      </c>
      <c r="T1027" s="0" t="s">
        <v>6091</v>
      </c>
    </row>
    <row r="1028" customFormat="false" ht="15" hidden="false" customHeight="false" outlineLevel="0" collapsed="false">
      <c r="A1028" s="170" t="n">
        <v>44298</v>
      </c>
      <c r="B1028" s="0" t="s">
        <v>2254</v>
      </c>
      <c r="C1028" s="1" t="n">
        <v>300</v>
      </c>
      <c r="D1028" s="0" t="s">
        <v>821</v>
      </c>
      <c r="E1028" s="0" t="s">
        <v>2255</v>
      </c>
      <c r="G1028" s="174" t="n">
        <f aca="false">MONTH(A1028)+100</f>
        <v>104</v>
      </c>
      <c r="H1028" s="0" t="n">
        <f aca="false">IF(MONTH(A1028)=MONTH(A1027),H1027+1,1001)</f>
        <v>1049</v>
      </c>
      <c r="I1028" s="0" t="str">
        <f aca="false">YEAR(A1028)&amp;RIGHT(G1028,2)&amp;RIGHT(H1028,3)</f>
        <v>202104049</v>
      </c>
      <c r="J1028" s="122" t="s">
        <v>6515</v>
      </c>
      <c r="K1028" s="0" t="s">
        <v>1421</v>
      </c>
      <c r="L1028" s="0" t="s">
        <v>183</v>
      </c>
      <c r="M1028" s="0" t="s">
        <v>2313</v>
      </c>
      <c r="N1028" s="0" t="s">
        <v>80</v>
      </c>
      <c r="O1028" s="7" t="n">
        <v>0.620833333333333</v>
      </c>
      <c r="P1028" s="7" t="n">
        <v>0.634027777777778</v>
      </c>
      <c r="Q1028" s="0" t="s">
        <v>1422</v>
      </c>
      <c r="S1028" s="0" t="s">
        <v>115</v>
      </c>
      <c r="T1028" s="0" t="s">
        <v>6091</v>
      </c>
    </row>
    <row r="1029" customFormat="false" ht="15" hidden="false" customHeight="false" outlineLevel="0" collapsed="false">
      <c r="A1029" s="170" t="n">
        <v>44298</v>
      </c>
      <c r="B1029" s="0" t="s">
        <v>2003</v>
      </c>
      <c r="C1029" s="1" t="n">
        <v>340</v>
      </c>
      <c r="D1029" s="0" t="s">
        <v>821</v>
      </c>
      <c r="E1029" s="0" t="s">
        <v>3956</v>
      </c>
      <c r="G1029" s="174" t="n">
        <f aca="false">MONTH(A1029)+100</f>
        <v>104</v>
      </c>
      <c r="H1029" s="0" t="n">
        <f aca="false">IF(MONTH(A1029)=MONTH(A1028),H1028+1,1001)</f>
        <v>1050</v>
      </c>
      <c r="I1029" s="0" t="str">
        <f aca="false">YEAR(A1029)&amp;RIGHT(G1029,2)&amp;RIGHT(H1029,3)</f>
        <v>202104050</v>
      </c>
      <c r="J1029" s="122" t="s">
        <v>6901</v>
      </c>
      <c r="K1029" s="0" t="s">
        <v>233</v>
      </c>
      <c r="L1029" s="0" t="s">
        <v>100</v>
      </c>
      <c r="M1029" s="0" t="s">
        <v>2313</v>
      </c>
      <c r="N1029" s="0" t="s">
        <v>80</v>
      </c>
      <c r="O1029" s="7" t="n">
        <v>0.6875</v>
      </c>
      <c r="P1029" s="7" t="n">
        <v>0.693055555555556</v>
      </c>
      <c r="Q1029" s="0" t="s">
        <v>3957</v>
      </c>
      <c r="S1029" s="0" t="s">
        <v>115</v>
      </c>
      <c r="T1029" s="0" t="s">
        <v>6091</v>
      </c>
    </row>
    <row r="1030" customFormat="false" ht="15" hidden="false" customHeight="false" outlineLevel="0" collapsed="false">
      <c r="A1030" s="170" t="n">
        <v>44298</v>
      </c>
      <c r="B1030" s="0" t="s">
        <v>3958</v>
      </c>
      <c r="C1030" s="1" t="n">
        <v>350</v>
      </c>
      <c r="D1030" s="0" t="s">
        <v>821</v>
      </c>
      <c r="E1030" s="0" t="s">
        <v>3959</v>
      </c>
      <c r="G1030" s="174" t="n">
        <f aca="false">MONTH(A1030)+100</f>
        <v>104</v>
      </c>
      <c r="H1030" s="0" t="n">
        <f aca="false">IF(MONTH(A1030)=MONTH(A1029),H1029+1,1001)</f>
        <v>1051</v>
      </c>
      <c r="I1030" s="0" t="str">
        <f aca="false">YEAR(A1030)&amp;RIGHT(G1030,2)&amp;RIGHT(H1030,3)</f>
        <v>202104051</v>
      </c>
      <c r="J1030" s="122" t="s">
        <v>6902</v>
      </c>
      <c r="K1030" s="0" t="s">
        <v>233</v>
      </c>
      <c r="L1030" s="0" t="s">
        <v>100</v>
      </c>
      <c r="M1030" s="0" t="s">
        <v>2313</v>
      </c>
      <c r="N1030" s="0" t="s">
        <v>80</v>
      </c>
      <c r="O1030" s="7" t="n">
        <v>0.710416666666667</v>
      </c>
      <c r="P1030" s="7" t="n">
        <v>0.71875</v>
      </c>
      <c r="Q1030" s="0" t="s">
        <v>3960</v>
      </c>
      <c r="S1030" s="0" t="s">
        <v>115</v>
      </c>
      <c r="T1030" s="0" t="s">
        <v>6091</v>
      </c>
    </row>
    <row r="1031" customFormat="false" ht="15" hidden="false" customHeight="false" outlineLevel="0" collapsed="false">
      <c r="A1031" s="170" t="n">
        <v>44298</v>
      </c>
      <c r="B1031" s="0" t="s">
        <v>3961</v>
      </c>
      <c r="C1031" s="1" t="n">
        <v>300</v>
      </c>
      <c r="D1031" s="0" t="s">
        <v>821</v>
      </c>
      <c r="E1031" s="122" t="s">
        <v>3962</v>
      </c>
      <c r="F1031" s="0" t="s">
        <v>6088</v>
      </c>
      <c r="G1031" s="174" t="n">
        <f aca="false">MONTH(A1031)+100</f>
        <v>104</v>
      </c>
      <c r="H1031" s="0" t="n">
        <f aca="false">IF(MONTH(A1031)=MONTH(A1030),H1030+1,1001)</f>
        <v>1052</v>
      </c>
      <c r="I1031" s="0" t="str">
        <f aca="false">YEAR(A1031)&amp;RIGHT(G1031,2)&amp;RIGHT(H1031,3)</f>
        <v>202104052</v>
      </c>
      <c r="J1031" s="122" t="s">
        <v>6903</v>
      </c>
      <c r="K1031" s="0" t="s">
        <v>233</v>
      </c>
      <c r="L1031" s="0" t="s">
        <v>183</v>
      </c>
      <c r="M1031" s="0" t="s">
        <v>2313</v>
      </c>
      <c r="N1031" s="0" t="s">
        <v>80</v>
      </c>
      <c r="O1031" s="7" t="n">
        <v>0.764583333333333</v>
      </c>
      <c r="P1031" s="7" t="n">
        <v>0.772916666666667</v>
      </c>
      <c r="Q1031" s="0" t="s">
        <v>3963</v>
      </c>
      <c r="S1031" s="0" t="s">
        <v>115</v>
      </c>
      <c r="T1031" s="0" t="s">
        <v>6091</v>
      </c>
    </row>
    <row r="1032" customFormat="false" ht="15" hidden="false" customHeight="false" outlineLevel="0" collapsed="false">
      <c r="A1032" s="170" t="n">
        <v>44298</v>
      </c>
      <c r="B1032" s="0" t="s">
        <v>3964</v>
      </c>
      <c r="C1032" s="1" t="n">
        <v>300</v>
      </c>
      <c r="D1032" s="0" t="s">
        <v>821</v>
      </c>
      <c r="E1032" s="0" t="s">
        <v>3965</v>
      </c>
      <c r="G1032" s="174" t="n">
        <f aca="false">MONTH(A1032)+100</f>
        <v>104</v>
      </c>
      <c r="H1032" s="0" t="n">
        <f aca="false">IF(MONTH(A1032)=MONTH(A1031),H1031+1,1001)</f>
        <v>1053</v>
      </c>
      <c r="I1032" s="0" t="str">
        <f aca="false">YEAR(A1032)&amp;RIGHT(G1032,2)&amp;RIGHT(H1032,3)</f>
        <v>202104053</v>
      </c>
      <c r="J1032" s="122" t="s">
        <v>6904</v>
      </c>
      <c r="K1032" s="0" t="s">
        <v>233</v>
      </c>
      <c r="L1032" s="0" t="s">
        <v>228</v>
      </c>
      <c r="N1032" s="0" t="s">
        <v>72</v>
      </c>
      <c r="O1032" s="7" t="n">
        <v>0.772916666666667</v>
      </c>
      <c r="P1032" s="7" t="n">
        <v>0.772916666666667</v>
      </c>
      <c r="Q1032" s="0" t="s">
        <v>3966</v>
      </c>
      <c r="S1032" s="0" t="s">
        <v>115</v>
      </c>
      <c r="T1032" s="0" t="s">
        <v>6091</v>
      </c>
    </row>
    <row r="1033" customFormat="false" ht="15" hidden="true" customHeight="false" outlineLevel="0" collapsed="false">
      <c r="A1033" s="170" t="n">
        <v>44298</v>
      </c>
      <c r="B1033" s="0" t="s">
        <v>3967</v>
      </c>
      <c r="C1033" s="1" t="n">
        <v>300</v>
      </c>
      <c r="D1033" s="0" t="s">
        <v>104</v>
      </c>
      <c r="E1033" s="0" t="s">
        <v>3968</v>
      </c>
      <c r="G1033" s="174" t="n">
        <f aca="false">MONTH(A1033)+100</f>
        <v>104</v>
      </c>
      <c r="H1033" s="0" t="n">
        <f aca="false">IF(MONTH(A1033)=MONTH(A1032),H1032+1,1001)</f>
        <v>1054</v>
      </c>
      <c r="I1033" s="0" t="str">
        <f aca="false">YEAR(A1033)&amp;RIGHT(G1033,2)&amp;RIGHT(H1033,3)</f>
        <v>202104054</v>
      </c>
      <c r="J1033" s="122" t="s">
        <v>6905</v>
      </c>
      <c r="L1033" s="0" t="s">
        <v>159</v>
      </c>
      <c r="M1033" s="0" t="s">
        <v>2313</v>
      </c>
      <c r="N1033" s="0" t="s">
        <v>80</v>
      </c>
      <c r="O1033" s="7" t="n">
        <v>0.602083333333333</v>
      </c>
      <c r="P1033" s="7" t="n">
        <v>0.608333333333333</v>
      </c>
      <c r="Q1033" s="0" t="s">
        <v>3969</v>
      </c>
      <c r="S1033" s="0" t="s">
        <v>115</v>
      </c>
      <c r="T1033" s="0" t="s">
        <v>6091</v>
      </c>
    </row>
    <row r="1034" customFormat="false" ht="15" hidden="false" customHeight="false" outlineLevel="0" collapsed="false">
      <c r="A1034" s="170" t="n">
        <v>44299</v>
      </c>
      <c r="B1034" s="0" t="s">
        <v>3972</v>
      </c>
      <c r="C1034" s="1" t="n">
        <v>400</v>
      </c>
      <c r="D1034" s="0" t="s">
        <v>821</v>
      </c>
      <c r="E1034" s="0" t="s">
        <v>3973</v>
      </c>
      <c r="G1034" s="174" t="n">
        <f aca="false">MONTH(A1034)+100</f>
        <v>104</v>
      </c>
      <c r="H1034" s="0" t="n">
        <f aca="false">IF(MONTH(A1034)=MONTH(A1033),H1033+1,1001)</f>
        <v>1055</v>
      </c>
      <c r="I1034" s="0" t="str">
        <f aca="false">YEAR(A1034)&amp;RIGHT(G1034,2)&amp;RIGHT(H1034,3)</f>
        <v>202104055</v>
      </c>
      <c r="J1034" s="122" t="s">
        <v>6906</v>
      </c>
      <c r="K1034" s="0" t="s">
        <v>233</v>
      </c>
      <c r="L1034" s="0" t="s">
        <v>100</v>
      </c>
      <c r="M1034" s="0" t="s">
        <v>2313</v>
      </c>
      <c r="N1034" s="0" t="s">
        <v>80</v>
      </c>
      <c r="O1034" s="85" t="n">
        <v>0.419444444444444</v>
      </c>
      <c r="P1034" s="85" t="n">
        <v>0.448611111111111</v>
      </c>
      <c r="Q1034" s="0" t="s">
        <v>3974</v>
      </c>
      <c r="S1034" s="0" t="s">
        <v>115</v>
      </c>
      <c r="T1034" s="0" t="s">
        <v>6095</v>
      </c>
    </row>
    <row r="1035" customFormat="false" ht="15" hidden="false" customHeight="false" outlineLevel="0" collapsed="false">
      <c r="A1035" s="170" t="n">
        <v>44299</v>
      </c>
      <c r="B1035" s="0" t="s">
        <v>3975</v>
      </c>
      <c r="C1035" s="1" t="n">
        <v>350</v>
      </c>
      <c r="D1035" s="0" t="s">
        <v>821</v>
      </c>
      <c r="E1035" s="0" t="s">
        <v>3976</v>
      </c>
      <c r="G1035" s="174" t="n">
        <f aca="false">MONTH(A1035)+100</f>
        <v>104</v>
      </c>
      <c r="H1035" s="0" t="n">
        <f aca="false">IF(MONTH(A1035)=MONTH(A1034),H1034+1,1001)</f>
        <v>1056</v>
      </c>
      <c r="I1035" s="0" t="str">
        <f aca="false">YEAR(A1035)&amp;RIGHT(G1035,2)&amp;RIGHT(H1035,3)</f>
        <v>202104056</v>
      </c>
      <c r="J1035" s="122" t="s">
        <v>6907</v>
      </c>
      <c r="K1035" s="0" t="s">
        <v>3977</v>
      </c>
      <c r="L1035" s="0" t="s">
        <v>100</v>
      </c>
      <c r="M1035" s="0" t="s">
        <v>2313</v>
      </c>
      <c r="N1035" s="0" t="s">
        <v>80</v>
      </c>
      <c r="O1035" s="7" t="n">
        <v>0.461805555555556</v>
      </c>
      <c r="P1035" s="7" t="n">
        <v>0.48125</v>
      </c>
      <c r="Q1035" s="0" t="s">
        <v>3978</v>
      </c>
      <c r="S1035" s="0" t="s">
        <v>115</v>
      </c>
      <c r="T1035" s="0" t="s">
        <v>6095</v>
      </c>
    </row>
    <row r="1036" customFormat="false" ht="15" hidden="true" customHeight="false" outlineLevel="0" collapsed="false">
      <c r="A1036" s="170" t="n">
        <v>44299</v>
      </c>
      <c r="B1036" s="0" t="s">
        <v>3979</v>
      </c>
      <c r="C1036" s="1" t="n">
        <v>440</v>
      </c>
      <c r="D1036" s="0" t="s">
        <v>821</v>
      </c>
      <c r="E1036" s="0" t="n">
        <v>62066094</v>
      </c>
      <c r="G1036" s="174" t="n">
        <f aca="false">MONTH(A1036)+100</f>
        <v>104</v>
      </c>
      <c r="H1036" s="0" t="n">
        <f aca="false">IF(MONTH(A1036)=MONTH(A1035),H1035+1,1001)</f>
        <v>1057</v>
      </c>
      <c r="I1036" s="0" t="str">
        <f aca="false">YEAR(A1036)&amp;RIGHT(G1036,2)&amp;RIGHT(H1036,3)</f>
        <v>202104057</v>
      </c>
      <c r="J1036" s="122" t="s">
        <v>6776</v>
      </c>
      <c r="K1036" s="0" t="s">
        <v>233</v>
      </c>
      <c r="L1036" s="0" t="s">
        <v>131</v>
      </c>
      <c r="M1036" s="0" t="s">
        <v>2313</v>
      </c>
      <c r="N1036" s="0" t="s">
        <v>80</v>
      </c>
      <c r="O1036" s="7" t="n">
        <v>0.55</v>
      </c>
      <c r="P1036" s="7" t="n">
        <v>0.550694444444444</v>
      </c>
      <c r="Q1036" s="0" t="s">
        <v>3411</v>
      </c>
      <c r="S1036" s="0" t="s">
        <v>115</v>
      </c>
      <c r="T1036" s="0" t="s">
        <v>6095</v>
      </c>
    </row>
    <row r="1037" customFormat="false" ht="15" hidden="false" customHeight="false" outlineLevel="0" collapsed="false">
      <c r="A1037" s="170" t="n">
        <v>44299</v>
      </c>
      <c r="B1037" s="0" t="s">
        <v>3980</v>
      </c>
      <c r="C1037" s="1" t="n">
        <v>300</v>
      </c>
      <c r="D1037" s="0" t="s">
        <v>821</v>
      </c>
      <c r="E1037" s="0" t="s">
        <v>3981</v>
      </c>
      <c r="G1037" s="174" t="n">
        <f aca="false">MONTH(A1037)+100</f>
        <v>104</v>
      </c>
      <c r="H1037" s="0" t="n">
        <f aca="false">IF(MONTH(A1037)=MONTH(A1036),H1036+1,1001)</f>
        <v>1058</v>
      </c>
      <c r="I1037" s="0" t="str">
        <f aca="false">YEAR(A1037)&amp;RIGHT(G1037,2)&amp;RIGHT(H1037,3)</f>
        <v>202104058</v>
      </c>
      <c r="J1037" s="122" t="s">
        <v>6908</v>
      </c>
      <c r="K1037" s="0" t="s">
        <v>233</v>
      </c>
      <c r="L1037" s="0" t="s">
        <v>228</v>
      </c>
      <c r="M1037" s="0" t="s">
        <v>2313</v>
      </c>
      <c r="N1037" s="0" t="s">
        <v>80</v>
      </c>
      <c r="O1037" s="7" t="n">
        <v>0.656944444444444</v>
      </c>
      <c r="P1037" s="7" t="n">
        <v>0.658333333333333</v>
      </c>
      <c r="Q1037" s="0" t="s">
        <v>3982</v>
      </c>
      <c r="S1037" s="0" t="s">
        <v>115</v>
      </c>
      <c r="T1037" s="0" t="s">
        <v>6095</v>
      </c>
    </row>
    <row r="1038" customFormat="false" ht="15" hidden="true" customHeight="false" outlineLevel="0" collapsed="false">
      <c r="A1038" s="170" t="n">
        <v>44299</v>
      </c>
      <c r="B1038" s="0" t="s">
        <v>3098</v>
      </c>
      <c r="C1038" s="1" t="n">
        <v>300</v>
      </c>
      <c r="D1038" s="0" t="s">
        <v>104</v>
      </c>
      <c r="E1038" s="0" t="s">
        <v>3983</v>
      </c>
      <c r="G1038" s="174" t="n">
        <f aca="false">MONTH(A1038)+100</f>
        <v>104</v>
      </c>
      <c r="H1038" s="0" t="n">
        <f aca="false">IF(MONTH(A1038)=MONTH(A1037),H1037+1,1001)</f>
        <v>1059</v>
      </c>
      <c r="I1038" s="0" t="str">
        <f aca="false">YEAR(A1038)&amp;RIGHT(G1038,2)&amp;RIGHT(H1038,3)</f>
        <v>202104059</v>
      </c>
      <c r="J1038" s="122" t="s">
        <v>6909</v>
      </c>
      <c r="L1038" s="0" t="s">
        <v>113</v>
      </c>
      <c r="M1038" s="0" t="s">
        <v>2313</v>
      </c>
      <c r="N1038" s="0" t="s">
        <v>80</v>
      </c>
      <c r="O1038" s="7" t="n">
        <v>0.675694444444444</v>
      </c>
      <c r="P1038" s="7" t="n">
        <v>0.699305555555556</v>
      </c>
      <c r="Q1038" s="0" t="s">
        <v>3984</v>
      </c>
      <c r="S1038" s="0" t="s">
        <v>115</v>
      </c>
      <c r="T1038" s="0" t="s">
        <v>6095</v>
      </c>
    </row>
    <row r="1039" customFormat="false" ht="15" hidden="true" customHeight="false" outlineLevel="0" collapsed="false">
      <c r="A1039" s="170" t="n">
        <v>44299</v>
      </c>
      <c r="B1039" s="0" t="s">
        <v>3704</v>
      </c>
      <c r="C1039" s="1" t="n">
        <v>400</v>
      </c>
      <c r="D1039" s="0" t="s">
        <v>104</v>
      </c>
      <c r="E1039" s="0" t="s">
        <v>3705</v>
      </c>
      <c r="G1039" s="174" t="n">
        <f aca="false">MONTH(A1039)+100</f>
        <v>104</v>
      </c>
      <c r="H1039" s="0" t="n">
        <f aca="false">IF(MONTH(A1039)=MONTH(A1038),H1038+1,1001)</f>
        <v>1060</v>
      </c>
      <c r="I1039" s="0" t="str">
        <f aca="false">YEAR(A1039)&amp;RIGHT(G1039,2)&amp;RIGHT(H1039,3)</f>
        <v>202104060</v>
      </c>
      <c r="J1039" s="122" t="s">
        <v>6840</v>
      </c>
      <c r="K1039" s="0" t="s">
        <v>3706</v>
      </c>
      <c r="L1039" s="0" t="s">
        <v>79</v>
      </c>
      <c r="M1039" s="0" t="s">
        <v>2313</v>
      </c>
      <c r="N1039" s="0" t="s">
        <v>80</v>
      </c>
      <c r="O1039" s="7" t="n">
        <v>0.721527777777778</v>
      </c>
      <c r="P1039" s="7" t="n">
        <v>0.735416666666667</v>
      </c>
      <c r="Q1039" s="0" t="s">
        <v>3707</v>
      </c>
      <c r="S1039" s="0" t="s">
        <v>115</v>
      </c>
      <c r="T1039" s="0" t="s">
        <v>6095</v>
      </c>
    </row>
    <row r="1040" customFormat="false" ht="15" hidden="true" customHeight="false" outlineLevel="0" collapsed="false">
      <c r="A1040" s="170" t="n">
        <v>44300</v>
      </c>
      <c r="B1040" s="0" t="s">
        <v>1292</v>
      </c>
      <c r="C1040" s="1" t="n">
        <v>300</v>
      </c>
      <c r="D1040" s="0" t="s">
        <v>104</v>
      </c>
      <c r="E1040" s="0" t="s">
        <v>3993</v>
      </c>
      <c r="G1040" s="174" t="n">
        <f aca="false">MONTH(A1040)+100</f>
        <v>104</v>
      </c>
      <c r="H1040" s="0" t="n">
        <f aca="false">IF(MONTH(A1040)=MONTH(A1039),H1039+1,1001)</f>
        <v>1061</v>
      </c>
      <c r="I1040" s="0" t="str">
        <f aca="false">YEAR(A1040)&amp;RIGHT(G1040,2)&amp;RIGHT(H1040,3)</f>
        <v>202104061</v>
      </c>
      <c r="J1040" s="122" t="s">
        <v>6910</v>
      </c>
      <c r="L1040" s="0" t="s">
        <v>100</v>
      </c>
      <c r="M1040" s="0" t="s">
        <v>2313</v>
      </c>
      <c r="N1040" s="0" t="s">
        <v>80</v>
      </c>
      <c r="O1040" s="85" t="n">
        <v>0.449305555555556</v>
      </c>
      <c r="P1040" s="85" t="n">
        <v>0.464583333333333</v>
      </c>
      <c r="Q1040" s="0" t="s">
        <v>3994</v>
      </c>
      <c r="S1040" s="0" t="s">
        <v>115</v>
      </c>
      <c r="T1040" s="0" t="s">
        <v>6089</v>
      </c>
    </row>
    <row r="1041" customFormat="false" ht="15" hidden="true" customHeight="false" outlineLevel="0" collapsed="false">
      <c r="A1041" s="170" t="n">
        <v>44300</v>
      </c>
      <c r="B1041" s="0" t="s">
        <v>2354</v>
      </c>
      <c r="C1041" s="1" t="n">
        <v>300</v>
      </c>
      <c r="D1041" s="0" t="s">
        <v>104</v>
      </c>
      <c r="E1041" s="0" t="s">
        <v>3995</v>
      </c>
      <c r="G1041" s="174" t="n">
        <f aca="false">MONTH(A1041)+100</f>
        <v>104</v>
      </c>
      <c r="H1041" s="0" t="n">
        <f aca="false">IF(MONTH(A1041)=MONTH(A1040),H1040+1,1001)</f>
        <v>1062</v>
      </c>
      <c r="I1041" s="0" t="str">
        <f aca="false">YEAR(A1041)&amp;RIGHT(G1041,2)&amp;RIGHT(H1041,3)</f>
        <v>202104062</v>
      </c>
      <c r="J1041" s="122" t="s">
        <v>6911</v>
      </c>
      <c r="K1041" s="0" t="s">
        <v>1672</v>
      </c>
      <c r="L1041" s="0" t="s">
        <v>131</v>
      </c>
      <c r="M1041" s="0" t="s">
        <v>2313</v>
      </c>
      <c r="N1041" s="0" t="s">
        <v>80</v>
      </c>
      <c r="O1041" s="7" t="n">
        <v>0.545138888888889</v>
      </c>
      <c r="P1041" s="7" t="n">
        <v>0.594444444444444</v>
      </c>
      <c r="Q1041" s="0" t="s">
        <v>3996</v>
      </c>
      <c r="S1041" s="0" t="s">
        <v>115</v>
      </c>
      <c r="T1041" s="0" t="s">
        <v>6089</v>
      </c>
    </row>
    <row r="1042" customFormat="false" ht="15" hidden="true" customHeight="false" outlineLevel="0" collapsed="false">
      <c r="A1042" s="170" t="n">
        <v>44300</v>
      </c>
      <c r="B1042" s="0" t="s">
        <v>2377</v>
      </c>
      <c r="C1042" s="1" t="n">
        <v>400</v>
      </c>
      <c r="D1042" s="0" t="s">
        <v>104</v>
      </c>
      <c r="E1042" s="0" t="s">
        <v>2015</v>
      </c>
      <c r="G1042" s="174" t="n">
        <f aca="false">MONTH(A1042)+100</f>
        <v>104</v>
      </c>
      <c r="H1042" s="0" t="n">
        <f aca="false">IF(MONTH(A1042)=MONTH(A1041),H1041+1,1001)</f>
        <v>1063</v>
      </c>
      <c r="I1042" s="0" t="str">
        <f aca="false">YEAR(A1042)&amp;RIGHT(G1042,2)&amp;RIGHT(H1042,3)</f>
        <v>202104063</v>
      </c>
      <c r="J1042" s="122" t="s">
        <v>6457</v>
      </c>
      <c r="L1042" s="0" t="s">
        <v>113</v>
      </c>
      <c r="M1042" s="0" t="s">
        <v>2313</v>
      </c>
      <c r="N1042" s="0" t="s">
        <v>80</v>
      </c>
      <c r="O1042" s="7" t="n">
        <v>0.644444444444444</v>
      </c>
      <c r="P1042" s="7" t="n">
        <v>0.744444444444444</v>
      </c>
      <c r="Q1042" s="0" t="s">
        <v>2016</v>
      </c>
      <c r="S1042" s="0" t="s">
        <v>115</v>
      </c>
      <c r="T1042" s="0" t="s">
        <v>6089</v>
      </c>
    </row>
    <row r="1043" customFormat="false" ht="15" hidden="true" customHeight="false" outlineLevel="0" collapsed="false">
      <c r="A1043" s="170" t="n">
        <v>44301</v>
      </c>
      <c r="B1043" s="0" t="s">
        <v>1546</v>
      </c>
      <c r="C1043" s="1" t="n">
        <v>300</v>
      </c>
      <c r="D1043" s="0" t="s">
        <v>104</v>
      </c>
      <c r="E1043" s="0" t="s">
        <v>4002</v>
      </c>
      <c r="G1043" s="174" t="n">
        <f aca="false">MONTH(A1043)+100</f>
        <v>104</v>
      </c>
      <c r="H1043" s="0" t="n">
        <f aca="false">IF(MONTH(A1043)=MONTH(A1042),H1042+1,1001)</f>
        <v>1064</v>
      </c>
      <c r="I1043" s="0" t="str">
        <f aca="false">YEAR(A1043)&amp;RIGHT(G1043,2)&amp;RIGHT(H1043,3)</f>
        <v>202104064</v>
      </c>
      <c r="J1043" s="122" t="s">
        <v>6912</v>
      </c>
      <c r="L1043" s="0" t="s">
        <v>100</v>
      </c>
      <c r="M1043" s="0" t="s">
        <v>2313</v>
      </c>
      <c r="N1043" s="0" t="s">
        <v>80</v>
      </c>
      <c r="O1043" s="7" t="n">
        <v>0.852777777777778</v>
      </c>
      <c r="P1043" s="7" t="n">
        <v>0.876388888888889</v>
      </c>
      <c r="Q1043" s="0" t="s">
        <v>4003</v>
      </c>
      <c r="S1043" s="0" t="s">
        <v>332</v>
      </c>
      <c r="T1043" s="0" t="s">
        <v>6097</v>
      </c>
    </row>
    <row r="1044" customFormat="false" ht="15" hidden="true" customHeight="false" outlineLevel="0" collapsed="false">
      <c r="A1044" s="170" t="n">
        <v>44301</v>
      </c>
      <c r="B1044" s="0" t="s">
        <v>2576</v>
      </c>
      <c r="C1044" s="1" t="n">
        <v>400</v>
      </c>
      <c r="D1044" s="0" t="s">
        <v>104</v>
      </c>
      <c r="E1044" s="0" t="s">
        <v>2577</v>
      </c>
      <c r="G1044" s="174" t="n">
        <f aca="false">MONTH(A1044)+100</f>
        <v>104</v>
      </c>
      <c r="H1044" s="0" t="n">
        <f aca="false">IF(MONTH(A1044)=MONTH(A1043),H1043+1,1001)</f>
        <v>1065</v>
      </c>
      <c r="I1044" s="0" t="str">
        <f aca="false">YEAR(A1044)&amp;RIGHT(G1044,2)&amp;RIGHT(H1044,3)</f>
        <v>202104065</v>
      </c>
      <c r="J1044" s="122" t="s">
        <v>6592</v>
      </c>
      <c r="L1044" s="0" t="s">
        <v>113</v>
      </c>
      <c r="M1044" s="0" t="s">
        <v>2313</v>
      </c>
      <c r="N1044" s="0" t="s">
        <v>80</v>
      </c>
      <c r="O1044" s="57" t="n">
        <v>0.934027777777778</v>
      </c>
      <c r="P1044" s="57" t="n">
        <v>0.959027777777778</v>
      </c>
      <c r="Q1044" s="0" t="s">
        <v>2578</v>
      </c>
      <c r="S1044" s="0" t="s">
        <v>332</v>
      </c>
      <c r="T1044" s="0" t="s">
        <v>6097</v>
      </c>
    </row>
    <row r="1045" customFormat="false" ht="15" hidden="false" customHeight="false" outlineLevel="0" collapsed="false">
      <c r="A1045" s="170" t="n">
        <v>44302</v>
      </c>
      <c r="B1045" s="0" t="s">
        <v>4004</v>
      </c>
      <c r="C1045" s="1" t="n">
        <v>340</v>
      </c>
      <c r="D1045" s="0" t="s">
        <v>821</v>
      </c>
      <c r="E1045" s="0" t="s">
        <v>4005</v>
      </c>
      <c r="G1045" s="174" t="n">
        <f aca="false">MONTH(A1045)+100</f>
        <v>104</v>
      </c>
      <c r="H1045" s="0" t="n">
        <f aca="false">IF(MONTH(A1045)=MONTH(A1044),H1044+1,1001)</f>
        <v>1066</v>
      </c>
      <c r="I1045" s="0" t="str">
        <f aca="false">YEAR(A1045)&amp;RIGHT(G1045,2)&amp;RIGHT(H1045,3)</f>
        <v>202104066</v>
      </c>
      <c r="J1045" s="122" t="s">
        <v>6913</v>
      </c>
      <c r="K1045" s="0" t="s">
        <v>4006</v>
      </c>
      <c r="L1045" s="0" t="s">
        <v>187</v>
      </c>
      <c r="M1045" s="0" t="s">
        <v>2313</v>
      </c>
      <c r="N1045" s="0" t="s">
        <v>80</v>
      </c>
      <c r="O1045" s="7" t="n">
        <v>0.618055555555556</v>
      </c>
      <c r="P1045" s="7" t="n">
        <v>0.647222222222222</v>
      </c>
      <c r="Q1045" s="0" t="s">
        <v>4007</v>
      </c>
      <c r="R1045" s="0" t="s">
        <v>4008</v>
      </c>
      <c r="S1045" s="0" t="s">
        <v>332</v>
      </c>
      <c r="T1045" s="0" t="s">
        <v>5143</v>
      </c>
    </row>
    <row r="1046" customFormat="false" ht="15" hidden="false" customHeight="false" outlineLevel="0" collapsed="false">
      <c r="A1046" s="170" t="n">
        <v>44302</v>
      </c>
      <c r="B1046" s="0" t="s">
        <v>4009</v>
      </c>
      <c r="C1046" s="1" t="n">
        <v>400</v>
      </c>
      <c r="D1046" s="0" t="s">
        <v>821</v>
      </c>
      <c r="E1046" s="0" t="s">
        <v>4010</v>
      </c>
      <c r="G1046" s="174" t="n">
        <f aca="false">MONTH(A1046)+100</f>
        <v>104</v>
      </c>
      <c r="H1046" s="0" t="n">
        <f aca="false">IF(MONTH(A1046)=MONTH(A1045),H1045+1,1001)</f>
        <v>1067</v>
      </c>
      <c r="I1046" s="0" t="str">
        <f aca="false">YEAR(A1046)&amp;RIGHT(G1046,2)&amp;RIGHT(H1046,3)</f>
        <v>202104067</v>
      </c>
      <c r="J1046" s="122" t="s">
        <v>6914</v>
      </c>
      <c r="K1046" s="0" t="s">
        <v>4011</v>
      </c>
      <c r="L1046" s="0" t="s">
        <v>113</v>
      </c>
      <c r="M1046" s="0" t="s">
        <v>2313</v>
      </c>
      <c r="N1046" s="0" t="s">
        <v>80</v>
      </c>
      <c r="O1046" s="7" t="n">
        <v>0.6875</v>
      </c>
      <c r="P1046" s="7" t="n">
        <v>0.713194444444444</v>
      </c>
      <c r="Q1046" s="0" t="s">
        <v>4012</v>
      </c>
      <c r="S1046" s="0" t="s">
        <v>332</v>
      </c>
      <c r="T1046" s="0" t="s">
        <v>5143</v>
      </c>
    </row>
    <row r="1047" customFormat="false" ht="15" hidden="false" customHeight="false" outlineLevel="0" collapsed="false">
      <c r="A1047" s="170" t="n">
        <v>44302</v>
      </c>
      <c r="B1047" s="0" t="s">
        <v>4013</v>
      </c>
      <c r="C1047" s="1" t="n">
        <v>300</v>
      </c>
      <c r="D1047" s="0" t="s">
        <v>4014</v>
      </c>
      <c r="E1047" s="0" t="s">
        <v>4015</v>
      </c>
      <c r="G1047" s="174" t="n">
        <f aca="false">MONTH(A1047)+100</f>
        <v>104</v>
      </c>
      <c r="H1047" s="0" t="n">
        <f aca="false">IF(MONTH(A1047)=MONTH(A1046),H1046+1,1001)</f>
        <v>1068</v>
      </c>
      <c r="I1047" s="0" t="str">
        <f aca="false">YEAR(A1047)&amp;RIGHT(G1047,2)&amp;RIGHT(H1047,3)</f>
        <v>202104068</v>
      </c>
      <c r="J1047" s="122" t="s">
        <v>6915</v>
      </c>
      <c r="K1047" s="0" t="s">
        <v>4016</v>
      </c>
      <c r="L1047" s="0" t="s">
        <v>159</v>
      </c>
      <c r="M1047" s="0" t="s">
        <v>2313</v>
      </c>
      <c r="N1047" s="0" t="s">
        <v>80</v>
      </c>
      <c r="O1047" s="7" t="n">
        <v>0.563888888888889</v>
      </c>
      <c r="P1047" s="7" t="n">
        <v>0.604166666666667</v>
      </c>
      <c r="Q1047" s="0" t="s">
        <v>4017</v>
      </c>
      <c r="S1047" s="0" t="s">
        <v>332</v>
      </c>
      <c r="T1047" s="0" t="s">
        <v>5143</v>
      </c>
    </row>
    <row r="1048" customFormat="false" ht="15" hidden="true" customHeight="false" outlineLevel="0" collapsed="false">
      <c r="A1048" s="170" t="n">
        <v>44302</v>
      </c>
      <c r="B1048" s="0" t="s">
        <v>3190</v>
      </c>
      <c r="C1048" s="1" t="n">
        <v>300</v>
      </c>
      <c r="D1048" s="0" t="s">
        <v>104</v>
      </c>
      <c r="E1048" s="0" t="s">
        <v>4018</v>
      </c>
      <c r="G1048" s="174" t="n">
        <f aca="false">MONTH(A1048)+100</f>
        <v>104</v>
      </c>
      <c r="H1048" s="0" t="n">
        <f aca="false">IF(MONTH(A1048)=MONTH(A1047),H1047+1,1001)</f>
        <v>1069</v>
      </c>
      <c r="I1048" s="0" t="str">
        <f aca="false">YEAR(A1048)&amp;RIGHT(G1048,2)&amp;RIGHT(H1048,3)</f>
        <v>202104069</v>
      </c>
      <c r="J1048" s="122" t="s">
        <v>6916</v>
      </c>
      <c r="L1048" s="0" t="s">
        <v>183</v>
      </c>
      <c r="M1048" s="0" t="s">
        <v>2313</v>
      </c>
      <c r="N1048" s="0" t="s">
        <v>80</v>
      </c>
      <c r="O1048" s="7" t="n">
        <v>0.415972222222222</v>
      </c>
      <c r="P1048" s="7" t="n">
        <v>0.428472222222222</v>
      </c>
      <c r="Q1048" s="0" t="s">
        <v>4019</v>
      </c>
      <c r="S1048" s="0" t="s">
        <v>332</v>
      </c>
      <c r="T1048" s="0" t="s">
        <v>5143</v>
      </c>
    </row>
    <row r="1049" customFormat="false" ht="15" hidden="true" customHeight="false" outlineLevel="0" collapsed="false">
      <c r="A1049" s="170" t="n">
        <v>44302</v>
      </c>
      <c r="B1049" s="0" t="s">
        <v>4020</v>
      </c>
      <c r="C1049" s="1" t="n">
        <v>300</v>
      </c>
      <c r="D1049" s="0" t="s">
        <v>104</v>
      </c>
      <c r="E1049" s="0" t="s">
        <v>4021</v>
      </c>
      <c r="G1049" s="174" t="n">
        <f aca="false">MONTH(A1049)+100</f>
        <v>104</v>
      </c>
      <c r="H1049" s="0" t="n">
        <f aca="false">IF(MONTH(A1049)=MONTH(A1048),H1048+1,1001)</f>
        <v>1070</v>
      </c>
      <c r="I1049" s="0" t="str">
        <f aca="false">YEAR(A1049)&amp;RIGHT(G1049,2)&amp;RIGHT(H1049,3)</f>
        <v>202104070</v>
      </c>
      <c r="J1049" s="122" t="s">
        <v>6917</v>
      </c>
      <c r="K1049" s="0" t="s">
        <v>4022</v>
      </c>
      <c r="L1049" s="0" t="s">
        <v>183</v>
      </c>
      <c r="M1049" s="0" t="s">
        <v>2313</v>
      </c>
      <c r="N1049" s="0" t="s">
        <v>80</v>
      </c>
      <c r="O1049" s="7" t="n">
        <v>0.493055555555556</v>
      </c>
      <c r="P1049" s="7" t="n">
        <v>0.49375</v>
      </c>
      <c r="Q1049" s="0" t="s">
        <v>4023</v>
      </c>
      <c r="S1049" s="0" t="s">
        <v>332</v>
      </c>
      <c r="T1049" s="0" t="s">
        <v>5143</v>
      </c>
    </row>
    <row r="1050" customFormat="false" ht="15" hidden="true" customHeight="false" outlineLevel="0" collapsed="false">
      <c r="A1050" s="170" t="n">
        <v>44303</v>
      </c>
      <c r="B1050" s="0" t="s">
        <v>4028</v>
      </c>
      <c r="C1050" s="1" t="n">
        <v>300</v>
      </c>
      <c r="D1050" s="0" t="s">
        <v>104</v>
      </c>
      <c r="E1050" s="0" t="s">
        <v>4029</v>
      </c>
      <c r="G1050" s="174" t="n">
        <f aca="false">MONTH(A1050)+100</f>
        <v>104</v>
      </c>
      <c r="H1050" s="0" t="n">
        <f aca="false">IF(MONTH(A1050)=MONTH(A1049),H1049+1,1001)</f>
        <v>1071</v>
      </c>
      <c r="I1050" s="0" t="str">
        <f aca="false">YEAR(A1050)&amp;RIGHT(G1050,2)&amp;RIGHT(H1050,3)</f>
        <v>202104071</v>
      </c>
      <c r="J1050" s="122" t="s">
        <v>6918</v>
      </c>
      <c r="L1050" s="0" t="s">
        <v>159</v>
      </c>
      <c r="M1050" s="0" t="s">
        <v>2313</v>
      </c>
      <c r="N1050" s="0" t="s">
        <v>80</v>
      </c>
      <c r="O1050" s="85" t="n">
        <v>0.379166666666667</v>
      </c>
      <c r="P1050" s="85" t="n">
        <v>0.386805555555556</v>
      </c>
      <c r="Q1050" s="0" t="s">
        <v>4030</v>
      </c>
      <c r="S1050" s="0" t="s">
        <v>332</v>
      </c>
      <c r="T1050" s="0" t="s">
        <v>6106</v>
      </c>
    </row>
    <row r="1051" customFormat="false" ht="15" hidden="true" customHeight="false" outlineLevel="0" collapsed="false">
      <c r="A1051" s="170" t="n">
        <v>44303</v>
      </c>
      <c r="B1051" s="0" t="s">
        <v>2354</v>
      </c>
      <c r="C1051" s="1" t="n">
        <v>350</v>
      </c>
      <c r="D1051" s="0" t="s">
        <v>104</v>
      </c>
      <c r="E1051" s="0" t="s">
        <v>4031</v>
      </c>
      <c r="G1051" s="174" t="n">
        <f aca="false">MONTH(A1051)+100</f>
        <v>104</v>
      </c>
      <c r="H1051" s="0" t="n">
        <f aca="false">IF(MONTH(A1051)=MONTH(A1050),H1050+1,1001)</f>
        <v>1072</v>
      </c>
      <c r="I1051" s="0" t="str">
        <f aca="false">YEAR(A1051)&amp;RIGHT(G1051,2)&amp;RIGHT(H1051,3)</f>
        <v>202104072</v>
      </c>
      <c r="J1051" s="122" t="s">
        <v>6919</v>
      </c>
      <c r="K1051" s="0" t="s">
        <v>1672</v>
      </c>
      <c r="L1051" s="0" t="s">
        <v>131</v>
      </c>
      <c r="M1051" s="0" t="s">
        <v>2313</v>
      </c>
      <c r="N1051" s="0" t="s">
        <v>80</v>
      </c>
      <c r="O1051" s="7" t="n">
        <v>0.402777777777778</v>
      </c>
      <c r="P1051" s="7" t="n">
        <v>0.434722222222222</v>
      </c>
      <c r="Q1051" s="0" t="s">
        <v>4032</v>
      </c>
      <c r="S1051" s="0" t="s">
        <v>332</v>
      </c>
      <c r="T1051" s="0" t="s">
        <v>6106</v>
      </c>
    </row>
    <row r="1052" customFormat="false" ht="15" hidden="true" customHeight="false" outlineLevel="0" collapsed="false">
      <c r="A1052" s="170" t="n">
        <v>44303</v>
      </c>
      <c r="B1052" s="0" t="s">
        <v>4033</v>
      </c>
      <c r="C1052" s="1" t="n">
        <v>300</v>
      </c>
      <c r="D1052" s="0" t="s">
        <v>104</v>
      </c>
      <c r="E1052" s="0" t="s">
        <v>4034</v>
      </c>
      <c r="G1052" s="174" t="n">
        <f aca="false">MONTH(A1052)+100</f>
        <v>104</v>
      </c>
      <c r="H1052" s="0" t="n">
        <f aca="false">IF(MONTH(A1052)=MONTH(A1051),H1051+1,1001)</f>
        <v>1073</v>
      </c>
      <c r="I1052" s="0" t="str">
        <f aca="false">YEAR(A1052)&amp;RIGHT(G1052,2)&amp;RIGHT(H1052,3)</f>
        <v>202104073</v>
      </c>
      <c r="J1052" s="122" t="s">
        <v>6920</v>
      </c>
      <c r="L1052" s="0" t="s">
        <v>183</v>
      </c>
      <c r="M1052" s="0" t="s">
        <v>2313</v>
      </c>
      <c r="N1052" s="0" t="s">
        <v>80</v>
      </c>
      <c r="O1052" s="7" t="n">
        <v>0.500694444444444</v>
      </c>
      <c r="P1052" s="7" t="n">
        <v>0.5125</v>
      </c>
      <c r="Q1052" s="0" t="s">
        <v>4035</v>
      </c>
      <c r="S1052" s="0" t="s">
        <v>332</v>
      </c>
      <c r="T1052" s="0" t="s">
        <v>6106</v>
      </c>
    </row>
    <row r="1053" customFormat="false" ht="15" hidden="true" customHeight="false" outlineLevel="0" collapsed="false">
      <c r="A1053" s="170" t="n">
        <v>44303</v>
      </c>
      <c r="B1053" s="0" t="s">
        <v>1554</v>
      </c>
      <c r="C1053" s="1" t="n">
        <v>300</v>
      </c>
      <c r="D1053" s="0" t="s">
        <v>104</v>
      </c>
      <c r="E1053" s="0" t="s">
        <v>4036</v>
      </c>
      <c r="G1053" s="174" t="n">
        <f aca="false">MONTH(A1053)+100</f>
        <v>104</v>
      </c>
      <c r="H1053" s="0" t="n">
        <f aca="false">IF(MONTH(A1053)=MONTH(A1052),H1052+1,1001)</f>
        <v>1074</v>
      </c>
      <c r="I1053" s="0" t="str">
        <f aca="false">YEAR(A1053)&amp;RIGHT(G1053,2)&amp;RIGHT(H1053,3)</f>
        <v>202104074</v>
      </c>
      <c r="J1053" s="122" t="s">
        <v>6921</v>
      </c>
      <c r="L1053" s="0" t="s">
        <v>187</v>
      </c>
      <c r="M1053" s="0" t="s">
        <v>2313</v>
      </c>
      <c r="N1053" s="0" t="s">
        <v>80</v>
      </c>
      <c r="O1053" s="7" t="n">
        <v>0.686805555555556</v>
      </c>
      <c r="P1053" s="7" t="n">
        <v>0.695138888888889</v>
      </c>
      <c r="Q1053" s="0" t="s">
        <v>4037</v>
      </c>
      <c r="S1053" s="0" t="s">
        <v>332</v>
      </c>
      <c r="T1053" s="0" t="s">
        <v>6106</v>
      </c>
    </row>
    <row r="1054" customFormat="false" ht="15" hidden="true" customHeight="false" outlineLevel="0" collapsed="false">
      <c r="A1054" s="170" t="n">
        <v>44303</v>
      </c>
      <c r="B1054" s="0" t="s">
        <v>1554</v>
      </c>
      <c r="C1054" s="1" t="n">
        <v>300</v>
      </c>
      <c r="D1054" s="0" t="s">
        <v>104</v>
      </c>
      <c r="E1054" s="0" t="s">
        <v>4038</v>
      </c>
      <c r="G1054" s="174" t="n">
        <f aca="false">MONTH(A1054)+100</f>
        <v>104</v>
      </c>
      <c r="H1054" s="0" t="n">
        <f aca="false">IF(MONTH(A1054)=MONTH(A1053),H1053+1,1001)</f>
        <v>1075</v>
      </c>
      <c r="I1054" s="0" t="str">
        <f aca="false">YEAR(A1054)&amp;RIGHT(G1054,2)&amp;RIGHT(H1054,3)</f>
        <v>202104075</v>
      </c>
      <c r="J1054" s="122" t="s">
        <v>6922</v>
      </c>
      <c r="L1054" s="0" t="s">
        <v>187</v>
      </c>
      <c r="M1054" s="0" t="s">
        <v>2313</v>
      </c>
      <c r="N1054" s="0" t="s">
        <v>80</v>
      </c>
      <c r="O1054" s="7" t="n">
        <v>0.720138888888889</v>
      </c>
      <c r="P1054" s="7" t="n">
        <v>0.720138888888889</v>
      </c>
      <c r="Q1054" s="0" t="s">
        <v>4039</v>
      </c>
      <c r="S1054" s="0" t="s">
        <v>332</v>
      </c>
      <c r="T1054" s="0" t="s">
        <v>6106</v>
      </c>
    </row>
    <row r="1055" customFormat="false" ht="15" hidden="true" customHeight="false" outlineLevel="0" collapsed="false">
      <c r="A1055" s="170" t="n">
        <v>44303</v>
      </c>
      <c r="B1055" s="0" t="s">
        <v>1068</v>
      </c>
      <c r="C1055" s="1" t="n">
        <v>300</v>
      </c>
      <c r="D1055" s="0" t="s">
        <v>104</v>
      </c>
      <c r="E1055" s="0" t="s">
        <v>4040</v>
      </c>
      <c r="G1055" s="174" t="n">
        <f aca="false">MONTH(A1055)+100</f>
        <v>104</v>
      </c>
      <c r="H1055" s="0" t="n">
        <f aca="false">IF(MONTH(A1055)=MONTH(A1054),H1054+1,1001)</f>
        <v>1076</v>
      </c>
      <c r="I1055" s="0" t="str">
        <f aca="false">YEAR(A1055)&amp;RIGHT(G1055,2)&amp;RIGHT(H1055,3)</f>
        <v>202104076</v>
      </c>
      <c r="J1055" s="122" t="s">
        <v>6923</v>
      </c>
      <c r="L1055" s="0" t="s">
        <v>100</v>
      </c>
      <c r="M1055" s="0" t="s">
        <v>2313</v>
      </c>
      <c r="N1055" s="0" t="s">
        <v>80</v>
      </c>
      <c r="O1055" s="7" t="n">
        <v>0.777083333333333</v>
      </c>
      <c r="P1055" s="7" t="n">
        <v>0.795833333333333</v>
      </c>
      <c r="Q1055" s="0" t="s">
        <v>4041</v>
      </c>
      <c r="S1055" s="0" t="s">
        <v>332</v>
      </c>
      <c r="T1055" s="0" t="s">
        <v>6106</v>
      </c>
    </row>
    <row r="1056" customFormat="false" ht="15" hidden="true" customHeight="false" outlineLevel="0" collapsed="false">
      <c r="A1056" s="170" t="n">
        <v>44305</v>
      </c>
      <c r="B1056" s="0" t="s">
        <v>4044</v>
      </c>
      <c r="C1056" s="1" t="n">
        <v>300</v>
      </c>
      <c r="D1056" s="0" t="s">
        <v>104</v>
      </c>
      <c r="E1056" s="122" t="s">
        <v>4045</v>
      </c>
      <c r="F1056" s="0" t="s">
        <v>6088</v>
      </c>
      <c r="G1056" s="174" t="n">
        <f aca="false">MONTH(A1056)+100</f>
        <v>104</v>
      </c>
      <c r="H1056" s="0" t="n">
        <f aca="false">IF(MONTH(A1056)=MONTH(A1055),H1055+1,1001)</f>
        <v>1077</v>
      </c>
      <c r="I1056" s="0" t="str">
        <f aca="false">YEAR(A1056)&amp;RIGHT(G1056,2)&amp;RIGHT(H1056,3)</f>
        <v>202104077</v>
      </c>
      <c r="J1056" s="122" t="s">
        <v>6924</v>
      </c>
      <c r="L1056" s="0" t="s">
        <v>100</v>
      </c>
      <c r="M1056" s="0" t="s">
        <v>2313</v>
      </c>
      <c r="N1056" s="0" t="s">
        <v>80</v>
      </c>
      <c r="O1056" s="7" t="n">
        <v>0.383333333333333</v>
      </c>
      <c r="P1056" s="7" t="n">
        <v>0.397222222222222</v>
      </c>
      <c r="Q1056" s="0" t="s">
        <v>4046</v>
      </c>
      <c r="S1056" s="0" t="s">
        <v>332</v>
      </c>
      <c r="T1056" s="0" t="s">
        <v>6091</v>
      </c>
    </row>
    <row r="1057" customFormat="false" ht="15" hidden="true" customHeight="false" outlineLevel="0" collapsed="false">
      <c r="A1057" s="170" t="n">
        <v>44305</v>
      </c>
      <c r="B1057" s="0" t="s">
        <v>4047</v>
      </c>
      <c r="C1057" s="1" t="n">
        <v>200</v>
      </c>
      <c r="D1057" s="0" t="s">
        <v>104</v>
      </c>
      <c r="E1057" s="0" t="s">
        <v>4048</v>
      </c>
      <c r="G1057" s="174" t="n">
        <f aca="false">MONTH(A1057)+100</f>
        <v>104</v>
      </c>
      <c r="H1057" s="0" t="n">
        <f aca="false">IF(MONTH(A1057)=MONTH(A1056),H1056+1,1001)</f>
        <v>1078</v>
      </c>
      <c r="I1057" s="0" t="str">
        <f aca="false">YEAR(A1057)&amp;RIGHT(G1057,2)&amp;RIGHT(H1057,3)</f>
        <v>202104078</v>
      </c>
      <c r="J1057" s="122" t="s">
        <v>6925</v>
      </c>
      <c r="L1057" s="0" t="s">
        <v>159</v>
      </c>
      <c r="M1057" s="0" t="s">
        <v>2313</v>
      </c>
      <c r="N1057" s="0" t="s">
        <v>80</v>
      </c>
      <c r="O1057" s="85" t="n">
        <v>0.4125</v>
      </c>
      <c r="P1057" s="85" t="n">
        <v>0.440277777777778</v>
      </c>
      <c r="Q1057" s="0" t="s">
        <v>4049</v>
      </c>
      <c r="S1057" s="0" t="s">
        <v>332</v>
      </c>
      <c r="T1057" s="0" t="s">
        <v>6091</v>
      </c>
    </row>
    <row r="1058" customFormat="false" ht="15" hidden="true" customHeight="false" outlineLevel="0" collapsed="false">
      <c r="A1058" s="170" t="n">
        <v>44305</v>
      </c>
      <c r="B1058" s="0" t="s">
        <v>4050</v>
      </c>
      <c r="C1058" s="1" t="n">
        <v>200</v>
      </c>
      <c r="D1058" s="0" t="s">
        <v>104</v>
      </c>
      <c r="E1058" s="0" t="s">
        <v>4051</v>
      </c>
      <c r="G1058" s="174" t="n">
        <f aca="false">MONTH(A1058)+100</f>
        <v>104</v>
      </c>
      <c r="H1058" s="0" t="n">
        <f aca="false">IF(MONTH(A1058)=MONTH(A1057),H1057+1,1001)</f>
        <v>1079</v>
      </c>
      <c r="I1058" s="0" t="str">
        <f aca="false">YEAR(A1058)&amp;RIGHT(G1058,2)&amp;RIGHT(H1058,3)</f>
        <v>202104079</v>
      </c>
      <c r="J1058" s="122" t="s">
        <v>6926</v>
      </c>
      <c r="L1058" s="0" t="s">
        <v>159</v>
      </c>
      <c r="M1058" s="0" t="s">
        <v>2313</v>
      </c>
      <c r="N1058" s="0" t="s">
        <v>80</v>
      </c>
      <c r="O1058" s="7" t="n">
        <v>0.488194444444444</v>
      </c>
      <c r="P1058" s="7" t="n">
        <v>0.494444444444444</v>
      </c>
      <c r="Q1058" s="0" t="s">
        <v>4052</v>
      </c>
      <c r="S1058" s="0" t="s">
        <v>332</v>
      </c>
      <c r="T1058" s="0" t="s">
        <v>6091</v>
      </c>
    </row>
    <row r="1059" customFormat="false" ht="15" hidden="true" customHeight="false" outlineLevel="0" collapsed="false">
      <c r="A1059" s="170" t="n">
        <v>44305</v>
      </c>
      <c r="B1059" s="0" t="s">
        <v>4053</v>
      </c>
      <c r="C1059" s="1" t="n">
        <v>400</v>
      </c>
      <c r="D1059" s="0" t="s">
        <v>104</v>
      </c>
      <c r="E1059" s="0" t="s">
        <v>4054</v>
      </c>
      <c r="G1059" s="174" t="n">
        <f aca="false">MONTH(A1059)+100</f>
        <v>104</v>
      </c>
      <c r="H1059" s="0" t="n">
        <f aca="false">IF(MONTH(A1059)=MONTH(A1058),H1058+1,1001)</f>
        <v>1080</v>
      </c>
      <c r="I1059" s="0" t="str">
        <f aca="false">YEAR(A1059)&amp;RIGHT(G1059,2)&amp;RIGHT(H1059,3)</f>
        <v>202104080</v>
      </c>
      <c r="J1059" s="122" t="s">
        <v>6927</v>
      </c>
      <c r="L1059" s="0" t="s">
        <v>79</v>
      </c>
      <c r="M1059" s="0" t="s">
        <v>2313</v>
      </c>
      <c r="N1059" s="0" t="s">
        <v>80</v>
      </c>
      <c r="O1059" s="7" t="n">
        <v>0.615277777777778</v>
      </c>
      <c r="P1059" s="7" t="n">
        <v>0.620833333333333</v>
      </c>
      <c r="Q1059" s="0" t="s">
        <v>4055</v>
      </c>
      <c r="S1059" s="0" t="s">
        <v>332</v>
      </c>
      <c r="T1059" s="0" t="s">
        <v>6091</v>
      </c>
    </row>
    <row r="1060" customFormat="false" ht="15" hidden="false" customHeight="false" outlineLevel="0" collapsed="false">
      <c r="A1060" s="170" t="n">
        <v>44306</v>
      </c>
      <c r="B1060" s="0" t="s">
        <v>4058</v>
      </c>
      <c r="C1060" s="1" t="n">
        <v>340</v>
      </c>
      <c r="D1060" s="0" t="s">
        <v>821</v>
      </c>
      <c r="E1060" s="0" t="s">
        <v>4059</v>
      </c>
      <c r="G1060" s="174" t="n">
        <f aca="false">MONTH(A1060)+100</f>
        <v>104</v>
      </c>
      <c r="H1060" s="0" t="n">
        <f aca="false">IF(MONTH(A1060)=MONTH(A1059),H1059+1,1001)</f>
        <v>1081</v>
      </c>
      <c r="I1060" s="0" t="str">
        <f aca="false">YEAR(A1060)&amp;RIGHT(G1060,2)&amp;RIGHT(H1060,3)</f>
        <v>202104081</v>
      </c>
      <c r="J1060" s="122" t="s">
        <v>6928</v>
      </c>
      <c r="K1060" s="0" t="s">
        <v>4060</v>
      </c>
      <c r="L1060" s="0" t="s">
        <v>100</v>
      </c>
      <c r="M1060" s="0" t="s">
        <v>2313</v>
      </c>
      <c r="N1060" s="0" t="s">
        <v>80</v>
      </c>
      <c r="O1060" s="7" t="n">
        <v>0.523611111111111</v>
      </c>
      <c r="P1060" s="7" t="n">
        <v>0.534027777777778</v>
      </c>
      <c r="Q1060" s="0" t="s">
        <v>4061</v>
      </c>
      <c r="S1060" s="0" t="s">
        <v>332</v>
      </c>
      <c r="T1060" s="0" t="s">
        <v>6095</v>
      </c>
    </row>
    <row r="1061" customFormat="false" ht="15" hidden="false" customHeight="false" outlineLevel="0" collapsed="false">
      <c r="A1061" s="170" t="n">
        <v>44306</v>
      </c>
      <c r="B1061" s="0" t="s">
        <v>4062</v>
      </c>
      <c r="C1061" s="1" t="n">
        <v>340</v>
      </c>
      <c r="D1061" s="0" t="s">
        <v>821</v>
      </c>
      <c r="E1061" s="0" t="s">
        <v>4063</v>
      </c>
      <c r="G1061" s="174" t="n">
        <f aca="false">MONTH(A1061)+100</f>
        <v>104</v>
      </c>
      <c r="H1061" s="0" t="n">
        <f aca="false">IF(MONTH(A1061)=MONTH(A1060),H1060+1,1001)</f>
        <v>1082</v>
      </c>
      <c r="I1061" s="0" t="str">
        <f aca="false">YEAR(A1061)&amp;RIGHT(G1061,2)&amp;RIGHT(H1061,3)</f>
        <v>202104082</v>
      </c>
      <c r="J1061" s="122" t="s">
        <v>6929</v>
      </c>
      <c r="K1061" s="0" t="s">
        <v>233</v>
      </c>
      <c r="L1061" s="0" t="s">
        <v>183</v>
      </c>
      <c r="M1061" s="0" t="s">
        <v>2313</v>
      </c>
      <c r="N1061" s="0" t="s">
        <v>80</v>
      </c>
      <c r="O1061" s="7" t="n">
        <v>0.583333333333333</v>
      </c>
      <c r="P1061" s="7" t="n">
        <v>0.609722222222222</v>
      </c>
      <c r="Q1061" s="0" t="s">
        <v>4064</v>
      </c>
      <c r="S1061" s="0" t="s">
        <v>332</v>
      </c>
      <c r="T1061" s="0" t="s">
        <v>6095</v>
      </c>
    </row>
    <row r="1062" customFormat="false" ht="15" hidden="true" customHeight="false" outlineLevel="0" collapsed="false">
      <c r="A1062" s="170" t="n">
        <v>44306</v>
      </c>
      <c r="B1062" s="0" t="s">
        <v>1948</v>
      </c>
      <c r="C1062" s="1" t="n">
        <v>300</v>
      </c>
      <c r="D1062" s="0" t="s">
        <v>104</v>
      </c>
      <c r="E1062" s="0" t="s">
        <v>1951</v>
      </c>
      <c r="G1062" s="174" t="n">
        <f aca="false">MONTH(A1062)+100</f>
        <v>104</v>
      </c>
      <c r="H1062" s="0" t="n">
        <f aca="false">IF(MONTH(A1062)=MONTH(A1061),H1061+1,1001)</f>
        <v>1083</v>
      </c>
      <c r="I1062" s="0" t="str">
        <f aca="false">YEAR(A1062)&amp;RIGHT(G1062,2)&amp;RIGHT(H1062,3)</f>
        <v>202104083</v>
      </c>
      <c r="J1062" s="122" t="s">
        <v>6442</v>
      </c>
      <c r="L1062" s="0" t="s">
        <v>187</v>
      </c>
      <c r="M1062" s="0" t="s">
        <v>2313</v>
      </c>
      <c r="N1062" s="0" t="s">
        <v>80</v>
      </c>
      <c r="O1062" s="7" t="n">
        <v>0.665972222222222</v>
      </c>
      <c r="P1062" s="7" t="n">
        <v>0.702083333333333</v>
      </c>
      <c r="Q1062" s="0" t="s">
        <v>1950</v>
      </c>
      <c r="S1062" s="0" t="s">
        <v>332</v>
      </c>
      <c r="T1062" s="0" t="s">
        <v>6095</v>
      </c>
    </row>
    <row r="1063" customFormat="false" ht="15" hidden="false" customHeight="false" outlineLevel="0" collapsed="false">
      <c r="A1063" s="170" t="n">
        <v>44307</v>
      </c>
      <c r="B1063" s="0" t="s">
        <v>3058</v>
      </c>
      <c r="C1063" s="1" t="n">
        <v>450</v>
      </c>
      <c r="D1063" s="0" t="s">
        <v>821</v>
      </c>
      <c r="E1063" s="0" t="s">
        <v>2643</v>
      </c>
      <c r="G1063" s="174" t="n">
        <f aca="false">MONTH(A1063)+100</f>
        <v>104</v>
      </c>
      <c r="H1063" s="0" t="n">
        <f aca="false">IF(MONTH(A1063)=MONTH(A1062),H1062+1,1001)</f>
        <v>1084</v>
      </c>
      <c r="I1063" s="0" t="str">
        <f aca="false">YEAR(A1063)&amp;RIGHT(G1063,2)&amp;RIGHT(H1063,3)</f>
        <v>202104084</v>
      </c>
      <c r="J1063" s="122" t="s">
        <v>6604</v>
      </c>
      <c r="K1063" s="0" t="s">
        <v>2644</v>
      </c>
      <c r="L1063" s="0" t="s">
        <v>79</v>
      </c>
      <c r="M1063" s="0" t="s">
        <v>2313</v>
      </c>
      <c r="N1063" s="0" t="s">
        <v>80</v>
      </c>
      <c r="O1063" s="7" t="n">
        <v>0.339583333333333</v>
      </c>
      <c r="P1063" s="7" t="n">
        <v>0.380555555555556</v>
      </c>
      <c r="Q1063" s="0" t="s">
        <v>2645</v>
      </c>
      <c r="S1063" s="0" t="s">
        <v>120</v>
      </c>
      <c r="T1063" s="0" t="s">
        <v>6089</v>
      </c>
    </row>
    <row r="1064" customFormat="false" ht="15" hidden="false" customHeight="false" outlineLevel="0" collapsed="false">
      <c r="A1064" s="170" t="n">
        <v>44307</v>
      </c>
      <c r="B1064" s="0" t="s">
        <v>4070</v>
      </c>
      <c r="C1064" s="1" t="n">
        <v>350</v>
      </c>
      <c r="D1064" s="0" t="s">
        <v>821</v>
      </c>
      <c r="E1064" s="0" t="s">
        <v>4071</v>
      </c>
      <c r="G1064" s="174" t="n">
        <f aca="false">MONTH(A1064)+100</f>
        <v>104</v>
      </c>
      <c r="H1064" s="0" t="n">
        <f aca="false">IF(MONTH(A1064)=MONTH(A1063),H1063+1,1001)</f>
        <v>1085</v>
      </c>
      <c r="I1064" s="0" t="str">
        <f aca="false">YEAR(A1064)&amp;RIGHT(G1064,2)&amp;RIGHT(H1064,3)</f>
        <v>202104085</v>
      </c>
      <c r="J1064" s="122" t="s">
        <v>6930</v>
      </c>
      <c r="K1064" s="0" t="s">
        <v>4072</v>
      </c>
      <c r="L1064" s="0" t="s">
        <v>113</v>
      </c>
      <c r="M1064" s="0" t="s">
        <v>2313</v>
      </c>
      <c r="N1064" s="0" t="s">
        <v>80</v>
      </c>
      <c r="O1064" s="7" t="n">
        <v>0.434027777777778</v>
      </c>
      <c r="P1064" s="7" t="n">
        <v>0.452083333333333</v>
      </c>
      <c r="Q1064" s="0" t="s">
        <v>4073</v>
      </c>
      <c r="S1064" s="0" t="s">
        <v>120</v>
      </c>
      <c r="T1064" s="0" t="s">
        <v>6089</v>
      </c>
    </row>
    <row r="1065" customFormat="false" ht="15" hidden="false" customHeight="false" outlineLevel="0" collapsed="false">
      <c r="A1065" s="170" t="n">
        <v>44307</v>
      </c>
      <c r="B1065" s="0" t="s">
        <v>4074</v>
      </c>
      <c r="C1065" s="1" t="n">
        <v>340</v>
      </c>
      <c r="D1065" s="0" t="s">
        <v>821</v>
      </c>
      <c r="E1065" s="122" t="s">
        <v>4075</v>
      </c>
      <c r="F1065" s="0" t="s">
        <v>6088</v>
      </c>
      <c r="G1065" s="174" t="n">
        <f aca="false">MONTH(A1065)+100</f>
        <v>104</v>
      </c>
      <c r="H1065" s="0" t="n">
        <f aca="false">IF(MONTH(A1065)=MONTH(A1064),H1064+1,1001)</f>
        <v>1086</v>
      </c>
      <c r="I1065" s="0" t="str">
        <f aca="false">YEAR(A1065)&amp;RIGHT(G1065,2)&amp;RIGHT(H1065,3)</f>
        <v>202104086</v>
      </c>
      <c r="J1065" s="122" t="s">
        <v>6931</v>
      </c>
      <c r="K1065" s="0" t="s">
        <v>4076</v>
      </c>
      <c r="L1065" s="0" t="s">
        <v>159</v>
      </c>
      <c r="M1065" s="0" t="s">
        <v>2313</v>
      </c>
      <c r="N1065" s="0" t="s">
        <v>80</v>
      </c>
      <c r="O1065" s="7" t="n">
        <v>0.516666666666667</v>
      </c>
      <c r="P1065" s="7" t="n">
        <v>0.532638888888889</v>
      </c>
      <c r="Q1065" s="0" t="s">
        <v>4077</v>
      </c>
      <c r="S1065" s="0" t="s">
        <v>120</v>
      </c>
      <c r="T1065" s="0" t="s">
        <v>6089</v>
      </c>
    </row>
    <row r="1066" customFormat="false" ht="15" hidden="false" customHeight="false" outlineLevel="0" collapsed="false">
      <c r="A1066" s="170" t="n">
        <v>44307</v>
      </c>
      <c r="B1066" s="0" t="s">
        <v>4078</v>
      </c>
      <c r="C1066" s="1" t="n">
        <v>340</v>
      </c>
      <c r="D1066" s="0" t="s">
        <v>821</v>
      </c>
      <c r="E1066" s="0" t="s">
        <v>4079</v>
      </c>
      <c r="G1066" s="174" t="n">
        <f aca="false">MONTH(A1066)+100</f>
        <v>104</v>
      </c>
      <c r="H1066" s="0" t="n">
        <f aca="false">IF(MONTH(A1066)=MONTH(A1065),H1065+1,1001)</f>
        <v>1087</v>
      </c>
      <c r="I1066" s="0" t="str">
        <f aca="false">YEAR(A1066)&amp;RIGHT(G1066,2)&amp;RIGHT(H1066,3)</f>
        <v>202104087</v>
      </c>
      <c r="J1066" s="122" t="s">
        <v>6932</v>
      </c>
      <c r="K1066" s="0" t="s">
        <v>4080</v>
      </c>
      <c r="L1066" s="0" t="s">
        <v>159</v>
      </c>
      <c r="M1066" s="0" t="s">
        <v>2313</v>
      </c>
      <c r="N1066" s="0" t="s">
        <v>80</v>
      </c>
      <c r="O1066" s="7" t="n">
        <v>0.640277777777778</v>
      </c>
      <c r="P1066" s="7" t="n">
        <v>0.676388888888889</v>
      </c>
      <c r="Q1066" s="0" t="s">
        <v>4081</v>
      </c>
      <c r="S1066" s="0" t="s">
        <v>120</v>
      </c>
      <c r="T1066" s="0" t="s">
        <v>6089</v>
      </c>
    </row>
    <row r="1067" customFormat="false" ht="15" hidden="true" customHeight="false" outlineLevel="0" collapsed="false">
      <c r="A1067" s="170" t="n">
        <v>44307</v>
      </c>
      <c r="B1067" s="0" t="s">
        <v>4082</v>
      </c>
      <c r="C1067" s="1" t="n">
        <v>300</v>
      </c>
      <c r="D1067" s="0" t="s">
        <v>104</v>
      </c>
      <c r="E1067" s="0" t="s">
        <v>4083</v>
      </c>
      <c r="G1067" s="174" t="n">
        <f aca="false">MONTH(A1067)+100</f>
        <v>104</v>
      </c>
      <c r="H1067" s="0" t="n">
        <f aca="false">IF(MONTH(A1067)=MONTH(A1066),H1066+1,1001)</f>
        <v>1088</v>
      </c>
      <c r="I1067" s="0" t="str">
        <f aca="false">YEAR(A1067)&amp;RIGHT(G1067,2)&amp;RIGHT(H1067,3)</f>
        <v>202104088</v>
      </c>
      <c r="J1067" s="122" t="s">
        <v>6933</v>
      </c>
      <c r="L1067" s="0" t="s">
        <v>79</v>
      </c>
      <c r="M1067" s="0" t="s">
        <v>2313</v>
      </c>
      <c r="N1067" s="0" t="s">
        <v>80</v>
      </c>
      <c r="O1067" s="85" t="n">
        <v>0.411111111111111</v>
      </c>
      <c r="P1067" s="85" t="n">
        <v>0.417361111111111</v>
      </c>
      <c r="Q1067" s="0" t="s">
        <v>4084</v>
      </c>
      <c r="S1067" s="0" t="s">
        <v>120</v>
      </c>
      <c r="T1067" s="0" t="s">
        <v>6089</v>
      </c>
    </row>
    <row r="1068" customFormat="false" ht="15" hidden="true" customHeight="false" outlineLevel="0" collapsed="false">
      <c r="A1068" s="170" t="n">
        <v>44307</v>
      </c>
      <c r="B1068" s="0" t="s">
        <v>4085</v>
      </c>
      <c r="C1068" s="1" t="n">
        <v>300</v>
      </c>
      <c r="D1068" s="0" t="s">
        <v>104</v>
      </c>
      <c r="E1068" s="0" t="s">
        <v>4086</v>
      </c>
      <c r="G1068" s="174" t="n">
        <f aca="false">MONTH(A1068)+100</f>
        <v>104</v>
      </c>
      <c r="H1068" s="0" t="n">
        <f aca="false">IF(MONTH(A1068)=MONTH(A1067),H1067+1,1001)</f>
        <v>1089</v>
      </c>
      <c r="I1068" s="0" t="str">
        <f aca="false">YEAR(A1068)&amp;RIGHT(G1068,2)&amp;RIGHT(H1068,3)</f>
        <v>202104089</v>
      </c>
      <c r="J1068" s="122" t="s">
        <v>6934</v>
      </c>
      <c r="L1068" s="0" t="s">
        <v>159</v>
      </c>
      <c r="M1068" s="0" t="s">
        <v>2313</v>
      </c>
      <c r="N1068" s="0" t="s">
        <v>80</v>
      </c>
      <c r="O1068" s="7" t="n">
        <v>0.570138888888889</v>
      </c>
      <c r="P1068" s="7" t="n">
        <v>0.598611111111111</v>
      </c>
      <c r="Q1068" s="0" t="s">
        <v>4087</v>
      </c>
      <c r="S1068" s="0" t="s">
        <v>120</v>
      </c>
      <c r="T1068" s="0" t="s">
        <v>6089</v>
      </c>
    </row>
    <row r="1069" customFormat="false" ht="15" hidden="true" customHeight="false" outlineLevel="0" collapsed="false">
      <c r="A1069" s="170" t="n">
        <v>44307</v>
      </c>
      <c r="B1069" s="0" t="s">
        <v>4088</v>
      </c>
      <c r="C1069" s="1" t="n">
        <v>400</v>
      </c>
      <c r="D1069" s="0" t="s">
        <v>104</v>
      </c>
      <c r="E1069" s="0" t="s">
        <v>392</v>
      </c>
      <c r="G1069" s="174" t="n">
        <f aca="false">MONTH(A1069)+100</f>
        <v>104</v>
      </c>
      <c r="H1069" s="0" t="n">
        <f aca="false">IF(MONTH(A1069)=MONTH(A1068),H1068+1,1001)</f>
        <v>1090</v>
      </c>
      <c r="I1069" s="0" t="str">
        <f aca="false">YEAR(A1069)&amp;RIGHT(G1069,2)&amp;RIGHT(H1069,3)</f>
        <v>202104090</v>
      </c>
      <c r="J1069" s="122" t="s">
        <v>6140</v>
      </c>
      <c r="K1069" s="0" t="s">
        <v>393</v>
      </c>
      <c r="L1069" s="0" t="s">
        <v>394</v>
      </c>
      <c r="M1069" s="0" t="s">
        <v>2313</v>
      </c>
      <c r="N1069" s="0" t="s">
        <v>80</v>
      </c>
      <c r="O1069" s="7" t="n">
        <v>0.793055555555556</v>
      </c>
      <c r="P1069" s="7" t="n">
        <v>0.813194444444444</v>
      </c>
      <c r="Q1069" s="0" t="s">
        <v>396</v>
      </c>
      <c r="R1069" s="0" t="s">
        <v>3860</v>
      </c>
      <c r="S1069" s="0" t="s">
        <v>120</v>
      </c>
      <c r="T1069" s="0" t="s">
        <v>6089</v>
      </c>
    </row>
    <row r="1070" customFormat="false" ht="15" hidden="true" customHeight="false" outlineLevel="0" collapsed="false">
      <c r="A1070" s="170" t="n">
        <v>44308</v>
      </c>
      <c r="B1070" s="0" t="s">
        <v>1089</v>
      </c>
      <c r="C1070" s="1" t="n">
        <v>300</v>
      </c>
      <c r="D1070" s="0" t="s">
        <v>104</v>
      </c>
      <c r="E1070" s="0" t="s">
        <v>4092</v>
      </c>
      <c r="G1070" s="174" t="n">
        <f aca="false">MONTH(A1070)+100</f>
        <v>104</v>
      </c>
      <c r="H1070" s="0" t="n">
        <f aca="false">IF(MONTH(A1070)=MONTH(A1069),H1069+1,1001)</f>
        <v>1091</v>
      </c>
      <c r="I1070" s="0" t="str">
        <f aca="false">YEAR(A1070)&amp;RIGHT(G1070,2)&amp;RIGHT(H1070,3)</f>
        <v>202104091</v>
      </c>
      <c r="J1070" s="122" t="s">
        <v>6935</v>
      </c>
      <c r="L1070" s="0" t="s">
        <v>131</v>
      </c>
      <c r="M1070" s="0" t="s">
        <v>2313</v>
      </c>
      <c r="N1070" s="0" t="s">
        <v>80</v>
      </c>
      <c r="O1070" s="7" t="n">
        <v>0.361111111111111</v>
      </c>
      <c r="P1070" s="7" t="n">
        <v>0.380555555555556</v>
      </c>
      <c r="Q1070" s="0" t="s">
        <v>4093</v>
      </c>
      <c r="S1070" s="0" t="s">
        <v>120</v>
      </c>
      <c r="T1070" s="0" t="s">
        <v>6097</v>
      </c>
    </row>
    <row r="1071" customFormat="false" ht="15" hidden="true" customHeight="false" outlineLevel="0" collapsed="false">
      <c r="A1071" s="170" t="n">
        <v>44308</v>
      </c>
      <c r="B1071" s="0" t="s">
        <v>1670</v>
      </c>
      <c r="C1071" s="1" t="n">
        <v>400</v>
      </c>
      <c r="D1071" s="0" t="s">
        <v>104</v>
      </c>
      <c r="E1071" s="0" t="s">
        <v>4094</v>
      </c>
      <c r="G1071" s="174" t="n">
        <f aca="false">MONTH(A1071)+100</f>
        <v>104</v>
      </c>
      <c r="H1071" s="0" t="n">
        <f aca="false">IF(MONTH(A1071)=MONTH(A1070),H1070+1,1001)</f>
        <v>1092</v>
      </c>
      <c r="I1071" s="0" t="str">
        <f aca="false">YEAR(A1071)&amp;RIGHT(G1071,2)&amp;RIGHT(H1071,3)</f>
        <v>202104092</v>
      </c>
      <c r="J1071" s="122" t="s">
        <v>6936</v>
      </c>
      <c r="K1071" s="0" t="s">
        <v>1672</v>
      </c>
      <c r="L1071" s="0" t="s">
        <v>131</v>
      </c>
      <c r="M1071" s="0" t="s">
        <v>2313</v>
      </c>
      <c r="N1071" s="0" t="s">
        <v>80</v>
      </c>
      <c r="O1071" s="7" t="n">
        <v>0.415972222222222</v>
      </c>
      <c r="P1071" s="7" t="n">
        <v>0.425694444444444</v>
      </c>
      <c r="Q1071" s="0" t="s">
        <v>4095</v>
      </c>
      <c r="R1071" s="0" t="s">
        <v>3860</v>
      </c>
      <c r="S1071" s="0" t="s">
        <v>120</v>
      </c>
      <c r="T1071" s="0" t="s">
        <v>6097</v>
      </c>
    </row>
    <row r="1072" customFormat="false" ht="15" hidden="true" customHeight="false" outlineLevel="0" collapsed="false">
      <c r="A1072" s="170" t="n">
        <v>44308</v>
      </c>
      <c r="B1072" s="0" t="s">
        <v>1455</v>
      </c>
      <c r="C1072" s="1" t="n">
        <v>400</v>
      </c>
      <c r="D1072" s="0" t="s">
        <v>104</v>
      </c>
      <c r="E1072" s="122" t="s">
        <v>4096</v>
      </c>
      <c r="F1072" s="0" t="s">
        <v>6088</v>
      </c>
      <c r="G1072" s="174" t="n">
        <f aca="false">MONTH(A1072)+100</f>
        <v>104</v>
      </c>
      <c r="H1072" s="0" t="n">
        <f aca="false">IF(MONTH(A1072)=MONTH(A1071),H1071+1,1001)</f>
        <v>1093</v>
      </c>
      <c r="I1072" s="0" t="str">
        <f aca="false">YEAR(A1072)&amp;RIGHT(G1072,2)&amp;RIGHT(H1072,3)</f>
        <v>202104093</v>
      </c>
      <c r="J1072" s="122" t="s">
        <v>6937</v>
      </c>
      <c r="L1072" s="0" t="s">
        <v>183</v>
      </c>
      <c r="M1072" s="0" t="s">
        <v>2313</v>
      </c>
      <c r="N1072" s="0" t="s">
        <v>80</v>
      </c>
      <c r="O1072" s="7" t="n">
        <v>0.704861111111111</v>
      </c>
      <c r="P1072" s="7" t="n">
        <v>0.719444444444444</v>
      </c>
      <c r="Q1072" s="0" t="s">
        <v>4097</v>
      </c>
      <c r="S1072" s="0" t="s">
        <v>120</v>
      </c>
      <c r="T1072" s="0" t="s">
        <v>6097</v>
      </c>
    </row>
    <row r="1073" customFormat="false" ht="15" hidden="true" customHeight="false" outlineLevel="0" collapsed="false">
      <c r="A1073" s="170" t="n">
        <v>44310</v>
      </c>
      <c r="B1073" s="0" t="s">
        <v>2647</v>
      </c>
      <c r="C1073" s="1" t="n">
        <v>400</v>
      </c>
      <c r="D1073" s="0" t="s">
        <v>104</v>
      </c>
      <c r="E1073" s="0" t="s">
        <v>4101</v>
      </c>
      <c r="G1073" s="174" t="n">
        <f aca="false">MONTH(A1073)+100</f>
        <v>104</v>
      </c>
      <c r="H1073" s="0" t="n">
        <f aca="false">IF(MONTH(A1073)=MONTH(A1072),H1072+1,1001)</f>
        <v>1094</v>
      </c>
      <c r="I1073" s="0" t="str">
        <f aca="false">YEAR(A1073)&amp;RIGHT(G1073,2)&amp;RIGHT(H1073,3)</f>
        <v>202104094</v>
      </c>
      <c r="J1073" s="122" t="s">
        <v>6938</v>
      </c>
      <c r="L1073" s="0" t="s">
        <v>79</v>
      </c>
      <c r="M1073" s="0" t="s">
        <v>2313</v>
      </c>
      <c r="N1073" s="0" t="s">
        <v>80</v>
      </c>
      <c r="O1073" s="85" t="n">
        <v>0.461111111111111</v>
      </c>
      <c r="P1073" s="85" t="n">
        <v>0.497222222222222</v>
      </c>
      <c r="Q1073" s="0" t="s">
        <v>4102</v>
      </c>
      <c r="S1073" s="0" t="s">
        <v>120</v>
      </c>
      <c r="T1073" s="0" t="s">
        <v>6106</v>
      </c>
    </row>
    <row r="1074" customFormat="false" ht="15" hidden="true" customHeight="false" outlineLevel="0" collapsed="false">
      <c r="A1074" s="170" t="n">
        <v>44310</v>
      </c>
      <c r="B1074" s="0" t="s">
        <v>3704</v>
      </c>
      <c r="C1074" s="1" t="n">
        <v>400</v>
      </c>
      <c r="D1074" s="0" t="s">
        <v>104</v>
      </c>
      <c r="E1074" s="0" t="s">
        <v>3705</v>
      </c>
      <c r="G1074" s="174" t="n">
        <f aca="false">MONTH(A1074)+100</f>
        <v>104</v>
      </c>
      <c r="H1074" s="0" t="n">
        <f aca="false">IF(MONTH(A1074)=MONTH(A1073),H1073+1,1001)</f>
        <v>1095</v>
      </c>
      <c r="I1074" s="0" t="str">
        <f aca="false">YEAR(A1074)&amp;RIGHT(G1074,2)&amp;RIGHT(H1074,3)</f>
        <v>202104095</v>
      </c>
      <c r="J1074" s="122" t="s">
        <v>6840</v>
      </c>
      <c r="K1074" s="0" t="s">
        <v>3706</v>
      </c>
      <c r="L1074" s="0" t="s">
        <v>79</v>
      </c>
      <c r="M1074" s="0" t="s">
        <v>2313</v>
      </c>
      <c r="N1074" s="0" t="s">
        <v>80</v>
      </c>
      <c r="O1074" s="7" t="n">
        <v>0.535416666666667</v>
      </c>
      <c r="P1074" s="7" t="n">
        <v>0.536805555555556</v>
      </c>
      <c r="Q1074" s="0" t="s">
        <v>3707</v>
      </c>
      <c r="S1074" s="0" t="s">
        <v>120</v>
      </c>
      <c r="T1074" s="0" t="s">
        <v>6106</v>
      </c>
    </row>
    <row r="1075" customFormat="false" ht="15" hidden="true" customHeight="false" outlineLevel="0" collapsed="false">
      <c r="A1075" s="170" t="n">
        <v>44310</v>
      </c>
      <c r="B1075" s="0" t="s">
        <v>2022</v>
      </c>
      <c r="C1075" s="1" t="n">
        <v>300</v>
      </c>
      <c r="D1075" s="0" t="s">
        <v>104</v>
      </c>
      <c r="E1075" s="0" t="s">
        <v>151</v>
      </c>
      <c r="G1075" s="174" t="n">
        <f aca="false">MONTH(A1075)+100</f>
        <v>104</v>
      </c>
      <c r="H1075" s="0" t="n">
        <f aca="false">IF(MONTH(A1075)=MONTH(A1074),H1074+1,1001)</f>
        <v>1096</v>
      </c>
      <c r="I1075" s="0" t="str">
        <f aca="false">YEAR(A1075)&amp;RIGHT(G1075,2)&amp;RIGHT(H1075,3)</f>
        <v>202104096</v>
      </c>
      <c r="J1075" s="122" t="s">
        <v>6100</v>
      </c>
      <c r="L1075" s="0" t="s">
        <v>85</v>
      </c>
      <c r="M1075" s="0" t="s">
        <v>2313</v>
      </c>
      <c r="N1075" s="0" t="s">
        <v>80</v>
      </c>
      <c r="O1075" s="7" t="n">
        <v>0.640277777777778</v>
      </c>
      <c r="P1075" s="7" t="n">
        <v>0.663194444444444</v>
      </c>
      <c r="Q1075" s="0" t="s">
        <v>152</v>
      </c>
      <c r="R1075" s="0" t="s">
        <v>3163</v>
      </c>
      <c r="S1075" s="0" t="s">
        <v>120</v>
      </c>
      <c r="T1075" s="0" t="s">
        <v>6106</v>
      </c>
    </row>
    <row r="1076" customFormat="false" ht="15" hidden="false" customHeight="false" outlineLevel="0" collapsed="false">
      <c r="A1076" s="170" t="n">
        <v>44311</v>
      </c>
      <c r="B1076" s="0" t="s">
        <v>225</v>
      </c>
      <c r="C1076" s="1" t="n">
        <v>300</v>
      </c>
      <c r="D1076" s="0" t="s">
        <v>181</v>
      </c>
      <c r="E1076" s="0" t="s">
        <v>226</v>
      </c>
      <c r="G1076" s="174" t="n">
        <f aca="false">MONTH(A1076)+100</f>
        <v>104</v>
      </c>
      <c r="H1076" s="0" t="n">
        <f aca="false">IF(MONTH(A1076)=MONTH(A1075),H1075+1,1001)</f>
        <v>1097</v>
      </c>
      <c r="I1076" s="0" t="str">
        <f aca="false">YEAR(A1076)&amp;RIGHT(G1076,2)&amp;RIGHT(H1076,3)</f>
        <v>202104097</v>
      </c>
      <c r="J1076" s="122" t="s">
        <v>6109</v>
      </c>
      <c r="K1076" s="0" t="s">
        <v>227</v>
      </c>
      <c r="L1076" s="0" t="s">
        <v>228</v>
      </c>
      <c r="M1076" s="0" t="s">
        <v>2313</v>
      </c>
      <c r="N1076" s="0" t="s">
        <v>80</v>
      </c>
      <c r="O1076" s="7" t="n">
        <v>0.390277777777778</v>
      </c>
      <c r="P1076" s="7" t="n">
        <v>0.408333333333333</v>
      </c>
      <c r="Q1076" s="0" t="s">
        <v>230</v>
      </c>
      <c r="S1076" s="0" t="s">
        <v>120</v>
      </c>
      <c r="T1076" s="0" t="s">
        <v>6110</v>
      </c>
    </row>
    <row r="1077" customFormat="false" ht="15" hidden="true" customHeight="false" outlineLevel="0" collapsed="false">
      <c r="A1077" s="170" t="n">
        <v>44311</v>
      </c>
      <c r="B1077" s="0" t="s">
        <v>2196</v>
      </c>
      <c r="C1077" s="1" t="n">
        <v>400</v>
      </c>
      <c r="D1077" s="0" t="s">
        <v>104</v>
      </c>
      <c r="E1077" s="0" t="s">
        <v>4107</v>
      </c>
      <c r="G1077" s="174" t="n">
        <f aca="false">MONTH(A1077)+100</f>
        <v>104</v>
      </c>
      <c r="H1077" s="0" t="n">
        <f aca="false">IF(MONTH(A1077)=MONTH(A1076),H1076+1,1001)</f>
        <v>1098</v>
      </c>
      <c r="I1077" s="0" t="str">
        <f aca="false">YEAR(A1077)&amp;RIGHT(G1077,2)&amp;RIGHT(H1077,3)</f>
        <v>202104098</v>
      </c>
      <c r="J1077" s="122" t="s">
        <v>6939</v>
      </c>
      <c r="K1077" s="0" t="s">
        <v>2196</v>
      </c>
      <c r="L1077" s="0" t="s">
        <v>79</v>
      </c>
      <c r="M1077" s="0" t="s">
        <v>2313</v>
      </c>
      <c r="N1077" s="0" t="s">
        <v>80</v>
      </c>
      <c r="O1077" s="7" t="n">
        <v>0.453472222222222</v>
      </c>
      <c r="P1077" s="7" t="n">
        <v>0.464583333333333</v>
      </c>
      <c r="Q1077" s="0" t="s">
        <v>4108</v>
      </c>
      <c r="S1077" s="0" t="s">
        <v>120</v>
      </c>
      <c r="T1077" s="0" t="s">
        <v>6110</v>
      </c>
    </row>
    <row r="1078" customFormat="false" ht="15" hidden="true" customHeight="false" outlineLevel="0" collapsed="false">
      <c r="A1078" s="170" t="n">
        <v>44311</v>
      </c>
      <c r="B1078" s="0" t="s">
        <v>1229</v>
      </c>
      <c r="C1078" s="1" t="n">
        <v>300</v>
      </c>
      <c r="D1078" s="0" t="s">
        <v>104</v>
      </c>
      <c r="E1078" s="0" t="s">
        <v>2491</v>
      </c>
      <c r="G1078" s="174" t="n">
        <f aca="false">MONTH(A1078)+100</f>
        <v>104</v>
      </c>
      <c r="H1078" s="0" t="n">
        <f aca="false">IF(MONTH(A1078)=MONTH(A1077),H1077+1,1001)</f>
        <v>1099</v>
      </c>
      <c r="I1078" s="0" t="str">
        <f aca="false">YEAR(A1078)&amp;RIGHT(G1078,2)&amp;RIGHT(H1078,3)</f>
        <v>202104099</v>
      </c>
      <c r="J1078" s="122" t="s">
        <v>6570</v>
      </c>
      <c r="L1078" s="0" t="s">
        <v>79</v>
      </c>
      <c r="M1078" s="0" t="s">
        <v>2313</v>
      </c>
      <c r="N1078" s="0" t="s">
        <v>80</v>
      </c>
      <c r="O1078" s="7" t="n">
        <v>0.477777777777778</v>
      </c>
      <c r="P1078" s="7" t="n">
        <v>0.488194444444444</v>
      </c>
      <c r="Q1078" s="0" t="s">
        <v>2492</v>
      </c>
      <c r="S1078" s="0" t="s">
        <v>120</v>
      </c>
      <c r="T1078" s="0" t="s">
        <v>6110</v>
      </c>
    </row>
    <row r="1079" customFormat="false" ht="15" hidden="false" customHeight="false" outlineLevel="0" collapsed="false">
      <c r="A1079" s="170" t="n">
        <v>44312</v>
      </c>
      <c r="B1079" s="0" t="s">
        <v>3961</v>
      </c>
      <c r="C1079" s="1" t="n">
        <v>280</v>
      </c>
      <c r="D1079" s="0" t="s">
        <v>821</v>
      </c>
      <c r="E1079" s="0" t="s">
        <v>3962</v>
      </c>
      <c r="G1079" s="174" t="n">
        <f aca="false">MONTH(A1079)+100</f>
        <v>104</v>
      </c>
      <c r="H1079" s="0" t="n">
        <f aca="false">IF(MONTH(A1079)=MONTH(A1078),H1078+1,1001)</f>
        <v>1100</v>
      </c>
      <c r="I1079" s="0" t="str">
        <f aca="false">YEAR(A1079)&amp;RIGHT(G1079,2)&amp;RIGHT(H1079,3)</f>
        <v>202104100</v>
      </c>
      <c r="J1079" s="122" t="s">
        <v>6903</v>
      </c>
      <c r="K1079" s="0" t="s">
        <v>233</v>
      </c>
      <c r="L1079" s="0" t="s">
        <v>183</v>
      </c>
      <c r="M1079" s="0" t="s">
        <v>2313</v>
      </c>
      <c r="N1079" s="0" t="s">
        <v>80</v>
      </c>
      <c r="O1079" s="85" t="n">
        <v>0.418055555555556</v>
      </c>
      <c r="P1079" s="85" t="n">
        <v>0.439583333333333</v>
      </c>
      <c r="Q1079" s="0" t="s">
        <v>3963</v>
      </c>
      <c r="R1079" s="0" t="s">
        <v>4110</v>
      </c>
      <c r="S1079" s="0" t="s">
        <v>120</v>
      </c>
      <c r="T1079" s="0" t="s">
        <v>6091</v>
      </c>
    </row>
    <row r="1080" customFormat="false" ht="15" hidden="true" customHeight="false" outlineLevel="0" collapsed="false">
      <c r="A1080" s="170" t="n">
        <v>44312</v>
      </c>
      <c r="B1080" s="0" t="s">
        <v>1089</v>
      </c>
      <c r="C1080" s="1" t="n">
        <v>350</v>
      </c>
      <c r="D1080" s="0" t="s">
        <v>104</v>
      </c>
      <c r="E1080" s="0" t="s">
        <v>4111</v>
      </c>
      <c r="G1080" s="174" t="n">
        <f aca="false">MONTH(A1080)+100</f>
        <v>104</v>
      </c>
      <c r="H1080" s="0" t="n">
        <f aca="false">IF(MONTH(A1080)=MONTH(A1079),H1079+1,1001)</f>
        <v>1101</v>
      </c>
      <c r="I1080" s="0" t="str">
        <f aca="false">YEAR(A1080)&amp;RIGHT(G1080,2)&amp;RIGHT(H1080,3)</f>
        <v>202104101</v>
      </c>
      <c r="J1080" s="122" t="s">
        <v>6940</v>
      </c>
      <c r="L1080" s="0" t="s">
        <v>131</v>
      </c>
      <c r="M1080" s="0" t="s">
        <v>2313</v>
      </c>
      <c r="N1080" s="0" t="s">
        <v>80</v>
      </c>
      <c r="O1080" s="7" t="n">
        <v>0.606944444444444</v>
      </c>
      <c r="P1080" s="7" t="n">
        <v>0.638194444444444</v>
      </c>
      <c r="Q1080" s="0" t="s">
        <v>4112</v>
      </c>
      <c r="S1080" s="0" t="s">
        <v>120</v>
      </c>
      <c r="T1080" s="0" t="s">
        <v>6091</v>
      </c>
    </row>
    <row r="1081" customFormat="false" ht="15" hidden="true" customHeight="false" outlineLevel="0" collapsed="false">
      <c r="A1081" s="170" t="n">
        <v>44312</v>
      </c>
      <c r="B1081" s="0" t="s">
        <v>2119</v>
      </c>
      <c r="C1081" s="1" t="n">
        <v>300</v>
      </c>
      <c r="D1081" s="0" t="s">
        <v>104</v>
      </c>
      <c r="E1081" s="0" t="s">
        <v>2120</v>
      </c>
      <c r="G1081" s="174" t="n">
        <f aca="false">MONTH(A1081)+100</f>
        <v>104</v>
      </c>
      <c r="H1081" s="0" t="n">
        <f aca="false">IF(MONTH(A1081)=MONTH(A1080),H1080+1,1001)</f>
        <v>1102</v>
      </c>
      <c r="I1081" s="0" t="str">
        <f aca="false">YEAR(A1081)&amp;RIGHT(G1081,2)&amp;RIGHT(H1081,3)</f>
        <v>202104102</v>
      </c>
      <c r="J1081" s="122" t="s">
        <v>6481</v>
      </c>
      <c r="K1081" s="0" t="s">
        <v>784</v>
      </c>
      <c r="L1081" s="0" t="s">
        <v>183</v>
      </c>
      <c r="M1081" s="0" t="s">
        <v>2313</v>
      </c>
      <c r="N1081" s="0" t="s">
        <v>80</v>
      </c>
      <c r="O1081" s="7" t="n">
        <v>0.672916666666667</v>
      </c>
      <c r="P1081" s="7" t="n">
        <v>0.679861111111111</v>
      </c>
      <c r="Q1081" s="0" t="s">
        <v>2121</v>
      </c>
      <c r="S1081" s="0" t="s">
        <v>120</v>
      </c>
      <c r="T1081" s="0" t="s">
        <v>6091</v>
      </c>
    </row>
    <row r="1082" customFormat="false" ht="15" hidden="true" customHeight="false" outlineLevel="0" collapsed="false">
      <c r="A1082" s="170" t="n">
        <v>44313</v>
      </c>
      <c r="B1082" s="0" t="s">
        <v>4065</v>
      </c>
      <c r="C1082" s="1" t="n">
        <v>300</v>
      </c>
      <c r="D1082" s="0" t="s">
        <v>104</v>
      </c>
      <c r="E1082" s="0" t="s">
        <v>4116</v>
      </c>
      <c r="G1082" s="174" t="n">
        <f aca="false">MONTH(A1082)+100</f>
        <v>104</v>
      </c>
      <c r="H1082" s="0" t="n">
        <f aca="false">IF(MONTH(A1082)=MONTH(A1081),H1081+1,1001)</f>
        <v>1103</v>
      </c>
      <c r="I1082" s="0" t="str">
        <f aca="false">YEAR(A1082)&amp;RIGHT(G1082,2)&amp;RIGHT(H1082,3)</f>
        <v>202104103</v>
      </c>
      <c r="J1082" s="122" t="s">
        <v>6941</v>
      </c>
      <c r="L1082" s="0" t="s">
        <v>183</v>
      </c>
      <c r="M1082" s="0" t="s">
        <v>2313</v>
      </c>
      <c r="N1082" s="0" t="s">
        <v>80</v>
      </c>
      <c r="O1082" s="7" t="n">
        <v>0.35625</v>
      </c>
      <c r="P1082" s="7" t="n">
        <v>0.388194444444444</v>
      </c>
      <c r="Q1082" s="0" t="s">
        <v>4066</v>
      </c>
      <c r="S1082" s="0" t="s">
        <v>120</v>
      </c>
      <c r="T1082" s="0" t="s">
        <v>6095</v>
      </c>
    </row>
    <row r="1083" customFormat="false" ht="15" hidden="true" customHeight="false" outlineLevel="0" collapsed="false">
      <c r="A1083" s="170" t="n">
        <v>44313</v>
      </c>
      <c r="B1083" s="0" t="s">
        <v>4117</v>
      </c>
      <c r="C1083" s="1" t="n">
        <v>400</v>
      </c>
      <c r="D1083" s="0" t="s">
        <v>104</v>
      </c>
      <c r="E1083" s="0" t="s">
        <v>4118</v>
      </c>
      <c r="G1083" s="174" t="n">
        <f aca="false">MONTH(A1083)+100</f>
        <v>104</v>
      </c>
      <c r="H1083" s="0" t="n">
        <f aca="false">IF(MONTH(A1083)=MONTH(A1082),H1082+1,1001)</f>
        <v>1104</v>
      </c>
      <c r="I1083" s="0" t="str">
        <f aca="false">YEAR(A1083)&amp;RIGHT(G1083,2)&amp;RIGHT(H1083,3)</f>
        <v>202104104</v>
      </c>
      <c r="J1083" s="122" t="s">
        <v>6942</v>
      </c>
      <c r="L1083" s="0" t="s">
        <v>79</v>
      </c>
      <c r="M1083" s="0" t="s">
        <v>2313</v>
      </c>
      <c r="N1083" s="0" t="s">
        <v>80</v>
      </c>
      <c r="O1083" s="7" t="n">
        <v>0.457638888888889</v>
      </c>
      <c r="P1083" s="7" t="n">
        <v>0.497222222222222</v>
      </c>
      <c r="Q1083" s="0" t="s">
        <v>4119</v>
      </c>
      <c r="S1083" s="0" t="s">
        <v>120</v>
      </c>
      <c r="T1083" s="0" t="s">
        <v>6095</v>
      </c>
    </row>
    <row r="1084" customFormat="false" ht="15" hidden="true" customHeight="false" outlineLevel="0" collapsed="false">
      <c r="A1084" s="170" t="n">
        <v>44313</v>
      </c>
      <c r="B1084" s="0" t="s">
        <v>1138</v>
      </c>
      <c r="C1084" s="1" t="n">
        <v>300</v>
      </c>
      <c r="D1084" s="0" t="s">
        <v>104</v>
      </c>
      <c r="E1084" s="0" t="s">
        <v>4120</v>
      </c>
      <c r="G1084" s="174" t="n">
        <f aca="false">MONTH(A1084)+100</f>
        <v>104</v>
      </c>
      <c r="H1084" s="0" t="n">
        <f aca="false">IF(MONTH(A1084)=MONTH(A1083),H1083+1,1001)</f>
        <v>1105</v>
      </c>
      <c r="I1084" s="0" t="str">
        <f aca="false">YEAR(A1084)&amp;RIGHT(G1084,2)&amp;RIGHT(H1084,3)</f>
        <v>202104105</v>
      </c>
      <c r="J1084" s="122" t="s">
        <v>6943</v>
      </c>
      <c r="L1084" s="0" t="s">
        <v>100</v>
      </c>
      <c r="M1084" s="0" t="s">
        <v>2313</v>
      </c>
      <c r="N1084" s="0" t="s">
        <v>80</v>
      </c>
      <c r="O1084" s="7" t="n">
        <v>0.611111111111111</v>
      </c>
      <c r="P1084" s="7" t="n">
        <v>0.625694444444444</v>
      </c>
      <c r="Q1084" s="0" t="s">
        <v>4121</v>
      </c>
      <c r="S1084" s="0" t="s">
        <v>120</v>
      </c>
      <c r="T1084" s="0" t="s">
        <v>6095</v>
      </c>
    </row>
    <row r="1085" customFormat="false" ht="15" hidden="true" customHeight="false" outlineLevel="0" collapsed="false">
      <c r="A1085" s="170" t="n">
        <v>44314</v>
      </c>
      <c r="B1085" s="0" t="s">
        <v>3094</v>
      </c>
      <c r="C1085" s="1" t="n">
        <v>300</v>
      </c>
      <c r="D1085" s="0" t="s">
        <v>821</v>
      </c>
      <c r="E1085" s="0" t="n">
        <v>75022555</v>
      </c>
      <c r="G1085" s="174" t="n">
        <f aca="false">MONTH(A1085)+100</f>
        <v>104</v>
      </c>
      <c r="H1085" s="0" t="n">
        <f aca="false">IF(MONTH(A1085)=MONTH(A1084),H1084+1,1001)</f>
        <v>1106</v>
      </c>
      <c r="I1085" s="0" t="str">
        <f aca="false">YEAR(A1085)&amp;RIGHT(G1085,2)&amp;RIGHT(H1085,3)</f>
        <v>202104106</v>
      </c>
      <c r="J1085" s="122" t="s">
        <v>6707</v>
      </c>
      <c r="K1085" s="0" t="s">
        <v>3096</v>
      </c>
      <c r="L1085" s="0" t="s">
        <v>183</v>
      </c>
      <c r="M1085" s="0" t="s">
        <v>2313</v>
      </c>
      <c r="N1085" s="0" t="s">
        <v>80</v>
      </c>
      <c r="O1085" s="7" t="n">
        <v>0.461111111111111</v>
      </c>
      <c r="P1085" s="7" t="n">
        <v>0.472916666666667</v>
      </c>
      <c r="Q1085" s="0" t="s">
        <v>3097</v>
      </c>
      <c r="S1085" s="0" t="s">
        <v>120</v>
      </c>
      <c r="T1085" s="0" t="s">
        <v>6089</v>
      </c>
    </row>
    <row r="1086" customFormat="false" ht="15" hidden="true" customHeight="false" outlineLevel="0" collapsed="false">
      <c r="A1086" s="170" t="n">
        <v>44314</v>
      </c>
      <c r="B1086" s="0" t="s">
        <v>4129</v>
      </c>
      <c r="C1086" s="1" t="n">
        <v>300</v>
      </c>
      <c r="D1086" s="0" t="s">
        <v>104</v>
      </c>
      <c r="E1086" s="0" t="s">
        <v>4130</v>
      </c>
      <c r="G1086" s="174" t="n">
        <f aca="false">MONTH(A1086)+100</f>
        <v>104</v>
      </c>
      <c r="H1086" s="0" t="n">
        <f aca="false">IF(MONTH(A1086)=MONTH(A1085),H1085+1,1001)</f>
        <v>1107</v>
      </c>
      <c r="I1086" s="0" t="str">
        <f aca="false">YEAR(A1086)&amp;RIGHT(G1086,2)&amp;RIGHT(H1086,3)</f>
        <v>202104107</v>
      </c>
      <c r="J1086" s="122" t="s">
        <v>6944</v>
      </c>
      <c r="L1086" s="0" t="s">
        <v>187</v>
      </c>
      <c r="M1086" s="0" t="s">
        <v>2313</v>
      </c>
      <c r="N1086" s="0" t="s">
        <v>80</v>
      </c>
      <c r="O1086" s="7" t="n">
        <v>0.379861111111111</v>
      </c>
      <c r="P1086" s="7" t="n">
        <v>0.401388888888889</v>
      </c>
      <c r="Q1086" s="0" t="s">
        <v>4131</v>
      </c>
      <c r="S1086" s="0" t="s">
        <v>120</v>
      </c>
      <c r="T1086" s="0" t="s">
        <v>6089</v>
      </c>
    </row>
    <row r="1087" customFormat="false" ht="15" hidden="true" customHeight="false" outlineLevel="0" collapsed="false">
      <c r="A1087" s="170" t="n">
        <v>44314</v>
      </c>
      <c r="B1087" s="0" t="s">
        <v>1195</v>
      </c>
      <c r="C1087" s="1" t="n">
        <v>300</v>
      </c>
      <c r="D1087" s="0" t="s">
        <v>104</v>
      </c>
      <c r="E1087" s="122" t="s">
        <v>4132</v>
      </c>
      <c r="F1087" s="0" t="s">
        <v>6088</v>
      </c>
      <c r="G1087" s="174" t="n">
        <f aca="false">MONTH(A1087)+100</f>
        <v>104</v>
      </c>
      <c r="H1087" s="0" t="n">
        <f aca="false">IF(MONTH(A1087)=MONTH(A1086),H1086+1,1001)</f>
        <v>1108</v>
      </c>
      <c r="I1087" s="0" t="str">
        <f aca="false">YEAR(A1087)&amp;RIGHT(G1087,2)&amp;RIGHT(H1087,3)</f>
        <v>202104108</v>
      </c>
      <c r="J1087" s="122" t="s">
        <v>6945</v>
      </c>
      <c r="L1087" s="0" t="s">
        <v>876</v>
      </c>
      <c r="M1087" s="0" t="s">
        <v>2313</v>
      </c>
      <c r="N1087" s="0" t="s">
        <v>80</v>
      </c>
      <c r="O1087" s="7" t="n">
        <v>0.561111111111111</v>
      </c>
      <c r="P1087" s="7" t="n">
        <v>0.609027777777778</v>
      </c>
      <c r="Q1087" s="0" t="s">
        <v>4133</v>
      </c>
      <c r="S1087" s="0" t="s">
        <v>120</v>
      </c>
      <c r="T1087" s="0" t="s">
        <v>6089</v>
      </c>
    </row>
    <row r="1088" customFormat="false" ht="15" hidden="true" customHeight="false" outlineLevel="0" collapsed="false">
      <c r="A1088" s="170" t="n">
        <v>44314</v>
      </c>
      <c r="B1088" s="0" t="s">
        <v>2196</v>
      </c>
      <c r="C1088" s="1" t="n">
        <v>380</v>
      </c>
      <c r="D1088" s="0" t="s">
        <v>104</v>
      </c>
      <c r="E1088" s="0" t="s">
        <v>4134</v>
      </c>
      <c r="G1088" s="174" t="n">
        <f aca="false">MONTH(A1088)+100</f>
        <v>104</v>
      </c>
      <c r="H1088" s="0" t="n">
        <f aca="false">IF(MONTH(A1088)=MONTH(A1087),H1087+1,1001)</f>
        <v>1109</v>
      </c>
      <c r="I1088" s="0" t="str">
        <f aca="false">YEAR(A1088)&amp;RIGHT(G1088,2)&amp;RIGHT(H1088,3)</f>
        <v>202104109</v>
      </c>
      <c r="J1088" s="122" t="s">
        <v>6946</v>
      </c>
      <c r="K1088" s="0" t="s">
        <v>2196</v>
      </c>
      <c r="L1088" s="0" t="s">
        <v>79</v>
      </c>
      <c r="M1088" s="0" t="s">
        <v>2313</v>
      </c>
      <c r="N1088" s="0" t="s">
        <v>80</v>
      </c>
      <c r="O1088" s="7" t="n">
        <v>0.620833333333333</v>
      </c>
      <c r="P1088" s="7" t="n">
        <v>0.642361111111111</v>
      </c>
      <c r="Q1088" s="0" t="s">
        <v>4135</v>
      </c>
      <c r="S1088" s="0" t="s">
        <v>120</v>
      </c>
      <c r="T1088" s="0" t="s">
        <v>6089</v>
      </c>
    </row>
    <row r="1089" customFormat="false" ht="15" hidden="true" customHeight="false" outlineLevel="0" collapsed="false">
      <c r="A1089" s="170" t="n">
        <v>44315</v>
      </c>
      <c r="B1089" s="0" t="s">
        <v>1602</v>
      </c>
      <c r="C1089" s="1" t="n">
        <v>400</v>
      </c>
      <c r="D1089" s="0" t="s">
        <v>104</v>
      </c>
      <c r="E1089" s="0" t="s">
        <v>805</v>
      </c>
      <c r="G1089" s="174" t="n">
        <f aca="false">MONTH(A1089)+100</f>
        <v>104</v>
      </c>
      <c r="H1089" s="0" t="n">
        <f aca="false">IF(MONTH(A1089)=MONTH(A1088),H1088+1,1001)</f>
        <v>1110</v>
      </c>
      <c r="I1089" s="0" t="str">
        <f aca="false">YEAR(A1089)&amp;RIGHT(G1089,2)&amp;RIGHT(H1089,3)</f>
        <v>202104110</v>
      </c>
      <c r="J1089" s="122" t="s">
        <v>6195</v>
      </c>
      <c r="L1089" s="0" t="s">
        <v>79</v>
      </c>
      <c r="M1089" s="0" t="s">
        <v>2313</v>
      </c>
      <c r="N1089" s="0" t="s">
        <v>80</v>
      </c>
      <c r="O1089" s="7" t="n">
        <v>0.323611111111111</v>
      </c>
      <c r="P1089" s="7" t="n">
        <v>0.357638888888889</v>
      </c>
      <c r="Q1089" s="0" t="s">
        <v>806</v>
      </c>
      <c r="S1089" s="0" t="s">
        <v>120</v>
      </c>
      <c r="T1089" s="0" t="s">
        <v>6097</v>
      </c>
    </row>
    <row r="1090" customFormat="false" ht="15" hidden="true" customHeight="false" outlineLevel="0" collapsed="false">
      <c r="A1090" s="170" t="n">
        <v>44315</v>
      </c>
      <c r="B1090" s="0" t="s">
        <v>2839</v>
      </c>
      <c r="C1090" s="1" t="n">
        <v>450</v>
      </c>
      <c r="D1090" s="0" t="s">
        <v>104</v>
      </c>
      <c r="E1090" s="122" t="s">
        <v>4141</v>
      </c>
      <c r="F1090" s="0" t="s">
        <v>6088</v>
      </c>
      <c r="G1090" s="174" t="n">
        <f aca="false">MONTH(A1090)+100</f>
        <v>104</v>
      </c>
      <c r="H1090" s="0" t="n">
        <f aca="false">IF(MONTH(A1090)=MONTH(A1089),H1089+1,1001)</f>
        <v>1111</v>
      </c>
      <c r="I1090" s="0" t="str">
        <f aca="false">YEAR(A1090)&amp;RIGHT(G1090,2)&amp;RIGHT(H1090,3)</f>
        <v>202104111</v>
      </c>
      <c r="J1090" s="122" t="s">
        <v>6947</v>
      </c>
      <c r="L1090" s="0" t="s">
        <v>131</v>
      </c>
      <c r="M1090" s="0" t="s">
        <v>2313</v>
      </c>
      <c r="N1090" s="0" t="s">
        <v>80</v>
      </c>
      <c r="O1090" s="7" t="n">
        <v>0.432638888888889</v>
      </c>
      <c r="P1090" s="7" t="n">
        <v>0.4625</v>
      </c>
      <c r="Q1090" s="0" t="s">
        <v>4142</v>
      </c>
      <c r="S1090" s="0" t="s">
        <v>120</v>
      </c>
      <c r="T1090" s="0" t="s">
        <v>6097</v>
      </c>
    </row>
    <row r="1091" customFormat="false" ht="15" hidden="true" customHeight="false" outlineLevel="0" collapsed="false">
      <c r="A1091" s="170" t="n">
        <v>44315</v>
      </c>
      <c r="B1091" s="0" t="s">
        <v>1944</v>
      </c>
      <c r="C1091" s="1" t="n">
        <v>300</v>
      </c>
      <c r="D1091" s="0" t="s">
        <v>104</v>
      </c>
      <c r="E1091" s="0" t="s">
        <v>4143</v>
      </c>
      <c r="G1091" s="174" t="n">
        <f aca="false">MONTH(A1091)+100</f>
        <v>104</v>
      </c>
      <c r="H1091" s="0" t="n">
        <f aca="false">IF(MONTH(A1091)=MONTH(A1090),H1090+1,1001)</f>
        <v>1112</v>
      </c>
      <c r="I1091" s="0" t="str">
        <f aca="false">YEAR(A1091)&amp;RIGHT(G1091,2)&amp;RIGHT(H1091,3)</f>
        <v>202104112</v>
      </c>
      <c r="J1091" s="122" t="s">
        <v>6948</v>
      </c>
      <c r="L1091" s="0" t="s">
        <v>183</v>
      </c>
      <c r="M1091" s="0" t="s">
        <v>2313</v>
      </c>
      <c r="N1091" s="0" t="s">
        <v>80</v>
      </c>
      <c r="O1091" s="7" t="n">
        <v>0.490972222222222</v>
      </c>
      <c r="P1091" s="7" t="n">
        <v>0.514583333333333</v>
      </c>
      <c r="Q1091" s="0" t="s">
        <v>4144</v>
      </c>
      <c r="S1091" s="0" t="s">
        <v>120</v>
      </c>
      <c r="T1091" s="0" t="s">
        <v>6097</v>
      </c>
    </row>
    <row r="1092" customFormat="false" ht="15" hidden="true" customHeight="false" outlineLevel="0" collapsed="false">
      <c r="A1092" s="170" t="n">
        <v>44316</v>
      </c>
      <c r="B1092" s="0" t="s">
        <v>4147</v>
      </c>
      <c r="C1092" s="1" t="n">
        <v>350</v>
      </c>
      <c r="D1092" s="0" t="s">
        <v>104</v>
      </c>
      <c r="E1092" s="0" t="s">
        <v>4148</v>
      </c>
      <c r="G1092" s="174" t="n">
        <f aca="false">MONTH(A1092)+100</f>
        <v>104</v>
      </c>
      <c r="H1092" s="0" t="n">
        <f aca="false">IF(MONTH(A1092)=MONTH(A1091),H1091+1,1001)</f>
        <v>1113</v>
      </c>
      <c r="I1092" s="0" t="str">
        <f aca="false">YEAR(A1092)&amp;RIGHT(G1092,2)&amp;RIGHT(H1092,3)</f>
        <v>202104113</v>
      </c>
      <c r="J1092" s="122" t="s">
        <v>6949</v>
      </c>
      <c r="L1092" s="0" t="s">
        <v>183</v>
      </c>
      <c r="M1092" s="0" t="s">
        <v>2313</v>
      </c>
      <c r="N1092" s="0" t="s">
        <v>80</v>
      </c>
      <c r="O1092" s="7" t="n">
        <v>0.615277777777778</v>
      </c>
      <c r="P1092" s="7" t="n">
        <v>0.639583333333333</v>
      </c>
      <c r="Q1092" s="0" t="s">
        <v>4149</v>
      </c>
      <c r="S1092" s="0" t="s">
        <v>120</v>
      </c>
      <c r="T1092" s="0" t="s">
        <v>5143</v>
      </c>
    </row>
    <row r="1093" customFormat="false" ht="15" hidden="true" customHeight="false" outlineLevel="0" collapsed="false">
      <c r="A1093" s="170" t="n">
        <v>44316</v>
      </c>
      <c r="B1093" s="0" t="s">
        <v>4150</v>
      </c>
      <c r="C1093" s="1" t="n">
        <v>350</v>
      </c>
      <c r="D1093" s="0" t="s">
        <v>104</v>
      </c>
      <c r="E1093" s="0" t="s">
        <v>4151</v>
      </c>
      <c r="G1093" s="174" t="n">
        <f aca="false">MONTH(A1093)+100</f>
        <v>104</v>
      </c>
      <c r="H1093" s="0" t="n">
        <f aca="false">IF(MONTH(A1093)=MONTH(A1092),H1092+1,1001)</f>
        <v>1114</v>
      </c>
      <c r="I1093" s="0" t="str">
        <f aca="false">YEAR(A1093)&amp;RIGHT(G1093,2)&amp;RIGHT(H1093,3)</f>
        <v>202104114</v>
      </c>
      <c r="J1093" s="122" t="s">
        <v>6950</v>
      </c>
      <c r="L1093" s="0" t="s">
        <v>79</v>
      </c>
      <c r="M1093" s="0" t="s">
        <v>2313</v>
      </c>
      <c r="N1093" s="0" t="s">
        <v>80</v>
      </c>
      <c r="O1093" s="7" t="n">
        <v>0.697916666666667</v>
      </c>
      <c r="P1093" s="7" t="n">
        <v>0.716666666666667</v>
      </c>
      <c r="Q1093" s="0" t="s">
        <v>4152</v>
      </c>
      <c r="S1093" s="0" t="s">
        <v>120</v>
      </c>
      <c r="T1093" s="0" t="s">
        <v>5143</v>
      </c>
    </row>
    <row r="1094" customFormat="false" ht="15" hidden="true" customHeight="false" outlineLevel="0" collapsed="false">
      <c r="A1094" s="170" t="n">
        <v>44316</v>
      </c>
      <c r="B1094" s="0" t="s">
        <v>4153</v>
      </c>
      <c r="C1094" s="1" t="n">
        <v>300</v>
      </c>
      <c r="D1094" s="0" t="s">
        <v>104</v>
      </c>
      <c r="E1094" s="0" t="s">
        <v>4154</v>
      </c>
      <c r="G1094" s="174" t="n">
        <f aca="false">MONTH(A1094)+100</f>
        <v>104</v>
      </c>
      <c r="H1094" s="0" t="n">
        <f aca="false">IF(MONTH(A1094)=MONTH(A1093),H1093+1,1001)</f>
        <v>1115</v>
      </c>
      <c r="I1094" s="0" t="str">
        <f aca="false">YEAR(A1094)&amp;RIGHT(G1094,2)&amp;RIGHT(H1094,3)</f>
        <v>202104115</v>
      </c>
      <c r="J1094" s="122" t="s">
        <v>6951</v>
      </c>
      <c r="L1094" s="0" t="s">
        <v>228</v>
      </c>
      <c r="M1094" s="0" t="s">
        <v>2313</v>
      </c>
      <c r="N1094" s="0" t="s">
        <v>80</v>
      </c>
      <c r="O1094" s="7" t="n">
        <v>0.86875</v>
      </c>
      <c r="P1094" s="7" t="n">
        <v>0.886111111111111</v>
      </c>
      <c r="Q1094" s="0" t="s">
        <v>4155</v>
      </c>
      <c r="S1094" s="0" t="s">
        <v>120</v>
      </c>
      <c r="T1094" s="0" t="s">
        <v>5143</v>
      </c>
    </row>
    <row r="1095" customFormat="false" ht="15" hidden="false" customHeight="false" outlineLevel="0" collapsed="false">
      <c r="A1095" s="170" t="n">
        <v>44317</v>
      </c>
      <c r="B1095" s="0" t="s">
        <v>4158</v>
      </c>
      <c r="C1095" s="1" t="n">
        <v>350</v>
      </c>
      <c r="D1095" s="0" t="s">
        <v>821</v>
      </c>
      <c r="E1095" s="0" t="s">
        <v>4159</v>
      </c>
      <c r="G1095" s="174" t="n">
        <f aca="false">MONTH(A1095)+100</f>
        <v>105</v>
      </c>
      <c r="H1095" s="0" t="n">
        <f aca="false">IF(MONTH(A1095)=MONTH(A1094),H1094+1,1001)</f>
        <v>1001</v>
      </c>
      <c r="I1095" s="0" t="str">
        <f aca="false">YEAR(A1095)&amp;RIGHT(G1095,2)&amp;RIGHT(H1095,3)</f>
        <v>202105001</v>
      </c>
      <c r="J1095" s="122" t="s">
        <v>6952</v>
      </c>
      <c r="K1095" s="0" t="s">
        <v>233</v>
      </c>
      <c r="L1095" s="0" t="s">
        <v>100</v>
      </c>
      <c r="M1095" s="0" t="s">
        <v>2313</v>
      </c>
      <c r="N1095" s="0" t="s">
        <v>80</v>
      </c>
      <c r="O1095" s="7" t="n">
        <v>0.610416666666667</v>
      </c>
      <c r="P1095" s="7" t="n">
        <v>0.634027777777778</v>
      </c>
      <c r="Q1095" s="0" t="s">
        <v>4160</v>
      </c>
      <c r="S1095" s="0" t="s">
        <v>75</v>
      </c>
      <c r="T1095" s="0" t="s">
        <v>6106</v>
      </c>
    </row>
    <row r="1096" customFormat="false" ht="15" hidden="true" customHeight="false" outlineLevel="0" collapsed="false">
      <c r="A1096" s="170" t="n">
        <v>44317</v>
      </c>
      <c r="B1096" s="0" t="s">
        <v>4020</v>
      </c>
      <c r="C1096" s="1" t="n">
        <v>500</v>
      </c>
      <c r="D1096" s="0" t="s">
        <v>104</v>
      </c>
      <c r="E1096" s="122" t="s">
        <v>4161</v>
      </c>
      <c r="F1096" s="0" t="s">
        <v>6088</v>
      </c>
      <c r="G1096" s="174" t="n">
        <f aca="false">MONTH(A1096)+100</f>
        <v>105</v>
      </c>
      <c r="H1096" s="0" t="n">
        <f aca="false">IF(MONTH(A1096)=MONTH(A1095),H1095+1,1001)</f>
        <v>1002</v>
      </c>
      <c r="I1096" s="0" t="str">
        <f aca="false">YEAR(A1096)&amp;RIGHT(G1096,2)&amp;RIGHT(H1096,3)</f>
        <v>202105002</v>
      </c>
      <c r="J1096" s="122" t="s">
        <v>6953</v>
      </c>
      <c r="K1096" s="0" t="s">
        <v>4022</v>
      </c>
      <c r="L1096" s="0" t="s">
        <v>183</v>
      </c>
      <c r="M1096" s="0" t="s">
        <v>2313</v>
      </c>
      <c r="N1096" s="0" t="s">
        <v>80</v>
      </c>
      <c r="O1096" s="7" t="n">
        <v>0.375</v>
      </c>
      <c r="P1096" s="7" t="n">
        <v>0.390972222222222</v>
      </c>
      <c r="Q1096" s="0" t="s">
        <v>4162</v>
      </c>
      <c r="S1096" s="0" t="s">
        <v>75</v>
      </c>
      <c r="T1096" s="0" t="s">
        <v>6106</v>
      </c>
    </row>
    <row r="1097" customFormat="false" ht="15" hidden="true" customHeight="false" outlineLevel="0" collapsed="false">
      <c r="A1097" s="170" t="n">
        <v>44317</v>
      </c>
      <c r="B1097" s="0" t="s">
        <v>4020</v>
      </c>
      <c r="C1097" s="1" t="n">
        <v>500</v>
      </c>
      <c r="D1097" s="0" t="s">
        <v>104</v>
      </c>
      <c r="E1097" s="0" t="s">
        <v>4163</v>
      </c>
      <c r="G1097" s="174" t="n">
        <f aca="false">MONTH(A1097)+100</f>
        <v>105</v>
      </c>
      <c r="H1097" s="0" t="n">
        <f aca="false">IF(MONTH(A1097)=MONTH(A1096),H1096+1,1001)</f>
        <v>1003</v>
      </c>
      <c r="I1097" s="0" t="str">
        <f aca="false">YEAR(A1097)&amp;RIGHT(G1097,2)&amp;RIGHT(H1097,3)</f>
        <v>202105003</v>
      </c>
      <c r="J1097" s="122" t="s">
        <v>6954</v>
      </c>
      <c r="K1097" s="0" t="s">
        <v>4022</v>
      </c>
      <c r="L1097" s="0" t="s">
        <v>183</v>
      </c>
      <c r="M1097" s="0" t="s">
        <v>2313</v>
      </c>
      <c r="N1097" s="0" t="s">
        <v>80</v>
      </c>
      <c r="O1097" s="85" t="n">
        <v>0.414583333333333</v>
      </c>
      <c r="P1097" s="85" t="n">
        <v>0.41875</v>
      </c>
      <c r="Q1097" s="0" t="s">
        <v>4165</v>
      </c>
      <c r="S1097" s="0" t="s">
        <v>75</v>
      </c>
      <c r="T1097" s="0" t="s">
        <v>6106</v>
      </c>
    </row>
    <row r="1098" customFormat="false" ht="15" hidden="true" customHeight="false" outlineLevel="0" collapsed="false">
      <c r="A1098" s="170" t="n">
        <v>44317</v>
      </c>
      <c r="B1098" s="0" t="s">
        <v>4020</v>
      </c>
      <c r="C1098" s="1" t="n">
        <v>500</v>
      </c>
      <c r="D1098" s="0" t="s">
        <v>104</v>
      </c>
      <c r="E1098" s="0" t="s">
        <v>4166</v>
      </c>
      <c r="G1098" s="174" t="n">
        <f aca="false">MONTH(A1098)+100</f>
        <v>105</v>
      </c>
      <c r="H1098" s="0" t="n">
        <f aca="false">IF(MONTH(A1098)=MONTH(A1097),H1097+1,1001)</f>
        <v>1004</v>
      </c>
      <c r="I1098" s="0" t="str">
        <f aca="false">YEAR(A1098)&amp;RIGHT(G1098,2)&amp;RIGHT(H1098,3)</f>
        <v>202105004</v>
      </c>
      <c r="J1098" s="122" t="s">
        <v>6955</v>
      </c>
      <c r="K1098" s="0" t="s">
        <v>4022</v>
      </c>
      <c r="L1098" s="0" t="s">
        <v>183</v>
      </c>
      <c r="M1098" s="0" t="s">
        <v>2313</v>
      </c>
      <c r="N1098" s="0" t="s">
        <v>80</v>
      </c>
      <c r="O1098" s="7" t="n">
        <v>0.539583333333333</v>
      </c>
      <c r="P1098" s="7" t="n">
        <v>0.544444444444444</v>
      </c>
      <c r="Q1098" s="0" t="s">
        <v>4167</v>
      </c>
      <c r="S1098" s="0" t="s">
        <v>75</v>
      </c>
      <c r="T1098" s="0" t="s">
        <v>6106</v>
      </c>
    </row>
    <row r="1099" customFormat="false" ht="15" hidden="true" customHeight="false" outlineLevel="0" collapsed="false">
      <c r="A1099" s="170" t="n">
        <v>44317</v>
      </c>
      <c r="B1099" s="0" t="s">
        <v>4020</v>
      </c>
      <c r="C1099" s="1" t="n">
        <v>500</v>
      </c>
      <c r="D1099" s="0" t="s">
        <v>104</v>
      </c>
      <c r="E1099" s="0" t="s">
        <v>4168</v>
      </c>
      <c r="G1099" s="174" t="n">
        <f aca="false">MONTH(A1099)+100</f>
        <v>105</v>
      </c>
      <c r="H1099" s="0" t="n">
        <f aca="false">IF(MONTH(A1099)=MONTH(A1098),H1098+1,1001)</f>
        <v>1005</v>
      </c>
      <c r="I1099" s="0" t="str">
        <f aca="false">YEAR(A1099)&amp;RIGHT(G1099,2)&amp;RIGHT(H1099,3)</f>
        <v>202105005</v>
      </c>
      <c r="J1099" s="122" t="s">
        <v>6956</v>
      </c>
      <c r="K1099" s="0" t="s">
        <v>4022</v>
      </c>
      <c r="L1099" s="0" t="s">
        <v>183</v>
      </c>
      <c r="M1099" s="0" t="s">
        <v>2313</v>
      </c>
      <c r="N1099" s="0" t="s">
        <v>80</v>
      </c>
      <c r="O1099" s="7" t="n">
        <v>0.572916666666667</v>
      </c>
      <c r="P1099" s="7" t="n">
        <v>0.590972222222222</v>
      </c>
      <c r="Q1099" s="0" t="s">
        <v>4169</v>
      </c>
      <c r="R1099" s="0" t="s">
        <v>4170</v>
      </c>
      <c r="S1099" s="0" t="s">
        <v>75</v>
      </c>
      <c r="T1099" s="0" t="s">
        <v>6106</v>
      </c>
    </row>
    <row r="1100" customFormat="false" ht="15" hidden="true" customHeight="false" outlineLevel="0" collapsed="false">
      <c r="A1100" s="170" t="n">
        <v>44317</v>
      </c>
      <c r="B1100" s="0" t="s">
        <v>4171</v>
      </c>
      <c r="C1100" s="1" t="n">
        <v>300</v>
      </c>
      <c r="D1100" s="0" t="s">
        <v>104</v>
      </c>
      <c r="E1100" s="0" t="s">
        <v>4172</v>
      </c>
      <c r="G1100" s="174" t="n">
        <f aca="false">MONTH(A1100)+100</f>
        <v>105</v>
      </c>
      <c r="H1100" s="0" t="n">
        <f aca="false">IF(MONTH(A1100)=MONTH(A1099),H1099+1,1001)</f>
        <v>1006</v>
      </c>
      <c r="I1100" s="0" t="str">
        <f aca="false">YEAR(A1100)&amp;RIGHT(G1100,2)&amp;RIGHT(H1100,3)</f>
        <v>202105006</v>
      </c>
      <c r="J1100" s="122" t="s">
        <v>6957</v>
      </c>
      <c r="L1100" s="0" t="s">
        <v>159</v>
      </c>
      <c r="M1100" s="0" t="s">
        <v>2313</v>
      </c>
      <c r="N1100" s="0" t="s">
        <v>80</v>
      </c>
      <c r="O1100" s="7" t="n">
        <v>0.65625</v>
      </c>
      <c r="P1100" s="7" t="n">
        <v>0.672222222222222</v>
      </c>
      <c r="Q1100" s="0" t="s">
        <v>4173</v>
      </c>
      <c r="S1100" s="0" t="s">
        <v>75</v>
      </c>
      <c r="T1100" s="0" t="s">
        <v>6106</v>
      </c>
    </row>
    <row r="1101" customFormat="false" ht="15" hidden="true" customHeight="false" outlineLevel="0" collapsed="false">
      <c r="A1101" s="170" t="n">
        <v>44318</v>
      </c>
      <c r="B1101" s="0" t="s">
        <v>2609</v>
      </c>
      <c r="C1101" s="1" t="n">
        <v>400</v>
      </c>
      <c r="D1101" s="0" t="s">
        <v>104</v>
      </c>
      <c r="E1101" s="0" t="s">
        <v>2610</v>
      </c>
      <c r="G1101" s="174" t="n">
        <f aca="false">MONTH(A1101)+100</f>
        <v>105</v>
      </c>
      <c r="H1101" s="0" t="n">
        <f aca="false">IF(MONTH(A1101)=MONTH(A1100),H1100+1,1001)</f>
        <v>1007</v>
      </c>
      <c r="I1101" s="0" t="str">
        <f aca="false">YEAR(A1101)&amp;RIGHT(G1101,2)&amp;RIGHT(H1101,3)</f>
        <v>202105007</v>
      </c>
      <c r="J1101" s="122" t="s">
        <v>6600</v>
      </c>
      <c r="K1101" s="0" t="s">
        <v>2609</v>
      </c>
      <c r="L1101" s="0" t="s">
        <v>187</v>
      </c>
      <c r="M1101" s="0" t="s">
        <v>2313</v>
      </c>
      <c r="N1101" s="0" t="s">
        <v>80</v>
      </c>
      <c r="O1101" s="7" t="n">
        <v>0.813888888888889</v>
      </c>
      <c r="P1101" s="7" t="n">
        <v>0.834722222222222</v>
      </c>
      <c r="Q1101" s="0" t="s">
        <v>2611</v>
      </c>
      <c r="S1101" s="0" t="s">
        <v>75</v>
      </c>
      <c r="T1101" s="0" t="s">
        <v>6110</v>
      </c>
    </row>
    <row r="1102" customFormat="false" ht="15" hidden="true" customHeight="false" outlineLevel="0" collapsed="false">
      <c r="A1102" s="170" t="n">
        <v>44319</v>
      </c>
      <c r="B1102" s="0" t="s">
        <v>4175</v>
      </c>
      <c r="C1102" s="1" t="n">
        <v>300</v>
      </c>
      <c r="D1102" s="0" t="s">
        <v>104</v>
      </c>
      <c r="E1102" s="0" t="s">
        <v>4176</v>
      </c>
      <c r="G1102" s="174" t="n">
        <f aca="false">MONTH(A1102)+100</f>
        <v>105</v>
      </c>
      <c r="H1102" s="0" t="n">
        <f aca="false">IF(MONTH(A1102)=MONTH(A1101),H1101+1,1001)</f>
        <v>1008</v>
      </c>
      <c r="I1102" s="0" t="str">
        <f aca="false">YEAR(A1102)&amp;RIGHT(G1102,2)&amp;RIGHT(H1102,3)</f>
        <v>202105008</v>
      </c>
      <c r="J1102" s="122" t="s">
        <v>6958</v>
      </c>
      <c r="L1102" s="0" t="s">
        <v>113</v>
      </c>
      <c r="M1102" s="0" t="s">
        <v>2313</v>
      </c>
      <c r="N1102" s="0" t="s">
        <v>80</v>
      </c>
      <c r="O1102" s="7" t="n">
        <v>0.431944444444444</v>
      </c>
      <c r="P1102" s="7" t="n">
        <v>0.464583333333333</v>
      </c>
      <c r="Q1102" s="0" t="s">
        <v>4177</v>
      </c>
      <c r="S1102" s="0" t="s">
        <v>75</v>
      </c>
      <c r="T1102" s="0" t="s">
        <v>6091</v>
      </c>
    </row>
    <row r="1103" customFormat="false" ht="15" hidden="true" customHeight="false" outlineLevel="0" collapsed="false">
      <c r="A1103" s="170" t="n">
        <v>44319</v>
      </c>
      <c r="B1103" s="0" t="s">
        <v>1530</v>
      </c>
      <c r="C1103" s="1" t="n">
        <v>350</v>
      </c>
      <c r="D1103" s="0" t="s">
        <v>104</v>
      </c>
      <c r="E1103" s="0" t="s">
        <v>4178</v>
      </c>
      <c r="G1103" s="174" t="n">
        <f aca="false">MONTH(A1103)+100</f>
        <v>105</v>
      </c>
      <c r="H1103" s="0" t="n">
        <f aca="false">IF(MONTH(A1103)=MONTH(A1102),H1102+1,1001)</f>
        <v>1009</v>
      </c>
      <c r="I1103" s="0" t="str">
        <f aca="false">YEAR(A1103)&amp;RIGHT(G1103,2)&amp;RIGHT(H1103,3)</f>
        <v>202105009</v>
      </c>
      <c r="J1103" s="122" t="s">
        <v>6959</v>
      </c>
      <c r="L1103" s="0" t="s">
        <v>113</v>
      </c>
      <c r="M1103" s="0" t="s">
        <v>2313</v>
      </c>
      <c r="N1103" s="0" t="s">
        <v>80</v>
      </c>
      <c r="O1103" s="7" t="n">
        <v>0.504861111111111</v>
      </c>
      <c r="P1103" s="7" t="n">
        <v>0.518055555555556</v>
      </c>
      <c r="Q1103" s="0" t="s">
        <v>4179</v>
      </c>
      <c r="S1103" s="0" t="s">
        <v>75</v>
      </c>
      <c r="T1103" s="0" t="s">
        <v>6091</v>
      </c>
    </row>
    <row r="1104" customFormat="false" ht="15" hidden="true" customHeight="false" outlineLevel="0" collapsed="false">
      <c r="A1104" s="170" t="n">
        <v>44319</v>
      </c>
      <c r="B1104" s="0" t="s">
        <v>4180</v>
      </c>
      <c r="C1104" s="1" t="n">
        <v>350</v>
      </c>
      <c r="D1104" s="0" t="s">
        <v>104</v>
      </c>
      <c r="E1104" s="0" t="s">
        <v>4181</v>
      </c>
      <c r="G1104" s="174" t="n">
        <f aca="false">MONTH(A1104)+100</f>
        <v>105</v>
      </c>
      <c r="H1104" s="0" t="n">
        <f aca="false">IF(MONTH(A1104)=MONTH(A1103),H1103+1,1001)</f>
        <v>1010</v>
      </c>
      <c r="I1104" s="0" t="str">
        <f aca="false">YEAR(A1104)&amp;RIGHT(G1104,2)&amp;RIGHT(H1104,3)</f>
        <v>202105010</v>
      </c>
      <c r="J1104" s="122" t="s">
        <v>6960</v>
      </c>
      <c r="L1104" s="0" t="s">
        <v>79</v>
      </c>
      <c r="M1104" s="0" t="s">
        <v>2313</v>
      </c>
      <c r="N1104" s="0" t="s">
        <v>80</v>
      </c>
      <c r="O1104" s="7" t="n">
        <v>0.574305555555555</v>
      </c>
      <c r="P1104" s="7" t="n">
        <v>0.632638888888889</v>
      </c>
      <c r="Q1104" s="0" t="s">
        <v>4182</v>
      </c>
      <c r="S1104" s="0" t="s">
        <v>75</v>
      </c>
      <c r="T1104" s="0" t="s">
        <v>6091</v>
      </c>
    </row>
    <row r="1105" customFormat="false" ht="15" hidden="true" customHeight="false" outlineLevel="0" collapsed="false">
      <c r="A1105" s="170" t="n">
        <v>44319</v>
      </c>
      <c r="B1105" s="0" t="s">
        <v>2201</v>
      </c>
      <c r="C1105" s="1" t="n">
        <v>300</v>
      </c>
      <c r="D1105" s="0" t="s">
        <v>104</v>
      </c>
      <c r="E1105" s="0" t="s">
        <v>4183</v>
      </c>
      <c r="G1105" s="174" t="n">
        <f aca="false">MONTH(A1105)+100</f>
        <v>105</v>
      </c>
      <c r="H1105" s="0" t="n">
        <f aca="false">IF(MONTH(A1105)=MONTH(A1104),H1104+1,1001)</f>
        <v>1011</v>
      </c>
      <c r="I1105" s="0" t="str">
        <f aca="false">YEAR(A1105)&amp;RIGHT(G1105,2)&amp;RIGHT(H1105,3)</f>
        <v>202105011</v>
      </c>
      <c r="J1105" s="122" t="s">
        <v>6961</v>
      </c>
      <c r="L1105" s="0" t="s">
        <v>113</v>
      </c>
      <c r="M1105" s="0" t="s">
        <v>2313</v>
      </c>
      <c r="N1105" s="0" t="s">
        <v>80</v>
      </c>
      <c r="O1105" s="7" t="n">
        <v>0.676388888888889</v>
      </c>
      <c r="P1105" s="7" t="n">
        <v>0.686805555555556</v>
      </c>
      <c r="Q1105" s="0" t="s">
        <v>4184</v>
      </c>
      <c r="S1105" s="0" t="s">
        <v>75</v>
      </c>
      <c r="T1105" s="0" t="s">
        <v>6091</v>
      </c>
    </row>
    <row r="1106" customFormat="false" ht="15" hidden="false" customHeight="false" outlineLevel="0" collapsed="false">
      <c r="A1106" s="170" t="n">
        <v>44320</v>
      </c>
      <c r="B1106" s="0" t="s">
        <v>2583</v>
      </c>
      <c r="C1106" s="1" t="n">
        <v>350</v>
      </c>
      <c r="D1106" s="0" t="s">
        <v>181</v>
      </c>
      <c r="E1106" s="0" t="s">
        <v>2584</v>
      </c>
      <c r="G1106" s="174" t="n">
        <f aca="false">MONTH(A1106)+100</f>
        <v>105</v>
      </c>
      <c r="H1106" s="0" t="n">
        <f aca="false">IF(MONTH(A1106)=MONTH(A1105),H1105+1,1001)</f>
        <v>1012</v>
      </c>
      <c r="I1106" s="0" t="str">
        <f aca="false">YEAR(A1106)&amp;RIGHT(G1106,2)&amp;RIGHT(H1106,3)</f>
        <v>202105012</v>
      </c>
      <c r="J1106" s="122" t="s">
        <v>6594</v>
      </c>
      <c r="K1106" s="0" t="s">
        <v>2585</v>
      </c>
      <c r="L1106" s="0" t="s">
        <v>394</v>
      </c>
      <c r="M1106" s="0" t="s">
        <v>2313</v>
      </c>
      <c r="N1106" s="0" t="s">
        <v>80</v>
      </c>
      <c r="O1106" s="7" t="n">
        <v>0.80625</v>
      </c>
      <c r="P1106" s="7" t="n">
        <v>0.819444444444444</v>
      </c>
      <c r="Q1106" s="0" t="s">
        <v>4191</v>
      </c>
      <c r="S1106" s="0" t="s">
        <v>75</v>
      </c>
      <c r="T1106" s="0" t="s">
        <v>6095</v>
      </c>
    </row>
    <row r="1107" customFormat="false" ht="15" hidden="false" customHeight="false" outlineLevel="0" collapsed="false">
      <c r="A1107" s="170" t="n">
        <v>44320</v>
      </c>
      <c r="B1107" s="0" t="s">
        <v>4192</v>
      </c>
      <c r="C1107" s="1" t="n">
        <v>350</v>
      </c>
      <c r="D1107" s="0" t="s">
        <v>821</v>
      </c>
      <c r="E1107" s="0" t="s">
        <v>4193</v>
      </c>
      <c r="G1107" s="174" t="n">
        <f aca="false">MONTH(A1107)+100</f>
        <v>105</v>
      </c>
      <c r="H1107" s="0" t="n">
        <f aca="false">IF(MONTH(A1107)=MONTH(A1106),H1106+1,1001)</f>
        <v>1013</v>
      </c>
      <c r="I1107" s="0" t="str">
        <f aca="false">YEAR(A1107)&amp;RIGHT(G1107,2)&amp;RIGHT(H1107,3)</f>
        <v>202105013</v>
      </c>
      <c r="J1107" s="122" t="s">
        <v>6962</v>
      </c>
      <c r="K1107" s="0" t="s">
        <v>233</v>
      </c>
      <c r="L1107" s="0" t="s">
        <v>159</v>
      </c>
      <c r="M1107" s="0" t="s">
        <v>2313</v>
      </c>
      <c r="N1107" s="0" t="s">
        <v>80</v>
      </c>
      <c r="O1107" s="7" t="n">
        <v>0.569444444444444</v>
      </c>
      <c r="P1107" s="7" t="n">
        <v>0.583333333333333</v>
      </c>
      <c r="Q1107" s="0" t="s">
        <v>4194</v>
      </c>
      <c r="S1107" s="0" t="s">
        <v>75</v>
      </c>
      <c r="T1107" s="0" t="s">
        <v>6095</v>
      </c>
    </row>
    <row r="1108" customFormat="false" ht="15" hidden="false" customHeight="false" outlineLevel="0" collapsed="false">
      <c r="A1108" s="170" t="n">
        <v>44320</v>
      </c>
      <c r="B1108" s="0" t="s">
        <v>3058</v>
      </c>
      <c r="C1108" s="1" t="n">
        <v>450</v>
      </c>
      <c r="D1108" s="0" t="s">
        <v>821</v>
      </c>
      <c r="E1108" s="0" t="s">
        <v>2643</v>
      </c>
      <c r="G1108" s="174" t="n">
        <f aca="false">MONTH(A1108)+100</f>
        <v>105</v>
      </c>
      <c r="H1108" s="0" t="n">
        <f aca="false">IF(MONTH(A1108)=MONTH(A1107),H1107+1,1001)</f>
        <v>1014</v>
      </c>
      <c r="I1108" s="0" t="str">
        <f aca="false">YEAR(A1108)&amp;RIGHT(G1108,2)&amp;RIGHT(H1108,3)</f>
        <v>202105014</v>
      </c>
      <c r="J1108" s="122" t="s">
        <v>6604</v>
      </c>
      <c r="K1108" s="0" t="s">
        <v>2644</v>
      </c>
      <c r="L1108" s="0" t="s">
        <v>79</v>
      </c>
      <c r="M1108" s="0" t="s">
        <v>2313</v>
      </c>
      <c r="N1108" s="0" t="s">
        <v>80</v>
      </c>
      <c r="O1108" s="7" t="n">
        <v>0.667361111111111</v>
      </c>
      <c r="P1108" s="7" t="n">
        <v>0.714583333333333</v>
      </c>
      <c r="Q1108" s="0" t="s">
        <v>2645</v>
      </c>
      <c r="S1108" s="0" t="s">
        <v>75</v>
      </c>
      <c r="T1108" s="0" t="s">
        <v>6095</v>
      </c>
    </row>
    <row r="1109" customFormat="false" ht="15" hidden="true" customHeight="false" outlineLevel="0" collapsed="false">
      <c r="A1109" s="170" t="n">
        <v>44321</v>
      </c>
      <c r="B1109" s="0" t="s">
        <v>4195</v>
      </c>
      <c r="C1109" s="1" t="n">
        <v>350</v>
      </c>
      <c r="D1109" s="0" t="s">
        <v>104</v>
      </c>
      <c r="E1109" s="0" t="s">
        <v>4196</v>
      </c>
      <c r="G1109" s="174" t="n">
        <f aca="false">MONTH(A1109)+100</f>
        <v>105</v>
      </c>
      <c r="H1109" s="0" t="n">
        <f aca="false">IF(MONTH(A1109)=MONTH(A1108),H1108+1,1001)</f>
        <v>1015</v>
      </c>
      <c r="I1109" s="0" t="str">
        <f aca="false">YEAR(A1109)&amp;RIGHT(G1109,2)&amp;RIGHT(H1109,3)</f>
        <v>202105015</v>
      </c>
      <c r="J1109" s="122" t="s">
        <v>6963</v>
      </c>
      <c r="L1109" s="0" t="s">
        <v>113</v>
      </c>
      <c r="M1109" s="0" t="s">
        <v>2313</v>
      </c>
      <c r="N1109" s="0" t="s">
        <v>80</v>
      </c>
      <c r="O1109" s="85" t="n">
        <v>0.378472222222222</v>
      </c>
      <c r="P1109" s="85" t="n">
        <v>0.385416666666667</v>
      </c>
      <c r="Q1109" s="0" t="s">
        <v>4197</v>
      </c>
      <c r="S1109" s="0" t="s">
        <v>75</v>
      </c>
      <c r="T1109" s="0" t="s">
        <v>6089</v>
      </c>
    </row>
    <row r="1110" customFormat="false" ht="15" hidden="true" customHeight="false" outlineLevel="0" collapsed="false">
      <c r="A1110" s="170" t="n">
        <v>44321</v>
      </c>
      <c r="B1110" s="0" t="s">
        <v>4198</v>
      </c>
      <c r="C1110" s="1" t="n">
        <v>350</v>
      </c>
      <c r="D1110" s="0" t="s">
        <v>104</v>
      </c>
      <c r="E1110" s="0" t="s">
        <v>4199</v>
      </c>
      <c r="G1110" s="174" t="n">
        <f aca="false">MONTH(A1110)+100</f>
        <v>105</v>
      </c>
      <c r="H1110" s="0" t="n">
        <f aca="false">IF(MONTH(A1110)=MONTH(A1109),H1109+1,1001)</f>
        <v>1016</v>
      </c>
      <c r="I1110" s="0" t="str">
        <f aca="false">YEAR(A1110)&amp;RIGHT(G1110,2)&amp;RIGHT(H1110,3)</f>
        <v>202105016</v>
      </c>
      <c r="J1110" s="122" t="s">
        <v>6964</v>
      </c>
      <c r="L1110" s="0" t="s">
        <v>113</v>
      </c>
      <c r="M1110" s="0" t="s">
        <v>2313</v>
      </c>
      <c r="N1110" s="0" t="s">
        <v>80</v>
      </c>
      <c r="O1110" s="7" t="n">
        <v>0.502777777777778</v>
      </c>
      <c r="P1110" s="7" t="n">
        <v>0.520138888888889</v>
      </c>
      <c r="Q1110" s="0" t="s">
        <v>4200</v>
      </c>
      <c r="S1110" s="0" t="s">
        <v>75</v>
      </c>
      <c r="T1110" s="0" t="s">
        <v>6089</v>
      </c>
    </row>
    <row r="1111" customFormat="false" ht="15" hidden="false" customHeight="false" outlineLevel="0" collapsed="false">
      <c r="A1111" s="170" t="n">
        <v>44321</v>
      </c>
      <c r="B1111" s="0" t="s">
        <v>2131</v>
      </c>
      <c r="C1111" s="1" t="n">
        <v>350</v>
      </c>
      <c r="D1111" s="0" t="s">
        <v>729</v>
      </c>
      <c r="E1111" s="0" t="s">
        <v>2132</v>
      </c>
      <c r="G1111" s="174" t="n">
        <f aca="false">MONTH(A1111)+100</f>
        <v>105</v>
      </c>
      <c r="H1111" s="0" t="n">
        <f aca="false">IF(MONTH(A1111)=MONTH(A1110),H1110+1,1001)</f>
        <v>1017</v>
      </c>
      <c r="I1111" s="0" t="str">
        <f aca="false">YEAR(A1111)&amp;RIGHT(G1111,2)&amp;RIGHT(H1111,3)</f>
        <v>202105017</v>
      </c>
      <c r="J1111" s="122" t="s">
        <v>6484</v>
      </c>
      <c r="K1111" s="0" t="s">
        <v>2133</v>
      </c>
      <c r="L1111" s="0" t="s">
        <v>183</v>
      </c>
      <c r="M1111" s="0" t="s">
        <v>2313</v>
      </c>
      <c r="N1111" s="0" t="s">
        <v>80</v>
      </c>
      <c r="O1111" s="7" t="n">
        <v>0.718055555555556</v>
      </c>
      <c r="P1111" s="7" t="n">
        <v>0.740972222222222</v>
      </c>
      <c r="Q1111" s="0" t="s">
        <v>2134</v>
      </c>
      <c r="S1111" s="0" t="s">
        <v>75</v>
      </c>
      <c r="T1111" s="0" t="s">
        <v>6089</v>
      </c>
    </row>
    <row r="1112" customFormat="false" ht="15" hidden="false" customHeight="false" outlineLevel="0" collapsed="false">
      <c r="A1112" s="170" t="n">
        <v>44321</v>
      </c>
      <c r="B1112" s="0" t="s">
        <v>68</v>
      </c>
      <c r="C1112" s="1" t="n">
        <v>450</v>
      </c>
      <c r="D1112" s="0" t="s">
        <v>69</v>
      </c>
      <c r="E1112" s="0" t="s">
        <v>70</v>
      </c>
      <c r="G1112" s="174" t="n">
        <f aca="false">MONTH(A1112)+100</f>
        <v>105</v>
      </c>
      <c r="H1112" s="0" t="n">
        <f aca="false">IF(MONTH(A1112)=MONTH(A1111),H1111+1,1001)</f>
        <v>1018</v>
      </c>
      <c r="I1112" s="0" t="str">
        <f aca="false">YEAR(A1112)&amp;RIGHT(G1112,2)&amp;RIGHT(H1112,3)</f>
        <v>202105018</v>
      </c>
      <c r="J1112" s="122" t="n">
        <v>202003001</v>
      </c>
      <c r="K1112" s="0" t="s">
        <v>71</v>
      </c>
      <c r="L1112" s="0" t="s">
        <v>113</v>
      </c>
      <c r="M1112" s="0" t="s">
        <v>2313</v>
      </c>
      <c r="N1112" s="0" t="s">
        <v>80</v>
      </c>
      <c r="O1112" s="7" t="n">
        <v>0.585416666666667</v>
      </c>
      <c r="P1112" s="7" t="n">
        <v>0.622916666666667</v>
      </c>
      <c r="Q1112" s="0" t="s">
        <v>74</v>
      </c>
      <c r="S1112" s="0" t="s">
        <v>75</v>
      </c>
      <c r="T1112" s="0" t="s">
        <v>6089</v>
      </c>
    </row>
    <row r="1113" customFormat="false" ht="15" hidden="false" customHeight="false" outlineLevel="0" collapsed="false">
      <c r="A1113" s="170" t="n">
        <v>44322</v>
      </c>
      <c r="B1113" s="0" t="s">
        <v>4203</v>
      </c>
      <c r="C1113" s="1" t="n">
        <v>380</v>
      </c>
      <c r="D1113" s="0" t="s">
        <v>821</v>
      </c>
      <c r="E1113" s="0" t="s">
        <v>4204</v>
      </c>
      <c r="G1113" s="174" t="n">
        <f aca="false">MONTH(A1113)+100</f>
        <v>105</v>
      </c>
      <c r="H1113" s="0" t="n">
        <f aca="false">IF(MONTH(A1113)=MONTH(A1112),H1112+1,1001)</f>
        <v>1019</v>
      </c>
      <c r="I1113" s="0" t="str">
        <f aca="false">YEAR(A1113)&amp;RIGHT(G1113,2)&amp;RIGHT(H1113,3)</f>
        <v>202105019</v>
      </c>
      <c r="J1113" s="122" t="s">
        <v>6965</v>
      </c>
      <c r="K1113" s="0" t="s">
        <v>4205</v>
      </c>
      <c r="L1113" s="0" t="s">
        <v>100</v>
      </c>
      <c r="M1113" s="0" t="s">
        <v>2313</v>
      </c>
      <c r="N1113" s="0" t="s">
        <v>80</v>
      </c>
      <c r="O1113" s="85" t="n">
        <v>0.48125</v>
      </c>
      <c r="P1113" s="85" t="n">
        <v>0.481944444444444</v>
      </c>
      <c r="Q1113" s="0" t="s">
        <v>4206</v>
      </c>
      <c r="S1113" s="0" t="s">
        <v>75</v>
      </c>
      <c r="T1113" s="0" t="s">
        <v>6097</v>
      </c>
    </row>
    <row r="1114" customFormat="false" ht="15" hidden="true" customHeight="false" outlineLevel="0" collapsed="false">
      <c r="A1114" s="170" t="n">
        <v>44322</v>
      </c>
      <c r="B1114" s="0" t="s">
        <v>1198</v>
      </c>
      <c r="C1114" s="1" t="n">
        <v>250</v>
      </c>
      <c r="D1114" s="0" t="s">
        <v>104</v>
      </c>
      <c r="E1114" s="0" t="s">
        <v>1199</v>
      </c>
      <c r="G1114" s="174" t="n">
        <f aca="false">MONTH(A1114)+100</f>
        <v>105</v>
      </c>
      <c r="H1114" s="0" t="n">
        <f aca="false">IF(MONTH(A1114)=MONTH(A1113),H1113+1,1001)</f>
        <v>1020</v>
      </c>
      <c r="I1114" s="0" t="str">
        <f aca="false">YEAR(A1114)&amp;RIGHT(G1114,2)&amp;RIGHT(H1114,3)</f>
        <v>202105020</v>
      </c>
      <c r="J1114" s="122" t="s">
        <v>6268</v>
      </c>
      <c r="L1114" s="0" t="s">
        <v>79</v>
      </c>
      <c r="M1114" s="0" t="s">
        <v>2313</v>
      </c>
      <c r="N1114" s="0" t="s">
        <v>80</v>
      </c>
      <c r="O1114" s="7" t="n">
        <v>0.608333333333333</v>
      </c>
      <c r="P1114" s="7" t="n">
        <v>0.616666666666667</v>
      </c>
      <c r="Q1114" s="0" t="s">
        <v>1200</v>
      </c>
      <c r="S1114" s="0" t="s">
        <v>75</v>
      </c>
      <c r="T1114" s="0" t="s">
        <v>6097</v>
      </c>
    </row>
    <row r="1115" customFormat="false" ht="15" hidden="true" customHeight="false" outlineLevel="0" collapsed="false">
      <c r="A1115" s="170" t="n">
        <v>44322</v>
      </c>
      <c r="B1115" s="0" t="s">
        <v>1941</v>
      </c>
      <c r="C1115" s="1" t="n">
        <v>300</v>
      </c>
      <c r="D1115" s="0" t="s">
        <v>104</v>
      </c>
      <c r="E1115" s="0" t="s">
        <v>4207</v>
      </c>
      <c r="G1115" s="174" t="n">
        <f aca="false">MONTH(A1115)+100</f>
        <v>105</v>
      </c>
      <c r="H1115" s="0" t="n">
        <f aca="false">IF(MONTH(A1115)=MONTH(A1114),H1114+1,1001)</f>
        <v>1021</v>
      </c>
      <c r="I1115" s="0" t="str">
        <f aca="false">YEAR(A1115)&amp;RIGHT(G1115,2)&amp;RIGHT(H1115,3)</f>
        <v>202105021</v>
      </c>
      <c r="J1115" s="122" t="s">
        <v>6966</v>
      </c>
      <c r="L1115" s="0" t="s">
        <v>159</v>
      </c>
      <c r="M1115" s="0" t="s">
        <v>2313</v>
      </c>
      <c r="N1115" s="0" t="s">
        <v>80</v>
      </c>
      <c r="O1115" s="7" t="n">
        <v>0.627777777777778</v>
      </c>
      <c r="P1115" s="7" t="n">
        <v>0.668055555555556</v>
      </c>
      <c r="Q1115" s="0" t="s">
        <v>4208</v>
      </c>
      <c r="S1115" s="0" t="s">
        <v>75</v>
      </c>
      <c r="T1115" s="0" t="s">
        <v>6097</v>
      </c>
    </row>
    <row r="1116" customFormat="false" ht="15" hidden="false" customHeight="false" outlineLevel="0" collapsed="false">
      <c r="A1116" s="170" t="n">
        <v>44323</v>
      </c>
      <c r="B1116" s="0" t="s">
        <v>2003</v>
      </c>
      <c r="C1116" s="1" t="n">
        <v>350</v>
      </c>
      <c r="D1116" s="0" t="s">
        <v>821</v>
      </c>
      <c r="E1116" s="0" t="s">
        <v>4214</v>
      </c>
      <c r="G1116" s="174" t="n">
        <f aca="false">MONTH(A1116)+100</f>
        <v>105</v>
      </c>
      <c r="H1116" s="0" t="n">
        <f aca="false">IF(MONTH(A1116)=MONTH(A1115),H1115+1,1001)</f>
        <v>1022</v>
      </c>
      <c r="I1116" s="0" t="str">
        <f aca="false">YEAR(A1116)&amp;RIGHT(G1116,2)&amp;RIGHT(H1116,3)</f>
        <v>202105022</v>
      </c>
      <c r="J1116" s="122" t="s">
        <v>6967</v>
      </c>
      <c r="K1116" s="0" t="s">
        <v>233</v>
      </c>
      <c r="L1116" s="0" t="s">
        <v>100</v>
      </c>
      <c r="M1116" s="0" t="s">
        <v>2313</v>
      </c>
      <c r="N1116" s="0" t="s">
        <v>80</v>
      </c>
      <c r="O1116" s="7" t="n">
        <v>0.35</v>
      </c>
      <c r="P1116" s="7" t="n">
        <v>0.366666666666667</v>
      </c>
      <c r="Q1116" s="0" t="s">
        <v>4215</v>
      </c>
      <c r="S1116" s="0" t="s">
        <v>75</v>
      </c>
      <c r="T1116" s="0" t="s">
        <v>5143</v>
      </c>
    </row>
    <row r="1117" customFormat="false" ht="15" hidden="false" customHeight="false" outlineLevel="0" collapsed="false">
      <c r="A1117" s="170" t="n">
        <v>44323</v>
      </c>
      <c r="B1117" s="0" t="s">
        <v>4216</v>
      </c>
      <c r="C1117" s="1" t="n">
        <v>350</v>
      </c>
      <c r="D1117" s="0" t="s">
        <v>821</v>
      </c>
      <c r="E1117" s="0" t="s">
        <v>4217</v>
      </c>
      <c r="G1117" s="174" t="n">
        <f aca="false">MONTH(A1117)+100</f>
        <v>105</v>
      </c>
      <c r="H1117" s="0" t="n">
        <f aca="false">IF(MONTH(A1117)=MONTH(A1116),H1116+1,1001)</f>
        <v>1023</v>
      </c>
      <c r="I1117" s="0" t="str">
        <f aca="false">YEAR(A1117)&amp;RIGHT(G1117,2)&amp;RIGHT(H1117,3)</f>
        <v>202105023</v>
      </c>
      <c r="J1117" s="122" t="s">
        <v>6968</v>
      </c>
      <c r="K1117" s="0" t="s">
        <v>4218</v>
      </c>
      <c r="L1117" s="0" t="s">
        <v>183</v>
      </c>
      <c r="M1117" s="0" t="s">
        <v>2313</v>
      </c>
      <c r="N1117" s="0" t="s">
        <v>80</v>
      </c>
      <c r="O1117" s="7" t="n">
        <v>0.449305555555556</v>
      </c>
      <c r="P1117" s="7" t="n">
        <v>0.475694444444444</v>
      </c>
      <c r="Q1117" s="0" t="s">
        <v>4219</v>
      </c>
      <c r="S1117" s="0" t="s">
        <v>75</v>
      </c>
      <c r="T1117" s="0" t="s">
        <v>5143</v>
      </c>
    </row>
    <row r="1118" customFormat="false" ht="15" hidden="true" customHeight="false" outlineLevel="0" collapsed="false">
      <c r="A1118" s="170" t="n">
        <v>44324</v>
      </c>
      <c r="B1118" s="0" t="s">
        <v>4226</v>
      </c>
      <c r="C1118" s="1" t="n">
        <v>266.666666666667</v>
      </c>
      <c r="D1118" s="0" t="s">
        <v>898</v>
      </c>
      <c r="E1118" s="0" t="s">
        <v>4227</v>
      </c>
      <c r="G1118" s="174" t="n">
        <f aca="false">MONTH(A1118)+100</f>
        <v>105</v>
      </c>
      <c r="H1118" s="0" t="n">
        <f aca="false">IF(MONTH(A1118)=MONTH(A1117),H1117+1,1001)</f>
        <v>1024</v>
      </c>
      <c r="I1118" s="0" t="str">
        <f aca="false">YEAR(A1118)&amp;RIGHT(G1118,2)&amp;RIGHT(H1118,3)</f>
        <v>202105024</v>
      </c>
      <c r="J1118" s="122" t="s">
        <v>6969</v>
      </c>
      <c r="L1118" s="0" t="s">
        <v>79</v>
      </c>
      <c r="M1118" s="0" t="s">
        <v>2313</v>
      </c>
      <c r="N1118" s="0" t="s">
        <v>80</v>
      </c>
      <c r="O1118" s="7" t="n">
        <v>0.71875</v>
      </c>
      <c r="P1118" s="7" t="n">
        <v>0.76875</v>
      </c>
      <c r="Q1118" s="0" t="s">
        <v>4228</v>
      </c>
      <c r="S1118" s="0" t="s">
        <v>115</v>
      </c>
      <c r="T1118" s="0" t="s">
        <v>6106</v>
      </c>
    </row>
    <row r="1119" customFormat="false" ht="15" hidden="true" customHeight="false" outlineLevel="0" collapsed="false">
      <c r="A1119" s="170" t="n">
        <v>44324</v>
      </c>
      <c r="B1119" s="0" t="s">
        <v>4226</v>
      </c>
      <c r="C1119" s="1" t="n">
        <v>266.666666666667</v>
      </c>
      <c r="D1119" s="0" t="s">
        <v>898</v>
      </c>
      <c r="E1119" s="0" t="s">
        <v>4229</v>
      </c>
      <c r="G1119" s="174" t="n">
        <f aca="false">MONTH(A1119)+100</f>
        <v>105</v>
      </c>
      <c r="H1119" s="0" t="n">
        <f aca="false">IF(MONTH(A1119)=MONTH(A1118),H1118+1,1001)</f>
        <v>1025</v>
      </c>
      <c r="I1119" s="0" t="str">
        <f aca="false">YEAR(A1119)&amp;RIGHT(G1119,2)&amp;RIGHT(H1119,3)</f>
        <v>202105025</v>
      </c>
      <c r="J1119" s="122" t="s">
        <v>6970</v>
      </c>
      <c r="L1119" s="0" t="s">
        <v>79</v>
      </c>
      <c r="M1119" s="0" t="s">
        <v>2313</v>
      </c>
      <c r="N1119" s="0" t="s">
        <v>80</v>
      </c>
      <c r="O1119" s="7" t="n">
        <v>0.779166666666667</v>
      </c>
      <c r="P1119" s="7" t="n">
        <v>0.784722222222222</v>
      </c>
      <c r="Q1119" s="0" t="s">
        <v>4230</v>
      </c>
      <c r="S1119" s="0" t="s">
        <v>115</v>
      </c>
      <c r="T1119" s="0" t="s">
        <v>6106</v>
      </c>
    </row>
    <row r="1120" customFormat="false" ht="15" hidden="true" customHeight="false" outlineLevel="0" collapsed="false">
      <c r="A1120" s="170" t="n">
        <v>44324</v>
      </c>
      <c r="B1120" s="0" t="s">
        <v>4226</v>
      </c>
      <c r="C1120" s="1" t="n">
        <v>266.666666666667</v>
      </c>
      <c r="D1120" s="0" t="s">
        <v>898</v>
      </c>
      <c r="E1120" s="0" t="s">
        <v>4231</v>
      </c>
      <c r="G1120" s="174" t="n">
        <f aca="false">MONTH(A1120)+100</f>
        <v>105</v>
      </c>
      <c r="H1120" s="0" t="n">
        <f aca="false">IF(MONTH(A1120)=MONTH(A1119),H1119+1,1001)</f>
        <v>1026</v>
      </c>
      <c r="I1120" s="0" t="str">
        <f aca="false">YEAR(A1120)&amp;RIGHT(G1120,2)&amp;RIGHT(H1120,3)</f>
        <v>202105026</v>
      </c>
      <c r="J1120" s="122" t="s">
        <v>6971</v>
      </c>
      <c r="L1120" s="0" t="s">
        <v>79</v>
      </c>
      <c r="M1120" s="0" t="s">
        <v>2313</v>
      </c>
      <c r="N1120" s="0" t="s">
        <v>80</v>
      </c>
      <c r="O1120" s="7" t="n">
        <v>0.794444444444444</v>
      </c>
      <c r="P1120" s="7" t="n">
        <v>0.794444444444444</v>
      </c>
      <c r="Q1120" s="0" t="s">
        <v>4232</v>
      </c>
      <c r="S1120" s="0" t="s">
        <v>115</v>
      </c>
      <c r="T1120" s="0" t="s">
        <v>6106</v>
      </c>
    </row>
    <row r="1121" customFormat="false" ht="15" hidden="false" customHeight="false" outlineLevel="0" collapsed="false">
      <c r="A1121" s="170" t="n">
        <v>44324</v>
      </c>
      <c r="B1121" s="0" t="s">
        <v>4233</v>
      </c>
      <c r="C1121" s="1" t="n">
        <v>400</v>
      </c>
      <c r="D1121" s="0" t="s">
        <v>821</v>
      </c>
      <c r="E1121" s="0" t="s">
        <v>4234</v>
      </c>
      <c r="G1121" s="174" t="n">
        <f aca="false">MONTH(A1121)+100</f>
        <v>105</v>
      </c>
      <c r="H1121" s="0" t="n">
        <f aca="false">IF(MONTH(A1121)=MONTH(A1120),H1120+1,1001)</f>
        <v>1027</v>
      </c>
      <c r="I1121" s="0" t="str">
        <f aca="false">YEAR(A1121)&amp;RIGHT(G1121,2)&amp;RIGHT(H1121,3)</f>
        <v>202105027</v>
      </c>
      <c r="J1121" s="122" t="s">
        <v>6972</v>
      </c>
      <c r="K1121" s="0" t="s">
        <v>4235</v>
      </c>
      <c r="L1121" s="0" t="s">
        <v>159</v>
      </c>
      <c r="M1121" s="0" t="s">
        <v>2313</v>
      </c>
      <c r="N1121" s="0" t="s">
        <v>80</v>
      </c>
      <c r="O1121" s="7" t="n">
        <v>0.572916666666667</v>
      </c>
      <c r="P1121" s="7" t="n">
        <v>0.59375</v>
      </c>
      <c r="Q1121" s="0" t="s">
        <v>4236</v>
      </c>
      <c r="R1121" s="0" t="s">
        <v>4237</v>
      </c>
      <c r="S1121" s="0" t="s">
        <v>115</v>
      </c>
      <c r="T1121" s="0" t="s">
        <v>6106</v>
      </c>
    </row>
    <row r="1122" customFormat="false" ht="15" hidden="true" customHeight="false" outlineLevel="0" collapsed="false">
      <c r="A1122" s="170" t="n">
        <v>44324</v>
      </c>
      <c r="B1122" s="0" t="s">
        <v>4238</v>
      </c>
      <c r="C1122" s="1" t="n">
        <v>350</v>
      </c>
      <c r="D1122" s="0" t="s">
        <v>104</v>
      </c>
      <c r="E1122" s="0" t="s">
        <v>4239</v>
      </c>
      <c r="G1122" s="174" t="n">
        <f aca="false">MONTH(A1122)+100</f>
        <v>105</v>
      </c>
      <c r="H1122" s="0" t="n">
        <f aca="false">IF(MONTH(A1122)=MONTH(A1121),H1121+1,1001)</f>
        <v>1028</v>
      </c>
      <c r="I1122" s="0" t="str">
        <f aca="false">YEAR(A1122)&amp;RIGHT(G1122,2)&amp;RIGHT(H1122,3)</f>
        <v>202105028</v>
      </c>
      <c r="J1122" s="122" t="s">
        <v>6973</v>
      </c>
      <c r="L1122" s="0" t="s">
        <v>187</v>
      </c>
      <c r="M1122" s="0" t="s">
        <v>2313</v>
      </c>
      <c r="N1122" s="0" t="s">
        <v>80</v>
      </c>
      <c r="O1122" s="7" t="n">
        <v>0.469444444444444</v>
      </c>
      <c r="P1122" s="7" t="n">
        <v>0.477083333333333</v>
      </c>
      <c r="Q1122" s="0" t="s">
        <v>4240</v>
      </c>
      <c r="S1122" s="0" t="s">
        <v>115</v>
      </c>
      <c r="T1122" s="0" t="s">
        <v>6106</v>
      </c>
    </row>
    <row r="1123" customFormat="false" ht="15" hidden="true" customHeight="false" outlineLevel="0" collapsed="false">
      <c r="A1123" s="170" t="n">
        <v>44324</v>
      </c>
      <c r="B1123" s="0" t="s">
        <v>4241</v>
      </c>
      <c r="C1123" s="1" t="n">
        <v>300</v>
      </c>
      <c r="D1123" s="0" t="s">
        <v>104</v>
      </c>
      <c r="E1123" s="122" t="s">
        <v>4242</v>
      </c>
      <c r="F1123" s="0" t="s">
        <v>6088</v>
      </c>
      <c r="G1123" s="174" t="n">
        <f aca="false">MONTH(A1123)+100</f>
        <v>105</v>
      </c>
      <c r="H1123" s="0" t="n">
        <f aca="false">IF(MONTH(A1123)=MONTH(A1122),H1122+1,1001)</f>
        <v>1029</v>
      </c>
      <c r="I1123" s="0" t="str">
        <f aca="false">YEAR(A1123)&amp;RIGHT(G1123,2)&amp;RIGHT(H1123,3)</f>
        <v>202105029</v>
      </c>
      <c r="J1123" s="122" t="s">
        <v>6974</v>
      </c>
      <c r="K1123" s="0" t="s">
        <v>4243</v>
      </c>
      <c r="L1123" s="0" t="s">
        <v>183</v>
      </c>
      <c r="M1123" s="0" t="s">
        <v>2313</v>
      </c>
      <c r="N1123" s="0" t="s">
        <v>80</v>
      </c>
      <c r="O1123" s="7" t="n">
        <v>0.545833333333333</v>
      </c>
      <c r="P1123" s="7" t="n">
        <v>0.559722222222222</v>
      </c>
      <c r="Q1123" s="0" t="s">
        <v>4244</v>
      </c>
      <c r="S1123" s="0" t="s">
        <v>115</v>
      </c>
      <c r="T1123" s="0" t="s">
        <v>6106</v>
      </c>
    </row>
    <row r="1124" customFormat="false" ht="15" hidden="true" customHeight="false" outlineLevel="0" collapsed="false">
      <c r="A1124" s="170" t="n">
        <v>44324</v>
      </c>
      <c r="B1124" s="0" t="s">
        <v>3349</v>
      </c>
      <c r="C1124" s="1" t="n">
        <v>300</v>
      </c>
      <c r="D1124" s="0" t="s">
        <v>104</v>
      </c>
      <c r="E1124" s="0" t="s">
        <v>4245</v>
      </c>
      <c r="G1124" s="174" t="n">
        <f aca="false">MONTH(A1124)+100</f>
        <v>105</v>
      </c>
      <c r="H1124" s="0" t="n">
        <f aca="false">IF(MONTH(A1124)=MONTH(A1123),H1123+1,1001)</f>
        <v>1030</v>
      </c>
      <c r="I1124" s="0" t="str">
        <f aca="false">YEAR(A1124)&amp;RIGHT(G1124,2)&amp;RIGHT(H1124,3)</f>
        <v>202105030</v>
      </c>
      <c r="J1124" s="122" t="s">
        <v>6975</v>
      </c>
      <c r="L1124" s="0" t="s">
        <v>183</v>
      </c>
      <c r="M1124" s="0" t="s">
        <v>2313</v>
      </c>
      <c r="N1124" s="0" t="s">
        <v>80</v>
      </c>
      <c r="O1124" s="7" t="n">
        <v>0.636111111111111</v>
      </c>
      <c r="P1124" s="7" t="n">
        <v>0.660416666666667</v>
      </c>
      <c r="Q1124" s="0" t="s">
        <v>4246</v>
      </c>
      <c r="S1124" s="0" t="s">
        <v>115</v>
      </c>
      <c r="T1124" s="0" t="s">
        <v>6106</v>
      </c>
    </row>
    <row r="1125" customFormat="false" ht="15" hidden="false" customHeight="false" outlineLevel="0" collapsed="false">
      <c r="A1125" s="170" t="n">
        <v>44326</v>
      </c>
      <c r="B1125" s="0" t="s">
        <v>4251</v>
      </c>
      <c r="C1125" s="1" t="n">
        <v>450</v>
      </c>
      <c r="D1125" s="0" t="s">
        <v>821</v>
      </c>
      <c r="E1125" s="0" t="s">
        <v>4252</v>
      </c>
      <c r="G1125" s="174" t="n">
        <f aca="false">MONTH(A1125)+100</f>
        <v>105</v>
      </c>
      <c r="H1125" s="0" t="n">
        <f aca="false">IF(MONTH(A1125)=MONTH(A1124),H1124+1,1001)</f>
        <v>1031</v>
      </c>
      <c r="I1125" s="0" t="str">
        <f aca="false">YEAR(A1125)&amp;RIGHT(G1125,2)&amp;RIGHT(H1125,3)</f>
        <v>202105031</v>
      </c>
      <c r="J1125" s="122" t="s">
        <v>6976</v>
      </c>
      <c r="K1125" s="0" t="s">
        <v>4253</v>
      </c>
      <c r="L1125" s="0" t="s">
        <v>131</v>
      </c>
      <c r="M1125" s="0" t="s">
        <v>2313</v>
      </c>
      <c r="N1125" s="0" t="s">
        <v>80</v>
      </c>
      <c r="O1125" s="57" t="n">
        <v>0.372222222222222</v>
      </c>
      <c r="P1125" s="57" t="n">
        <v>0.40625</v>
      </c>
      <c r="Q1125" s="0" t="s">
        <v>4254</v>
      </c>
      <c r="S1125" s="0" t="s">
        <v>115</v>
      </c>
      <c r="T1125" s="0" t="s">
        <v>6091</v>
      </c>
    </row>
    <row r="1126" customFormat="false" ht="15" hidden="false" customHeight="false" outlineLevel="0" collapsed="false">
      <c r="A1126" s="170" t="n">
        <v>44326</v>
      </c>
      <c r="B1126" s="0" t="s">
        <v>4255</v>
      </c>
      <c r="C1126" s="1" t="n">
        <v>350</v>
      </c>
      <c r="D1126" s="0" t="s">
        <v>821</v>
      </c>
      <c r="E1126" s="0" t="s">
        <v>4256</v>
      </c>
      <c r="G1126" s="174" t="n">
        <f aca="false">MONTH(A1126)+100</f>
        <v>105</v>
      </c>
      <c r="H1126" s="0" t="n">
        <f aca="false">IF(MONTH(A1126)=MONTH(A1125),H1125+1,1001)</f>
        <v>1032</v>
      </c>
      <c r="I1126" s="0" t="str">
        <f aca="false">YEAR(A1126)&amp;RIGHT(G1126,2)&amp;RIGHT(H1126,3)</f>
        <v>202105032</v>
      </c>
      <c r="J1126" s="122" t="s">
        <v>6977</v>
      </c>
      <c r="K1126" s="0" t="s">
        <v>4257</v>
      </c>
      <c r="L1126" s="0" t="s">
        <v>100</v>
      </c>
      <c r="M1126" s="0" t="s">
        <v>2313</v>
      </c>
      <c r="N1126" s="0" t="s">
        <v>80</v>
      </c>
      <c r="O1126" s="7" t="n">
        <v>0.507638888888889</v>
      </c>
      <c r="P1126" s="7" t="n">
        <v>0.584027777777778</v>
      </c>
      <c r="Q1126" s="0" t="s">
        <v>4258</v>
      </c>
      <c r="S1126" s="0" t="s">
        <v>115</v>
      </c>
      <c r="T1126" s="0" t="s">
        <v>6091</v>
      </c>
    </row>
    <row r="1127" customFormat="false" ht="15" hidden="false" customHeight="false" outlineLevel="0" collapsed="false">
      <c r="A1127" s="170" t="n">
        <v>44326</v>
      </c>
      <c r="B1127" s="0" t="s">
        <v>4259</v>
      </c>
      <c r="C1127" s="1" t="n">
        <v>300</v>
      </c>
      <c r="D1127" s="0" t="s">
        <v>821</v>
      </c>
      <c r="E1127" s="0" t="s">
        <v>4260</v>
      </c>
      <c r="G1127" s="174" t="n">
        <f aca="false">MONTH(A1127)+100</f>
        <v>105</v>
      </c>
      <c r="H1127" s="0" t="n">
        <f aca="false">IF(MONTH(A1127)=MONTH(A1126),H1126+1,1001)</f>
        <v>1033</v>
      </c>
      <c r="I1127" s="0" t="str">
        <f aca="false">YEAR(A1127)&amp;RIGHT(G1127,2)&amp;RIGHT(H1127,3)</f>
        <v>202105033</v>
      </c>
      <c r="J1127" s="122" t="s">
        <v>6978</v>
      </c>
      <c r="K1127" s="0" t="s">
        <v>4261</v>
      </c>
      <c r="L1127" s="0" t="s">
        <v>100</v>
      </c>
      <c r="M1127" s="0" t="s">
        <v>2313</v>
      </c>
      <c r="N1127" s="0" t="s">
        <v>80</v>
      </c>
      <c r="O1127" s="7" t="n">
        <v>0.652083333333333</v>
      </c>
      <c r="P1127" s="7" t="n">
        <v>0.65625</v>
      </c>
      <c r="Q1127" s="0" t="s">
        <v>4262</v>
      </c>
      <c r="S1127" s="0" t="s">
        <v>115</v>
      </c>
      <c r="T1127" s="0" t="s">
        <v>6091</v>
      </c>
    </row>
    <row r="1128" customFormat="false" ht="15" hidden="false" customHeight="false" outlineLevel="0" collapsed="false">
      <c r="A1128" s="170" t="n">
        <v>44326</v>
      </c>
      <c r="B1128" s="0" t="s">
        <v>4263</v>
      </c>
      <c r="C1128" s="1" t="n">
        <v>400</v>
      </c>
      <c r="D1128" s="0" t="s">
        <v>821</v>
      </c>
      <c r="E1128" s="0" t="s">
        <v>4264</v>
      </c>
      <c r="G1128" s="174" t="n">
        <f aca="false">MONTH(A1128)+100</f>
        <v>105</v>
      </c>
      <c r="H1128" s="0" t="n">
        <f aca="false">IF(MONTH(A1128)=MONTH(A1127),H1127+1,1001)</f>
        <v>1034</v>
      </c>
      <c r="I1128" s="0" t="str">
        <f aca="false">YEAR(A1128)&amp;RIGHT(G1128,2)&amp;RIGHT(H1128,3)</f>
        <v>202105034</v>
      </c>
      <c r="J1128" s="122" t="s">
        <v>6979</v>
      </c>
      <c r="K1128" s="0" t="s">
        <v>4265</v>
      </c>
      <c r="L1128" s="0" t="s">
        <v>113</v>
      </c>
      <c r="M1128" s="0" t="s">
        <v>2313</v>
      </c>
      <c r="N1128" s="0" t="s">
        <v>80</v>
      </c>
      <c r="O1128" s="7" t="n">
        <v>0.66875</v>
      </c>
      <c r="P1128" s="7" t="n">
        <v>0.70625</v>
      </c>
      <c r="Q1128" s="0" t="s">
        <v>4266</v>
      </c>
      <c r="S1128" s="0" t="s">
        <v>115</v>
      </c>
      <c r="T1128" s="0" t="s">
        <v>6091</v>
      </c>
    </row>
    <row r="1129" customFormat="false" ht="15" hidden="true" customHeight="false" outlineLevel="0" collapsed="false">
      <c r="A1129" s="170" t="n">
        <v>44326</v>
      </c>
      <c r="B1129" s="0" t="s">
        <v>1083</v>
      </c>
      <c r="C1129" s="1" t="n">
        <v>300</v>
      </c>
      <c r="D1129" s="0" t="s">
        <v>104</v>
      </c>
      <c r="E1129" s="0" t="s">
        <v>1084</v>
      </c>
      <c r="G1129" s="174" t="n">
        <f aca="false">MONTH(A1129)+100</f>
        <v>105</v>
      </c>
      <c r="H1129" s="0" t="n">
        <f aca="false">IF(MONTH(A1129)=MONTH(A1128),H1128+1,1001)</f>
        <v>1035</v>
      </c>
      <c r="I1129" s="0" t="str">
        <f aca="false">YEAR(A1129)&amp;RIGHT(G1129,2)&amp;RIGHT(H1129,3)</f>
        <v>202105035</v>
      </c>
      <c r="J1129" s="122" t="s">
        <v>6245</v>
      </c>
      <c r="L1129" s="0" t="s">
        <v>159</v>
      </c>
      <c r="M1129" s="0" t="s">
        <v>2313</v>
      </c>
      <c r="N1129" s="0" t="s">
        <v>80</v>
      </c>
      <c r="O1129" s="85" t="n">
        <v>0.347222222222222</v>
      </c>
      <c r="P1129" s="85" t="n">
        <v>0.359722222222222</v>
      </c>
      <c r="Q1129" s="0" t="s">
        <v>1085</v>
      </c>
      <c r="S1129" s="0" t="s">
        <v>115</v>
      </c>
      <c r="T1129" s="0" t="s">
        <v>6091</v>
      </c>
    </row>
    <row r="1130" customFormat="false" ht="15" hidden="true" customHeight="false" outlineLevel="0" collapsed="false">
      <c r="A1130" s="170" t="n">
        <v>44326</v>
      </c>
      <c r="B1130" s="0" t="s">
        <v>4267</v>
      </c>
      <c r="C1130" s="1" t="n">
        <v>400</v>
      </c>
      <c r="D1130" s="0" t="s">
        <v>104</v>
      </c>
      <c r="E1130" s="0" t="s">
        <v>2033</v>
      </c>
      <c r="G1130" s="174" t="n">
        <f aca="false">MONTH(A1130)+100</f>
        <v>105</v>
      </c>
      <c r="H1130" s="0" t="n">
        <f aca="false">IF(MONTH(A1130)=MONTH(A1129),H1129+1,1001)</f>
        <v>1036</v>
      </c>
      <c r="I1130" s="0" t="str">
        <f aca="false">YEAR(A1130)&amp;RIGHT(G1130,2)&amp;RIGHT(H1130,3)</f>
        <v>202105036</v>
      </c>
      <c r="J1130" s="122" t="s">
        <v>6462</v>
      </c>
      <c r="L1130" s="0" t="s">
        <v>183</v>
      </c>
      <c r="M1130" s="0" t="s">
        <v>2313</v>
      </c>
      <c r="N1130" s="0" t="s">
        <v>80</v>
      </c>
      <c r="O1130" s="7" t="n">
        <v>0.426388888888889</v>
      </c>
      <c r="P1130" s="7" t="n">
        <v>0.453472222222222</v>
      </c>
      <c r="Q1130" s="0" t="s">
        <v>2034</v>
      </c>
      <c r="S1130" s="0" t="s">
        <v>115</v>
      </c>
      <c r="T1130" s="0" t="s">
        <v>6091</v>
      </c>
    </row>
    <row r="1131" customFormat="false" ht="15" hidden="false" customHeight="false" outlineLevel="0" collapsed="false">
      <c r="A1131" s="170" t="n">
        <v>44327</v>
      </c>
      <c r="B1131" s="0" t="s">
        <v>3391</v>
      </c>
      <c r="C1131" s="1" t="n">
        <v>350</v>
      </c>
      <c r="D1131" s="0" t="s">
        <v>821</v>
      </c>
      <c r="E1131" s="0" t="s">
        <v>3392</v>
      </c>
      <c r="G1131" s="174" t="n">
        <f aca="false">MONTH(A1131)+100</f>
        <v>105</v>
      </c>
      <c r="H1131" s="0" t="n">
        <f aca="false">IF(MONTH(A1131)=MONTH(A1130),H1130+1,1001)</f>
        <v>1037</v>
      </c>
      <c r="I1131" s="0" t="str">
        <f aca="false">YEAR(A1131)&amp;RIGHT(G1131,2)&amp;RIGHT(H1131,3)</f>
        <v>202105037</v>
      </c>
      <c r="J1131" s="122" t="s">
        <v>6773</v>
      </c>
      <c r="K1131" s="0" t="s">
        <v>3393</v>
      </c>
      <c r="L1131" s="0" t="s">
        <v>183</v>
      </c>
      <c r="M1131" s="0" t="s">
        <v>2313</v>
      </c>
      <c r="N1131" s="0" t="s">
        <v>80</v>
      </c>
      <c r="O1131" s="85" t="n">
        <v>0.442361111111111</v>
      </c>
      <c r="P1131" s="85" t="n">
        <v>0.484722222222222</v>
      </c>
      <c r="Q1131" s="0" t="s">
        <v>4276</v>
      </c>
      <c r="S1131" s="0" t="s">
        <v>115</v>
      </c>
      <c r="T1131" s="0" t="s">
        <v>6095</v>
      </c>
    </row>
    <row r="1132" customFormat="false" ht="15" hidden="true" customHeight="false" outlineLevel="0" collapsed="false">
      <c r="A1132" s="170" t="n">
        <v>44327</v>
      </c>
      <c r="B1132" s="0" t="s">
        <v>3704</v>
      </c>
      <c r="C1132" s="1" t="n">
        <v>400</v>
      </c>
      <c r="D1132" s="0" t="s">
        <v>104</v>
      </c>
      <c r="E1132" s="0" t="s">
        <v>3705</v>
      </c>
      <c r="G1132" s="174" t="n">
        <f aca="false">MONTH(A1132)+100</f>
        <v>105</v>
      </c>
      <c r="H1132" s="0" t="n">
        <f aca="false">IF(MONTH(A1132)=MONTH(A1131),H1131+1,1001)</f>
        <v>1038</v>
      </c>
      <c r="I1132" s="0" t="str">
        <f aca="false">YEAR(A1132)&amp;RIGHT(G1132,2)&amp;RIGHT(H1132,3)</f>
        <v>202105038</v>
      </c>
      <c r="J1132" s="122" t="s">
        <v>6840</v>
      </c>
      <c r="K1132" s="0" t="s">
        <v>3706</v>
      </c>
      <c r="L1132" s="0" t="s">
        <v>79</v>
      </c>
      <c r="M1132" s="0" t="s">
        <v>2313</v>
      </c>
      <c r="N1132" s="0" t="s">
        <v>80</v>
      </c>
      <c r="O1132" s="7" t="n">
        <v>0.386805555555556</v>
      </c>
      <c r="P1132" s="7" t="n">
        <v>0.423611111111111</v>
      </c>
      <c r="Q1132" s="0" t="s">
        <v>3707</v>
      </c>
      <c r="S1132" s="0" t="s">
        <v>115</v>
      </c>
      <c r="T1132" s="0" t="s">
        <v>6095</v>
      </c>
    </row>
    <row r="1133" customFormat="false" ht="15" hidden="true" customHeight="false" outlineLevel="0" collapsed="false">
      <c r="A1133" s="170" t="n">
        <v>44327</v>
      </c>
      <c r="B1133" s="0" t="s">
        <v>4241</v>
      </c>
      <c r="C1133" s="1" t="n">
        <v>300</v>
      </c>
      <c r="D1133" s="0" t="s">
        <v>104</v>
      </c>
      <c r="E1133" s="0" t="s">
        <v>4242</v>
      </c>
      <c r="G1133" s="174" t="n">
        <f aca="false">MONTH(A1133)+100</f>
        <v>105</v>
      </c>
      <c r="H1133" s="0" t="n">
        <f aca="false">IF(MONTH(A1133)=MONTH(A1132),H1132+1,1001)</f>
        <v>1039</v>
      </c>
      <c r="I1133" s="0" t="str">
        <f aca="false">YEAR(A1133)&amp;RIGHT(G1133,2)&amp;RIGHT(H1133,3)</f>
        <v>202105039</v>
      </c>
      <c r="J1133" s="122" t="s">
        <v>6974</v>
      </c>
      <c r="K1133" s="0" t="s">
        <v>4243</v>
      </c>
      <c r="L1133" s="0" t="s">
        <v>183</v>
      </c>
      <c r="M1133" s="0" t="s">
        <v>2313</v>
      </c>
      <c r="N1133" s="0" t="s">
        <v>80</v>
      </c>
      <c r="O1133" s="7" t="n">
        <v>0.543055555555555</v>
      </c>
      <c r="P1133" s="7" t="n">
        <v>0.560416666666667</v>
      </c>
      <c r="Q1133" s="0" t="s">
        <v>4244</v>
      </c>
      <c r="S1133" s="0" t="s">
        <v>115</v>
      </c>
      <c r="T1133" s="0" t="s">
        <v>6095</v>
      </c>
    </row>
    <row r="1134" customFormat="false" ht="15" hidden="false" customHeight="false" outlineLevel="0" collapsed="false">
      <c r="A1134" s="170" t="n">
        <v>44328</v>
      </c>
      <c r="B1134" s="0" t="s">
        <v>4277</v>
      </c>
      <c r="C1134" s="1" t="n">
        <v>400</v>
      </c>
      <c r="D1134" s="0" t="s">
        <v>821</v>
      </c>
      <c r="E1134" s="0" t="s">
        <v>4278</v>
      </c>
      <c r="G1134" s="174" t="n">
        <f aca="false">MONTH(A1134)+100</f>
        <v>105</v>
      </c>
      <c r="H1134" s="0" t="n">
        <f aca="false">IF(MONTH(A1134)=MONTH(A1133),H1133+1,1001)</f>
        <v>1040</v>
      </c>
      <c r="I1134" s="0" t="str">
        <f aca="false">YEAR(A1134)&amp;RIGHT(G1134,2)&amp;RIGHT(H1134,3)</f>
        <v>202105040</v>
      </c>
      <c r="J1134" s="122" t="s">
        <v>6980</v>
      </c>
      <c r="K1134" s="0" t="s">
        <v>4279</v>
      </c>
      <c r="L1134" s="0" t="s">
        <v>314</v>
      </c>
      <c r="M1134" s="0" t="s">
        <v>2313</v>
      </c>
      <c r="N1134" s="0" t="s">
        <v>80</v>
      </c>
      <c r="O1134" s="7" t="n">
        <v>0.554861111111111</v>
      </c>
      <c r="P1134" s="7" t="n">
        <v>0.592361111111111</v>
      </c>
      <c r="Q1134" s="0" t="s">
        <v>4280</v>
      </c>
      <c r="S1134" s="0" t="s">
        <v>115</v>
      </c>
      <c r="T1134" s="0" t="s">
        <v>6089</v>
      </c>
    </row>
    <row r="1135" customFormat="false" ht="15" hidden="false" customHeight="false" outlineLevel="0" collapsed="false">
      <c r="A1135" s="170" t="n">
        <v>44328</v>
      </c>
      <c r="B1135" s="0" t="s">
        <v>4281</v>
      </c>
      <c r="C1135" s="1" t="n">
        <v>450</v>
      </c>
      <c r="D1135" s="0" t="s">
        <v>821</v>
      </c>
      <c r="E1135" s="122" t="s">
        <v>4282</v>
      </c>
      <c r="F1135" s="0" t="s">
        <v>6088</v>
      </c>
      <c r="G1135" s="174" t="n">
        <f aca="false">MONTH(A1135)+100</f>
        <v>105</v>
      </c>
      <c r="H1135" s="0" t="n">
        <f aca="false">IF(MONTH(A1135)=MONTH(A1134),H1134+1,1001)</f>
        <v>1041</v>
      </c>
      <c r="I1135" s="0" t="str">
        <f aca="false">YEAR(A1135)&amp;RIGHT(G1135,2)&amp;RIGHT(H1135,3)</f>
        <v>202105041</v>
      </c>
      <c r="J1135" s="122" t="s">
        <v>6981</v>
      </c>
      <c r="K1135" s="0" t="s">
        <v>4283</v>
      </c>
      <c r="L1135" s="0" t="s">
        <v>79</v>
      </c>
      <c r="M1135" s="0" t="s">
        <v>2313</v>
      </c>
      <c r="N1135" s="0" t="s">
        <v>80</v>
      </c>
      <c r="O1135" s="7" t="n">
        <v>0.820138888888889</v>
      </c>
      <c r="P1135" s="7" t="n">
        <v>0.822916666666667</v>
      </c>
      <c r="Q1135" s="0" t="s">
        <v>4284</v>
      </c>
      <c r="R1135" s="0" t="s">
        <v>4285</v>
      </c>
      <c r="S1135" s="0" t="s">
        <v>115</v>
      </c>
      <c r="T1135" s="0" t="s">
        <v>6089</v>
      </c>
    </row>
    <row r="1136" customFormat="false" ht="15" hidden="true" customHeight="false" outlineLevel="0" collapsed="false">
      <c r="A1136" s="170" t="n">
        <v>44328</v>
      </c>
      <c r="B1136" s="0" t="s">
        <v>4286</v>
      </c>
      <c r="C1136" s="1" t="n">
        <v>400</v>
      </c>
      <c r="D1136" s="0" t="s">
        <v>104</v>
      </c>
      <c r="E1136" s="0" t="s">
        <v>4287</v>
      </c>
      <c r="G1136" s="174" t="n">
        <f aca="false">MONTH(A1136)+100</f>
        <v>105</v>
      </c>
      <c r="H1136" s="0" t="n">
        <f aca="false">IF(MONTH(A1136)=MONTH(A1135),H1135+1,1001)</f>
        <v>1042</v>
      </c>
      <c r="I1136" s="0" t="str">
        <f aca="false">YEAR(A1136)&amp;RIGHT(G1136,2)&amp;RIGHT(H1136,3)</f>
        <v>202105042</v>
      </c>
      <c r="J1136" s="122" t="s">
        <v>6982</v>
      </c>
      <c r="L1136" s="0" t="s">
        <v>79</v>
      </c>
      <c r="M1136" s="0" t="s">
        <v>2313</v>
      </c>
      <c r="N1136" s="0" t="s">
        <v>80</v>
      </c>
      <c r="O1136" s="7" t="n">
        <v>0.458333333333333</v>
      </c>
      <c r="P1136" s="7" t="n">
        <v>0.461805555555556</v>
      </c>
      <c r="Q1136" s="0" t="s">
        <v>4288</v>
      </c>
      <c r="S1136" s="0" t="s">
        <v>115</v>
      </c>
      <c r="T1136" s="0" t="s">
        <v>6089</v>
      </c>
    </row>
    <row r="1137" customFormat="false" ht="15" hidden="true" customHeight="false" outlineLevel="0" collapsed="false">
      <c r="A1137" s="170" t="n">
        <v>44328</v>
      </c>
      <c r="B1137" s="0" t="s">
        <v>4289</v>
      </c>
      <c r="C1137" s="1" t="n">
        <v>350</v>
      </c>
      <c r="D1137" s="0" t="s">
        <v>104</v>
      </c>
      <c r="E1137" s="0" t="s">
        <v>4290</v>
      </c>
      <c r="G1137" s="174" t="n">
        <f aca="false">MONTH(A1137)+100</f>
        <v>105</v>
      </c>
      <c r="H1137" s="0" t="n">
        <f aca="false">IF(MONTH(A1137)=MONTH(A1136),H1136+1,1001)</f>
        <v>1043</v>
      </c>
      <c r="I1137" s="0" t="str">
        <f aca="false">YEAR(A1137)&amp;RIGHT(G1137,2)&amp;RIGHT(H1137,3)</f>
        <v>202105043</v>
      </c>
      <c r="J1137" s="122" t="s">
        <v>6983</v>
      </c>
      <c r="L1137" s="0" t="s">
        <v>159</v>
      </c>
      <c r="M1137" s="0" t="s">
        <v>2313</v>
      </c>
      <c r="N1137" s="0" t="s">
        <v>80</v>
      </c>
      <c r="O1137" s="7" t="n">
        <v>0.611111111111111</v>
      </c>
      <c r="P1137" s="7" t="n">
        <v>0.638888888888889</v>
      </c>
      <c r="Q1137" s="0" t="s">
        <v>4291</v>
      </c>
      <c r="S1137" s="0" t="s">
        <v>115</v>
      </c>
      <c r="T1137" s="0" t="s">
        <v>6089</v>
      </c>
    </row>
    <row r="1138" customFormat="false" ht="15" hidden="false" customHeight="false" outlineLevel="0" collapsed="false">
      <c r="A1138" s="170" t="n">
        <v>44329</v>
      </c>
      <c r="B1138" s="0" t="s">
        <v>4301</v>
      </c>
      <c r="C1138" s="1" t="n">
        <v>450</v>
      </c>
      <c r="D1138" s="0" t="s">
        <v>821</v>
      </c>
      <c r="E1138" s="0" t="s">
        <v>4302</v>
      </c>
      <c r="G1138" s="174" t="n">
        <f aca="false">MONTH(A1138)+100</f>
        <v>105</v>
      </c>
      <c r="H1138" s="0" t="n">
        <f aca="false">IF(MONTH(A1138)=MONTH(A1137),H1137+1,1001)</f>
        <v>1044</v>
      </c>
      <c r="I1138" s="0" t="str">
        <f aca="false">YEAR(A1138)&amp;RIGHT(G1138,2)&amp;RIGHT(H1138,3)</f>
        <v>202105044</v>
      </c>
      <c r="J1138" s="122" t="s">
        <v>6984</v>
      </c>
      <c r="K1138" s="0" t="s">
        <v>4303</v>
      </c>
      <c r="L1138" s="0" t="s">
        <v>79</v>
      </c>
      <c r="M1138" s="0" t="s">
        <v>2313</v>
      </c>
      <c r="N1138" s="0" t="s">
        <v>80</v>
      </c>
      <c r="O1138" s="85" t="n">
        <v>0.477777777777778</v>
      </c>
      <c r="P1138" s="85" t="n">
        <v>0.497222222222222</v>
      </c>
      <c r="Q1138" s="0" t="s">
        <v>4304</v>
      </c>
      <c r="S1138" s="0" t="s">
        <v>115</v>
      </c>
      <c r="T1138" s="0" t="s">
        <v>6097</v>
      </c>
    </row>
    <row r="1139" customFormat="false" ht="15" hidden="true" customHeight="false" outlineLevel="0" collapsed="false">
      <c r="A1139" s="170" t="n">
        <v>44329</v>
      </c>
      <c r="B1139" s="0" t="s">
        <v>2626</v>
      </c>
      <c r="C1139" s="1" t="n">
        <v>300</v>
      </c>
      <c r="D1139" s="0" t="s">
        <v>104</v>
      </c>
      <c r="E1139" s="0" t="s">
        <v>2627</v>
      </c>
      <c r="G1139" s="174" t="n">
        <f aca="false">MONTH(A1139)+100</f>
        <v>105</v>
      </c>
      <c r="H1139" s="0" t="n">
        <f aca="false">IF(MONTH(A1139)=MONTH(A1138),H1138+1,1001)</f>
        <v>1045</v>
      </c>
      <c r="I1139" s="0" t="str">
        <f aca="false">YEAR(A1139)&amp;RIGHT(G1139,2)&amp;RIGHT(H1139,3)</f>
        <v>202105045</v>
      </c>
      <c r="J1139" s="122" t="s">
        <v>6602</v>
      </c>
      <c r="L1139" s="0" t="s">
        <v>159</v>
      </c>
      <c r="M1139" s="0" t="s">
        <v>2313</v>
      </c>
      <c r="N1139" s="0" t="s">
        <v>80</v>
      </c>
      <c r="O1139" s="7" t="n">
        <v>0.584722222222222</v>
      </c>
      <c r="P1139" s="7" t="n">
        <v>0.602083333333333</v>
      </c>
      <c r="Q1139" s="0" t="s">
        <v>2628</v>
      </c>
      <c r="S1139" s="0" t="s">
        <v>115</v>
      </c>
      <c r="T1139" s="0" t="s">
        <v>6097</v>
      </c>
    </row>
    <row r="1140" customFormat="false" ht="15" hidden="true" customHeight="false" outlineLevel="0" collapsed="false">
      <c r="A1140" s="170" t="n">
        <v>44330</v>
      </c>
      <c r="B1140" s="0" t="s">
        <v>2634</v>
      </c>
      <c r="C1140" s="1" t="n">
        <v>400</v>
      </c>
      <c r="D1140" s="0" t="s">
        <v>104</v>
      </c>
      <c r="E1140" s="0" t="s">
        <v>1254</v>
      </c>
      <c r="G1140" s="174" t="n">
        <f aca="false">MONTH(A1140)+100</f>
        <v>105</v>
      </c>
      <c r="H1140" s="0" t="n">
        <f aca="false">IF(MONTH(A1140)=MONTH(A1139),H1139+1,1001)</f>
        <v>1046</v>
      </c>
      <c r="I1140" s="0" t="str">
        <f aca="false">YEAR(A1140)&amp;RIGHT(G1140,2)&amp;RIGHT(H1140,3)</f>
        <v>202105046</v>
      </c>
      <c r="J1140" s="122" t="s">
        <v>6279</v>
      </c>
      <c r="L1140" s="0" t="s">
        <v>100</v>
      </c>
      <c r="M1140" s="0" t="s">
        <v>2313</v>
      </c>
      <c r="N1140" s="0" t="s">
        <v>80</v>
      </c>
      <c r="O1140" s="7" t="n">
        <v>0.611805555555556</v>
      </c>
      <c r="P1140" s="7" t="n">
        <v>0.621527777777778</v>
      </c>
      <c r="Q1140" s="0" t="s">
        <v>1255</v>
      </c>
      <c r="S1140" s="0" t="s">
        <v>115</v>
      </c>
      <c r="T1140" s="0" t="s">
        <v>5143</v>
      </c>
    </row>
    <row r="1141" customFormat="false" ht="15" hidden="true" customHeight="false" outlineLevel="0" collapsed="false">
      <c r="A1141" s="170" t="n">
        <v>44330</v>
      </c>
      <c r="B1141" s="0" t="s">
        <v>204</v>
      </c>
      <c r="C1141" s="1" t="n">
        <v>500</v>
      </c>
      <c r="D1141" s="0" t="s">
        <v>104</v>
      </c>
      <c r="E1141" s="0" t="s">
        <v>205</v>
      </c>
      <c r="G1141" s="174" t="n">
        <f aca="false">MONTH(A1141)+100</f>
        <v>105</v>
      </c>
      <c r="H1141" s="0" t="n">
        <f aca="false">IF(MONTH(A1141)=MONTH(A1140),H1140+1,1001)</f>
        <v>1047</v>
      </c>
      <c r="I1141" s="0" t="str">
        <f aca="false">YEAR(A1141)&amp;RIGHT(G1141,2)&amp;RIGHT(H1141,3)</f>
        <v>202105047</v>
      </c>
      <c r="J1141" s="122" t="s">
        <v>6107</v>
      </c>
      <c r="K1141" s="0" t="s">
        <v>204</v>
      </c>
      <c r="L1141" s="0" t="s">
        <v>79</v>
      </c>
      <c r="M1141" s="0" t="s">
        <v>2313</v>
      </c>
      <c r="N1141" s="0" t="s">
        <v>80</v>
      </c>
      <c r="O1141" s="7" t="n">
        <v>0.905555555555556</v>
      </c>
      <c r="P1141" s="7" t="n">
        <v>0.94375</v>
      </c>
      <c r="Q1141" s="0" t="s">
        <v>3876</v>
      </c>
      <c r="S1141" s="0" t="s">
        <v>115</v>
      </c>
      <c r="T1141" s="0" t="s">
        <v>5143</v>
      </c>
    </row>
    <row r="1142" customFormat="false" ht="15" hidden="true" customHeight="false" outlineLevel="0" collapsed="false">
      <c r="A1142" s="170" t="n">
        <v>44333</v>
      </c>
      <c r="B1142" s="0" t="s">
        <v>1670</v>
      </c>
      <c r="C1142" s="1" t="n">
        <v>300</v>
      </c>
      <c r="D1142" s="0" t="s">
        <v>104</v>
      </c>
      <c r="E1142" s="0" t="s">
        <v>4315</v>
      </c>
      <c r="G1142" s="174" t="n">
        <f aca="false">MONTH(A1142)+100</f>
        <v>105</v>
      </c>
      <c r="H1142" s="0" t="n">
        <f aca="false">IF(MONTH(A1142)=MONTH(A1141),H1141+1,1001)</f>
        <v>1048</v>
      </c>
      <c r="I1142" s="0" t="str">
        <f aca="false">YEAR(A1142)&amp;RIGHT(G1142,2)&amp;RIGHT(H1142,3)</f>
        <v>202105048</v>
      </c>
      <c r="J1142" s="122" t="s">
        <v>6985</v>
      </c>
      <c r="K1142" s="0" t="s">
        <v>1672</v>
      </c>
      <c r="L1142" s="0" t="s">
        <v>131</v>
      </c>
      <c r="M1142" s="0" t="s">
        <v>2313</v>
      </c>
      <c r="N1142" s="0" t="s">
        <v>80</v>
      </c>
      <c r="O1142" s="85" t="n">
        <v>0.685416666666667</v>
      </c>
      <c r="P1142" s="85" t="n">
        <v>0.729166666666667</v>
      </c>
      <c r="Q1142" s="0" t="s">
        <v>4316</v>
      </c>
      <c r="S1142" s="0" t="s">
        <v>332</v>
      </c>
      <c r="T1142" s="0" t="s">
        <v>6091</v>
      </c>
    </row>
    <row r="1143" customFormat="false" ht="15" hidden="false" customHeight="false" outlineLevel="0" collapsed="false">
      <c r="A1143" s="170" t="n">
        <v>44334</v>
      </c>
      <c r="B1143" s="0" t="s">
        <v>4318</v>
      </c>
      <c r="C1143" s="1" t="n">
        <v>300</v>
      </c>
      <c r="D1143" s="0" t="s">
        <v>821</v>
      </c>
      <c r="E1143" s="0" t="s">
        <v>4319</v>
      </c>
      <c r="G1143" s="174" t="n">
        <f aca="false">MONTH(A1143)+100</f>
        <v>105</v>
      </c>
      <c r="H1143" s="0" t="n">
        <f aca="false">IF(MONTH(A1143)=MONTH(A1142),H1142+1,1001)</f>
        <v>1049</v>
      </c>
      <c r="I1143" s="0" t="str">
        <f aca="false">YEAR(A1143)&amp;RIGHT(G1143,2)&amp;RIGHT(H1143,3)</f>
        <v>202105049</v>
      </c>
      <c r="J1143" s="122" t="s">
        <v>6986</v>
      </c>
      <c r="K1143" s="0" t="s">
        <v>4320</v>
      </c>
      <c r="L1143" s="0" t="s">
        <v>100</v>
      </c>
      <c r="M1143" s="0" t="s">
        <v>2313</v>
      </c>
      <c r="N1143" s="0" t="s">
        <v>80</v>
      </c>
      <c r="O1143" s="85" t="n">
        <v>0.498611111111111</v>
      </c>
      <c r="P1143" s="85" t="n">
        <v>0.515277777777778</v>
      </c>
      <c r="Q1143" s="0" t="s">
        <v>4321</v>
      </c>
      <c r="S1143" s="0" t="s">
        <v>332</v>
      </c>
      <c r="T1143" s="0" t="s">
        <v>6095</v>
      </c>
    </row>
    <row r="1144" customFormat="false" ht="15" hidden="false" customHeight="false" outlineLevel="0" collapsed="false">
      <c r="A1144" s="170" t="n">
        <v>44334</v>
      </c>
      <c r="B1144" s="0" t="s">
        <v>4322</v>
      </c>
      <c r="C1144" s="1" t="n">
        <v>300</v>
      </c>
      <c r="D1144" s="0" t="s">
        <v>821</v>
      </c>
      <c r="E1144" s="0" t="s">
        <v>4323</v>
      </c>
      <c r="G1144" s="174" t="n">
        <f aca="false">MONTH(A1144)+100</f>
        <v>105</v>
      </c>
      <c r="H1144" s="0" t="n">
        <f aca="false">IF(MONTH(A1144)=MONTH(A1143),H1143+1,1001)</f>
        <v>1050</v>
      </c>
      <c r="I1144" s="0" t="str">
        <f aca="false">YEAR(A1144)&amp;RIGHT(G1144,2)&amp;RIGHT(H1144,3)</f>
        <v>202105050</v>
      </c>
      <c r="J1144" s="122" t="s">
        <v>6987</v>
      </c>
      <c r="K1144" s="0" t="s">
        <v>4324</v>
      </c>
      <c r="L1144" s="0" t="s">
        <v>187</v>
      </c>
      <c r="N1144" s="0" t="s">
        <v>72</v>
      </c>
      <c r="O1144" s="7" t="n">
        <v>0.565277777777778</v>
      </c>
      <c r="P1144" s="7" t="n">
        <v>0.565277777777778</v>
      </c>
      <c r="Q1144" s="0" t="s">
        <v>4325</v>
      </c>
      <c r="R1144" s="0" t="s">
        <v>4326</v>
      </c>
      <c r="S1144" s="0" t="s">
        <v>332</v>
      </c>
      <c r="T1144" s="0" t="s">
        <v>6095</v>
      </c>
    </row>
    <row r="1145" customFormat="false" ht="15" hidden="false" customHeight="false" outlineLevel="0" collapsed="false">
      <c r="A1145" s="170" t="n">
        <v>44334</v>
      </c>
      <c r="B1145" s="0" t="s">
        <v>3248</v>
      </c>
      <c r="C1145" s="1" t="n">
        <v>400</v>
      </c>
      <c r="D1145" s="0" t="s">
        <v>821</v>
      </c>
      <c r="E1145" s="0" t="s">
        <v>3249</v>
      </c>
      <c r="G1145" s="174" t="n">
        <f aca="false">MONTH(A1145)+100</f>
        <v>105</v>
      </c>
      <c r="H1145" s="0" t="n">
        <f aca="false">IF(MONTH(A1145)=MONTH(A1144),H1144+1,1001)</f>
        <v>1051</v>
      </c>
      <c r="I1145" s="0" t="str">
        <f aca="false">YEAR(A1145)&amp;RIGHT(G1145,2)&amp;RIGHT(H1145,3)</f>
        <v>202105051</v>
      </c>
      <c r="J1145" s="122" t="s">
        <v>6739</v>
      </c>
      <c r="K1145" s="0" t="s">
        <v>3250</v>
      </c>
      <c r="L1145" s="0" t="s">
        <v>131</v>
      </c>
      <c r="M1145" s="0" t="s">
        <v>2313</v>
      </c>
      <c r="N1145" s="0" t="s">
        <v>80</v>
      </c>
      <c r="O1145" s="7" t="n">
        <v>0.681944444444444</v>
      </c>
      <c r="P1145" s="7" t="n">
        <v>0.702083333333333</v>
      </c>
      <c r="Q1145" s="0" t="s">
        <v>3251</v>
      </c>
      <c r="S1145" s="0" t="s">
        <v>332</v>
      </c>
      <c r="T1145" s="0" t="s">
        <v>6095</v>
      </c>
    </row>
    <row r="1146" customFormat="false" ht="15" hidden="false" customHeight="false" outlineLevel="0" collapsed="false">
      <c r="A1146" s="170" t="n">
        <v>44334</v>
      </c>
      <c r="B1146" s="0" t="s">
        <v>4327</v>
      </c>
      <c r="C1146" s="1" t="n">
        <v>350</v>
      </c>
      <c r="D1146" s="0" t="s">
        <v>821</v>
      </c>
      <c r="E1146" s="0" t="s">
        <v>4328</v>
      </c>
      <c r="G1146" s="174" t="n">
        <f aca="false">MONTH(A1146)+100</f>
        <v>105</v>
      </c>
      <c r="H1146" s="0" t="n">
        <f aca="false">IF(MONTH(A1146)=MONTH(A1145),H1145+1,1001)</f>
        <v>1052</v>
      </c>
      <c r="I1146" s="0" t="str">
        <f aca="false">YEAR(A1146)&amp;RIGHT(G1146,2)&amp;RIGHT(H1146,3)</f>
        <v>202105052</v>
      </c>
      <c r="J1146" s="122" t="s">
        <v>6988</v>
      </c>
      <c r="K1146" s="0" t="s">
        <v>4329</v>
      </c>
      <c r="L1146" s="0" t="s">
        <v>100</v>
      </c>
      <c r="M1146" s="0" t="s">
        <v>2313</v>
      </c>
      <c r="N1146" s="0" t="s">
        <v>80</v>
      </c>
      <c r="O1146" s="7" t="n">
        <v>0.753472222222222</v>
      </c>
      <c r="P1146" s="7" t="n">
        <v>0.779861111111111</v>
      </c>
      <c r="Q1146" s="0" t="s">
        <v>4330</v>
      </c>
      <c r="S1146" s="0" t="s">
        <v>332</v>
      </c>
      <c r="T1146" s="0" t="s">
        <v>6095</v>
      </c>
    </row>
    <row r="1147" customFormat="false" ht="15" hidden="true" customHeight="false" outlineLevel="0" collapsed="false">
      <c r="A1147" s="170" t="n">
        <v>44334</v>
      </c>
      <c r="B1147" s="0" t="s">
        <v>4331</v>
      </c>
      <c r="C1147" s="1" t="n">
        <v>390</v>
      </c>
      <c r="D1147" s="0" t="s">
        <v>821</v>
      </c>
      <c r="E1147" s="0" t="n">
        <v>70939793</v>
      </c>
      <c r="G1147" s="174" t="n">
        <f aca="false">MONTH(A1147)+100</f>
        <v>105</v>
      </c>
      <c r="H1147" s="0" t="n">
        <f aca="false">IF(MONTH(A1147)=MONTH(A1146),H1146+1,1001)</f>
        <v>1053</v>
      </c>
      <c r="I1147" s="0" t="str">
        <f aca="false">YEAR(A1147)&amp;RIGHT(G1147,2)&amp;RIGHT(H1147,3)</f>
        <v>202105053</v>
      </c>
      <c r="J1147" s="122" t="s">
        <v>6989</v>
      </c>
      <c r="K1147" s="0" t="s">
        <v>4332</v>
      </c>
      <c r="L1147" s="0" t="s">
        <v>100</v>
      </c>
      <c r="M1147" s="0" t="s">
        <v>2313</v>
      </c>
      <c r="N1147" s="0" t="s">
        <v>80</v>
      </c>
      <c r="O1147" s="7" t="n">
        <v>0.797222222222222</v>
      </c>
      <c r="P1147" s="7" t="n">
        <v>0.808333333333333</v>
      </c>
      <c r="Q1147" s="0" t="s">
        <v>4333</v>
      </c>
      <c r="S1147" s="0" t="s">
        <v>332</v>
      </c>
      <c r="T1147" s="0" t="s">
        <v>6095</v>
      </c>
    </row>
    <row r="1148" customFormat="false" ht="15" hidden="true" customHeight="false" outlineLevel="0" collapsed="false">
      <c r="A1148" s="170" t="n">
        <v>44334</v>
      </c>
      <c r="B1148" s="0" t="s">
        <v>1292</v>
      </c>
      <c r="C1148" s="1" t="n">
        <v>300</v>
      </c>
      <c r="D1148" s="0" t="s">
        <v>104</v>
      </c>
      <c r="E1148" s="0" t="s">
        <v>4334</v>
      </c>
      <c r="G1148" s="174" t="n">
        <f aca="false">MONTH(A1148)+100</f>
        <v>105</v>
      </c>
      <c r="H1148" s="0" t="n">
        <f aca="false">IF(MONTH(A1148)=MONTH(A1147),H1147+1,1001)</f>
        <v>1054</v>
      </c>
      <c r="I1148" s="0" t="str">
        <f aca="false">YEAR(A1148)&amp;RIGHT(G1148,2)&amp;RIGHT(H1148,3)</f>
        <v>202105054</v>
      </c>
      <c r="J1148" s="122" t="s">
        <v>6990</v>
      </c>
      <c r="L1148" s="0" t="s">
        <v>100</v>
      </c>
      <c r="M1148" s="0" t="s">
        <v>2313</v>
      </c>
      <c r="N1148" s="0" t="s">
        <v>80</v>
      </c>
      <c r="O1148" s="7" t="n">
        <v>0.461805555555556</v>
      </c>
      <c r="P1148" s="7" t="n">
        <v>0.482638888888889</v>
      </c>
      <c r="Q1148" s="0" t="s">
        <v>4335</v>
      </c>
      <c r="S1148" s="0" t="s">
        <v>332</v>
      </c>
      <c r="T1148" s="0" t="s">
        <v>6095</v>
      </c>
    </row>
    <row r="1149" customFormat="false" ht="15" hidden="true" customHeight="false" outlineLevel="0" collapsed="false">
      <c r="A1149" s="170" t="n">
        <v>44334</v>
      </c>
      <c r="B1149" s="0" t="s">
        <v>3629</v>
      </c>
      <c r="C1149" s="1" t="n">
        <v>400</v>
      </c>
      <c r="D1149" s="0" t="s">
        <v>104</v>
      </c>
      <c r="E1149" s="0" t="s">
        <v>4336</v>
      </c>
      <c r="G1149" s="174" t="n">
        <f aca="false">MONTH(A1149)+100</f>
        <v>105</v>
      </c>
      <c r="H1149" s="0" t="n">
        <f aca="false">IF(MONTH(A1149)=MONTH(A1148),H1148+1,1001)</f>
        <v>1055</v>
      </c>
      <c r="I1149" s="0" t="str">
        <f aca="false">YEAR(A1149)&amp;RIGHT(G1149,2)&amp;RIGHT(H1149,3)</f>
        <v>202105055</v>
      </c>
      <c r="J1149" s="122" t="s">
        <v>6991</v>
      </c>
      <c r="L1149" s="0" t="s">
        <v>131</v>
      </c>
      <c r="M1149" s="0" t="s">
        <v>2313</v>
      </c>
      <c r="N1149" s="0" t="s">
        <v>80</v>
      </c>
      <c r="O1149" s="7" t="n">
        <v>0.586111111111111</v>
      </c>
      <c r="P1149" s="7" t="n">
        <v>0.622222222222222</v>
      </c>
      <c r="Q1149" s="0" t="s">
        <v>4337</v>
      </c>
      <c r="S1149" s="0" t="s">
        <v>332</v>
      </c>
      <c r="T1149" s="0" t="s">
        <v>6095</v>
      </c>
    </row>
    <row r="1150" customFormat="false" ht="15" hidden="true" customHeight="false" outlineLevel="0" collapsed="false">
      <c r="A1150" s="170" t="n">
        <v>44334</v>
      </c>
      <c r="B1150" s="0" t="s">
        <v>2821</v>
      </c>
      <c r="C1150" s="1" t="n">
        <v>300</v>
      </c>
      <c r="D1150" s="0" t="s">
        <v>104</v>
      </c>
      <c r="E1150" s="0" t="s">
        <v>2822</v>
      </c>
      <c r="G1150" s="174" t="n">
        <f aca="false">MONTH(A1150)+100</f>
        <v>105</v>
      </c>
      <c r="H1150" s="0" t="n">
        <f aca="false">IF(MONTH(A1150)=MONTH(A1149),H1149+1,1001)</f>
        <v>1056</v>
      </c>
      <c r="I1150" s="0" t="str">
        <f aca="false">YEAR(A1150)&amp;RIGHT(G1150,2)&amp;RIGHT(H1150,3)</f>
        <v>202105056</v>
      </c>
      <c r="J1150" s="122" t="s">
        <v>6644</v>
      </c>
      <c r="L1150" s="0" t="s">
        <v>131</v>
      </c>
      <c r="M1150" s="0" t="s">
        <v>2313</v>
      </c>
      <c r="N1150" s="0" t="s">
        <v>80</v>
      </c>
      <c r="O1150" s="7" t="n">
        <v>0.654166666666667</v>
      </c>
      <c r="P1150" s="7" t="n">
        <v>0.666666666666667</v>
      </c>
      <c r="Q1150" s="0" t="s">
        <v>2823</v>
      </c>
      <c r="S1150" s="0" t="s">
        <v>332</v>
      </c>
      <c r="T1150" s="0" t="s">
        <v>6095</v>
      </c>
    </row>
    <row r="1151" customFormat="false" ht="15" hidden="true" customHeight="false" outlineLevel="0" collapsed="false">
      <c r="A1151" s="170" t="n">
        <v>44335</v>
      </c>
      <c r="B1151" s="0" t="s">
        <v>4340</v>
      </c>
      <c r="C1151" s="1" t="n">
        <v>400</v>
      </c>
      <c r="D1151" s="0" t="s">
        <v>104</v>
      </c>
      <c r="E1151" s="0" t="s">
        <v>4341</v>
      </c>
      <c r="G1151" s="174" t="n">
        <f aca="false">MONTH(A1151)+100</f>
        <v>105</v>
      </c>
      <c r="H1151" s="0" t="n">
        <f aca="false">IF(MONTH(A1151)=MONTH(A1150),H1150+1,1001)</f>
        <v>1057</v>
      </c>
      <c r="I1151" s="0" t="str">
        <f aca="false">YEAR(A1151)&amp;RIGHT(G1151,2)&amp;RIGHT(H1151,3)</f>
        <v>202105057</v>
      </c>
      <c r="J1151" s="122" t="s">
        <v>6992</v>
      </c>
      <c r="L1151" s="0" t="s">
        <v>79</v>
      </c>
      <c r="M1151" s="0" t="s">
        <v>2313</v>
      </c>
      <c r="N1151" s="0" t="s">
        <v>80</v>
      </c>
      <c r="O1151" s="7" t="n">
        <v>0.448611111111111</v>
      </c>
      <c r="P1151" s="7" t="n">
        <v>0.454861111111111</v>
      </c>
      <c r="Q1151" s="0" t="s">
        <v>4342</v>
      </c>
      <c r="S1151" s="0" t="s">
        <v>332</v>
      </c>
      <c r="T1151" s="0" t="s">
        <v>6089</v>
      </c>
    </row>
    <row r="1152" customFormat="false" ht="15" hidden="true" customHeight="false" outlineLevel="0" collapsed="false">
      <c r="A1152" s="170" t="n">
        <v>44335</v>
      </c>
      <c r="B1152" s="0" t="s">
        <v>3190</v>
      </c>
      <c r="C1152" s="1" t="n">
        <v>300</v>
      </c>
      <c r="D1152" s="0" t="s">
        <v>104</v>
      </c>
      <c r="E1152" s="0" t="s">
        <v>4343</v>
      </c>
      <c r="G1152" s="174" t="n">
        <f aca="false">MONTH(A1152)+100</f>
        <v>105</v>
      </c>
      <c r="H1152" s="0" t="n">
        <f aca="false">IF(MONTH(A1152)=MONTH(A1151),H1151+1,1001)</f>
        <v>1058</v>
      </c>
      <c r="I1152" s="0" t="str">
        <f aca="false">YEAR(A1152)&amp;RIGHT(G1152,2)&amp;RIGHT(H1152,3)</f>
        <v>202105058</v>
      </c>
      <c r="J1152" s="122" t="s">
        <v>6993</v>
      </c>
      <c r="L1152" s="0" t="s">
        <v>183</v>
      </c>
      <c r="M1152" s="0" t="s">
        <v>2313</v>
      </c>
      <c r="N1152" s="0" t="s">
        <v>80</v>
      </c>
      <c r="O1152" s="7" t="n">
        <v>0.465972222222222</v>
      </c>
      <c r="P1152" s="7" t="n">
        <v>0.515277777777778</v>
      </c>
      <c r="Q1152" s="0" t="s">
        <v>4344</v>
      </c>
      <c r="S1152" s="0" t="s">
        <v>332</v>
      </c>
      <c r="T1152" s="0" t="s">
        <v>6089</v>
      </c>
    </row>
    <row r="1153" customFormat="false" ht="15" hidden="true" customHeight="false" outlineLevel="0" collapsed="false">
      <c r="A1153" s="170" t="n">
        <v>44335</v>
      </c>
      <c r="B1153" s="0" t="s">
        <v>1944</v>
      </c>
      <c r="C1153" s="1" t="n">
        <v>300</v>
      </c>
      <c r="D1153" s="0" t="s">
        <v>104</v>
      </c>
      <c r="E1153" s="0" t="s">
        <v>4345</v>
      </c>
      <c r="G1153" s="174" t="n">
        <f aca="false">MONTH(A1153)+100</f>
        <v>105</v>
      </c>
      <c r="H1153" s="0" t="n">
        <f aca="false">IF(MONTH(A1153)=MONTH(A1152),H1152+1,1001)</f>
        <v>1059</v>
      </c>
      <c r="I1153" s="0" t="str">
        <f aca="false">YEAR(A1153)&amp;RIGHT(G1153,2)&amp;RIGHT(H1153,3)</f>
        <v>202105059</v>
      </c>
      <c r="J1153" s="122" t="s">
        <v>6994</v>
      </c>
      <c r="L1153" s="0" t="s">
        <v>183</v>
      </c>
      <c r="M1153" s="0" t="s">
        <v>2313</v>
      </c>
      <c r="N1153" s="0" t="s">
        <v>80</v>
      </c>
      <c r="O1153" s="7" t="n">
        <v>0.539583333333333</v>
      </c>
      <c r="P1153" s="7" t="n">
        <v>0.55</v>
      </c>
      <c r="Q1153" s="0" t="s">
        <v>4346</v>
      </c>
      <c r="S1153" s="0" t="s">
        <v>332</v>
      </c>
      <c r="T1153" s="0" t="s">
        <v>6089</v>
      </c>
    </row>
    <row r="1154" customFormat="false" ht="15" hidden="true" customHeight="false" outlineLevel="0" collapsed="false">
      <c r="A1154" s="170" t="n">
        <v>44335</v>
      </c>
      <c r="B1154" s="0" t="s">
        <v>1343</v>
      </c>
      <c r="C1154" s="1" t="n">
        <v>300</v>
      </c>
      <c r="D1154" s="0" t="s">
        <v>104</v>
      </c>
      <c r="E1154" s="0" t="s">
        <v>4347</v>
      </c>
      <c r="G1154" s="174" t="n">
        <f aca="false">MONTH(A1154)+100</f>
        <v>105</v>
      </c>
      <c r="H1154" s="0" t="n">
        <f aca="false">IF(MONTH(A1154)=MONTH(A1153),H1153+1,1001)</f>
        <v>1060</v>
      </c>
      <c r="I1154" s="0" t="str">
        <f aca="false">YEAR(A1154)&amp;RIGHT(G1154,2)&amp;RIGHT(H1154,3)</f>
        <v>202105060</v>
      </c>
      <c r="J1154" s="122" t="s">
        <v>6995</v>
      </c>
      <c r="L1154" s="0" t="s">
        <v>187</v>
      </c>
      <c r="M1154" s="0" t="s">
        <v>2313</v>
      </c>
      <c r="N1154" s="0" t="s">
        <v>80</v>
      </c>
      <c r="O1154" s="7" t="n">
        <v>0.676388888888889</v>
      </c>
      <c r="P1154" s="7" t="n">
        <v>0.676388888888889</v>
      </c>
      <c r="Q1154" s="0" t="s">
        <v>4348</v>
      </c>
      <c r="S1154" s="0" t="s">
        <v>332</v>
      </c>
      <c r="T1154" s="0" t="s">
        <v>6089</v>
      </c>
    </row>
    <row r="1155" customFormat="false" ht="15" hidden="false" customHeight="false" outlineLevel="0" collapsed="false">
      <c r="A1155" s="170" t="n">
        <v>44336</v>
      </c>
      <c r="B1155" s="0" t="s">
        <v>4359</v>
      </c>
      <c r="C1155" s="1" t="n">
        <v>400</v>
      </c>
      <c r="D1155" s="0" t="s">
        <v>821</v>
      </c>
      <c r="E1155" s="0" t="s">
        <v>4360</v>
      </c>
      <c r="G1155" s="174" t="n">
        <f aca="false">MONTH(A1155)+100</f>
        <v>105</v>
      </c>
      <c r="H1155" s="0" t="n">
        <f aca="false">IF(MONTH(A1155)=MONTH(A1154),H1154+1,1001)</f>
        <v>1061</v>
      </c>
      <c r="I1155" s="0" t="str">
        <f aca="false">YEAR(A1155)&amp;RIGHT(G1155,2)&amp;RIGHT(H1155,3)</f>
        <v>202105061</v>
      </c>
      <c r="J1155" s="122" t="s">
        <v>6996</v>
      </c>
      <c r="K1155" s="0" t="s">
        <v>4361</v>
      </c>
      <c r="L1155" s="0" t="s">
        <v>79</v>
      </c>
      <c r="M1155" s="0" t="s">
        <v>2313</v>
      </c>
      <c r="N1155" s="0" t="s">
        <v>80</v>
      </c>
      <c r="O1155" s="7" t="n">
        <v>0.824305555555556</v>
      </c>
      <c r="P1155" s="7" t="n">
        <v>0.859027777777778</v>
      </c>
      <c r="Q1155" s="0" t="s">
        <v>4362</v>
      </c>
      <c r="R1155" s="0" t="s">
        <v>4363</v>
      </c>
      <c r="S1155" s="0" t="s">
        <v>332</v>
      </c>
      <c r="T1155" s="0" t="s">
        <v>6097</v>
      </c>
    </row>
    <row r="1156" customFormat="false" ht="15" hidden="true" customHeight="false" outlineLevel="0" collapsed="false">
      <c r="A1156" s="170" t="n">
        <v>44336</v>
      </c>
      <c r="B1156" s="0" t="s">
        <v>1134</v>
      </c>
      <c r="C1156" s="1" t="n">
        <v>400</v>
      </c>
      <c r="D1156" s="0" t="s">
        <v>104</v>
      </c>
      <c r="E1156" s="0" t="s">
        <v>1135</v>
      </c>
      <c r="G1156" s="174" t="n">
        <f aca="false">MONTH(A1156)+100</f>
        <v>105</v>
      </c>
      <c r="H1156" s="0" t="n">
        <f aca="false">IF(MONTH(A1156)=MONTH(A1155),H1155+1,1001)</f>
        <v>1062</v>
      </c>
      <c r="I1156" s="0" t="str">
        <f aca="false">YEAR(A1156)&amp;RIGHT(G1156,2)&amp;RIGHT(H1156,3)</f>
        <v>202105062</v>
      </c>
      <c r="J1156" s="122" t="s">
        <v>6255</v>
      </c>
      <c r="L1156" s="0" t="s">
        <v>183</v>
      </c>
      <c r="M1156" s="0" t="s">
        <v>2313</v>
      </c>
      <c r="N1156" s="0" t="s">
        <v>80</v>
      </c>
      <c r="O1156" s="85" t="n">
        <v>0.329166666666667</v>
      </c>
      <c r="P1156" s="85" t="n">
        <v>0.336111111111111</v>
      </c>
      <c r="Q1156" s="0" t="s">
        <v>1136</v>
      </c>
      <c r="S1156" s="0" t="s">
        <v>332</v>
      </c>
      <c r="T1156" s="0" t="s">
        <v>6097</v>
      </c>
    </row>
    <row r="1157" customFormat="false" ht="15" hidden="true" customHeight="false" outlineLevel="0" collapsed="false">
      <c r="A1157" s="170" t="n">
        <v>44336</v>
      </c>
      <c r="B1157" s="0" t="s">
        <v>1412</v>
      </c>
      <c r="C1157" s="1" t="n">
        <v>350</v>
      </c>
      <c r="D1157" s="0" t="s">
        <v>104</v>
      </c>
      <c r="E1157" s="0" t="s">
        <v>1498</v>
      </c>
      <c r="G1157" s="174" t="n">
        <f aca="false">MONTH(A1157)+100</f>
        <v>105</v>
      </c>
      <c r="H1157" s="0" t="n">
        <f aca="false">IF(MONTH(A1157)=MONTH(A1156),H1156+1,1001)</f>
        <v>1063</v>
      </c>
      <c r="I1157" s="0" t="str">
        <f aca="false">YEAR(A1157)&amp;RIGHT(G1157,2)&amp;RIGHT(H1157,3)</f>
        <v>202105063</v>
      </c>
      <c r="J1157" s="122" t="s">
        <v>6332</v>
      </c>
      <c r="L1157" s="0" t="s">
        <v>100</v>
      </c>
      <c r="M1157" s="0" t="s">
        <v>2313</v>
      </c>
      <c r="N1157" s="0" t="s">
        <v>80</v>
      </c>
      <c r="O1157" s="7" t="n">
        <v>0.440972222222222</v>
      </c>
      <c r="P1157" s="7" t="n">
        <v>0.45625</v>
      </c>
      <c r="Q1157" s="0" t="s">
        <v>1499</v>
      </c>
      <c r="S1157" s="0" t="s">
        <v>332</v>
      </c>
      <c r="T1157" s="0" t="s">
        <v>6097</v>
      </c>
    </row>
    <row r="1158" customFormat="false" ht="15" hidden="true" customHeight="false" outlineLevel="0" collapsed="false">
      <c r="A1158" s="170" t="n">
        <v>44336</v>
      </c>
      <c r="B1158" s="0" t="s">
        <v>4364</v>
      </c>
      <c r="C1158" s="1" t="n">
        <v>500</v>
      </c>
      <c r="D1158" s="0" t="s">
        <v>104</v>
      </c>
      <c r="E1158" s="0" t="s">
        <v>4365</v>
      </c>
      <c r="G1158" s="174" t="n">
        <f aca="false">MONTH(A1158)+100</f>
        <v>105</v>
      </c>
      <c r="H1158" s="0" t="n">
        <f aca="false">IF(MONTH(A1158)=MONTH(A1157),H1157+1,1001)</f>
        <v>1064</v>
      </c>
      <c r="I1158" s="0" t="str">
        <f aca="false">YEAR(A1158)&amp;RIGHT(G1158,2)&amp;RIGHT(H1158,3)</f>
        <v>202105064</v>
      </c>
      <c r="J1158" s="122" t="s">
        <v>6997</v>
      </c>
      <c r="L1158" s="0" t="s">
        <v>314</v>
      </c>
      <c r="M1158" s="0" t="s">
        <v>2313</v>
      </c>
      <c r="N1158" s="0" t="s">
        <v>80</v>
      </c>
      <c r="O1158" s="7" t="n">
        <v>0.550694444444444</v>
      </c>
      <c r="P1158" s="7" t="n">
        <v>0.563888888888889</v>
      </c>
      <c r="Q1158" s="0" t="s">
        <v>4366</v>
      </c>
      <c r="S1158" s="0" t="s">
        <v>332</v>
      </c>
      <c r="T1158" s="0" t="s">
        <v>6097</v>
      </c>
    </row>
    <row r="1159" customFormat="false" ht="15" hidden="true" customHeight="false" outlineLevel="0" collapsed="false">
      <c r="A1159" s="170" t="n">
        <v>44336</v>
      </c>
      <c r="B1159" s="0" t="s">
        <v>3622</v>
      </c>
      <c r="C1159" s="1" t="n">
        <v>300</v>
      </c>
      <c r="D1159" s="0" t="s">
        <v>104</v>
      </c>
      <c r="E1159" s="0" t="s">
        <v>4367</v>
      </c>
      <c r="G1159" s="174" t="n">
        <f aca="false">MONTH(A1159)+100</f>
        <v>105</v>
      </c>
      <c r="H1159" s="0" t="n">
        <f aca="false">IF(MONTH(A1159)=MONTH(A1158),H1158+1,1001)</f>
        <v>1065</v>
      </c>
      <c r="I1159" s="0" t="str">
        <f aca="false">YEAR(A1159)&amp;RIGHT(G1159,2)&amp;RIGHT(H1159,3)</f>
        <v>202105065</v>
      </c>
      <c r="J1159" s="122" t="s">
        <v>6998</v>
      </c>
      <c r="L1159" s="0" t="s">
        <v>187</v>
      </c>
      <c r="M1159" s="0" t="s">
        <v>2313</v>
      </c>
      <c r="N1159" s="0" t="s">
        <v>80</v>
      </c>
      <c r="O1159" s="7" t="n">
        <v>0.603472222222222</v>
      </c>
      <c r="P1159" s="7" t="n">
        <v>0.640972222222222</v>
      </c>
      <c r="Q1159" s="0" t="s">
        <v>4368</v>
      </c>
      <c r="S1159" s="0" t="s">
        <v>332</v>
      </c>
      <c r="T1159" s="0" t="s">
        <v>6097</v>
      </c>
    </row>
    <row r="1160" customFormat="false" ht="15" hidden="true" customHeight="false" outlineLevel="0" collapsed="false">
      <c r="A1160" s="170" t="n">
        <v>44336</v>
      </c>
      <c r="B1160" s="0" t="s">
        <v>3154</v>
      </c>
      <c r="C1160" s="1" t="n">
        <v>400</v>
      </c>
      <c r="D1160" s="0" t="s">
        <v>104</v>
      </c>
      <c r="E1160" s="0" t="s">
        <v>3155</v>
      </c>
      <c r="G1160" s="174" t="n">
        <f aca="false">MONTH(A1160)+100</f>
        <v>105</v>
      </c>
      <c r="H1160" s="0" t="n">
        <f aca="false">IF(MONTH(A1160)=MONTH(A1159),H1159+1,1001)</f>
        <v>1066</v>
      </c>
      <c r="I1160" s="0" t="str">
        <f aca="false">YEAR(A1160)&amp;RIGHT(G1160,2)&amp;RIGHT(H1160,3)</f>
        <v>202105066</v>
      </c>
      <c r="J1160" s="122" t="s">
        <v>6718</v>
      </c>
      <c r="K1160" s="0" t="s">
        <v>3154</v>
      </c>
      <c r="L1160" s="0" t="s">
        <v>100</v>
      </c>
      <c r="M1160" s="0" t="s">
        <v>2313</v>
      </c>
      <c r="N1160" s="0" t="s">
        <v>80</v>
      </c>
      <c r="O1160" s="7" t="n">
        <v>0.881944444444444</v>
      </c>
      <c r="P1160" s="7" t="n">
        <v>0.911111111111111</v>
      </c>
      <c r="Q1160" s="0" t="s">
        <v>3157</v>
      </c>
      <c r="R1160" s="0" t="s">
        <v>2315</v>
      </c>
      <c r="S1160" s="0" t="s">
        <v>332</v>
      </c>
      <c r="T1160" s="0" t="s">
        <v>6097</v>
      </c>
    </row>
    <row r="1161" customFormat="false" ht="15" hidden="false" customHeight="false" outlineLevel="0" collapsed="false">
      <c r="A1161" s="170" t="n">
        <v>44337</v>
      </c>
      <c r="B1161" s="0" t="s">
        <v>4375</v>
      </c>
      <c r="C1161" s="1" t="n">
        <v>400</v>
      </c>
      <c r="D1161" s="0" t="s">
        <v>821</v>
      </c>
      <c r="E1161" s="0" t="s">
        <v>4376</v>
      </c>
      <c r="G1161" s="174" t="n">
        <f aca="false">MONTH(A1161)+100</f>
        <v>105</v>
      </c>
      <c r="H1161" s="0" t="n">
        <f aca="false">IF(MONTH(A1161)=MONTH(A1160),H1160+1,1001)</f>
        <v>1067</v>
      </c>
      <c r="I1161" s="0" t="str">
        <f aca="false">YEAR(A1161)&amp;RIGHT(G1161,2)&amp;RIGHT(H1161,3)</f>
        <v>202105067</v>
      </c>
      <c r="J1161" s="122" t="s">
        <v>6999</v>
      </c>
      <c r="K1161" s="0" t="s">
        <v>4377</v>
      </c>
      <c r="L1161" s="0" t="s">
        <v>100</v>
      </c>
      <c r="M1161" s="0" t="s">
        <v>2313</v>
      </c>
      <c r="N1161" s="0" t="s">
        <v>80</v>
      </c>
      <c r="O1161" s="7" t="n">
        <v>0.459722222222222</v>
      </c>
      <c r="P1161" s="7" t="n">
        <v>0.606944444444444</v>
      </c>
      <c r="Q1161" s="0" t="s">
        <v>4378</v>
      </c>
      <c r="S1161" s="0" t="s">
        <v>332</v>
      </c>
      <c r="T1161" s="0" t="s">
        <v>5143</v>
      </c>
    </row>
    <row r="1162" customFormat="false" ht="15" hidden="false" customHeight="false" outlineLevel="0" collapsed="false">
      <c r="A1162" s="170" t="n">
        <v>44337</v>
      </c>
      <c r="B1162" s="0" t="s">
        <v>4379</v>
      </c>
      <c r="C1162" s="1" t="n">
        <v>200</v>
      </c>
      <c r="D1162" s="0" t="s">
        <v>821</v>
      </c>
      <c r="E1162" s="0" t="s">
        <v>4380</v>
      </c>
      <c r="G1162" s="174" t="n">
        <f aca="false">MONTH(A1162)+100</f>
        <v>105</v>
      </c>
      <c r="H1162" s="0" t="n">
        <f aca="false">IF(MONTH(A1162)=MONTH(A1161),H1161+1,1001)</f>
        <v>1068</v>
      </c>
      <c r="I1162" s="0" t="str">
        <f aca="false">YEAR(A1162)&amp;RIGHT(G1162,2)&amp;RIGHT(H1162,3)</f>
        <v>202105068</v>
      </c>
      <c r="J1162" s="122" t="s">
        <v>7000</v>
      </c>
      <c r="K1162" s="0" t="s">
        <v>4381</v>
      </c>
      <c r="L1162" s="0" t="s">
        <v>187</v>
      </c>
      <c r="M1162" s="0" t="s">
        <v>2313</v>
      </c>
      <c r="N1162" s="0" t="s">
        <v>80</v>
      </c>
      <c r="O1162" s="7" t="n">
        <v>0.808333333333333</v>
      </c>
      <c r="P1162" s="7" t="n">
        <v>0.827083333333333</v>
      </c>
      <c r="Q1162" s="0" t="s">
        <v>4382</v>
      </c>
      <c r="R1162" s="0" t="s">
        <v>4383</v>
      </c>
      <c r="S1162" s="0" t="s">
        <v>332</v>
      </c>
      <c r="T1162" s="0" t="s">
        <v>5143</v>
      </c>
    </row>
    <row r="1163" customFormat="false" ht="15" hidden="true" customHeight="false" outlineLevel="0" collapsed="false">
      <c r="A1163" s="170" t="n">
        <v>44337</v>
      </c>
      <c r="B1163" s="0" t="s">
        <v>2377</v>
      </c>
      <c r="C1163" s="1" t="n">
        <v>400</v>
      </c>
      <c r="D1163" s="0" t="s">
        <v>104</v>
      </c>
      <c r="E1163" s="0" t="s">
        <v>2015</v>
      </c>
      <c r="G1163" s="174" t="n">
        <f aca="false">MONTH(A1163)+100</f>
        <v>105</v>
      </c>
      <c r="H1163" s="0" t="n">
        <f aca="false">IF(MONTH(A1163)=MONTH(A1162),H1162+1,1001)</f>
        <v>1069</v>
      </c>
      <c r="I1163" s="0" t="str">
        <f aca="false">YEAR(A1163)&amp;RIGHT(G1163,2)&amp;RIGHT(H1163,3)</f>
        <v>202105069</v>
      </c>
      <c r="J1163" s="122" t="s">
        <v>6457</v>
      </c>
      <c r="L1163" s="0" t="s">
        <v>113</v>
      </c>
      <c r="M1163" s="0" t="s">
        <v>2313</v>
      </c>
      <c r="N1163" s="0" t="s">
        <v>80</v>
      </c>
      <c r="O1163" s="7" t="n">
        <v>0.365972222222222</v>
      </c>
      <c r="P1163" s="7" t="n">
        <v>0.390277777777778</v>
      </c>
      <c r="Q1163" s="0" t="s">
        <v>2016</v>
      </c>
      <c r="S1163" s="0" t="s">
        <v>332</v>
      </c>
      <c r="T1163" s="0" t="s">
        <v>5143</v>
      </c>
    </row>
    <row r="1164" customFormat="false" ht="15" hidden="true" customHeight="false" outlineLevel="0" collapsed="false">
      <c r="A1164" s="170" t="n">
        <v>44337</v>
      </c>
      <c r="B1164" s="0" t="s">
        <v>204</v>
      </c>
      <c r="C1164" s="1" t="n">
        <v>500</v>
      </c>
      <c r="D1164" s="0" t="s">
        <v>104</v>
      </c>
      <c r="E1164" s="0" t="s">
        <v>205</v>
      </c>
      <c r="G1164" s="174" t="n">
        <f aca="false">MONTH(A1164)+100</f>
        <v>105</v>
      </c>
      <c r="H1164" s="0" t="n">
        <f aca="false">IF(MONTH(A1164)=MONTH(A1163),H1163+1,1001)</f>
        <v>1070</v>
      </c>
      <c r="I1164" s="0" t="str">
        <f aca="false">YEAR(A1164)&amp;RIGHT(G1164,2)&amp;RIGHT(H1164,3)</f>
        <v>202105070</v>
      </c>
      <c r="J1164" s="122" t="s">
        <v>6107</v>
      </c>
      <c r="K1164" s="0" t="s">
        <v>204</v>
      </c>
      <c r="L1164" s="0" t="s">
        <v>79</v>
      </c>
      <c r="M1164" s="0" t="s">
        <v>2313</v>
      </c>
      <c r="N1164" s="0" t="s">
        <v>80</v>
      </c>
      <c r="O1164" s="7" t="n">
        <v>0.679861111111111</v>
      </c>
      <c r="P1164" s="7" t="n">
        <v>0.718055555555556</v>
      </c>
      <c r="Q1164" s="0" t="s">
        <v>3876</v>
      </c>
      <c r="S1164" s="0" t="s">
        <v>332</v>
      </c>
      <c r="T1164" s="0" t="s">
        <v>5143</v>
      </c>
    </row>
    <row r="1165" customFormat="false" ht="15" hidden="false" customHeight="false" outlineLevel="0" collapsed="false">
      <c r="A1165" s="170" t="n">
        <v>44338</v>
      </c>
      <c r="B1165" s="0" t="s">
        <v>4385</v>
      </c>
      <c r="C1165" s="1" t="n">
        <v>300</v>
      </c>
      <c r="D1165" s="0" t="s">
        <v>821</v>
      </c>
      <c r="E1165" s="0" t="s">
        <v>4386</v>
      </c>
      <c r="G1165" s="174" t="n">
        <f aca="false">MONTH(A1165)+100</f>
        <v>105</v>
      </c>
      <c r="H1165" s="0" t="n">
        <f aca="false">IF(MONTH(A1165)=MONTH(A1164),H1164+1,1001)</f>
        <v>1071</v>
      </c>
      <c r="I1165" s="0" t="str">
        <f aca="false">YEAR(A1165)&amp;RIGHT(G1165,2)&amp;RIGHT(H1165,3)</f>
        <v>202105071</v>
      </c>
      <c r="J1165" s="122" t="s">
        <v>7001</v>
      </c>
      <c r="K1165" s="0" t="s">
        <v>4387</v>
      </c>
      <c r="L1165" s="0" t="s">
        <v>159</v>
      </c>
      <c r="M1165" s="0" t="s">
        <v>2313</v>
      </c>
      <c r="N1165" s="0" t="s">
        <v>80</v>
      </c>
      <c r="O1165" s="7" t="n">
        <v>0.459027777777778</v>
      </c>
      <c r="P1165" s="7" t="n">
        <v>0.472916666666667</v>
      </c>
      <c r="Q1165" s="0" t="s">
        <v>4388</v>
      </c>
      <c r="S1165" s="0" t="s">
        <v>120</v>
      </c>
      <c r="T1165" s="0" t="s">
        <v>6106</v>
      </c>
    </row>
    <row r="1166" customFormat="false" ht="15" hidden="false" customHeight="false" outlineLevel="0" collapsed="false">
      <c r="A1166" s="170" t="n">
        <v>44340</v>
      </c>
      <c r="B1166" s="0" t="s">
        <v>4391</v>
      </c>
      <c r="C1166" s="1" t="n">
        <v>400</v>
      </c>
      <c r="D1166" s="0" t="s">
        <v>821</v>
      </c>
      <c r="E1166" s="122" t="s">
        <v>4392</v>
      </c>
      <c r="F1166" s="0" t="s">
        <v>6088</v>
      </c>
      <c r="G1166" s="174" t="n">
        <f aca="false">MONTH(A1166)+100</f>
        <v>105</v>
      </c>
      <c r="H1166" s="0" t="n">
        <f aca="false">IF(MONTH(A1166)=MONTH(A1165),H1165+1,1001)</f>
        <v>1072</v>
      </c>
      <c r="I1166" s="0" t="str">
        <f aca="false">YEAR(A1166)&amp;RIGHT(G1166,2)&amp;RIGHT(H1166,3)</f>
        <v>202105072</v>
      </c>
      <c r="J1166" s="122" t="s">
        <v>7002</v>
      </c>
      <c r="K1166" s="0" t="s">
        <v>4393</v>
      </c>
      <c r="L1166" s="0" t="s">
        <v>876</v>
      </c>
      <c r="M1166" s="0" t="s">
        <v>2313</v>
      </c>
      <c r="N1166" s="0" t="s">
        <v>80</v>
      </c>
      <c r="O1166" s="7" t="n">
        <v>0.51875</v>
      </c>
      <c r="P1166" s="7" t="n">
        <v>0.573611111111111</v>
      </c>
      <c r="Q1166" s="0" t="s">
        <v>4394</v>
      </c>
      <c r="S1166" s="0" t="s">
        <v>120</v>
      </c>
      <c r="T1166" s="0" t="s">
        <v>6091</v>
      </c>
    </row>
    <row r="1167" customFormat="false" ht="15" hidden="false" customHeight="false" outlineLevel="0" collapsed="false">
      <c r="A1167" s="170" t="n">
        <v>44340</v>
      </c>
      <c r="B1167" s="0" t="s">
        <v>4395</v>
      </c>
      <c r="C1167" s="1" t="n">
        <v>420</v>
      </c>
      <c r="D1167" s="0" t="s">
        <v>821</v>
      </c>
      <c r="E1167" s="0" t="s">
        <v>4396</v>
      </c>
      <c r="G1167" s="174" t="n">
        <f aca="false">MONTH(A1167)+100</f>
        <v>105</v>
      </c>
      <c r="H1167" s="0" t="n">
        <f aca="false">IF(MONTH(A1167)=MONTH(A1166),H1166+1,1001)</f>
        <v>1073</v>
      </c>
      <c r="I1167" s="0" t="str">
        <f aca="false">YEAR(A1167)&amp;RIGHT(G1167,2)&amp;RIGHT(H1167,3)</f>
        <v>202105073</v>
      </c>
      <c r="J1167" s="122" t="s">
        <v>7003</v>
      </c>
      <c r="K1167" s="0" t="s">
        <v>4397</v>
      </c>
      <c r="L1167" s="0" t="s">
        <v>85</v>
      </c>
      <c r="M1167" s="0" t="s">
        <v>2313</v>
      </c>
      <c r="N1167" s="0" t="s">
        <v>80</v>
      </c>
      <c r="O1167" s="7" t="n">
        <v>0.595138888888889</v>
      </c>
      <c r="P1167" s="7" t="n">
        <v>0.615972222222222</v>
      </c>
      <c r="Q1167" s="0" t="s">
        <v>4398</v>
      </c>
      <c r="S1167" s="0" t="s">
        <v>120</v>
      </c>
      <c r="T1167" s="0" t="s">
        <v>6091</v>
      </c>
    </row>
    <row r="1168" customFormat="false" ht="15" hidden="false" customHeight="false" outlineLevel="0" collapsed="false">
      <c r="A1168" s="170" t="n">
        <v>44340</v>
      </c>
      <c r="B1168" s="0" t="s">
        <v>4399</v>
      </c>
      <c r="C1168" s="1" t="n">
        <v>400</v>
      </c>
      <c r="D1168" s="0" t="s">
        <v>821</v>
      </c>
      <c r="E1168" s="0" t="s">
        <v>4400</v>
      </c>
      <c r="G1168" s="174" t="n">
        <f aca="false">MONTH(A1168)+100</f>
        <v>105</v>
      </c>
      <c r="H1168" s="0" t="n">
        <f aca="false">IF(MONTH(A1168)=MONTH(A1167),H1167+1,1001)</f>
        <v>1074</v>
      </c>
      <c r="I1168" s="0" t="str">
        <f aca="false">YEAR(A1168)&amp;RIGHT(G1168,2)&amp;RIGHT(H1168,3)</f>
        <v>202105074</v>
      </c>
      <c r="J1168" s="122" t="s">
        <v>7004</v>
      </c>
      <c r="K1168" s="0" t="s">
        <v>4401</v>
      </c>
      <c r="L1168" s="0" t="s">
        <v>85</v>
      </c>
      <c r="N1168" s="0" t="s">
        <v>72</v>
      </c>
      <c r="O1168" s="7" t="n">
        <v>0.683333333333333</v>
      </c>
      <c r="P1168" s="7" t="n">
        <v>0.683333333333333</v>
      </c>
      <c r="Q1168" s="0" t="s">
        <v>4402</v>
      </c>
      <c r="R1168" s="0" t="s">
        <v>4403</v>
      </c>
      <c r="S1168" s="0" t="s">
        <v>120</v>
      </c>
      <c r="T1168" s="0" t="s">
        <v>6091</v>
      </c>
    </row>
    <row r="1169" customFormat="false" ht="15" hidden="false" customHeight="false" outlineLevel="0" collapsed="false">
      <c r="A1169" s="170" t="n">
        <v>44340</v>
      </c>
      <c r="B1169" s="0" t="s">
        <v>4404</v>
      </c>
      <c r="C1169" s="1" t="n">
        <v>450</v>
      </c>
      <c r="D1169" s="0" t="s">
        <v>821</v>
      </c>
      <c r="E1169" s="0" t="s">
        <v>4405</v>
      </c>
      <c r="G1169" s="174" t="n">
        <f aca="false">MONTH(A1169)+100</f>
        <v>105</v>
      </c>
      <c r="H1169" s="0" t="n">
        <f aca="false">IF(MONTH(A1169)=MONTH(A1168),H1168+1,1001)</f>
        <v>1075</v>
      </c>
      <c r="I1169" s="0" t="str">
        <f aca="false">YEAR(A1169)&amp;RIGHT(G1169,2)&amp;RIGHT(H1169,3)</f>
        <v>202105075</v>
      </c>
      <c r="J1169" s="122" t="s">
        <v>7005</v>
      </c>
      <c r="K1169" s="0" t="s">
        <v>233</v>
      </c>
      <c r="L1169" s="0" t="s">
        <v>79</v>
      </c>
      <c r="N1169" s="0" t="s">
        <v>72</v>
      </c>
      <c r="O1169" s="7" t="n">
        <v>0.683333333333333</v>
      </c>
      <c r="P1169" s="7" t="n">
        <v>0.683333333333333</v>
      </c>
      <c r="Q1169" s="0" t="s">
        <v>4406</v>
      </c>
      <c r="R1169" s="0" t="s">
        <v>4403</v>
      </c>
      <c r="S1169" s="0" t="s">
        <v>120</v>
      </c>
      <c r="T1169" s="0" t="s">
        <v>6091</v>
      </c>
    </row>
    <row r="1170" customFormat="false" ht="15" hidden="true" customHeight="false" outlineLevel="0" collapsed="false">
      <c r="A1170" s="170" t="n">
        <v>44340</v>
      </c>
      <c r="B1170" s="0" t="s">
        <v>3704</v>
      </c>
      <c r="C1170" s="1" t="n">
        <v>400</v>
      </c>
      <c r="D1170" s="0" t="s">
        <v>104</v>
      </c>
      <c r="E1170" s="0" t="s">
        <v>3705</v>
      </c>
      <c r="G1170" s="174" t="n">
        <f aca="false">MONTH(A1170)+100</f>
        <v>105</v>
      </c>
      <c r="H1170" s="0" t="n">
        <f aca="false">IF(MONTH(A1170)=MONTH(A1169),H1169+1,1001)</f>
        <v>1076</v>
      </c>
      <c r="I1170" s="0" t="str">
        <f aca="false">YEAR(A1170)&amp;RIGHT(G1170,2)&amp;RIGHT(H1170,3)</f>
        <v>202105076</v>
      </c>
      <c r="J1170" s="122" t="s">
        <v>6840</v>
      </c>
      <c r="K1170" s="0" t="s">
        <v>3706</v>
      </c>
      <c r="L1170" s="0" t="s">
        <v>79</v>
      </c>
      <c r="M1170" s="0" t="s">
        <v>2313</v>
      </c>
      <c r="N1170" s="0" t="s">
        <v>80</v>
      </c>
      <c r="O1170" s="7" t="n">
        <v>0.340972222222222</v>
      </c>
      <c r="P1170" s="7" t="n">
        <v>0.382638888888889</v>
      </c>
      <c r="Q1170" s="0" t="s">
        <v>3707</v>
      </c>
      <c r="S1170" s="0" t="s">
        <v>120</v>
      </c>
      <c r="T1170" s="0" t="s">
        <v>6091</v>
      </c>
    </row>
    <row r="1171" customFormat="false" ht="15" hidden="true" customHeight="false" outlineLevel="0" collapsed="false">
      <c r="A1171" s="170" t="n">
        <v>44340</v>
      </c>
      <c r="B1171" s="0" t="s">
        <v>3613</v>
      </c>
      <c r="C1171" s="1" t="n">
        <v>400</v>
      </c>
      <c r="D1171" s="0" t="s">
        <v>104</v>
      </c>
      <c r="E1171" s="0" t="s">
        <v>3614</v>
      </c>
      <c r="G1171" s="174" t="n">
        <f aca="false">MONTH(A1171)+100</f>
        <v>105</v>
      </c>
      <c r="H1171" s="0" t="n">
        <f aca="false">IF(MONTH(A1171)=MONTH(A1170),H1170+1,1001)</f>
        <v>1077</v>
      </c>
      <c r="I1171" s="0" t="str">
        <f aca="false">YEAR(A1171)&amp;RIGHT(G1171,2)&amp;RIGHT(H1171,3)</f>
        <v>202105077</v>
      </c>
      <c r="J1171" s="122" t="s">
        <v>6820</v>
      </c>
      <c r="L1171" s="0" t="s">
        <v>113</v>
      </c>
      <c r="M1171" s="0" t="s">
        <v>2313</v>
      </c>
      <c r="N1171" s="0" t="s">
        <v>80</v>
      </c>
      <c r="O1171" s="7" t="n">
        <v>0.428472222222222</v>
      </c>
      <c r="P1171" s="7" t="n">
        <v>0.439583333333333</v>
      </c>
      <c r="Q1171" s="0" t="s">
        <v>3615</v>
      </c>
      <c r="S1171" s="0" t="s">
        <v>120</v>
      </c>
      <c r="T1171" s="0" t="s">
        <v>6091</v>
      </c>
    </row>
    <row r="1172" customFormat="false" ht="15" hidden="true" customHeight="false" outlineLevel="0" collapsed="false">
      <c r="A1172" s="170" t="n">
        <v>44340</v>
      </c>
      <c r="B1172" s="0" t="s">
        <v>4395</v>
      </c>
      <c r="C1172" s="1" t="n">
        <v>300</v>
      </c>
      <c r="D1172" s="0" t="s">
        <v>104</v>
      </c>
      <c r="E1172" s="0" t="s">
        <v>4407</v>
      </c>
      <c r="G1172" s="174" t="n">
        <f aca="false">MONTH(A1172)+100</f>
        <v>105</v>
      </c>
      <c r="H1172" s="0" t="n">
        <f aca="false">IF(MONTH(A1172)=MONTH(A1171),H1171+1,1001)</f>
        <v>1078</v>
      </c>
      <c r="I1172" s="0" t="str">
        <f aca="false">YEAR(A1172)&amp;RIGHT(G1172,2)&amp;RIGHT(H1172,3)</f>
        <v>202105078</v>
      </c>
      <c r="J1172" s="122" t="s">
        <v>7006</v>
      </c>
      <c r="L1172" s="0" t="s">
        <v>85</v>
      </c>
      <c r="M1172" s="0" t="s">
        <v>2313</v>
      </c>
      <c r="N1172" s="0" t="s">
        <v>80</v>
      </c>
      <c r="O1172" s="7" t="n">
        <v>0.635416666666667</v>
      </c>
      <c r="P1172" s="7" t="n">
        <v>0.635416666666667</v>
      </c>
      <c r="Q1172" s="0" t="s">
        <v>4408</v>
      </c>
      <c r="S1172" s="0" t="s">
        <v>120</v>
      </c>
      <c r="T1172" s="0" t="s">
        <v>6091</v>
      </c>
    </row>
    <row r="1173" customFormat="false" ht="15" hidden="true" customHeight="false" outlineLevel="0" collapsed="false">
      <c r="A1173" s="170" t="n">
        <v>44341</v>
      </c>
      <c r="B1173" s="0" t="s">
        <v>4412</v>
      </c>
      <c r="C1173" s="1" t="n">
        <v>300</v>
      </c>
      <c r="D1173" s="0" t="s">
        <v>77</v>
      </c>
      <c r="E1173" s="0" t="s">
        <v>502</v>
      </c>
      <c r="G1173" s="174" t="n">
        <f aca="false">MONTH(A1173)+100</f>
        <v>105</v>
      </c>
      <c r="H1173" s="0" t="n">
        <f aca="false">IF(MONTH(A1173)=MONTH(A1172),H1172+1,1001)</f>
        <v>1079</v>
      </c>
      <c r="I1173" s="0" t="str">
        <f aca="false">YEAR(A1173)&amp;RIGHT(G1173,2)&amp;RIGHT(H1173,3)</f>
        <v>202105079</v>
      </c>
      <c r="J1173" s="122" t="s">
        <v>6152</v>
      </c>
      <c r="L1173" s="0" t="s">
        <v>159</v>
      </c>
      <c r="N1173" s="0" t="s">
        <v>80</v>
      </c>
      <c r="O1173" s="7" t="n">
        <v>0.711805555555555</v>
      </c>
      <c r="P1173" s="113" t="n">
        <v>0.761111111111111</v>
      </c>
      <c r="Q1173" s="0" t="s">
        <v>503</v>
      </c>
      <c r="R1173" s="0" t="s">
        <v>4413</v>
      </c>
      <c r="S1173" s="0" t="s">
        <v>120</v>
      </c>
      <c r="T1173" s="0" t="s">
        <v>6095</v>
      </c>
    </row>
    <row r="1174" customFormat="false" ht="15" hidden="false" customHeight="false" outlineLevel="0" collapsed="false">
      <c r="A1174" s="170" t="n">
        <v>44341</v>
      </c>
      <c r="B1174" s="0" t="s">
        <v>4391</v>
      </c>
      <c r="C1174" s="1" t="n">
        <v>150</v>
      </c>
      <c r="D1174" s="0" t="s">
        <v>821</v>
      </c>
      <c r="E1174" s="0" t="s">
        <v>4392</v>
      </c>
      <c r="G1174" s="174" t="n">
        <f aca="false">MONTH(A1174)+100</f>
        <v>105</v>
      </c>
      <c r="H1174" s="0" t="n">
        <f aca="false">IF(MONTH(A1174)=MONTH(A1173),H1173+1,1001)</f>
        <v>1080</v>
      </c>
      <c r="I1174" s="0" t="str">
        <f aca="false">YEAR(A1174)&amp;RIGHT(G1174,2)&amp;RIGHT(H1174,3)</f>
        <v>202105080</v>
      </c>
      <c r="J1174" s="122" t="s">
        <v>7002</v>
      </c>
      <c r="K1174" s="0" t="s">
        <v>4393</v>
      </c>
      <c r="L1174" s="0" t="s">
        <v>876</v>
      </c>
      <c r="M1174" s="0" t="s">
        <v>2313</v>
      </c>
      <c r="N1174" s="0" t="s">
        <v>80</v>
      </c>
      <c r="O1174" s="7" t="n">
        <v>0.465972222222222</v>
      </c>
      <c r="P1174" s="7" t="n">
        <v>0.498611111111111</v>
      </c>
      <c r="Q1174" s="0" t="s">
        <v>4394</v>
      </c>
      <c r="R1174" s="0" t="s">
        <v>4414</v>
      </c>
      <c r="S1174" s="0" t="s">
        <v>120</v>
      </c>
      <c r="T1174" s="0" t="s">
        <v>6095</v>
      </c>
    </row>
    <row r="1175" customFormat="false" ht="15" hidden="false" customHeight="false" outlineLevel="0" collapsed="false">
      <c r="A1175" s="170" t="n">
        <v>44341</v>
      </c>
      <c r="B1175" s="0" t="s">
        <v>4415</v>
      </c>
      <c r="C1175" s="1" t="n">
        <v>400</v>
      </c>
      <c r="D1175" s="0" t="s">
        <v>821</v>
      </c>
      <c r="E1175" s="0" t="s">
        <v>4416</v>
      </c>
      <c r="G1175" s="174" t="n">
        <f aca="false">MONTH(A1175)+100</f>
        <v>105</v>
      </c>
      <c r="H1175" s="0" t="n">
        <f aca="false">IF(MONTH(A1175)=MONTH(A1174),H1174+1,1001)</f>
        <v>1081</v>
      </c>
      <c r="I1175" s="0" t="str">
        <f aca="false">YEAR(A1175)&amp;RIGHT(G1175,2)&amp;RIGHT(H1175,3)</f>
        <v>202105081</v>
      </c>
      <c r="J1175" s="122" t="s">
        <v>7007</v>
      </c>
      <c r="K1175" s="0" t="s">
        <v>233</v>
      </c>
      <c r="L1175" s="0" t="s">
        <v>113</v>
      </c>
      <c r="M1175" s="0" t="s">
        <v>2313</v>
      </c>
      <c r="N1175" s="0" t="s">
        <v>80</v>
      </c>
      <c r="O1175" s="7" t="n">
        <v>0.521527777777778</v>
      </c>
      <c r="P1175" s="7" t="n">
        <v>0.539583333333333</v>
      </c>
      <c r="Q1175" s="0" t="s">
        <v>4417</v>
      </c>
      <c r="S1175" s="0" t="s">
        <v>120</v>
      </c>
      <c r="T1175" s="0" t="s">
        <v>6095</v>
      </c>
    </row>
    <row r="1176" customFormat="false" ht="15" hidden="false" customHeight="false" outlineLevel="0" collapsed="false">
      <c r="A1176" s="170" t="n">
        <v>44341</v>
      </c>
      <c r="B1176" s="0" t="s">
        <v>4418</v>
      </c>
      <c r="C1176" s="1" t="n">
        <v>400</v>
      </c>
      <c r="D1176" s="0" t="s">
        <v>821</v>
      </c>
      <c r="E1176" s="0" t="s">
        <v>4419</v>
      </c>
      <c r="G1176" s="174" t="n">
        <f aca="false">MONTH(A1176)+100</f>
        <v>105</v>
      </c>
      <c r="H1176" s="0" t="n">
        <f aca="false">IF(MONTH(A1176)=MONTH(A1175),H1175+1,1001)</f>
        <v>1082</v>
      </c>
      <c r="I1176" s="0" t="str">
        <f aca="false">YEAR(A1176)&amp;RIGHT(G1176,2)&amp;RIGHT(H1176,3)</f>
        <v>202105082</v>
      </c>
      <c r="J1176" s="122" t="s">
        <v>7008</v>
      </c>
      <c r="K1176" s="0" t="s">
        <v>4420</v>
      </c>
      <c r="L1176" s="0" t="s">
        <v>1227</v>
      </c>
      <c r="M1176" s="0" t="s">
        <v>2313</v>
      </c>
      <c r="N1176" s="0" t="s">
        <v>80</v>
      </c>
      <c r="O1176" s="7" t="n">
        <v>0.620138888888889</v>
      </c>
      <c r="P1176" s="7" t="n">
        <v>0.653472222222222</v>
      </c>
      <c r="Q1176" s="0" t="s">
        <v>4421</v>
      </c>
      <c r="S1176" s="0" t="s">
        <v>120</v>
      </c>
      <c r="T1176" s="0" t="s">
        <v>6095</v>
      </c>
    </row>
    <row r="1177" customFormat="false" ht="15" hidden="true" customHeight="false" outlineLevel="0" collapsed="false">
      <c r="A1177" s="170" t="n">
        <v>44341</v>
      </c>
      <c r="B1177" s="0" t="s">
        <v>1388</v>
      </c>
      <c r="C1177" s="1" t="n">
        <v>300</v>
      </c>
      <c r="D1177" s="0" t="s">
        <v>104</v>
      </c>
      <c r="E1177" s="0" t="s">
        <v>4423</v>
      </c>
      <c r="G1177" s="174" t="n">
        <f aca="false">MONTH(A1177)+100</f>
        <v>105</v>
      </c>
      <c r="H1177" s="0" t="n">
        <f aca="false">IF(MONTH(A1177)=MONTH(A1176),H1176+1,1001)</f>
        <v>1083</v>
      </c>
      <c r="I1177" s="0" t="str">
        <f aca="false">YEAR(A1177)&amp;RIGHT(G1177,2)&amp;RIGHT(H1177,3)</f>
        <v>202105083</v>
      </c>
      <c r="J1177" s="122" t="s">
        <v>7009</v>
      </c>
      <c r="L1177" s="0" t="s">
        <v>100</v>
      </c>
      <c r="M1177" s="0" t="s">
        <v>2313</v>
      </c>
      <c r="N1177" s="0" t="s">
        <v>80</v>
      </c>
      <c r="O1177" s="85" t="n">
        <v>0.405555555555555</v>
      </c>
      <c r="P1177" s="85" t="n">
        <v>0.405555555555555</v>
      </c>
      <c r="Q1177" s="0" t="s">
        <v>4424</v>
      </c>
      <c r="S1177" s="0" t="s">
        <v>120</v>
      </c>
      <c r="T1177" s="0" t="s">
        <v>6095</v>
      </c>
    </row>
    <row r="1178" customFormat="false" ht="15" hidden="false" customHeight="false" outlineLevel="0" collapsed="false">
      <c r="A1178" s="170" t="n">
        <v>44342</v>
      </c>
      <c r="B1178" s="0" t="s">
        <v>4281</v>
      </c>
      <c r="C1178" s="1" t="n">
        <v>450</v>
      </c>
      <c r="D1178" s="0" t="s">
        <v>821</v>
      </c>
      <c r="E1178" s="0" t="s">
        <v>4282</v>
      </c>
      <c r="G1178" s="174" t="n">
        <f aca="false">MONTH(A1178)+100</f>
        <v>105</v>
      </c>
      <c r="H1178" s="0" t="n">
        <f aca="false">IF(MONTH(A1178)=MONTH(A1177),H1177+1,1001)</f>
        <v>1084</v>
      </c>
      <c r="I1178" s="0" t="str">
        <f aca="false">YEAR(A1178)&amp;RIGHT(G1178,2)&amp;RIGHT(H1178,3)</f>
        <v>202105084</v>
      </c>
      <c r="J1178" s="122" t="s">
        <v>6981</v>
      </c>
      <c r="K1178" s="0" t="s">
        <v>4283</v>
      </c>
      <c r="L1178" s="0" t="s">
        <v>79</v>
      </c>
      <c r="M1178" s="0" t="s">
        <v>2313</v>
      </c>
      <c r="N1178" s="0" t="s">
        <v>80</v>
      </c>
      <c r="O1178" s="7" t="n">
        <v>0.257638888888889</v>
      </c>
      <c r="P1178" s="7" t="n">
        <v>0.288194444444444</v>
      </c>
      <c r="Q1178" s="0" t="s">
        <v>4284</v>
      </c>
      <c r="S1178" s="0" t="s">
        <v>120</v>
      </c>
      <c r="T1178" s="0" t="s">
        <v>6089</v>
      </c>
    </row>
    <row r="1179" customFormat="false" ht="15" hidden="false" customHeight="false" outlineLevel="0" collapsed="false">
      <c r="A1179" s="170" t="n">
        <v>44342</v>
      </c>
      <c r="B1179" s="0" t="s">
        <v>3170</v>
      </c>
      <c r="C1179" s="1" t="n">
        <v>430</v>
      </c>
      <c r="D1179" s="0" t="s">
        <v>821</v>
      </c>
      <c r="E1179" s="0" t="s">
        <v>3171</v>
      </c>
      <c r="G1179" s="174" t="n">
        <f aca="false">MONTH(A1179)+100</f>
        <v>105</v>
      </c>
      <c r="H1179" s="0" t="n">
        <f aca="false">IF(MONTH(A1179)=MONTH(A1178),H1178+1,1001)</f>
        <v>1085</v>
      </c>
      <c r="I1179" s="0" t="str">
        <f aca="false">YEAR(A1179)&amp;RIGHT(G1179,2)&amp;RIGHT(H1179,3)</f>
        <v>202105085</v>
      </c>
      <c r="J1179" s="122" t="s">
        <v>6719</v>
      </c>
      <c r="K1179" s="0" t="s">
        <v>3172</v>
      </c>
      <c r="L1179" s="0" t="s">
        <v>113</v>
      </c>
      <c r="M1179" s="0" t="s">
        <v>2313</v>
      </c>
      <c r="N1179" s="0" t="s">
        <v>80</v>
      </c>
      <c r="O1179" s="7" t="n">
        <v>0.682638888888889</v>
      </c>
      <c r="P1179" s="7" t="n">
        <v>0.727083333333333</v>
      </c>
      <c r="Q1179" s="0" t="s">
        <v>3173</v>
      </c>
      <c r="S1179" s="0" t="s">
        <v>120</v>
      </c>
      <c r="T1179" s="0" t="s">
        <v>6089</v>
      </c>
    </row>
    <row r="1180" customFormat="false" ht="15" hidden="true" customHeight="false" outlineLevel="0" collapsed="false">
      <c r="A1180" s="170" t="n">
        <v>44342</v>
      </c>
      <c r="B1180" s="0" t="s">
        <v>2839</v>
      </c>
      <c r="C1180" s="1" t="n">
        <v>450</v>
      </c>
      <c r="D1180" s="0" t="s">
        <v>104</v>
      </c>
      <c r="E1180" s="0" t="s">
        <v>2840</v>
      </c>
      <c r="G1180" s="174" t="n">
        <f aca="false">MONTH(A1180)+100</f>
        <v>105</v>
      </c>
      <c r="H1180" s="0" t="n">
        <f aca="false">IF(MONTH(A1180)=MONTH(A1179),H1179+1,1001)</f>
        <v>1086</v>
      </c>
      <c r="I1180" s="0" t="str">
        <f aca="false">YEAR(A1180)&amp;RIGHT(G1180,2)&amp;RIGHT(H1180,3)</f>
        <v>202105086</v>
      </c>
      <c r="J1180" s="122" t="s">
        <v>6649</v>
      </c>
      <c r="L1180" s="0" t="s">
        <v>131</v>
      </c>
      <c r="M1180" s="0" t="s">
        <v>2313</v>
      </c>
      <c r="N1180" s="0" t="s">
        <v>80</v>
      </c>
      <c r="O1180" s="7" t="n">
        <v>0.585416666666667</v>
      </c>
      <c r="P1180" s="7" t="n">
        <v>0.613888888888889</v>
      </c>
      <c r="Q1180" s="0" t="s">
        <v>2841</v>
      </c>
      <c r="S1180" s="0" t="s">
        <v>120</v>
      </c>
      <c r="T1180" s="0" t="s">
        <v>6089</v>
      </c>
    </row>
    <row r="1181" customFormat="false" ht="15" hidden="false" customHeight="false" outlineLevel="0" collapsed="false">
      <c r="A1181" s="170" t="n">
        <v>44344</v>
      </c>
      <c r="B1181" s="0" t="s">
        <v>4434</v>
      </c>
      <c r="C1181" s="1" t="n">
        <v>380</v>
      </c>
      <c r="D1181" s="0" t="s">
        <v>821</v>
      </c>
      <c r="E1181" s="0" t="s">
        <v>4435</v>
      </c>
      <c r="G1181" s="174" t="n">
        <f aca="false">MONTH(A1181)+100</f>
        <v>105</v>
      </c>
      <c r="H1181" s="0" t="n">
        <f aca="false">IF(MONTH(A1181)=MONTH(A1180),H1180+1,1001)</f>
        <v>1087</v>
      </c>
      <c r="I1181" s="0" t="str">
        <f aca="false">YEAR(A1181)&amp;RIGHT(G1181,2)&amp;RIGHT(H1181,3)</f>
        <v>202105087</v>
      </c>
      <c r="J1181" s="122" t="s">
        <v>7010</v>
      </c>
      <c r="K1181" s="0" t="s">
        <v>4436</v>
      </c>
      <c r="L1181" s="0" t="s">
        <v>100</v>
      </c>
      <c r="M1181" s="0" t="s">
        <v>2313</v>
      </c>
      <c r="N1181" s="0" t="s">
        <v>80</v>
      </c>
      <c r="O1181" s="7" t="n">
        <v>0.382638888888889</v>
      </c>
      <c r="P1181" s="7" t="n">
        <v>0.404861111111111</v>
      </c>
      <c r="Q1181" s="0" t="s">
        <v>4437</v>
      </c>
      <c r="S1181" s="0" t="s">
        <v>120</v>
      </c>
      <c r="T1181" s="0" t="s">
        <v>5143</v>
      </c>
    </row>
    <row r="1182" customFormat="false" ht="15" hidden="true" customHeight="false" outlineLevel="0" collapsed="false">
      <c r="A1182" s="170" t="n">
        <v>44344</v>
      </c>
      <c r="B1182" s="0" t="s">
        <v>1504</v>
      </c>
      <c r="C1182" s="1" t="n">
        <v>350</v>
      </c>
      <c r="D1182" s="0" t="s">
        <v>104</v>
      </c>
      <c r="E1182" s="0" t="s">
        <v>669</v>
      </c>
      <c r="G1182" s="174" t="n">
        <f aca="false">MONTH(A1182)+100</f>
        <v>105</v>
      </c>
      <c r="H1182" s="0" t="n">
        <f aca="false">IF(MONTH(A1182)=MONTH(A1181),H1181+1,1001)</f>
        <v>1088</v>
      </c>
      <c r="I1182" s="0" t="str">
        <f aca="false">YEAR(A1182)&amp;RIGHT(G1182,2)&amp;RIGHT(H1182,3)</f>
        <v>202105088</v>
      </c>
      <c r="J1182" s="122" t="s">
        <v>6172</v>
      </c>
      <c r="L1182" s="0" t="s">
        <v>113</v>
      </c>
      <c r="M1182" s="0" t="s">
        <v>2313</v>
      </c>
      <c r="N1182" s="0" t="s">
        <v>80</v>
      </c>
      <c r="O1182" s="7" t="n">
        <v>0.464583333333333</v>
      </c>
      <c r="P1182" s="7" t="n">
        <v>0.739583333333333</v>
      </c>
      <c r="Q1182" s="0" t="s">
        <v>670</v>
      </c>
      <c r="S1182" s="0" t="s">
        <v>120</v>
      </c>
      <c r="T1182" s="0" t="s">
        <v>5143</v>
      </c>
    </row>
    <row r="1183" customFormat="false" ht="15" hidden="false" customHeight="false" outlineLevel="0" collapsed="false">
      <c r="A1183" s="170" t="n">
        <v>44345</v>
      </c>
      <c r="B1183" s="0" t="s">
        <v>3931</v>
      </c>
      <c r="C1183" s="1" t="n">
        <v>450</v>
      </c>
      <c r="D1183" s="0" t="s">
        <v>821</v>
      </c>
      <c r="E1183" s="0" t="s">
        <v>4442</v>
      </c>
      <c r="G1183" s="174" t="n">
        <f aca="false">MONTH(A1183)+100</f>
        <v>105</v>
      </c>
      <c r="H1183" s="0" t="n">
        <f aca="false">IF(MONTH(A1183)=MONTH(A1182),H1182+1,1001)</f>
        <v>1089</v>
      </c>
      <c r="I1183" s="0" t="str">
        <f aca="false">YEAR(A1183)&amp;RIGHT(G1183,2)&amp;RIGHT(H1183,3)</f>
        <v>202105089</v>
      </c>
      <c r="J1183" s="122" t="s">
        <v>7011</v>
      </c>
      <c r="K1183" s="0" t="s">
        <v>233</v>
      </c>
      <c r="L1183" s="0" t="s">
        <v>79</v>
      </c>
      <c r="M1183" s="0" t="s">
        <v>2313</v>
      </c>
      <c r="N1183" s="0" t="s">
        <v>80</v>
      </c>
      <c r="O1183" s="7" t="n">
        <v>0.576388888888889</v>
      </c>
      <c r="P1183" s="7" t="n">
        <v>0.585416666666667</v>
      </c>
      <c r="Q1183" s="0" t="s">
        <v>4443</v>
      </c>
      <c r="S1183" s="0" t="s">
        <v>120</v>
      </c>
      <c r="T1183" s="0" t="s">
        <v>6106</v>
      </c>
    </row>
    <row r="1184" customFormat="false" ht="15" hidden="true" customHeight="false" outlineLevel="0" collapsed="false">
      <c r="A1184" s="170" t="n">
        <v>44345</v>
      </c>
      <c r="B1184" s="0" t="s">
        <v>1479</v>
      </c>
      <c r="C1184" s="1" t="n">
        <v>300</v>
      </c>
      <c r="D1184" s="0" t="s">
        <v>104</v>
      </c>
      <c r="E1184" s="0" t="s">
        <v>4444</v>
      </c>
      <c r="G1184" s="174" t="n">
        <f aca="false">MONTH(A1184)+100</f>
        <v>105</v>
      </c>
      <c r="H1184" s="0" t="n">
        <f aca="false">IF(MONTH(A1184)=MONTH(A1183),H1183+1,1001)</f>
        <v>1090</v>
      </c>
      <c r="I1184" s="0" t="str">
        <f aca="false">YEAR(A1184)&amp;RIGHT(G1184,2)&amp;RIGHT(H1184,3)</f>
        <v>202105090</v>
      </c>
      <c r="J1184" s="122" t="s">
        <v>7012</v>
      </c>
      <c r="L1184" s="0" t="s">
        <v>183</v>
      </c>
      <c r="M1184" s="0" t="s">
        <v>2313</v>
      </c>
      <c r="N1184" s="0" t="s">
        <v>80</v>
      </c>
      <c r="O1184" s="7" t="n">
        <v>0.421527777777778</v>
      </c>
      <c r="P1184" s="7" t="n">
        <v>0.44375</v>
      </c>
      <c r="Q1184" s="0" t="s">
        <v>4445</v>
      </c>
      <c r="S1184" s="0" t="s">
        <v>120</v>
      </c>
      <c r="T1184" s="0" t="s">
        <v>6106</v>
      </c>
    </row>
    <row r="1185" customFormat="false" ht="15" hidden="true" customHeight="false" outlineLevel="0" collapsed="false">
      <c r="A1185" s="170" t="n">
        <v>44345</v>
      </c>
      <c r="B1185" s="0" t="s">
        <v>1670</v>
      </c>
      <c r="C1185" s="1" t="n">
        <v>300</v>
      </c>
      <c r="D1185" s="0" t="s">
        <v>104</v>
      </c>
      <c r="E1185" s="0" t="s">
        <v>4446</v>
      </c>
      <c r="G1185" s="174" t="n">
        <f aca="false">MONTH(A1185)+100</f>
        <v>105</v>
      </c>
      <c r="H1185" s="0" t="n">
        <f aca="false">IF(MONTH(A1185)=MONTH(A1184),H1184+1,1001)</f>
        <v>1091</v>
      </c>
      <c r="I1185" s="0" t="str">
        <f aca="false">YEAR(A1185)&amp;RIGHT(G1185,2)&amp;RIGHT(H1185,3)</f>
        <v>202105091</v>
      </c>
      <c r="J1185" s="122" t="s">
        <v>7013</v>
      </c>
      <c r="L1185" s="0" t="s">
        <v>131</v>
      </c>
      <c r="M1185" s="0" t="s">
        <v>2313</v>
      </c>
      <c r="N1185" s="0" t="s">
        <v>80</v>
      </c>
      <c r="O1185" s="85" t="n">
        <v>0.45625</v>
      </c>
      <c r="P1185" s="85" t="n">
        <v>0.474305555555556</v>
      </c>
      <c r="Q1185" s="0" t="s">
        <v>4447</v>
      </c>
      <c r="S1185" s="0" t="s">
        <v>120</v>
      </c>
      <c r="T1185" s="0" t="s">
        <v>6106</v>
      </c>
    </row>
    <row r="1186" customFormat="false" ht="15" hidden="true" customHeight="false" outlineLevel="0" collapsed="false">
      <c r="A1186" s="170" t="n">
        <v>44345</v>
      </c>
      <c r="B1186" s="0" t="s">
        <v>3072</v>
      </c>
      <c r="C1186" s="1" t="n">
        <v>300</v>
      </c>
      <c r="D1186" s="0" t="s">
        <v>104</v>
      </c>
      <c r="E1186" s="0" t="s">
        <v>4448</v>
      </c>
      <c r="G1186" s="174" t="n">
        <f aca="false">MONTH(A1186)+100</f>
        <v>105</v>
      </c>
      <c r="H1186" s="0" t="n">
        <f aca="false">IF(MONTH(A1186)=MONTH(A1185),H1185+1,1001)</f>
        <v>1092</v>
      </c>
      <c r="I1186" s="0" t="str">
        <f aca="false">YEAR(A1186)&amp;RIGHT(G1186,2)&amp;RIGHT(H1186,3)</f>
        <v>202105092</v>
      </c>
      <c r="J1186" s="122" t="s">
        <v>7014</v>
      </c>
      <c r="L1186" s="0" t="s">
        <v>113</v>
      </c>
      <c r="M1186" s="0" t="s">
        <v>2313</v>
      </c>
      <c r="N1186" s="0" t="s">
        <v>80</v>
      </c>
      <c r="O1186" s="7" t="n">
        <v>0.606944444444444</v>
      </c>
      <c r="P1186" s="7" t="n">
        <v>0.620833333333333</v>
      </c>
      <c r="Q1186" s="0" t="s">
        <v>4449</v>
      </c>
      <c r="S1186" s="0" t="s">
        <v>120</v>
      </c>
      <c r="T1186" s="0" t="s">
        <v>6106</v>
      </c>
    </row>
    <row r="1187" customFormat="false" ht="15" hidden="false" customHeight="false" outlineLevel="0" collapsed="false">
      <c r="A1187" s="170" t="n">
        <v>44346</v>
      </c>
      <c r="B1187" s="0" t="s">
        <v>4451</v>
      </c>
      <c r="C1187" s="1" t="n">
        <v>390</v>
      </c>
      <c r="D1187" s="0" t="s">
        <v>821</v>
      </c>
      <c r="E1187" s="122" t="s">
        <v>4452</v>
      </c>
      <c r="F1187" s="0" t="s">
        <v>6088</v>
      </c>
      <c r="G1187" s="174" t="n">
        <f aca="false">MONTH(A1187)+100</f>
        <v>105</v>
      </c>
      <c r="H1187" s="0" t="n">
        <f aca="false">IF(MONTH(A1187)=MONTH(A1186),H1186+1,1001)</f>
        <v>1093</v>
      </c>
      <c r="I1187" s="0" t="str">
        <f aca="false">YEAR(A1187)&amp;RIGHT(G1187,2)&amp;RIGHT(H1187,3)</f>
        <v>202105093</v>
      </c>
      <c r="J1187" s="122" t="s">
        <v>7015</v>
      </c>
      <c r="K1187" s="0" t="s">
        <v>4453</v>
      </c>
      <c r="L1187" s="0" t="s">
        <v>314</v>
      </c>
      <c r="N1187" s="0" t="s">
        <v>72</v>
      </c>
      <c r="O1187" s="7" t="n">
        <v>0.813194444444444</v>
      </c>
      <c r="P1187" s="7" t="n">
        <v>0.838888888888889</v>
      </c>
      <c r="Q1187" s="0" t="s">
        <v>4454</v>
      </c>
      <c r="R1187" s="0" t="s">
        <v>4455</v>
      </c>
      <c r="S1187" s="0" t="s">
        <v>120</v>
      </c>
      <c r="T1187" s="0" t="s">
        <v>6110</v>
      </c>
    </row>
    <row r="1188" customFormat="false" ht="15" hidden="true" customHeight="false" outlineLevel="0" collapsed="false">
      <c r="A1188" s="170" t="n">
        <v>44346</v>
      </c>
      <c r="B1188" s="0" t="s">
        <v>1948</v>
      </c>
      <c r="C1188" s="1" t="n">
        <v>300</v>
      </c>
      <c r="D1188" s="0" t="s">
        <v>104</v>
      </c>
      <c r="E1188" s="0" t="s">
        <v>4456</v>
      </c>
      <c r="G1188" s="174" t="n">
        <f aca="false">MONTH(A1188)+100</f>
        <v>105</v>
      </c>
      <c r="H1188" s="0" t="n">
        <f aca="false">IF(MONTH(A1188)=MONTH(A1187),H1187+1,1001)</f>
        <v>1094</v>
      </c>
      <c r="I1188" s="0" t="str">
        <f aca="false">YEAR(A1188)&amp;RIGHT(G1188,2)&amp;RIGHT(H1188,3)</f>
        <v>202105094</v>
      </c>
      <c r="J1188" s="122" t="s">
        <v>7016</v>
      </c>
      <c r="L1188" s="0" t="s">
        <v>187</v>
      </c>
      <c r="M1188" s="0" t="s">
        <v>2313</v>
      </c>
      <c r="N1188" s="0" t="s">
        <v>80</v>
      </c>
      <c r="O1188" s="7" t="n">
        <v>0.572222222222222</v>
      </c>
      <c r="P1188" s="7" t="n">
        <v>0.586805555555556</v>
      </c>
      <c r="Q1188" s="0" t="s">
        <v>4457</v>
      </c>
      <c r="S1188" s="0" t="s">
        <v>120</v>
      </c>
      <c r="T1188" s="0" t="s">
        <v>6110</v>
      </c>
    </row>
    <row r="1189" customFormat="false" ht="15" hidden="true" customHeight="false" outlineLevel="0" collapsed="false">
      <c r="A1189" s="170" t="n">
        <v>44346</v>
      </c>
      <c r="B1189" s="0" t="s">
        <v>4458</v>
      </c>
      <c r="C1189" s="1" t="n">
        <v>300</v>
      </c>
      <c r="D1189" s="0" t="s">
        <v>104</v>
      </c>
      <c r="E1189" s="0" t="s">
        <v>4459</v>
      </c>
      <c r="G1189" s="174" t="n">
        <f aca="false">MONTH(A1189)+100</f>
        <v>105</v>
      </c>
      <c r="H1189" s="0" t="n">
        <f aca="false">IF(MONTH(A1189)=MONTH(A1188),H1188+1,1001)</f>
        <v>1095</v>
      </c>
      <c r="I1189" s="0" t="str">
        <f aca="false">YEAR(A1189)&amp;RIGHT(G1189,2)&amp;RIGHT(H1189,3)</f>
        <v>202105095</v>
      </c>
      <c r="J1189" s="122" t="s">
        <v>7017</v>
      </c>
      <c r="L1189" s="0" t="s">
        <v>113</v>
      </c>
      <c r="M1189" s="0" t="s">
        <v>2313</v>
      </c>
      <c r="N1189" s="0" t="s">
        <v>80</v>
      </c>
      <c r="O1189" s="7" t="n">
        <v>0.775694444444444</v>
      </c>
      <c r="P1189" s="7" t="n">
        <v>0.797222222222222</v>
      </c>
      <c r="Q1189" s="0" t="s">
        <v>4460</v>
      </c>
      <c r="S1189" s="0" t="s">
        <v>120</v>
      </c>
      <c r="T1189" s="0" t="s">
        <v>6110</v>
      </c>
    </row>
    <row r="1190" customFormat="false" ht="15" hidden="false" customHeight="false" outlineLevel="0" collapsed="false">
      <c r="A1190" s="170" t="n">
        <v>44347</v>
      </c>
      <c r="B1190" s="0" t="s">
        <v>4463</v>
      </c>
      <c r="C1190" s="1" t="n">
        <v>500</v>
      </c>
      <c r="D1190" s="0" t="s">
        <v>821</v>
      </c>
      <c r="E1190" s="0" t="s">
        <v>4464</v>
      </c>
      <c r="G1190" s="174" t="n">
        <f aca="false">MONTH(A1190)+100</f>
        <v>105</v>
      </c>
      <c r="H1190" s="0" t="n">
        <f aca="false">IF(MONTH(A1190)=MONTH(A1189),H1189+1,1001)</f>
        <v>1096</v>
      </c>
      <c r="I1190" s="0" t="str">
        <f aca="false">YEAR(A1190)&amp;RIGHT(G1190,2)&amp;RIGHT(H1190,3)</f>
        <v>202105096</v>
      </c>
      <c r="J1190" s="122" t="s">
        <v>7018</v>
      </c>
      <c r="K1190" s="0" t="s">
        <v>4465</v>
      </c>
      <c r="L1190" s="0" t="s">
        <v>113</v>
      </c>
      <c r="M1190" s="0" t="s">
        <v>2313</v>
      </c>
      <c r="N1190" s="0" t="s">
        <v>80</v>
      </c>
      <c r="O1190" s="7" t="n">
        <v>0.459722222222222</v>
      </c>
      <c r="P1190" s="7" t="n">
        <v>0.510416666666667</v>
      </c>
      <c r="Q1190" s="0" t="s">
        <v>4466</v>
      </c>
      <c r="R1190" s="0" t="s">
        <v>4467</v>
      </c>
      <c r="S1190" s="0" t="s">
        <v>120</v>
      </c>
      <c r="T1190" s="0" t="s">
        <v>6091</v>
      </c>
    </row>
    <row r="1191" customFormat="false" ht="15" hidden="false" customHeight="false" outlineLevel="0" collapsed="false">
      <c r="A1191" s="170" t="n">
        <v>44347</v>
      </c>
      <c r="B1191" s="0" t="s">
        <v>4468</v>
      </c>
      <c r="C1191" s="1" t="n">
        <v>300</v>
      </c>
      <c r="D1191" s="0" t="s">
        <v>821</v>
      </c>
      <c r="E1191" s="0" t="s">
        <v>4469</v>
      </c>
      <c r="G1191" s="174" t="n">
        <f aca="false">MONTH(A1191)+100</f>
        <v>105</v>
      </c>
      <c r="H1191" s="0" t="n">
        <f aca="false">IF(MONTH(A1191)=MONTH(A1190),H1190+1,1001)</f>
        <v>1097</v>
      </c>
      <c r="I1191" s="0" t="str">
        <f aca="false">YEAR(A1191)&amp;RIGHT(G1191,2)&amp;RIGHT(H1191,3)</f>
        <v>202105097</v>
      </c>
      <c r="J1191" s="122" t="s">
        <v>7019</v>
      </c>
      <c r="K1191" s="0" t="s">
        <v>233</v>
      </c>
      <c r="L1191" s="0" t="s">
        <v>159</v>
      </c>
      <c r="M1191" s="0" t="s">
        <v>2313</v>
      </c>
      <c r="N1191" s="0" t="s">
        <v>80</v>
      </c>
      <c r="O1191" s="7" t="n">
        <v>0.585416666666667</v>
      </c>
      <c r="P1191" s="7" t="n">
        <v>0.595833333333333</v>
      </c>
      <c r="Q1191" s="0" t="s">
        <v>4470</v>
      </c>
      <c r="S1191" s="0" t="s">
        <v>120</v>
      </c>
      <c r="T1191" s="0" t="s">
        <v>6091</v>
      </c>
    </row>
    <row r="1192" customFormat="false" ht="15" hidden="true" customHeight="false" outlineLevel="0" collapsed="false">
      <c r="A1192" s="170" t="n">
        <v>44347</v>
      </c>
      <c r="B1192" s="0" t="s">
        <v>2201</v>
      </c>
      <c r="C1192" s="1" t="n">
        <v>400</v>
      </c>
      <c r="D1192" s="0" t="s">
        <v>104</v>
      </c>
      <c r="E1192" s="0" t="s">
        <v>1129</v>
      </c>
      <c r="G1192" s="174" t="n">
        <f aca="false">MONTH(A1192)+100</f>
        <v>105</v>
      </c>
      <c r="H1192" s="0" t="n">
        <f aca="false">IF(MONTH(A1192)=MONTH(A1191),H1191+1,1001)</f>
        <v>1098</v>
      </c>
      <c r="I1192" s="0" t="str">
        <f aca="false">YEAR(A1192)&amp;RIGHT(G1192,2)&amp;RIGHT(H1192,3)</f>
        <v>202105098</v>
      </c>
      <c r="J1192" s="122" t="s">
        <v>6254</v>
      </c>
      <c r="L1192" s="0" t="s">
        <v>113</v>
      </c>
      <c r="M1192" s="0" t="s">
        <v>2313</v>
      </c>
      <c r="N1192" s="0" t="s">
        <v>80</v>
      </c>
      <c r="O1192" s="7" t="n">
        <v>0.351388888888889</v>
      </c>
      <c r="P1192" s="7" t="n">
        <v>0.3875</v>
      </c>
      <c r="Q1192" s="0" t="s">
        <v>1130</v>
      </c>
      <c r="S1192" s="0" t="s">
        <v>120</v>
      </c>
      <c r="T1192" s="0" t="s">
        <v>6091</v>
      </c>
    </row>
    <row r="1193" customFormat="false" ht="15" hidden="true" customHeight="false" outlineLevel="0" collapsed="false">
      <c r="A1193" s="170" t="n">
        <v>44347</v>
      </c>
      <c r="B1193" s="0" t="s">
        <v>1204</v>
      </c>
      <c r="C1193" s="1" t="n">
        <v>300</v>
      </c>
      <c r="D1193" s="0" t="s">
        <v>104</v>
      </c>
      <c r="E1193" s="0" t="s">
        <v>4471</v>
      </c>
      <c r="G1193" s="174" t="n">
        <f aca="false">MONTH(A1193)+100</f>
        <v>105</v>
      </c>
      <c r="H1193" s="0" t="n">
        <f aca="false">IF(MONTH(A1193)=MONTH(A1192),H1192+1,1001)</f>
        <v>1099</v>
      </c>
      <c r="I1193" s="0" t="str">
        <f aca="false">YEAR(A1193)&amp;RIGHT(G1193,2)&amp;RIGHT(H1193,3)</f>
        <v>202105099</v>
      </c>
      <c r="J1193" s="122" t="s">
        <v>7020</v>
      </c>
      <c r="L1193" s="0" t="s">
        <v>79</v>
      </c>
      <c r="M1193" s="0" t="s">
        <v>2313</v>
      </c>
      <c r="N1193" s="0" t="s">
        <v>80</v>
      </c>
      <c r="O1193" s="7" t="n">
        <v>0.63125</v>
      </c>
      <c r="P1193" s="7" t="n">
        <v>0.680555555555555</v>
      </c>
      <c r="Q1193" s="0" t="s">
        <v>4472</v>
      </c>
      <c r="S1193" s="0" t="s">
        <v>120</v>
      </c>
      <c r="T1193" s="0" t="s">
        <v>6091</v>
      </c>
    </row>
    <row r="1194" customFormat="false" ht="15" hidden="true" customHeight="false" outlineLevel="0" collapsed="false">
      <c r="A1194" s="170" t="n">
        <v>44347</v>
      </c>
      <c r="B1194" s="0" t="s">
        <v>4473</v>
      </c>
      <c r="C1194" s="1" t="n">
        <v>450</v>
      </c>
      <c r="D1194" s="0" t="s">
        <v>104</v>
      </c>
      <c r="E1194" s="0" t="s">
        <v>4474</v>
      </c>
      <c r="G1194" s="174" t="n">
        <f aca="false">MONTH(A1194)+100</f>
        <v>105</v>
      </c>
      <c r="H1194" s="0" t="n">
        <f aca="false">IF(MONTH(A1194)=MONTH(A1193),H1193+1,1001)</f>
        <v>1100</v>
      </c>
      <c r="I1194" s="0" t="str">
        <f aca="false">YEAR(A1194)&amp;RIGHT(G1194,2)&amp;RIGHT(H1194,3)</f>
        <v>202105100</v>
      </c>
      <c r="J1194" s="122" t="s">
        <v>7021</v>
      </c>
      <c r="L1194" s="0" t="s">
        <v>183</v>
      </c>
      <c r="M1194" s="0" t="s">
        <v>2313</v>
      </c>
      <c r="N1194" s="0" t="s">
        <v>80</v>
      </c>
      <c r="O1194" s="7" t="n">
        <v>0.716666666666667</v>
      </c>
      <c r="P1194" s="7" t="n">
        <v>0.754166666666667</v>
      </c>
      <c r="Q1194" s="0" t="s">
        <v>4475</v>
      </c>
      <c r="S1194" s="0" t="s">
        <v>120</v>
      </c>
      <c r="T1194" s="0" t="s">
        <v>6091</v>
      </c>
    </row>
    <row r="1195" customFormat="false" ht="15" hidden="false" customHeight="false" outlineLevel="0" collapsed="false">
      <c r="A1195" s="170" t="n">
        <v>44348</v>
      </c>
      <c r="B1195" s="0" t="s">
        <v>4478</v>
      </c>
      <c r="C1195" s="1" t="n">
        <v>370</v>
      </c>
      <c r="D1195" s="0" t="s">
        <v>821</v>
      </c>
      <c r="E1195" s="0" t="s">
        <v>4479</v>
      </c>
      <c r="G1195" s="174" t="n">
        <f aca="false">MONTH(A1195)+100</f>
        <v>106</v>
      </c>
      <c r="H1195" s="0" t="n">
        <f aca="false">IF(MONTH(A1195)=MONTH(A1194),H1194+1,1001)</f>
        <v>1001</v>
      </c>
      <c r="I1195" s="0" t="str">
        <f aca="false">YEAR(A1195)&amp;RIGHT(G1195,2)&amp;RIGHT(H1195,3)</f>
        <v>202106001</v>
      </c>
      <c r="J1195" s="122" t="s">
        <v>7022</v>
      </c>
      <c r="K1195" s="0" t="s">
        <v>4480</v>
      </c>
      <c r="L1195" s="0" t="s">
        <v>100</v>
      </c>
      <c r="M1195" s="0" t="s">
        <v>2313</v>
      </c>
      <c r="N1195" s="0" t="s">
        <v>80</v>
      </c>
      <c r="O1195" s="7" t="n">
        <v>0.558333333333333</v>
      </c>
      <c r="P1195" s="7" t="n">
        <v>0.577777777777778</v>
      </c>
      <c r="Q1195" s="0" t="s">
        <v>4481</v>
      </c>
      <c r="S1195" s="0" t="s">
        <v>75</v>
      </c>
      <c r="T1195" s="0" t="s">
        <v>6095</v>
      </c>
    </row>
    <row r="1196" customFormat="false" ht="15" hidden="true" customHeight="false" outlineLevel="0" collapsed="false">
      <c r="A1196" s="170" t="n">
        <v>44348</v>
      </c>
      <c r="B1196" s="0" t="s">
        <v>2483</v>
      </c>
      <c r="C1196" s="1" t="n">
        <v>350</v>
      </c>
      <c r="D1196" s="0" t="s">
        <v>104</v>
      </c>
      <c r="E1196" s="0" t="s">
        <v>2484</v>
      </c>
      <c r="G1196" s="174" t="n">
        <f aca="false">MONTH(A1196)+100</f>
        <v>106</v>
      </c>
      <c r="H1196" s="0" t="n">
        <f aca="false">IF(MONTH(A1196)=MONTH(A1195),H1195+1,1001)</f>
        <v>1002</v>
      </c>
      <c r="I1196" s="0" t="str">
        <f aca="false">YEAR(A1196)&amp;RIGHT(G1196,2)&amp;RIGHT(H1196,3)</f>
        <v>202106002</v>
      </c>
      <c r="J1196" s="122" t="s">
        <v>6569</v>
      </c>
      <c r="L1196" s="0" t="s">
        <v>113</v>
      </c>
      <c r="M1196" s="0" t="s">
        <v>2313</v>
      </c>
      <c r="N1196" s="0" t="s">
        <v>80</v>
      </c>
      <c r="O1196" s="7" t="n">
        <v>0.364583333333333</v>
      </c>
      <c r="P1196" s="7" t="n">
        <v>0.401388888888889</v>
      </c>
      <c r="Q1196" s="0" t="s">
        <v>2485</v>
      </c>
      <c r="S1196" s="0" t="s">
        <v>75</v>
      </c>
      <c r="T1196" s="0" t="s">
        <v>6095</v>
      </c>
    </row>
    <row r="1197" customFormat="false" ht="15" hidden="true" customHeight="false" outlineLevel="0" collapsed="false">
      <c r="A1197" s="170" t="n">
        <v>44348</v>
      </c>
      <c r="B1197" s="0" t="s">
        <v>2377</v>
      </c>
      <c r="C1197" s="1" t="n">
        <v>400</v>
      </c>
      <c r="D1197" s="0" t="s">
        <v>104</v>
      </c>
      <c r="E1197" s="0" t="s">
        <v>2015</v>
      </c>
      <c r="G1197" s="174" t="n">
        <f aca="false">MONTH(A1197)+100</f>
        <v>106</v>
      </c>
      <c r="H1197" s="0" t="n">
        <f aca="false">IF(MONTH(A1197)=MONTH(A1196),H1196+1,1001)</f>
        <v>1003</v>
      </c>
      <c r="I1197" s="0" t="str">
        <f aca="false">YEAR(A1197)&amp;RIGHT(G1197,2)&amp;RIGHT(H1197,3)</f>
        <v>202106003</v>
      </c>
      <c r="J1197" s="122" t="s">
        <v>6457</v>
      </c>
      <c r="L1197" s="0" t="s">
        <v>113</v>
      </c>
      <c r="M1197" s="0" t="s">
        <v>2313</v>
      </c>
      <c r="N1197" s="0" t="s">
        <v>80</v>
      </c>
      <c r="O1197" s="7" t="n">
        <v>0.417361111111111</v>
      </c>
      <c r="P1197" s="7" t="n">
        <v>0.43125</v>
      </c>
      <c r="Q1197" s="0" t="s">
        <v>2016</v>
      </c>
      <c r="S1197" s="0" t="s">
        <v>75</v>
      </c>
      <c r="T1197" s="0" t="s">
        <v>6095</v>
      </c>
    </row>
    <row r="1198" customFormat="false" ht="15" hidden="true" customHeight="false" outlineLevel="0" collapsed="false">
      <c r="A1198" s="170" t="n">
        <v>44348</v>
      </c>
      <c r="B1198" s="0" t="s">
        <v>4482</v>
      </c>
      <c r="C1198" s="1" t="n">
        <v>300</v>
      </c>
      <c r="D1198" s="0" t="s">
        <v>104</v>
      </c>
      <c r="E1198" s="0" t="s">
        <v>4483</v>
      </c>
      <c r="G1198" s="174" t="n">
        <f aca="false">MONTH(A1198)+100</f>
        <v>106</v>
      </c>
      <c r="H1198" s="0" t="n">
        <f aca="false">IF(MONTH(A1198)=MONTH(A1197),H1197+1,1001)</f>
        <v>1004</v>
      </c>
      <c r="I1198" s="0" t="str">
        <f aca="false">YEAR(A1198)&amp;RIGHT(G1198,2)&amp;RIGHT(H1198,3)</f>
        <v>202106004</v>
      </c>
      <c r="J1198" s="122" t="s">
        <v>7023</v>
      </c>
      <c r="L1198" s="0" t="s">
        <v>159</v>
      </c>
      <c r="M1198" s="0" t="s">
        <v>2313</v>
      </c>
      <c r="N1198" s="0" t="s">
        <v>80</v>
      </c>
      <c r="O1198" s="7" t="n">
        <v>0.598611111111111</v>
      </c>
      <c r="P1198" s="7" t="n">
        <v>0.623611111111111</v>
      </c>
      <c r="Q1198" s="0" t="s">
        <v>4484</v>
      </c>
      <c r="S1198" s="0" t="s">
        <v>75</v>
      </c>
      <c r="T1198" s="0" t="s">
        <v>6095</v>
      </c>
    </row>
    <row r="1199" customFormat="false" ht="15" hidden="true" customHeight="false" outlineLevel="0" collapsed="false">
      <c r="A1199" s="170" t="n">
        <v>44348</v>
      </c>
      <c r="B1199" s="0" t="s">
        <v>4485</v>
      </c>
      <c r="C1199" s="1" t="n">
        <v>450</v>
      </c>
      <c r="D1199" s="0" t="s">
        <v>104</v>
      </c>
      <c r="E1199" s="0" t="s">
        <v>4486</v>
      </c>
      <c r="G1199" s="174" t="n">
        <f aca="false">MONTH(A1199)+100</f>
        <v>106</v>
      </c>
      <c r="H1199" s="0" t="n">
        <f aca="false">IF(MONTH(A1199)=MONTH(A1198),H1198+1,1001)</f>
        <v>1005</v>
      </c>
      <c r="I1199" s="0" t="str">
        <f aca="false">YEAR(A1199)&amp;RIGHT(G1199,2)&amp;RIGHT(H1199,3)</f>
        <v>202106005</v>
      </c>
      <c r="J1199" s="122" t="s">
        <v>7024</v>
      </c>
      <c r="L1199" s="0" t="s">
        <v>314</v>
      </c>
      <c r="M1199" s="0" t="s">
        <v>2313</v>
      </c>
      <c r="N1199" s="0" t="s">
        <v>80</v>
      </c>
      <c r="O1199" s="7" t="n">
        <v>0.663194444444444</v>
      </c>
      <c r="P1199" s="7" t="n">
        <v>0.677777777777778</v>
      </c>
      <c r="Q1199" s="0" t="s">
        <v>4487</v>
      </c>
      <c r="S1199" s="0" t="s">
        <v>75</v>
      </c>
      <c r="T1199" s="0" t="s">
        <v>6095</v>
      </c>
    </row>
    <row r="1200" customFormat="false" ht="15" hidden="true" customHeight="false" outlineLevel="0" collapsed="false">
      <c r="A1200" s="170" t="n">
        <v>44348</v>
      </c>
      <c r="B1200" s="0" t="s">
        <v>4488</v>
      </c>
      <c r="C1200" s="1" t="n">
        <v>350</v>
      </c>
      <c r="D1200" s="0" t="s">
        <v>104</v>
      </c>
      <c r="E1200" s="0" t="s">
        <v>4489</v>
      </c>
      <c r="G1200" s="174" t="n">
        <f aca="false">MONTH(A1200)+100</f>
        <v>106</v>
      </c>
      <c r="H1200" s="0" t="n">
        <f aca="false">IF(MONTH(A1200)=MONTH(A1199),H1199+1,1001)</f>
        <v>1006</v>
      </c>
      <c r="I1200" s="0" t="str">
        <f aca="false">YEAR(A1200)&amp;RIGHT(G1200,2)&amp;RIGHT(H1200,3)</f>
        <v>202106006</v>
      </c>
      <c r="J1200" s="122" t="s">
        <v>7025</v>
      </c>
      <c r="L1200" s="0" t="s">
        <v>183</v>
      </c>
      <c r="M1200" s="0" t="s">
        <v>2313</v>
      </c>
      <c r="N1200" s="0" t="s">
        <v>80</v>
      </c>
      <c r="O1200" s="7" t="n">
        <v>0.789583333333333</v>
      </c>
      <c r="P1200" s="7" t="n">
        <v>0.806944444444444</v>
      </c>
      <c r="Q1200" s="0" t="s">
        <v>4490</v>
      </c>
      <c r="S1200" s="0" t="s">
        <v>75</v>
      </c>
      <c r="T1200" s="0" t="s">
        <v>6095</v>
      </c>
    </row>
    <row r="1201" customFormat="false" ht="15" hidden="false" customHeight="false" outlineLevel="0" collapsed="false">
      <c r="A1201" s="170" t="n">
        <v>44348</v>
      </c>
      <c r="B1201" s="0" t="s">
        <v>4491</v>
      </c>
      <c r="C1201" s="1" t="n">
        <v>300</v>
      </c>
      <c r="D1201" s="0" t="s">
        <v>4350</v>
      </c>
      <c r="E1201" s="0" t="s">
        <v>4492</v>
      </c>
      <c r="G1201" s="174" t="n">
        <f aca="false">MONTH(A1201)+100</f>
        <v>106</v>
      </c>
      <c r="H1201" s="0" t="n">
        <f aca="false">IF(MONTH(A1201)=MONTH(A1200),H1200+1,1001)</f>
        <v>1007</v>
      </c>
      <c r="I1201" s="0" t="str">
        <f aca="false">YEAR(A1201)&amp;RIGHT(G1201,2)&amp;RIGHT(H1201,3)</f>
        <v>202106007</v>
      </c>
      <c r="J1201" s="122" t="s">
        <v>7026</v>
      </c>
      <c r="K1201" s="0" t="s">
        <v>4493</v>
      </c>
      <c r="L1201" s="0" t="s">
        <v>394</v>
      </c>
      <c r="M1201" s="0" t="s">
        <v>2313</v>
      </c>
      <c r="N1201" s="0" t="s">
        <v>80</v>
      </c>
      <c r="O1201" s="7" t="n">
        <v>0.488888888888889</v>
      </c>
      <c r="P1201" s="7" t="n">
        <v>0.519444444444444</v>
      </c>
      <c r="Q1201" s="0" t="s">
        <v>4494</v>
      </c>
      <c r="S1201" s="0" t="s">
        <v>75</v>
      </c>
      <c r="T1201" s="0" t="s">
        <v>6095</v>
      </c>
    </row>
    <row r="1202" customFormat="false" ht="15" hidden="false" customHeight="false" outlineLevel="0" collapsed="false">
      <c r="A1202" s="170" t="n">
        <v>44349</v>
      </c>
      <c r="B1202" s="0" t="s">
        <v>4500</v>
      </c>
      <c r="C1202" s="1" t="n">
        <v>340</v>
      </c>
      <c r="D1202" s="0" t="s">
        <v>821</v>
      </c>
      <c r="E1202" s="0" t="s">
        <v>4501</v>
      </c>
      <c r="G1202" s="174" t="n">
        <f aca="false">MONTH(A1202)+100</f>
        <v>106</v>
      </c>
      <c r="H1202" s="0" t="n">
        <f aca="false">IF(MONTH(A1202)=MONTH(A1201),H1201+1,1001)</f>
        <v>1008</v>
      </c>
      <c r="I1202" s="0" t="str">
        <f aca="false">YEAR(A1202)&amp;RIGHT(G1202,2)&amp;RIGHT(H1202,3)</f>
        <v>202106008</v>
      </c>
      <c r="J1202" s="122" t="s">
        <v>7027</v>
      </c>
      <c r="K1202" s="0" t="s">
        <v>4502</v>
      </c>
      <c r="L1202" s="0" t="s">
        <v>100</v>
      </c>
      <c r="M1202" s="0" t="s">
        <v>2313</v>
      </c>
      <c r="N1202" s="0" t="s">
        <v>80</v>
      </c>
      <c r="O1202" s="7" t="n">
        <v>0.415277777777778</v>
      </c>
      <c r="P1202" s="7" t="n">
        <v>0.425</v>
      </c>
      <c r="Q1202" s="0" t="s">
        <v>4503</v>
      </c>
      <c r="R1202" s="0" t="s">
        <v>3178</v>
      </c>
      <c r="S1202" s="0" t="s">
        <v>75</v>
      </c>
      <c r="T1202" s="0" t="s">
        <v>6089</v>
      </c>
    </row>
    <row r="1203" customFormat="false" ht="15" hidden="true" customHeight="false" outlineLevel="0" collapsed="false">
      <c r="A1203" s="170" t="n">
        <v>44349</v>
      </c>
      <c r="B1203" s="0" t="s">
        <v>3098</v>
      </c>
      <c r="C1203" s="1" t="n">
        <v>300</v>
      </c>
      <c r="D1203" s="0" t="s">
        <v>104</v>
      </c>
      <c r="E1203" s="0" t="s">
        <v>4504</v>
      </c>
      <c r="G1203" s="174" t="n">
        <f aca="false">MONTH(A1203)+100</f>
        <v>106</v>
      </c>
      <c r="H1203" s="0" t="n">
        <f aca="false">IF(MONTH(A1203)=MONTH(A1202),H1202+1,1001)</f>
        <v>1009</v>
      </c>
      <c r="I1203" s="0" t="str">
        <f aca="false">YEAR(A1203)&amp;RIGHT(G1203,2)&amp;RIGHT(H1203,3)</f>
        <v>202106009</v>
      </c>
      <c r="J1203" s="122" t="s">
        <v>7028</v>
      </c>
      <c r="L1203" s="0" t="s">
        <v>113</v>
      </c>
      <c r="M1203" s="0" t="s">
        <v>2313</v>
      </c>
      <c r="N1203" s="0" t="s">
        <v>80</v>
      </c>
      <c r="O1203" s="7" t="n">
        <v>0.486805555555556</v>
      </c>
      <c r="P1203" s="7" t="n">
        <v>0.648611111111111</v>
      </c>
      <c r="Q1203" s="0" t="s">
        <v>4505</v>
      </c>
      <c r="S1203" s="0" t="s">
        <v>75</v>
      </c>
      <c r="T1203" s="0" t="s">
        <v>6089</v>
      </c>
    </row>
    <row r="1204" customFormat="false" ht="15" hidden="true" customHeight="false" outlineLevel="0" collapsed="false">
      <c r="A1204" s="170" t="n">
        <v>44349</v>
      </c>
      <c r="B1204" s="0" t="s">
        <v>1507</v>
      </c>
      <c r="C1204" s="1" t="n">
        <v>300</v>
      </c>
      <c r="D1204" s="0" t="s">
        <v>104</v>
      </c>
      <c r="E1204" s="0" t="s">
        <v>1508</v>
      </c>
      <c r="G1204" s="174" t="n">
        <f aca="false">MONTH(A1204)+100</f>
        <v>106</v>
      </c>
      <c r="H1204" s="0" t="n">
        <f aca="false">IF(MONTH(A1204)=MONTH(A1203),H1203+1,1001)</f>
        <v>1010</v>
      </c>
      <c r="I1204" s="0" t="str">
        <f aca="false">YEAR(A1204)&amp;RIGHT(G1204,2)&amp;RIGHT(H1204,3)</f>
        <v>202106010</v>
      </c>
      <c r="J1204" s="122" t="s">
        <v>6335</v>
      </c>
      <c r="L1204" s="0" t="s">
        <v>85</v>
      </c>
      <c r="M1204" s="0" t="s">
        <v>2313</v>
      </c>
      <c r="N1204" s="0" t="s">
        <v>80</v>
      </c>
      <c r="O1204" s="7" t="n">
        <v>0.661111111111111</v>
      </c>
      <c r="P1204" s="7" t="n">
        <v>0.68125</v>
      </c>
      <c r="Q1204" s="0" t="s">
        <v>1509</v>
      </c>
      <c r="S1204" s="0" t="s">
        <v>75</v>
      </c>
      <c r="T1204" s="0" t="s">
        <v>6089</v>
      </c>
    </row>
    <row r="1205" customFormat="false" ht="15" hidden="false" customHeight="false" outlineLevel="0" collapsed="false">
      <c r="A1205" s="170" t="n">
        <v>44351</v>
      </c>
      <c r="B1205" s="0" t="s">
        <v>4506</v>
      </c>
      <c r="C1205" s="1" t="n">
        <v>380</v>
      </c>
      <c r="D1205" s="0" t="s">
        <v>821</v>
      </c>
      <c r="E1205" s="0" t="s">
        <v>4507</v>
      </c>
      <c r="G1205" s="174" t="n">
        <f aca="false">MONTH(A1205)+100</f>
        <v>106</v>
      </c>
      <c r="H1205" s="0" t="n">
        <f aca="false">IF(MONTH(A1205)=MONTH(A1204),H1204+1,1001)</f>
        <v>1011</v>
      </c>
      <c r="I1205" s="0" t="str">
        <f aca="false">YEAR(A1205)&amp;RIGHT(G1205,2)&amp;RIGHT(H1205,3)</f>
        <v>202106011</v>
      </c>
      <c r="J1205" s="122" t="s">
        <v>7029</v>
      </c>
      <c r="K1205" s="0" t="s">
        <v>4508</v>
      </c>
      <c r="L1205" s="0" t="s">
        <v>100</v>
      </c>
      <c r="M1205" s="0" t="s">
        <v>2313</v>
      </c>
      <c r="N1205" s="0" t="s">
        <v>80</v>
      </c>
      <c r="O1205" s="7" t="n">
        <v>0.435416666666667</v>
      </c>
      <c r="P1205" s="7" t="n">
        <v>0.448611111111111</v>
      </c>
      <c r="Q1205" s="0" t="s">
        <v>4509</v>
      </c>
      <c r="S1205" s="0" t="s">
        <v>75</v>
      </c>
      <c r="T1205" s="0" t="s">
        <v>5143</v>
      </c>
    </row>
    <row r="1206" customFormat="false" ht="15" hidden="false" customHeight="false" outlineLevel="0" collapsed="false">
      <c r="A1206" s="170" t="n">
        <v>44351</v>
      </c>
      <c r="B1206" s="0" t="s">
        <v>4510</v>
      </c>
      <c r="C1206" s="1" t="n">
        <v>350</v>
      </c>
      <c r="D1206" s="0" t="s">
        <v>821</v>
      </c>
      <c r="E1206" s="0" t="s">
        <v>4511</v>
      </c>
      <c r="G1206" s="174" t="n">
        <f aca="false">MONTH(A1206)+100</f>
        <v>106</v>
      </c>
      <c r="H1206" s="0" t="n">
        <f aca="false">IF(MONTH(A1206)=MONTH(A1205),H1205+1,1001)</f>
        <v>1012</v>
      </c>
      <c r="I1206" s="0" t="str">
        <f aca="false">YEAR(A1206)&amp;RIGHT(G1206,2)&amp;RIGHT(H1206,3)</f>
        <v>202106012</v>
      </c>
      <c r="J1206" s="122" t="s">
        <v>7030</v>
      </c>
      <c r="K1206" s="0" t="s">
        <v>4512</v>
      </c>
      <c r="L1206" s="0" t="s">
        <v>159</v>
      </c>
      <c r="M1206" s="0" t="s">
        <v>2313</v>
      </c>
      <c r="N1206" s="0" t="s">
        <v>80</v>
      </c>
      <c r="O1206" s="7" t="n">
        <v>0.575</v>
      </c>
      <c r="P1206" s="7" t="n">
        <v>0.624305555555556</v>
      </c>
      <c r="Q1206" s="0" t="s">
        <v>4513</v>
      </c>
      <c r="S1206" s="0" t="s">
        <v>75</v>
      </c>
      <c r="T1206" s="0" t="s">
        <v>5143</v>
      </c>
    </row>
    <row r="1207" customFormat="false" ht="15" hidden="true" customHeight="false" outlineLevel="0" collapsed="false">
      <c r="A1207" s="170" t="n">
        <v>44351</v>
      </c>
      <c r="B1207" s="0" t="s">
        <v>4514</v>
      </c>
      <c r="C1207" s="1" t="n">
        <v>300</v>
      </c>
      <c r="D1207" s="0" t="s">
        <v>104</v>
      </c>
      <c r="E1207" s="0" t="s">
        <v>4515</v>
      </c>
      <c r="G1207" s="174" t="n">
        <f aca="false">MONTH(A1207)+100</f>
        <v>106</v>
      </c>
      <c r="H1207" s="0" t="n">
        <f aca="false">IF(MONTH(A1207)=MONTH(A1206),H1206+1,1001)</f>
        <v>1013</v>
      </c>
      <c r="I1207" s="0" t="str">
        <f aca="false">YEAR(A1207)&amp;RIGHT(G1207,2)&amp;RIGHT(H1207,3)</f>
        <v>202106013</v>
      </c>
      <c r="J1207" s="122" t="s">
        <v>7031</v>
      </c>
      <c r="K1207" s="0" t="s">
        <v>4516</v>
      </c>
      <c r="L1207" s="0" t="s">
        <v>183</v>
      </c>
      <c r="M1207" s="0" t="s">
        <v>2313</v>
      </c>
      <c r="N1207" s="0" t="s">
        <v>80</v>
      </c>
      <c r="O1207" s="7" t="n">
        <v>0.534722222222222</v>
      </c>
      <c r="P1207" s="7" t="n">
        <v>0.550694444444444</v>
      </c>
      <c r="Q1207" s="0" t="s">
        <v>4517</v>
      </c>
      <c r="S1207" s="0" t="s">
        <v>75</v>
      </c>
      <c r="T1207" s="0" t="s">
        <v>5143</v>
      </c>
    </row>
    <row r="1208" customFormat="false" ht="15" hidden="true" customHeight="false" outlineLevel="0" collapsed="false">
      <c r="A1208" s="170" t="n">
        <v>44352</v>
      </c>
      <c r="B1208" s="0" t="s">
        <v>1195</v>
      </c>
      <c r="C1208" s="1" t="n">
        <v>300</v>
      </c>
      <c r="D1208" s="0" t="s">
        <v>77</v>
      </c>
      <c r="E1208" s="0" t="s">
        <v>1196</v>
      </c>
      <c r="G1208" s="174" t="n">
        <f aca="false">MONTH(A1208)+100</f>
        <v>106</v>
      </c>
      <c r="H1208" s="0" t="n">
        <f aca="false">IF(MONTH(A1208)=MONTH(A1207),H1207+1,1001)</f>
        <v>1014</v>
      </c>
      <c r="I1208" s="0" t="str">
        <f aca="false">YEAR(A1208)&amp;RIGHT(G1208,2)&amp;RIGHT(H1208,3)</f>
        <v>202106014</v>
      </c>
      <c r="J1208" s="122" t="s">
        <v>6267</v>
      </c>
      <c r="L1208" s="0" t="s">
        <v>876</v>
      </c>
      <c r="M1208" s="0" t="s">
        <v>2313</v>
      </c>
      <c r="N1208" s="0" t="s">
        <v>80</v>
      </c>
      <c r="O1208" s="7" t="n">
        <v>0.621527777777778</v>
      </c>
      <c r="P1208" s="7" t="n">
        <v>0.629166666666667</v>
      </c>
      <c r="Q1208" s="0" t="s">
        <v>1197</v>
      </c>
      <c r="S1208" s="0" t="s">
        <v>75</v>
      </c>
      <c r="T1208" s="0" t="s">
        <v>6106</v>
      </c>
    </row>
    <row r="1209" customFormat="false" ht="15" hidden="true" customHeight="false" outlineLevel="0" collapsed="false">
      <c r="A1209" s="170" t="n">
        <v>44352</v>
      </c>
      <c r="B1209" s="0" t="s">
        <v>4521</v>
      </c>
      <c r="C1209" s="1" t="n">
        <v>300</v>
      </c>
      <c r="D1209" s="0" t="s">
        <v>104</v>
      </c>
      <c r="E1209" s="0" t="s">
        <v>4522</v>
      </c>
      <c r="G1209" s="174" t="n">
        <f aca="false">MONTH(A1209)+100</f>
        <v>106</v>
      </c>
      <c r="H1209" s="0" t="n">
        <f aca="false">IF(MONTH(A1209)=MONTH(A1208),H1208+1,1001)</f>
        <v>1015</v>
      </c>
      <c r="I1209" s="0" t="str">
        <f aca="false">YEAR(A1209)&amp;RIGHT(G1209,2)&amp;RIGHT(H1209,3)</f>
        <v>202106015</v>
      </c>
      <c r="J1209" s="122" t="s">
        <v>7032</v>
      </c>
      <c r="L1209" s="0" t="s">
        <v>100</v>
      </c>
      <c r="M1209" s="0" t="s">
        <v>2313</v>
      </c>
      <c r="N1209" s="0" t="s">
        <v>80</v>
      </c>
      <c r="O1209" s="7" t="n">
        <v>0.393055555555556</v>
      </c>
      <c r="P1209" s="7" t="n">
        <v>0.395138888888889</v>
      </c>
      <c r="Q1209" s="0" t="s">
        <v>4523</v>
      </c>
      <c r="S1209" s="0" t="s">
        <v>75</v>
      </c>
      <c r="T1209" s="0" t="s">
        <v>6106</v>
      </c>
    </row>
    <row r="1210" customFormat="false" ht="15" hidden="true" customHeight="false" outlineLevel="0" collapsed="false">
      <c r="A1210" s="170" t="n">
        <v>44352</v>
      </c>
      <c r="B1210" s="0" t="s">
        <v>204</v>
      </c>
      <c r="C1210" s="1" t="n">
        <v>500</v>
      </c>
      <c r="D1210" s="0" t="s">
        <v>104</v>
      </c>
      <c r="E1210" s="0" t="s">
        <v>205</v>
      </c>
      <c r="G1210" s="174" t="n">
        <f aca="false">MONTH(A1210)+100</f>
        <v>106</v>
      </c>
      <c r="H1210" s="0" t="n">
        <f aca="false">IF(MONTH(A1210)=MONTH(A1209),H1209+1,1001)</f>
        <v>1016</v>
      </c>
      <c r="I1210" s="0" t="str">
        <f aca="false">YEAR(A1210)&amp;RIGHT(G1210,2)&amp;RIGHT(H1210,3)</f>
        <v>202106016</v>
      </c>
      <c r="J1210" s="122" t="s">
        <v>6107</v>
      </c>
      <c r="K1210" s="0" t="s">
        <v>204</v>
      </c>
      <c r="L1210" s="0" t="s">
        <v>79</v>
      </c>
      <c r="M1210" s="0" t="s">
        <v>2313</v>
      </c>
      <c r="N1210" s="0" t="s">
        <v>80</v>
      </c>
      <c r="O1210" s="7" t="n">
        <v>0.441666666666667</v>
      </c>
      <c r="P1210" s="7" t="n">
        <v>0.477777777777778</v>
      </c>
      <c r="Q1210" s="0" t="s">
        <v>3876</v>
      </c>
      <c r="S1210" s="0" t="s">
        <v>75</v>
      </c>
      <c r="T1210" s="0" t="s">
        <v>6106</v>
      </c>
    </row>
    <row r="1211" customFormat="false" ht="15" hidden="true" customHeight="false" outlineLevel="0" collapsed="false">
      <c r="A1211" s="170" t="n">
        <v>44352</v>
      </c>
      <c r="B1211" s="0" t="s">
        <v>3704</v>
      </c>
      <c r="C1211" s="1" t="n">
        <v>450</v>
      </c>
      <c r="D1211" s="0" t="s">
        <v>104</v>
      </c>
      <c r="E1211" s="0" t="s">
        <v>3705</v>
      </c>
      <c r="G1211" s="174" t="n">
        <f aca="false">MONTH(A1211)+100</f>
        <v>106</v>
      </c>
      <c r="H1211" s="0" t="n">
        <f aca="false">IF(MONTH(A1211)=MONTH(A1210),H1210+1,1001)</f>
        <v>1017</v>
      </c>
      <c r="I1211" s="0" t="str">
        <f aca="false">YEAR(A1211)&amp;RIGHT(G1211,2)&amp;RIGHT(H1211,3)</f>
        <v>202106017</v>
      </c>
      <c r="J1211" s="122" t="s">
        <v>6840</v>
      </c>
      <c r="K1211" s="0" t="s">
        <v>3706</v>
      </c>
      <c r="L1211" s="0" t="s">
        <v>79</v>
      </c>
      <c r="M1211" s="0" t="s">
        <v>2313</v>
      </c>
      <c r="N1211" s="0" t="s">
        <v>80</v>
      </c>
      <c r="O1211" s="7" t="n">
        <v>0.529861111111111</v>
      </c>
      <c r="P1211" s="7" t="n">
        <v>0.60625</v>
      </c>
      <c r="Q1211" s="0" t="s">
        <v>3707</v>
      </c>
      <c r="S1211" s="0" t="s">
        <v>75</v>
      </c>
      <c r="T1211" s="0" t="s">
        <v>6106</v>
      </c>
    </row>
    <row r="1212" customFormat="false" ht="15" hidden="false" customHeight="false" outlineLevel="0" collapsed="false">
      <c r="A1212" s="170" t="n">
        <v>44353</v>
      </c>
      <c r="B1212" s="0" t="s">
        <v>4531</v>
      </c>
      <c r="C1212" s="1" t="n">
        <v>3500</v>
      </c>
      <c r="D1212" s="0" t="s">
        <v>821</v>
      </c>
      <c r="E1212" s="0" t="s">
        <v>4532</v>
      </c>
      <c r="G1212" s="174" t="n">
        <f aca="false">MONTH(A1212)+100</f>
        <v>106</v>
      </c>
      <c r="H1212" s="0" t="n">
        <f aca="false">IF(MONTH(A1212)=MONTH(A1211),H1211+1,1001)</f>
        <v>1018</v>
      </c>
      <c r="I1212" s="0" t="str">
        <f aca="false">YEAR(A1212)&amp;RIGHT(G1212,2)&amp;RIGHT(H1212,3)</f>
        <v>202106018</v>
      </c>
      <c r="J1212" s="122" t="s">
        <v>7033</v>
      </c>
      <c r="K1212" s="0" t="s">
        <v>4533</v>
      </c>
      <c r="L1212" s="0" t="s">
        <v>4534</v>
      </c>
      <c r="M1212" s="0" t="s">
        <v>2313</v>
      </c>
      <c r="N1212" s="0" t="s">
        <v>80</v>
      </c>
      <c r="O1212" s="7" t="n">
        <v>0.229166666666667</v>
      </c>
      <c r="P1212" s="7" t="n">
        <v>0.406944444444444</v>
      </c>
      <c r="Q1212" s="0" t="s">
        <v>4535</v>
      </c>
      <c r="R1212" s="0" t="s">
        <v>4536</v>
      </c>
      <c r="S1212" s="0" t="s">
        <v>75</v>
      </c>
      <c r="T1212" s="0" t="s">
        <v>6110</v>
      </c>
    </row>
    <row r="1213" customFormat="false" ht="15" hidden="false" customHeight="false" outlineLevel="0" collapsed="false">
      <c r="A1213" s="170" t="n">
        <v>44354</v>
      </c>
      <c r="B1213" s="0" t="s">
        <v>4541</v>
      </c>
      <c r="C1213" s="1" t="n">
        <v>1800</v>
      </c>
      <c r="D1213" s="0" t="s">
        <v>821</v>
      </c>
      <c r="E1213" s="0" t="s">
        <v>4542</v>
      </c>
      <c r="G1213" s="174" t="n">
        <f aca="false">MONTH(A1213)+100</f>
        <v>106</v>
      </c>
      <c r="H1213" s="0" t="n">
        <f aca="false">IF(MONTH(A1213)=MONTH(A1212),H1212+1,1001)</f>
        <v>1019</v>
      </c>
      <c r="I1213" s="0" t="str">
        <f aca="false">YEAR(A1213)&amp;RIGHT(G1213,2)&amp;RIGHT(H1213,3)</f>
        <v>202106019</v>
      </c>
      <c r="J1213" s="122" t="s">
        <v>7034</v>
      </c>
      <c r="K1213" s="0" t="s">
        <v>4541</v>
      </c>
      <c r="L1213" s="0" t="s">
        <v>394</v>
      </c>
      <c r="M1213" s="0" t="s">
        <v>4543</v>
      </c>
      <c r="N1213" s="0" t="s">
        <v>80</v>
      </c>
      <c r="O1213" s="7" t="n">
        <v>0.658333333333333</v>
      </c>
      <c r="P1213" s="7" t="n">
        <v>0.663888888888889</v>
      </c>
      <c r="Q1213" s="0" t="s">
        <v>4544</v>
      </c>
      <c r="S1213" s="0" t="s">
        <v>75</v>
      </c>
      <c r="T1213" s="0" t="s">
        <v>6091</v>
      </c>
    </row>
    <row r="1214" customFormat="false" ht="15" hidden="true" customHeight="false" outlineLevel="0" collapsed="false">
      <c r="A1214" s="170" t="n">
        <v>44354</v>
      </c>
      <c r="B1214" s="0" t="s">
        <v>784</v>
      </c>
      <c r="C1214" s="1" t="n">
        <v>400</v>
      </c>
      <c r="D1214" s="0" t="s">
        <v>104</v>
      </c>
      <c r="E1214" s="0" t="s">
        <v>4545</v>
      </c>
      <c r="G1214" s="174" t="n">
        <f aca="false">MONTH(A1214)+100</f>
        <v>106</v>
      </c>
      <c r="H1214" s="0" t="n">
        <f aca="false">IF(MONTH(A1214)=MONTH(A1213),H1213+1,1001)</f>
        <v>1020</v>
      </c>
      <c r="I1214" s="0" t="str">
        <f aca="false">YEAR(A1214)&amp;RIGHT(G1214,2)&amp;RIGHT(H1214,3)</f>
        <v>202106020</v>
      </c>
      <c r="J1214" s="122" t="s">
        <v>7035</v>
      </c>
      <c r="K1214" s="0" t="s">
        <v>784</v>
      </c>
      <c r="L1214" s="0" t="s">
        <v>183</v>
      </c>
      <c r="M1214" s="0" t="s">
        <v>2313</v>
      </c>
      <c r="N1214" s="0" t="s">
        <v>80</v>
      </c>
      <c r="O1214" s="7" t="n">
        <v>0.338194444444444</v>
      </c>
      <c r="P1214" s="7" t="n">
        <v>0.370138888888889</v>
      </c>
      <c r="Q1214" s="0" t="s">
        <v>4546</v>
      </c>
      <c r="S1214" s="0" t="s">
        <v>75</v>
      </c>
      <c r="T1214" s="0" t="s">
        <v>6091</v>
      </c>
    </row>
    <row r="1215" customFormat="false" ht="15" hidden="true" customHeight="false" outlineLevel="0" collapsed="false">
      <c r="A1215" s="170" t="n">
        <v>44354</v>
      </c>
      <c r="B1215" s="0" t="s">
        <v>3888</v>
      </c>
      <c r="C1215" s="1" t="n">
        <v>300</v>
      </c>
      <c r="D1215" s="0" t="s">
        <v>104</v>
      </c>
      <c r="E1215" s="0" t="s">
        <v>1600</v>
      </c>
      <c r="G1215" s="174" t="n">
        <f aca="false">MONTH(A1215)+100</f>
        <v>106</v>
      </c>
      <c r="H1215" s="0" t="n">
        <f aca="false">IF(MONTH(A1215)=MONTH(A1214),H1214+1,1001)</f>
        <v>1021</v>
      </c>
      <c r="I1215" s="0" t="str">
        <f aca="false">YEAR(A1215)&amp;RIGHT(G1215,2)&amp;RIGHT(H1215,3)</f>
        <v>202106021</v>
      </c>
      <c r="J1215" s="122" t="s">
        <v>6357</v>
      </c>
      <c r="L1215" s="0" t="s">
        <v>159</v>
      </c>
      <c r="M1215" s="0" t="s">
        <v>2313</v>
      </c>
      <c r="N1215" s="0" t="s">
        <v>80</v>
      </c>
      <c r="O1215" s="7" t="n">
        <v>0.38125</v>
      </c>
      <c r="P1215" s="7" t="n">
        <v>0.409722222222222</v>
      </c>
      <c r="Q1215" s="0" t="s">
        <v>1601</v>
      </c>
      <c r="S1215" s="0" t="s">
        <v>75</v>
      </c>
      <c r="T1215" s="0" t="s">
        <v>6091</v>
      </c>
    </row>
    <row r="1216" customFormat="false" ht="15" hidden="true" customHeight="false" outlineLevel="0" collapsed="false">
      <c r="A1216" s="170" t="n">
        <v>44354</v>
      </c>
      <c r="B1216" s="0" t="s">
        <v>2626</v>
      </c>
      <c r="C1216" s="1" t="n">
        <v>300</v>
      </c>
      <c r="D1216" s="0" t="s">
        <v>104</v>
      </c>
      <c r="E1216" s="0" t="s">
        <v>2627</v>
      </c>
      <c r="G1216" s="174" t="n">
        <f aca="false">MONTH(A1216)+100</f>
        <v>106</v>
      </c>
      <c r="H1216" s="0" t="n">
        <f aca="false">IF(MONTH(A1216)=MONTH(A1215),H1215+1,1001)</f>
        <v>1022</v>
      </c>
      <c r="I1216" s="0" t="str">
        <f aca="false">YEAR(A1216)&amp;RIGHT(G1216,2)&amp;RIGHT(H1216,3)</f>
        <v>202106022</v>
      </c>
      <c r="J1216" s="122" t="s">
        <v>6602</v>
      </c>
      <c r="K1216" s="0" t="s">
        <v>4547</v>
      </c>
      <c r="L1216" s="0" t="s">
        <v>159</v>
      </c>
      <c r="M1216" s="0" t="s">
        <v>2313</v>
      </c>
      <c r="N1216" s="0" t="s">
        <v>80</v>
      </c>
      <c r="O1216" s="7" t="n">
        <v>0.527777777777778</v>
      </c>
      <c r="P1216" s="7" t="n">
        <v>0.540972222222222</v>
      </c>
      <c r="Q1216" s="0" t="s">
        <v>2628</v>
      </c>
      <c r="S1216" s="0" t="s">
        <v>75</v>
      </c>
      <c r="T1216" s="0" t="s">
        <v>6091</v>
      </c>
    </row>
    <row r="1217" customFormat="false" ht="15" hidden="true" customHeight="false" outlineLevel="0" collapsed="false">
      <c r="A1217" s="170" t="n">
        <v>44354</v>
      </c>
      <c r="B1217" s="0" t="s">
        <v>504</v>
      </c>
      <c r="C1217" s="1" t="n">
        <v>350</v>
      </c>
      <c r="D1217" s="0" t="s">
        <v>104</v>
      </c>
      <c r="E1217" s="0" t="s">
        <v>2579</v>
      </c>
      <c r="G1217" s="174" t="n">
        <f aca="false">MONTH(A1217)+100</f>
        <v>106</v>
      </c>
      <c r="H1217" s="0" t="n">
        <f aca="false">IF(MONTH(A1217)=MONTH(A1216),H1216+1,1001)</f>
        <v>1023</v>
      </c>
      <c r="I1217" s="0" t="str">
        <f aca="false">YEAR(A1217)&amp;RIGHT(G1217,2)&amp;RIGHT(H1217,3)</f>
        <v>202106023</v>
      </c>
      <c r="J1217" s="122" t="s">
        <v>6593</v>
      </c>
      <c r="L1217" s="0" t="s">
        <v>113</v>
      </c>
      <c r="M1217" s="0" t="s">
        <v>2313</v>
      </c>
      <c r="N1217" s="0" t="s">
        <v>80</v>
      </c>
      <c r="O1217" s="7" t="n">
        <v>0.597222222222222</v>
      </c>
      <c r="P1217" s="7" t="n">
        <v>0.609722222222222</v>
      </c>
      <c r="Q1217" s="0" t="s">
        <v>2580</v>
      </c>
      <c r="S1217" s="0" t="s">
        <v>75</v>
      </c>
      <c r="T1217" s="0" t="s">
        <v>6091</v>
      </c>
    </row>
    <row r="1218" customFormat="false" ht="15" hidden="true" customHeight="false" outlineLevel="0" collapsed="false">
      <c r="A1218" s="170" t="n">
        <v>44355</v>
      </c>
      <c r="B1218" s="0" t="s">
        <v>4552</v>
      </c>
      <c r="C1218" s="1" t="n">
        <v>300</v>
      </c>
      <c r="D1218" s="0" t="s">
        <v>104</v>
      </c>
      <c r="E1218" s="0" t="s">
        <v>4553</v>
      </c>
      <c r="G1218" s="174" t="n">
        <f aca="false">MONTH(A1218)+100</f>
        <v>106</v>
      </c>
      <c r="H1218" s="0" t="n">
        <f aca="false">IF(MONTH(A1218)=MONTH(A1217),H1217+1,1001)</f>
        <v>1024</v>
      </c>
      <c r="I1218" s="0" t="str">
        <f aca="false">YEAR(A1218)&amp;RIGHT(G1218,2)&amp;RIGHT(H1218,3)</f>
        <v>202106024</v>
      </c>
      <c r="J1218" s="122" t="s">
        <v>7036</v>
      </c>
      <c r="L1218" s="0" t="s">
        <v>183</v>
      </c>
      <c r="M1218" s="0" t="s">
        <v>2313</v>
      </c>
      <c r="N1218" s="0" t="s">
        <v>80</v>
      </c>
      <c r="O1218" s="7" t="n">
        <v>0.622222222222222</v>
      </c>
      <c r="P1218" s="7" t="n">
        <v>0.634027777777778</v>
      </c>
      <c r="Q1218" s="0" t="s">
        <v>4554</v>
      </c>
      <c r="S1218" s="0" t="s">
        <v>115</v>
      </c>
      <c r="T1218" s="0" t="s">
        <v>6095</v>
      </c>
    </row>
    <row r="1219" customFormat="false" ht="15" hidden="true" customHeight="false" outlineLevel="0" collapsed="false">
      <c r="A1219" s="170" t="n">
        <v>44355</v>
      </c>
      <c r="B1219" s="0" t="s">
        <v>4552</v>
      </c>
      <c r="C1219" s="1" t="n">
        <v>350</v>
      </c>
      <c r="D1219" s="0" t="s">
        <v>104</v>
      </c>
      <c r="E1219" s="0" t="s">
        <v>4555</v>
      </c>
      <c r="G1219" s="174" t="n">
        <f aca="false">MONTH(A1219)+100</f>
        <v>106</v>
      </c>
      <c r="H1219" s="0" t="n">
        <f aca="false">IF(MONTH(A1219)=MONTH(A1218),H1218+1,1001)</f>
        <v>1025</v>
      </c>
      <c r="I1219" s="0" t="str">
        <f aca="false">YEAR(A1219)&amp;RIGHT(G1219,2)&amp;RIGHT(H1219,3)</f>
        <v>202106025</v>
      </c>
      <c r="J1219" s="122" t="s">
        <v>7037</v>
      </c>
      <c r="L1219" s="0" t="s">
        <v>183</v>
      </c>
      <c r="M1219" s="0" t="s">
        <v>2313</v>
      </c>
      <c r="N1219" s="0" t="s">
        <v>80</v>
      </c>
      <c r="O1219" s="7" t="n">
        <v>0.669444444444444</v>
      </c>
      <c r="P1219" s="7" t="n">
        <v>0.673611111111111</v>
      </c>
      <c r="Q1219" s="0" t="s">
        <v>4554</v>
      </c>
      <c r="S1219" s="0" t="s">
        <v>115</v>
      </c>
      <c r="T1219" s="0" t="s">
        <v>6095</v>
      </c>
    </row>
    <row r="1220" customFormat="false" ht="15" hidden="false" customHeight="false" outlineLevel="0" collapsed="false">
      <c r="A1220" s="170" t="n">
        <v>44357</v>
      </c>
      <c r="B1220" s="0" t="s">
        <v>4074</v>
      </c>
      <c r="C1220" s="1" t="n">
        <v>200</v>
      </c>
      <c r="D1220" s="0" t="s">
        <v>821</v>
      </c>
      <c r="E1220" s="0" t="s">
        <v>4075</v>
      </c>
      <c r="G1220" s="174" t="n">
        <f aca="false">MONTH(A1220)+100</f>
        <v>106</v>
      </c>
      <c r="H1220" s="0" t="n">
        <f aca="false">IF(MONTH(A1220)=MONTH(A1219),H1219+1,1001)</f>
        <v>1026</v>
      </c>
      <c r="I1220" s="0" t="str">
        <f aca="false">YEAR(A1220)&amp;RIGHT(G1220,2)&amp;RIGHT(H1220,3)</f>
        <v>202106026</v>
      </c>
      <c r="J1220" s="122" t="s">
        <v>6931</v>
      </c>
      <c r="K1220" s="0" t="s">
        <v>4076</v>
      </c>
      <c r="L1220" s="0" t="s">
        <v>159</v>
      </c>
      <c r="M1220" s="0" t="s">
        <v>2313</v>
      </c>
      <c r="N1220" s="0" t="s">
        <v>80</v>
      </c>
      <c r="O1220" s="7" t="n">
        <v>0.406944444444444</v>
      </c>
      <c r="P1220" s="7" t="n">
        <v>0.422222222222222</v>
      </c>
      <c r="Q1220" s="0" t="s">
        <v>4077</v>
      </c>
      <c r="R1220" s="0" t="s">
        <v>4559</v>
      </c>
      <c r="S1220" s="0" t="s">
        <v>115</v>
      </c>
      <c r="T1220" s="0" t="s">
        <v>6097</v>
      </c>
    </row>
    <row r="1221" customFormat="false" ht="15" hidden="true" customHeight="false" outlineLevel="0" collapsed="false">
      <c r="A1221" s="170" t="n">
        <v>44357</v>
      </c>
      <c r="B1221" s="0" t="s">
        <v>204</v>
      </c>
      <c r="C1221" s="1" t="n">
        <v>500</v>
      </c>
      <c r="D1221" s="0" t="s">
        <v>104</v>
      </c>
      <c r="E1221" s="0" t="s">
        <v>205</v>
      </c>
      <c r="G1221" s="174" t="n">
        <f aca="false">MONTH(A1221)+100</f>
        <v>106</v>
      </c>
      <c r="H1221" s="0" t="n">
        <f aca="false">IF(MONTH(A1221)=MONTH(A1220),H1220+1,1001)</f>
        <v>1027</v>
      </c>
      <c r="I1221" s="0" t="str">
        <f aca="false">YEAR(A1221)&amp;RIGHT(G1221,2)&amp;RIGHT(H1221,3)</f>
        <v>202106027</v>
      </c>
      <c r="J1221" s="122" t="s">
        <v>6107</v>
      </c>
      <c r="K1221" s="0" t="s">
        <v>204</v>
      </c>
      <c r="L1221" s="0" t="s">
        <v>79</v>
      </c>
      <c r="M1221" s="0" t="s">
        <v>2313</v>
      </c>
      <c r="N1221" s="0" t="s">
        <v>80</v>
      </c>
      <c r="O1221" s="7" t="n">
        <v>0.619444444444444</v>
      </c>
      <c r="P1221" s="7" t="n">
        <v>0.660416666666667</v>
      </c>
      <c r="Q1221" s="0" t="s">
        <v>207</v>
      </c>
      <c r="S1221" s="0" t="s">
        <v>115</v>
      </c>
      <c r="T1221" s="0" t="s">
        <v>6097</v>
      </c>
    </row>
    <row r="1222" customFormat="false" ht="15" hidden="true" customHeight="false" outlineLevel="0" collapsed="false">
      <c r="A1222" s="170" t="n">
        <v>44357</v>
      </c>
      <c r="B1222" s="0" t="s">
        <v>4560</v>
      </c>
      <c r="C1222" s="1" t="n">
        <v>300</v>
      </c>
      <c r="D1222" s="0" t="s">
        <v>104</v>
      </c>
      <c r="E1222" s="0" t="s">
        <v>4561</v>
      </c>
      <c r="G1222" s="174" t="n">
        <f aca="false">MONTH(A1222)+100</f>
        <v>106</v>
      </c>
      <c r="H1222" s="0" t="n">
        <f aca="false">IF(MONTH(A1222)=MONTH(A1221),H1221+1,1001)</f>
        <v>1028</v>
      </c>
      <c r="I1222" s="0" t="str">
        <f aca="false">YEAR(A1222)&amp;RIGHT(G1222,2)&amp;RIGHT(H1222,3)</f>
        <v>202106028</v>
      </c>
      <c r="J1222" s="122" t="s">
        <v>7038</v>
      </c>
      <c r="K1222" s="0" t="s">
        <v>4560</v>
      </c>
      <c r="L1222" s="0" t="s">
        <v>159</v>
      </c>
      <c r="M1222" s="0" t="s">
        <v>2313</v>
      </c>
      <c r="N1222" s="0" t="s">
        <v>80</v>
      </c>
      <c r="O1222" s="7" t="n">
        <v>0.750694444444444</v>
      </c>
      <c r="P1222" s="7" t="n">
        <v>0.778472222222222</v>
      </c>
      <c r="Q1222" s="0" t="s">
        <v>4562</v>
      </c>
      <c r="S1222" s="0" t="s">
        <v>115</v>
      </c>
      <c r="T1222" s="0" t="s">
        <v>6097</v>
      </c>
    </row>
    <row r="1223" customFormat="false" ht="15" hidden="true" customHeight="false" outlineLevel="0" collapsed="false">
      <c r="A1223" s="170" t="n">
        <v>44357</v>
      </c>
      <c r="B1223" s="0" t="s">
        <v>3154</v>
      </c>
      <c r="C1223" s="1" t="n">
        <v>400</v>
      </c>
      <c r="D1223" s="0" t="s">
        <v>104</v>
      </c>
      <c r="E1223" s="0" t="s">
        <v>3155</v>
      </c>
      <c r="G1223" s="174" t="n">
        <f aca="false">MONTH(A1223)+100</f>
        <v>106</v>
      </c>
      <c r="H1223" s="0" t="n">
        <f aca="false">IF(MONTH(A1223)=MONTH(A1222),H1222+1,1001)</f>
        <v>1029</v>
      </c>
      <c r="I1223" s="0" t="str">
        <f aca="false">YEAR(A1223)&amp;RIGHT(G1223,2)&amp;RIGHT(H1223,3)</f>
        <v>202106029</v>
      </c>
      <c r="J1223" s="122" t="s">
        <v>6718</v>
      </c>
      <c r="K1223" s="0" t="s">
        <v>3154</v>
      </c>
      <c r="L1223" s="0" t="s">
        <v>100</v>
      </c>
      <c r="M1223" s="0" t="s">
        <v>2313</v>
      </c>
      <c r="N1223" s="0" t="s">
        <v>80</v>
      </c>
      <c r="O1223" s="7" t="n">
        <v>0.848611111111111</v>
      </c>
      <c r="P1223" s="7" t="n">
        <v>0.866666666666667</v>
      </c>
      <c r="Q1223" s="0" t="s">
        <v>3157</v>
      </c>
      <c r="R1223" s="0" t="s">
        <v>2315</v>
      </c>
      <c r="S1223" s="0" t="s">
        <v>115</v>
      </c>
      <c r="T1223" s="0" t="s">
        <v>6097</v>
      </c>
    </row>
    <row r="1224" customFormat="false" ht="15" hidden="true" customHeight="false" outlineLevel="0" collapsed="false">
      <c r="A1224" s="170" t="n">
        <v>44357</v>
      </c>
      <c r="B1224" s="0" t="s">
        <v>3154</v>
      </c>
      <c r="C1224" s="1" t="n">
        <v>400</v>
      </c>
      <c r="D1224" s="0" t="s">
        <v>104</v>
      </c>
      <c r="E1224" s="0" t="s">
        <v>3155</v>
      </c>
      <c r="G1224" s="174" t="n">
        <f aca="false">MONTH(A1224)+100</f>
        <v>106</v>
      </c>
      <c r="H1224" s="0" t="n">
        <f aca="false">IF(MONTH(A1224)=MONTH(A1223),H1223+1,1001)</f>
        <v>1030</v>
      </c>
      <c r="I1224" s="0" t="str">
        <f aca="false">YEAR(A1224)&amp;RIGHT(G1224,2)&amp;RIGHT(H1224,3)</f>
        <v>202106030</v>
      </c>
      <c r="J1224" s="122" t="s">
        <v>6718</v>
      </c>
      <c r="K1224" s="0" t="s">
        <v>3154</v>
      </c>
      <c r="L1224" s="0" t="s">
        <v>100</v>
      </c>
      <c r="M1224" s="0" t="s">
        <v>2313</v>
      </c>
      <c r="N1224" s="0" t="s">
        <v>80</v>
      </c>
      <c r="O1224" s="85" t="n">
        <v>0.939583333333333</v>
      </c>
      <c r="P1224" s="85" t="n">
        <v>0.966666666666667</v>
      </c>
      <c r="Q1224" s="0" t="s">
        <v>3157</v>
      </c>
      <c r="R1224" s="0" t="s">
        <v>2315</v>
      </c>
      <c r="S1224" s="0" t="s">
        <v>115</v>
      </c>
      <c r="T1224" s="0" t="s">
        <v>6097</v>
      </c>
    </row>
    <row r="1225" customFormat="false" ht="15" hidden="false" customHeight="false" outlineLevel="0" collapsed="false">
      <c r="A1225" s="170" t="n">
        <v>44358</v>
      </c>
      <c r="B1225" s="0" t="s">
        <v>1654</v>
      </c>
      <c r="C1225" s="1" t="n">
        <v>400</v>
      </c>
      <c r="D1225" s="0" t="s">
        <v>821</v>
      </c>
      <c r="E1225" s="0" t="s">
        <v>1655</v>
      </c>
      <c r="G1225" s="174" t="n">
        <f aca="false">MONTH(A1225)+100</f>
        <v>106</v>
      </c>
      <c r="H1225" s="0" t="n">
        <f aca="false">IF(MONTH(A1225)=MONTH(A1224),H1224+1,1001)</f>
        <v>1031</v>
      </c>
      <c r="I1225" s="0" t="str">
        <f aca="false">YEAR(A1225)&amp;RIGHT(G1225,2)&amp;RIGHT(H1225,3)</f>
        <v>202106031</v>
      </c>
      <c r="J1225" s="122" t="s">
        <v>6368</v>
      </c>
      <c r="K1225" s="0" t="s">
        <v>1656</v>
      </c>
      <c r="L1225" s="0" t="s">
        <v>113</v>
      </c>
      <c r="M1225" s="0" t="s">
        <v>2313</v>
      </c>
      <c r="N1225" s="0" t="s">
        <v>80</v>
      </c>
      <c r="O1225" s="7" t="n">
        <v>0.4125</v>
      </c>
      <c r="P1225" s="7" t="n">
        <v>0.441666666666667</v>
      </c>
      <c r="Q1225" s="0" t="s">
        <v>1657</v>
      </c>
      <c r="R1225" s="0" t="s">
        <v>4567</v>
      </c>
      <c r="S1225" s="0" t="s">
        <v>115</v>
      </c>
      <c r="T1225" s="0" t="s">
        <v>5143</v>
      </c>
    </row>
    <row r="1226" customFormat="false" ht="15" hidden="true" customHeight="false" outlineLevel="0" collapsed="false">
      <c r="A1226" s="170" t="n">
        <v>44358</v>
      </c>
      <c r="B1226" s="0" t="s">
        <v>1089</v>
      </c>
      <c r="C1226" s="1" t="n">
        <v>350</v>
      </c>
      <c r="D1226" s="0" t="s">
        <v>104</v>
      </c>
      <c r="E1226" s="0" t="s">
        <v>1106</v>
      </c>
      <c r="G1226" s="174" t="n">
        <f aca="false">MONTH(A1226)+100</f>
        <v>106</v>
      </c>
      <c r="H1226" s="0" t="n">
        <f aca="false">IF(MONTH(A1226)=MONTH(A1225),H1225+1,1001)</f>
        <v>1032</v>
      </c>
      <c r="I1226" s="0" t="str">
        <f aca="false">YEAR(A1226)&amp;RIGHT(G1226,2)&amp;RIGHT(H1226,3)</f>
        <v>202106032</v>
      </c>
      <c r="J1226" s="122" t="s">
        <v>6248</v>
      </c>
      <c r="L1226" s="0" t="s">
        <v>131</v>
      </c>
      <c r="M1226" s="0" t="s">
        <v>2313</v>
      </c>
      <c r="N1226" s="0" t="s">
        <v>80</v>
      </c>
      <c r="O1226" s="7" t="n">
        <v>0.513194444444444</v>
      </c>
      <c r="P1226" s="7" t="n">
        <v>0.542361111111111</v>
      </c>
      <c r="Q1226" s="0" t="s">
        <v>1107</v>
      </c>
      <c r="S1226" s="0" t="s">
        <v>115</v>
      </c>
      <c r="T1226" s="0" t="s">
        <v>5143</v>
      </c>
    </row>
    <row r="1227" customFormat="false" ht="15" hidden="true" customHeight="false" outlineLevel="0" collapsed="false">
      <c r="A1227" s="170" t="n">
        <v>44358</v>
      </c>
      <c r="B1227" s="0" t="s">
        <v>3154</v>
      </c>
      <c r="C1227" s="1" t="n">
        <v>400</v>
      </c>
      <c r="D1227" s="0" t="s">
        <v>104</v>
      </c>
      <c r="E1227" s="0" t="s">
        <v>3155</v>
      </c>
      <c r="G1227" s="174" t="n">
        <f aca="false">MONTH(A1227)+100</f>
        <v>106</v>
      </c>
      <c r="H1227" s="0" t="n">
        <f aca="false">IF(MONTH(A1227)=MONTH(A1226),H1226+1,1001)</f>
        <v>1033</v>
      </c>
      <c r="I1227" s="0" t="str">
        <f aca="false">YEAR(A1227)&amp;RIGHT(G1227,2)&amp;RIGHT(H1227,3)</f>
        <v>202106033</v>
      </c>
      <c r="J1227" s="122" t="s">
        <v>6718</v>
      </c>
      <c r="K1227" s="0" t="s">
        <v>3154</v>
      </c>
      <c r="L1227" s="0" t="s">
        <v>100</v>
      </c>
      <c r="M1227" s="0" t="s">
        <v>2313</v>
      </c>
      <c r="N1227" s="0" t="s">
        <v>80</v>
      </c>
      <c r="O1227" s="7" t="n">
        <v>0.847916666666667</v>
      </c>
      <c r="P1227" s="7" t="n">
        <v>0.859722222222222</v>
      </c>
      <c r="Q1227" s="0" t="s">
        <v>3157</v>
      </c>
      <c r="R1227" s="0" t="s">
        <v>2315</v>
      </c>
      <c r="S1227" s="0" t="s">
        <v>115</v>
      </c>
      <c r="T1227" s="0" t="s">
        <v>5143</v>
      </c>
    </row>
    <row r="1228" customFormat="false" ht="15" hidden="true" customHeight="false" outlineLevel="0" collapsed="false">
      <c r="A1228" s="170" t="n">
        <v>44359</v>
      </c>
      <c r="B1228" s="0" t="s">
        <v>1089</v>
      </c>
      <c r="C1228" s="1" t="n">
        <v>300</v>
      </c>
      <c r="D1228" s="0" t="s">
        <v>104</v>
      </c>
      <c r="E1228" s="0" t="s">
        <v>4574</v>
      </c>
      <c r="G1228" s="174" t="n">
        <f aca="false">MONTH(A1228)+100</f>
        <v>106</v>
      </c>
      <c r="H1228" s="0" t="n">
        <f aca="false">IF(MONTH(A1228)=MONTH(A1227),H1227+1,1001)</f>
        <v>1034</v>
      </c>
      <c r="I1228" s="0" t="str">
        <f aca="false">YEAR(A1228)&amp;RIGHT(G1228,2)&amp;RIGHT(H1228,3)</f>
        <v>202106034</v>
      </c>
      <c r="J1228" s="122" t="s">
        <v>7039</v>
      </c>
      <c r="L1228" s="0" t="s">
        <v>131</v>
      </c>
      <c r="M1228" s="0" t="s">
        <v>2313</v>
      </c>
      <c r="N1228" s="0" t="s">
        <v>80</v>
      </c>
      <c r="O1228" s="7" t="n">
        <v>0.374305555555555</v>
      </c>
      <c r="P1228" s="7" t="n">
        <v>0.410416666666667</v>
      </c>
      <c r="Q1228" s="0" t="s">
        <v>4575</v>
      </c>
      <c r="S1228" s="0" t="s">
        <v>115</v>
      </c>
      <c r="T1228" s="0" t="s">
        <v>6106</v>
      </c>
    </row>
    <row r="1229" customFormat="false" ht="15" hidden="true" customHeight="false" outlineLevel="0" collapsed="false">
      <c r="A1229" s="170" t="n">
        <v>44359</v>
      </c>
      <c r="B1229" s="0" t="s">
        <v>1089</v>
      </c>
      <c r="C1229" s="1" t="n">
        <v>300</v>
      </c>
      <c r="D1229" s="0" t="s">
        <v>104</v>
      </c>
      <c r="E1229" s="0" t="s">
        <v>4576</v>
      </c>
      <c r="G1229" s="174" t="n">
        <f aca="false">MONTH(A1229)+100</f>
        <v>106</v>
      </c>
      <c r="H1229" s="0" t="n">
        <f aca="false">IF(MONTH(A1229)=MONTH(A1228),H1228+1,1001)</f>
        <v>1035</v>
      </c>
      <c r="I1229" s="0" t="str">
        <f aca="false">YEAR(A1229)&amp;RIGHT(G1229,2)&amp;RIGHT(H1229,3)</f>
        <v>202106035</v>
      </c>
      <c r="J1229" s="122" t="s">
        <v>7040</v>
      </c>
      <c r="L1229" s="0" t="s">
        <v>131</v>
      </c>
      <c r="M1229" s="0" t="s">
        <v>2313</v>
      </c>
      <c r="N1229" s="0" t="s">
        <v>80</v>
      </c>
      <c r="O1229" s="7" t="n">
        <v>0.426388888888889</v>
      </c>
      <c r="P1229" s="7" t="n">
        <v>0.426388888888889</v>
      </c>
      <c r="Q1229" s="0" t="s">
        <v>4577</v>
      </c>
      <c r="S1229" s="0" t="s">
        <v>115</v>
      </c>
      <c r="T1229" s="0" t="s">
        <v>6106</v>
      </c>
    </row>
    <row r="1230" customFormat="false" ht="15" hidden="true" customHeight="false" outlineLevel="0" collapsed="false">
      <c r="A1230" s="170" t="n">
        <v>44359</v>
      </c>
      <c r="B1230" s="0" t="s">
        <v>4578</v>
      </c>
      <c r="C1230" s="1" t="n">
        <v>300</v>
      </c>
      <c r="D1230" s="0" t="s">
        <v>104</v>
      </c>
      <c r="E1230" s="0" t="s">
        <v>4579</v>
      </c>
      <c r="G1230" s="174" t="n">
        <f aca="false">MONTH(A1230)+100</f>
        <v>106</v>
      </c>
      <c r="H1230" s="0" t="n">
        <f aca="false">IF(MONTH(A1230)=MONTH(A1229),H1229+1,1001)</f>
        <v>1036</v>
      </c>
      <c r="I1230" s="0" t="str">
        <f aca="false">YEAR(A1230)&amp;RIGHT(G1230,2)&amp;RIGHT(H1230,3)</f>
        <v>202106036</v>
      </c>
      <c r="J1230" s="122" t="s">
        <v>7041</v>
      </c>
      <c r="L1230" s="0" t="s">
        <v>159</v>
      </c>
      <c r="M1230" s="0" t="s">
        <v>2313</v>
      </c>
      <c r="N1230" s="0" t="s">
        <v>80</v>
      </c>
      <c r="O1230" s="7" t="n">
        <v>0.507638888888889</v>
      </c>
      <c r="P1230" s="7" t="n">
        <v>0.524305555555556</v>
      </c>
      <c r="Q1230" s="0" t="s">
        <v>4580</v>
      </c>
      <c r="S1230" s="0" t="s">
        <v>115</v>
      </c>
      <c r="T1230" s="0" t="s">
        <v>6106</v>
      </c>
    </row>
    <row r="1231" customFormat="false" ht="15" hidden="false" customHeight="false" outlineLevel="0" collapsed="false">
      <c r="A1231" s="170" t="n">
        <v>44359</v>
      </c>
      <c r="B1231" s="0" t="s">
        <v>68</v>
      </c>
      <c r="C1231" s="1" t="n">
        <v>450</v>
      </c>
      <c r="D1231" s="0" t="s">
        <v>69</v>
      </c>
      <c r="E1231" s="0" t="s">
        <v>70</v>
      </c>
      <c r="G1231" s="174" t="n">
        <f aca="false">MONTH(A1231)+100</f>
        <v>106</v>
      </c>
      <c r="H1231" s="0" t="n">
        <f aca="false">IF(MONTH(A1231)=MONTH(A1230),H1230+1,1001)</f>
        <v>1037</v>
      </c>
      <c r="I1231" s="0" t="str">
        <f aca="false">YEAR(A1231)&amp;RIGHT(G1231,2)&amp;RIGHT(H1231,3)</f>
        <v>202106037</v>
      </c>
      <c r="J1231" s="122" t="n">
        <v>202003001</v>
      </c>
      <c r="K1231" s="0" t="s">
        <v>71</v>
      </c>
      <c r="L1231" s="0" t="s">
        <v>113</v>
      </c>
      <c r="M1231" s="0" t="s">
        <v>2313</v>
      </c>
      <c r="N1231" s="0" t="s">
        <v>80</v>
      </c>
      <c r="O1231" s="7" t="n">
        <v>0.570833333333333</v>
      </c>
      <c r="P1231" s="7" t="n">
        <v>0.601388888888889</v>
      </c>
      <c r="Q1231" s="0" t="s">
        <v>4581</v>
      </c>
      <c r="R1231" s="0" t="s">
        <v>4582</v>
      </c>
      <c r="S1231" s="0" t="s">
        <v>115</v>
      </c>
      <c r="T1231" s="0" t="s">
        <v>6106</v>
      </c>
    </row>
    <row r="1232" customFormat="false" ht="15" hidden="true" customHeight="false" outlineLevel="0" collapsed="false">
      <c r="A1232" s="170" t="n">
        <v>44360</v>
      </c>
      <c r="B1232" s="0" t="s">
        <v>4586</v>
      </c>
      <c r="C1232" s="1" t="n">
        <v>300</v>
      </c>
      <c r="D1232" s="0" t="s">
        <v>104</v>
      </c>
      <c r="E1232" s="0" t="s">
        <v>4587</v>
      </c>
      <c r="G1232" s="174" t="n">
        <f aca="false">MONTH(A1232)+100</f>
        <v>106</v>
      </c>
      <c r="H1232" s="0" t="n">
        <f aca="false">IF(MONTH(A1232)=MONTH(A1231),H1231+1,1001)</f>
        <v>1038</v>
      </c>
      <c r="I1232" s="0" t="str">
        <f aca="false">YEAR(A1232)&amp;RIGHT(G1232,2)&amp;RIGHT(H1232,3)</f>
        <v>202106038</v>
      </c>
      <c r="J1232" s="122" t="s">
        <v>7042</v>
      </c>
      <c r="L1232" s="0" t="s">
        <v>131</v>
      </c>
      <c r="M1232" s="0" t="s">
        <v>2313</v>
      </c>
      <c r="N1232" s="0" t="s">
        <v>80</v>
      </c>
      <c r="O1232" s="7" t="n">
        <v>0.3625</v>
      </c>
      <c r="P1232" s="7" t="n">
        <v>0.402777777777778</v>
      </c>
      <c r="Q1232" s="0" t="s">
        <v>4588</v>
      </c>
      <c r="S1232" s="0" t="s">
        <v>115</v>
      </c>
      <c r="T1232" s="0" t="s">
        <v>6110</v>
      </c>
    </row>
    <row r="1233" customFormat="false" ht="15" hidden="true" customHeight="false" outlineLevel="0" collapsed="false">
      <c r="A1233" s="170" t="n">
        <v>44360</v>
      </c>
      <c r="B1233" s="0" t="s">
        <v>4589</v>
      </c>
      <c r="C1233" s="1" t="n">
        <v>300</v>
      </c>
      <c r="D1233" s="0" t="s">
        <v>104</v>
      </c>
      <c r="E1233" s="0" t="s">
        <v>4590</v>
      </c>
      <c r="G1233" s="174" t="n">
        <f aca="false">MONTH(A1233)+100</f>
        <v>106</v>
      </c>
      <c r="H1233" s="0" t="n">
        <f aca="false">IF(MONTH(A1233)=MONTH(A1232),H1232+1,1001)</f>
        <v>1039</v>
      </c>
      <c r="I1233" s="0" t="str">
        <f aca="false">YEAR(A1233)&amp;RIGHT(G1233,2)&amp;RIGHT(H1233,3)</f>
        <v>202106039</v>
      </c>
      <c r="J1233" s="122" t="s">
        <v>7043</v>
      </c>
      <c r="L1233" s="0" t="s">
        <v>79</v>
      </c>
      <c r="M1233" s="0" t="s">
        <v>2313</v>
      </c>
      <c r="N1233" s="0" t="s">
        <v>80</v>
      </c>
      <c r="O1233" s="7" t="n">
        <v>0.529861111111111</v>
      </c>
      <c r="P1233" s="7" t="n">
        <v>0.539583333333333</v>
      </c>
      <c r="Q1233" s="0" t="s">
        <v>4591</v>
      </c>
      <c r="S1233" s="0" t="s">
        <v>115</v>
      </c>
      <c r="T1233" s="0" t="s">
        <v>6110</v>
      </c>
    </row>
    <row r="1234" customFormat="false" ht="15" hidden="true" customHeight="false" outlineLevel="0" collapsed="false">
      <c r="A1234" s="170" t="n">
        <v>44361</v>
      </c>
      <c r="B1234" s="0" t="s">
        <v>4597</v>
      </c>
      <c r="C1234" s="1" t="n">
        <v>300</v>
      </c>
      <c r="D1234" s="0" t="s">
        <v>104</v>
      </c>
      <c r="E1234" s="0" t="s">
        <v>4598</v>
      </c>
      <c r="G1234" s="174" t="n">
        <f aca="false">MONTH(A1234)+100</f>
        <v>106</v>
      </c>
      <c r="H1234" s="0" t="n">
        <f aca="false">IF(MONTH(A1234)=MONTH(A1233),H1233+1,1001)</f>
        <v>1040</v>
      </c>
      <c r="I1234" s="0" t="str">
        <f aca="false">YEAR(A1234)&amp;RIGHT(G1234,2)&amp;RIGHT(H1234,3)</f>
        <v>202106040</v>
      </c>
      <c r="J1234" s="122" t="s">
        <v>7044</v>
      </c>
      <c r="L1234" s="0" t="s">
        <v>113</v>
      </c>
      <c r="M1234" s="0" t="s">
        <v>2313</v>
      </c>
      <c r="N1234" s="0" t="s">
        <v>80</v>
      </c>
      <c r="O1234" s="7" t="n">
        <v>0.421527777777778</v>
      </c>
      <c r="P1234" s="7" t="n">
        <v>0.442361111111111</v>
      </c>
      <c r="Q1234" s="0" t="s">
        <v>4599</v>
      </c>
      <c r="S1234" s="0" t="s">
        <v>115</v>
      </c>
      <c r="T1234" s="0" t="s">
        <v>6091</v>
      </c>
    </row>
    <row r="1235" customFormat="false" ht="15" hidden="true" customHeight="false" outlineLevel="0" collapsed="false">
      <c r="A1235" s="170" t="n">
        <v>44361</v>
      </c>
      <c r="B1235" s="0" t="s">
        <v>4600</v>
      </c>
      <c r="C1235" s="1" t="n">
        <v>300</v>
      </c>
      <c r="D1235" s="0" t="s">
        <v>104</v>
      </c>
      <c r="E1235" s="0" t="s">
        <v>4601</v>
      </c>
      <c r="G1235" s="174" t="n">
        <f aca="false">MONTH(A1235)+100</f>
        <v>106</v>
      </c>
      <c r="H1235" s="0" t="n">
        <f aca="false">IF(MONTH(A1235)=MONTH(A1234),H1234+1,1001)</f>
        <v>1041</v>
      </c>
      <c r="I1235" s="0" t="str">
        <f aca="false">YEAR(A1235)&amp;RIGHT(G1235,2)&amp;RIGHT(H1235,3)</f>
        <v>202106041</v>
      </c>
      <c r="J1235" s="122" t="s">
        <v>7045</v>
      </c>
      <c r="L1235" s="0" t="s">
        <v>159</v>
      </c>
      <c r="M1235" s="0" t="s">
        <v>2313</v>
      </c>
      <c r="N1235" s="0" t="s">
        <v>80</v>
      </c>
      <c r="O1235" s="7" t="n">
        <v>0.50625</v>
      </c>
      <c r="P1235" s="7" t="n">
        <v>0.513888888888889</v>
      </c>
      <c r="Q1235" s="0" t="s">
        <v>4602</v>
      </c>
      <c r="S1235" s="0" t="s">
        <v>115</v>
      </c>
      <c r="T1235" s="0" t="s">
        <v>6091</v>
      </c>
    </row>
    <row r="1236" customFormat="false" ht="15" hidden="true" customHeight="false" outlineLevel="0" collapsed="false">
      <c r="A1236" s="170" t="n">
        <v>44361</v>
      </c>
      <c r="B1236" s="0" t="s">
        <v>4603</v>
      </c>
      <c r="C1236" s="1" t="n">
        <v>400</v>
      </c>
      <c r="D1236" s="0" t="s">
        <v>104</v>
      </c>
      <c r="E1236" s="0" t="s">
        <v>4604</v>
      </c>
      <c r="G1236" s="174" t="n">
        <f aca="false">MONTH(A1236)+100</f>
        <v>106</v>
      </c>
      <c r="H1236" s="0" t="n">
        <f aca="false">IF(MONTH(A1236)=MONTH(A1235),H1235+1,1001)</f>
        <v>1042</v>
      </c>
      <c r="I1236" s="0" t="str">
        <f aca="false">YEAR(A1236)&amp;RIGHT(G1236,2)&amp;RIGHT(H1236,3)</f>
        <v>202106042</v>
      </c>
      <c r="J1236" s="122" t="s">
        <v>7046</v>
      </c>
      <c r="L1236" s="0" t="s">
        <v>183</v>
      </c>
      <c r="M1236" s="0" t="s">
        <v>2313</v>
      </c>
      <c r="N1236" s="0" t="s">
        <v>80</v>
      </c>
      <c r="O1236" s="7" t="n">
        <v>0.528472222222222</v>
      </c>
      <c r="P1236" s="7" t="n">
        <v>0.553472222222222</v>
      </c>
      <c r="Q1236" s="0" t="s">
        <v>4605</v>
      </c>
      <c r="S1236" s="0" t="s">
        <v>115</v>
      </c>
      <c r="T1236" s="0" t="s">
        <v>6091</v>
      </c>
    </row>
    <row r="1237" customFormat="false" ht="15" hidden="true" customHeight="false" outlineLevel="0" collapsed="false">
      <c r="A1237" s="170" t="n">
        <v>44361</v>
      </c>
      <c r="B1237" s="0" t="s">
        <v>4606</v>
      </c>
      <c r="C1237" s="1" t="n">
        <v>350</v>
      </c>
      <c r="D1237" s="0" t="s">
        <v>104</v>
      </c>
      <c r="E1237" s="0" t="s">
        <v>4607</v>
      </c>
      <c r="G1237" s="174" t="n">
        <f aca="false">MONTH(A1237)+100</f>
        <v>106</v>
      </c>
      <c r="H1237" s="0" t="n">
        <f aca="false">IF(MONTH(A1237)=MONTH(A1236),H1236+1,1001)</f>
        <v>1043</v>
      </c>
      <c r="I1237" s="0" t="str">
        <f aca="false">YEAR(A1237)&amp;RIGHT(G1237,2)&amp;RIGHT(H1237,3)</f>
        <v>202106043</v>
      </c>
      <c r="J1237" s="122" t="s">
        <v>7047</v>
      </c>
      <c r="L1237" s="0" t="s">
        <v>1227</v>
      </c>
      <c r="M1237" s="0" t="s">
        <v>2313</v>
      </c>
      <c r="N1237" s="0" t="s">
        <v>80</v>
      </c>
      <c r="O1237" s="7" t="n">
        <v>0.651388888888889</v>
      </c>
      <c r="P1237" s="7" t="n">
        <v>0.661805555555556</v>
      </c>
      <c r="Q1237" s="0" t="s">
        <v>4608</v>
      </c>
      <c r="S1237" s="0" t="s">
        <v>115</v>
      </c>
      <c r="T1237" s="0" t="s">
        <v>6091</v>
      </c>
    </row>
    <row r="1238" customFormat="false" ht="15" hidden="true" customHeight="false" outlineLevel="0" collapsed="false">
      <c r="A1238" s="170" t="n">
        <v>44361</v>
      </c>
      <c r="B1238" s="0" t="s">
        <v>4088</v>
      </c>
      <c r="C1238" s="1" t="n">
        <v>300</v>
      </c>
      <c r="D1238" s="0" t="s">
        <v>104</v>
      </c>
      <c r="E1238" s="0" t="s">
        <v>392</v>
      </c>
      <c r="G1238" s="174" t="n">
        <f aca="false">MONTH(A1238)+100</f>
        <v>106</v>
      </c>
      <c r="H1238" s="0" t="n">
        <f aca="false">IF(MONTH(A1238)=MONTH(A1237),H1237+1,1001)</f>
        <v>1044</v>
      </c>
      <c r="I1238" s="0" t="str">
        <f aca="false">YEAR(A1238)&amp;RIGHT(G1238,2)&amp;RIGHT(H1238,3)</f>
        <v>202106044</v>
      </c>
      <c r="J1238" s="122" t="s">
        <v>6140</v>
      </c>
      <c r="K1238" s="0" t="s">
        <v>393</v>
      </c>
      <c r="L1238" s="0" t="s">
        <v>394</v>
      </c>
      <c r="M1238" s="0" t="s">
        <v>2313</v>
      </c>
      <c r="N1238" s="0" t="s">
        <v>80</v>
      </c>
      <c r="O1238" s="7" t="n">
        <v>0.815277777777778</v>
      </c>
      <c r="P1238" s="7" t="n">
        <v>0.827777777777778</v>
      </c>
      <c r="Q1238" s="0" t="s">
        <v>396</v>
      </c>
      <c r="R1238" s="0" t="s">
        <v>4414</v>
      </c>
      <c r="S1238" s="0" t="s">
        <v>115</v>
      </c>
      <c r="T1238" s="0" t="s">
        <v>6091</v>
      </c>
    </row>
    <row r="1239" customFormat="false" ht="15" hidden="false" customHeight="false" outlineLevel="0" collapsed="false">
      <c r="A1239" s="170" t="n">
        <v>44362</v>
      </c>
      <c r="B1239" s="0" t="s">
        <v>4611</v>
      </c>
      <c r="C1239" s="1" t="n">
        <v>300</v>
      </c>
      <c r="D1239" s="0" t="s">
        <v>821</v>
      </c>
      <c r="E1239" s="0" t="s">
        <v>4612</v>
      </c>
      <c r="G1239" s="174" t="n">
        <f aca="false">MONTH(A1239)+100</f>
        <v>106</v>
      </c>
      <c r="H1239" s="0" t="n">
        <f aca="false">IF(MONTH(A1239)=MONTH(A1238),H1238+1,1001)</f>
        <v>1045</v>
      </c>
      <c r="I1239" s="0" t="str">
        <f aca="false">YEAR(A1239)&amp;RIGHT(G1239,2)&amp;RIGHT(H1239,3)</f>
        <v>202106045</v>
      </c>
      <c r="J1239" s="122" t="s">
        <v>7048</v>
      </c>
      <c r="K1239" s="0" t="s">
        <v>233</v>
      </c>
      <c r="L1239" s="0" t="s">
        <v>228</v>
      </c>
      <c r="N1239" s="0" t="s">
        <v>72</v>
      </c>
      <c r="O1239" s="7" t="n">
        <v>0.720138888888889</v>
      </c>
      <c r="P1239" s="7" t="n">
        <v>0.720138888888889</v>
      </c>
      <c r="Q1239" s="0" t="s">
        <v>4613</v>
      </c>
      <c r="R1239" s="0" t="s">
        <v>4414</v>
      </c>
      <c r="S1239" s="0" t="s">
        <v>115</v>
      </c>
      <c r="T1239" s="0" t="s">
        <v>6095</v>
      </c>
    </row>
    <row r="1240" customFormat="false" ht="15" hidden="true" customHeight="false" outlineLevel="0" collapsed="false">
      <c r="A1240" s="170" t="n">
        <v>44362</v>
      </c>
      <c r="B1240" s="0" t="s">
        <v>996</v>
      </c>
      <c r="C1240" s="1" t="n">
        <v>300</v>
      </c>
      <c r="D1240" s="0" t="s">
        <v>104</v>
      </c>
      <c r="E1240" s="0" t="s">
        <v>4614</v>
      </c>
      <c r="G1240" s="174" t="n">
        <f aca="false">MONTH(A1240)+100</f>
        <v>106</v>
      </c>
      <c r="H1240" s="0" t="n">
        <f aca="false">IF(MONTH(A1240)=MONTH(A1239),H1239+1,1001)</f>
        <v>1046</v>
      </c>
      <c r="I1240" s="0" t="str">
        <f aca="false">YEAR(A1240)&amp;RIGHT(G1240,2)&amp;RIGHT(H1240,3)</f>
        <v>202106046</v>
      </c>
      <c r="J1240" s="122" t="s">
        <v>7049</v>
      </c>
      <c r="L1240" s="0" t="s">
        <v>100</v>
      </c>
      <c r="M1240" s="0" t="s">
        <v>2313</v>
      </c>
      <c r="N1240" s="0" t="s">
        <v>80</v>
      </c>
      <c r="O1240" s="7" t="n">
        <v>0.500694444444444</v>
      </c>
      <c r="P1240" s="7" t="n">
        <v>0.511805555555555</v>
      </c>
      <c r="Q1240" s="0" t="s">
        <v>4615</v>
      </c>
      <c r="S1240" s="0" t="s">
        <v>115</v>
      </c>
      <c r="T1240" s="0" t="s">
        <v>6095</v>
      </c>
    </row>
    <row r="1241" customFormat="false" ht="15" hidden="true" customHeight="false" outlineLevel="0" collapsed="false">
      <c r="A1241" s="170" t="n">
        <v>44362</v>
      </c>
      <c r="B1241" s="0" t="s">
        <v>1924</v>
      </c>
      <c r="C1241" s="1" t="n">
        <v>270</v>
      </c>
      <c r="D1241" s="0" t="s">
        <v>104</v>
      </c>
      <c r="E1241" s="0" t="s">
        <v>1925</v>
      </c>
      <c r="G1241" s="174" t="n">
        <f aca="false">MONTH(A1241)+100</f>
        <v>106</v>
      </c>
      <c r="H1241" s="0" t="n">
        <f aca="false">IF(MONTH(A1241)=MONTH(A1240),H1240+1,1001)</f>
        <v>1047</v>
      </c>
      <c r="I1241" s="0" t="str">
        <f aca="false">YEAR(A1241)&amp;RIGHT(G1241,2)&amp;RIGHT(H1241,3)</f>
        <v>202106047</v>
      </c>
      <c r="J1241" s="122" t="s">
        <v>6435</v>
      </c>
      <c r="L1241" s="0" t="s">
        <v>159</v>
      </c>
      <c r="M1241" s="0" t="s">
        <v>2313</v>
      </c>
      <c r="N1241" s="0" t="s">
        <v>80</v>
      </c>
      <c r="O1241" s="7" t="n">
        <v>0.588888888888889</v>
      </c>
      <c r="P1241" s="7" t="n">
        <v>0.691666666666667</v>
      </c>
      <c r="Q1241" s="0" t="s">
        <v>1926</v>
      </c>
      <c r="S1241" s="0" t="s">
        <v>115</v>
      </c>
      <c r="T1241" s="0" t="s">
        <v>6095</v>
      </c>
    </row>
    <row r="1242" customFormat="false" ht="15" hidden="false" customHeight="false" outlineLevel="0" collapsed="false">
      <c r="A1242" s="170" t="n">
        <v>44363</v>
      </c>
      <c r="B1242" s="0" t="s">
        <v>3480</v>
      </c>
      <c r="C1242" s="1" t="n">
        <v>490</v>
      </c>
      <c r="D1242" s="0" t="s">
        <v>821</v>
      </c>
      <c r="E1242" s="0" t="s">
        <v>3481</v>
      </c>
      <c r="G1242" s="174" t="n">
        <f aca="false">MONTH(A1242)+100</f>
        <v>106</v>
      </c>
      <c r="H1242" s="0" t="n">
        <f aca="false">IF(MONTH(A1242)=MONTH(A1241),H1241+1,1001)</f>
        <v>1048</v>
      </c>
      <c r="I1242" s="0" t="str">
        <f aca="false">YEAR(A1242)&amp;RIGHT(G1242,2)&amp;RIGHT(H1242,3)</f>
        <v>202106048</v>
      </c>
      <c r="J1242" s="122" t="s">
        <v>6794</v>
      </c>
      <c r="K1242" s="0" t="s">
        <v>3482</v>
      </c>
      <c r="L1242" s="0" t="s">
        <v>79</v>
      </c>
      <c r="M1242" s="0" t="s">
        <v>2313</v>
      </c>
      <c r="N1242" s="0" t="s">
        <v>80</v>
      </c>
      <c r="O1242" s="7" t="n">
        <v>0.741666666666667</v>
      </c>
      <c r="P1242" s="7" t="n">
        <v>0.752083333333333</v>
      </c>
      <c r="Q1242" s="0" t="s">
        <v>3483</v>
      </c>
      <c r="S1242" s="0" t="s">
        <v>332</v>
      </c>
      <c r="T1242" s="0" t="s">
        <v>6089</v>
      </c>
    </row>
    <row r="1243" customFormat="false" ht="15" hidden="true" customHeight="false" outlineLevel="0" collapsed="false">
      <c r="A1243" s="170" t="n">
        <v>44363</v>
      </c>
      <c r="B1243" s="0" t="s">
        <v>1670</v>
      </c>
      <c r="C1243" s="1" t="n">
        <v>350</v>
      </c>
      <c r="D1243" s="0" t="s">
        <v>104</v>
      </c>
      <c r="E1243" s="0" t="s">
        <v>4620</v>
      </c>
      <c r="G1243" s="174" t="n">
        <f aca="false">MONTH(A1243)+100</f>
        <v>106</v>
      </c>
      <c r="H1243" s="0" t="n">
        <f aca="false">IF(MONTH(A1243)=MONTH(A1242),H1242+1,1001)</f>
        <v>1049</v>
      </c>
      <c r="I1243" s="0" t="str">
        <f aca="false">YEAR(A1243)&amp;RIGHT(G1243,2)&amp;RIGHT(H1243,3)</f>
        <v>202106049</v>
      </c>
      <c r="J1243" s="122" t="s">
        <v>7050</v>
      </c>
      <c r="K1243" s="0" t="s">
        <v>1672</v>
      </c>
      <c r="L1243" s="0" t="s">
        <v>131</v>
      </c>
      <c r="M1243" s="0" t="s">
        <v>2313</v>
      </c>
      <c r="N1243" s="0" t="s">
        <v>80</v>
      </c>
      <c r="O1243" s="7" t="n">
        <v>0.360416666666667</v>
      </c>
      <c r="P1243" s="7" t="n">
        <v>0.388888888888889</v>
      </c>
      <c r="Q1243" s="0" t="s">
        <v>4621</v>
      </c>
      <c r="S1243" s="0" t="s">
        <v>332</v>
      </c>
      <c r="T1243" s="0" t="s">
        <v>6089</v>
      </c>
    </row>
    <row r="1244" customFormat="false" ht="15" hidden="true" customHeight="false" outlineLevel="0" collapsed="false">
      <c r="A1244" s="170" t="n">
        <v>44363</v>
      </c>
      <c r="B1244" s="0" t="s">
        <v>4622</v>
      </c>
      <c r="C1244" s="1" t="n">
        <v>300</v>
      </c>
      <c r="D1244" s="0" t="s">
        <v>104</v>
      </c>
      <c r="E1244" s="0" t="s">
        <v>4623</v>
      </c>
      <c r="G1244" s="174" t="n">
        <f aca="false">MONTH(A1244)+100</f>
        <v>106</v>
      </c>
      <c r="H1244" s="0" t="n">
        <f aca="false">IF(MONTH(A1244)=MONTH(A1243),H1243+1,1001)</f>
        <v>1050</v>
      </c>
      <c r="I1244" s="0" t="str">
        <f aca="false">YEAR(A1244)&amp;RIGHT(G1244,2)&amp;RIGHT(H1244,3)</f>
        <v>202106050</v>
      </c>
      <c r="J1244" s="122" t="s">
        <v>7051</v>
      </c>
      <c r="L1244" s="0" t="s">
        <v>113</v>
      </c>
      <c r="M1244" s="0" t="s">
        <v>2313</v>
      </c>
      <c r="N1244" s="0" t="s">
        <v>80</v>
      </c>
      <c r="O1244" s="7" t="n">
        <v>0.534722222222222</v>
      </c>
      <c r="P1244" s="7" t="n">
        <v>0.538888888888889</v>
      </c>
      <c r="Q1244" s="0" t="s">
        <v>4624</v>
      </c>
      <c r="S1244" s="0" t="s">
        <v>332</v>
      </c>
      <c r="T1244" s="0" t="s">
        <v>6089</v>
      </c>
    </row>
    <row r="1245" customFormat="false" ht="15" hidden="true" customHeight="false" outlineLevel="0" collapsed="false">
      <c r="A1245" s="170" t="n">
        <v>44363</v>
      </c>
      <c r="B1245" s="0" t="s">
        <v>4625</v>
      </c>
      <c r="C1245" s="1" t="n">
        <v>300</v>
      </c>
      <c r="D1245" s="0" t="s">
        <v>104</v>
      </c>
      <c r="E1245" s="0" t="s">
        <v>4626</v>
      </c>
      <c r="G1245" s="174" t="n">
        <f aca="false">MONTH(A1245)+100</f>
        <v>106</v>
      </c>
      <c r="H1245" s="0" t="n">
        <f aca="false">IF(MONTH(A1245)=MONTH(A1244),H1244+1,1001)</f>
        <v>1051</v>
      </c>
      <c r="I1245" s="0" t="str">
        <f aca="false">YEAR(A1245)&amp;RIGHT(G1245,2)&amp;RIGHT(H1245,3)</f>
        <v>202106051</v>
      </c>
      <c r="J1245" s="122" t="s">
        <v>7052</v>
      </c>
      <c r="L1245" s="0" t="s">
        <v>113</v>
      </c>
      <c r="M1245" s="0" t="s">
        <v>2313</v>
      </c>
      <c r="N1245" s="0" t="s">
        <v>80</v>
      </c>
      <c r="O1245" s="7" t="n">
        <v>0.552083333333333</v>
      </c>
      <c r="P1245" s="7" t="n">
        <v>0.559722222222222</v>
      </c>
      <c r="Q1245" s="0" t="s">
        <v>4627</v>
      </c>
      <c r="S1245" s="0" t="s">
        <v>332</v>
      </c>
      <c r="T1245" s="0" t="s">
        <v>6089</v>
      </c>
    </row>
    <row r="1246" customFormat="false" ht="15" hidden="true" customHeight="false" outlineLevel="0" collapsed="false">
      <c r="A1246" s="170" t="n">
        <v>44363</v>
      </c>
      <c r="B1246" s="0" t="s">
        <v>204</v>
      </c>
      <c r="C1246" s="1" t="n">
        <v>500</v>
      </c>
      <c r="D1246" s="0" t="s">
        <v>104</v>
      </c>
      <c r="E1246" s="0" t="s">
        <v>205</v>
      </c>
      <c r="G1246" s="174" t="n">
        <f aca="false">MONTH(A1246)+100</f>
        <v>106</v>
      </c>
      <c r="H1246" s="0" t="n">
        <f aca="false">IF(MONTH(A1246)=MONTH(A1245),H1245+1,1001)</f>
        <v>1052</v>
      </c>
      <c r="I1246" s="0" t="str">
        <f aca="false">YEAR(A1246)&amp;RIGHT(G1246,2)&amp;RIGHT(H1246,3)</f>
        <v>202106052</v>
      </c>
      <c r="J1246" s="122" t="s">
        <v>6107</v>
      </c>
      <c r="K1246" s="0" t="s">
        <v>204</v>
      </c>
      <c r="L1246" s="0" t="s">
        <v>79</v>
      </c>
      <c r="M1246" s="0" t="s">
        <v>2313</v>
      </c>
      <c r="N1246" s="0" t="s">
        <v>80</v>
      </c>
      <c r="O1246" s="7" t="n">
        <v>0.574305555555555</v>
      </c>
      <c r="P1246" s="7" t="n">
        <v>0.579166666666667</v>
      </c>
      <c r="Q1246" s="0" t="s">
        <v>207</v>
      </c>
      <c r="S1246" s="0" t="s">
        <v>332</v>
      </c>
      <c r="T1246" s="0" t="s">
        <v>6089</v>
      </c>
    </row>
    <row r="1247" customFormat="false" ht="15" hidden="true" customHeight="false" outlineLevel="0" collapsed="false">
      <c r="A1247" s="170" t="n">
        <v>44363</v>
      </c>
      <c r="B1247" s="0" t="s">
        <v>1343</v>
      </c>
      <c r="C1247" s="1" t="n">
        <v>200</v>
      </c>
      <c r="D1247" s="0" t="s">
        <v>104</v>
      </c>
      <c r="E1247" s="0" t="s">
        <v>4628</v>
      </c>
      <c r="G1247" s="174" t="n">
        <f aca="false">MONTH(A1247)+100</f>
        <v>106</v>
      </c>
      <c r="H1247" s="0" t="n">
        <f aca="false">IF(MONTH(A1247)=MONTH(A1246),H1246+1,1001)</f>
        <v>1053</v>
      </c>
      <c r="I1247" s="0" t="str">
        <f aca="false">YEAR(A1247)&amp;RIGHT(G1247,2)&amp;RIGHT(H1247,3)</f>
        <v>202106053</v>
      </c>
      <c r="J1247" s="122" t="s">
        <v>7053</v>
      </c>
      <c r="L1247" s="0" t="s">
        <v>159</v>
      </c>
      <c r="M1247" s="0" t="s">
        <v>2313</v>
      </c>
      <c r="N1247" s="0" t="s">
        <v>80</v>
      </c>
      <c r="O1247" s="7" t="n">
        <v>0.655555555555556</v>
      </c>
      <c r="P1247" s="7" t="n">
        <v>0.665277777777778</v>
      </c>
      <c r="Q1247" s="0" t="s">
        <v>4629</v>
      </c>
      <c r="S1247" s="0" t="s">
        <v>332</v>
      </c>
      <c r="T1247" s="0" t="s">
        <v>6089</v>
      </c>
    </row>
    <row r="1248" customFormat="false" ht="15" hidden="true" customHeight="false" outlineLevel="0" collapsed="false">
      <c r="A1248" s="170" t="n">
        <v>44364</v>
      </c>
      <c r="B1248" s="0" t="s">
        <v>1455</v>
      </c>
      <c r="C1248" s="1" t="n">
        <v>400</v>
      </c>
      <c r="D1248" s="0" t="s">
        <v>104</v>
      </c>
      <c r="E1248" s="0" t="s">
        <v>4096</v>
      </c>
      <c r="G1248" s="174" t="n">
        <f aca="false">MONTH(A1248)+100</f>
        <v>106</v>
      </c>
      <c r="H1248" s="0" t="n">
        <f aca="false">IF(MONTH(A1248)=MONTH(A1247),H1247+1,1001)</f>
        <v>1054</v>
      </c>
      <c r="I1248" s="0" t="str">
        <f aca="false">YEAR(A1248)&amp;RIGHT(G1248,2)&amp;RIGHT(H1248,3)</f>
        <v>202106054</v>
      </c>
      <c r="J1248" s="122" t="s">
        <v>6937</v>
      </c>
      <c r="L1248" s="0" t="s">
        <v>183</v>
      </c>
      <c r="M1248" s="0" t="s">
        <v>2313</v>
      </c>
      <c r="N1248" s="0" t="s">
        <v>80</v>
      </c>
      <c r="O1248" s="7" t="n">
        <v>0.738194444444444</v>
      </c>
      <c r="P1248" s="7" t="n">
        <v>0.751388888888889</v>
      </c>
      <c r="Q1248" s="0" t="s">
        <v>4097</v>
      </c>
      <c r="S1248" s="0" t="s">
        <v>332</v>
      </c>
      <c r="T1248" s="0" t="s">
        <v>6097</v>
      </c>
    </row>
    <row r="1249" customFormat="false" ht="15" hidden="false" customHeight="false" outlineLevel="0" collapsed="false">
      <c r="A1249" s="170" t="n">
        <v>44365</v>
      </c>
      <c r="B1249" s="0" t="s">
        <v>4281</v>
      </c>
      <c r="C1249" s="1" t="n">
        <v>450</v>
      </c>
      <c r="D1249" s="0" t="s">
        <v>821</v>
      </c>
      <c r="E1249" s="0" t="s">
        <v>4282</v>
      </c>
      <c r="G1249" s="174" t="n">
        <f aca="false">MONTH(A1249)+100</f>
        <v>106</v>
      </c>
      <c r="H1249" s="0" t="n">
        <f aca="false">IF(MONTH(A1249)=MONTH(A1248),H1248+1,1001)</f>
        <v>1055</v>
      </c>
      <c r="I1249" s="0" t="str">
        <f aca="false">YEAR(A1249)&amp;RIGHT(G1249,2)&amp;RIGHT(H1249,3)</f>
        <v>202106055</v>
      </c>
      <c r="J1249" s="122" t="s">
        <v>6981</v>
      </c>
      <c r="K1249" s="0" t="s">
        <v>4283</v>
      </c>
      <c r="L1249" s="0" t="s">
        <v>79</v>
      </c>
      <c r="M1249" s="0" t="s">
        <v>2313</v>
      </c>
      <c r="N1249" s="0" t="s">
        <v>80</v>
      </c>
      <c r="O1249" s="7" t="n">
        <v>0.536111111111111</v>
      </c>
      <c r="P1249" s="7" t="n">
        <v>0.555555555555556</v>
      </c>
      <c r="Q1249" s="0" t="s">
        <v>4284</v>
      </c>
      <c r="S1249" s="0" t="s">
        <v>332</v>
      </c>
      <c r="T1249" s="0" t="s">
        <v>5143</v>
      </c>
    </row>
    <row r="1250" customFormat="false" ht="15" hidden="false" customHeight="false" outlineLevel="0" collapsed="false">
      <c r="A1250" s="170" t="n">
        <v>44365</v>
      </c>
      <c r="B1250" s="0" t="s">
        <v>4633</v>
      </c>
      <c r="C1250" s="1" t="n">
        <v>650</v>
      </c>
      <c r="D1250" s="0" t="s">
        <v>821</v>
      </c>
      <c r="E1250" s="0" t="s">
        <v>4634</v>
      </c>
      <c r="G1250" s="174" t="n">
        <f aca="false">MONTH(A1250)+100</f>
        <v>106</v>
      </c>
      <c r="H1250" s="0" t="n">
        <f aca="false">IF(MONTH(A1250)=MONTH(A1249),H1249+1,1001)</f>
        <v>1056</v>
      </c>
      <c r="I1250" s="0" t="str">
        <f aca="false">YEAR(A1250)&amp;RIGHT(G1250,2)&amp;RIGHT(H1250,3)</f>
        <v>202106056</v>
      </c>
      <c r="J1250" s="122" t="s">
        <v>7054</v>
      </c>
      <c r="K1250" s="0" t="s">
        <v>4635</v>
      </c>
      <c r="L1250" s="0" t="s">
        <v>1227</v>
      </c>
      <c r="M1250" s="0" t="s">
        <v>2313</v>
      </c>
      <c r="N1250" s="0" t="s">
        <v>80</v>
      </c>
      <c r="O1250" s="7" t="n">
        <v>0.661805555555556</v>
      </c>
      <c r="P1250" s="7" t="n">
        <v>0.673611111111111</v>
      </c>
      <c r="Q1250" s="0" t="s">
        <v>4636</v>
      </c>
      <c r="S1250" s="0" t="s">
        <v>332</v>
      </c>
      <c r="T1250" s="0" t="s">
        <v>5143</v>
      </c>
    </row>
    <row r="1251" customFormat="false" ht="15" hidden="true" customHeight="false" outlineLevel="0" collapsed="false">
      <c r="A1251" s="170" t="n">
        <v>44365</v>
      </c>
      <c r="B1251" s="0" t="s">
        <v>2201</v>
      </c>
      <c r="C1251" s="1" t="n">
        <v>400</v>
      </c>
      <c r="D1251" s="0" t="s">
        <v>104</v>
      </c>
      <c r="E1251" s="0" t="s">
        <v>4637</v>
      </c>
      <c r="G1251" s="174" t="n">
        <f aca="false">MONTH(A1251)+100</f>
        <v>106</v>
      </c>
      <c r="H1251" s="0" t="n">
        <f aca="false">IF(MONTH(A1251)=MONTH(A1250),H1250+1,1001)</f>
        <v>1057</v>
      </c>
      <c r="I1251" s="0" t="str">
        <f aca="false">YEAR(A1251)&amp;RIGHT(G1251,2)&amp;RIGHT(H1251,3)</f>
        <v>202106057</v>
      </c>
      <c r="J1251" s="122" t="s">
        <v>7055</v>
      </c>
      <c r="L1251" s="0" t="s">
        <v>113</v>
      </c>
      <c r="M1251" s="0" t="s">
        <v>2313</v>
      </c>
      <c r="N1251" s="0" t="s">
        <v>80</v>
      </c>
      <c r="O1251" s="7" t="n">
        <v>0.352777777777778</v>
      </c>
      <c r="P1251" s="7" t="n">
        <v>0.384722222222222</v>
      </c>
      <c r="Q1251" s="0" t="s">
        <v>4638</v>
      </c>
      <c r="S1251" s="0" t="s">
        <v>332</v>
      </c>
      <c r="T1251" s="0" t="s">
        <v>5143</v>
      </c>
    </row>
    <row r="1252" customFormat="false" ht="15" hidden="true" customHeight="false" outlineLevel="0" collapsed="false">
      <c r="A1252" s="170" t="n">
        <v>44365</v>
      </c>
      <c r="B1252" s="0" t="s">
        <v>4639</v>
      </c>
      <c r="C1252" s="1" t="n">
        <v>300</v>
      </c>
      <c r="D1252" s="0" t="s">
        <v>104</v>
      </c>
      <c r="E1252" s="0" t="s">
        <v>4640</v>
      </c>
      <c r="G1252" s="174" t="n">
        <f aca="false">MONTH(A1252)+100</f>
        <v>106</v>
      </c>
      <c r="H1252" s="0" t="n">
        <f aca="false">IF(MONTH(A1252)=MONTH(A1251),H1251+1,1001)</f>
        <v>1058</v>
      </c>
      <c r="I1252" s="0" t="str">
        <f aca="false">YEAR(A1252)&amp;RIGHT(G1252,2)&amp;RIGHT(H1252,3)</f>
        <v>202106058</v>
      </c>
      <c r="J1252" s="122" t="s">
        <v>7056</v>
      </c>
      <c r="L1252" s="0" t="s">
        <v>1720</v>
      </c>
      <c r="M1252" s="0" t="s">
        <v>2313</v>
      </c>
      <c r="N1252" s="0" t="s">
        <v>80</v>
      </c>
      <c r="O1252" s="7" t="n">
        <v>0.425</v>
      </c>
      <c r="P1252" s="7" t="n">
        <v>0.443055555555556</v>
      </c>
      <c r="Q1252" s="0" t="s">
        <v>4641</v>
      </c>
      <c r="S1252" s="0" t="s">
        <v>332</v>
      </c>
      <c r="T1252" s="0" t="s">
        <v>5143</v>
      </c>
    </row>
    <row r="1253" customFormat="false" ht="15" hidden="false" customHeight="false" outlineLevel="0" collapsed="false">
      <c r="A1253" s="170" t="n">
        <v>44367</v>
      </c>
      <c r="B1253" s="0" t="s">
        <v>4654</v>
      </c>
      <c r="C1253" s="1" t="n">
        <v>6800</v>
      </c>
      <c r="D1253" s="0" t="s">
        <v>821</v>
      </c>
      <c r="E1253" s="0" t="s">
        <v>4655</v>
      </c>
      <c r="G1253" s="174" t="n">
        <f aca="false">MONTH(A1253)+100</f>
        <v>106</v>
      </c>
      <c r="H1253" s="0" t="n">
        <f aca="false">IF(MONTH(A1253)=MONTH(A1252),H1252+1,1001)</f>
        <v>1059</v>
      </c>
      <c r="I1253" s="0" t="str">
        <f aca="false">YEAR(A1253)&amp;RIGHT(G1253,2)&amp;RIGHT(H1253,3)</f>
        <v>202106059</v>
      </c>
      <c r="J1253" s="122" t="s">
        <v>7057</v>
      </c>
      <c r="K1253" s="0" t="s">
        <v>4656</v>
      </c>
      <c r="L1253" s="0" t="s">
        <v>4657</v>
      </c>
      <c r="M1253" s="0" t="s">
        <v>2313</v>
      </c>
      <c r="N1253" s="0" t="s">
        <v>80</v>
      </c>
      <c r="O1253" s="7" t="n">
        <v>0.177777777777778</v>
      </c>
      <c r="P1253" s="7" t="n">
        <v>0.425</v>
      </c>
      <c r="Q1253" s="0" t="s">
        <v>4658</v>
      </c>
      <c r="R1253" s="0" t="s">
        <v>4659</v>
      </c>
      <c r="S1253" s="0" t="s">
        <v>332</v>
      </c>
      <c r="T1253" s="0" t="s">
        <v>6110</v>
      </c>
    </row>
    <row r="1254" customFormat="false" ht="15" hidden="false" customHeight="false" outlineLevel="0" collapsed="false">
      <c r="A1254" s="170" t="n">
        <v>44369</v>
      </c>
      <c r="B1254" s="0" t="s">
        <v>4662</v>
      </c>
      <c r="C1254" s="1" t="n">
        <v>450</v>
      </c>
      <c r="D1254" s="0" t="s">
        <v>821</v>
      </c>
      <c r="E1254" s="0" t="s">
        <v>4663</v>
      </c>
      <c r="G1254" s="174" t="n">
        <f aca="false">MONTH(A1254)+100</f>
        <v>106</v>
      </c>
      <c r="H1254" s="0" t="n">
        <f aca="false">IF(MONTH(A1254)=MONTH(A1253),H1253+1,1001)</f>
        <v>1060</v>
      </c>
      <c r="I1254" s="0" t="str">
        <f aca="false">YEAR(A1254)&amp;RIGHT(G1254,2)&amp;RIGHT(H1254,3)</f>
        <v>202106060</v>
      </c>
      <c r="J1254" s="122" t="s">
        <v>7058</v>
      </c>
      <c r="K1254" s="0" t="s">
        <v>4664</v>
      </c>
      <c r="L1254" s="0" t="s">
        <v>113</v>
      </c>
      <c r="M1254" s="0" t="s">
        <v>2313</v>
      </c>
      <c r="N1254" s="0" t="s">
        <v>80</v>
      </c>
      <c r="O1254" s="7" t="n">
        <v>0.389583333333333</v>
      </c>
      <c r="P1254" s="7" t="n">
        <v>0.389583333333333</v>
      </c>
      <c r="Q1254" s="0" t="s">
        <v>4665</v>
      </c>
      <c r="S1254" s="0" t="s">
        <v>120</v>
      </c>
      <c r="T1254" s="0" t="s">
        <v>6095</v>
      </c>
    </row>
    <row r="1255" customFormat="false" ht="15" hidden="false" customHeight="false" outlineLevel="0" collapsed="false">
      <c r="A1255" s="170" t="n">
        <v>44369</v>
      </c>
      <c r="B1255" s="0" t="s">
        <v>4666</v>
      </c>
      <c r="C1255" s="1" t="n">
        <v>400</v>
      </c>
      <c r="D1255" s="0" t="s">
        <v>821</v>
      </c>
      <c r="E1255" s="0" t="s">
        <v>4667</v>
      </c>
      <c r="G1255" s="174" t="n">
        <f aca="false">MONTH(A1255)+100</f>
        <v>106</v>
      </c>
      <c r="H1255" s="0" t="n">
        <f aca="false">IF(MONTH(A1255)=MONTH(A1254),H1254+1,1001)</f>
        <v>1061</v>
      </c>
      <c r="I1255" s="0" t="str">
        <f aca="false">YEAR(A1255)&amp;RIGHT(G1255,2)&amp;RIGHT(H1255,3)</f>
        <v>202106061</v>
      </c>
      <c r="J1255" s="122" t="s">
        <v>7059</v>
      </c>
      <c r="K1255" s="0" t="s">
        <v>4668</v>
      </c>
      <c r="L1255" s="0" t="s">
        <v>113</v>
      </c>
      <c r="M1255" s="0" t="s">
        <v>2313</v>
      </c>
      <c r="N1255" s="0" t="s">
        <v>80</v>
      </c>
      <c r="O1255" s="7" t="n">
        <v>0.49375</v>
      </c>
      <c r="P1255" s="7" t="n">
        <v>0.620833333333333</v>
      </c>
      <c r="Q1255" s="0" t="s">
        <v>4669</v>
      </c>
      <c r="S1255" s="0" t="s">
        <v>120</v>
      </c>
      <c r="T1255" s="0" t="s">
        <v>6095</v>
      </c>
    </row>
    <row r="1256" customFormat="false" ht="15" hidden="false" customHeight="false" outlineLevel="0" collapsed="false">
      <c r="A1256" s="170" t="n">
        <v>44369</v>
      </c>
      <c r="B1256" s="0" t="s">
        <v>4670</v>
      </c>
      <c r="C1256" s="1" t="n">
        <v>350</v>
      </c>
      <c r="D1256" s="0" t="s">
        <v>821</v>
      </c>
      <c r="E1256" s="0" t="s">
        <v>4671</v>
      </c>
      <c r="G1256" s="174" t="n">
        <f aca="false">MONTH(A1256)+100</f>
        <v>106</v>
      </c>
      <c r="H1256" s="0" t="n">
        <f aca="false">IF(MONTH(A1256)=MONTH(A1255),H1255+1,1001)</f>
        <v>1062</v>
      </c>
      <c r="I1256" s="0" t="str">
        <f aca="false">YEAR(A1256)&amp;RIGHT(G1256,2)&amp;RIGHT(H1256,3)</f>
        <v>202106062</v>
      </c>
      <c r="J1256" s="122" t="s">
        <v>7060</v>
      </c>
      <c r="K1256" s="0" t="s">
        <v>4672</v>
      </c>
      <c r="L1256" s="0" t="s">
        <v>187</v>
      </c>
      <c r="N1256" s="0" t="s">
        <v>72</v>
      </c>
      <c r="O1256" s="7" t="n">
        <v>0.736111111111111</v>
      </c>
      <c r="P1256" s="7" t="n">
        <v>0.736111111111111</v>
      </c>
      <c r="Q1256" s="0" t="s">
        <v>4673</v>
      </c>
      <c r="S1256" s="0" t="s">
        <v>120</v>
      </c>
      <c r="T1256" s="0" t="s">
        <v>6095</v>
      </c>
    </row>
    <row r="1257" customFormat="false" ht="15" hidden="true" customHeight="false" outlineLevel="0" collapsed="false">
      <c r="A1257" s="170" t="n">
        <v>44369</v>
      </c>
      <c r="B1257" s="0" t="s">
        <v>4674</v>
      </c>
      <c r="C1257" s="1" t="n">
        <v>300</v>
      </c>
      <c r="D1257" s="0" t="s">
        <v>104</v>
      </c>
      <c r="E1257" s="0" t="s">
        <v>4675</v>
      </c>
      <c r="G1257" s="174" t="n">
        <f aca="false">MONTH(A1257)+100</f>
        <v>106</v>
      </c>
      <c r="H1257" s="0" t="n">
        <f aca="false">IF(MONTH(A1257)=MONTH(A1256),H1256+1,1001)</f>
        <v>1063</v>
      </c>
      <c r="I1257" s="0" t="str">
        <f aca="false">YEAR(A1257)&amp;RIGHT(G1257,2)&amp;RIGHT(H1257,3)</f>
        <v>202106063</v>
      </c>
      <c r="J1257" s="122" t="s">
        <v>7061</v>
      </c>
      <c r="L1257" s="0" t="s">
        <v>113</v>
      </c>
      <c r="M1257" s="0" t="s">
        <v>2313</v>
      </c>
      <c r="N1257" s="0" t="s">
        <v>80</v>
      </c>
      <c r="O1257" s="7" t="n">
        <v>0.420833333333333</v>
      </c>
      <c r="P1257" s="7" t="n">
        <v>0.420833333333333</v>
      </c>
      <c r="Q1257" s="0" t="s">
        <v>4676</v>
      </c>
      <c r="R1257" s="0" t="s">
        <v>2273</v>
      </c>
      <c r="S1257" s="0" t="s">
        <v>120</v>
      </c>
      <c r="T1257" s="0" t="s">
        <v>6095</v>
      </c>
    </row>
    <row r="1258" customFormat="false" ht="15" hidden="true" customHeight="false" outlineLevel="0" collapsed="false">
      <c r="A1258" s="170" t="n">
        <v>44369</v>
      </c>
      <c r="B1258" s="0" t="s">
        <v>4677</v>
      </c>
      <c r="C1258" s="1" t="n">
        <v>300</v>
      </c>
      <c r="D1258" s="0" t="s">
        <v>104</v>
      </c>
      <c r="E1258" s="0" t="s">
        <v>4678</v>
      </c>
      <c r="G1258" s="174" t="n">
        <f aca="false">MONTH(A1258)+100</f>
        <v>106</v>
      </c>
      <c r="H1258" s="0" t="n">
        <f aca="false">IF(MONTH(A1258)=MONTH(A1257),H1257+1,1001)</f>
        <v>1064</v>
      </c>
      <c r="I1258" s="0" t="str">
        <f aca="false">YEAR(A1258)&amp;RIGHT(G1258,2)&amp;RIGHT(H1258,3)</f>
        <v>202106064</v>
      </c>
      <c r="J1258" s="122" t="s">
        <v>7062</v>
      </c>
      <c r="L1258" s="0" t="s">
        <v>183</v>
      </c>
      <c r="M1258" s="0" t="s">
        <v>2313</v>
      </c>
      <c r="N1258" s="0" t="s">
        <v>80</v>
      </c>
      <c r="O1258" s="7" t="n">
        <v>0.649305555555556</v>
      </c>
      <c r="P1258" s="7" t="n">
        <v>0.709722222222222</v>
      </c>
      <c r="Q1258" s="0" t="s">
        <v>4679</v>
      </c>
      <c r="S1258" s="0" t="s">
        <v>120</v>
      </c>
      <c r="T1258" s="0" t="s">
        <v>6095</v>
      </c>
    </row>
    <row r="1259" customFormat="false" ht="15" hidden="false" customHeight="false" outlineLevel="0" collapsed="false">
      <c r="A1259" s="170" t="n">
        <v>44370</v>
      </c>
      <c r="B1259" s="0" t="s">
        <v>287</v>
      </c>
      <c r="C1259" s="1" t="n">
        <v>300</v>
      </c>
      <c r="D1259" s="0" t="s">
        <v>181</v>
      </c>
      <c r="E1259" s="0" t="s">
        <v>288</v>
      </c>
      <c r="G1259" s="174" t="n">
        <f aca="false">MONTH(A1259)+100</f>
        <v>106</v>
      </c>
      <c r="H1259" s="0" t="n">
        <f aca="false">IF(MONTH(A1259)=MONTH(A1258),H1258+1,1001)</f>
        <v>1065</v>
      </c>
      <c r="I1259" s="0" t="str">
        <f aca="false">YEAR(A1259)&amp;RIGHT(G1259,2)&amp;RIGHT(H1259,3)</f>
        <v>202106065</v>
      </c>
      <c r="J1259" s="122" t="s">
        <v>6121</v>
      </c>
      <c r="L1259" s="0" t="s">
        <v>183</v>
      </c>
      <c r="M1259" s="0" t="s">
        <v>2313</v>
      </c>
      <c r="N1259" s="0" t="s">
        <v>80</v>
      </c>
      <c r="O1259" s="7" t="n">
        <v>0.736111111111111</v>
      </c>
      <c r="P1259" s="7" t="n">
        <v>0.779861111111111</v>
      </c>
      <c r="Q1259" s="0" t="s">
        <v>289</v>
      </c>
      <c r="R1259" s="0" t="s">
        <v>4684</v>
      </c>
      <c r="S1259" s="0" t="s">
        <v>120</v>
      </c>
      <c r="T1259" s="0" t="s">
        <v>6089</v>
      </c>
    </row>
    <row r="1260" customFormat="false" ht="15" hidden="false" customHeight="false" outlineLevel="0" collapsed="false">
      <c r="A1260" s="170" t="n">
        <v>44370</v>
      </c>
      <c r="B1260" s="0" t="s">
        <v>4685</v>
      </c>
      <c r="C1260" s="1" t="n">
        <v>400</v>
      </c>
      <c r="D1260" s="0" t="s">
        <v>821</v>
      </c>
      <c r="E1260" s="0" t="s">
        <v>4686</v>
      </c>
      <c r="G1260" s="174" t="n">
        <f aca="false">MONTH(A1260)+100</f>
        <v>106</v>
      </c>
      <c r="H1260" s="0" t="n">
        <f aca="false">IF(MONTH(A1260)=MONTH(A1259),H1259+1,1001)</f>
        <v>1066</v>
      </c>
      <c r="I1260" s="0" t="str">
        <f aca="false">YEAR(A1260)&amp;RIGHT(G1260,2)&amp;RIGHT(H1260,3)</f>
        <v>202106066</v>
      </c>
      <c r="J1260" s="122" t="s">
        <v>7063</v>
      </c>
      <c r="K1260" s="0" t="s">
        <v>4687</v>
      </c>
      <c r="L1260" s="0" t="s">
        <v>113</v>
      </c>
      <c r="M1260" s="0" t="s">
        <v>2313</v>
      </c>
      <c r="N1260" s="0" t="s">
        <v>80</v>
      </c>
      <c r="O1260" s="7" t="n">
        <v>0.685416666666667</v>
      </c>
      <c r="P1260" s="7" t="n">
        <v>0.713194444444444</v>
      </c>
      <c r="Q1260" s="0" t="s">
        <v>4688</v>
      </c>
      <c r="S1260" s="0" t="s">
        <v>120</v>
      </c>
      <c r="T1260" s="0" t="s">
        <v>6089</v>
      </c>
    </row>
    <row r="1261" customFormat="false" ht="15" hidden="true" customHeight="false" outlineLevel="0" collapsed="false">
      <c r="A1261" s="170" t="n">
        <v>44370</v>
      </c>
      <c r="B1261" s="0" t="s">
        <v>131</v>
      </c>
      <c r="C1261" s="1" t="n">
        <v>500</v>
      </c>
      <c r="D1261" s="0" t="s">
        <v>104</v>
      </c>
      <c r="E1261" s="0" t="s">
        <v>4689</v>
      </c>
      <c r="G1261" s="174" t="n">
        <f aca="false">MONTH(A1261)+100</f>
        <v>106</v>
      </c>
      <c r="H1261" s="0" t="n">
        <f aca="false">IF(MONTH(A1261)=MONTH(A1260),H1260+1,1001)</f>
        <v>1067</v>
      </c>
      <c r="I1261" s="0" t="str">
        <f aca="false">YEAR(A1261)&amp;RIGHT(G1261,2)&amp;RIGHT(H1261,3)</f>
        <v>202106067</v>
      </c>
      <c r="J1261" s="122" t="s">
        <v>7064</v>
      </c>
      <c r="L1261" s="0" t="s">
        <v>131</v>
      </c>
      <c r="M1261" s="0" t="s">
        <v>2313</v>
      </c>
      <c r="N1261" s="0" t="s">
        <v>80</v>
      </c>
      <c r="O1261" s="7" t="n">
        <v>0.448611111111111</v>
      </c>
      <c r="P1261" s="7" t="n">
        <v>0.448611111111111</v>
      </c>
      <c r="Q1261" s="0" t="s">
        <v>4690</v>
      </c>
      <c r="S1261" s="0" t="s">
        <v>120</v>
      </c>
      <c r="T1261" s="0" t="s">
        <v>6089</v>
      </c>
    </row>
    <row r="1262" customFormat="false" ht="15" hidden="true" customHeight="false" outlineLevel="0" collapsed="false">
      <c r="A1262" s="170" t="n">
        <v>44371</v>
      </c>
      <c r="B1262" s="0" t="s">
        <v>4696</v>
      </c>
      <c r="C1262" s="1" t="n">
        <v>300</v>
      </c>
      <c r="D1262" s="0" t="s">
        <v>104</v>
      </c>
      <c r="E1262" s="0" t="s">
        <v>4697</v>
      </c>
      <c r="G1262" s="174" t="n">
        <f aca="false">MONTH(A1262)+100</f>
        <v>106</v>
      </c>
      <c r="H1262" s="0" t="n">
        <f aca="false">IF(MONTH(A1262)=MONTH(A1261),H1261+1,1001)</f>
        <v>1068</v>
      </c>
      <c r="I1262" s="0" t="str">
        <f aca="false">YEAR(A1262)&amp;RIGHT(G1262,2)&amp;RIGHT(H1262,3)</f>
        <v>202106068</v>
      </c>
      <c r="J1262" s="122" t="s">
        <v>7065</v>
      </c>
      <c r="L1262" s="0" t="s">
        <v>100</v>
      </c>
      <c r="M1262" s="0" t="s">
        <v>2313</v>
      </c>
      <c r="N1262" s="0" t="s">
        <v>80</v>
      </c>
      <c r="O1262" s="7" t="n">
        <v>0.403472222222222</v>
      </c>
      <c r="P1262" s="7" t="n">
        <v>0.410416666666667</v>
      </c>
      <c r="Q1262" s="0" t="s">
        <v>4698</v>
      </c>
      <c r="S1262" s="0" t="s">
        <v>120</v>
      </c>
      <c r="T1262" s="0" t="s">
        <v>6097</v>
      </c>
    </row>
    <row r="1263" customFormat="false" ht="15" hidden="true" customHeight="false" outlineLevel="0" collapsed="false">
      <c r="A1263" s="170" t="n">
        <v>44371</v>
      </c>
      <c r="B1263" s="0" t="s">
        <v>4699</v>
      </c>
      <c r="C1263" s="1" t="n">
        <v>300</v>
      </c>
      <c r="D1263" s="0" t="s">
        <v>104</v>
      </c>
      <c r="E1263" s="0" t="s">
        <v>4700</v>
      </c>
      <c r="G1263" s="174" t="n">
        <f aca="false">MONTH(A1263)+100</f>
        <v>106</v>
      </c>
      <c r="H1263" s="0" t="n">
        <f aca="false">IF(MONTH(A1263)=MONTH(A1262),H1262+1,1001)</f>
        <v>1069</v>
      </c>
      <c r="I1263" s="0" t="str">
        <f aca="false">YEAR(A1263)&amp;RIGHT(G1263,2)&amp;RIGHT(H1263,3)</f>
        <v>202106069</v>
      </c>
      <c r="J1263" s="122" t="s">
        <v>7066</v>
      </c>
      <c r="K1263" s="0" t="s">
        <v>4699</v>
      </c>
      <c r="L1263" s="0" t="s">
        <v>113</v>
      </c>
      <c r="M1263" s="0" t="s">
        <v>2313</v>
      </c>
      <c r="N1263" s="0" t="s">
        <v>80</v>
      </c>
      <c r="O1263" s="7" t="n">
        <v>0.423611111111111</v>
      </c>
      <c r="P1263" s="7" t="n">
        <v>0.465972222222222</v>
      </c>
      <c r="Q1263" s="0" t="s">
        <v>4701</v>
      </c>
      <c r="S1263" s="0" t="s">
        <v>120</v>
      </c>
      <c r="T1263" s="0" t="s">
        <v>6097</v>
      </c>
    </row>
    <row r="1264" customFormat="false" ht="15" hidden="true" customHeight="false" outlineLevel="0" collapsed="false">
      <c r="A1264" s="170" t="n">
        <v>44371</v>
      </c>
      <c r="B1264" s="0" t="s">
        <v>2976</v>
      </c>
      <c r="C1264" s="1" t="n">
        <v>300</v>
      </c>
      <c r="D1264" s="0" t="s">
        <v>104</v>
      </c>
      <c r="E1264" s="0" t="s">
        <v>3295</v>
      </c>
      <c r="G1264" s="174" t="n">
        <f aca="false">MONTH(A1264)+100</f>
        <v>106</v>
      </c>
      <c r="H1264" s="0" t="n">
        <f aca="false">IF(MONTH(A1264)=MONTH(A1263),H1263+1,1001)</f>
        <v>1070</v>
      </c>
      <c r="I1264" s="0" t="str">
        <f aca="false">YEAR(A1264)&amp;RIGHT(G1264,2)&amp;RIGHT(H1264,3)</f>
        <v>202106070</v>
      </c>
      <c r="J1264" s="122" t="s">
        <v>6750</v>
      </c>
      <c r="K1264" s="0" t="s">
        <v>4702</v>
      </c>
      <c r="L1264" s="0" t="s">
        <v>159</v>
      </c>
      <c r="M1264" s="0" t="s">
        <v>2313</v>
      </c>
      <c r="N1264" s="0" t="s">
        <v>80</v>
      </c>
      <c r="O1264" s="7" t="n">
        <v>0.654861111111111</v>
      </c>
      <c r="P1264" s="7" t="n">
        <v>0.669444444444444</v>
      </c>
      <c r="Q1264" s="0" t="s">
        <v>3300</v>
      </c>
      <c r="S1264" s="0" t="s">
        <v>120</v>
      </c>
      <c r="T1264" s="0" t="s">
        <v>6097</v>
      </c>
    </row>
    <row r="1265" customFormat="false" ht="15" hidden="true" customHeight="false" outlineLevel="0" collapsed="false">
      <c r="A1265" s="170" t="n">
        <v>44371</v>
      </c>
      <c r="B1265" s="0" t="s">
        <v>2527</v>
      </c>
      <c r="C1265" s="1" t="n">
        <v>300</v>
      </c>
      <c r="D1265" s="0" t="s">
        <v>104</v>
      </c>
      <c r="E1265" s="0" t="s">
        <v>4703</v>
      </c>
      <c r="G1265" s="174" t="n">
        <f aca="false">MONTH(A1265)+100</f>
        <v>106</v>
      </c>
      <c r="H1265" s="0" t="n">
        <f aca="false">IF(MONTH(A1265)=MONTH(A1264),H1264+1,1001)</f>
        <v>1071</v>
      </c>
      <c r="I1265" s="0" t="str">
        <f aca="false">YEAR(A1265)&amp;RIGHT(G1265,2)&amp;RIGHT(H1265,3)</f>
        <v>202106071</v>
      </c>
      <c r="J1265" s="122" t="s">
        <v>7067</v>
      </c>
      <c r="L1265" s="0" t="s">
        <v>183</v>
      </c>
      <c r="M1265" s="0" t="s">
        <v>2313</v>
      </c>
      <c r="N1265" s="0" t="s">
        <v>80</v>
      </c>
      <c r="O1265" s="7" t="n">
        <v>0.688888888888889</v>
      </c>
      <c r="P1265" s="7" t="n">
        <v>0.716666666666667</v>
      </c>
      <c r="Q1265" s="0" t="s">
        <v>4704</v>
      </c>
      <c r="S1265" s="0" t="s">
        <v>120</v>
      </c>
      <c r="T1265" s="0" t="s">
        <v>6097</v>
      </c>
    </row>
    <row r="1266" customFormat="false" ht="15" hidden="true" customHeight="false" outlineLevel="0" collapsed="false">
      <c r="A1266" s="170" t="n">
        <v>44372</v>
      </c>
      <c r="B1266" s="0" t="s">
        <v>3704</v>
      </c>
      <c r="C1266" s="1" t="n">
        <v>400</v>
      </c>
      <c r="D1266" s="0" t="s">
        <v>104</v>
      </c>
      <c r="E1266" s="0" t="s">
        <v>3705</v>
      </c>
      <c r="G1266" s="174" t="n">
        <f aca="false">MONTH(A1266)+100</f>
        <v>106</v>
      </c>
      <c r="H1266" s="0" t="n">
        <f aca="false">IF(MONTH(A1266)=MONTH(A1265),H1265+1,1001)</f>
        <v>1072</v>
      </c>
      <c r="I1266" s="0" t="str">
        <f aca="false">YEAR(A1266)&amp;RIGHT(G1266,2)&amp;RIGHT(H1266,3)</f>
        <v>202106072</v>
      </c>
      <c r="J1266" s="122" t="s">
        <v>6840</v>
      </c>
      <c r="K1266" s="0" t="s">
        <v>3706</v>
      </c>
      <c r="L1266" s="0" t="s">
        <v>79</v>
      </c>
      <c r="M1266" s="0" t="s">
        <v>2313</v>
      </c>
      <c r="N1266" s="0" t="s">
        <v>80</v>
      </c>
      <c r="O1266" s="7" t="n">
        <v>0.414583333333333</v>
      </c>
      <c r="P1266" s="7" t="n">
        <v>0.447916666666667</v>
      </c>
      <c r="Q1266" s="0" t="s">
        <v>3707</v>
      </c>
      <c r="S1266" s="0" t="s">
        <v>120</v>
      </c>
      <c r="T1266" s="0" t="s">
        <v>5143</v>
      </c>
    </row>
    <row r="1267" customFormat="false" ht="15" hidden="true" customHeight="false" outlineLevel="0" collapsed="false">
      <c r="A1267" s="170" t="n">
        <v>44372</v>
      </c>
      <c r="B1267" s="0" t="s">
        <v>1455</v>
      </c>
      <c r="C1267" s="1" t="n">
        <v>400</v>
      </c>
      <c r="D1267" s="0" t="s">
        <v>104</v>
      </c>
      <c r="E1267" s="0" t="s">
        <v>4096</v>
      </c>
      <c r="G1267" s="174" t="n">
        <f aca="false">MONTH(A1267)+100</f>
        <v>106</v>
      </c>
      <c r="H1267" s="0" t="n">
        <f aca="false">IF(MONTH(A1267)=MONTH(A1266),H1266+1,1001)</f>
        <v>1073</v>
      </c>
      <c r="I1267" s="0" t="str">
        <f aca="false">YEAR(A1267)&amp;RIGHT(G1267,2)&amp;RIGHT(H1267,3)</f>
        <v>202106073</v>
      </c>
      <c r="J1267" s="122" t="s">
        <v>6937</v>
      </c>
      <c r="L1267" s="0" t="s">
        <v>183</v>
      </c>
      <c r="M1267" s="0" t="s">
        <v>2313</v>
      </c>
      <c r="N1267" s="0" t="s">
        <v>80</v>
      </c>
      <c r="O1267" s="7" t="n">
        <v>0.492361111111111</v>
      </c>
      <c r="P1267" s="7" t="n">
        <v>0.507638888888889</v>
      </c>
      <c r="Q1267" s="0" t="s">
        <v>4097</v>
      </c>
      <c r="S1267" s="0" t="s">
        <v>120</v>
      </c>
      <c r="T1267" s="0" t="s">
        <v>5143</v>
      </c>
    </row>
    <row r="1268" customFormat="false" ht="15" hidden="true" customHeight="false" outlineLevel="0" collapsed="false">
      <c r="A1268" s="170" t="n">
        <v>44372</v>
      </c>
      <c r="B1268" s="0" t="s">
        <v>4706</v>
      </c>
      <c r="C1268" s="1" t="n">
        <v>300</v>
      </c>
      <c r="D1268" s="0" t="s">
        <v>104</v>
      </c>
      <c r="E1268" s="0" t="s">
        <v>4707</v>
      </c>
      <c r="G1268" s="174" t="n">
        <f aca="false">MONTH(A1268)+100</f>
        <v>106</v>
      </c>
      <c r="H1268" s="0" t="n">
        <f aca="false">IF(MONTH(A1268)=MONTH(A1267),H1267+1,1001)</f>
        <v>1074</v>
      </c>
      <c r="I1268" s="0" t="str">
        <f aca="false">YEAR(A1268)&amp;RIGHT(G1268,2)&amp;RIGHT(H1268,3)</f>
        <v>202106074</v>
      </c>
      <c r="J1268" s="122" t="s">
        <v>7068</v>
      </c>
      <c r="L1268" s="0" t="s">
        <v>394</v>
      </c>
      <c r="M1268" s="0" t="s">
        <v>2313</v>
      </c>
      <c r="N1268" s="0" t="s">
        <v>80</v>
      </c>
      <c r="O1268" s="7" t="n">
        <v>0.58125</v>
      </c>
      <c r="P1268" s="7" t="n">
        <v>0.6375</v>
      </c>
      <c r="Q1268" s="0" t="s">
        <v>4708</v>
      </c>
      <c r="S1268" s="0" t="s">
        <v>120</v>
      </c>
      <c r="T1268" s="0" t="s">
        <v>5143</v>
      </c>
    </row>
    <row r="1269" customFormat="false" ht="15" hidden="true" customHeight="false" outlineLevel="0" collapsed="false">
      <c r="A1269" s="170" t="n">
        <v>44373</v>
      </c>
      <c r="B1269" s="0" t="s">
        <v>4711</v>
      </c>
      <c r="C1269" s="1" t="n">
        <v>300</v>
      </c>
      <c r="D1269" s="0" t="s">
        <v>104</v>
      </c>
      <c r="E1269" s="0" t="s">
        <v>4712</v>
      </c>
      <c r="G1269" s="174" t="n">
        <f aca="false">MONTH(A1269)+100</f>
        <v>106</v>
      </c>
      <c r="H1269" s="0" t="n">
        <f aca="false">IF(MONTH(A1269)=MONTH(A1268),H1268+1,1001)</f>
        <v>1075</v>
      </c>
      <c r="I1269" s="0" t="str">
        <f aca="false">YEAR(A1269)&amp;RIGHT(G1269,2)&amp;RIGHT(H1269,3)</f>
        <v>202106075</v>
      </c>
      <c r="J1269" s="122" t="s">
        <v>7069</v>
      </c>
      <c r="L1269" s="0" t="s">
        <v>159</v>
      </c>
      <c r="N1269" s="0" t="s">
        <v>80</v>
      </c>
      <c r="O1269" s="7" t="n">
        <v>0.36875</v>
      </c>
      <c r="P1269" s="7" t="n">
        <v>0.383333333333333</v>
      </c>
      <c r="Q1269" s="0" t="s">
        <v>4713</v>
      </c>
      <c r="S1269" s="0" t="s">
        <v>120</v>
      </c>
      <c r="T1269" s="0" t="s">
        <v>6106</v>
      </c>
    </row>
    <row r="1270" customFormat="false" ht="15" hidden="true" customHeight="false" outlineLevel="0" collapsed="false">
      <c r="A1270" s="170" t="n">
        <v>44374</v>
      </c>
      <c r="B1270" s="0" t="s">
        <v>1941</v>
      </c>
      <c r="C1270" s="1" t="n">
        <v>300</v>
      </c>
      <c r="D1270" s="0" t="s">
        <v>104</v>
      </c>
      <c r="E1270" s="0" t="s">
        <v>1942</v>
      </c>
      <c r="G1270" s="174" t="n">
        <f aca="false">MONTH(A1270)+100</f>
        <v>106</v>
      </c>
      <c r="H1270" s="0" t="n">
        <f aca="false">IF(MONTH(A1270)=MONTH(A1269),H1269+1,1001)</f>
        <v>1076</v>
      </c>
      <c r="I1270" s="0" t="str">
        <f aca="false">YEAR(A1270)&amp;RIGHT(G1270,2)&amp;RIGHT(H1270,3)</f>
        <v>202106076</v>
      </c>
      <c r="J1270" s="122" t="s">
        <v>6439</v>
      </c>
      <c r="L1270" s="0" t="s">
        <v>159</v>
      </c>
      <c r="N1270" s="0" t="s">
        <v>80</v>
      </c>
      <c r="O1270" s="7" t="n">
        <v>0.788888888888889</v>
      </c>
      <c r="P1270" s="7" t="n">
        <v>0.803472222222222</v>
      </c>
      <c r="Q1270" s="0" t="s">
        <v>1943</v>
      </c>
      <c r="S1270" s="0" t="s">
        <v>120</v>
      </c>
      <c r="T1270" s="0" t="s">
        <v>6110</v>
      </c>
    </row>
    <row r="1271" customFormat="false" ht="15" hidden="true" customHeight="false" outlineLevel="0" collapsed="false">
      <c r="A1271" s="170" t="n">
        <v>44374</v>
      </c>
      <c r="B1271" s="0" t="s">
        <v>1476</v>
      </c>
      <c r="C1271" s="1" t="n">
        <v>300</v>
      </c>
      <c r="D1271" s="0" t="s">
        <v>104</v>
      </c>
      <c r="E1271" s="0" t="s">
        <v>1477</v>
      </c>
      <c r="G1271" s="174" t="n">
        <f aca="false">MONTH(A1271)+100</f>
        <v>106</v>
      </c>
      <c r="H1271" s="0" t="n">
        <f aca="false">IF(MONTH(A1271)=MONTH(A1270),H1270+1,1001)</f>
        <v>1077</v>
      </c>
      <c r="I1271" s="0" t="str">
        <f aca="false">YEAR(A1271)&amp;RIGHT(G1271,2)&amp;RIGHT(H1271,3)</f>
        <v>202106077</v>
      </c>
      <c r="J1271" s="122" t="s">
        <v>6327</v>
      </c>
      <c r="L1271" s="0" t="s">
        <v>100</v>
      </c>
      <c r="N1271" s="0" t="s">
        <v>80</v>
      </c>
      <c r="O1271" s="7" t="n">
        <v>0.817361111111111</v>
      </c>
      <c r="P1271" s="7" t="n">
        <v>0.836805555555555</v>
      </c>
      <c r="Q1271" s="0" t="s">
        <v>1478</v>
      </c>
      <c r="S1271" s="0" t="s">
        <v>120</v>
      </c>
      <c r="T1271" s="0" t="s">
        <v>6110</v>
      </c>
    </row>
    <row r="1272" customFormat="false" ht="15" hidden="false" customHeight="false" outlineLevel="0" collapsed="false">
      <c r="A1272" s="170" t="n">
        <v>44375</v>
      </c>
      <c r="B1272" s="0" t="s">
        <v>4718</v>
      </c>
      <c r="C1272" s="1" t="n">
        <v>370</v>
      </c>
      <c r="D1272" s="0" t="s">
        <v>821</v>
      </c>
      <c r="E1272" s="0" t="s">
        <v>4719</v>
      </c>
      <c r="G1272" s="174" t="n">
        <f aca="false">MONTH(A1272)+100</f>
        <v>106</v>
      </c>
      <c r="H1272" s="0" t="n">
        <f aca="false">IF(MONTH(A1272)=MONTH(A1271),H1271+1,1001)</f>
        <v>1078</v>
      </c>
      <c r="I1272" s="0" t="str">
        <f aca="false">YEAR(A1272)&amp;RIGHT(G1272,2)&amp;RIGHT(H1272,3)</f>
        <v>202106078</v>
      </c>
      <c r="J1272" s="122" t="s">
        <v>7070</v>
      </c>
      <c r="K1272" s="0" t="s">
        <v>4720</v>
      </c>
      <c r="L1272" s="0" t="s">
        <v>100</v>
      </c>
      <c r="M1272" s="0" t="s">
        <v>2313</v>
      </c>
      <c r="N1272" s="0" t="s">
        <v>80</v>
      </c>
      <c r="O1272" s="7" t="n">
        <v>0.451388888888889</v>
      </c>
      <c r="P1272" s="7" t="n">
        <v>0.468055555555555</v>
      </c>
      <c r="Q1272" s="0" t="s">
        <v>4721</v>
      </c>
      <c r="S1272" s="0" t="s">
        <v>120</v>
      </c>
      <c r="T1272" s="0" t="s">
        <v>6091</v>
      </c>
    </row>
    <row r="1273" customFormat="false" ht="15" hidden="true" customHeight="false" outlineLevel="0" collapsed="false">
      <c r="A1273" s="170" t="n">
        <v>44376</v>
      </c>
      <c r="B1273" s="0" t="s">
        <v>3647</v>
      </c>
      <c r="C1273" s="1" t="n">
        <v>300</v>
      </c>
      <c r="D1273" s="0" t="s">
        <v>104</v>
      </c>
      <c r="E1273" s="0" t="s">
        <v>4723</v>
      </c>
      <c r="G1273" s="174" t="n">
        <f aca="false">MONTH(A1273)+100</f>
        <v>106</v>
      </c>
      <c r="H1273" s="0" t="n">
        <f aca="false">IF(MONTH(A1273)=MONTH(A1272),H1272+1,1001)</f>
        <v>1079</v>
      </c>
      <c r="I1273" s="0" t="str">
        <f aca="false">YEAR(A1273)&amp;RIGHT(G1273,2)&amp;RIGHT(H1273,3)</f>
        <v>202106079</v>
      </c>
      <c r="J1273" s="122" t="s">
        <v>7071</v>
      </c>
      <c r="L1273" s="0" t="s">
        <v>131</v>
      </c>
      <c r="N1273" s="0" t="s">
        <v>80</v>
      </c>
      <c r="O1273" s="7" t="n">
        <v>0.406944444444444</v>
      </c>
      <c r="P1273" s="7" t="n">
        <v>0.438888888888889</v>
      </c>
      <c r="Q1273" s="0" t="s">
        <v>4724</v>
      </c>
      <c r="S1273" s="0" t="s">
        <v>120</v>
      </c>
      <c r="T1273" s="0" t="s">
        <v>6095</v>
      </c>
    </row>
    <row r="1274" customFormat="false" ht="15" hidden="true" customHeight="false" outlineLevel="0" collapsed="false">
      <c r="A1274" s="170" t="n">
        <v>44376</v>
      </c>
      <c r="B1274" s="0" t="s">
        <v>1232</v>
      </c>
      <c r="C1274" s="1" t="n">
        <v>300</v>
      </c>
      <c r="D1274" s="0" t="s">
        <v>104</v>
      </c>
      <c r="E1274" s="0" t="s">
        <v>1233</v>
      </c>
      <c r="G1274" s="174" t="n">
        <f aca="false">MONTH(A1274)+100</f>
        <v>106</v>
      </c>
      <c r="H1274" s="0" t="n">
        <f aca="false">IF(MONTH(A1274)=MONTH(A1273),H1273+1,1001)</f>
        <v>1080</v>
      </c>
      <c r="I1274" s="0" t="str">
        <f aca="false">YEAR(A1274)&amp;RIGHT(G1274,2)&amp;RIGHT(H1274,3)</f>
        <v>202106080</v>
      </c>
      <c r="J1274" s="122" t="s">
        <v>6274</v>
      </c>
      <c r="L1274" s="0" t="s">
        <v>113</v>
      </c>
      <c r="N1274" s="0" t="s">
        <v>80</v>
      </c>
      <c r="O1274" s="7" t="n">
        <v>0.450694444444444</v>
      </c>
      <c r="P1274" s="7" t="n">
        <v>0.4875</v>
      </c>
      <c r="Q1274" s="0" t="s">
        <v>1234</v>
      </c>
      <c r="S1274" s="0" t="s">
        <v>120</v>
      </c>
      <c r="T1274" s="0" t="s">
        <v>6095</v>
      </c>
    </row>
    <row r="1275" customFormat="false" ht="15" hidden="true" customHeight="false" outlineLevel="0" collapsed="false">
      <c r="A1275" s="170" t="n">
        <v>44376</v>
      </c>
      <c r="B1275" s="0" t="s">
        <v>204</v>
      </c>
      <c r="C1275" s="1" t="n">
        <v>450</v>
      </c>
      <c r="D1275" s="0" t="s">
        <v>104</v>
      </c>
      <c r="E1275" s="0" t="s">
        <v>205</v>
      </c>
      <c r="G1275" s="174" t="n">
        <f aca="false">MONTH(A1275)+100</f>
        <v>106</v>
      </c>
      <c r="H1275" s="0" t="n">
        <f aca="false">IF(MONTH(A1275)=MONTH(A1274),H1274+1,1001)</f>
        <v>1081</v>
      </c>
      <c r="I1275" s="0" t="str">
        <f aca="false">YEAR(A1275)&amp;RIGHT(G1275,2)&amp;RIGHT(H1275,3)</f>
        <v>202106081</v>
      </c>
      <c r="J1275" s="122" t="s">
        <v>6107</v>
      </c>
      <c r="K1275" s="0" t="s">
        <v>204</v>
      </c>
      <c r="L1275" s="0" t="s">
        <v>79</v>
      </c>
      <c r="N1275" s="0" t="s">
        <v>80</v>
      </c>
      <c r="O1275" s="7" t="n">
        <v>0.560416666666667</v>
      </c>
      <c r="P1275" s="7" t="n">
        <v>0.647916666666667</v>
      </c>
      <c r="Q1275" s="0" t="s">
        <v>207</v>
      </c>
      <c r="S1275" s="0" t="s">
        <v>120</v>
      </c>
      <c r="T1275" s="0" t="s">
        <v>6095</v>
      </c>
    </row>
    <row r="1276" customFormat="false" ht="15" hidden="true" customHeight="false" outlineLevel="0" collapsed="false">
      <c r="A1276" s="170" t="n">
        <v>44376</v>
      </c>
      <c r="B1276" s="0" t="s">
        <v>204</v>
      </c>
      <c r="C1276" s="1" t="n">
        <v>450</v>
      </c>
      <c r="D1276" s="0" t="s">
        <v>104</v>
      </c>
      <c r="E1276" s="0" t="s">
        <v>205</v>
      </c>
      <c r="G1276" s="174" t="n">
        <f aca="false">MONTH(A1276)+100</f>
        <v>106</v>
      </c>
      <c r="H1276" s="0" t="n">
        <f aca="false">IF(MONTH(A1276)=MONTH(A1275),H1275+1,1001)</f>
        <v>1082</v>
      </c>
      <c r="I1276" s="0" t="str">
        <f aca="false">YEAR(A1276)&amp;RIGHT(G1276,2)&amp;RIGHT(H1276,3)</f>
        <v>202106082</v>
      </c>
      <c r="J1276" s="122" t="s">
        <v>6107</v>
      </c>
      <c r="K1276" s="0" t="s">
        <v>204</v>
      </c>
      <c r="L1276" s="0" t="s">
        <v>79</v>
      </c>
      <c r="N1276" s="0" t="s">
        <v>80</v>
      </c>
      <c r="O1276" s="7" t="n">
        <v>0.868055555555555</v>
      </c>
      <c r="P1276" s="7" t="n">
        <v>0.896527777777778</v>
      </c>
      <c r="Q1276" s="0" t="s">
        <v>207</v>
      </c>
      <c r="S1276" s="0" t="s">
        <v>120</v>
      </c>
      <c r="T1276" s="0" t="s">
        <v>6095</v>
      </c>
    </row>
    <row r="1277" customFormat="false" ht="15" hidden="true" customHeight="false" outlineLevel="0" collapsed="false">
      <c r="A1277" s="170" t="n">
        <v>44377</v>
      </c>
      <c r="B1277" s="0" t="s">
        <v>4020</v>
      </c>
      <c r="C1277" s="1" t="n">
        <v>500</v>
      </c>
      <c r="D1277" s="0" t="s">
        <v>104</v>
      </c>
      <c r="E1277" s="0" t="s">
        <v>4161</v>
      </c>
      <c r="G1277" s="174" t="n">
        <f aca="false">MONTH(A1277)+100</f>
        <v>106</v>
      </c>
      <c r="H1277" s="0" t="n">
        <f aca="false">IF(MONTH(A1277)=MONTH(A1276),H1276+1,1001)</f>
        <v>1083</v>
      </c>
      <c r="I1277" s="0" t="str">
        <f aca="false">YEAR(A1277)&amp;RIGHT(G1277,2)&amp;RIGHT(H1277,3)</f>
        <v>202106083</v>
      </c>
      <c r="J1277" s="122" t="s">
        <v>6953</v>
      </c>
      <c r="K1277" s="0" t="s">
        <v>4022</v>
      </c>
      <c r="L1277" s="0" t="s">
        <v>183</v>
      </c>
      <c r="N1277" s="0" t="s">
        <v>80</v>
      </c>
      <c r="O1277" s="7" t="n">
        <v>0.445833333333333</v>
      </c>
      <c r="P1277" s="7" t="n">
        <v>0.463194444444444</v>
      </c>
      <c r="Q1277" s="0" t="s">
        <v>4162</v>
      </c>
      <c r="S1277" s="0" t="s">
        <v>120</v>
      </c>
      <c r="T1277" s="0" t="s">
        <v>6089</v>
      </c>
    </row>
    <row r="1278" customFormat="false" ht="15" hidden="true" customHeight="false" outlineLevel="0" collapsed="false">
      <c r="A1278" s="170" t="n">
        <v>44377</v>
      </c>
      <c r="B1278" s="0" t="s">
        <v>1941</v>
      </c>
      <c r="C1278" s="1" t="n">
        <v>300</v>
      </c>
      <c r="D1278" s="0" t="s">
        <v>104</v>
      </c>
      <c r="E1278" s="0" t="s">
        <v>4728</v>
      </c>
      <c r="G1278" s="174" t="n">
        <f aca="false">MONTH(A1278)+100</f>
        <v>106</v>
      </c>
      <c r="H1278" s="0" t="n">
        <f aca="false">IF(MONTH(A1278)=MONTH(A1277),H1277+1,1001)</f>
        <v>1084</v>
      </c>
      <c r="I1278" s="0" t="str">
        <f aca="false">YEAR(A1278)&amp;RIGHT(G1278,2)&amp;RIGHT(H1278,3)</f>
        <v>202106084</v>
      </c>
      <c r="J1278" s="122" t="s">
        <v>7072</v>
      </c>
      <c r="L1278" s="0" t="s">
        <v>159</v>
      </c>
      <c r="N1278" s="0" t="s">
        <v>80</v>
      </c>
      <c r="O1278" s="7" t="n">
        <v>0.597916666666667</v>
      </c>
      <c r="P1278" s="7" t="n">
        <v>0.60625</v>
      </c>
      <c r="Q1278" s="0" t="s">
        <v>4729</v>
      </c>
      <c r="S1278" s="0" t="s">
        <v>120</v>
      </c>
      <c r="T1278" s="0" t="s">
        <v>6089</v>
      </c>
    </row>
    <row r="1279" customFormat="false" ht="15" hidden="true" customHeight="false" outlineLevel="0" collapsed="false">
      <c r="A1279" s="170" t="n">
        <v>44377</v>
      </c>
      <c r="B1279" s="0" t="s">
        <v>1998</v>
      </c>
      <c r="C1279" s="1" t="n">
        <v>300</v>
      </c>
      <c r="D1279" s="0" t="s">
        <v>104</v>
      </c>
      <c r="E1279" s="0" t="s">
        <v>4730</v>
      </c>
      <c r="G1279" s="174" t="n">
        <f aca="false">MONTH(A1279)+100</f>
        <v>106</v>
      </c>
      <c r="H1279" s="0" t="n">
        <f aca="false">IF(MONTH(A1279)=MONTH(A1278),H1278+1,1001)</f>
        <v>1085</v>
      </c>
      <c r="I1279" s="0" t="str">
        <f aca="false">YEAR(A1279)&amp;RIGHT(G1279,2)&amp;RIGHT(H1279,3)</f>
        <v>202106085</v>
      </c>
      <c r="J1279" s="122" t="s">
        <v>7073</v>
      </c>
      <c r="L1279" s="0" t="s">
        <v>85</v>
      </c>
      <c r="N1279" s="0" t="s">
        <v>80</v>
      </c>
      <c r="O1279" s="7" t="n">
        <v>0.642361111111111</v>
      </c>
      <c r="P1279" s="7" t="n">
        <v>0.664583333333333</v>
      </c>
      <c r="Q1279" s="0" t="s">
        <v>4731</v>
      </c>
      <c r="S1279" s="0" t="s">
        <v>120</v>
      </c>
      <c r="T1279" s="0" t="s">
        <v>6089</v>
      </c>
    </row>
    <row r="1280" customFormat="false" ht="15" hidden="true" customHeight="false" outlineLevel="0" collapsed="false">
      <c r="A1280" s="170" t="n">
        <v>44377</v>
      </c>
      <c r="B1280" s="0" t="s">
        <v>4733</v>
      </c>
      <c r="C1280" s="1" t="n">
        <v>300</v>
      </c>
      <c r="D1280" s="0" t="s">
        <v>104</v>
      </c>
      <c r="E1280" s="0" t="s">
        <v>4734</v>
      </c>
      <c r="G1280" s="174" t="n">
        <f aca="false">MONTH(A1280)+100</f>
        <v>106</v>
      </c>
      <c r="H1280" s="0" t="n">
        <f aca="false">IF(MONTH(A1280)=MONTH(A1279),H1279+1,1001)</f>
        <v>1086</v>
      </c>
      <c r="I1280" s="0" t="str">
        <f aca="false">YEAR(A1280)&amp;RIGHT(G1280,2)&amp;RIGHT(H1280,3)</f>
        <v>202106086</v>
      </c>
      <c r="J1280" s="122" t="s">
        <v>7074</v>
      </c>
      <c r="L1280" s="0" t="s">
        <v>187</v>
      </c>
      <c r="N1280" s="0" t="s">
        <v>80</v>
      </c>
      <c r="O1280" s="7" t="n">
        <v>0.763194444444444</v>
      </c>
      <c r="P1280" s="7" t="n">
        <v>0.782638888888889</v>
      </c>
      <c r="Q1280" s="0" t="s">
        <v>4735</v>
      </c>
      <c r="S1280" s="0" t="s">
        <v>120</v>
      </c>
      <c r="T1280" s="0" t="s">
        <v>6089</v>
      </c>
    </row>
    <row r="1281" customFormat="false" ht="15" hidden="true" customHeight="false" outlineLevel="0" collapsed="false">
      <c r="A1281" s="170" t="n">
        <v>44378</v>
      </c>
      <c r="B1281" s="0" t="s">
        <v>2976</v>
      </c>
      <c r="C1281" s="1" t="n">
        <v>250</v>
      </c>
      <c r="D1281" s="0" t="s">
        <v>898</v>
      </c>
      <c r="E1281" s="0" t="s">
        <v>3318</v>
      </c>
      <c r="G1281" s="174" t="n">
        <f aca="false">MONTH(A1281)+100</f>
        <v>107</v>
      </c>
      <c r="H1281" s="0" t="n">
        <f aca="false">IF(MONTH(A1281)=MONTH(A1280),H1280+1,1001)</f>
        <v>1001</v>
      </c>
      <c r="I1281" s="0" t="str">
        <f aca="false">YEAR(A1281)&amp;RIGHT(G1281,2)&amp;RIGHT(H1281,3)</f>
        <v>202107001</v>
      </c>
      <c r="J1281" s="122" t="s">
        <v>6754</v>
      </c>
      <c r="L1281" s="0" t="s">
        <v>159</v>
      </c>
      <c r="N1281" s="0" t="s">
        <v>80</v>
      </c>
      <c r="O1281" s="7" t="n">
        <v>0.559027777777778</v>
      </c>
      <c r="P1281" s="7" t="n">
        <v>0.577083333333333</v>
      </c>
      <c r="Q1281" s="0" t="s">
        <v>3319</v>
      </c>
      <c r="S1281" s="0" t="s">
        <v>75</v>
      </c>
      <c r="T1281" s="0" t="s">
        <v>6097</v>
      </c>
    </row>
    <row r="1282" customFormat="false" ht="15" hidden="false" customHeight="false" outlineLevel="0" collapsed="false">
      <c r="A1282" s="170" t="n">
        <v>44378</v>
      </c>
      <c r="B1282" s="0" t="s">
        <v>2368</v>
      </c>
      <c r="C1282" s="1" t="n">
        <v>500</v>
      </c>
      <c r="D1282" s="0" t="s">
        <v>821</v>
      </c>
      <c r="E1282" s="0" t="s">
        <v>2369</v>
      </c>
      <c r="G1282" s="174" t="n">
        <f aca="false">MONTH(A1282)+100</f>
        <v>107</v>
      </c>
      <c r="H1282" s="0" t="n">
        <f aca="false">IF(MONTH(A1282)=MONTH(A1281),H1281+1,1001)</f>
        <v>1002</v>
      </c>
      <c r="I1282" s="0" t="str">
        <f aca="false">YEAR(A1282)&amp;RIGHT(G1282,2)&amp;RIGHT(H1282,3)</f>
        <v>202107002</v>
      </c>
      <c r="J1282" s="122" t="s">
        <v>6541</v>
      </c>
      <c r="K1282" s="0" t="s">
        <v>2370</v>
      </c>
      <c r="L1282" s="0" t="s">
        <v>1227</v>
      </c>
      <c r="M1282" s="0" t="s">
        <v>2313</v>
      </c>
      <c r="N1282" s="0" t="s">
        <v>80</v>
      </c>
      <c r="O1282" s="7" t="n">
        <v>0.610416666666667</v>
      </c>
      <c r="P1282" s="7" t="n">
        <v>0.651388888888889</v>
      </c>
      <c r="Q1282" s="0" t="s">
        <v>2371</v>
      </c>
      <c r="S1282" s="0" t="s">
        <v>75</v>
      </c>
      <c r="T1282" s="0" t="s">
        <v>6097</v>
      </c>
    </row>
    <row r="1283" customFormat="false" ht="15" hidden="true" customHeight="false" outlineLevel="0" collapsed="false">
      <c r="A1283" s="170" t="n">
        <v>44378</v>
      </c>
      <c r="B1283" s="0" t="s">
        <v>2201</v>
      </c>
      <c r="C1283" s="1" t="n">
        <v>400</v>
      </c>
      <c r="D1283" s="0" t="s">
        <v>104</v>
      </c>
      <c r="E1283" s="0" t="s">
        <v>2885</v>
      </c>
      <c r="G1283" s="174" t="n">
        <f aca="false">MONTH(A1283)+100</f>
        <v>107</v>
      </c>
      <c r="H1283" s="0" t="n">
        <f aca="false">IF(MONTH(A1283)=MONTH(A1282),H1282+1,1001)</f>
        <v>1003</v>
      </c>
      <c r="I1283" s="0" t="str">
        <f aca="false">YEAR(A1283)&amp;RIGHT(G1283,2)&amp;RIGHT(H1283,3)</f>
        <v>202107003</v>
      </c>
      <c r="J1283" s="122" t="s">
        <v>6657</v>
      </c>
      <c r="L1283" s="0" t="s">
        <v>113</v>
      </c>
      <c r="N1283" s="0" t="s">
        <v>80</v>
      </c>
      <c r="O1283" s="7" t="n">
        <v>0.706944444444444</v>
      </c>
      <c r="P1283" s="7" t="n">
        <v>0.725694444444444</v>
      </c>
      <c r="Q1283" s="0" t="s">
        <v>2886</v>
      </c>
      <c r="S1283" s="0" t="s">
        <v>75</v>
      </c>
      <c r="T1283" s="0" t="s">
        <v>6097</v>
      </c>
    </row>
    <row r="1284" customFormat="false" ht="15" hidden="true" customHeight="false" outlineLevel="0" collapsed="false">
      <c r="A1284" s="170" t="n">
        <v>44379</v>
      </c>
      <c r="B1284" s="0" t="s">
        <v>1089</v>
      </c>
      <c r="C1284" s="1" t="n">
        <v>350</v>
      </c>
      <c r="D1284" s="0" t="s">
        <v>104</v>
      </c>
      <c r="E1284" s="0" t="s">
        <v>4752</v>
      </c>
      <c r="G1284" s="174" t="n">
        <f aca="false">MONTH(A1284)+100</f>
        <v>107</v>
      </c>
      <c r="H1284" s="0" t="n">
        <f aca="false">IF(MONTH(A1284)=MONTH(A1283),H1283+1,1001)</f>
        <v>1004</v>
      </c>
      <c r="I1284" s="0" t="str">
        <f aca="false">YEAR(A1284)&amp;RIGHT(G1284,2)&amp;RIGHT(H1284,3)</f>
        <v>202107004</v>
      </c>
      <c r="J1284" s="122" t="s">
        <v>7075</v>
      </c>
      <c r="L1284" s="0" t="s">
        <v>131</v>
      </c>
      <c r="M1284" s="0" t="s">
        <v>2313</v>
      </c>
      <c r="N1284" s="0" t="s">
        <v>80</v>
      </c>
      <c r="O1284" s="7" t="n">
        <v>0.395833333333333</v>
      </c>
      <c r="P1284" s="7" t="n">
        <v>0.421527777777778</v>
      </c>
      <c r="Q1284" s="0" t="s">
        <v>4753</v>
      </c>
      <c r="S1284" s="0" t="s">
        <v>75</v>
      </c>
      <c r="T1284" s="0" t="s">
        <v>5143</v>
      </c>
    </row>
    <row r="1285" customFormat="false" ht="15" hidden="true" customHeight="false" outlineLevel="0" collapsed="false">
      <c r="A1285" s="170" t="n">
        <v>44379</v>
      </c>
      <c r="B1285" s="0" t="s">
        <v>4020</v>
      </c>
      <c r="C1285" s="1" t="n">
        <v>400</v>
      </c>
      <c r="D1285" s="0" t="s">
        <v>104</v>
      </c>
      <c r="E1285" s="0" t="s">
        <v>4161</v>
      </c>
      <c r="G1285" s="174" t="n">
        <f aca="false">MONTH(A1285)+100</f>
        <v>107</v>
      </c>
      <c r="H1285" s="0" t="n">
        <f aca="false">IF(MONTH(A1285)=MONTH(A1284),H1284+1,1001)</f>
        <v>1005</v>
      </c>
      <c r="I1285" s="0" t="str">
        <f aca="false">YEAR(A1285)&amp;RIGHT(G1285,2)&amp;RIGHT(H1285,3)</f>
        <v>202107005</v>
      </c>
      <c r="J1285" s="122" t="s">
        <v>6953</v>
      </c>
      <c r="K1285" s="0" t="s">
        <v>4022</v>
      </c>
      <c r="L1285" s="0" t="s">
        <v>183</v>
      </c>
      <c r="M1285" s="0" t="s">
        <v>2313</v>
      </c>
      <c r="N1285" s="0" t="s">
        <v>80</v>
      </c>
      <c r="O1285" s="7" t="n">
        <v>0.516666666666667</v>
      </c>
      <c r="P1285" s="7" t="n">
        <v>0.551388888888889</v>
      </c>
      <c r="Q1285" s="0" t="s">
        <v>4162</v>
      </c>
      <c r="S1285" s="0" t="s">
        <v>75</v>
      </c>
      <c r="T1285" s="0" t="s">
        <v>5143</v>
      </c>
    </row>
    <row r="1286" customFormat="false" ht="15" hidden="true" customHeight="false" outlineLevel="0" collapsed="false">
      <c r="A1286" s="170" t="n">
        <v>44379</v>
      </c>
      <c r="B1286" s="0" t="s">
        <v>1546</v>
      </c>
      <c r="C1286" s="1" t="n">
        <v>300</v>
      </c>
      <c r="D1286" s="0" t="s">
        <v>104</v>
      </c>
      <c r="E1286" s="0" t="s">
        <v>1580</v>
      </c>
      <c r="G1286" s="174" t="n">
        <f aca="false">MONTH(A1286)+100</f>
        <v>107</v>
      </c>
      <c r="H1286" s="0" t="n">
        <f aca="false">IF(MONTH(A1286)=MONTH(A1285),H1285+1,1001)</f>
        <v>1006</v>
      </c>
      <c r="I1286" s="0" t="str">
        <f aca="false">YEAR(A1286)&amp;RIGHT(G1286,2)&amp;RIGHT(H1286,3)</f>
        <v>202107006</v>
      </c>
      <c r="J1286" s="122" t="s">
        <v>6352</v>
      </c>
      <c r="L1286" s="0" t="s">
        <v>100</v>
      </c>
      <c r="M1286" s="0" t="s">
        <v>2313</v>
      </c>
      <c r="N1286" s="0" t="s">
        <v>80</v>
      </c>
      <c r="O1286" s="7" t="n">
        <v>0.783333333333333</v>
      </c>
      <c r="P1286" s="7" t="n">
        <v>0.80625</v>
      </c>
      <c r="Q1286" s="0" t="s">
        <v>1581</v>
      </c>
      <c r="S1286" s="0" t="s">
        <v>75</v>
      </c>
      <c r="T1286" s="0" t="s">
        <v>5143</v>
      </c>
    </row>
    <row r="1287" customFormat="false" ht="15" hidden="false" customHeight="false" outlineLevel="0" collapsed="false">
      <c r="A1287" s="170" t="n">
        <v>44380</v>
      </c>
      <c r="B1287" s="0" t="s">
        <v>3434</v>
      </c>
      <c r="C1287" s="1" t="n">
        <v>300</v>
      </c>
      <c r="D1287" s="0" t="s">
        <v>821</v>
      </c>
      <c r="E1287" s="0" t="s">
        <v>3435</v>
      </c>
      <c r="G1287" s="174" t="n">
        <f aca="false">MONTH(A1287)+100</f>
        <v>107</v>
      </c>
      <c r="H1287" s="0" t="n">
        <f aca="false">IF(MONTH(A1287)=MONTH(A1286),H1286+1,1001)</f>
        <v>1007</v>
      </c>
      <c r="I1287" s="0" t="str">
        <f aca="false">YEAR(A1287)&amp;RIGHT(G1287,2)&amp;RIGHT(H1287,3)</f>
        <v>202107007</v>
      </c>
      <c r="J1287" s="122" t="s">
        <v>6783</v>
      </c>
      <c r="K1287" s="0" t="s">
        <v>3436</v>
      </c>
      <c r="L1287" s="0" t="s">
        <v>187</v>
      </c>
      <c r="M1287" s="0" t="s">
        <v>2313</v>
      </c>
      <c r="N1287" s="0" t="s">
        <v>80</v>
      </c>
      <c r="O1287" s="7" t="n">
        <v>0.559027777777778</v>
      </c>
      <c r="P1287" s="7" t="n">
        <v>0.563194444444444</v>
      </c>
      <c r="Q1287" s="0" t="s">
        <v>3955</v>
      </c>
      <c r="S1287" s="0" t="s">
        <v>75</v>
      </c>
      <c r="T1287" s="0" t="s">
        <v>6106</v>
      </c>
    </row>
    <row r="1288" customFormat="false" ht="15" hidden="false" customHeight="false" outlineLevel="0" collapsed="false">
      <c r="A1288" s="170" t="n">
        <v>44380</v>
      </c>
      <c r="B1288" s="0" t="s">
        <v>4759</v>
      </c>
      <c r="C1288" s="1" t="n">
        <v>340</v>
      </c>
      <c r="D1288" s="0" t="s">
        <v>821</v>
      </c>
      <c r="E1288" s="0" t="s">
        <v>4760</v>
      </c>
      <c r="G1288" s="174" t="n">
        <f aca="false">MONTH(A1288)+100</f>
        <v>107</v>
      </c>
      <c r="H1288" s="0" t="n">
        <f aca="false">IF(MONTH(A1288)=MONTH(A1287),H1287+1,1001)</f>
        <v>1008</v>
      </c>
      <c r="I1288" s="0" t="str">
        <f aca="false">YEAR(A1288)&amp;RIGHT(G1288,2)&amp;RIGHT(H1288,3)</f>
        <v>202107008</v>
      </c>
      <c r="J1288" s="122" t="s">
        <v>7076</v>
      </c>
      <c r="K1288" s="0" t="s">
        <v>233</v>
      </c>
      <c r="L1288" s="0" t="s">
        <v>100</v>
      </c>
      <c r="M1288" s="0" t="s">
        <v>2313</v>
      </c>
      <c r="N1288" s="0" t="s">
        <v>80</v>
      </c>
      <c r="O1288" s="7" t="n">
        <v>0.579166666666667</v>
      </c>
      <c r="P1288" s="7" t="n">
        <v>0.594444444444444</v>
      </c>
      <c r="Q1288" s="0" t="s">
        <v>4761</v>
      </c>
      <c r="S1288" s="0" t="s">
        <v>75</v>
      </c>
      <c r="T1288" s="0" t="s">
        <v>6106</v>
      </c>
    </row>
    <row r="1289" customFormat="false" ht="15" hidden="true" customHeight="false" outlineLevel="0" collapsed="false">
      <c r="A1289" s="170" t="n">
        <v>44380</v>
      </c>
      <c r="B1289" s="0" t="s">
        <v>4762</v>
      </c>
      <c r="C1289" s="1" t="n">
        <v>300</v>
      </c>
      <c r="D1289" s="0" t="s">
        <v>104</v>
      </c>
      <c r="E1289" s="0" t="s">
        <v>4763</v>
      </c>
      <c r="G1289" s="174" t="n">
        <f aca="false">MONTH(A1289)+100</f>
        <v>107</v>
      </c>
      <c r="H1289" s="0" t="n">
        <f aca="false">IF(MONTH(A1289)=MONTH(A1288),H1288+1,1001)</f>
        <v>1009</v>
      </c>
      <c r="I1289" s="0" t="str">
        <f aca="false">YEAR(A1289)&amp;RIGHT(G1289,2)&amp;RIGHT(H1289,3)</f>
        <v>202107009</v>
      </c>
      <c r="J1289" s="122" t="s">
        <v>7077</v>
      </c>
      <c r="L1289" s="0" t="s">
        <v>79</v>
      </c>
      <c r="M1289" s="0" t="s">
        <v>2313</v>
      </c>
      <c r="N1289" s="0" t="s">
        <v>80</v>
      </c>
      <c r="O1289" s="7" t="n">
        <v>0.382638888888889</v>
      </c>
      <c r="P1289" s="7" t="n">
        <v>0.434027777777778</v>
      </c>
      <c r="Q1289" s="0" t="s">
        <v>4764</v>
      </c>
      <c r="S1289" s="0" t="s">
        <v>75</v>
      </c>
      <c r="T1289" s="0" t="s">
        <v>6106</v>
      </c>
    </row>
    <row r="1290" customFormat="false" ht="15" hidden="true" customHeight="false" outlineLevel="0" collapsed="false">
      <c r="A1290" s="170" t="n">
        <v>44380</v>
      </c>
      <c r="B1290" s="0" t="s">
        <v>4765</v>
      </c>
      <c r="C1290" s="1" t="n">
        <v>400</v>
      </c>
      <c r="D1290" s="0" t="s">
        <v>104</v>
      </c>
      <c r="E1290" s="0" t="s">
        <v>4766</v>
      </c>
      <c r="G1290" s="174" t="n">
        <f aca="false">MONTH(A1290)+100</f>
        <v>107</v>
      </c>
      <c r="H1290" s="0" t="n">
        <f aca="false">IF(MONTH(A1290)=MONTH(A1289),H1289+1,1001)</f>
        <v>1010</v>
      </c>
      <c r="I1290" s="0" t="str">
        <f aca="false">YEAR(A1290)&amp;RIGHT(G1290,2)&amp;RIGHT(H1290,3)</f>
        <v>202107010</v>
      </c>
      <c r="J1290" s="122" t="s">
        <v>7078</v>
      </c>
      <c r="L1290" s="0" t="s">
        <v>876</v>
      </c>
      <c r="M1290" s="0" t="s">
        <v>2313</v>
      </c>
      <c r="N1290" s="0" t="s">
        <v>80</v>
      </c>
      <c r="O1290" s="7" t="n">
        <v>0.483333333333333</v>
      </c>
      <c r="P1290" s="7" t="n">
        <v>0.484027777777778</v>
      </c>
      <c r="Q1290" s="0" t="s">
        <v>4767</v>
      </c>
      <c r="S1290" s="0" t="s">
        <v>75</v>
      </c>
      <c r="T1290" s="0" t="s">
        <v>6106</v>
      </c>
    </row>
    <row r="1291" customFormat="false" ht="15" hidden="true" customHeight="false" outlineLevel="0" collapsed="false">
      <c r="A1291" s="170" t="n">
        <v>44380</v>
      </c>
      <c r="B1291" s="0" t="s">
        <v>1292</v>
      </c>
      <c r="C1291" s="1" t="n">
        <v>300</v>
      </c>
      <c r="D1291" s="0" t="s">
        <v>104</v>
      </c>
      <c r="E1291" s="0" t="s">
        <v>4768</v>
      </c>
      <c r="G1291" s="174" t="n">
        <f aca="false">MONTH(A1291)+100</f>
        <v>107</v>
      </c>
      <c r="H1291" s="0" t="n">
        <f aca="false">IF(MONTH(A1291)=MONTH(A1290),H1290+1,1001)</f>
        <v>1011</v>
      </c>
      <c r="I1291" s="0" t="str">
        <f aca="false">YEAR(A1291)&amp;RIGHT(G1291,2)&amp;RIGHT(H1291,3)</f>
        <v>202107011</v>
      </c>
      <c r="J1291" s="122" t="s">
        <v>7079</v>
      </c>
      <c r="L1291" s="0" t="s">
        <v>100</v>
      </c>
      <c r="M1291" s="0" t="s">
        <v>2313</v>
      </c>
      <c r="N1291" s="0" t="s">
        <v>80</v>
      </c>
      <c r="O1291" s="7" t="n">
        <v>0.648611111111111</v>
      </c>
      <c r="P1291" s="7" t="n">
        <v>0.691666666666667</v>
      </c>
      <c r="Q1291" s="0" t="s">
        <v>4769</v>
      </c>
      <c r="S1291" s="0" t="s">
        <v>75</v>
      </c>
      <c r="T1291" s="0" t="s">
        <v>6106</v>
      </c>
    </row>
    <row r="1292" customFormat="false" ht="15" hidden="true" customHeight="false" outlineLevel="0" collapsed="false">
      <c r="A1292" s="170" t="n">
        <v>44380</v>
      </c>
      <c r="B1292" s="0" t="s">
        <v>1292</v>
      </c>
      <c r="C1292" s="1" t="n">
        <v>300</v>
      </c>
      <c r="D1292" s="0" t="s">
        <v>104</v>
      </c>
      <c r="E1292" s="0" t="s">
        <v>1502</v>
      </c>
      <c r="G1292" s="174" t="n">
        <f aca="false">MONTH(A1292)+100</f>
        <v>107</v>
      </c>
      <c r="H1292" s="0" t="n">
        <f aca="false">IF(MONTH(A1292)=MONTH(A1291),H1291+1,1001)</f>
        <v>1012</v>
      </c>
      <c r="I1292" s="0" t="str">
        <f aca="false">YEAR(A1292)&amp;RIGHT(G1292,2)&amp;RIGHT(H1292,3)</f>
        <v>202107012</v>
      </c>
      <c r="J1292" s="122" t="s">
        <v>6333</v>
      </c>
      <c r="L1292" s="0" t="s">
        <v>100</v>
      </c>
      <c r="M1292" s="0" t="s">
        <v>2313</v>
      </c>
      <c r="N1292" s="0" t="s">
        <v>80</v>
      </c>
      <c r="O1292" s="7" t="n">
        <v>0.703472222222222</v>
      </c>
      <c r="P1292" s="7" t="n">
        <v>0.710416666666667</v>
      </c>
      <c r="Q1292" s="0" t="s">
        <v>1503</v>
      </c>
      <c r="S1292" s="0" t="s">
        <v>75</v>
      </c>
      <c r="T1292" s="0" t="s">
        <v>6106</v>
      </c>
    </row>
    <row r="1293" customFormat="false" ht="15" hidden="true" customHeight="false" outlineLevel="0" collapsed="false">
      <c r="A1293" s="170" t="n">
        <v>44380</v>
      </c>
      <c r="B1293" s="0" t="s">
        <v>1941</v>
      </c>
      <c r="C1293" s="1" t="n">
        <v>300</v>
      </c>
      <c r="D1293" s="0" t="s">
        <v>104</v>
      </c>
      <c r="E1293" s="0" t="s">
        <v>4770</v>
      </c>
      <c r="G1293" s="174" t="n">
        <f aca="false">MONTH(A1293)+100</f>
        <v>107</v>
      </c>
      <c r="H1293" s="0" t="n">
        <f aca="false">IF(MONTH(A1293)=MONTH(A1292),H1292+1,1001)</f>
        <v>1013</v>
      </c>
      <c r="I1293" s="0" t="str">
        <f aca="false">YEAR(A1293)&amp;RIGHT(G1293,2)&amp;RIGHT(H1293,3)</f>
        <v>202107013</v>
      </c>
      <c r="J1293" s="122" t="s">
        <v>7080</v>
      </c>
      <c r="L1293" s="0" t="s">
        <v>159</v>
      </c>
      <c r="M1293" s="0" t="s">
        <v>2313</v>
      </c>
      <c r="N1293" s="0" t="s">
        <v>80</v>
      </c>
      <c r="O1293" s="7" t="n">
        <v>0.754861111111111</v>
      </c>
      <c r="P1293" s="7" t="n">
        <v>0.759722222222222</v>
      </c>
      <c r="Q1293" s="0" t="s">
        <v>4771</v>
      </c>
      <c r="S1293" s="0" t="s">
        <v>75</v>
      </c>
      <c r="T1293" s="0" t="s">
        <v>6106</v>
      </c>
    </row>
    <row r="1294" customFormat="false" ht="15" hidden="false" customHeight="false" outlineLevel="0" collapsed="false">
      <c r="A1294" s="170" t="n">
        <v>44382</v>
      </c>
      <c r="B1294" s="0" t="s">
        <v>3514</v>
      </c>
      <c r="C1294" s="1" t="n">
        <v>300</v>
      </c>
      <c r="D1294" s="0" t="s">
        <v>821</v>
      </c>
      <c r="E1294" s="0" t="s">
        <v>3515</v>
      </c>
      <c r="G1294" s="174" t="n">
        <f aca="false">MONTH(A1294)+100</f>
        <v>107</v>
      </c>
      <c r="H1294" s="0" t="n">
        <f aca="false">IF(MONTH(A1294)=MONTH(A1293),H1293+1,1001)</f>
        <v>1014</v>
      </c>
      <c r="I1294" s="0" t="str">
        <f aca="false">YEAR(A1294)&amp;RIGHT(G1294,2)&amp;RIGHT(H1294,3)</f>
        <v>202107014</v>
      </c>
      <c r="J1294" s="122" t="s">
        <v>6803</v>
      </c>
      <c r="K1294" s="0" t="s">
        <v>3516</v>
      </c>
      <c r="L1294" s="0" t="s">
        <v>159</v>
      </c>
      <c r="M1294" s="0" t="s">
        <v>2313</v>
      </c>
      <c r="N1294" s="0" t="s">
        <v>80</v>
      </c>
      <c r="O1294" s="7" t="n">
        <v>0.422222222222222</v>
      </c>
      <c r="P1294" s="7" t="n">
        <v>0.457638888888889</v>
      </c>
      <c r="Q1294" s="0" t="s">
        <v>3517</v>
      </c>
      <c r="S1294" s="0" t="s">
        <v>75</v>
      </c>
      <c r="T1294" s="0" t="s">
        <v>6091</v>
      </c>
    </row>
    <row r="1295" customFormat="false" ht="15" hidden="false" customHeight="false" outlineLevel="0" collapsed="false">
      <c r="A1295" s="170" t="n">
        <v>44382</v>
      </c>
      <c r="B1295" s="0" t="s">
        <v>4776</v>
      </c>
      <c r="C1295" s="1" t="n">
        <v>340</v>
      </c>
      <c r="D1295" s="0" t="s">
        <v>821</v>
      </c>
      <c r="E1295" s="0" t="s">
        <v>4777</v>
      </c>
      <c r="G1295" s="174" t="n">
        <f aca="false">MONTH(A1295)+100</f>
        <v>107</v>
      </c>
      <c r="H1295" s="0" t="n">
        <f aca="false">IF(MONTH(A1295)=MONTH(A1294),H1294+1,1001)</f>
        <v>1015</v>
      </c>
      <c r="I1295" s="0" t="str">
        <f aca="false">YEAR(A1295)&amp;RIGHT(G1295,2)&amp;RIGHT(H1295,3)</f>
        <v>202107015</v>
      </c>
      <c r="J1295" s="122" t="s">
        <v>7081</v>
      </c>
      <c r="K1295" s="0" t="s">
        <v>4778</v>
      </c>
      <c r="L1295" s="0" t="s">
        <v>159</v>
      </c>
      <c r="M1295" s="0" t="s">
        <v>2313</v>
      </c>
      <c r="N1295" s="0" t="s">
        <v>80</v>
      </c>
      <c r="O1295" s="7" t="n">
        <v>0.5</v>
      </c>
      <c r="P1295" s="7" t="n">
        <v>0.520833333333333</v>
      </c>
      <c r="Q1295" s="0" t="s">
        <v>4779</v>
      </c>
      <c r="S1295" s="0" t="s">
        <v>75</v>
      </c>
      <c r="T1295" s="0" t="s">
        <v>6091</v>
      </c>
    </row>
    <row r="1296" customFormat="false" ht="15" hidden="false" customHeight="false" outlineLevel="0" collapsed="false">
      <c r="A1296" s="170" t="n">
        <v>44382</v>
      </c>
      <c r="B1296" s="0" t="s">
        <v>2970</v>
      </c>
      <c r="C1296" s="1" t="n">
        <v>340</v>
      </c>
      <c r="D1296" s="0" t="s">
        <v>821</v>
      </c>
      <c r="E1296" s="0" t="s">
        <v>2971</v>
      </c>
      <c r="G1296" s="174" t="n">
        <f aca="false">MONTH(A1296)+100</f>
        <v>107</v>
      </c>
      <c r="H1296" s="0" t="n">
        <f aca="false">IF(MONTH(A1296)=MONTH(A1295),H1295+1,1001)</f>
        <v>1016</v>
      </c>
      <c r="I1296" s="0" t="str">
        <f aca="false">YEAR(A1296)&amp;RIGHT(G1296,2)&amp;RIGHT(H1296,3)</f>
        <v>202107016</v>
      </c>
      <c r="J1296" s="122" t="s">
        <v>6679</v>
      </c>
      <c r="K1296" s="0" t="s">
        <v>2972</v>
      </c>
      <c r="L1296" s="0" t="s">
        <v>100</v>
      </c>
      <c r="M1296" s="0" t="s">
        <v>2313</v>
      </c>
      <c r="N1296" s="0" t="s">
        <v>80</v>
      </c>
      <c r="O1296" s="7" t="n">
        <v>0.701388888888889</v>
      </c>
      <c r="P1296" s="7" t="n">
        <v>0.73125</v>
      </c>
      <c r="Q1296" s="0" t="s">
        <v>2973</v>
      </c>
      <c r="R1296" s="0" t="s">
        <v>4780</v>
      </c>
      <c r="S1296" s="0" t="s">
        <v>75</v>
      </c>
      <c r="T1296" s="0" t="s">
        <v>6091</v>
      </c>
    </row>
    <row r="1297" customFormat="false" ht="15" hidden="true" customHeight="false" outlineLevel="0" collapsed="false">
      <c r="A1297" s="170" t="n">
        <v>44382</v>
      </c>
      <c r="B1297" s="0" t="s">
        <v>4781</v>
      </c>
      <c r="C1297" s="1" t="n">
        <v>300</v>
      </c>
      <c r="D1297" s="0" t="s">
        <v>104</v>
      </c>
      <c r="E1297" s="0" t="s">
        <v>4782</v>
      </c>
      <c r="G1297" s="174" t="n">
        <f aca="false">MONTH(A1297)+100</f>
        <v>107</v>
      </c>
      <c r="H1297" s="0" t="n">
        <f aca="false">IF(MONTH(A1297)=MONTH(A1296),H1296+1,1001)</f>
        <v>1017</v>
      </c>
      <c r="I1297" s="0" t="str">
        <f aca="false">YEAR(A1297)&amp;RIGHT(G1297,2)&amp;RIGHT(H1297,3)</f>
        <v>202107017</v>
      </c>
      <c r="J1297" s="122" t="s">
        <v>7082</v>
      </c>
      <c r="L1297" s="0" t="s">
        <v>1227</v>
      </c>
      <c r="M1297" s="0" t="s">
        <v>2313</v>
      </c>
      <c r="N1297" s="0" t="s">
        <v>80</v>
      </c>
      <c r="O1297" s="7" t="n">
        <v>0.393055555555556</v>
      </c>
      <c r="P1297" s="7" t="n">
        <v>0.409027777777778</v>
      </c>
      <c r="Q1297" s="0" t="s">
        <v>4783</v>
      </c>
      <c r="S1297" s="0" t="s">
        <v>75</v>
      </c>
      <c r="T1297" s="0" t="s">
        <v>6091</v>
      </c>
    </row>
    <row r="1298" customFormat="false" ht="15" hidden="false" customHeight="false" outlineLevel="0" collapsed="false">
      <c r="A1298" s="170" t="n">
        <v>44383</v>
      </c>
      <c r="B1298" s="0" t="s">
        <v>4786</v>
      </c>
      <c r="C1298" s="1" t="n">
        <v>350</v>
      </c>
      <c r="D1298" s="0" t="s">
        <v>821</v>
      </c>
      <c r="E1298" s="122" t="s">
        <v>4787</v>
      </c>
      <c r="F1298" s="0" t="s">
        <v>6088</v>
      </c>
      <c r="G1298" s="174" t="n">
        <f aca="false">MONTH(A1298)+100</f>
        <v>107</v>
      </c>
      <c r="H1298" s="0" t="n">
        <f aca="false">IF(MONTH(A1298)=MONTH(A1297),H1297+1,1001)</f>
        <v>1018</v>
      </c>
      <c r="I1298" s="0" t="str">
        <f aca="false">YEAR(A1298)&amp;RIGHT(G1298,2)&amp;RIGHT(H1298,3)</f>
        <v>202107018</v>
      </c>
      <c r="J1298" s="122" t="s">
        <v>7083</v>
      </c>
      <c r="K1298" s="0" t="s">
        <v>4788</v>
      </c>
      <c r="L1298" s="0" t="s">
        <v>187</v>
      </c>
      <c r="M1298" s="0" t="s">
        <v>2313</v>
      </c>
      <c r="N1298" s="0" t="s">
        <v>80</v>
      </c>
      <c r="O1298" s="7" t="n">
        <v>0.575694444444444</v>
      </c>
      <c r="P1298" s="7" t="n">
        <v>0.581944444444444</v>
      </c>
      <c r="Q1298" s="0" t="s">
        <v>4789</v>
      </c>
      <c r="S1298" s="0" t="s">
        <v>75</v>
      </c>
      <c r="T1298" s="0" t="s">
        <v>6095</v>
      </c>
    </row>
    <row r="1299" customFormat="false" ht="15" hidden="true" customHeight="false" outlineLevel="0" collapsed="false">
      <c r="A1299" s="170" t="n">
        <v>44383</v>
      </c>
      <c r="B1299" s="0" t="s">
        <v>4790</v>
      </c>
      <c r="C1299" s="1" t="n">
        <v>300</v>
      </c>
      <c r="D1299" s="0" t="s">
        <v>104</v>
      </c>
      <c r="E1299" s="0" t="s">
        <v>4791</v>
      </c>
      <c r="G1299" s="174" t="n">
        <f aca="false">MONTH(A1299)+100</f>
        <v>107</v>
      </c>
      <c r="H1299" s="0" t="n">
        <f aca="false">IF(MONTH(A1299)=MONTH(A1298),H1298+1,1001)</f>
        <v>1019</v>
      </c>
      <c r="I1299" s="0" t="str">
        <f aca="false">YEAR(A1299)&amp;RIGHT(G1299,2)&amp;RIGHT(H1299,3)</f>
        <v>202107019</v>
      </c>
      <c r="J1299" s="122" t="s">
        <v>7084</v>
      </c>
      <c r="L1299" s="0" t="s">
        <v>159</v>
      </c>
      <c r="N1299" s="0" t="s">
        <v>80</v>
      </c>
      <c r="O1299" s="7" t="n">
        <v>0.60625</v>
      </c>
      <c r="P1299" s="7" t="n">
        <v>0.615277777777778</v>
      </c>
      <c r="Q1299" s="0" t="s">
        <v>4792</v>
      </c>
      <c r="S1299" s="0" t="s">
        <v>75</v>
      </c>
      <c r="T1299" s="0" t="s">
        <v>6095</v>
      </c>
    </row>
    <row r="1300" customFormat="false" ht="15" hidden="true" customHeight="false" outlineLevel="0" collapsed="false">
      <c r="A1300" s="170" t="n">
        <v>44383</v>
      </c>
      <c r="B1300" s="0" t="s">
        <v>4147</v>
      </c>
      <c r="C1300" s="1" t="n">
        <v>300</v>
      </c>
      <c r="D1300" s="0" t="s">
        <v>104</v>
      </c>
      <c r="E1300" s="0" t="s">
        <v>4793</v>
      </c>
      <c r="G1300" s="174" t="n">
        <f aca="false">MONTH(A1300)+100</f>
        <v>107</v>
      </c>
      <c r="H1300" s="0" t="n">
        <f aca="false">IF(MONTH(A1300)=MONTH(A1299),H1299+1,1001)</f>
        <v>1020</v>
      </c>
      <c r="I1300" s="0" t="str">
        <f aca="false">YEAR(A1300)&amp;RIGHT(G1300,2)&amp;RIGHT(H1300,3)</f>
        <v>202107020</v>
      </c>
      <c r="J1300" s="122" t="s">
        <v>7085</v>
      </c>
      <c r="L1300" s="0" t="s">
        <v>183</v>
      </c>
      <c r="N1300" s="0" t="s">
        <v>80</v>
      </c>
      <c r="O1300" s="7" t="n">
        <v>0.680555555555555</v>
      </c>
      <c r="P1300" s="7" t="n">
        <v>0.682638888888889</v>
      </c>
      <c r="Q1300" s="0" t="s">
        <v>4794</v>
      </c>
      <c r="S1300" s="0" t="s">
        <v>75</v>
      </c>
      <c r="T1300" s="0" t="s">
        <v>6095</v>
      </c>
    </row>
    <row r="1301" customFormat="false" ht="15" hidden="true" customHeight="false" outlineLevel="0" collapsed="false">
      <c r="A1301" s="170" t="n">
        <v>44384</v>
      </c>
      <c r="B1301" s="0" t="s">
        <v>204</v>
      </c>
      <c r="C1301" s="1" t="n">
        <v>450</v>
      </c>
      <c r="D1301" s="0" t="s">
        <v>104</v>
      </c>
      <c r="E1301" s="0" t="s">
        <v>205</v>
      </c>
      <c r="G1301" s="174" t="n">
        <f aca="false">MONTH(A1301)+100</f>
        <v>107</v>
      </c>
      <c r="H1301" s="0" t="n">
        <f aca="false">IF(MONTH(A1301)=MONTH(A1300),H1300+1,1001)</f>
        <v>1021</v>
      </c>
      <c r="I1301" s="0" t="str">
        <f aca="false">YEAR(A1301)&amp;RIGHT(G1301,2)&amp;RIGHT(H1301,3)</f>
        <v>202107021</v>
      </c>
      <c r="J1301" s="122" t="s">
        <v>6107</v>
      </c>
      <c r="K1301" s="0" t="s">
        <v>204</v>
      </c>
      <c r="L1301" s="0" t="s">
        <v>79</v>
      </c>
      <c r="N1301" s="0" t="s">
        <v>80</v>
      </c>
      <c r="O1301" s="7" t="n">
        <v>0.0291666666666667</v>
      </c>
      <c r="P1301" s="7" t="n">
        <v>0.0638888888888889</v>
      </c>
      <c r="Q1301" s="0" t="s">
        <v>207</v>
      </c>
      <c r="S1301" s="0" t="s">
        <v>75</v>
      </c>
      <c r="T1301" s="0" t="s">
        <v>6089</v>
      </c>
    </row>
    <row r="1302" customFormat="false" ht="15" hidden="false" customHeight="false" outlineLevel="0" collapsed="false">
      <c r="A1302" s="170" t="n">
        <v>44385</v>
      </c>
      <c r="B1302" s="0" t="s">
        <v>4796</v>
      </c>
      <c r="C1302" s="1" t="n">
        <v>430</v>
      </c>
      <c r="D1302" s="0" t="s">
        <v>821</v>
      </c>
      <c r="E1302" s="0" t="s">
        <v>4797</v>
      </c>
      <c r="G1302" s="174" t="n">
        <f aca="false">MONTH(A1302)+100</f>
        <v>107</v>
      </c>
      <c r="H1302" s="0" t="n">
        <f aca="false">IF(MONTH(A1302)=MONTH(A1301),H1301+1,1001)</f>
        <v>1022</v>
      </c>
      <c r="I1302" s="0" t="str">
        <f aca="false">YEAR(A1302)&amp;RIGHT(G1302,2)&amp;RIGHT(H1302,3)</f>
        <v>202107022</v>
      </c>
      <c r="J1302" s="122" t="s">
        <v>7086</v>
      </c>
      <c r="K1302" s="0" t="s">
        <v>4798</v>
      </c>
      <c r="L1302" s="0" t="s">
        <v>187</v>
      </c>
      <c r="M1302" s="0" t="s">
        <v>2313</v>
      </c>
      <c r="N1302" s="0" t="s">
        <v>80</v>
      </c>
      <c r="O1302" s="7" t="n">
        <v>0.506944444444444</v>
      </c>
      <c r="P1302" s="7" t="n">
        <v>0.548611111111111</v>
      </c>
      <c r="Q1302" s="0" t="s">
        <v>4799</v>
      </c>
      <c r="S1302" s="0" t="s">
        <v>115</v>
      </c>
      <c r="T1302" s="0" t="s">
        <v>6097</v>
      </c>
    </row>
    <row r="1303" customFormat="false" ht="15" hidden="false" customHeight="false" outlineLevel="0" collapsed="false">
      <c r="A1303" s="170" t="n">
        <v>44385</v>
      </c>
      <c r="B1303" s="0" t="s">
        <v>4800</v>
      </c>
      <c r="C1303" s="1" t="n">
        <v>380</v>
      </c>
      <c r="D1303" s="0" t="s">
        <v>821</v>
      </c>
      <c r="E1303" s="0" t="s">
        <v>4801</v>
      </c>
      <c r="G1303" s="174" t="n">
        <f aca="false">MONTH(A1303)+100</f>
        <v>107</v>
      </c>
      <c r="H1303" s="0" t="n">
        <f aca="false">IF(MONTH(A1303)=MONTH(A1302),H1302+1,1001)</f>
        <v>1023</v>
      </c>
      <c r="I1303" s="0" t="str">
        <f aca="false">YEAR(A1303)&amp;RIGHT(G1303,2)&amp;RIGHT(H1303,3)</f>
        <v>202107023</v>
      </c>
      <c r="J1303" s="122" t="s">
        <v>7087</v>
      </c>
      <c r="K1303" s="0" t="s">
        <v>233</v>
      </c>
      <c r="L1303" s="0" t="s">
        <v>187</v>
      </c>
      <c r="M1303" s="0" t="s">
        <v>2313</v>
      </c>
      <c r="N1303" s="0" t="s">
        <v>80</v>
      </c>
      <c r="O1303" s="7" t="n">
        <v>0.548611111111111</v>
      </c>
      <c r="P1303" s="7" t="n">
        <v>0.5625</v>
      </c>
      <c r="Q1303" s="0" t="s">
        <v>4802</v>
      </c>
      <c r="S1303" s="0" t="s">
        <v>115</v>
      </c>
      <c r="T1303" s="0" t="s">
        <v>6097</v>
      </c>
    </row>
    <row r="1304" customFormat="false" ht="15" hidden="false" customHeight="false" outlineLevel="0" collapsed="false">
      <c r="A1304" s="170" t="n">
        <v>44386</v>
      </c>
      <c r="B1304" s="0" t="s">
        <v>4803</v>
      </c>
      <c r="C1304" s="1" t="n">
        <v>300</v>
      </c>
      <c r="D1304" s="0" t="s">
        <v>821</v>
      </c>
      <c r="E1304" s="0" t="s">
        <v>4804</v>
      </c>
      <c r="G1304" s="174" t="n">
        <f aca="false">MONTH(A1304)+100</f>
        <v>107</v>
      </c>
      <c r="H1304" s="0" t="n">
        <f aca="false">IF(MONTH(A1304)=MONTH(A1303),H1303+1,1001)</f>
        <v>1024</v>
      </c>
      <c r="I1304" s="0" t="str">
        <f aca="false">YEAR(A1304)&amp;RIGHT(G1304,2)&amp;RIGHT(H1304,3)</f>
        <v>202107024</v>
      </c>
      <c r="J1304" s="122" t="s">
        <v>7088</v>
      </c>
      <c r="K1304" s="0" t="s">
        <v>4805</v>
      </c>
      <c r="L1304" s="0" t="s">
        <v>187</v>
      </c>
      <c r="M1304" s="0" t="s">
        <v>2313</v>
      </c>
      <c r="N1304" s="0" t="s">
        <v>72</v>
      </c>
      <c r="O1304" s="57" t="n">
        <v>0.721527777777778</v>
      </c>
      <c r="P1304" s="57" t="n">
        <v>0.721527777777778</v>
      </c>
      <c r="Q1304" s="0" t="s">
        <v>4806</v>
      </c>
      <c r="S1304" s="0" t="s">
        <v>115</v>
      </c>
      <c r="T1304" s="0" t="s">
        <v>5143</v>
      </c>
    </row>
    <row r="1305" customFormat="false" ht="15" hidden="false" customHeight="false" outlineLevel="0" collapsed="false">
      <c r="A1305" s="170" t="n">
        <v>44389</v>
      </c>
      <c r="B1305" s="0" t="s">
        <v>4807</v>
      </c>
      <c r="C1305" s="1" t="n">
        <v>300</v>
      </c>
      <c r="D1305" s="0" t="s">
        <v>821</v>
      </c>
      <c r="E1305" s="0" t="s">
        <v>4808</v>
      </c>
      <c r="G1305" s="174" t="n">
        <f aca="false">MONTH(A1305)+100</f>
        <v>107</v>
      </c>
      <c r="H1305" s="0" t="n">
        <f aca="false">IF(MONTH(A1305)=MONTH(A1304),H1304+1,1001)</f>
        <v>1025</v>
      </c>
      <c r="I1305" s="0" t="str">
        <f aca="false">YEAR(A1305)&amp;RIGHT(G1305,2)&amp;RIGHT(H1305,3)</f>
        <v>202107025</v>
      </c>
      <c r="J1305" s="122" t="s">
        <v>7089</v>
      </c>
      <c r="K1305" s="0" t="s">
        <v>4809</v>
      </c>
      <c r="L1305" s="0" t="s">
        <v>187</v>
      </c>
      <c r="M1305" s="0" t="s">
        <v>2313</v>
      </c>
      <c r="N1305" s="0" t="s">
        <v>80</v>
      </c>
      <c r="O1305" s="7" t="n">
        <v>0.4875</v>
      </c>
      <c r="P1305" s="7" t="n">
        <v>0.495833333333333</v>
      </c>
      <c r="Q1305" s="0" t="s">
        <v>4810</v>
      </c>
      <c r="S1305" s="0" t="s">
        <v>115</v>
      </c>
      <c r="T1305" s="0" t="s">
        <v>6091</v>
      </c>
    </row>
    <row r="1306" customFormat="false" ht="15" hidden="true" customHeight="false" outlineLevel="0" collapsed="false">
      <c r="A1306" s="170" t="n">
        <v>44389</v>
      </c>
      <c r="B1306" s="0" t="s">
        <v>423</v>
      </c>
      <c r="C1306" s="1" t="n">
        <v>300</v>
      </c>
      <c r="D1306" s="0" t="s">
        <v>104</v>
      </c>
      <c r="E1306" s="0" t="s">
        <v>4812</v>
      </c>
      <c r="G1306" s="174" t="n">
        <f aca="false">MONTH(A1306)+100</f>
        <v>107</v>
      </c>
      <c r="H1306" s="0" t="n">
        <f aca="false">IF(MONTH(A1306)=MONTH(A1305),H1305+1,1001)</f>
        <v>1026</v>
      </c>
      <c r="I1306" s="0" t="str">
        <f aca="false">YEAR(A1306)&amp;RIGHT(G1306,2)&amp;RIGHT(H1306,3)</f>
        <v>202107026</v>
      </c>
      <c r="J1306" s="122" t="s">
        <v>7090</v>
      </c>
      <c r="L1306" s="0" t="s">
        <v>113</v>
      </c>
      <c r="N1306" s="0" t="s">
        <v>80</v>
      </c>
      <c r="O1306" s="7" t="n">
        <v>0.404166666666667</v>
      </c>
      <c r="P1306" s="7" t="n">
        <v>0.404166666666667</v>
      </c>
      <c r="Q1306" s="0" t="s">
        <v>4813</v>
      </c>
      <c r="S1306" s="0" t="s">
        <v>115</v>
      </c>
      <c r="T1306" s="0" t="s">
        <v>6091</v>
      </c>
    </row>
    <row r="1307" customFormat="false" ht="15" hidden="true" customHeight="false" outlineLevel="0" collapsed="false">
      <c r="A1307" s="170" t="n">
        <v>44389</v>
      </c>
      <c r="B1307" s="0" t="s">
        <v>4814</v>
      </c>
      <c r="C1307" s="1" t="n">
        <v>300</v>
      </c>
      <c r="D1307" s="0" t="s">
        <v>104</v>
      </c>
      <c r="E1307" s="0" t="s">
        <v>4815</v>
      </c>
      <c r="G1307" s="174" t="n">
        <f aca="false">MONTH(A1307)+100</f>
        <v>107</v>
      </c>
      <c r="H1307" s="0" t="n">
        <f aca="false">IF(MONTH(A1307)=MONTH(A1306),H1306+1,1001)</f>
        <v>1027</v>
      </c>
      <c r="I1307" s="0" t="str">
        <f aca="false">YEAR(A1307)&amp;RIGHT(G1307,2)&amp;RIGHT(H1307,3)</f>
        <v>202107027</v>
      </c>
      <c r="J1307" s="122" t="s">
        <v>7091</v>
      </c>
      <c r="L1307" s="0" t="s">
        <v>100</v>
      </c>
      <c r="N1307" s="0" t="s">
        <v>80</v>
      </c>
      <c r="O1307" s="7" t="n">
        <v>0.538194444444444</v>
      </c>
      <c r="P1307" s="7" t="n">
        <v>0.557638888888889</v>
      </c>
      <c r="Q1307" s="0" t="s">
        <v>4816</v>
      </c>
      <c r="S1307" s="0" t="s">
        <v>115</v>
      </c>
      <c r="T1307" s="0" t="s">
        <v>6091</v>
      </c>
    </row>
    <row r="1308" customFormat="false" ht="15" hidden="true" customHeight="false" outlineLevel="0" collapsed="false">
      <c r="A1308" s="170" t="n">
        <v>44389</v>
      </c>
      <c r="B1308" s="0" t="s">
        <v>204</v>
      </c>
      <c r="C1308" s="1" t="n">
        <v>450</v>
      </c>
      <c r="D1308" s="0" t="s">
        <v>104</v>
      </c>
      <c r="E1308" s="0" t="s">
        <v>205</v>
      </c>
      <c r="G1308" s="174" t="n">
        <f aca="false">MONTH(A1308)+100</f>
        <v>107</v>
      </c>
      <c r="H1308" s="0" t="n">
        <f aca="false">IF(MONTH(A1308)=MONTH(A1307),H1307+1,1001)</f>
        <v>1028</v>
      </c>
      <c r="I1308" s="0" t="str">
        <f aca="false">YEAR(A1308)&amp;RIGHT(G1308,2)&amp;RIGHT(H1308,3)</f>
        <v>202107028</v>
      </c>
      <c r="J1308" s="122" t="s">
        <v>6107</v>
      </c>
      <c r="K1308" s="0" t="s">
        <v>204</v>
      </c>
      <c r="L1308" s="0" t="s">
        <v>79</v>
      </c>
      <c r="N1308" s="0" t="s">
        <v>80</v>
      </c>
      <c r="O1308" s="7" t="n">
        <v>0.734027777777778</v>
      </c>
      <c r="P1308" s="7" t="n">
        <v>0.771527777777778</v>
      </c>
      <c r="Q1308" s="0" t="s">
        <v>207</v>
      </c>
      <c r="S1308" s="0" t="s">
        <v>115</v>
      </c>
      <c r="T1308" s="0" t="s">
        <v>6091</v>
      </c>
    </row>
    <row r="1309" customFormat="false" ht="15" hidden="false" customHeight="false" outlineLevel="0" collapsed="false">
      <c r="A1309" s="170" t="n">
        <v>44389</v>
      </c>
      <c r="B1309" s="0" t="s">
        <v>68</v>
      </c>
      <c r="C1309" s="1" t="n">
        <v>450</v>
      </c>
      <c r="D1309" s="0" t="s">
        <v>69</v>
      </c>
      <c r="E1309" s="0" t="s">
        <v>70</v>
      </c>
      <c r="G1309" s="174" t="n">
        <f aca="false">MONTH(A1309)+100</f>
        <v>107</v>
      </c>
      <c r="H1309" s="0" t="n">
        <f aca="false">IF(MONTH(A1309)=MONTH(A1308),H1308+1,1001)</f>
        <v>1029</v>
      </c>
      <c r="I1309" s="0" t="str">
        <f aca="false">YEAR(A1309)&amp;RIGHT(G1309,2)&amp;RIGHT(H1309,3)</f>
        <v>202107029</v>
      </c>
      <c r="J1309" s="122" t="n">
        <v>202003001</v>
      </c>
      <c r="K1309" s="0" t="s">
        <v>71</v>
      </c>
      <c r="L1309" s="0" t="s">
        <v>113</v>
      </c>
      <c r="M1309" s="0" t="s">
        <v>2313</v>
      </c>
      <c r="N1309" s="0" t="s">
        <v>80</v>
      </c>
      <c r="O1309" s="7" t="n">
        <v>0.6375</v>
      </c>
      <c r="P1309" s="7" t="n">
        <v>0.647916666666667</v>
      </c>
      <c r="Q1309" s="0" t="s">
        <v>74</v>
      </c>
      <c r="S1309" s="0" t="s">
        <v>115</v>
      </c>
      <c r="T1309" s="0" t="s">
        <v>6091</v>
      </c>
    </row>
    <row r="1310" customFormat="false" ht="15" hidden="true" customHeight="false" outlineLevel="0" collapsed="false">
      <c r="A1310" s="170" t="n">
        <v>44390</v>
      </c>
      <c r="B1310" s="0" t="s">
        <v>2839</v>
      </c>
      <c r="C1310" s="1" t="n">
        <v>450</v>
      </c>
      <c r="D1310" s="0" t="s">
        <v>104</v>
      </c>
      <c r="E1310" s="0" t="s">
        <v>4141</v>
      </c>
      <c r="G1310" s="174" t="n">
        <f aca="false">MONTH(A1310)+100</f>
        <v>107</v>
      </c>
      <c r="H1310" s="0" t="n">
        <f aca="false">IF(MONTH(A1310)=MONTH(A1309),H1309+1,1001)</f>
        <v>1030</v>
      </c>
      <c r="I1310" s="0" t="str">
        <f aca="false">YEAR(A1310)&amp;RIGHT(G1310,2)&amp;RIGHT(H1310,3)</f>
        <v>202107030</v>
      </c>
      <c r="J1310" s="122" t="s">
        <v>6947</v>
      </c>
      <c r="L1310" s="0" t="s">
        <v>131</v>
      </c>
      <c r="M1310" s="0" t="s">
        <v>2313</v>
      </c>
      <c r="N1310" s="0" t="s">
        <v>80</v>
      </c>
      <c r="O1310" s="7" t="n">
        <v>0.355555555555556</v>
      </c>
      <c r="P1310" s="7" t="n">
        <v>0.386111111111111</v>
      </c>
      <c r="Q1310" s="0" t="s">
        <v>4142</v>
      </c>
      <c r="S1310" s="0" t="s">
        <v>115</v>
      </c>
      <c r="T1310" s="0" t="s">
        <v>6095</v>
      </c>
    </row>
    <row r="1311" customFormat="false" ht="15" hidden="false" customHeight="false" outlineLevel="0" collapsed="false">
      <c r="A1311" s="170" t="n">
        <v>44391</v>
      </c>
      <c r="B1311" s="0" t="s">
        <v>2310</v>
      </c>
      <c r="C1311" s="1" t="n">
        <v>400</v>
      </c>
      <c r="D1311" s="0" t="s">
        <v>821</v>
      </c>
      <c r="E1311" s="0" t="s">
        <v>2311</v>
      </c>
      <c r="G1311" s="174" t="n">
        <f aca="false">MONTH(A1311)+100</f>
        <v>107</v>
      </c>
      <c r="H1311" s="0" t="n">
        <f aca="false">IF(MONTH(A1311)=MONTH(A1310),H1310+1,1001)</f>
        <v>1031</v>
      </c>
      <c r="I1311" s="0" t="str">
        <f aca="false">YEAR(A1311)&amp;RIGHT(G1311,2)&amp;RIGHT(H1311,3)</f>
        <v>202107031</v>
      </c>
      <c r="J1311" s="122" t="s">
        <v>6527</v>
      </c>
      <c r="K1311" s="0" t="s">
        <v>2312</v>
      </c>
      <c r="L1311" s="0" t="s">
        <v>228</v>
      </c>
      <c r="M1311" s="0" t="s">
        <v>2313</v>
      </c>
      <c r="N1311" s="0" t="s">
        <v>757</v>
      </c>
      <c r="O1311" s="85" t="n">
        <v>0.719444444444444</v>
      </c>
      <c r="P1311" s="85" t="n">
        <v>0.719444444444444</v>
      </c>
      <c r="Q1311" s="0" t="s">
        <v>2314</v>
      </c>
      <c r="S1311" s="0" t="s">
        <v>115</v>
      </c>
      <c r="T1311" s="0" t="s">
        <v>6089</v>
      </c>
    </row>
    <row r="1312" customFormat="false" ht="15" hidden="true" customHeight="false" outlineLevel="0" collapsed="false">
      <c r="A1312" s="170" t="n">
        <v>44391</v>
      </c>
      <c r="B1312" s="0" t="s">
        <v>1055</v>
      </c>
      <c r="C1312" s="1" t="n">
        <v>500</v>
      </c>
      <c r="D1312" s="0" t="s">
        <v>104</v>
      </c>
      <c r="E1312" s="0" t="s">
        <v>1056</v>
      </c>
      <c r="G1312" s="174" t="n">
        <f aca="false">MONTH(A1312)+100</f>
        <v>107</v>
      </c>
      <c r="H1312" s="0" t="n">
        <f aca="false">IF(MONTH(A1312)=MONTH(A1311),H1311+1,1001)</f>
        <v>1032</v>
      </c>
      <c r="I1312" s="0" t="str">
        <f aca="false">YEAR(A1312)&amp;RIGHT(G1312,2)&amp;RIGHT(H1312,3)</f>
        <v>202107032</v>
      </c>
      <c r="J1312" s="122" t="s">
        <v>6238</v>
      </c>
      <c r="L1312" s="0" t="s">
        <v>79</v>
      </c>
      <c r="N1312" s="0" t="s">
        <v>80</v>
      </c>
      <c r="O1312" s="7" t="n">
        <v>0.507638888888889</v>
      </c>
      <c r="P1312" s="7" t="n">
        <v>0.518055555555556</v>
      </c>
      <c r="Q1312" s="0" t="s">
        <v>1057</v>
      </c>
      <c r="S1312" s="0" t="s">
        <v>115</v>
      </c>
      <c r="T1312" s="0" t="s">
        <v>6089</v>
      </c>
    </row>
    <row r="1313" customFormat="false" ht="15" hidden="false" customHeight="false" outlineLevel="0" collapsed="false">
      <c r="A1313" s="170" t="n">
        <v>44392</v>
      </c>
      <c r="B1313" s="0" t="s">
        <v>4824</v>
      </c>
      <c r="C1313" s="1" t="n">
        <v>380</v>
      </c>
      <c r="D1313" s="0" t="s">
        <v>821</v>
      </c>
      <c r="E1313" s="0" t="s">
        <v>4825</v>
      </c>
      <c r="G1313" s="174" t="n">
        <f aca="false">MONTH(A1313)+100</f>
        <v>107</v>
      </c>
      <c r="H1313" s="0" t="n">
        <f aca="false">IF(MONTH(A1313)=MONTH(A1312),H1312+1,1001)</f>
        <v>1033</v>
      </c>
      <c r="I1313" s="0" t="str">
        <f aca="false">YEAR(A1313)&amp;RIGHT(G1313,2)&amp;RIGHT(H1313,3)</f>
        <v>202107033</v>
      </c>
      <c r="J1313" s="122" t="s">
        <v>7092</v>
      </c>
      <c r="K1313" s="0" t="s">
        <v>233</v>
      </c>
      <c r="L1313" s="0" t="s">
        <v>113</v>
      </c>
      <c r="M1313" s="0" t="s">
        <v>2313</v>
      </c>
      <c r="N1313" s="0" t="s">
        <v>757</v>
      </c>
      <c r="O1313" s="57" t="n">
        <v>0.694444444444444</v>
      </c>
      <c r="P1313" s="57" t="n">
        <v>0.694444444444444</v>
      </c>
      <c r="Q1313" s="0" t="s">
        <v>4826</v>
      </c>
      <c r="S1313" s="0" t="s">
        <v>115</v>
      </c>
      <c r="T1313" s="0" t="s">
        <v>6097</v>
      </c>
    </row>
    <row r="1314" customFormat="false" ht="15" hidden="false" customHeight="false" outlineLevel="0" collapsed="false">
      <c r="A1314" s="170" t="n">
        <v>44393</v>
      </c>
      <c r="B1314" s="0" t="s">
        <v>4827</v>
      </c>
      <c r="C1314" s="1" t="n">
        <v>300</v>
      </c>
      <c r="D1314" s="0" t="s">
        <v>821</v>
      </c>
      <c r="E1314" s="0" t="s">
        <v>4828</v>
      </c>
      <c r="G1314" s="174" t="n">
        <f aca="false">MONTH(A1314)+100</f>
        <v>107</v>
      </c>
      <c r="H1314" s="0" t="n">
        <f aca="false">IF(MONTH(A1314)=MONTH(A1313),H1313+1,1001)</f>
        <v>1034</v>
      </c>
      <c r="I1314" s="0" t="str">
        <f aca="false">YEAR(A1314)&amp;RIGHT(G1314,2)&amp;RIGHT(H1314,3)</f>
        <v>202107034</v>
      </c>
      <c r="J1314" s="122" t="s">
        <v>7093</v>
      </c>
      <c r="K1314" s="0" t="s">
        <v>233</v>
      </c>
      <c r="L1314" s="0" t="s">
        <v>159</v>
      </c>
      <c r="M1314" s="0" t="s">
        <v>2313</v>
      </c>
      <c r="N1314" s="0" t="s">
        <v>80</v>
      </c>
      <c r="O1314" s="7" t="n">
        <v>0.723611111111111</v>
      </c>
      <c r="P1314" s="7" t="n">
        <v>0.731944444444444</v>
      </c>
      <c r="Q1314" s="0" t="s">
        <v>4829</v>
      </c>
      <c r="S1314" s="0" t="s">
        <v>332</v>
      </c>
      <c r="T1314" s="0" t="s">
        <v>5143</v>
      </c>
    </row>
    <row r="1315" customFormat="false" ht="15" hidden="true" customHeight="false" outlineLevel="0" collapsed="false">
      <c r="A1315" s="170" t="n">
        <v>44393</v>
      </c>
      <c r="B1315" s="0" t="s">
        <v>4578</v>
      </c>
      <c r="C1315" s="1" t="n">
        <v>300</v>
      </c>
      <c r="D1315" s="0" t="s">
        <v>104</v>
      </c>
      <c r="E1315" s="0" t="s">
        <v>4830</v>
      </c>
      <c r="G1315" s="174" t="n">
        <f aca="false">MONTH(A1315)+100</f>
        <v>107</v>
      </c>
      <c r="H1315" s="0" t="n">
        <f aca="false">IF(MONTH(A1315)=MONTH(A1314),H1314+1,1001)</f>
        <v>1035</v>
      </c>
      <c r="I1315" s="0" t="str">
        <f aca="false">YEAR(A1315)&amp;RIGHT(G1315,2)&amp;RIGHT(H1315,3)</f>
        <v>202107035</v>
      </c>
      <c r="J1315" s="122" t="s">
        <v>7094</v>
      </c>
      <c r="L1315" s="0" t="s">
        <v>159</v>
      </c>
      <c r="N1315" s="0" t="s">
        <v>80</v>
      </c>
      <c r="O1315" s="7" t="n">
        <v>0.449305555555556</v>
      </c>
      <c r="P1315" s="7" t="n">
        <v>0.465277777777778</v>
      </c>
      <c r="Q1315" s="0" t="s">
        <v>4831</v>
      </c>
      <c r="S1315" s="0" t="s">
        <v>332</v>
      </c>
      <c r="T1315" s="0" t="s">
        <v>5143</v>
      </c>
    </row>
    <row r="1316" customFormat="false" ht="15" hidden="true" customHeight="false" outlineLevel="0" collapsed="false">
      <c r="A1316" s="170" t="n">
        <v>44393</v>
      </c>
      <c r="B1316" s="0" t="s">
        <v>4832</v>
      </c>
      <c r="C1316" s="1" t="n">
        <v>300</v>
      </c>
      <c r="D1316" s="0" t="s">
        <v>104</v>
      </c>
      <c r="E1316" s="0" t="s">
        <v>4833</v>
      </c>
      <c r="G1316" s="174" t="n">
        <f aca="false">MONTH(A1316)+100</f>
        <v>107</v>
      </c>
      <c r="H1316" s="0" t="n">
        <f aca="false">IF(MONTH(A1316)=MONTH(A1315),H1315+1,1001)</f>
        <v>1036</v>
      </c>
      <c r="I1316" s="0" t="str">
        <f aca="false">YEAR(A1316)&amp;RIGHT(G1316,2)&amp;RIGHT(H1316,3)</f>
        <v>202107036</v>
      </c>
      <c r="J1316" s="122" t="s">
        <v>7095</v>
      </c>
      <c r="L1316" s="0" t="s">
        <v>159</v>
      </c>
      <c r="N1316" s="0" t="s">
        <v>80</v>
      </c>
      <c r="O1316" s="7" t="n">
        <v>0.594444444444444</v>
      </c>
      <c r="P1316" s="7" t="n">
        <v>0.595833333333333</v>
      </c>
      <c r="Q1316" s="0" t="s">
        <v>4834</v>
      </c>
      <c r="S1316" s="0" t="s">
        <v>332</v>
      </c>
      <c r="T1316" s="0" t="s">
        <v>5143</v>
      </c>
    </row>
    <row r="1317" customFormat="false" ht="15" hidden="false" customHeight="false" outlineLevel="0" collapsed="false">
      <c r="A1317" s="170" t="n">
        <v>44393</v>
      </c>
      <c r="B1317" s="0" t="s">
        <v>68</v>
      </c>
      <c r="C1317" s="1" t="n">
        <v>450</v>
      </c>
      <c r="D1317" s="0" t="s">
        <v>69</v>
      </c>
      <c r="E1317" s="0" t="s">
        <v>70</v>
      </c>
      <c r="G1317" s="174" t="n">
        <f aca="false">MONTH(A1317)+100</f>
        <v>107</v>
      </c>
      <c r="H1317" s="0" t="n">
        <f aca="false">IF(MONTH(A1317)=MONTH(A1316),H1316+1,1001)</f>
        <v>1037</v>
      </c>
      <c r="I1317" s="0" t="str">
        <f aca="false">YEAR(A1317)&amp;RIGHT(G1317,2)&amp;RIGHT(H1317,3)</f>
        <v>202107037</v>
      </c>
      <c r="J1317" s="122" t="n">
        <v>202003001</v>
      </c>
      <c r="K1317" s="0" t="s">
        <v>71</v>
      </c>
      <c r="L1317" s="0" t="s">
        <v>113</v>
      </c>
      <c r="M1317" s="0" t="s">
        <v>2313</v>
      </c>
      <c r="N1317" s="0" t="s">
        <v>80</v>
      </c>
      <c r="O1317" s="7" t="n">
        <v>0.611805555555556</v>
      </c>
      <c r="P1317" s="7" t="n">
        <v>0.652083333333333</v>
      </c>
      <c r="Q1317" s="0" t="s">
        <v>74</v>
      </c>
      <c r="S1317" s="0" t="s">
        <v>332</v>
      </c>
      <c r="T1317" s="0" t="s">
        <v>5143</v>
      </c>
    </row>
    <row r="1318" customFormat="false" ht="15" hidden="true" customHeight="false" outlineLevel="0" collapsed="false">
      <c r="A1318" s="170" t="n">
        <v>44394</v>
      </c>
      <c r="B1318" s="0" t="s">
        <v>1195</v>
      </c>
      <c r="C1318" s="1" t="n">
        <v>300</v>
      </c>
      <c r="D1318" s="0" t="s">
        <v>104</v>
      </c>
      <c r="E1318" s="0" t="s">
        <v>4132</v>
      </c>
      <c r="G1318" s="174" t="n">
        <f aca="false">MONTH(A1318)+100</f>
        <v>107</v>
      </c>
      <c r="H1318" s="0" t="n">
        <f aca="false">IF(MONTH(A1318)=MONTH(A1317),H1317+1,1001)</f>
        <v>1038</v>
      </c>
      <c r="I1318" s="0" t="str">
        <f aca="false">YEAR(A1318)&amp;RIGHT(G1318,2)&amp;RIGHT(H1318,3)</f>
        <v>202107038</v>
      </c>
      <c r="J1318" s="122" t="s">
        <v>6945</v>
      </c>
      <c r="L1318" s="0" t="s">
        <v>876</v>
      </c>
      <c r="N1318" s="0" t="s">
        <v>80</v>
      </c>
      <c r="O1318" s="7" t="n">
        <v>0.486111111111111</v>
      </c>
      <c r="P1318" s="7" t="n">
        <v>0.518055555555556</v>
      </c>
      <c r="Q1318" s="0" t="s">
        <v>4133</v>
      </c>
      <c r="S1318" s="0" t="s">
        <v>332</v>
      </c>
      <c r="T1318" s="0" t="s">
        <v>6106</v>
      </c>
    </row>
    <row r="1319" customFormat="false" ht="15" hidden="true" customHeight="false" outlineLevel="0" collapsed="false">
      <c r="A1319" s="170" t="n">
        <v>44394</v>
      </c>
      <c r="B1319" s="0" t="s">
        <v>4836</v>
      </c>
      <c r="C1319" s="1" t="n">
        <v>300</v>
      </c>
      <c r="D1319" s="0" t="s">
        <v>104</v>
      </c>
      <c r="E1319" s="0" t="s">
        <v>4837</v>
      </c>
      <c r="G1319" s="174" t="n">
        <f aca="false">MONTH(A1319)+100</f>
        <v>107</v>
      </c>
      <c r="H1319" s="0" t="n">
        <f aca="false">IF(MONTH(A1319)=MONTH(A1318),H1318+1,1001)</f>
        <v>1039</v>
      </c>
      <c r="I1319" s="0" t="str">
        <f aca="false">YEAR(A1319)&amp;RIGHT(G1319,2)&amp;RIGHT(H1319,3)</f>
        <v>202107039</v>
      </c>
      <c r="J1319" s="122" t="s">
        <v>7096</v>
      </c>
      <c r="L1319" s="0" t="s">
        <v>113</v>
      </c>
      <c r="N1319" s="0" t="s">
        <v>80</v>
      </c>
      <c r="O1319" s="7" t="n">
        <v>0.643055555555556</v>
      </c>
      <c r="P1319" s="7" t="n">
        <v>0.647916666666667</v>
      </c>
      <c r="Q1319" s="0" t="s">
        <v>4838</v>
      </c>
      <c r="S1319" s="0" t="s">
        <v>332</v>
      </c>
      <c r="T1319" s="0" t="s">
        <v>6106</v>
      </c>
    </row>
    <row r="1320" customFormat="false" ht="15" hidden="true" customHeight="false" outlineLevel="0" collapsed="false">
      <c r="A1320" s="170" t="n">
        <v>44396</v>
      </c>
      <c r="B1320" s="0" t="s">
        <v>4841</v>
      </c>
      <c r="C1320" s="1" t="n">
        <v>300</v>
      </c>
      <c r="D1320" s="0" t="s">
        <v>104</v>
      </c>
      <c r="E1320" s="0" t="s">
        <v>4842</v>
      </c>
      <c r="G1320" s="174" t="n">
        <f aca="false">MONTH(A1320)+100</f>
        <v>107</v>
      </c>
      <c r="H1320" s="0" t="n">
        <f aca="false">IF(MONTH(A1320)=MONTH(A1319),H1319+1,1001)</f>
        <v>1040</v>
      </c>
      <c r="I1320" s="0" t="str">
        <f aca="false">YEAR(A1320)&amp;RIGHT(G1320,2)&amp;RIGHT(H1320,3)</f>
        <v>202107040</v>
      </c>
      <c r="J1320" s="122" t="s">
        <v>7097</v>
      </c>
      <c r="L1320" s="0" t="s">
        <v>79</v>
      </c>
      <c r="N1320" s="0" t="s">
        <v>80</v>
      </c>
      <c r="O1320" s="7" t="n">
        <v>0.508333333333333</v>
      </c>
      <c r="P1320" s="7" t="n">
        <v>0.517361111111111</v>
      </c>
      <c r="Q1320" s="0" t="s">
        <v>4843</v>
      </c>
      <c r="S1320" s="0" t="s">
        <v>332</v>
      </c>
      <c r="T1320" s="0" t="s">
        <v>6091</v>
      </c>
    </row>
    <row r="1321" customFormat="false" ht="15" hidden="true" customHeight="false" outlineLevel="0" collapsed="false">
      <c r="A1321" s="170" t="n">
        <v>44396</v>
      </c>
      <c r="B1321" s="0" t="s">
        <v>2483</v>
      </c>
      <c r="C1321" s="1" t="n">
        <v>300</v>
      </c>
      <c r="D1321" s="0" t="s">
        <v>104</v>
      </c>
      <c r="E1321" s="0" t="s">
        <v>2484</v>
      </c>
      <c r="G1321" s="174" t="n">
        <f aca="false">MONTH(A1321)+100</f>
        <v>107</v>
      </c>
      <c r="H1321" s="0" t="n">
        <f aca="false">IF(MONTH(A1321)=MONTH(A1320),H1320+1,1001)</f>
        <v>1041</v>
      </c>
      <c r="I1321" s="0" t="str">
        <f aca="false">YEAR(A1321)&amp;RIGHT(G1321,2)&amp;RIGHT(H1321,3)</f>
        <v>202107041</v>
      </c>
      <c r="J1321" s="122" t="s">
        <v>6569</v>
      </c>
      <c r="L1321" s="0" t="s">
        <v>113</v>
      </c>
      <c r="N1321" s="0" t="s">
        <v>80</v>
      </c>
      <c r="O1321" s="7" t="n">
        <v>0.527777777777778</v>
      </c>
      <c r="P1321" s="7" t="n">
        <v>0.549305555555556</v>
      </c>
      <c r="Q1321" s="0" t="s">
        <v>4844</v>
      </c>
      <c r="S1321" s="0" t="s">
        <v>332</v>
      </c>
      <c r="T1321" s="0" t="s">
        <v>6091</v>
      </c>
    </row>
    <row r="1322" customFormat="false" ht="15" hidden="true" customHeight="false" outlineLevel="0" collapsed="false">
      <c r="A1322" s="170" t="n">
        <v>44396</v>
      </c>
      <c r="B1322" s="0" t="s">
        <v>4845</v>
      </c>
      <c r="C1322" s="1" t="n">
        <v>300</v>
      </c>
      <c r="D1322" s="0" t="s">
        <v>104</v>
      </c>
      <c r="E1322" s="0" t="s">
        <v>4846</v>
      </c>
      <c r="G1322" s="174" t="n">
        <f aca="false">MONTH(A1322)+100</f>
        <v>107</v>
      </c>
      <c r="H1322" s="0" t="n">
        <f aca="false">IF(MONTH(A1322)=MONTH(A1321),H1321+1,1001)</f>
        <v>1042</v>
      </c>
      <c r="I1322" s="0" t="str">
        <f aca="false">YEAR(A1322)&amp;RIGHT(G1322,2)&amp;RIGHT(H1322,3)</f>
        <v>202107042</v>
      </c>
      <c r="J1322" s="122" t="s">
        <v>7098</v>
      </c>
      <c r="L1322" s="0" t="s">
        <v>394</v>
      </c>
      <c r="N1322" s="0" t="s">
        <v>80</v>
      </c>
      <c r="O1322" s="7" t="n">
        <v>0.592361111111111</v>
      </c>
      <c r="P1322" s="7" t="n">
        <v>0.607638888888889</v>
      </c>
      <c r="Q1322" s="0" t="s">
        <v>4847</v>
      </c>
      <c r="S1322" s="0" t="s">
        <v>332</v>
      </c>
      <c r="T1322" s="0" t="s">
        <v>6091</v>
      </c>
    </row>
    <row r="1323" customFormat="false" ht="15" hidden="true" customHeight="false" outlineLevel="0" collapsed="false">
      <c r="A1323" s="170" t="n">
        <v>44396</v>
      </c>
      <c r="B1323" s="0" t="s">
        <v>4848</v>
      </c>
      <c r="C1323" s="1" t="n">
        <v>300</v>
      </c>
      <c r="D1323" s="0" t="s">
        <v>104</v>
      </c>
      <c r="E1323" s="0" t="s">
        <v>4849</v>
      </c>
      <c r="G1323" s="174" t="n">
        <f aca="false">MONTH(A1323)+100</f>
        <v>107</v>
      </c>
      <c r="H1323" s="0" t="n">
        <f aca="false">IF(MONTH(A1323)=MONTH(A1322),H1322+1,1001)</f>
        <v>1043</v>
      </c>
      <c r="I1323" s="0" t="str">
        <f aca="false">YEAR(A1323)&amp;RIGHT(G1323,2)&amp;RIGHT(H1323,3)</f>
        <v>202107043</v>
      </c>
      <c r="J1323" s="122" t="s">
        <v>7099</v>
      </c>
      <c r="L1323" s="0" t="s">
        <v>159</v>
      </c>
      <c r="N1323" s="0" t="s">
        <v>80</v>
      </c>
      <c r="O1323" s="7" t="n">
        <v>0.652083333333333</v>
      </c>
      <c r="P1323" s="7" t="n">
        <v>0.668055555555556</v>
      </c>
      <c r="Q1323" s="0" t="s">
        <v>4850</v>
      </c>
      <c r="S1323" s="0" t="s">
        <v>332</v>
      </c>
      <c r="T1323" s="0" t="s">
        <v>6091</v>
      </c>
    </row>
    <row r="1324" customFormat="false" ht="15" hidden="true" customHeight="false" outlineLevel="0" collapsed="false">
      <c r="A1324" s="170" t="n">
        <v>44396</v>
      </c>
      <c r="B1324" s="0" t="s">
        <v>204</v>
      </c>
      <c r="C1324" s="1" t="n">
        <v>450</v>
      </c>
      <c r="D1324" s="0" t="s">
        <v>104</v>
      </c>
      <c r="E1324" s="0" t="s">
        <v>205</v>
      </c>
      <c r="G1324" s="174" t="n">
        <f aca="false">MONTH(A1324)+100</f>
        <v>107</v>
      </c>
      <c r="H1324" s="0" t="n">
        <f aca="false">IF(MONTH(A1324)=MONTH(A1323),H1323+1,1001)</f>
        <v>1044</v>
      </c>
      <c r="I1324" s="0" t="str">
        <f aca="false">YEAR(A1324)&amp;RIGHT(G1324,2)&amp;RIGHT(H1324,3)</f>
        <v>202107044</v>
      </c>
      <c r="J1324" s="122" t="s">
        <v>6107</v>
      </c>
      <c r="K1324" s="0" t="s">
        <v>204</v>
      </c>
      <c r="L1324" s="0" t="s">
        <v>79</v>
      </c>
      <c r="N1324" s="0" t="s">
        <v>80</v>
      </c>
      <c r="O1324" s="7" t="n">
        <v>0.708333333333333</v>
      </c>
      <c r="P1324" s="7" t="n">
        <v>0.74375</v>
      </c>
      <c r="Q1324" s="0" t="s">
        <v>207</v>
      </c>
      <c r="S1324" s="0" t="s">
        <v>332</v>
      </c>
      <c r="T1324" s="0" t="s">
        <v>6091</v>
      </c>
    </row>
    <row r="1325" customFormat="false" ht="15" hidden="true" customHeight="false" outlineLevel="0" collapsed="false">
      <c r="A1325" s="170" t="n">
        <v>44397</v>
      </c>
      <c r="B1325" s="0" t="s">
        <v>996</v>
      </c>
      <c r="C1325" s="1" t="n">
        <v>300</v>
      </c>
      <c r="D1325" s="0" t="s">
        <v>104</v>
      </c>
      <c r="E1325" s="0" t="s">
        <v>4853</v>
      </c>
      <c r="G1325" s="174" t="n">
        <f aca="false">MONTH(A1325)+100</f>
        <v>107</v>
      </c>
      <c r="H1325" s="0" t="n">
        <f aca="false">IF(MONTH(A1325)=MONTH(A1324),H1324+1,1001)</f>
        <v>1045</v>
      </c>
      <c r="I1325" s="0" t="str">
        <f aca="false">YEAR(A1325)&amp;RIGHT(G1325,2)&amp;RIGHT(H1325,3)</f>
        <v>202107045</v>
      </c>
      <c r="J1325" s="122" t="s">
        <v>7100</v>
      </c>
      <c r="L1325" s="0" t="s">
        <v>100</v>
      </c>
      <c r="N1325" s="0" t="s">
        <v>80</v>
      </c>
      <c r="O1325" s="7" t="n">
        <v>0.376388888888889</v>
      </c>
      <c r="P1325" s="7" t="n">
        <v>0.378472222222222</v>
      </c>
      <c r="Q1325" s="0" t="s">
        <v>4854</v>
      </c>
      <c r="S1325" s="0" t="s">
        <v>332</v>
      </c>
      <c r="T1325" s="0" t="s">
        <v>6095</v>
      </c>
    </row>
    <row r="1326" customFormat="false" ht="15" hidden="true" customHeight="false" outlineLevel="0" collapsed="false">
      <c r="A1326" s="170" t="n">
        <v>44397</v>
      </c>
      <c r="B1326" s="0" t="s">
        <v>4855</v>
      </c>
      <c r="C1326" s="1" t="n">
        <v>300</v>
      </c>
      <c r="D1326" s="0" t="s">
        <v>104</v>
      </c>
      <c r="E1326" s="0" t="s">
        <v>4856</v>
      </c>
      <c r="G1326" s="174" t="n">
        <f aca="false">MONTH(A1326)+100</f>
        <v>107</v>
      </c>
      <c r="H1326" s="0" t="n">
        <f aca="false">IF(MONTH(A1326)=MONTH(A1325),H1325+1,1001)</f>
        <v>1046</v>
      </c>
      <c r="I1326" s="0" t="str">
        <f aca="false">YEAR(A1326)&amp;RIGHT(G1326,2)&amp;RIGHT(H1326,3)</f>
        <v>202107046</v>
      </c>
      <c r="J1326" s="122" t="s">
        <v>7101</v>
      </c>
      <c r="L1326" s="0" t="s">
        <v>187</v>
      </c>
      <c r="N1326" s="0" t="s">
        <v>80</v>
      </c>
      <c r="O1326" s="7" t="n">
        <v>0.404166666666667</v>
      </c>
      <c r="P1326" s="7" t="n">
        <v>0.415277777777778</v>
      </c>
      <c r="Q1326" s="0" t="s">
        <v>4857</v>
      </c>
      <c r="S1326" s="0" t="s">
        <v>332</v>
      </c>
      <c r="T1326" s="0" t="s">
        <v>6095</v>
      </c>
    </row>
    <row r="1327" customFormat="false" ht="15" hidden="false" customHeight="false" outlineLevel="0" collapsed="false">
      <c r="A1327" s="170" t="n">
        <v>44399</v>
      </c>
      <c r="B1327" s="0" t="s">
        <v>4786</v>
      </c>
      <c r="C1327" s="1" t="n">
        <v>350</v>
      </c>
      <c r="D1327" s="0" t="s">
        <v>821</v>
      </c>
      <c r="E1327" s="0" t="s">
        <v>4787</v>
      </c>
      <c r="G1327" s="174" t="n">
        <f aca="false">MONTH(A1327)+100</f>
        <v>107</v>
      </c>
      <c r="H1327" s="0" t="n">
        <f aca="false">IF(MONTH(A1327)=MONTH(A1326),H1326+1,1001)</f>
        <v>1047</v>
      </c>
      <c r="I1327" s="0" t="str">
        <f aca="false">YEAR(A1327)&amp;RIGHT(G1327,2)&amp;RIGHT(H1327,3)</f>
        <v>202107047</v>
      </c>
      <c r="J1327" s="122" t="s">
        <v>7083</v>
      </c>
      <c r="K1327" s="0" t="s">
        <v>4788</v>
      </c>
      <c r="L1327" s="0" t="s">
        <v>187</v>
      </c>
      <c r="M1327" s="0" t="s">
        <v>2313</v>
      </c>
      <c r="N1327" s="0" t="s">
        <v>72</v>
      </c>
      <c r="O1327" s="57" t="n">
        <v>0.395833333333333</v>
      </c>
      <c r="P1327" s="57" t="n">
        <v>0.395833333333333</v>
      </c>
      <c r="Q1327" s="0" t="s">
        <v>4789</v>
      </c>
      <c r="R1327" s="0" t="s">
        <v>4859</v>
      </c>
      <c r="S1327" s="0" t="s">
        <v>120</v>
      </c>
      <c r="T1327" s="0" t="s">
        <v>6097</v>
      </c>
    </row>
    <row r="1328" customFormat="false" ht="15" hidden="false" customHeight="false" outlineLevel="0" collapsed="false">
      <c r="A1328" s="170" t="n">
        <v>44405</v>
      </c>
      <c r="B1328" s="0" t="s">
        <v>4860</v>
      </c>
      <c r="C1328" s="1" t="n">
        <v>400</v>
      </c>
      <c r="D1328" s="0" t="s">
        <v>821</v>
      </c>
      <c r="E1328" s="0" t="s">
        <v>4861</v>
      </c>
      <c r="G1328" s="174" t="n">
        <f aca="false">MONTH(A1328)+100</f>
        <v>107</v>
      </c>
      <c r="H1328" s="0" t="n">
        <f aca="false">IF(MONTH(A1328)=MONTH(A1327),H1327+1,1001)</f>
        <v>1048</v>
      </c>
      <c r="I1328" s="0" t="str">
        <f aca="false">YEAR(A1328)&amp;RIGHT(G1328,2)&amp;RIGHT(H1328,3)</f>
        <v>202107048</v>
      </c>
      <c r="J1328" s="122" t="s">
        <v>7102</v>
      </c>
      <c r="K1328" s="0" t="s">
        <v>4862</v>
      </c>
      <c r="L1328" s="0" t="s">
        <v>183</v>
      </c>
      <c r="M1328" s="0" t="s">
        <v>2313</v>
      </c>
      <c r="N1328" s="0" t="s">
        <v>72</v>
      </c>
      <c r="O1328" s="57" t="n">
        <v>0.615277777777778</v>
      </c>
      <c r="P1328" s="57" t="n">
        <v>0.615277777777778</v>
      </c>
      <c r="Q1328" s="0" t="s">
        <v>4863</v>
      </c>
      <c r="R1328" s="0" t="s">
        <v>4864</v>
      </c>
      <c r="S1328" s="0" t="s">
        <v>120</v>
      </c>
      <c r="T1328" s="0" t="s">
        <v>6089</v>
      </c>
    </row>
    <row r="1329" customFormat="false" ht="15" hidden="false" customHeight="false" outlineLevel="0" collapsed="false">
      <c r="A1329" s="170" t="n">
        <v>44406</v>
      </c>
      <c r="B1329" s="0" t="s">
        <v>4865</v>
      </c>
      <c r="C1329" s="1" t="n">
        <v>350</v>
      </c>
      <c r="D1329" s="0" t="s">
        <v>821</v>
      </c>
      <c r="E1329" s="0" t="s">
        <v>4866</v>
      </c>
      <c r="G1329" s="174" t="n">
        <f aca="false">MONTH(A1329)+100</f>
        <v>107</v>
      </c>
      <c r="H1329" s="0" t="n">
        <f aca="false">IF(MONTH(A1329)=MONTH(A1328),H1328+1,1001)</f>
        <v>1049</v>
      </c>
      <c r="I1329" s="0" t="str">
        <f aca="false">YEAR(A1329)&amp;RIGHT(G1329,2)&amp;RIGHT(H1329,3)</f>
        <v>202107049</v>
      </c>
      <c r="J1329" s="122" t="s">
        <v>7103</v>
      </c>
      <c r="K1329" s="0" t="s">
        <v>233</v>
      </c>
      <c r="L1329" s="0" t="s">
        <v>100</v>
      </c>
      <c r="M1329" s="0" t="s">
        <v>2313</v>
      </c>
      <c r="N1329" s="0" t="s">
        <v>72</v>
      </c>
      <c r="O1329" s="7" t="n">
        <v>0.452083333333333</v>
      </c>
      <c r="P1329" s="7" t="n">
        <v>0.452083333333333</v>
      </c>
      <c r="Q1329" s="0" t="s">
        <v>4867</v>
      </c>
      <c r="S1329" s="0" t="s">
        <v>120</v>
      </c>
      <c r="T1329" s="0" t="s">
        <v>6097</v>
      </c>
    </row>
    <row r="1330" customFormat="false" ht="15" hidden="false" customHeight="false" outlineLevel="0" collapsed="false">
      <c r="A1330" s="170" t="n">
        <v>44406</v>
      </c>
      <c r="B1330" s="0" t="s">
        <v>4868</v>
      </c>
      <c r="C1330" s="1" t="n">
        <v>300</v>
      </c>
      <c r="D1330" s="0" t="s">
        <v>821</v>
      </c>
      <c r="E1330" s="0" t="s">
        <v>4869</v>
      </c>
      <c r="G1330" s="174" t="n">
        <f aca="false">MONTH(A1330)+100</f>
        <v>107</v>
      </c>
      <c r="H1330" s="0" t="n">
        <f aca="false">IF(MONTH(A1330)=MONTH(A1329),H1329+1,1001)</f>
        <v>1050</v>
      </c>
      <c r="I1330" s="0" t="str">
        <f aca="false">YEAR(A1330)&amp;RIGHT(G1330,2)&amp;RIGHT(H1330,3)</f>
        <v>202107050</v>
      </c>
      <c r="J1330" s="122" t="s">
        <v>7104</v>
      </c>
      <c r="K1330" s="0" t="s">
        <v>4870</v>
      </c>
      <c r="L1330" s="0" t="s">
        <v>159</v>
      </c>
      <c r="M1330" s="0" t="s">
        <v>2313</v>
      </c>
      <c r="N1330" s="0" t="s">
        <v>757</v>
      </c>
      <c r="O1330" s="85" t="n">
        <v>0.474305555555556</v>
      </c>
      <c r="P1330" s="85" t="n">
        <v>0.474305555555556</v>
      </c>
      <c r="Q1330" s="0" t="s">
        <v>4871</v>
      </c>
      <c r="S1330" s="0" t="s">
        <v>120</v>
      </c>
      <c r="T1330" s="0" t="s">
        <v>6097</v>
      </c>
    </row>
    <row r="1331" customFormat="false" ht="15" hidden="false" customHeight="false" outlineLevel="0" collapsed="false">
      <c r="A1331" s="170" t="n">
        <v>44408</v>
      </c>
      <c r="B1331" s="0" t="s">
        <v>4872</v>
      </c>
      <c r="C1331" s="1" t="n">
        <v>380</v>
      </c>
      <c r="D1331" s="0" t="s">
        <v>821</v>
      </c>
      <c r="E1331" s="0" t="s">
        <v>4873</v>
      </c>
      <c r="G1331" s="174" t="n">
        <f aca="false">MONTH(A1331)+100</f>
        <v>107</v>
      </c>
      <c r="H1331" s="0" t="n">
        <f aca="false">IF(MONTH(A1331)=MONTH(A1330),H1330+1,1001)</f>
        <v>1051</v>
      </c>
      <c r="I1331" s="0" t="str">
        <f aca="false">YEAR(A1331)&amp;RIGHT(G1331,2)&amp;RIGHT(H1331,3)</f>
        <v>202107051</v>
      </c>
      <c r="J1331" s="122" t="s">
        <v>7105</v>
      </c>
      <c r="K1331" s="0" t="s">
        <v>4874</v>
      </c>
      <c r="L1331" s="0" t="s">
        <v>314</v>
      </c>
      <c r="M1331" s="0" t="s">
        <v>2313</v>
      </c>
      <c r="N1331" s="0" t="s">
        <v>72</v>
      </c>
      <c r="O1331" s="57" t="n">
        <v>0.645833333333333</v>
      </c>
      <c r="P1331" s="57" t="n">
        <v>0.645833333333333</v>
      </c>
      <c r="Q1331" s="0" t="s">
        <v>4875</v>
      </c>
      <c r="S1331" s="0" t="s">
        <v>120</v>
      </c>
      <c r="T1331" s="0" t="s">
        <v>6106</v>
      </c>
    </row>
    <row r="1332" customFormat="false" ht="15" hidden="false" customHeight="false" outlineLevel="0" collapsed="false">
      <c r="A1332" s="170" t="n">
        <v>44411</v>
      </c>
      <c r="B1332" s="0" t="s">
        <v>2573</v>
      </c>
      <c r="C1332" s="1" t="n">
        <v>450</v>
      </c>
      <c r="D1332" s="0" t="s">
        <v>821</v>
      </c>
      <c r="E1332" s="0" t="s">
        <v>4876</v>
      </c>
      <c r="G1332" s="174" t="n">
        <f aca="false">MONTH(A1332)+100</f>
        <v>108</v>
      </c>
      <c r="H1332" s="0" t="n">
        <f aca="false">IF(MONTH(A1332)=MONTH(A1331),H1331+1,1001)</f>
        <v>1001</v>
      </c>
      <c r="I1332" s="0" t="str">
        <f aca="false">YEAR(A1332)&amp;RIGHT(G1332,2)&amp;RIGHT(H1332,3)</f>
        <v>202108001</v>
      </c>
      <c r="J1332" s="122" t="s">
        <v>7106</v>
      </c>
      <c r="K1332" s="0" t="s">
        <v>233</v>
      </c>
      <c r="L1332" s="0" t="s">
        <v>314</v>
      </c>
      <c r="M1332" s="0" t="s">
        <v>2313</v>
      </c>
      <c r="N1332" s="0" t="s">
        <v>72</v>
      </c>
      <c r="O1332" s="7" t="n">
        <v>0.626388888888889</v>
      </c>
      <c r="P1332" s="7" t="n">
        <v>0.626388888888889</v>
      </c>
      <c r="Q1332" s="0" t="s">
        <v>4877</v>
      </c>
      <c r="S1332" s="0" t="s">
        <v>75</v>
      </c>
      <c r="T1332" s="0" t="s">
        <v>6095</v>
      </c>
    </row>
    <row r="1333" customFormat="false" ht="15" hidden="false" customHeight="false" outlineLevel="0" collapsed="false">
      <c r="A1333" s="170" t="n">
        <v>44411</v>
      </c>
      <c r="B1333" s="0" t="s">
        <v>68</v>
      </c>
      <c r="C1333" s="1" t="n">
        <v>450</v>
      </c>
      <c r="D1333" s="0" t="s">
        <v>69</v>
      </c>
      <c r="E1333" s="0" t="s">
        <v>70</v>
      </c>
      <c r="G1333" s="174" t="n">
        <f aca="false">MONTH(A1333)+100</f>
        <v>108</v>
      </c>
      <c r="H1333" s="0" t="n">
        <f aca="false">IF(MONTH(A1333)=MONTH(A1332),H1332+1,1001)</f>
        <v>1002</v>
      </c>
      <c r="I1333" s="0" t="str">
        <f aca="false">YEAR(A1333)&amp;RIGHT(G1333,2)&amp;RIGHT(H1333,3)</f>
        <v>202108002</v>
      </c>
      <c r="J1333" s="122" t="n">
        <v>202003001</v>
      </c>
      <c r="K1333" s="0" t="s">
        <v>71</v>
      </c>
      <c r="L1333" s="0" t="s">
        <v>113</v>
      </c>
      <c r="M1333" s="0" t="s">
        <v>2313</v>
      </c>
      <c r="N1333" s="0" t="s">
        <v>72</v>
      </c>
      <c r="O1333" s="85" t="n">
        <v>0.627083333333333</v>
      </c>
      <c r="P1333" s="85" t="n">
        <v>0.627083333333333</v>
      </c>
      <c r="Q1333" s="0" t="s">
        <v>74</v>
      </c>
      <c r="S1333" s="0" t="s">
        <v>75</v>
      </c>
      <c r="T1333" s="0" t="s">
        <v>6095</v>
      </c>
    </row>
    <row r="1334" customFormat="false" ht="15" hidden="false" customHeight="false" outlineLevel="0" collapsed="false">
      <c r="A1334" s="170" t="n">
        <v>44412</v>
      </c>
      <c r="B1334" s="0" t="s">
        <v>4878</v>
      </c>
      <c r="C1334" s="1" t="n">
        <v>370</v>
      </c>
      <c r="D1334" s="0" t="s">
        <v>821</v>
      </c>
      <c r="E1334" s="122" t="s">
        <v>4879</v>
      </c>
      <c r="F1334" s="0" t="s">
        <v>6088</v>
      </c>
      <c r="G1334" s="174" t="n">
        <f aca="false">MONTH(A1334)+100</f>
        <v>108</v>
      </c>
      <c r="H1334" s="0" t="n">
        <f aca="false">IF(MONTH(A1334)=MONTH(A1333),H1333+1,1001)</f>
        <v>1003</v>
      </c>
      <c r="I1334" s="0" t="str">
        <f aca="false">YEAR(A1334)&amp;RIGHT(G1334,2)&amp;RIGHT(H1334,3)</f>
        <v>202108003</v>
      </c>
      <c r="J1334" s="122" t="s">
        <v>7107</v>
      </c>
      <c r="K1334" s="0" t="s">
        <v>4880</v>
      </c>
      <c r="L1334" s="0" t="s">
        <v>183</v>
      </c>
      <c r="M1334" s="0" t="s">
        <v>2313</v>
      </c>
      <c r="N1334" s="0" t="s">
        <v>72</v>
      </c>
      <c r="O1334" s="57" t="n">
        <v>0.429166666666667</v>
      </c>
      <c r="P1334" s="57" t="n">
        <v>0.429166666666667</v>
      </c>
      <c r="Q1334" s="0" t="s">
        <v>4881</v>
      </c>
      <c r="S1334" s="0" t="s">
        <v>75</v>
      </c>
      <c r="T1334" s="0" t="s">
        <v>6089</v>
      </c>
    </row>
    <row r="1335" customFormat="false" ht="15" hidden="false" customHeight="false" outlineLevel="0" collapsed="false">
      <c r="A1335" s="170" t="n">
        <v>44413</v>
      </c>
      <c r="B1335" s="0" t="s">
        <v>4882</v>
      </c>
      <c r="C1335" s="1" t="n">
        <v>400</v>
      </c>
      <c r="D1335" s="0" t="s">
        <v>821</v>
      </c>
      <c r="E1335" s="0" t="s">
        <v>4883</v>
      </c>
      <c r="G1335" s="174" t="n">
        <f aca="false">MONTH(A1335)+100</f>
        <v>108</v>
      </c>
      <c r="H1335" s="0" t="n">
        <f aca="false">IF(MONTH(A1335)=MONTH(A1334),H1334+1,1001)</f>
        <v>1004</v>
      </c>
      <c r="I1335" s="0" t="str">
        <f aca="false">YEAR(A1335)&amp;RIGHT(G1335,2)&amp;RIGHT(H1335,3)</f>
        <v>202108004</v>
      </c>
      <c r="J1335" s="122" t="s">
        <v>7108</v>
      </c>
      <c r="K1335" s="0" t="s">
        <v>4884</v>
      </c>
      <c r="L1335" s="0" t="s">
        <v>113</v>
      </c>
      <c r="N1335" s="0" t="s">
        <v>72</v>
      </c>
      <c r="O1335" s="57" t="n">
        <v>0.572916666666667</v>
      </c>
      <c r="P1335" s="57" t="n">
        <v>0.572916666666667</v>
      </c>
      <c r="Q1335" s="0" t="s">
        <v>4885</v>
      </c>
      <c r="S1335" s="0" t="s">
        <v>75</v>
      </c>
      <c r="T1335" s="0" t="s">
        <v>6097</v>
      </c>
    </row>
    <row r="1336" customFormat="false" ht="15" hidden="false" customHeight="false" outlineLevel="0" collapsed="false">
      <c r="A1336" s="170" t="n">
        <v>44415</v>
      </c>
      <c r="B1336" s="0" t="s">
        <v>3434</v>
      </c>
      <c r="C1336" s="1" t="n">
        <v>300</v>
      </c>
      <c r="D1336" s="0" t="s">
        <v>821</v>
      </c>
      <c r="E1336" s="0" t="s">
        <v>3435</v>
      </c>
      <c r="G1336" s="174" t="n">
        <f aca="false">MONTH(A1336)+100</f>
        <v>108</v>
      </c>
      <c r="H1336" s="0" t="n">
        <f aca="false">IF(MONTH(A1336)=MONTH(A1335),H1335+1,1001)</f>
        <v>1005</v>
      </c>
      <c r="I1336" s="0" t="str">
        <f aca="false">YEAR(A1336)&amp;RIGHT(G1336,2)&amp;RIGHT(H1336,3)</f>
        <v>202108005</v>
      </c>
      <c r="J1336" s="122" t="s">
        <v>6783</v>
      </c>
      <c r="K1336" s="0" t="s">
        <v>3436</v>
      </c>
      <c r="L1336" s="0" t="s">
        <v>187</v>
      </c>
      <c r="M1336" s="0" t="s">
        <v>2313</v>
      </c>
      <c r="N1336" s="0" t="s">
        <v>72</v>
      </c>
      <c r="O1336" s="7" t="n">
        <v>0.369444444444444</v>
      </c>
      <c r="P1336" s="7" t="n">
        <v>0.369444444444444</v>
      </c>
      <c r="Q1336" s="0" t="s">
        <v>3955</v>
      </c>
      <c r="S1336" s="0" t="s">
        <v>75</v>
      </c>
      <c r="T1336" s="0" t="s">
        <v>6106</v>
      </c>
    </row>
    <row r="1337" customFormat="false" ht="15" hidden="false" customHeight="false" outlineLevel="0" collapsed="false">
      <c r="A1337" s="170" t="n">
        <v>44415</v>
      </c>
      <c r="B1337" s="0" t="s">
        <v>2254</v>
      </c>
      <c r="C1337" s="1" t="n">
        <v>300</v>
      </c>
      <c r="D1337" s="0" t="s">
        <v>821</v>
      </c>
      <c r="E1337" s="0" t="s">
        <v>2255</v>
      </c>
      <c r="G1337" s="174" t="n">
        <f aca="false">MONTH(A1337)+100</f>
        <v>108</v>
      </c>
      <c r="H1337" s="0" t="n">
        <f aca="false">IF(MONTH(A1337)=MONTH(A1336),H1336+1,1001)</f>
        <v>1006</v>
      </c>
      <c r="I1337" s="0" t="str">
        <f aca="false">YEAR(A1337)&amp;RIGHT(G1337,2)&amp;RIGHT(H1337,3)</f>
        <v>202108006</v>
      </c>
      <c r="J1337" s="122" t="s">
        <v>6515</v>
      </c>
      <c r="K1337" s="0" t="s">
        <v>1421</v>
      </c>
      <c r="L1337" s="0" t="s">
        <v>183</v>
      </c>
      <c r="M1337" s="0" t="s">
        <v>2313</v>
      </c>
      <c r="N1337" s="0" t="s">
        <v>72</v>
      </c>
      <c r="O1337" s="85" t="n">
        <v>0.398611111111111</v>
      </c>
      <c r="P1337" s="85" t="n">
        <v>0.398611111111111</v>
      </c>
      <c r="Q1337" s="0" t="s">
        <v>1422</v>
      </c>
      <c r="S1337" s="0" t="s">
        <v>75</v>
      </c>
      <c r="T1337" s="0" t="s">
        <v>6106</v>
      </c>
    </row>
    <row r="1338" customFormat="false" ht="15" hidden="false" customHeight="false" outlineLevel="0" collapsed="false">
      <c r="A1338" s="170" t="n">
        <v>44417</v>
      </c>
      <c r="B1338" s="0" t="s">
        <v>4886</v>
      </c>
      <c r="C1338" s="1" t="n">
        <v>300</v>
      </c>
      <c r="D1338" s="0" t="s">
        <v>729</v>
      </c>
      <c r="E1338" s="0" t="s">
        <v>4887</v>
      </c>
      <c r="G1338" s="174" t="n">
        <f aca="false">MONTH(A1338)+100</f>
        <v>108</v>
      </c>
      <c r="H1338" s="0" t="n">
        <f aca="false">IF(MONTH(A1338)=MONTH(A1337),H1337+1,1001)</f>
        <v>1007</v>
      </c>
      <c r="I1338" s="0" t="str">
        <f aca="false">YEAR(A1338)&amp;RIGHT(G1338,2)&amp;RIGHT(H1338,3)</f>
        <v>202108007</v>
      </c>
      <c r="J1338" s="122" t="s">
        <v>7109</v>
      </c>
      <c r="K1338" s="0" t="s">
        <v>4888</v>
      </c>
      <c r="L1338" s="0" t="s">
        <v>159</v>
      </c>
      <c r="M1338" s="0" t="s">
        <v>2313</v>
      </c>
      <c r="N1338" s="0" t="s">
        <v>72</v>
      </c>
      <c r="O1338" s="7" t="n">
        <v>0.647916666666667</v>
      </c>
      <c r="P1338" s="7" t="n">
        <v>0.647916666666667</v>
      </c>
      <c r="Q1338" s="0" t="s">
        <v>4889</v>
      </c>
      <c r="S1338" s="0" t="s">
        <v>115</v>
      </c>
      <c r="T1338" s="0" t="s">
        <v>6091</v>
      </c>
    </row>
    <row r="1339" customFormat="false" ht="15" hidden="false" customHeight="false" outlineLevel="0" collapsed="false">
      <c r="A1339" s="170" t="n">
        <v>44417</v>
      </c>
      <c r="B1339" s="0" t="s">
        <v>4890</v>
      </c>
      <c r="C1339" s="1" t="n">
        <v>430</v>
      </c>
      <c r="D1339" s="0" t="s">
        <v>729</v>
      </c>
      <c r="E1339" s="122" t="s">
        <v>4891</v>
      </c>
      <c r="F1339" s="0" t="s">
        <v>6088</v>
      </c>
      <c r="G1339" s="174" t="n">
        <f aca="false">MONTH(A1339)+100</f>
        <v>108</v>
      </c>
      <c r="H1339" s="0" t="n">
        <f aca="false">IF(MONTH(A1339)=MONTH(A1338),H1338+1,1001)</f>
        <v>1008</v>
      </c>
      <c r="I1339" s="0" t="str">
        <f aca="false">YEAR(A1339)&amp;RIGHT(G1339,2)&amp;RIGHT(H1339,3)</f>
        <v>202108008</v>
      </c>
      <c r="J1339" s="122" t="s">
        <v>7110</v>
      </c>
      <c r="K1339" s="0" t="s">
        <v>233</v>
      </c>
      <c r="L1339" s="0" t="s">
        <v>113</v>
      </c>
      <c r="M1339" s="0" t="s">
        <v>2313</v>
      </c>
      <c r="N1339" s="0" t="s">
        <v>72</v>
      </c>
      <c r="O1339" s="85" t="n">
        <v>0.648611111111111</v>
      </c>
      <c r="P1339" s="85" t="n">
        <v>0.648611111111111</v>
      </c>
      <c r="Q1339" s="0" t="s">
        <v>4892</v>
      </c>
      <c r="S1339" s="0" t="s">
        <v>115</v>
      </c>
      <c r="T1339" s="0" t="s">
        <v>6091</v>
      </c>
    </row>
    <row r="1340" customFormat="false" ht="15" hidden="false" customHeight="false" outlineLevel="0" collapsed="false">
      <c r="A1340" s="170" t="n">
        <v>44418</v>
      </c>
      <c r="B1340" s="0" t="s">
        <v>4893</v>
      </c>
      <c r="C1340" s="1" t="n">
        <v>350</v>
      </c>
      <c r="D1340" s="0" t="s">
        <v>821</v>
      </c>
      <c r="E1340" s="0" t="s">
        <v>4894</v>
      </c>
      <c r="G1340" s="174" t="n">
        <f aca="false">MONTH(A1340)+100</f>
        <v>108</v>
      </c>
      <c r="H1340" s="0" t="n">
        <f aca="false">IF(MONTH(A1340)=MONTH(A1339),H1339+1,1001)</f>
        <v>1009</v>
      </c>
      <c r="I1340" s="0" t="str">
        <f aca="false">YEAR(A1340)&amp;RIGHT(G1340,2)&amp;RIGHT(H1340,3)</f>
        <v>202108009</v>
      </c>
      <c r="J1340" s="122" t="s">
        <v>7111</v>
      </c>
      <c r="K1340" s="0" t="s">
        <v>4895</v>
      </c>
      <c r="L1340" s="0" t="s">
        <v>1720</v>
      </c>
      <c r="M1340" s="0" t="s">
        <v>2313</v>
      </c>
      <c r="N1340" s="0" t="s">
        <v>72</v>
      </c>
      <c r="O1340" s="7" t="n">
        <v>0.375</v>
      </c>
      <c r="P1340" s="7" t="n">
        <v>0.375</v>
      </c>
      <c r="Q1340" s="0" t="s">
        <v>4896</v>
      </c>
      <c r="S1340" s="0" t="s">
        <v>115</v>
      </c>
      <c r="T1340" s="0" t="s">
        <v>6095</v>
      </c>
    </row>
    <row r="1341" customFormat="false" ht="15" hidden="false" customHeight="false" outlineLevel="0" collapsed="false">
      <c r="A1341" s="170" t="n">
        <v>44418</v>
      </c>
      <c r="B1341" s="0" t="s">
        <v>4897</v>
      </c>
      <c r="C1341" s="1" t="n">
        <v>430</v>
      </c>
      <c r="D1341" s="0" t="s">
        <v>821</v>
      </c>
      <c r="E1341" s="0" t="s">
        <v>4898</v>
      </c>
      <c r="G1341" s="174" t="n">
        <f aca="false">MONTH(A1341)+100</f>
        <v>108</v>
      </c>
      <c r="H1341" s="0" t="n">
        <f aca="false">IF(MONTH(A1341)=MONTH(A1340),H1340+1,1001)</f>
        <v>1010</v>
      </c>
      <c r="I1341" s="0" t="str">
        <f aca="false">YEAR(A1341)&amp;RIGHT(G1341,2)&amp;RIGHT(H1341,3)</f>
        <v>202108010</v>
      </c>
      <c r="J1341" s="122" t="s">
        <v>7112</v>
      </c>
      <c r="K1341" s="0" t="s">
        <v>4899</v>
      </c>
      <c r="L1341" s="0" t="s">
        <v>113</v>
      </c>
      <c r="M1341" s="0" t="s">
        <v>2313</v>
      </c>
      <c r="N1341" s="0" t="s">
        <v>72</v>
      </c>
      <c r="O1341" s="7" t="n">
        <v>0.604166666666667</v>
      </c>
      <c r="P1341" s="7" t="n">
        <v>0.604166666666667</v>
      </c>
      <c r="Q1341" s="0" t="s">
        <v>4900</v>
      </c>
      <c r="S1341" s="0" t="s">
        <v>115</v>
      </c>
      <c r="T1341" s="0" t="s">
        <v>6095</v>
      </c>
    </row>
    <row r="1342" customFormat="false" ht="15" hidden="false" customHeight="false" outlineLevel="0" collapsed="false">
      <c r="A1342" s="170" t="n">
        <v>44418</v>
      </c>
      <c r="B1342" s="0" t="s">
        <v>4901</v>
      </c>
      <c r="C1342" s="1" t="n">
        <v>350</v>
      </c>
      <c r="D1342" s="0" t="s">
        <v>821</v>
      </c>
      <c r="E1342" s="0" t="s">
        <v>4902</v>
      </c>
      <c r="G1342" s="174" t="n">
        <f aca="false">MONTH(A1342)+100</f>
        <v>108</v>
      </c>
      <c r="H1342" s="0" t="n">
        <f aca="false">IF(MONTH(A1342)=MONTH(A1341),H1341+1,1001)</f>
        <v>1011</v>
      </c>
      <c r="I1342" s="0" t="str">
        <f aca="false">YEAR(A1342)&amp;RIGHT(G1342,2)&amp;RIGHT(H1342,3)</f>
        <v>202108011</v>
      </c>
      <c r="J1342" s="122" t="s">
        <v>7113</v>
      </c>
      <c r="K1342" s="0" t="s">
        <v>233</v>
      </c>
      <c r="L1342" s="0" t="s">
        <v>100</v>
      </c>
      <c r="M1342" s="0" t="s">
        <v>2313</v>
      </c>
      <c r="N1342" s="0" t="s">
        <v>72</v>
      </c>
      <c r="O1342" s="85" t="n">
        <v>0.6875</v>
      </c>
      <c r="P1342" s="85" t="n">
        <v>0.6875</v>
      </c>
      <c r="Q1342" s="0" t="s">
        <v>4903</v>
      </c>
      <c r="S1342" s="0" t="s">
        <v>115</v>
      </c>
      <c r="T1342" s="0" t="s">
        <v>6095</v>
      </c>
    </row>
    <row r="1343" customFormat="false" ht="15" hidden="false" customHeight="false" outlineLevel="0" collapsed="false">
      <c r="A1343" s="170" t="n">
        <v>44427</v>
      </c>
      <c r="B1343" s="0" t="s">
        <v>4904</v>
      </c>
      <c r="C1343" s="1" t="n">
        <v>360</v>
      </c>
      <c r="D1343" s="0" t="s">
        <v>821</v>
      </c>
      <c r="E1343" s="0" t="s">
        <v>4905</v>
      </c>
      <c r="G1343" s="174" t="n">
        <f aca="false">MONTH(A1343)+100</f>
        <v>108</v>
      </c>
      <c r="H1343" s="0" t="n">
        <f aca="false">IF(MONTH(A1343)=MONTH(A1342),H1342+1,1001)</f>
        <v>1012</v>
      </c>
      <c r="I1343" s="0" t="str">
        <f aca="false">YEAR(A1343)&amp;RIGHT(G1343,2)&amp;RIGHT(H1343,3)</f>
        <v>202108012</v>
      </c>
      <c r="J1343" s="122" t="s">
        <v>7114</v>
      </c>
      <c r="K1343" s="0" t="s">
        <v>4904</v>
      </c>
      <c r="L1343" s="0" t="s">
        <v>100</v>
      </c>
      <c r="M1343" s="0" t="s">
        <v>2313</v>
      </c>
      <c r="N1343" s="0" t="s">
        <v>72</v>
      </c>
      <c r="O1343" s="7" t="n">
        <v>0.389583333333333</v>
      </c>
      <c r="P1343" s="7" t="n">
        <v>0.389583333333333</v>
      </c>
      <c r="Q1343" s="0" t="s">
        <v>4906</v>
      </c>
      <c r="R1343" s="0" t="s">
        <v>4403</v>
      </c>
      <c r="S1343" s="0" t="s">
        <v>332</v>
      </c>
      <c r="T1343" s="0" t="s">
        <v>6097</v>
      </c>
    </row>
    <row r="1344" customFormat="false" ht="15" hidden="false" customHeight="false" outlineLevel="0" collapsed="false">
      <c r="A1344" s="170" t="n">
        <v>44427</v>
      </c>
      <c r="B1344" s="0" t="s">
        <v>4907</v>
      </c>
      <c r="C1344" s="1" t="n">
        <v>340</v>
      </c>
      <c r="D1344" s="0" t="s">
        <v>821</v>
      </c>
      <c r="E1344" s="0" t="s">
        <v>4908</v>
      </c>
      <c r="G1344" s="174" t="n">
        <f aca="false">MONTH(A1344)+100</f>
        <v>108</v>
      </c>
      <c r="H1344" s="0" t="n">
        <f aca="false">IF(MONTH(A1344)=MONTH(A1343),H1343+1,1001)</f>
        <v>1013</v>
      </c>
      <c r="I1344" s="0" t="str">
        <f aca="false">YEAR(A1344)&amp;RIGHT(G1344,2)&amp;RIGHT(H1344,3)</f>
        <v>202108013</v>
      </c>
      <c r="J1344" s="122" t="s">
        <v>7115</v>
      </c>
      <c r="K1344" s="0" t="s">
        <v>4909</v>
      </c>
      <c r="L1344" s="0" t="s">
        <v>100</v>
      </c>
      <c r="M1344" s="0" t="s">
        <v>2313</v>
      </c>
      <c r="N1344" s="0" t="s">
        <v>757</v>
      </c>
      <c r="O1344" s="85" t="n">
        <v>0.427083333333333</v>
      </c>
      <c r="P1344" s="85" t="n">
        <v>0.427083333333333</v>
      </c>
      <c r="Q1344" s="0" t="s">
        <v>4910</v>
      </c>
      <c r="S1344" s="0" t="s">
        <v>332</v>
      </c>
      <c r="T1344" s="0" t="s">
        <v>6097</v>
      </c>
    </row>
    <row r="1345" customFormat="false" ht="15" hidden="false" customHeight="false" outlineLevel="0" collapsed="false">
      <c r="A1345" s="170" t="n">
        <v>44429</v>
      </c>
      <c r="B1345" s="0" t="s">
        <v>4911</v>
      </c>
      <c r="C1345" s="1" t="n">
        <v>350</v>
      </c>
      <c r="D1345" s="0" t="s">
        <v>821</v>
      </c>
      <c r="E1345" s="122" t="s">
        <v>4912</v>
      </c>
      <c r="F1345" s="0" t="s">
        <v>6088</v>
      </c>
      <c r="G1345" s="174" t="n">
        <f aca="false">MONTH(A1345)+100</f>
        <v>108</v>
      </c>
      <c r="H1345" s="0" t="n">
        <f aca="false">IF(MONTH(A1345)=MONTH(A1344),H1344+1,1001)</f>
        <v>1014</v>
      </c>
      <c r="I1345" s="0" t="str">
        <f aca="false">YEAR(A1345)&amp;RIGHT(G1345,2)&amp;RIGHT(H1345,3)</f>
        <v>202108014</v>
      </c>
      <c r="J1345" s="122" t="s">
        <v>7116</v>
      </c>
      <c r="K1345" s="0" t="s">
        <v>233</v>
      </c>
      <c r="L1345" s="0" t="s">
        <v>100</v>
      </c>
      <c r="M1345" s="0" t="s">
        <v>2313</v>
      </c>
      <c r="N1345" s="0" t="s">
        <v>72</v>
      </c>
      <c r="O1345" s="7" t="n">
        <v>0.44375</v>
      </c>
      <c r="P1345" s="7" t="n">
        <v>0.44375</v>
      </c>
      <c r="Q1345" s="0" t="s">
        <v>4913</v>
      </c>
      <c r="R1345" s="0" t="s">
        <v>4914</v>
      </c>
      <c r="S1345" s="0" t="s">
        <v>120</v>
      </c>
      <c r="T1345" s="0" t="s">
        <v>6106</v>
      </c>
    </row>
    <row r="1346" customFormat="false" ht="15" hidden="false" customHeight="false" outlineLevel="0" collapsed="false">
      <c r="A1346" s="170" t="n">
        <v>44429</v>
      </c>
      <c r="B1346" s="0" t="s">
        <v>4915</v>
      </c>
      <c r="C1346" s="1" t="n">
        <v>330</v>
      </c>
      <c r="D1346" s="0" t="s">
        <v>821</v>
      </c>
      <c r="E1346" s="0" t="s">
        <v>4916</v>
      </c>
      <c r="G1346" s="174" t="n">
        <f aca="false">MONTH(A1346)+100</f>
        <v>108</v>
      </c>
      <c r="H1346" s="0" t="n">
        <f aca="false">IF(MONTH(A1346)=MONTH(A1345),H1345+1,1001)</f>
        <v>1015</v>
      </c>
      <c r="I1346" s="0" t="str">
        <f aca="false">YEAR(A1346)&amp;RIGHT(G1346,2)&amp;RIGHT(H1346,3)</f>
        <v>202108015</v>
      </c>
      <c r="J1346" s="122" t="s">
        <v>7117</v>
      </c>
      <c r="K1346" s="0" t="s">
        <v>4917</v>
      </c>
      <c r="L1346" s="0" t="s">
        <v>187</v>
      </c>
      <c r="M1346" s="0" t="s">
        <v>2313</v>
      </c>
      <c r="N1346" s="0" t="s">
        <v>757</v>
      </c>
      <c r="O1346" s="7" t="n">
        <v>0.460416666666667</v>
      </c>
      <c r="P1346" s="7" t="n">
        <v>0.460416666666667</v>
      </c>
      <c r="Q1346" s="0" t="s">
        <v>4918</v>
      </c>
      <c r="S1346" s="0" t="s">
        <v>120</v>
      </c>
      <c r="T1346" s="0" t="s">
        <v>6106</v>
      </c>
    </row>
    <row r="1347" customFormat="false" ht="15" hidden="false" customHeight="false" outlineLevel="0" collapsed="false">
      <c r="A1347" s="170" t="n">
        <v>44429</v>
      </c>
      <c r="B1347" s="0" t="s">
        <v>4919</v>
      </c>
      <c r="C1347" s="1" t="n">
        <v>450</v>
      </c>
      <c r="D1347" s="0" t="s">
        <v>821</v>
      </c>
      <c r="E1347" s="0" t="s">
        <v>4920</v>
      </c>
      <c r="G1347" s="174" t="n">
        <f aca="false">MONTH(A1347)+100</f>
        <v>108</v>
      </c>
      <c r="H1347" s="0" t="n">
        <f aca="false">IF(MONTH(A1347)=MONTH(A1346),H1346+1,1001)</f>
        <v>1016</v>
      </c>
      <c r="I1347" s="0" t="str">
        <f aca="false">YEAR(A1347)&amp;RIGHT(G1347,2)&amp;RIGHT(H1347,3)</f>
        <v>202108016</v>
      </c>
      <c r="J1347" s="122" t="s">
        <v>7118</v>
      </c>
      <c r="K1347" s="0" t="s">
        <v>233</v>
      </c>
      <c r="L1347" s="0" t="s">
        <v>113</v>
      </c>
      <c r="M1347" s="0" t="s">
        <v>2313</v>
      </c>
      <c r="N1347" s="0" t="s">
        <v>757</v>
      </c>
      <c r="O1347" s="85" t="n">
        <v>0.763888888888889</v>
      </c>
      <c r="P1347" s="85" t="n">
        <v>0.763888888888889</v>
      </c>
      <c r="Q1347" s="0" t="s">
        <v>4921</v>
      </c>
      <c r="S1347" s="0" t="s">
        <v>120</v>
      </c>
      <c r="T1347" s="0" t="s">
        <v>6106</v>
      </c>
    </row>
    <row r="1348" customFormat="false" ht="15" hidden="false" customHeight="false" outlineLevel="0" collapsed="false">
      <c r="A1348" s="170" t="n">
        <v>44431</v>
      </c>
      <c r="B1348" s="0" t="s">
        <v>4911</v>
      </c>
      <c r="C1348" s="1" t="n">
        <v>350</v>
      </c>
      <c r="D1348" s="0" t="s">
        <v>821</v>
      </c>
      <c r="E1348" s="0" t="s">
        <v>4912</v>
      </c>
      <c r="G1348" s="174" t="n">
        <f aca="false">MONTH(A1348)+100</f>
        <v>108</v>
      </c>
      <c r="H1348" s="0" t="n">
        <f aca="false">IF(MONTH(A1348)=MONTH(A1347),H1347+1,1001)</f>
        <v>1017</v>
      </c>
      <c r="I1348" s="0" t="str">
        <f aca="false">YEAR(A1348)&amp;RIGHT(G1348,2)&amp;RIGHT(H1348,3)</f>
        <v>202108017</v>
      </c>
      <c r="J1348" s="122" t="s">
        <v>7116</v>
      </c>
      <c r="K1348" s="0" t="s">
        <v>233</v>
      </c>
      <c r="L1348" s="0" t="s">
        <v>100</v>
      </c>
      <c r="M1348" s="0" t="s">
        <v>2313</v>
      </c>
      <c r="N1348" s="0" t="s">
        <v>757</v>
      </c>
      <c r="O1348" s="7" t="n">
        <v>0.625</v>
      </c>
      <c r="P1348" s="7" t="n">
        <v>0.625</v>
      </c>
      <c r="Q1348" s="0" t="s">
        <v>4913</v>
      </c>
      <c r="R1348" s="0" t="s">
        <v>4922</v>
      </c>
      <c r="S1348" s="0" t="s">
        <v>120</v>
      </c>
      <c r="T1348" s="0" t="s">
        <v>6091</v>
      </c>
    </row>
    <row r="1349" customFormat="false" ht="15" hidden="false" customHeight="false" outlineLevel="0" collapsed="false">
      <c r="A1349" s="170" t="n">
        <v>44431</v>
      </c>
      <c r="B1349" s="0" t="s">
        <v>4923</v>
      </c>
      <c r="C1349" s="1" t="n">
        <v>350</v>
      </c>
      <c r="D1349" s="0" t="s">
        <v>821</v>
      </c>
      <c r="E1349" s="0" t="s">
        <v>4924</v>
      </c>
      <c r="G1349" s="174" t="n">
        <f aca="false">MONTH(A1349)+100</f>
        <v>108</v>
      </c>
      <c r="H1349" s="0" t="n">
        <f aca="false">IF(MONTH(A1349)=MONTH(A1348),H1348+1,1001)</f>
        <v>1018</v>
      </c>
      <c r="I1349" s="0" t="str">
        <f aca="false">YEAR(A1349)&amp;RIGHT(G1349,2)&amp;RIGHT(H1349,3)</f>
        <v>202108018</v>
      </c>
      <c r="J1349" s="122" t="s">
        <v>7119</v>
      </c>
      <c r="K1349" s="0" t="s">
        <v>4925</v>
      </c>
      <c r="L1349" s="0" t="s">
        <v>100</v>
      </c>
      <c r="M1349" s="0" t="s">
        <v>2313</v>
      </c>
      <c r="N1349" s="0" t="s">
        <v>757</v>
      </c>
      <c r="O1349" s="85" t="n">
        <v>0.958333333333333</v>
      </c>
      <c r="P1349" s="85" t="n">
        <v>0.958333333333333</v>
      </c>
      <c r="Q1349" s="0" t="s">
        <v>4926</v>
      </c>
      <c r="S1349" s="0" t="s">
        <v>120</v>
      </c>
      <c r="T1349" s="0" t="s">
        <v>6091</v>
      </c>
    </row>
    <row r="1350" customFormat="false" ht="15" hidden="false" customHeight="false" outlineLevel="0" collapsed="false">
      <c r="A1350" s="170" t="n">
        <v>44437</v>
      </c>
      <c r="B1350" s="0" t="s">
        <v>4927</v>
      </c>
      <c r="C1350" s="1" t="n">
        <v>350</v>
      </c>
      <c r="D1350" s="0" t="s">
        <v>821</v>
      </c>
      <c r="E1350" s="0" t="s">
        <v>4928</v>
      </c>
      <c r="G1350" s="174" t="n">
        <f aca="false">MONTH(A1350)+100</f>
        <v>108</v>
      </c>
      <c r="H1350" s="0" t="n">
        <f aca="false">IF(MONTH(A1350)=MONTH(A1349),H1349+1,1001)</f>
        <v>1019</v>
      </c>
      <c r="I1350" s="0" t="str">
        <f aca="false">YEAR(A1350)&amp;RIGHT(G1350,2)&amp;RIGHT(H1350,3)</f>
        <v>202108019</v>
      </c>
      <c r="J1350" s="122" t="s">
        <v>7120</v>
      </c>
      <c r="K1350" s="0" t="s">
        <v>4929</v>
      </c>
      <c r="L1350" s="0" t="s">
        <v>100</v>
      </c>
      <c r="M1350" s="0" t="s">
        <v>2313</v>
      </c>
      <c r="N1350" s="0" t="s">
        <v>757</v>
      </c>
      <c r="O1350" s="7" t="n">
        <v>0.4375</v>
      </c>
      <c r="P1350" s="7" t="n">
        <v>0.4375</v>
      </c>
      <c r="Q1350" s="0" t="s">
        <v>4930</v>
      </c>
      <c r="S1350" s="0" t="s">
        <v>120</v>
      </c>
      <c r="T1350" s="0" t="s">
        <v>6110</v>
      </c>
    </row>
    <row r="1351" customFormat="false" ht="15" hidden="false" customHeight="false" outlineLevel="0" collapsed="false">
      <c r="A1351" s="170" t="n">
        <v>44437</v>
      </c>
      <c r="B1351" s="0" t="s">
        <v>4931</v>
      </c>
      <c r="C1351" s="1" t="n">
        <v>430</v>
      </c>
      <c r="D1351" s="0" t="s">
        <v>821</v>
      </c>
      <c r="E1351" s="122" t="s">
        <v>4932</v>
      </c>
      <c r="F1351" s="0" t="s">
        <v>6088</v>
      </c>
      <c r="G1351" s="174" t="n">
        <f aca="false">MONTH(A1351)+100</f>
        <v>108</v>
      </c>
      <c r="H1351" s="0" t="n">
        <f aca="false">IF(MONTH(A1351)=MONTH(A1350),H1350+1,1001)</f>
        <v>1020</v>
      </c>
      <c r="I1351" s="0" t="str">
        <f aca="false">YEAR(A1351)&amp;RIGHT(G1351,2)&amp;RIGHT(H1351,3)</f>
        <v>202108020</v>
      </c>
      <c r="J1351" s="122" t="s">
        <v>7121</v>
      </c>
      <c r="K1351" s="0" t="s">
        <v>4933</v>
      </c>
      <c r="L1351" s="0" t="s">
        <v>113</v>
      </c>
      <c r="M1351" s="0" t="s">
        <v>2313</v>
      </c>
      <c r="N1351" s="0" t="s">
        <v>757</v>
      </c>
      <c r="O1351" s="85" t="n">
        <v>0.604166666666667</v>
      </c>
      <c r="P1351" s="85" t="n">
        <v>0.604166666666667</v>
      </c>
      <c r="Q1351" s="0" t="s">
        <v>4934</v>
      </c>
      <c r="S1351" s="0" t="s">
        <v>120</v>
      </c>
      <c r="T1351" s="0" t="s">
        <v>6110</v>
      </c>
    </row>
    <row r="1352" customFormat="false" ht="15" hidden="false" customHeight="false" outlineLevel="0" collapsed="false">
      <c r="A1352" s="170" t="n">
        <v>44439</v>
      </c>
      <c r="B1352" s="0" t="s">
        <v>4935</v>
      </c>
      <c r="C1352" s="1" t="n">
        <v>300</v>
      </c>
      <c r="D1352" s="0" t="s">
        <v>821</v>
      </c>
      <c r="E1352" s="0" t="s">
        <v>4936</v>
      </c>
      <c r="G1352" s="174" t="n">
        <f aca="false">MONTH(A1352)+100</f>
        <v>108</v>
      </c>
      <c r="H1352" s="0" t="n">
        <f aca="false">IF(MONTH(A1352)=MONTH(A1351),H1351+1,1001)</f>
        <v>1021</v>
      </c>
      <c r="I1352" s="0" t="str">
        <f aca="false">YEAR(A1352)&amp;RIGHT(G1352,2)&amp;RIGHT(H1352,3)</f>
        <v>202108021</v>
      </c>
      <c r="J1352" s="122" t="s">
        <v>7122</v>
      </c>
      <c r="K1352" s="0" t="s">
        <v>4937</v>
      </c>
      <c r="L1352" s="0" t="s">
        <v>159</v>
      </c>
      <c r="M1352" s="0" t="s">
        <v>2313</v>
      </c>
      <c r="N1352" s="0" t="s">
        <v>757</v>
      </c>
      <c r="O1352" s="7" t="n">
        <v>0.479861111111111</v>
      </c>
      <c r="P1352" s="7" t="n">
        <v>0.479861111111111</v>
      </c>
      <c r="Q1352" s="0" t="s">
        <v>4938</v>
      </c>
      <c r="R1352" s="0" t="s">
        <v>4939</v>
      </c>
      <c r="S1352" s="0" t="s">
        <v>120</v>
      </c>
      <c r="T1352" s="0" t="s">
        <v>6095</v>
      </c>
    </row>
    <row r="1353" customFormat="false" ht="15" hidden="false" customHeight="false" outlineLevel="0" collapsed="false">
      <c r="A1353" s="170" t="n">
        <v>44439</v>
      </c>
      <c r="B1353" s="0" t="s">
        <v>4940</v>
      </c>
      <c r="C1353" s="1" t="n">
        <v>350</v>
      </c>
      <c r="D1353" s="0" t="s">
        <v>821</v>
      </c>
      <c r="E1353" s="0" t="s">
        <v>4941</v>
      </c>
      <c r="G1353" s="174" t="n">
        <f aca="false">MONTH(A1353)+100</f>
        <v>108</v>
      </c>
      <c r="H1353" s="0" t="n">
        <f aca="false">IF(MONTH(A1353)=MONTH(A1352),H1352+1,1001)</f>
        <v>1022</v>
      </c>
      <c r="I1353" s="0" t="str">
        <f aca="false">YEAR(A1353)&amp;RIGHT(G1353,2)&amp;RIGHT(H1353,3)</f>
        <v>202108022</v>
      </c>
      <c r="J1353" s="122" t="s">
        <v>7123</v>
      </c>
      <c r="K1353" s="0" t="s">
        <v>233</v>
      </c>
      <c r="L1353" s="0" t="s">
        <v>100</v>
      </c>
      <c r="M1353" s="0" t="s">
        <v>2313</v>
      </c>
      <c r="N1353" s="0" t="s">
        <v>757</v>
      </c>
      <c r="O1353" s="85" t="n">
        <v>0.890277777777778</v>
      </c>
      <c r="P1353" s="85" t="n">
        <v>0.890277777777778</v>
      </c>
      <c r="Q1353" s="0" t="s">
        <v>4942</v>
      </c>
      <c r="S1353" s="0" t="s">
        <v>120</v>
      </c>
      <c r="T1353" s="0" t="s">
        <v>6095</v>
      </c>
    </row>
    <row r="1354" customFormat="false" ht="15" hidden="false" customHeight="false" outlineLevel="0" collapsed="false">
      <c r="A1354" s="170" t="n">
        <v>44440</v>
      </c>
      <c r="B1354" s="0" t="s">
        <v>3170</v>
      </c>
      <c r="C1354" s="1" t="n">
        <v>430</v>
      </c>
      <c r="D1354" s="0" t="s">
        <v>821</v>
      </c>
      <c r="E1354" s="0" t="s">
        <v>3171</v>
      </c>
      <c r="G1354" s="174" t="n">
        <f aca="false">MONTH(A1354)+100</f>
        <v>109</v>
      </c>
      <c r="H1354" s="0" t="n">
        <f aca="false">IF(MONTH(A1354)=MONTH(A1353),H1353+1,1001)</f>
        <v>1001</v>
      </c>
      <c r="I1354" s="0" t="str">
        <f aca="false">YEAR(A1354)&amp;RIGHT(G1354,2)&amp;RIGHT(H1354,3)</f>
        <v>202109001</v>
      </c>
      <c r="J1354" s="122" t="s">
        <v>6719</v>
      </c>
      <c r="K1354" s="0" t="s">
        <v>3172</v>
      </c>
      <c r="L1354" s="0" t="s">
        <v>113</v>
      </c>
      <c r="M1354" s="0" t="s">
        <v>2313</v>
      </c>
      <c r="N1354" s="0" t="s">
        <v>757</v>
      </c>
      <c r="O1354" s="57" t="n">
        <v>0.554166666666667</v>
      </c>
      <c r="P1354" s="57" t="n">
        <v>0.554166666666667</v>
      </c>
      <c r="Q1354" s="0" t="s">
        <v>3173</v>
      </c>
      <c r="R1354" s="0" t="s">
        <v>4943</v>
      </c>
      <c r="S1354" s="0" t="s">
        <v>75</v>
      </c>
      <c r="T1354" s="0" t="s">
        <v>6089</v>
      </c>
    </row>
    <row r="1355" customFormat="false" ht="15" hidden="false" customHeight="false" outlineLevel="0" collapsed="false">
      <c r="A1355" s="170" t="n">
        <v>44441</v>
      </c>
      <c r="B1355" s="0" t="s">
        <v>4944</v>
      </c>
      <c r="C1355" s="1" t="n">
        <v>350</v>
      </c>
      <c r="D1355" s="0" t="s">
        <v>821</v>
      </c>
      <c r="E1355" s="0" t="s">
        <v>4945</v>
      </c>
      <c r="G1355" s="174" t="n">
        <f aca="false">MONTH(A1355)+100</f>
        <v>109</v>
      </c>
      <c r="H1355" s="0" t="n">
        <f aca="false">IF(MONTH(A1355)=MONTH(A1354),H1354+1,1001)</f>
        <v>1002</v>
      </c>
      <c r="I1355" s="0" t="str">
        <f aca="false">YEAR(A1355)&amp;RIGHT(G1355,2)&amp;RIGHT(H1355,3)</f>
        <v>202109002</v>
      </c>
      <c r="J1355" s="122" t="s">
        <v>7124</v>
      </c>
      <c r="K1355" s="0" t="s">
        <v>233</v>
      </c>
      <c r="L1355" s="0" t="s">
        <v>159</v>
      </c>
      <c r="M1355" s="0" t="s">
        <v>2313</v>
      </c>
      <c r="N1355" s="0" t="s">
        <v>757</v>
      </c>
      <c r="O1355" s="67" t="n">
        <v>0.555555555555556</v>
      </c>
      <c r="P1355" s="67" t="n">
        <v>0.555555555555556</v>
      </c>
      <c r="Q1355" s="0" t="s">
        <v>4946</v>
      </c>
      <c r="S1355" s="0" t="s">
        <v>75</v>
      </c>
      <c r="T1355" s="0" t="s">
        <v>6097</v>
      </c>
    </row>
    <row r="1356" customFormat="false" ht="15" hidden="false" customHeight="false" outlineLevel="0" collapsed="false">
      <c r="A1356" s="170" t="n">
        <v>44441</v>
      </c>
      <c r="B1356" s="0" t="s">
        <v>4947</v>
      </c>
      <c r="C1356" s="1" t="n">
        <v>330</v>
      </c>
      <c r="D1356" s="0" t="s">
        <v>821</v>
      </c>
      <c r="E1356" s="0" t="s">
        <v>4948</v>
      </c>
      <c r="G1356" s="174" t="n">
        <f aca="false">MONTH(A1356)+100</f>
        <v>109</v>
      </c>
      <c r="H1356" s="0" t="n">
        <f aca="false">IF(MONTH(A1356)=MONTH(A1355),H1355+1,1001)</f>
        <v>1003</v>
      </c>
      <c r="I1356" s="0" t="str">
        <f aca="false">YEAR(A1356)&amp;RIGHT(G1356,2)&amp;RIGHT(H1356,3)</f>
        <v>202109003</v>
      </c>
      <c r="J1356" s="122" t="s">
        <v>7125</v>
      </c>
      <c r="K1356" s="0" t="s">
        <v>233</v>
      </c>
      <c r="L1356" s="0" t="s">
        <v>187</v>
      </c>
      <c r="M1356" s="0" t="s">
        <v>2313</v>
      </c>
      <c r="N1356" s="0" t="s">
        <v>757</v>
      </c>
      <c r="O1356" s="85" t="n">
        <v>0.740972222222222</v>
      </c>
      <c r="P1356" s="85" t="n">
        <v>0.740972222222222</v>
      </c>
      <c r="Q1356" s="0" t="s">
        <v>4949</v>
      </c>
      <c r="S1356" s="0" t="s">
        <v>75</v>
      </c>
      <c r="T1356" s="0" t="s">
        <v>6097</v>
      </c>
    </row>
    <row r="1357" customFormat="false" ht="15" hidden="false" customHeight="false" outlineLevel="0" collapsed="false">
      <c r="A1357" s="170" t="n">
        <v>44444</v>
      </c>
      <c r="B1357" s="0" t="s">
        <v>4950</v>
      </c>
      <c r="C1357" s="1" t="n">
        <v>500</v>
      </c>
      <c r="D1357" s="0" t="s">
        <v>821</v>
      </c>
      <c r="E1357" s="122" t="s">
        <v>4951</v>
      </c>
      <c r="F1357" s="0" t="s">
        <v>6088</v>
      </c>
      <c r="G1357" s="174" t="n">
        <f aca="false">MONTH(A1357)+100</f>
        <v>109</v>
      </c>
      <c r="H1357" s="0" t="n">
        <f aca="false">IF(MONTH(A1357)=MONTH(A1356),H1356+1,1001)</f>
        <v>1004</v>
      </c>
      <c r="I1357" s="0" t="str">
        <f aca="false">YEAR(A1357)&amp;RIGHT(G1357,2)&amp;RIGHT(H1357,3)</f>
        <v>202109004</v>
      </c>
      <c r="J1357" s="122" t="s">
        <v>7126</v>
      </c>
      <c r="K1357" s="0" t="s">
        <v>233</v>
      </c>
      <c r="L1357" s="0" t="s">
        <v>228</v>
      </c>
      <c r="M1357" s="0" t="s">
        <v>2313</v>
      </c>
      <c r="N1357" s="0" t="s">
        <v>72</v>
      </c>
      <c r="O1357" s="57" t="n">
        <v>0.535416666666667</v>
      </c>
      <c r="P1357" s="57" t="n">
        <v>0.535416666666667</v>
      </c>
      <c r="Q1357" s="0" t="s">
        <v>4952</v>
      </c>
      <c r="S1357" s="0" t="s">
        <v>75</v>
      </c>
      <c r="T1357" s="0" t="s">
        <v>6110</v>
      </c>
    </row>
    <row r="1358" customFormat="false" ht="15" hidden="false" customHeight="false" outlineLevel="0" collapsed="false">
      <c r="A1358" s="170" t="n">
        <v>44445</v>
      </c>
      <c r="B1358" s="0" t="s">
        <v>4953</v>
      </c>
      <c r="C1358" s="1" t="n">
        <v>370</v>
      </c>
      <c r="D1358" s="0" t="s">
        <v>821</v>
      </c>
      <c r="E1358" s="0" t="s">
        <v>4954</v>
      </c>
      <c r="G1358" s="174" t="n">
        <f aca="false">MONTH(A1358)+100</f>
        <v>109</v>
      </c>
      <c r="H1358" s="0" t="n">
        <f aca="false">IF(MONTH(A1358)=MONTH(A1357),H1357+1,1001)</f>
        <v>1005</v>
      </c>
      <c r="I1358" s="0" t="str">
        <f aca="false">YEAR(A1358)&amp;RIGHT(G1358,2)&amp;RIGHT(H1358,3)</f>
        <v>202109005</v>
      </c>
      <c r="J1358" s="122" t="s">
        <v>7127</v>
      </c>
      <c r="K1358" s="0" t="s">
        <v>4955</v>
      </c>
      <c r="L1358" s="0" t="s">
        <v>131</v>
      </c>
      <c r="M1358" s="0" t="s">
        <v>2313</v>
      </c>
      <c r="N1358" s="0" t="s">
        <v>757</v>
      </c>
      <c r="O1358" s="7" t="n">
        <v>0.486805555555556</v>
      </c>
      <c r="P1358" s="7" t="n">
        <v>0.486805555555556</v>
      </c>
      <c r="Q1358" s="0" t="s">
        <v>4956</v>
      </c>
      <c r="S1358" s="0" t="s">
        <v>75</v>
      </c>
      <c r="T1358" s="0" t="s">
        <v>6091</v>
      </c>
    </row>
    <row r="1359" customFormat="false" ht="15" hidden="false" customHeight="false" outlineLevel="0" collapsed="false">
      <c r="A1359" s="170" t="n">
        <v>44445</v>
      </c>
      <c r="B1359" s="0" t="s">
        <v>4957</v>
      </c>
      <c r="C1359" s="1" t="n">
        <v>300</v>
      </c>
      <c r="D1359" s="0" t="s">
        <v>821</v>
      </c>
      <c r="E1359" s="0" t="s">
        <v>4958</v>
      </c>
      <c r="G1359" s="174" t="n">
        <f aca="false">MONTH(A1359)+100</f>
        <v>109</v>
      </c>
      <c r="H1359" s="0" t="n">
        <f aca="false">IF(MONTH(A1359)=MONTH(A1358),H1358+1,1001)</f>
        <v>1006</v>
      </c>
      <c r="I1359" s="0" t="str">
        <f aca="false">YEAR(A1359)&amp;RIGHT(G1359,2)&amp;RIGHT(H1359,3)</f>
        <v>202109006</v>
      </c>
      <c r="J1359" s="122" t="s">
        <v>7128</v>
      </c>
      <c r="K1359" s="0" t="s">
        <v>233</v>
      </c>
      <c r="L1359" s="0" t="s">
        <v>183</v>
      </c>
      <c r="M1359" s="0" t="s">
        <v>2313</v>
      </c>
      <c r="N1359" s="0" t="s">
        <v>757</v>
      </c>
      <c r="O1359" s="7" t="n">
        <v>0.540277777777778</v>
      </c>
      <c r="P1359" s="7" t="n">
        <v>0.540277777777778</v>
      </c>
      <c r="Q1359" s="0" t="s">
        <v>4959</v>
      </c>
      <c r="S1359" s="0" t="s">
        <v>75</v>
      </c>
      <c r="T1359" s="0" t="s">
        <v>6091</v>
      </c>
    </row>
    <row r="1360" customFormat="false" ht="15" hidden="false" customHeight="false" outlineLevel="0" collapsed="false">
      <c r="A1360" s="170" t="n">
        <v>44445</v>
      </c>
      <c r="B1360" s="0" t="s">
        <v>4960</v>
      </c>
      <c r="C1360" s="1" t="n">
        <v>400</v>
      </c>
      <c r="D1360" s="0" t="s">
        <v>821</v>
      </c>
      <c r="E1360" s="0" t="s">
        <v>4961</v>
      </c>
      <c r="G1360" s="174" t="n">
        <f aca="false">MONTH(A1360)+100</f>
        <v>109</v>
      </c>
      <c r="H1360" s="0" t="n">
        <f aca="false">IF(MONTH(A1360)=MONTH(A1359),H1359+1,1001)</f>
        <v>1007</v>
      </c>
      <c r="I1360" s="0" t="str">
        <f aca="false">YEAR(A1360)&amp;RIGHT(G1360,2)&amp;RIGHT(H1360,3)</f>
        <v>202109007</v>
      </c>
      <c r="J1360" s="122" t="s">
        <v>7129</v>
      </c>
      <c r="K1360" s="0" t="s">
        <v>4962</v>
      </c>
      <c r="L1360" s="0" t="s">
        <v>100</v>
      </c>
      <c r="M1360" s="0" t="s">
        <v>2313</v>
      </c>
      <c r="N1360" s="0" t="s">
        <v>757</v>
      </c>
      <c r="O1360" s="85" t="n">
        <v>0.68125</v>
      </c>
      <c r="P1360" s="85" t="n">
        <v>0.68125</v>
      </c>
      <c r="Q1360" s="0" t="s">
        <v>4963</v>
      </c>
      <c r="S1360" s="0" t="s">
        <v>75</v>
      </c>
      <c r="T1360" s="0" t="s">
        <v>6091</v>
      </c>
    </row>
    <row r="1361" customFormat="false" ht="15" hidden="false" customHeight="false" outlineLevel="0" collapsed="false">
      <c r="A1361" s="170" t="n">
        <v>44446</v>
      </c>
      <c r="B1361" s="0" t="s">
        <v>4950</v>
      </c>
      <c r="C1361" s="1" t="n">
        <v>500</v>
      </c>
      <c r="D1361" s="0" t="s">
        <v>821</v>
      </c>
      <c r="E1361" s="0" t="s">
        <v>4951</v>
      </c>
      <c r="G1361" s="174" t="n">
        <f aca="false">MONTH(A1361)+100</f>
        <v>109</v>
      </c>
      <c r="H1361" s="0" t="n">
        <f aca="false">IF(MONTH(A1361)=MONTH(A1360),H1360+1,1001)</f>
        <v>1008</v>
      </c>
      <c r="I1361" s="0" t="str">
        <f aca="false">YEAR(A1361)&amp;RIGHT(G1361,2)&amp;RIGHT(H1361,3)</f>
        <v>202109008</v>
      </c>
      <c r="J1361" s="122" t="s">
        <v>7126</v>
      </c>
      <c r="K1361" s="0" t="s">
        <v>233</v>
      </c>
      <c r="L1361" s="0" t="s">
        <v>228</v>
      </c>
      <c r="M1361" s="0" t="s">
        <v>2313</v>
      </c>
      <c r="N1361" s="0" t="s">
        <v>757</v>
      </c>
      <c r="O1361" s="7" t="n">
        <v>0.833333333333333</v>
      </c>
      <c r="P1361" s="7" t="n">
        <v>0.833333333333333</v>
      </c>
      <c r="Q1361" s="0" t="s">
        <v>4952</v>
      </c>
      <c r="R1361" s="0" t="s">
        <v>4965</v>
      </c>
      <c r="S1361" s="0" t="s">
        <v>75</v>
      </c>
      <c r="T1361" s="0" t="s">
        <v>6095</v>
      </c>
    </row>
    <row r="1362" customFormat="false" ht="15" hidden="false" customHeight="false" outlineLevel="0" collapsed="false">
      <c r="A1362" s="170" t="n">
        <v>44446</v>
      </c>
      <c r="B1362" s="0" t="s">
        <v>4966</v>
      </c>
      <c r="C1362" s="1" t="n">
        <v>400</v>
      </c>
      <c r="D1362" s="0" t="s">
        <v>821</v>
      </c>
      <c r="E1362" s="0" t="s">
        <v>4967</v>
      </c>
      <c r="G1362" s="174" t="n">
        <f aca="false">MONTH(A1362)+100</f>
        <v>109</v>
      </c>
      <c r="H1362" s="0" t="n">
        <f aca="false">IF(MONTH(A1362)=MONTH(A1361),H1361+1,1001)</f>
        <v>1009</v>
      </c>
      <c r="I1362" s="0" t="str">
        <f aca="false">YEAR(A1362)&amp;RIGHT(G1362,2)&amp;RIGHT(H1362,3)</f>
        <v>202109009</v>
      </c>
      <c r="J1362" s="122" t="s">
        <v>7130</v>
      </c>
      <c r="K1362" s="0" t="s">
        <v>4968</v>
      </c>
      <c r="L1362" s="0" t="s">
        <v>2471</v>
      </c>
      <c r="M1362" s="0" t="s">
        <v>2313</v>
      </c>
      <c r="N1362" s="0" t="s">
        <v>757</v>
      </c>
      <c r="O1362" s="85" t="n">
        <v>0.535416666666667</v>
      </c>
      <c r="P1362" s="85" t="n">
        <v>0.535416666666667</v>
      </c>
      <c r="Q1362" s="0" t="s">
        <v>4969</v>
      </c>
      <c r="S1362" s="0" t="s">
        <v>75</v>
      </c>
      <c r="T1362" s="0" t="s">
        <v>6095</v>
      </c>
    </row>
    <row r="1363" customFormat="false" ht="15" hidden="false" customHeight="false" outlineLevel="0" collapsed="false">
      <c r="A1363" s="170" t="n">
        <v>44447</v>
      </c>
      <c r="B1363" s="0" t="s">
        <v>4970</v>
      </c>
      <c r="C1363" s="1" t="n">
        <v>380</v>
      </c>
      <c r="D1363" s="0" t="s">
        <v>821</v>
      </c>
      <c r="E1363" s="0" t="s">
        <v>4971</v>
      </c>
      <c r="G1363" s="174" t="n">
        <f aca="false">MONTH(A1363)+100</f>
        <v>109</v>
      </c>
      <c r="H1363" s="0" t="n">
        <f aca="false">IF(MONTH(A1363)=MONTH(A1362),H1362+1,1001)</f>
        <v>1010</v>
      </c>
      <c r="I1363" s="0" t="str">
        <f aca="false">YEAR(A1363)&amp;RIGHT(G1363,2)&amp;RIGHT(H1363,3)</f>
        <v>202109010</v>
      </c>
      <c r="J1363" s="122" t="s">
        <v>7131</v>
      </c>
      <c r="K1363" s="0" t="s">
        <v>4972</v>
      </c>
      <c r="L1363" s="0" t="s">
        <v>100</v>
      </c>
      <c r="M1363" s="0" t="s">
        <v>2313</v>
      </c>
      <c r="N1363" s="0" t="s">
        <v>757</v>
      </c>
      <c r="O1363" s="57" t="n">
        <v>0.431944444444444</v>
      </c>
      <c r="P1363" s="57" t="n">
        <v>0.431944444444444</v>
      </c>
      <c r="Q1363" s="0" t="s">
        <v>4973</v>
      </c>
      <c r="S1363" s="0" t="s">
        <v>115</v>
      </c>
      <c r="T1363" s="0" t="s">
        <v>6089</v>
      </c>
    </row>
    <row r="1364" customFormat="false" ht="15" hidden="false" customHeight="false" outlineLevel="0" collapsed="false">
      <c r="A1364" s="170" t="n">
        <v>44448</v>
      </c>
      <c r="B1364" s="0" t="s">
        <v>4974</v>
      </c>
      <c r="C1364" s="1" t="n">
        <v>300</v>
      </c>
      <c r="D1364" s="0" t="s">
        <v>821</v>
      </c>
      <c r="E1364" s="0" t="s">
        <v>4975</v>
      </c>
      <c r="G1364" s="174" t="n">
        <f aca="false">MONTH(A1364)+100</f>
        <v>109</v>
      </c>
      <c r="H1364" s="0" t="n">
        <f aca="false">IF(MONTH(A1364)=MONTH(A1363),H1363+1,1001)</f>
        <v>1011</v>
      </c>
      <c r="I1364" s="0" t="str">
        <f aca="false">YEAR(A1364)&amp;RIGHT(G1364,2)&amp;RIGHT(H1364,3)</f>
        <v>202109011</v>
      </c>
      <c r="J1364" s="122" t="s">
        <v>7132</v>
      </c>
      <c r="K1364" s="0" t="s">
        <v>4976</v>
      </c>
      <c r="L1364" s="0" t="s">
        <v>183</v>
      </c>
      <c r="M1364" s="0" t="s">
        <v>2313</v>
      </c>
      <c r="N1364" s="0" t="s">
        <v>757</v>
      </c>
      <c r="O1364" s="7" t="n">
        <v>0.708333333333333</v>
      </c>
      <c r="P1364" s="7" t="n">
        <v>0.708333333333333</v>
      </c>
      <c r="Q1364" s="0" t="s">
        <v>4977</v>
      </c>
      <c r="S1364" s="0" t="s">
        <v>115</v>
      </c>
      <c r="T1364" s="0" t="s">
        <v>6097</v>
      </c>
    </row>
    <row r="1365" customFormat="false" ht="15" hidden="false" customHeight="false" outlineLevel="0" collapsed="false">
      <c r="A1365" s="170" t="n">
        <v>44448</v>
      </c>
      <c r="B1365" s="0" t="s">
        <v>3480</v>
      </c>
      <c r="C1365" s="1" t="n">
        <v>490</v>
      </c>
      <c r="D1365" s="0" t="s">
        <v>821</v>
      </c>
      <c r="E1365" s="0" t="s">
        <v>3481</v>
      </c>
      <c r="G1365" s="174" t="n">
        <f aca="false">MONTH(A1365)+100</f>
        <v>109</v>
      </c>
      <c r="H1365" s="0" t="n">
        <f aca="false">IF(MONTH(A1365)=MONTH(A1364),H1364+1,1001)</f>
        <v>1012</v>
      </c>
      <c r="I1365" s="0" t="str">
        <f aca="false">YEAR(A1365)&amp;RIGHT(G1365,2)&amp;RIGHT(H1365,3)</f>
        <v>202109012</v>
      </c>
      <c r="J1365" s="122" t="s">
        <v>6794</v>
      </c>
      <c r="K1365" s="0" t="s">
        <v>3482</v>
      </c>
      <c r="L1365" s="0" t="s">
        <v>79</v>
      </c>
      <c r="M1365" s="0" t="s">
        <v>2313</v>
      </c>
      <c r="N1365" s="0" t="s">
        <v>757</v>
      </c>
      <c r="O1365" s="85" t="n">
        <v>0.720138888888889</v>
      </c>
      <c r="P1365" s="85" t="n">
        <v>0.720138888888889</v>
      </c>
      <c r="Q1365" s="0" t="s">
        <v>3483</v>
      </c>
      <c r="S1365" s="0" t="s">
        <v>115</v>
      </c>
      <c r="T1365" s="0" t="s">
        <v>6097</v>
      </c>
    </row>
    <row r="1366" customFormat="false" ht="15" hidden="false" customHeight="false" outlineLevel="0" collapsed="false">
      <c r="A1366" s="170" t="n">
        <v>44450</v>
      </c>
      <c r="B1366" s="0" t="s">
        <v>4978</v>
      </c>
      <c r="C1366" s="1" t="n">
        <v>490</v>
      </c>
      <c r="D1366" s="0" t="s">
        <v>821</v>
      </c>
      <c r="E1366" s="0" t="s">
        <v>4979</v>
      </c>
      <c r="G1366" s="174" t="n">
        <f aca="false">MONTH(A1366)+100</f>
        <v>109</v>
      </c>
      <c r="H1366" s="0" t="n">
        <f aca="false">IF(MONTH(A1366)=MONTH(A1365),H1365+1,1001)</f>
        <v>1013</v>
      </c>
      <c r="I1366" s="0" t="str">
        <f aca="false">YEAR(A1366)&amp;RIGHT(G1366,2)&amp;RIGHT(H1366,3)</f>
        <v>202109013</v>
      </c>
      <c r="J1366" s="122" t="s">
        <v>7133</v>
      </c>
      <c r="K1366" s="0" t="s">
        <v>4980</v>
      </c>
      <c r="L1366" s="0" t="s">
        <v>1720</v>
      </c>
      <c r="M1366" s="0" t="s">
        <v>2313</v>
      </c>
      <c r="N1366" s="0" t="s">
        <v>80</v>
      </c>
      <c r="O1366" s="57" t="n">
        <v>0.416666666666667</v>
      </c>
      <c r="P1366" s="57" t="n">
        <v>0.416666666666667</v>
      </c>
      <c r="Q1366" s="0" t="s">
        <v>4981</v>
      </c>
      <c r="R1366" s="0" t="s">
        <v>3199</v>
      </c>
      <c r="S1366" s="0" t="s">
        <v>115</v>
      </c>
      <c r="T1366" s="0" t="s">
        <v>6106</v>
      </c>
    </row>
    <row r="1367" customFormat="false" ht="15" hidden="true" customHeight="false" outlineLevel="0" collapsed="false">
      <c r="A1367" s="170" t="n">
        <v>44453</v>
      </c>
      <c r="B1367" s="0" t="s">
        <v>4984</v>
      </c>
      <c r="C1367" s="1" t="n">
        <v>400</v>
      </c>
      <c r="D1367" s="0" t="s">
        <v>821</v>
      </c>
      <c r="E1367" s="0" t="s">
        <v>4985</v>
      </c>
      <c r="G1367" s="174" t="n">
        <f aca="false">MONTH(A1367)+100</f>
        <v>109</v>
      </c>
      <c r="H1367" s="0" t="e">
        <f aca="false">IF(MONTH(A1367)=MONTH(#REF!),#REF!+1,1001)</f>
        <v>#REF!</v>
      </c>
      <c r="I1367" s="0" t="e">
        <f aca="false">YEAR(A1367)&amp;RIGHT(G1367,2)&amp;RIGHT(H1367,3)</f>
        <v>#REF!</v>
      </c>
      <c r="J1367" s="122" t="s">
        <v>7134</v>
      </c>
      <c r="K1367" s="0" t="s">
        <v>233</v>
      </c>
      <c r="L1367" s="0" t="s">
        <v>100</v>
      </c>
      <c r="N1367" s="0" t="s">
        <v>72</v>
      </c>
      <c r="O1367" s="57" t="n">
        <v>0.699305555555556</v>
      </c>
      <c r="P1367" s="57" t="n">
        <v>0.699305555555556</v>
      </c>
      <c r="Q1367" s="0" t="s">
        <v>4986</v>
      </c>
      <c r="S1367" s="0" t="s">
        <v>115</v>
      </c>
      <c r="T1367" s="0" t="s">
        <v>6095</v>
      </c>
    </row>
    <row r="1368" customFormat="false" ht="15" hidden="false" customHeight="false" outlineLevel="0" collapsed="false">
      <c r="A1368" s="170" t="n">
        <v>44455</v>
      </c>
      <c r="B1368" s="0" t="s">
        <v>4987</v>
      </c>
      <c r="C1368" s="1" t="n">
        <v>400</v>
      </c>
      <c r="D1368" s="0" t="s">
        <v>821</v>
      </c>
      <c r="E1368" s="0" t="s">
        <v>4988</v>
      </c>
      <c r="G1368" s="174" t="n">
        <f aca="false">MONTH(A1368)+100</f>
        <v>109</v>
      </c>
      <c r="H1368" s="0" t="e">
        <f aca="false">IF(MONTH(A1368)=MONTH(A1367),H1367+1,1001)</f>
        <v>#REF!</v>
      </c>
      <c r="I1368" s="0" t="e">
        <f aca="false">YEAR(A1368)&amp;RIGHT(G1368,2)&amp;RIGHT(H1368,3)</f>
        <v>#REF!</v>
      </c>
      <c r="J1368" s="122" t="s">
        <v>7135</v>
      </c>
      <c r="K1368" s="0" t="s">
        <v>4989</v>
      </c>
      <c r="L1368" s="0" t="s">
        <v>100</v>
      </c>
      <c r="M1368" s="0" t="s">
        <v>2313</v>
      </c>
      <c r="N1368" s="0" t="s">
        <v>80</v>
      </c>
      <c r="O1368" s="7" t="n">
        <v>0.45625</v>
      </c>
      <c r="P1368" s="7" t="n">
        <v>0.476388888888889</v>
      </c>
      <c r="Q1368" s="0" t="s">
        <v>4990</v>
      </c>
      <c r="S1368" s="0" t="s">
        <v>332</v>
      </c>
      <c r="T1368" s="0" t="s">
        <v>6097</v>
      </c>
    </row>
    <row r="1369" customFormat="false" ht="15" hidden="false" customHeight="false" outlineLevel="0" collapsed="false">
      <c r="A1369" s="170" t="n">
        <v>44455</v>
      </c>
      <c r="B1369" s="0" t="s">
        <v>4991</v>
      </c>
      <c r="C1369" s="1" t="n">
        <v>430</v>
      </c>
      <c r="D1369" s="0" t="s">
        <v>821</v>
      </c>
      <c r="E1369" s="0" t="s">
        <v>4992</v>
      </c>
      <c r="G1369" s="174" t="n">
        <f aca="false">MONTH(A1369)+100</f>
        <v>109</v>
      </c>
      <c r="H1369" s="0" t="e">
        <f aca="false">IF(MONTH(A1369)=MONTH(A1368),H1368+1,1001)</f>
        <v>#REF!</v>
      </c>
      <c r="I1369" s="0" t="e">
        <f aca="false">YEAR(A1369)&amp;RIGHT(G1369,2)&amp;RIGHT(H1369,3)</f>
        <v>#REF!</v>
      </c>
      <c r="J1369" s="122" t="s">
        <v>7136</v>
      </c>
      <c r="K1369" s="0" t="s">
        <v>4993</v>
      </c>
      <c r="L1369" s="0" t="s">
        <v>1227</v>
      </c>
      <c r="M1369" s="0" t="s">
        <v>2313</v>
      </c>
      <c r="N1369" s="0" t="s">
        <v>80</v>
      </c>
      <c r="O1369" s="7" t="n">
        <v>0.647916666666667</v>
      </c>
      <c r="P1369" s="7" t="n">
        <v>0.678472222222222</v>
      </c>
      <c r="Q1369" s="0" t="s">
        <v>4994</v>
      </c>
      <c r="S1369" s="0" t="s">
        <v>332</v>
      </c>
      <c r="T1369" s="0" t="s">
        <v>6097</v>
      </c>
    </row>
    <row r="1370" customFormat="false" ht="15" hidden="false" customHeight="false" outlineLevel="0" collapsed="false">
      <c r="A1370" s="170" t="n">
        <v>44455</v>
      </c>
      <c r="B1370" s="0" t="s">
        <v>4995</v>
      </c>
      <c r="C1370" s="1" t="n">
        <v>460</v>
      </c>
      <c r="D1370" s="0" t="s">
        <v>821</v>
      </c>
      <c r="E1370" s="0" t="s">
        <v>4996</v>
      </c>
      <c r="G1370" s="174" t="n">
        <f aca="false">MONTH(A1370)+100</f>
        <v>109</v>
      </c>
      <c r="H1370" s="0" t="e">
        <f aca="false">IF(MONTH(A1370)=MONTH(A1369),H1369+1,1001)</f>
        <v>#REF!</v>
      </c>
      <c r="I1370" s="0" t="e">
        <f aca="false">YEAR(A1370)&amp;RIGHT(G1370,2)&amp;RIGHT(H1370,3)</f>
        <v>#REF!</v>
      </c>
      <c r="J1370" s="122" t="s">
        <v>7137</v>
      </c>
      <c r="K1370" s="0" t="s">
        <v>4997</v>
      </c>
      <c r="L1370" s="0" t="s">
        <v>113</v>
      </c>
      <c r="M1370" s="0" t="s">
        <v>2313</v>
      </c>
      <c r="N1370" s="0" t="s">
        <v>80</v>
      </c>
      <c r="O1370" s="7" t="n">
        <v>0.885416666666667</v>
      </c>
      <c r="P1370" s="7" t="n">
        <v>0.913888888888889</v>
      </c>
      <c r="Q1370" s="0" t="s">
        <v>4998</v>
      </c>
      <c r="S1370" s="0" t="s">
        <v>332</v>
      </c>
      <c r="T1370" s="0" t="s">
        <v>6097</v>
      </c>
    </row>
    <row r="1371" customFormat="false" ht="15" hidden="false" customHeight="false" outlineLevel="0" collapsed="false">
      <c r="A1371" s="170" t="n">
        <v>44456</v>
      </c>
      <c r="B1371" s="0" t="s">
        <v>5000</v>
      </c>
      <c r="C1371" s="1" t="n">
        <v>350</v>
      </c>
      <c r="D1371" s="0" t="s">
        <v>821</v>
      </c>
      <c r="E1371" s="122" t="s">
        <v>5001</v>
      </c>
      <c r="F1371" s="0" t="s">
        <v>6088</v>
      </c>
      <c r="G1371" s="174" t="n">
        <f aca="false">MONTH(A1371)+100</f>
        <v>109</v>
      </c>
      <c r="H1371" s="0" t="e">
        <f aca="false">IF(MONTH(A1371)=MONTH(A1370),H1370+1,1001)</f>
        <v>#REF!</v>
      </c>
      <c r="I1371" s="0" t="e">
        <f aca="false">YEAR(A1371)&amp;RIGHT(G1371,2)&amp;RIGHT(H1371,3)</f>
        <v>#REF!</v>
      </c>
      <c r="J1371" s="122" t="s">
        <v>7138</v>
      </c>
      <c r="K1371" s="0" t="s">
        <v>5002</v>
      </c>
      <c r="L1371" s="0" t="s">
        <v>159</v>
      </c>
      <c r="M1371" s="0" t="s">
        <v>2313</v>
      </c>
      <c r="N1371" s="0" t="s">
        <v>80</v>
      </c>
      <c r="O1371" s="7" t="n">
        <v>0.6625</v>
      </c>
      <c r="P1371" s="7" t="n">
        <v>0.68125</v>
      </c>
      <c r="Q1371" s="0" t="s">
        <v>5003</v>
      </c>
      <c r="S1371" s="0" t="s">
        <v>332</v>
      </c>
      <c r="T1371" s="0" t="s">
        <v>5143</v>
      </c>
    </row>
    <row r="1372" customFormat="false" ht="15" hidden="false" customHeight="false" outlineLevel="0" collapsed="false">
      <c r="A1372" s="170" t="n">
        <v>44456</v>
      </c>
      <c r="B1372" s="0" t="s">
        <v>5004</v>
      </c>
      <c r="C1372" s="1" t="n">
        <v>350</v>
      </c>
      <c r="D1372" s="0" t="s">
        <v>821</v>
      </c>
      <c r="E1372" s="0" t="s">
        <v>5005</v>
      </c>
      <c r="G1372" s="174" t="n">
        <f aca="false">MONTH(A1372)+100</f>
        <v>109</v>
      </c>
      <c r="H1372" s="0" t="e">
        <f aca="false">IF(MONTH(A1372)=MONTH(A1371),H1371+1,1001)</f>
        <v>#REF!</v>
      </c>
      <c r="I1372" s="0" t="e">
        <f aca="false">YEAR(A1372)&amp;RIGHT(G1372,2)&amp;RIGHT(H1372,3)</f>
        <v>#REF!</v>
      </c>
      <c r="J1372" s="122" t="s">
        <v>7139</v>
      </c>
      <c r="K1372" s="0" t="s">
        <v>233</v>
      </c>
      <c r="L1372" s="0" t="s">
        <v>187</v>
      </c>
      <c r="M1372" s="0" t="s">
        <v>2313</v>
      </c>
      <c r="N1372" s="0" t="s">
        <v>80</v>
      </c>
      <c r="O1372" s="7" t="n">
        <v>0.736111111111111</v>
      </c>
      <c r="P1372" s="7" t="n">
        <v>0.757638888888889</v>
      </c>
      <c r="Q1372" s="0" t="s">
        <v>5006</v>
      </c>
      <c r="S1372" s="0" t="s">
        <v>332</v>
      </c>
      <c r="T1372" s="0" t="s">
        <v>5143</v>
      </c>
    </row>
    <row r="1373" customFormat="false" ht="15" hidden="true" customHeight="false" outlineLevel="0" collapsed="false">
      <c r="A1373" s="170" t="n">
        <v>44456</v>
      </c>
      <c r="B1373" s="0" t="s">
        <v>1563</v>
      </c>
      <c r="C1373" s="1" t="n">
        <v>400</v>
      </c>
      <c r="D1373" s="0" t="s">
        <v>104</v>
      </c>
      <c r="E1373" s="0" t="s">
        <v>5007</v>
      </c>
      <c r="G1373" s="174" t="n">
        <f aca="false">MONTH(A1373)+100</f>
        <v>109</v>
      </c>
      <c r="H1373" s="0" t="e">
        <f aca="false">IF(MONTH(A1373)=MONTH(A1372),H1372+1,1001)</f>
        <v>#REF!</v>
      </c>
      <c r="I1373" s="0" t="e">
        <f aca="false">YEAR(A1373)&amp;RIGHT(G1373,2)&amp;RIGHT(H1373,3)</f>
        <v>#REF!</v>
      </c>
      <c r="J1373" s="122" t="s">
        <v>7140</v>
      </c>
      <c r="L1373" s="0" t="s">
        <v>100</v>
      </c>
      <c r="M1373" s="0" t="s">
        <v>2313</v>
      </c>
      <c r="N1373" s="0" t="s">
        <v>80</v>
      </c>
      <c r="O1373" s="7" t="n">
        <v>0.474305555555556</v>
      </c>
      <c r="P1373" s="7" t="n">
        <v>0.510416666666667</v>
      </c>
      <c r="Q1373" s="0" t="s">
        <v>5008</v>
      </c>
      <c r="S1373" s="0" t="s">
        <v>332</v>
      </c>
      <c r="T1373" s="0" t="s">
        <v>5143</v>
      </c>
    </row>
    <row r="1374" customFormat="false" ht="15" hidden="true" customHeight="false" outlineLevel="0" collapsed="false">
      <c r="A1374" s="170" t="n">
        <v>44456</v>
      </c>
      <c r="B1374" s="0" t="s">
        <v>5009</v>
      </c>
      <c r="C1374" s="1" t="n">
        <v>300</v>
      </c>
      <c r="D1374" s="0" t="s">
        <v>104</v>
      </c>
      <c r="E1374" s="0" t="s">
        <v>5010</v>
      </c>
      <c r="G1374" s="174" t="n">
        <f aca="false">MONTH(A1374)+100</f>
        <v>109</v>
      </c>
      <c r="H1374" s="0" t="e">
        <f aca="false">IF(MONTH(A1374)=MONTH(A1373),H1373+1,1001)</f>
        <v>#REF!</v>
      </c>
      <c r="I1374" s="0" t="e">
        <f aca="false">YEAR(A1374)&amp;RIGHT(G1374,2)&amp;RIGHT(H1374,3)</f>
        <v>#REF!</v>
      </c>
      <c r="J1374" s="122" t="s">
        <v>7141</v>
      </c>
      <c r="L1374" s="0" t="s">
        <v>100</v>
      </c>
      <c r="M1374" s="0" t="s">
        <v>2313</v>
      </c>
      <c r="N1374" s="0" t="s">
        <v>80</v>
      </c>
      <c r="O1374" s="7" t="n">
        <v>0.522916666666667</v>
      </c>
      <c r="P1374" s="7" t="n">
        <v>0.535416666666667</v>
      </c>
      <c r="Q1374" s="0" t="s">
        <v>5011</v>
      </c>
      <c r="S1374" s="0" t="s">
        <v>332</v>
      </c>
      <c r="T1374" s="0" t="s">
        <v>5143</v>
      </c>
    </row>
    <row r="1375" customFormat="false" ht="15" hidden="true" customHeight="false" outlineLevel="0" collapsed="false">
      <c r="A1375" s="170" t="n">
        <v>44457</v>
      </c>
      <c r="B1375" s="0" t="s">
        <v>5012</v>
      </c>
      <c r="C1375" s="1" t="n">
        <v>300</v>
      </c>
      <c r="D1375" s="0" t="s">
        <v>104</v>
      </c>
      <c r="E1375" s="0" t="s">
        <v>5013</v>
      </c>
      <c r="G1375" s="174" t="n">
        <f aca="false">MONTH(A1375)+100</f>
        <v>109</v>
      </c>
      <c r="H1375" s="0" t="e">
        <f aca="false">IF(MONTH(A1375)=MONTH(A1374),H1374+1,1001)</f>
        <v>#REF!</v>
      </c>
      <c r="I1375" s="0" t="e">
        <f aca="false">YEAR(A1375)&amp;RIGHT(G1375,2)&amp;RIGHT(H1375,3)</f>
        <v>#REF!</v>
      </c>
      <c r="J1375" s="122" t="s">
        <v>7142</v>
      </c>
      <c r="L1375" s="0" t="s">
        <v>100</v>
      </c>
      <c r="M1375" s="0" t="s">
        <v>2313</v>
      </c>
      <c r="N1375" s="0" t="s">
        <v>80</v>
      </c>
      <c r="O1375" s="7" t="n">
        <v>0.378472222222222</v>
      </c>
      <c r="P1375" s="7" t="n">
        <v>0.4</v>
      </c>
      <c r="Q1375" s="0" t="s">
        <v>5014</v>
      </c>
      <c r="S1375" s="0" t="s">
        <v>332</v>
      </c>
      <c r="T1375" s="0" t="s">
        <v>6106</v>
      </c>
    </row>
    <row r="1376" customFormat="false" ht="15" hidden="true" customHeight="false" outlineLevel="0" collapsed="false">
      <c r="A1376" s="170" t="n">
        <v>44457</v>
      </c>
      <c r="B1376" s="0" t="s">
        <v>1670</v>
      </c>
      <c r="C1376" s="1" t="n">
        <v>350</v>
      </c>
      <c r="D1376" s="0" t="s">
        <v>104</v>
      </c>
      <c r="E1376" s="0" t="s">
        <v>2787</v>
      </c>
      <c r="G1376" s="174" t="n">
        <f aca="false">MONTH(A1376)+100</f>
        <v>109</v>
      </c>
      <c r="H1376" s="0" t="e">
        <f aca="false">IF(MONTH(A1376)=MONTH(A1375),H1375+1,1001)</f>
        <v>#REF!</v>
      </c>
      <c r="I1376" s="0" t="e">
        <f aca="false">YEAR(A1376)&amp;RIGHT(G1376,2)&amp;RIGHT(H1376,3)</f>
        <v>#REF!</v>
      </c>
      <c r="J1376" s="122" t="s">
        <v>6631</v>
      </c>
      <c r="K1376" s="0" t="s">
        <v>1672</v>
      </c>
      <c r="L1376" s="0" t="s">
        <v>131</v>
      </c>
      <c r="M1376" s="0" t="s">
        <v>2313</v>
      </c>
      <c r="N1376" s="0" t="s">
        <v>80</v>
      </c>
      <c r="O1376" s="7" t="n">
        <v>0.445833333333333</v>
      </c>
      <c r="P1376" s="7" t="n">
        <v>0.49375</v>
      </c>
      <c r="Q1376" s="0" t="s">
        <v>2788</v>
      </c>
      <c r="S1376" s="0" t="s">
        <v>332</v>
      </c>
      <c r="T1376" s="0" t="s">
        <v>6106</v>
      </c>
    </row>
    <row r="1377" customFormat="false" ht="15" hidden="true" customHeight="false" outlineLevel="0" collapsed="false">
      <c r="A1377" s="170" t="n">
        <v>44458</v>
      </c>
      <c r="B1377" s="0" t="s">
        <v>204</v>
      </c>
      <c r="C1377" s="1" t="n">
        <v>500</v>
      </c>
      <c r="D1377" s="0" t="s">
        <v>104</v>
      </c>
      <c r="E1377" s="0" t="s">
        <v>205</v>
      </c>
      <c r="G1377" s="174" t="n">
        <f aca="false">MONTH(A1377)+100</f>
        <v>109</v>
      </c>
      <c r="H1377" s="0" t="e">
        <f aca="false">IF(MONTH(A1377)=MONTH(A1376),H1376+1,1001)</f>
        <v>#REF!</v>
      </c>
      <c r="I1377" s="0" t="e">
        <f aca="false">YEAR(A1377)&amp;RIGHT(G1377,2)&amp;RIGHT(H1377,3)</f>
        <v>#REF!</v>
      </c>
      <c r="J1377" s="122" t="s">
        <v>6107</v>
      </c>
      <c r="K1377" s="0" t="s">
        <v>204</v>
      </c>
      <c r="L1377" s="0" t="s">
        <v>79</v>
      </c>
      <c r="M1377" s="0" t="s">
        <v>2313</v>
      </c>
      <c r="N1377" s="0" t="s">
        <v>80</v>
      </c>
      <c r="O1377" s="7" t="n">
        <v>0.599305555555556</v>
      </c>
      <c r="P1377" s="7" t="n">
        <v>0.631944444444444</v>
      </c>
      <c r="Q1377" s="0" t="s">
        <v>207</v>
      </c>
      <c r="S1377" s="0" t="s">
        <v>332</v>
      </c>
      <c r="T1377" s="0" t="s">
        <v>6110</v>
      </c>
    </row>
    <row r="1378" customFormat="false" ht="15" hidden="true" customHeight="false" outlineLevel="0" collapsed="false">
      <c r="A1378" s="170" t="n">
        <v>44459</v>
      </c>
      <c r="B1378" s="0" t="s">
        <v>5016</v>
      </c>
      <c r="C1378" s="1" t="n">
        <v>300</v>
      </c>
      <c r="D1378" s="0" t="s">
        <v>104</v>
      </c>
      <c r="E1378" s="0" t="s">
        <v>5017</v>
      </c>
      <c r="G1378" s="174" t="n">
        <f aca="false">MONTH(A1378)+100</f>
        <v>109</v>
      </c>
      <c r="H1378" s="0" t="e">
        <f aca="false">IF(MONTH(A1378)=MONTH(A1377),H1377+1,1001)</f>
        <v>#REF!</v>
      </c>
      <c r="I1378" s="0" t="e">
        <f aca="false">YEAR(A1378)&amp;RIGHT(G1378,2)&amp;RIGHT(H1378,3)</f>
        <v>#REF!</v>
      </c>
      <c r="J1378" s="122" t="s">
        <v>7143</v>
      </c>
      <c r="L1378" s="0" t="s">
        <v>159</v>
      </c>
      <c r="M1378" s="0" t="s">
        <v>2313</v>
      </c>
      <c r="N1378" s="0" t="s">
        <v>80</v>
      </c>
      <c r="O1378" s="7" t="n">
        <v>0.336805555555556</v>
      </c>
      <c r="P1378" s="7" t="n">
        <v>0.352083333333333</v>
      </c>
      <c r="Q1378" s="0" t="s">
        <v>5018</v>
      </c>
      <c r="S1378" s="0" t="s">
        <v>332</v>
      </c>
      <c r="T1378" s="0" t="s">
        <v>6091</v>
      </c>
    </row>
    <row r="1379" customFormat="false" ht="15" hidden="true" customHeight="false" outlineLevel="0" collapsed="false">
      <c r="A1379" s="170" t="n">
        <v>44459</v>
      </c>
      <c r="B1379" s="0" t="s">
        <v>1727</v>
      </c>
      <c r="C1379" s="1" t="n">
        <v>350</v>
      </c>
      <c r="D1379" s="0" t="s">
        <v>104</v>
      </c>
      <c r="E1379" s="0" t="s">
        <v>1728</v>
      </c>
      <c r="G1379" s="174" t="n">
        <f aca="false">MONTH(A1379)+100</f>
        <v>109</v>
      </c>
      <c r="H1379" s="0" t="e">
        <f aca="false">IF(MONTH(A1379)=MONTH(A1378),H1378+1,1001)</f>
        <v>#REF!</v>
      </c>
      <c r="I1379" s="0" t="e">
        <f aca="false">YEAR(A1379)&amp;RIGHT(G1379,2)&amp;RIGHT(H1379,3)</f>
        <v>#REF!</v>
      </c>
      <c r="J1379" s="122" t="s">
        <v>6386</v>
      </c>
      <c r="L1379" s="0" t="s">
        <v>100</v>
      </c>
      <c r="M1379" s="0" t="s">
        <v>2313</v>
      </c>
      <c r="N1379" s="0" t="s">
        <v>80</v>
      </c>
      <c r="O1379" s="7" t="n">
        <v>0.746527777777778</v>
      </c>
      <c r="P1379" s="7" t="n">
        <v>0.747222222222222</v>
      </c>
      <c r="Q1379" s="0" t="s">
        <v>1729</v>
      </c>
      <c r="S1379" s="0" t="s">
        <v>332</v>
      </c>
      <c r="T1379" s="0" t="s">
        <v>6091</v>
      </c>
    </row>
    <row r="1380" customFormat="false" ht="15" hidden="true" customHeight="false" outlineLevel="0" collapsed="false">
      <c r="A1380" s="170" t="n">
        <v>44460</v>
      </c>
      <c r="B1380" s="0" t="s">
        <v>2609</v>
      </c>
      <c r="C1380" s="1" t="n">
        <v>450</v>
      </c>
      <c r="D1380" s="0" t="s">
        <v>104</v>
      </c>
      <c r="E1380" s="0" t="s">
        <v>2610</v>
      </c>
      <c r="G1380" s="174" t="n">
        <f aca="false">MONTH(A1380)+100</f>
        <v>109</v>
      </c>
      <c r="H1380" s="0" t="e">
        <f aca="false">IF(MONTH(A1380)=MONTH(A1379),H1379+1,1001)</f>
        <v>#REF!</v>
      </c>
      <c r="I1380" s="0" t="e">
        <f aca="false">YEAR(A1380)&amp;RIGHT(G1380,2)&amp;RIGHT(H1380,3)</f>
        <v>#REF!</v>
      </c>
      <c r="J1380" s="122" t="s">
        <v>6600</v>
      </c>
      <c r="K1380" s="0" t="s">
        <v>2609</v>
      </c>
      <c r="L1380" s="0" t="s">
        <v>187</v>
      </c>
      <c r="M1380" s="0" t="s">
        <v>2313</v>
      </c>
      <c r="N1380" s="0" t="s">
        <v>80</v>
      </c>
      <c r="O1380" s="7" t="n">
        <v>0.79375</v>
      </c>
      <c r="P1380" s="7" t="n">
        <v>0.808333333333333</v>
      </c>
      <c r="Q1380" s="0" t="s">
        <v>2611</v>
      </c>
      <c r="S1380" s="0" t="s">
        <v>120</v>
      </c>
      <c r="T1380" s="0" t="s">
        <v>6095</v>
      </c>
    </row>
    <row r="1381" customFormat="false" ht="15" hidden="true" customHeight="false" outlineLevel="0" collapsed="false">
      <c r="A1381" s="170" t="n">
        <v>44463</v>
      </c>
      <c r="B1381" s="0" t="s">
        <v>5009</v>
      </c>
      <c r="C1381" s="1" t="n">
        <v>300</v>
      </c>
      <c r="D1381" s="0" t="s">
        <v>104</v>
      </c>
      <c r="E1381" s="0" t="s">
        <v>5022</v>
      </c>
      <c r="G1381" s="174" t="n">
        <f aca="false">MONTH(A1381)+100</f>
        <v>109</v>
      </c>
      <c r="H1381" s="0" t="e">
        <f aca="false">IF(MONTH(A1381)=MONTH(A1380),H1380+1,1001)</f>
        <v>#REF!</v>
      </c>
      <c r="I1381" s="0" t="e">
        <f aca="false">YEAR(A1381)&amp;RIGHT(G1381,2)&amp;RIGHT(H1381,3)</f>
        <v>#REF!</v>
      </c>
      <c r="J1381" s="122" t="s">
        <v>7144</v>
      </c>
      <c r="L1381" s="0" t="s">
        <v>100</v>
      </c>
      <c r="M1381" s="0" t="s">
        <v>2313</v>
      </c>
      <c r="N1381" s="0" t="s">
        <v>80</v>
      </c>
      <c r="O1381" s="7" t="n">
        <v>0.329166666666667</v>
      </c>
      <c r="P1381" s="7" t="n">
        <v>0.361111111111111</v>
      </c>
      <c r="Q1381" s="0" t="s">
        <v>5023</v>
      </c>
      <c r="S1381" s="0" t="s">
        <v>120</v>
      </c>
      <c r="T1381" s="0" t="s">
        <v>5143</v>
      </c>
    </row>
    <row r="1382" customFormat="false" ht="15" hidden="true" customHeight="false" outlineLevel="0" collapsed="false">
      <c r="A1382" s="170" t="n">
        <v>44463</v>
      </c>
      <c r="B1382" s="0" t="s">
        <v>5024</v>
      </c>
      <c r="C1382" s="1" t="n">
        <v>300</v>
      </c>
      <c r="D1382" s="0" t="s">
        <v>104</v>
      </c>
      <c r="E1382" s="0" t="s">
        <v>5025</v>
      </c>
      <c r="G1382" s="174" t="n">
        <f aca="false">MONTH(A1382)+100</f>
        <v>109</v>
      </c>
      <c r="H1382" s="0" t="e">
        <f aca="false">IF(MONTH(A1382)=MONTH(A1381),H1381+1,1001)</f>
        <v>#REF!</v>
      </c>
      <c r="I1382" s="0" t="e">
        <f aca="false">YEAR(A1382)&amp;RIGHT(G1382,2)&amp;RIGHT(H1382,3)</f>
        <v>#REF!</v>
      </c>
      <c r="J1382" s="122" t="s">
        <v>7145</v>
      </c>
      <c r="L1382" s="0" t="s">
        <v>100</v>
      </c>
      <c r="M1382" s="0" t="s">
        <v>2313</v>
      </c>
      <c r="N1382" s="0" t="s">
        <v>80</v>
      </c>
      <c r="O1382" s="7" t="n">
        <v>0.376388888888889</v>
      </c>
      <c r="P1382" s="7" t="n">
        <v>0.399305555555556</v>
      </c>
      <c r="Q1382" s="0" t="s">
        <v>5026</v>
      </c>
      <c r="S1382" s="0" t="s">
        <v>120</v>
      </c>
      <c r="T1382" s="0" t="s">
        <v>5143</v>
      </c>
    </row>
    <row r="1383" customFormat="false" ht="15" hidden="true" customHeight="false" outlineLevel="0" collapsed="false">
      <c r="A1383" s="170" t="n">
        <v>44463</v>
      </c>
      <c r="B1383" s="0" t="s">
        <v>204</v>
      </c>
      <c r="C1383" s="1" t="n">
        <v>500</v>
      </c>
      <c r="D1383" s="0" t="s">
        <v>104</v>
      </c>
      <c r="E1383" s="0" t="s">
        <v>205</v>
      </c>
      <c r="G1383" s="174" t="n">
        <f aca="false">MONTH(A1383)+100</f>
        <v>109</v>
      </c>
      <c r="H1383" s="0" t="e">
        <f aca="false">IF(MONTH(A1383)=MONTH(A1382),H1382+1,1001)</f>
        <v>#REF!</v>
      </c>
      <c r="I1383" s="0" t="e">
        <f aca="false">YEAR(A1383)&amp;RIGHT(G1383,2)&amp;RIGHT(H1383,3)</f>
        <v>#REF!</v>
      </c>
      <c r="J1383" s="122" t="s">
        <v>6107</v>
      </c>
      <c r="K1383" s="0" t="s">
        <v>204</v>
      </c>
      <c r="L1383" s="0" t="s">
        <v>79</v>
      </c>
      <c r="M1383" s="0" t="s">
        <v>2313</v>
      </c>
      <c r="N1383" s="0" t="s">
        <v>80</v>
      </c>
      <c r="O1383" s="7" t="n">
        <v>0.740277777777778</v>
      </c>
      <c r="P1383" s="7" t="n">
        <v>0.774305555555555</v>
      </c>
      <c r="Q1383" s="0" t="s">
        <v>207</v>
      </c>
      <c r="S1383" s="0" t="s">
        <v>120</v>
      </c>
      <c r="T1383" s="0" t="s">
        <v>5143</v>
      </c>
    </row>
    <row r="1384" customFormat="false" ht="15" hidden="true" customHeight="false" outlineLevel="0" collapsed="false">
      <c r="A1384" s="170" t="n">
        <v>44468</v>
      </c>
      <c r="B1384" s="0" t="s">
        <v>2170</v>
      </c>
      <c r="C1384" s="1" t="n">
        <v>350</v>
      </c>
      <c r="D1384" s="0" t="s">
        <v>104</v>
      </c>
      <c r="E1384" s="0" t="s">
        <v>2171</v>
      </c>
      <c r="G1384" s="174" t="n">
        <f aca="false">MONTH(A1384)+100</f>
        <v>109</v>
      </c>
      <c r="H1384" s="0" t="e">
        <f aca="false">IF(MONTH(A1384)=MONTH(A1383),H1383+1,1001)</f>
        <v>#REF!</v>
      </c>
      <c r="I1384" s="0" t="e">
        <f aca="false">YEAR(A1384)&amp;RIGHT(G1384,2)&amp;RIGHT(H1384,3)</f>
        <v>#REF!</v>
      </c>
      <c r="J1384" s="122" t="s">
        <v>6493</v>
      </c>
      <c r="L1384" s="0" t="s">
        <v>113</v>
      </c>
      <c r="M1384" s="0" t="s">
        <v>2313</v>
      </c>
      <c r="N1384" s="0" t="s">
        <v>80</v>
      </c>
      <c r="O1384" s="85" t="n">
        <v>0.958333333333333</v>
      </c>
      <c r="P1384" s="85" t="n">
        <v>0.990277777777778</v>
      </c>
      <c r="Q1384" s="0" t="s">
        <v>2172</v>
      </c>
      <c r="S1384" s="0" t="s">
        <v>120</v>
      </c>
      <c r="T1384" s="0" t="s">
        <v>6089</v>
      </c>
    </row>
    <row r="1385" customFormat="false" ht="15" hidden="false" customHeight="false" outlineLevel="0" collapsed="false">
      <c r="A1385" s="170" t="n">
        <v>44468</v>
      </c>
      <c r="B1385" s="0" t="s">
        <v>68</v>
      </c>
      <c r="C1385" s="1" t="n">
        <v>450</v>
      </c>
      <c r="D1385" s="0" t="s">
        <v>69</v>
      </c>
      <c r="E1385" s="0" t="s">
        <v>70</v>
      </c>
      <c r="G1385" s="174" t="n">
        <f aca="false">MONTH(A1385)+100</f>
        <v>109</v>
      </c>
      <c r="H1385" s="0" t="e">
        <f aca="false">IF(MONTH(A1385)=MONTH(A1384),H1384+1,1001)</f>
        <v>#REF!</v>
      </c>
      <c r="I1385" s="0" t="e">
        <f aca="false">YEAR(A1385)&amp;RIGHT(G1385,2)&amp;RIGHT(H1385,3)</f>
        <v>#REF!</v>
      </c>
      <c r="J1385" s="122" t="n">
        <v>202003001</v>
      </c>
      <c r="K1385" s="0" t="s">
        <v>71</v>
      </c>
      <c r="L1385" s="0" t="s">
        <v>113</v>
      </c>
      <c r="M1385" s="0" t="s">
        <v>2313</v>
      </c>
      <c r="N1385" s="0" t="s">
        <v>80</v>
      </c>
      <c r="O1385" s="7" t="n">
        <v>0.603472222222222</v>
      </c>
      <c r="P1385" s="7" t="n">
        <v>0.617361111111111</v>
      </c>
      <c r="Q1385" s="0" t="s">
        <v>74</v>
      </c>
      <c r="S1385" s="0" t="s">
        <v>120</v>
      </c>
      <c r="T1385" s="0" t="s">
        <v>6089</v>
      </c>
    </row>
    <row r="1386" customFormat="false" ht="15" hidden="true" customHeight="false" outlineLevel="0" collapsed="false">
      <c r="A1386" s="170" t="n">
        <v>44469</v>
      </c>
      <c r="B1386" s="0" t="s">
        <v>5029</v>
      </c>
      <c r="C1386" s="1" t="n">
        <v>500</v>
      </c>
      <c r="D1386" s="0" t="s">
        <v>104</v>
      </c>
      <c r="E1386" s="0" t="s">
        <v>5030</v>
      </c>
      <c r="G1386" s="174" t="n">
        <f aca="false">MONTH(A1386)+100</f>
        <v>109</v>
      </c>
      <c r="H1386" s="0" t="e">
        <f aca="false">IF(MONTH(A1386)=MONTH(A1385),H1385+1,1001)</f>
        <v>#REF!</v>
      </c>
      <c r="I1386" s="0" t="e">
        <f aca="false">YEAR(A1386)&amp;RIGHT(G1386,2)&amp;RIGHT(H1386,3)</f>
        <v>#REF!</v>
      </c>
      <c r="J1386" s="122" t="s">
        <v>7146</v>
      </c>
      <c r="L1386" s="0" t="s">
        <v>79</v>
      </c>
      <c r="M1386" s="0" t="s">
        <v>2313</v>
      </c>
      <c r="N1386" s="0" t="s">
        <v>80</v>
      </c>
      <c r="O1386" s="7" t="n">
        <v>0.277777777777778</v>
      </c>
      <c r="P1386" s="7" t="n">
        <v>0.321527777777778</v>
      </c>
      <c r="Q1386" s="0" t="s">
        <v>5031</v>
      </c>
      <c r="S1386" s="0" t="s">
        <v>120</v>
      </c>
      <c r="T1386" s="0" t="s">
        <v>6097</v>
      </c>
    </row>
    <row r="1387" customFormat="false" ht="15" hidden="true" customHeight="false" outlineLevel="0" collapsed="false">
      <c r="A1387" s="170" t="n">
        <v>44469</v>
      </c>
      <c r="B1387" s="0" t="s">
        <v>5029</v>
      </c>
      <c r="C1387" s="1" t="n">
        <v>300</v>
      </c>
      <c r="D1387" s="0" t="s">
        <v>104</v>
      </c>
      <c r="E1387" s="0" t="s">
        <v>5032</v>
      </c>
      <c r="G1387" s="174" t="n">
        <f aca="false">MONTH(A1387)+100</f>
        <v>109</v>
      </c>
      <c r="H1387" s="0" t="e">
        <f aca="false">IF(MONTH(A1387)=MONTH(A1386),H1386+1,1001)</f>
        <v>#REF!</v>
      </c>
      <c r="I1387" s="0" t="e">
        <f aca="false">YEAR(A1387)&amp;RIGHT(G1387,2)&amp;RIGHT(H1387,3)</f>
        <v>#REF!</v>
      </c>
      <c r="J1387" s="122" t="s">
        <v>7147</v>
      </c>
      <c r="L1387" s="0" t="s">
        <v>79</v>
      </c>
      <c r="M1387" s="0" t="s">
        <v>2313</v>
      </c>
      <c r="N1387" s="0" t="s">
        <v>80</v>
      </c>
      <c r="O1387" s="7" t="n">
        <v>0.446527777777778</v>
      </c>
      <c r="P1387" s="7" t="n">
        <v>0.509027777777778</v>
      </c>
      <c r="Q1387" s="0" t="s">
        <v>5033</v>
      </c>
      <c r="S1387" s="0" t="s">
        <v>120</v>
      </c>
      <c r="T1387" s="0" t="s">
        <v>6097</v>
      </c>
    </row>
    <row r="1388" customFormat="false" ht="15" hidden="true" customHeight="false" outlineLevel="0" collapsed="false">
      <c r="A1388" s="170" t="n">
        <v>44469</v>
      </c>
      <c r="B1388" s="0" t="s">
        <v>204</v>
      </c>
      <c r="C1388" s="1" t="n">
        <v>450</v>
      </c>
      <c r="D1388" s="0" t="s">
        <v>104</v>
      </c>
      <c r="E1388" s="0" t="s">
        <v>205</v>
      </c>
      <c r="G1388" s="174" t="n">
        <f aca="false">MONTH(A1388)+100</f>
        <v>109</v>
      </c>
      <c r="H1388" s="0" t="e">
        <f aca="false">IF(MONTH(A1388)=MONTH(A1387),H1387+1,1001)</f>
        <v>#REF!</v>
      </c>
      <c r="I1388" s="0" t="e">
        <f aca="false">YEAR(A1388)&amp;RIGHT(G1388,2)&amp;RIGHT(H1388,3)</f>
        <v>#REF!</v>
      </c>
      <c r="J1388" s="122" t="s">
        <v>6107</v>
      </c>
      <c r="K1388" s="0" t="s">
        <v>204</v>
      </c>
      <c r="L1388" s="0" t="s">
        <v>79</v>
      </c>
      <c r="M1388" s="0" t="s">
        <v>2313</v>
      </c>
      <c r="N1388" s="0" t="s">
        <v>80</v>
      </c>
      <c r="O1388" s="7" t="n">
        <v>0.605555555555555</v>
      </c>
      <c r="P1388" s="7" t="n">
        <v>0.690277777777778</v>
      </c>
      <c r="Q1388" s="0" t="s">
        <v>207</v>
      </c>
      <c r="S1388" s="0" t="s">
        <v>120</v>
      </c>
      <c r="T1388" s="0" t="s">
        <v>6097</v>
      </c>
    </row>
    <row r="1389" customFormat="false" ht="15" hidden="false" customHeight="false" outlineLevel="0" collapsed="false">
      <c r="A1389" s="170" t="n">
        <v>44470</v>
      </c>
      <c r="B1389" s="0" t="s">
        <v>5037</v>
      </c>
      <c r="C1389" s="1" t="n">
        <v>300</v>
      </c>
      <c r="D1389" s="0" t="s">
        <v>821</v>
      </c>
      <c r="E1389" s="0" t="s">
        <v>5038</v>
      </c>
      <c r="G1389" s="174" t="n">
        <f aca="false">MONTH(A1389)+100</f>
        <v>110</v>
      </c>
      <c r="H1389" s="0" t="n">
        <f aca="false">IF(MONTH(A1389)=MONTH(A1388),H1388+1,1001)</f>
        <v>1001</v>
      </c>
      <c r="I1389" s="0" t="str">
        <f aca="false">YEAR(A1389)&amp;RIGHT(G1389,2)&amp;RIGHT(H1389,3)</f>
        <v>202110001</v>
      </c>
      <c r="J1389" s="122" t="s">
        <v>7148</v>
      </c>
      <c r="K1389" s="0" t="s">
        <v>5039</v>
      </c>
      <c r="L1389" s="0" t="s">
        <v>183</v>
      </c>
      <c r="M1389" s="0" t="s">
        <v>2313</v>
      </c>
      <c r="N1389" s="0" t="s">
        <v>80</v>
      </c>
      <c r="O1389" s="7" t="n">
        <v>0.522916666666667</v>
      </c>
      <c r="P1389" s="7" t="n">
        <v>0.551388888888889</v>
      </c>
      <c r="Q1389" s="0" t="s">
        <v>5040</v>
      </c>
      <c r="S1389" s="0" t="s">
        <v>75</v>
      </c>
      <c r="T1389" s="0" t="s">
        <v>5143</v>
      </c>
    </row>
    <row r="1390" customFormat="false" ht="15" hidden="false" customHeight="false" outlineLevel="0" collapsed="false">
      <c r="A1390" s="170" t="n">
        <v>44471</v>
      </c>
      <c r="B1390" s="0" t="s">
        <v>2410</v>
      </c>
      <c r="C1390" s="1" t="n">
        <v>370</v>
      </c>
      <c r="D1390" s="0" t="s">
        <v>821</v>
      </c>
      <c r="E1390" s="0" t="s">
        <v>2411</v>
      </c>
      <c r="G1390" s="174" t="n">
        <f aca="false">MONTH(A1390)+100</f>
        <v>110</v>
      </c>
      <c r="H1390" s="0" t="n">
        <f aca="false">IF(MONTH(A1390)=MONTH(A1389),H1389+1,1001)</f>
        <v>1002</v>
      </c>
      <c r="I1390" s="0" t="str">
        <f aca="false">YEAR(A1390)&amp;RIGHT(G1390,2)&amp;RIGHT(H1390,3)</f>
        <v>202110002</v>
      </c>
      <c r="J1390" s="122" t="s">
        <v>6550</v>
      </c>
      <c r="K1390" s="0" t="s">
        <v>2412</v>
      </c>
      <c r="L1390" s="0" t="s">
        <v>187</v>
      </c>
      <c r="M1390" s="0" t="s">
        <v>2313</v>
      </c>
      <c r="N1390" s="0" t="s">
        <v>80</v>
      </c>
      <c r="O1390" s="7" t="n">
        <v>0.390277777777778</v>
      </c>
      <c r="P1390" s="7" t="n">
        <v>0.397916666666667</v>
      </c>
      <c r="Q1390" s="0" t="s">
        <v>2413</v>
      </c>
      <c r="S1390" s="0" t="s">
        <v>75</v>
      </c>
      <c r="T1390" s="0" t="s">
        <v>6106</v>
      </c>
    </row>
    <row r="1391" customFormat="false" ht="15" hidden="true" customHeight="false" outlineLevel="0" collapsed="false">
      <c r="A1391" s="170" t="n">
        <v>44471</v>
      </c>
      <c r="B1391" s="0" t="s">
        <v>5041</v>
      </c>
      <c r="C1391" s="1" t="n">
        <v>400</v>
      </c>
      <c r="D1391" s="0" t="s">
        <v>104</v>
      </c>
      <c r="E1391" s="0" t="s">
        <v>5042</v>
      </c>
      <c r="G1391" s="174" t="n">
        <f aca="false">MONTH(A1391)+100</f>
        <v>110</v>
      </c>
      <c r="H1391" s="0" t="n">
        <f aca="false">IF(MONTH(A1391)=MONTH(A1390),H1390+1,1001)</f>
        <v>1003</v>
      </c>
      <c r="I1391" s="0" t="str">
        <f aca="false">YEAR(A1391)&amp;RIGHT(G1391,2)&amp;RIGHT(H1391,3)</f>
        <v>202110003</v>
      </c>
      <c r="J1391" s="122" t="s">
        <v>7149</v>
      </c>
      <c r="L1391" s="0" t="s">
        <v>183</v>
      </c>
      <c r="M1391" s="0" t="s">
        <v>2313</v>
      </c>
      <c r="N1391" s="0" t="s">
        <v>80</v>
      </c>
      <c r="O1391" s="7" t="n">
        <v>0.473611111111111</v>
      </c>
      <c r="P1391" s="7" t="n">
        <v>0.486805555555556</v>
      </c>
      <c r="Q1391" s="0" t="s">
        <v>5043</v>
      </c>
      <c r="S1391" s="0" t="s">
        <v>75</v>
      </c>
      <c r="T1391" s="0" t="s">
        <v>6106</v>
      </c>
    </row>
    <row r="1392" customFormat="false" ht="15" hidden="false" customHeight="false" outlineLevel="0" collapsed="false">
      <c r="A1392" s="170" t="n">
        <v>44473</v>
      </c>
      <c r="B1392" s="0" t="s">
        <v>5044</v>
      </c>
      <c r="C1392" s="1" t="n">
        <v>500</v>
      </c>
      <c r="D1392" s="0" t="s">
        <v>821</v>
      </c>
      <c r="E1392" s="122" t="s">
        <v>5045</v>
      </c>
      <c r="F1392" s="0" t="s">
        <v>6088</v>
      </c>
      <c r="G1392" s="174" t="n">
        <f aca="false">MONTH(A1392)+100</f>
        <v>110</v>
      </c>
      <c r="H1392" s="0" t="n">
        <f aca="false">IF(MONTH(A1392)=MONTH(A1391),H1391+1,1001)</f>
        <v>1004</v>
      </c>
      <c r="I1392" s="0" t="str">
        <f aca="false">YEAR(A1392)&amp;RIGHT(G1392,2)&amp;RIGHT(H1392,3)</f>
        <v>202110004</v>
      </c>
      <c r="J1392" s="122" t="s">
        <v>7150</v>
      </c>
      <c r="K1392" s="0" t="s">
        <v>5046</v>
      </c>
      <c r="L1392" s="0" t="s">
        <v>183</v>
      </c>
      <c r="M1392" s="0" t="s">
        <v>2313</v>
      </c>
      <c r="N1392" s="0" t="s">
        <v>80</v>
      </c>
      <c r="O1392" s="7" t="n">
        <v>0.532638888888889</v>
      </c>
      <c r="P1392" s="7" t="n">
        <v>0.551388888888889</v>
      </c>
      <c r="Q1392" s="0" t="s">
        <v>5047</v>
      </c>
      <c r="S1392" s="0" t="s">
        <v>75</v>
      </c>
      <c r="T1392" s="0" t="s">
        <v>6091</v>
      </c>
    </row>
    <row r="1393" customFormat="false" ht="15" hidden="false" customHeight="false" outlineLevel="0" collapsed="false">
      <c r="A1393" s="170" t="n">
        <v>44473</v>
      </c>
      <c r="B1393" s="0" t="s">
        <v>5044</v>
      </c>
      <c r="C1393" s="1" t="n">
        <v>500</v>
      </c>
      <c r="D1393" s="0" t="s">
        <v>821</v>
      </c>
      <c r="E1393" s="0" t="s">
        <v>5045</v>
      </c>
      <c r="G1393" s="174" t="n">
        <f aca="false">MONTH(A1393)+100</f>
        <v>110</v>
      </c>
      <c r="H1393" s="0" t="n">
        <f aca="false">IF(MONTH(A1393)=MONTH(A1392),H1392+1,1001)</f>
        <v>1005</v>
      </c>
      <c r="I1393" s="0" t="str">
        <f aca="false">YEAR(A1393)&amp;RIGHT(G1393,2)&amp;RIGHT(H1393,3)</f>
        <v>202110005</v>
      </c>
      <c r="J1393" s="122" t="s">
        <v>7150</v>
      </c>
      <c r="K1393" s="0" t="s">
        <v>5046</v>
      </c>
      <c r="L1393" s="0" t="s">
        <v>183</v>
      </c>
      <c r="M1393" s="0" t="s">
        <v>2313</v>
      </c>
      <c r="N1393" s="0" t="s">
        <v>80</v>
      </c>
      <c r="O1393" s="7" t="n">
        <v>0.618055555555556</v>
      </c>
      <c r="P1393" s="7" t="n">
        <v>0.625694444444444</v>
      </c>
      <c r="Q1393" s="0" t="s">
        <v>5047</v>
      </c>
      <c r="S1393" s="0" t="s">
        <v>75</v>
      </c>
      <c r="T1393" s="0" t="s">
        <v>6091</v>
      </c>
    </row>
    <row r="1394" customFormat="false" ht="15" hidden="true" customHeight="false" outlineLevel="0" collapsed="false">
      <c r="A1394" s="170" t="n">
        <v>44474</v>
      </c>
      <c r="B1394" s="0" t="s">
        <v>5050</v>
      </c>
      <c r="C1394" s="1" t="n">
        <v>600</v>
      </c>
      <c r="D1394" s="0" t="s">
        <v>104</v>
      </c>
      <c r="E1394" s="0" t="s">
        <v>5051</v>
      </c>
      <c r="G1394" s="174" t="n">
        <f aca="false">MONTH(A1394)+100</f>
        <v>110</v>
      </c>
      <c r="H1394" s="0" t="n">
        <f aca="false">IF(MONTH(A1394)=MONTH(A1393),H1393+1,1001)</f>
        <v>1006</v>
      </c>
      <c r="I1394" s="0" t="str">
        <f aca="false">YEAR(A1394)&amp;RIGHT(G1394,2)&amp;RIGHT(H1394,3)</f>
        <v>202110006</v>
      </c>
      <c r="J1394" s="122" t="s">
        <v>7151</v>
      </c>
      <c r="L1394" s="0" t="s">
        <v>79</v>
      </c>
      <c r="M1394" s="0" t="s">
        <v>2313</v>
      </c>
      <c r="N1394" s="0" t="s">
        <v>80</v>
      </c>
      <c r="O1394" s="7" t="n">
        <v>0.240972222222222</v>
      </c>
      <c r="P1394" s="7" t="n">
        <v>0.299305555555556</v>
      </c>
      <c r="Q1394" s="0" t="s">
        <v>5052</v>
      </c>
      <c r="S1394" s="0" t="s">
        <v>75</v>
      </c>
      <c r="T1394" s="0" t="s">
        <v>6095</v>
      </c>
    </row>
    <row r="1395" customFormat="false" ht="15" hidden="true" customHeight="false" outlineLevel="0" collapsed="false">
      <c r="A1395" s="170" t="n">
        <v>44475</v>
      </c>
      <c r="B1395" s="0" t="s">
        <v>5053</v>
      </c>
      <c r="C1395" s="1" t="n">
        <v>1400</v>
      </c>
      <c r="D1395" s="0" t="s">
        <v>104</v>
      </c>
      <c r="E1395" s="0" t="s">
        <v>5054</v>
      </c>
      <c r="G1395" s="174" t="n">
        <f aca="false">MONTH(A1395)+100</f>
        <v>110</v>
      </c>
      <c r="H1395" s="0" t="n">
        <f aca="false">IF(MONTH(A1395)=MONTH(A1394),H1394+1,1001)</f>
        <v>1007</v>
      </c>
      <c r="I1395" s="0" t="str">
        <f aca="false">YEAR(A1395)&amp;RIGHT(G1395,2)&amp;RIGHT(H1395,3)</f>
        <v>202110007</v>
      </c>
      <c r="J1395" s="122" t="s">
        <v>7152</v>
      </c>
      <c r="L1395" s="0" t="s">
        <v>131</v>
      </c>
      <c r="M1395" s="0" t="s">
        <v>2313</v>
      </c>
      <c r="N1395" s="0" t="s">
        <v>80</v>
      </c>
      <c r="O1395" s="7" t="n">
        <v>0.478472222222222</v>
      </c>
      <c r="P1395" s="7" t="n">
        <v>0.479166666666667</v>
      </c>
      <c r="Q1395" s="0" t="s">
        <v>5055</v>
      </c>
      <c r="S1395" s="0" t="s">
        <v>75</v>
      </c>
      <c r="T1395" s="0" t="s">
        <v>6089</v>
      </c>
    </row>
    <row r="1396" customFormat="false" ht="15" hidden="true" customHeight="false" outlineLevel="0" collapsed="false">
      <c r="A1396" s="170" t="n">
        <v>44475</v>
      </c>
      <c r="B1396" s="0" t="s">
        <v>1314</v>
      </c>
      <c r="C1396" s="1" t="n">
        <v>300</v>
      </c>
      <c r="D1396" s="0" t="s">
        <v>104</v>
      </c>
      <c r="E1396" s="0" t="s">
        <v>1466</v>
      </c>
      <c r="G1396" s="174" t="n">
        <f aca="false">MONTH(A1396)+100</f>
        <v>110</v>
      </c>
      <c r="H1396" s="0" t="n">
        <f aca="false">IF(MONTH(A1396)=MONTH(A1395),H1395+1,1001)</f>
        <v>1008</v>
      </c>
      <c r="I1396" s="0" t="str">
        <f aca="false">YEAR(A1396)&amp;RIGHT(G1396,2)&amp;RIGHT(H1396,3)</f>
        <v>202110008</v>
      </c>
      <c r="J1396" s="122" t="s">
        <v>6325</v>
      </c>
      <c r="L1396" s="0" t="s">
        <v>159</v>
      </c>
      <c r="M1396" s="0" t="s">
        <v>2313</v>
      </c>
      <c r="N1396" s="0" t="s">
        <v>80</v>
      </c>
      <c r="O1396" s="7" t="n">
        <v>0.586111111111111</v>
      </c>
      <c r="P1396" s="7" t="n">
        <v>0.625694444444444</v>
      </c>
      <c r="Q1396" s="0" t="s">
        <v>1467</v>
      </c>
      <c r="S1396" s="0" t="s">
        <v>75</v>
      </c>
      <c r="T1396" s="0" t="s">
        <v>6089</v>
      </c>
    </row>
    <row r="1397" customFormat="false" ht="15" hidden="false" customHeight="false" outlineLevel="0" collapsed="false">
      <c r="A1397" s="170" t="n">
        <v>44476</v>
      </c>
      <c r="B1397" s="0" t="s">
        <v>5065</v>
      </c>
      <c r="C1397" s="1" t="n">
        <v>400</v>
      </c>
      <c r="D1397" s="0" t="s">
        <v>821</v>
      </c>
      <c r="E1397" s="0" t="s">
        <v>5066</v>
      </c>
      <c r="G1397" s="174" t="n">
        <f aca="false">MONTH(A1397)+100</f>
        <v>110</v>
      </c>
      <c r="H1397" s="0" t="n">
        <f aca="false">IF(MONTH(A1397)=MONTH(A1396),H1396+1,1001)</f>
        <v>1009</v>
      </c>
      <c r="I1397" s="0" t="str">
        <f aca="false">YEAR(A1397)&amp;RIGHT(G1397,2)&amp;RIGHT(H1397,3)</f>
        <v>202110009</v>
      </c>
      <c r="J1397" s="122" t="s">
        <v>7153</v>
      </c>
      <c r="K1397" s="0" t="s">
        <v>5067</v>
      </c>
      <c r="L1397" s="0" t="s">
        <v>85</v>
      </c>
      <c r="M1397" s="0" t="s">
        <v>2313</v>
      </c>
      <c r="N1397" s="0" t="s">
        <v>80</v>
      </c>
      <c r="O1397" s="7" t="n">
        <v>0.588888888888889</v>
      </c>
      <c r="P1397" s="7" t="n">
        <v>0.609027777777778</v>
      </c>
      <c r="Q1397" s="0" t="s">
        <v>5068</v>
      </c>
      <c r="S1397" s="0" t="s">
        <v>115</v>
      </c>
      <c r="T1397" s="0" t="s">
        <v>6097</v>
      </c>
    </row>
    <row r="1398" customFormat="false" ht="15" hidden="true" customHeight="false" outlineLevel="0" collapsed="false">
      <c r="A1398" s="170" t="n">
        <v>44478</v>
      </c>
      <c r="B1398" s="0" t="s">
        <v>5069</v>
      </c>
      <c r="C1398" s="1" t="n">
        <v>400</v>
      </c>
      <c r="D1398" s="0" t="s">
        <v>104</v>
      </c>
      <c r="E1398" s="0" t="s">
        <v>5070</v>
      </c>
      <c r="G1398" s="174" t="n">
        <f aca="false">MONTH(A1398)+100</f>
        <v>110</v>
      </c>
      <c r="H1398" s="0" t="n">
        <f aca="false">IF(MONTH(A1398)=MONTH(A1397),H1397+1,1001)</f>
        <v>1010</v>
      </c>
      <c r="I1398" s="0" t="str">
        <f aca="false">YEAR(A1398)&amp;RIGHT(G1398,2)&amp;RIGHT(H1398,3)</f>
        <v>202110010</v>
      </c>
      <c r="J1398" s="122" t="s">
        <v>7154</v>
      </c>
      <c r="L1398" s="0" t="s">
        <v>314</v>
      </c>
      <c r="M1398" s="0" t="s">
        <v>2313</v>
      </c>
      <c r="N1398" s="0" t="s">
        <v>80</v>
      </c>
      <c r="O1398" s="7" t="n">
        <v>0.414583333333333</v>
      </c>
      <c r="P1398" s="7" t="n">
        <v>0.418055555555556</v>
      </c>
      <c r="Q1398" s="0" t="s">
        <v>5071</v>
      </c>
      <c r="S1398" s="0" t="s">
        <v>115</v>
      </c>
      <c r="T1398" s="0" t="s">
        <v>6106</v>
      </c>
    </row>
    <row r="1399" customFormat="false" ht="15" hidden="false" customHeight="false" outlineLevel="0" collapsed="false">
      <c r="A1399" s="170" t="n">
        <v>44481</v>
      </c>
      <c r="B1399" s="0" t="s">
        <v>5074</v>
      </c>
      <c r="C1399" s="1" t="n">
        <v>350</v>
      </c>
      <c r="D1399" s="0" t="s">
        <v>821</v>
      </c>
      <c r="E1399" s="0" t="s">
        <v>5075</v>
      </c>
      <c r="G1399" s="174" t="n">
        <f aca="false">MONTH(A1399)+100</f>
        <v>110</v>
      </c>
      <c r="H1399" s="0" t="n">
        <f aca="false">IF(MONTH(A1399)=MONTH(A1398),H1398+1,1001)</f>
        <v>1011</v>
      </c>
      <c r="I1399" s="0" t="str">
        <f aca="false">YEAR(A1399)&amp;RIGHT(G1399,2)&amp;RIGHT(H1399,3)</f>
        <v>202110011</v>
      </c>
      <c r="J1399" s="122" t="s">
        <v>7155</v>
      </c>
      <c r="K1399" s="0" t="s">
        <v>233</v>
      </c>
      <c r="L1399" s="0" t="s">
        <v>183</v>
      </c>
      <c r="M1399" s="0" t="s">
        <v>2313</v>
      </c>
      <c r="N1399" s="0" t="s">
        <v>80</v>
      </c>
      <c r="O1399" s="7" t="n">
        <v>0.458333333333333</v>
      </c>
      <c r="P1399" s="7" t="n">
        <v>0.479166666666667</v>
      </c>
      <c r="Q1399" s="0" t="s">
        <v>5076</v>
      </c>
      <c r="S1399" s="0" t="s">
        <v>115</v>
      </c>
      <c r="T1399" s="0" t="s">
        <v>6095</v>
      </c>
    </row>
    <row r="1400" customFormat="false" ht="15" hidden="false" customHeight="false" outlineLevel="0" collapsed="false">
      <c r="A1400" s="170" t="n">
        <v>44481</v>
      </c>
      <c r="B1400" s="0" t="s">
        <v>2037</v>
      </c>
      <c r="C1400" s="1" t="n">
        <v>400</v>
      </c>
      <c r="D1400" s="0" t="s">
        <v>821</v>
      </c>
      <c r="E1400" s="0" t="s">
        <v>2038</v>
      </c>
      <c r="G1400" s="174" t="n">
        <f aca="false">MONTH(A1400)+100</f>
        <v>110</v>
      </c>
      <c r="H1400" s="0" t="n">
        <f aca="false">IF(MONTH(A1400)=MONTH(A1399),H1399+1,1001)</f>
        <v>1012</v>
      </c>
      <c r="I1400" s="0" t="str">
        <f aca="false">YEAR(A1400)&amp;RIGHT(G1400,2)&amp;RIGHT(H1400,3)</f>
        <v>202110012</v>
      </c>
      <c r="J1400" s="122" t="s">
        <v>6463</v>
      </c>
      <c r="K1400" s="0" t="s">
        <v>2039</v>
      </c>
      <c r="L1400" s="0" t="s">
        <v>1227</v>
      </c>
      <c r="M1400" s="0" t="s">
        <v>2313</v>
      </c>
      <c r="N1400" s="0" t="s">
        <v>80</v>
      </c>
      <c r="O1400" s="7" t="n">
        <v>0.625</v>
      </c>
      <c r="P1400" s="7" t="n">
        <v>0.625</v>
      </c>
      <c r="Q1400" s="0" t="s">
        <v>2040</v>
      </c>
      <c r="S1400" s="0" t="s">
        <v>115</v>
      </c>
      <c r="T1400" s="0" t="s">
        <v>6095</v>
      </c>
    </row>
    <row r="1401" customFormat="false" ht="15" hidden="false" customHeight="false" outlineLevel="0" collapsed="false">
      <c r="A1401" s="170" t="n">
        <v>44481</v>
      </c>
      <c r="B1401" s="0" t="s">
        <v>2037</v>
      </c>
      <c r="C1401" s="1" t="n">
        <v>400</v>
      </c>
      <c r="D1401" s="0" t="s">
        <v>821</v>
      </c>
      <c r="E1401" s="0" t="s">
        <v>2038</v>
      </c>
      <c r="G1401" s="174" t="n">
        <f aca="false">MONTH(A1401)+100</f>
        <v>110</v>
      </c>
      <c r="H1401" s="0" t="n">
        <f aca="false">IF(MONTH(A1401)=MONTH(A1400),H1400+1,1001)</f>
        <v>1013</v>
      </c>
      <c r="I1401" s="0" t="str">
        <f aca="false">YEAR(A1401)&amp;RIGHT(G1401,2)&amp;RIGHT(H1401,3)</f>
        <v>202110013</v>
      </c>
      <c r="J1401" s="122" t="s">
        <v>6463</v>
      </c>
      <c r="K1401" s="0" t="s">
        <v>2039</v>
      </c>
      <c r="L1401" s="0" t="s">
        <v>1227</v>
      </c>
      <c r="M1401" s="0" t="s">
        <v>2313</v>
      </c>
      <c r="N1401" s="0" t="s">
        <v>80</v>
      </c>
      <c r="O1401" s="7" t="n">
        <v>0.645833333333333</v>
      </c>
      <c r="P1401" s="7" t="n">
        <v>0.645833333333333</v>
      </c>
      <c r="Q1401" s="0" t="s">
        <v>2041</v>
      </c>
      <c r="S1401" s="0" t="s">
        <v>115</v>
      </c>
      <c r="T1401" s="0" t="s">
        <v>6095</v>
      </c>
    </row>
    <row r="1402" customFormat="false" ht="15" hidden="false" customHeight="false" outlineLevel="0" collapsed="false">
      <c r="A1402" s="170" t="n">
        <v>44481</v>
      </c>
      <c r="B1402" s="0" t="s">
        <v>2037</v>
      </c>
      <c r="C1402" s="1" t="n">
        <v>350</v>
      </c>
      <c r="D1402" s="0" t="s">
        <v>821</v>
      </c>
      <c r="E1402" s="0" t="s">
        <v>2038</v>
      </c>
      <c r="G1402" s="174" t="n">
        <f aca="false">MONTH(A1402)+100</f>
        <v>110</v>
      </c>
      <c r="H1402" s="0" t="n">
        <f aca="false">IF(MONTH(A1402)=MONTH(A1401),H1401+1,1001)</f>
        <v>1014</v>
      </c>
      <c r="I1402" s="0" t="str">
        <f aca="false">YEAR(A1402)&amp;RIGHT(G1402,2)&amp;RIGHT(H1402,3)</f>
        <v>202110014</v>
      </c>
      <c r="J1402" s="122" t="s">
        <v>6463</v>
      </c>
      <c r="K1402" s="0" t="s">
        <v>2039</v>
      </c>
      <c r="L1402" s="0" t="s">
        <v>1227</v>
      </c>
      <c r="M1402" s="0" t="s">
        <v>2313</v>
      </c>
      <c r="N1402" s="0" t="s">
        <v>80</v>
      </c>
      <c r="O1402" s="7" t="n">
        <v>0.666666666666667</v>
      </c>
      <c r="P1402" s="7" t="n">
        <v>0.6875</v>
      </c>
      <c r="Q1402" s="0" t="s">
        <v>2042</v>
      </c>
      <c r="S1402" s="0" t="s">
        <v>115</v>
      </c>
      <c r="T1402" s="0" t="s">
        <v>6095</v>
      </c>
    </row>
    <row r="1403" customFormat="false" ht="15" hidden="false" customHeight="false" outlineLevel="0" collapsed="false">
      <c r="A1403" s="170" t="n">
        <v>44481</v>
      </c>
      <c r="B1403" s="0" t="s">
        <v>5077</v>
      </c>
      <c r="C1403" s="1" t="n">
        <v>400</v>
      </c>
      <c r="D1403" s="0" t="s">
        <v>821</v>
      </c>
      <c r="E1403" s="0" t="s">
        <v>5078</v>
      </c>
      <c r="G1403" s="174" t="n">
        <f aca="false">MONTH(A1403)+100</f>
        <v>110</v>
      </c>
      <c r="H1403" s="0" t="n">
        <f aca="false">IF(MONTH(A1403)=MONTH(A1402),H1402+1,1001)</f>
        <v>1015</v>
      </c>
      <c r="I1403" s="0" t="str">
        <f aca="false">YEAR(A1403)&amp;RIGHT(G1403,2)&amp;RIGHT(H1403,3)</f>
        <v>202110015</v>
      </c>
      <c r="J1403" s="122" t="s">
        <v>7156</v>
      </c>
      <c r="K1403" s="0" t="s">
        <v>5079</v>
      </c>
      <c r="L1403" s="0" t="s">
        <v>131</v>
      </c>
      <c r="M1403" s="0" t="s">
        <v>2313</v>
      </c>
      <c r="N1403" s="0" t="s">
        <v>80</v>
      </c>
      <c r="O1403" s="7" t="n">
        <v>0.708333333333333</v>
      </c>
      <c r="P1403" s="7" t="n">
        <v>0.75</v>
      </c>
      <c r="Q1403" s="0" t="s">
        <v>5080</v>
      </c>
      <c r="S1403" s="0" t="s">
        <v>115</v>
      </c>
      <c r="T1403" s="0" t="s">
        <v>6095</v>
      </c>
    </row>
    <row r="1404" customFormat="false" ht="15" hidden="false" customHeight="false" outlineLevel="0" collapsed="false">
      <c r="A1404" s="170" t="n">
        <v>44481</v>
      </c>
      <c r="B1404" s="0" t="s">
        <v>5081</v>
      </c>
      <c r="C1404" s="1" t="n">
        <v>380</v>
      </c>
      <c r="D1404" s="0" t="s">
        <v>821</v>
      </c>
      <c r="E1404" s="0" t="s">
        <v>5082</v>
      </c>
      <c r="G1404" s="174" t="n">
        <f aca="false">MONTH(A1404)+100</f>
        <v>110</v>
      </c>
      <c r="H1404" s="0" t="n">
        <f aca="false">IF(MONTH(A1404)=MONTH(A1403),H1403+1,1001)</f>
        <v>1016</v>
      </c>
      <c r="I1404" s="0" t="str">
        <f aca="false">YEAR(A1404)&amp;RIGHT(G1404,2)&amp;RIGHT(H1404,3)</f>
        <v>202110016</v>
      </c>
      <c r="J1404" s="122" t="s">
        <v>7157</v>
      </c>
      <c r="K1404" s="0" t="s">
        <v>5083</v>
      </c>
      <c r="L1404" s="0" t="s">
        <v>159</v>
      </c>
      <c r="M1404" s="0" t="s">
        <v>2313</v>
      </c>
      <c r="N1404" s="0" t="s">
        <v>80</v>
      </c>
      <c r="O1404" s="85" t="n">
        <v>0.833333333333333</v>
      </c>
      <c r="P1404" s="85" t="n">
        <v>0.833333333333333</v>
      </c>
      <c r="Q1404" s="0" t="s">
        <v>5084</v>
      </c>
      <c r="S1404" s="0" t="s">
        <v>115</v>
      </c>
      <c r="T1404" s="0" t="s">
        <v>6095</v>
      </c>
    </row>
    <row r="1405" customFormat="false" ht="15" hidden="true" customHeight="false" outlineLevel="0" collapsed="false">
      <c r="A1405" s="170" t="n">
        <v>44481</v>
      </c>
      <c r="B1405" s="0" t="s">
        <v>204</v>
      </c>
      <c r="C1405" s="1" t="n">
        <v>450</v>
      </c>
      <c r="D1405" s="0" t="s">
        <v>104</v>
      </c>
      <c r="E1405" s="0" t="s">
        <v>205</v>
      </c>
      <c r="G1405" s="174" t="n">
        <f aca="false">MONTH(A1405)+100</f>
        <v>110</v>
      </c>
      <c r="H1405" s="0" t="n">
        <f aca="false">IF(MONTH(A1405)=MONTH(A1404),H1404+1,1001)</f>
        <v>1017</v>
      </c>
      <c r="I1405" s="0" t="str">
        <f aca="false">YEAR(A1405)&amp;RIGHT(G1405,2)&amp;RIGHT(H1405,3)</f>
        <v>202110017</v>
      </c>
      <c r="J1405" s="122" t="s">
        <v>6107</v>
      </c>
      <c r="K1405" s="0" t="s">
        <v>204</v>
      </c>
      <c r="L1405" s="0" t="s">
        <v>79</v>
      </c>
      <c r="M1405" s="0" t="s">
        <v>2313</v>
      </c>
      <c r="N1405" s="0" t="s">
        <v>80</v>
      </c>
      <c r="O1405" s="7" t="n">
        <v>0.375</v>
      </c>
      <c r="P1405" s="7" t="n">
        <v>0.375</v>
      </c>
      <c r="Q1405" s="0" t="s">
        <v>207</v>
      </c>
      <c r="S1405" s="0" t="s">
        <v>115</v>
      </c>
      <c r="T1405" s="0" t="s">
        <v>6095</v>
      </c>
    </row>
    <row r="1406" customFormat="false" ht="15" hidden="true" customHeight="false" outlineLevel="0" collapsed="false">
      <c r="A1406" s="170" t="n">
        <v>44482</v>
      </c>
      <c r="B1406" s="0" t="s">
        <v>5085</v>
      </c>
      <c r="C1406" s="1" t="n">
        <v>300</v>
      </c>
      <c r="D1406" s="0" t="s">
        <v>104</v>
      </c>
      <c r="E1406" s="0" t="s">
        <v>5086</v>
      </c>
      <c r="G1406" s="174" t="n">
        <f aca="false">MONTH(A1406)+100</f>
        <v>110</v>
      </c>
      <c r="H1406" s="0" t="n">
        <f aca="false">IF(MONTH(A1406)=MONTH(A1405),H1405+1,1001)</f>
        <v>1018</v>
      </c>
      <c r="I1406" s="0" t="str">
        <f aca="false">YEAR(A1406)&amp;RIGHT(G1406,2)&amp;RIGHT(H1406,3)</f>
        <v>202110018</v>
      </c>
      <c r="J1406" s="122" t="s">
        <v>7158</v>
      </c>
      <c r="L1406" s="0" t="s">
        <v>100</v>
      </c>
      <c r="M1406" s="0" t="s">
        <v>2313</v>
      </c>
      <c r="N1406" s="0" t="s">
        <v>80</v>
      </c>
      <c r="O1406" s="7" t="n">
        <v>0.425694444444444</v>
      </c>
      <c r="P1406" s="7" t="n">
        <v>0.4375</v>
      </c>
      <c r="Q1406" s="0" t="s">
        <v>5087</v>
      </c>
      <c r="S1406" s="0" t="s">
        <v>115</v>
      </c>
      <c r="T1406" s="0" t="s">
        <v>6089</v>
      </c>
    </row>
    <row r="1407" customFormat="false" ht="15" hidden="true" customHeight="false" outlineLevel="0" collapsed="false">
      <c r="A1407" s="170" t="n">
        <v>44484</v>
      </c>
      <c r="B1407" s="0" t="s">
        <v>204</v>
      </c>
      <c r="C1407" s="1" t="n">
        <v>450</v>
      </c>
      <c r="D1407" s="0" t="s">
        <v>104</v>
      </c>
      <c r="E1407" s="0" t="s">
        <v>205</v>
      </c>
      <c r="G1407" s="174" t="n">
        <f aca="false">MONTH(A1407)+100</f>
        <v>110</v>
      </c>
      <c r="H1407" s="0" t="n">
        <f aca="false">IF(MONTH(A1407)=MONTH(A1406),H1406+1,1001)</f>
        <v>1019</v>
      </c>
      <c r="I1407" s="0" t="str">
        <f aca="false">YEAR(A1407)&amp;RIGHT(G1407,2)&amp;RIGHT(H1407,3)</f>
        <v>202110019</v>
      </c>
      <c r="J1407" s="122" t="s">
        <v>6107</v>
      </c>
      <c r="K1407" s="0" t="s">
        <v>204</v>
      </c>
      <c r="L1407" s="0" t="s">
        <v>79</v>
      </c>
      <c r="M1407" s="0" t="s">
        <v>2313</v>
      </c>
      <c r="N1407" s="0" t="s">
        <v>80</v>
      </c>
      <c r="O1407" s="7" t="n">
        <v>0.633333333333333</v>
      </c>
      <c r="P1407" s="7" t="n">
        <v>0.672222222222222</v>
      </c>
      <c r="Q1407" s="0" t="s">
        <v>207</v>
      </c>
      <c r="S1407" s="0" t="s">
        <v>332</v>
      </c>
      <c r="T1407" s="0" t="s">
        <v>5143</v>
      </c>
    </row>
    <row r="1408" customFormat="false" ht="15" hidden="true" customHeight="false" outlineLevel="0" collapsed="false">
      <c r="A1408" s="170" t="n">
        <v>44484</v>
      </c>
      <c r="B1408" s="0" t="s">
        <v>5053</v>
      </c>
      <c r="C1408" s="1" t="n">
        <v>1000</v>
      </c>
      <c r="D1408" s="0" t="s">
        <v>104</v>
      </c>
      <c r="E1408" s="0" t="s">
        <v>5088</v>
      </c>
      <c r="G1408" s="174" t="n">
        <f aca="false">MONTH(A1408)+100</f>
        <v>110</v>
      </c>
      <c r="H1408" s="0" t="n">
        <f aca="false">IF(MONTH(A1408)=MONTH(A1407),H1407+1,1001)</f>
        <v>1020</v>
      </c>
      <c r="I1408" s="0" t="str">
        <f aca="false">YEAR(A1408)&amp;RIGHT(G1408,2)&amp;RIGHT(H1408,3)</f>
        <v>202110020</v>
      </c>
      <c r="J1408" s="122" t="s">
        <v>7159</v>
      </c>
      <c r="L1408" s="0" t="s">
        <v>131</v>
      </c>
      <c r="M1408" s="0" t="s">
        <v>2313</v>
      </c>
      <c r="N1408" s="0" t="s">
        <v>80</v>
      </c>
      <c r="O1408" s="7" t="n">
        <v>0.85625</v>
      </c>
      <c r="P1408" s="7" t="n">
        <v>0.927777777777778</v>
      </c>
      <c r="Q1408" s="0" t="s">
        <v>5059</v>
      </c>
      <c r="S1408" s="0" t="s">
        <v>332</v>
      </c>
      <c r="T1408" s="0" t="s">
        <v>5143</v>
      </c>
    </row>
    <row r="1409" customFormat="false" ht="15" hidden="true" customHeight="false" outlineLevel="0" collapsed="false">
      <c r="A1409" s="170" t="n">
        <v>44485</v>
      </c>
      <c r="B1409" s="0" t="s">
        <v>2310</v>
      </c>
      <c r="C1409" s="1" t="n">
        <v>480</v>
      </c>
      <c r="D1409" s="0" t="s">
        <v>821</v>
      </c>
      <c r="E1409" s="0" t="n">
        <v>79841793</v>
      </c>
      <c r="G1409" s="174" t="n">
        <f aca="false">MONTH(A1409)+100</f>
        <v>110</v>
      </c>
      <c r="H1409" s="0" t="n">
        <f aca="false">IF(MONTH(A1409)=MONTH(A1408),H1408+1,1001)</f>
        <v>1021</v>
      </c>
      <c r="I1409" s="0" t="str">
        <f aca="false">YEAR(A1409)&amp;RIGHT(G1409,2)&amp;RIGHT(H1409,3)</f>
        <v>202110021</v>
      </c>
      <c r="J1409" s="122" t="s">
        <v>6527</v>
      </c>
      <c r="K1409" s="0" t="s">
        <v>2312</v>
      </c>
      <c r="L1409" s="0" t="s">
        <v>228</v>
      </c>
      <c r="M1409" s="0" t="s">
        <v>2313</v>
      </c>
      <c r="N1409" s="0" t="s">
        <v>72</v>
      </c>
      <c r="O1409" s="57" t="n">
        <v>0.291666666666667</v>
      </c>
      <c r="P1409" s="57" t="n">
        <v>0.291666666666667</v>
      </c>
      <c r="Q1409" s="0" t="s">
        <v>230</v>
      </c>
      <c r="R1409" s="0" t="s">
        <v>5089</v>
      </c>
      <c r="S1409" s="0" t="s">
        <v>332</v>
      </c>
      <c r="T1409" s="0" t="s">
        <v>6106</v>
      </c>
    </row>
    <row r="1410" customFormat="false" ht="15" hidden="false" customHeight="false" outlineLevel="0" collapsed="false">
      <c r="A1410" s="170" t="n">
        <v>44487</v>
      </c>
      <c r="B1410" s="0" t="s">
        <v>5090</v>
      </c>
      <c r="C1410" s="1" t="n">
        <v>380</v>
      </c>
      <c r="D1410" s="0" t="s">
        <v>821</v>
      </c>
      <c r="E1410" s="0" t="s">
        <v>5091</v>
      </c>
      <c r="G1410" s="174" t="n">
        <f aca="false">MONTH(A1410)+100</f>
        <v>110</v>
      </c>
      <c r="H1410" s="0" t="n">
        <f aca="false">IF(MONTH(A1410)=MONTH(A1409),H1409+1,1001)</f>
        <v>1022</v>
      </c>
      <c r="I1410" s="0" t="str">
        <f aca="false">YEAR(A1410)&amp;RIGHT(G1410,2)&amp;RIGHT(H1410,3)</f>
        <v>202110022</v>
      </c>
      <c r="J1410" s="122" t="s">
        <v>7160</v>
      </c>
      <c r="K1410" s="0" t="s">
        <v>5092</v>
      </c>
      <c r="L1410" s="0" t="s">
        <v>113</v>
      </c>
      <c r="M1410" s="0" t="s">
        <v>2313</v>
      </c>
      <c r="N1410" s="0" t="s">
        <v>80</v>
      </c>
      <c r="O1410" s="7" t="n">
        <v>0.463194444444444</v>
      </c>
      <c r="P1410" s="7" t="n">
        <v>0.495138888888889</v>
      </c>
      <c r="Q1410" s="0" t="s">
        <v>5093</v>
      </c>
      <c r="S1410" s="0" t="s">
        <v>332</v>
      </c>
      <c r="T1410" s="0" t="s">
        <v>6091</v>
      </c>
    </row>
    <row r="1411" customFormat="false" ht="15" hidden="false" customHeight="false" outlineLevel="0" collapsed="false">
      <c r="A1411" s="170" t="n">
        <v>44487</v>
      </c>
      <c r="B1411" s="0" t="s">
        <v>68</v>
      </c>
      <c r="C1411" s="1" t="n">
        <v>450</v>
      </c>
      <c r="D1411" s="0" t="s">
        <v>69</v>
      </c>
      <c r="E1411" s="0" t="s">
        <v>70</v>
      </c>
      <c r="G1411" s="174" t="n">
        <f aca="false">MONTH(A1411)+100</f>
        <v>110</v>
      </c>
      <c r="H1411" s="0" t="n">
        <f aca="false">IF(MONTH(A1411)=MONTH(A1410),H1410+1,1001)</f>
        <v>1023</v>
      </c>
      <c r="I1411" s="0" t="str">
        <f aca="false">YEAR(A1411)&amp;RIGHT(G1411,2)&amp;RIGHT(H1411,3)</f>
        <v>202110023</v>
      </c>
      <c r="J1411" s="122" t="n">
        <v>202003001</v>
      </c>
      <c r="K1411" s="0" t="s">
        <v>71</v>
      </c>
      <c r="L1411" s="0" t="s">
        <v>113</v>
      </c>
      <c r="M1411" s="0" t="s">
        <v>2313</v>
      </c>
      <c r="N1411" s="0" t="s">
        <v>80</v>
      </c>
      <c r="O1411" s="7" t="n">
        <v>0.583333333333333</v>
      </c>
      <c r="P1411" s="7" t="n">
        <v>0.613888888888889</v>
      </c>
      <c r="Q1411" s="0" t="s">
        <v>74</v>
      </c>
      <c r="S1411" s="0" t="s">
        <v>332</v>
      </c>
      <c r="T1411" s="0" t="s">
        <v>6091</v>
      </c>
    </row>
    <row r="1412" customFormat="false" ht="15" hidden="false" customHeight="false" outlineLevel="0" collapsed="false">
      <c r="A1412" s="170" t="n">
        <v>44488</v>
      </c>
      <c r="B1412" s="0" t="s">
        <v>5094</v>
      </c>
      <c r="C1412" s="1" t="n">
        <v>350</v>
      </c>
      <c r="D1412" s="0" t="s">
        <v>821</v>
      </c>
      <c r="E1412" s="0" t="s">
        <v>5095</v>
      </c>
      <c r="G1412" s="174" t="n">
        <f aca="false">MONTH(A1412)+100</f>
        <v>110</v>
      </c>
      <c r="H1412" s="0" t="n">
        <f aca="false">IF(MONTH(A1412)=MONTH(A1411),H1411+1,1001)</f>
        <v>1024</v>
      </c>
      <c r="I1412" s="0" t="str">
        <f aca="false">YEAR(A1412)&amp;RIGHT(G1412,2)&amp;RIGHT(H1412,3)</f>
        <v>202110024</v>
      </c>
      <c r="J1412" s="122" t="s">
        <v>7161</v>
      </c>
      <c r="K1412" s="0" t="s">
        <v>5096</v>
      </c>
      <c r="L1412" s="0" t="s">
        <v>187</v>
      </c>
      <c r="M1412" s="0" t="s">
        <v>2313</v>
      </c>
      <c r="N1412" s="0" t="s">
        <v>80</v>
      </c>
      <c r="O1412" s="7" t="n">
        <v>0.846527777777778</v>
      </c>
      <c r="P1412" s="7" t="n">
        <v>0.858333333333333</v>
      </c>
      <c r="Q1412" s="0" t="s">
        <v>5097</v>
      </c>
      <c r="S1412" s="0" t="s">
        <v>332</v>
      </c>
      <c r="T1412" s="0" t="s">
        <v>6095</v>
      </c>
    </row>
    <row r="1413" customFormat="false" ht="15" hidden="true" customHeight="false" outlineLevel="0" collapsed="false">
      <c r="A1413" s="170" t="n">
        <v>44488</v>
      </c>
      <c r="B1413" s="0" t="s">
        <v>5098</v>
      </c>
      <c r="C1413" s="1" t="n">
        <v>300</v>
      </c>
      <c r="D1413" s="0" t="s">
        <v>104</v>
      </c>
      <c r="E1413" s="0" t="s">
        <v>5099</v>
      </c>
      <c r="G1413" s="174" t="n">
        <f aca="false">MONTH(A1413)+100</f>
        <v>110</v>
      </c>
      <c r="H1413" s="0" t="n">
        <f aca="false">IF(MONTH(A1413)=MONTH(A1412),H1412+1,1001)</f>
        <v>1025</v>
      </c>
      <c r="I1413" s="0" t="str">
        <f aca="false">YEAR(A1413)&amp;RIGHT(G1413,2)&amp;RIGHT(H1413,3)</f>
        <v>202110025</v>
      </c>
      <c r="J1413" s="122" t="s">
        <v>7162</v>
      </c>
      <c r="L1413" s="0" t="s">
        <v>183</v>
      </c>
      <c r="N1413" s="0" t="s">
        <v>80</v>
      </c>
      <c r="O1413" s="7" t="n">
        <v>0.871527777777778</v>
      </c>
      <c r="P1413" s="7" t="n">
        <v>0.89375</v>
      </c>
      <c r="Q1413" s="0" t="s">
        <v>5100</v>
      </c>
      <c r="S1413" s="0" t="s">
        <v>332</v>
      </c>
      <c r="T1413" s="0" t="s">
        <v>6095</v>
      </c>
    </row>
    <row r="1414" customFormat="false" ht="15" hidden="true" customHeight="false" outlineLevel="0" collapsed="false">
      <c r="A1414" s="170" t="n">
        <v>44489</v>
      </c>
      <c r="B1414" s="0" t="s">
        <v>3480</v>
      </c>
      <c r="C1414" s="1" t="n">
        <v>490</v>
      </c>
      <c r="D1414" s="0" t="s">
        <v>821</v>
      </c>
      <c r="E1414" s="0" t="n">
        <v>73521825</v>
      </c>
      <c r="G1414" s="174" t="n">
        <f aca="false">MONTH(A1414)+100</f>
        <v>110</v>
      </c>
      <c r="H1414" s="0" t="n">
        <f aca="false">IF(MONTH(A1414)=MONTH(A1413),H1413+1,1001)</f>
        <v>1026</v>
      </c>
      <c r="I1414" s="0" t="str">
        <f aca="false">YEAR(A1414)&amp;RIGHT(G1414,2)&amp;RIGHT(H1414,3)</f>
        <v>202110026</v>
      </c>
      <c r="J1414" s="122" t="s">
        <v>6794</v>
      </c>
      <c r="K1414" s="0" t="s">
        <v>3482</v>
      </c>
      <c r="L1414" s="0" t="s">
        <v>79</v>
      </c>
      <c r="M1414" s="0" t="s">
        <v>2313</v>
      </c>
      <c r="N1414" s="0" t="s">
        <v>80</v>
      </c>
      <c r="O1414" s="7" t="n">
        <v>0.572222222222222</v>
      </c>
      <c r="P1414" s="7" t="n">
        <v>0.616666666666667</v>
      </c>
      <c r="Q1414" s="0" t="s">
        <v>3483</v>
      </c>
      <c r="S1414" s="0" t="s">
        <v>332</v>
      </c>
      <c r="T1414" s="0" t="s">
        <v>6089</v>
      </c>
    </row>
    <row r="1415" customFormat="false" ht="15" hidden="false" customHeight="false" outlineLevel="0" collapsed="false">
      <c r="A1415" s="170" t="n">
        <v>44489</v>
      </c>
      <c r="B1415" s="0" t="s">
        <v>5102</v>
      </c>
      <c r="C1415" s="1" t="n">
        <v>330</v>
      </c>
      <c r="D1415" s="0" t="s">
        <v>821</v>
      </c>
      <c r="E1415" s="0" t="s">
        <v>5103</v>
      </c>
      <c r="G1415" s="174" t="n">
        <f aca="false">MONTH(A1415)+100</f>
        <v>110</v>
      </c>
      <c r="H1415" s="0" t="n">
        <f aca="false">IF(MONTH(A1415)=MONTH(A1414),H1414+1,1001)</f>
        <v>1027</v>
      </c>
      <c r="I1415" s="0" t="str">
        <f aca="false">YEAR(A1415)&amp;RIGHT(G1415,2)&amp;RIGHT(H1415,3)</f>
        <v>202110027</v>
      </c>
      <c r="J1415" s="122" t="s">
        <v>7163</v>
      </c>
      <c r="K1415" s="0" t="s">
        <v>5104</v>
      </c>
      <c r="L1415" s="0" t="s">
        <v>183</v>
      </c>
      <c r="M1415" s="0" t="s">
        <v>2313</v>
      </c>
      <c r="N1415" s="0" t="s">
        <v>80</v>
      </c>
      <c r="O1415" s="7" t="n">
        <v>0.723611111111111</v>
      </c>
      <c r="P1415" s="7" t="n">
        <v>0.747916666666667</v>
      </c>
      <c r="Q1415" s="0" t="s">
        <v>5105</v>
      </c>
      <c r="S1415" s="0" t="s">
        <v>332</v>
      </c>
      <c r="T1415" s="0" t="s">
        <v>6089</v>
      </c>
    </row>
    <row r="1416" customFormat="false" ht="15" hidden="true" customHeight="false" outlineLevel="0" collapsed="false">
      <c r="A1416" s="170" t="n">
        <v>44489</v>
      </c>
      <c r="B1416" s="0" t="s">
        <v>5106</v>
      </c>
      <c r="C1416" s="1" t="n">
        <v>300</v>
      </c>
      <c r="D1416" s="0" t="s">
        <v>104</v>
      </c>
      <c r="E1416" s="0" t="s">
        <v>5107</v>
      </c>
      <c r="G1416" s="174" t="n">
        <f aca="false">MONTH(A1416)+100</f>
        <v>110</v>
      </c>
      <c r="H1416" s="0" t="n">
        <f aca="false">IF(MONTH(A1416)=MONTH(A1415),H1415+1,1001)</f>
        <v>1028</v>
      </c>
      <c r="I1416" s="0" t="str">
        <f aca="false">YEAR(A1416)&amp;RIGHT(G1416,2)&amp;RIGHT(H1416,3)</f>
        <v>202110028</v>
      </c>
      <c r="J1416" s="122" t="s">
        <v>7164</v>
      </c>
      <c r="L1416" s="0" t="s">
        <v>113</v>
      </c>
      <c r="N1416" s="0" t="s">
        <v>80</v>
      </c>
      <c r="O1416" s="7" t="n">
        <v>0.773611111111111</v>
      </c>
      <c r="P1416" s="7" t="n">
        <v>0.8125</v>
      </c>
      <c r="Q1416" s="0" t="s">
        <v>5108</v>
      </c>
      <c r="S1416" s="0" t="s">
        <v>332</v>
      </c>
      <c r="T1416" s="0" t="s">
        <v>6089</v>
      </c>
    </row>
    <row r="1417" customFormat="false" ht="15" hidden="true" customHeight="false" outlineLevel="0" collapsed="false">
      <c r="A1417" s="170" t="n">
        <v>44489</v>
      </c>
      <c r="B1417" s="0" t="s">
        <v>204</v>
      </c>
      <c r="C1417" s="1" t="n">
        <v>450</v>
      </c>
      <c r="D1417" s="0" t="s">
        <v>104</v>
      </c>
      <c r="E1417" s="0" t="s">
        <v>205</v>
      </c>
      <c r="G1417" s="174" t="n">
        <f aca="false">MONTH(A1417)+100</f>
        <v>110</v>
      </c>
      <c r="H1417" s="0" t="n">
        <f aca="false">IF(MONTH(A1417)=MONTH(A1416),H1416+1,1001)</f>
        <v>1029</v>
      </c>
      <c r="I1417" s="0" t="str">
        <f aca="false">YEAR(A1417)&amp;RIGHT(G1417,2)&amp;RIGHT(H1417,3)</f>
        <v>202110029</v>
      </c>
      <c r="J1417" s="122" t="s">
        <v>6107</v>
      </c>
      <c r="K1417" s="0" t="s">
        <v>204</v>
      </c>
      <c r="L1417" s="0" t="s">
        <v>79</v>
      </c>
      <c r="M1417" s="0" t="s">
        <v>2313</v>
      </c>
      <c r="N1417" s="0" t="s">
        <v>80</v>
      </c>
      <c r="O1417" s="7" t="n">
        <v>0.85</v>
      </c>
      <c r="P1417" s="7" t="n">
        <v>0.877083333333333</v>
      </c>
      <c r="Q1417" s="0" t="s">
        <v>207</v>
      </c>
      <c r="S1417" s="0" t="s">
        <v>332</v>
      </c>
      <c r="T1417" s="0" t="s">
        <v>6089</v>
      </c>
    </row>
    <row r="1418" customFormat="false" ht="15" hidden="false" customHeight="false" outlineLevel="0" collapsed="false">
      <c r="A1418" s="170" t="n">
        <v>44490</v>
      </c>
      <c r="B1418" s="0" t="s">
        <v>4744</v>
      </c>
      <c r="C1418" s="1" t="n">
        <v>260</v>
      </c>
      <c r="D1418" s="0" t="s">
        <v>821</v>
      </c>
      <c r="E1418" s="0" t="s">
        <v>4745</v>
      </c>
      <c r="G1418" s="174" t="n">
        <f aca="false">MONTH(A1418)+100</f>
        <v>110</v>
      </c>
      <c r="H1418" s="0" t="n">
        <f aca="false">IF(MONTH(A1418)=MONTH(A1417),H1417+1,1001)</f>
        <v>1030</v>
      </c>
      <c r="I1418" s="0" t="str">
        <f aca="false">YEAR(A1418)&amp;RIGHT(G1418,2)&amp;RIGHT(H1418,3)</f>
        <v>202110030</v>
      </c>
      <c r="J1418" s="122" t="s">
        <v>7165</v>
      </c>
      <c r="K1418" s="0" t="s">
        <v>4746</v>
      </c>
      <c r="L1418" s="0" t="s">
        <v>183</v>
      </c>
      <c r="M1418" s="0" t="s">
        <v>2313</v>
      </c>
      <c r="N1418" s="0" t="s">
        <v>757</v>
      </c>
      <c r="O1418" s="57" t="n">
        <v>0.791666666666667</v>
      </c>
      <c r="P1418" s="57" t="n">
        <v>0.791666666666667</v>
      </c>
      <c r="Q1418" s="0" t="s">
        <v>5110</v>
      </c>
      <c r="R1418" s="0" t="s">
        <v>5111</v>
      </c>
      <c r="S1418" s="0" t="s">
        <v>332</v>
      </c>
      <c r="T1418" s="0" t="s">
        <v>6097</v>
      </c>
    </row>
    <row r="1419" customFormat="false" ht="15" hidden="false" customHeight="false" outlineLevel="0" collapsed="false">
      <c r="A1419" s="170" t="n">
        <v>44491</v>
      </c>
      <c r="B1419" s="0" t="s">
        <v>5112</v>
      </c>
      <c r="C1419" s="1" t="n">
        <v>400</v>
      </c>
      <c r="D1419" s="0" t="s">
        <v>821</v>
      </c>
      <c r="E1419" s="122" t="s">
        <v>5113</v>
      </c>
      <c r="F1419" s="0" t="s">
        <v>6088</v>
      </c>
      <c r="G1419" s="174" t="n">
        <f aca="false">MONTH(A1419)+100</f>
        <v>110</v>
      </c>
      <c r="H1419" s="0" t="n">
        <f aca="false">IF(MONTH(A1419)=MONTH(A1418),H1418+1,1001)</f>
        <v>1031</v>
      </c>
      <c r="I1419" s="0" t="str">
        <f aca="false">YEAR(A1419)&amp;RIGHT(G1419,2)&amp;RIGHT(H1419,3)</f>
        <v>202110031</v>
      </c>
      <c r="J1419" s="122" t="s">
        <v>7166</v>
      </c>
      <c r="K1419" s="0" t="s">
        <v>5114</v>
      </c>
      <c r="L1419" s="0" t="s">
        <v>100</v>
      </c>
      <c r="M1419" s="0" t="s">
        <v>2313</v>
      </c>
      <c r="N1419" s="0" t="s">
        <v>80</v>
      </c>
      <c r="O1419" s="67" t="n">
        <v>0.76875</v>
      </c>
      <c r="P1419" s="67" t="n">
        <v>0.795138888888889</v>
      </c>
      <c r="Q1419" s="0" t="s">
        <v>5115</v>
      </c>
      <c r="S1419" s="0" t="s">
        <v>120</v>
      </c>
      <c r="T1419" s="0" t="s">
        <v>5143</v>
      </c>
    </row>
    <row r="1420" customFormat="false" ht="15" hidden="false" customHeight="false" outlineLevel="0" collapsed="false">
      <c r="A1420" s="170" t="n">
        <v>44494</v>
      </c>
      <c r="B1420" s="0" t="s">
        <v>5116</v>
      </c>
      <c r="C1420" s="1" t="n">
        <v>430</v>
      </c>
      <c r="D1420" s="0" t="s">
        <v>821</v>
      </c>
      <c r="E1420" s="0" t="s">
        <v>5117</v>
      </c>
      <c r="G1420" s="174" t="n">
        <f aca="false">MONTH(A1420)+100</f>
        <v>110</v>
      </c>
      <c r="H1420" s="0" t="n">
        <f aca="false">IF(MONTH(A1420)=MONTH(A1419),H1419+1,1001)</f>
        <v>1032</v>
      </c>
      <c r="I1420" s="0" t="str">
        <f aca="false">YEAR(A1420)&amp;RIGHT(G1420,2)&amp;RIGHT(H1420,3)</f>
        <v>202110032</v>
      </c>
      <c r="J1420" s="122" t="s">
        <v>7167</v>
      </c>
      <c r="K1420" s="0" t="s">
        <v>233</v>
      </c>
      <c r="L1420" s="0" t="s">
        <v>187</v>
      </c>
      <c r="M1420" s="0" t="s">
        <v>2313</v>
      </c>
      <c r="N1420" s="0" t="s">
        <v>80</v>
      </c>
      <c r="O1420" s="7" t="n">
        <v>0.664583333333333</v>
      </c>
      <c r="P1420" s="7" t="n">
        <v>0.684027777777778</v>
      </c>
      <c r="Q1420" s="0" t="s">
        <v>5118</v>
      </c>
      <c r="S1420" s="0" t="s">
        <v>120</v>
      </c>
      <c r="T1420" s="0" t="s">
        <v>6091</v>
      </c>
    </row>
    <row r="1421" customFormat="false" ht="15" hidden="false" customHeight="false" outlineLevel="0" collapsed="false">
      <c r="A1421" s="170" t="n">
        <v>44496</v>
      </c>
      <c r="B1421" s="0" t="s">
        <v>5123</v>
      </c>
      <c r="C1421" s="1" t="n">
        <v>320</v>
      </c>
      <c r="D1421" s="0" t="s">
        <v>821</v>
      </c>
      <c r="E1421" s="0" t="s">
        <v>5124</v>
      </c>
      <c r="G1421" s="174" t="n">
        <f aca="false">MONTH(A1421)+100</f>
        <v>110</v>
      </c>
      <c r="H1421" s="0" t="n">
        <f aca="false">IF(MONTH(A1421)=MONTH(A1420),H1420+1,1001)</f>
        <v>1033</v>
      </c>
      <c r="I1421" s="0" t="str">
        <f aca="false">YEAR(A1421)&amp;RIGHT(G1421,2)&amp;RIGHT(H1421,3)</f>
        <v>202110033</v>
      </c>
      <c r="J1421" s="122" t="s">
        <v>7168</v>
      </c>
      <c r="K1421" s="0" t="s">
        <v>5123</v>
      </c>
      <c r="L1421" s="0" t="s">
        <v>159</v>
      </c>
      <c r="M1421" s="0" t="s">
        <v>2313</v>
      </c>
      <c r="N1421" s="0" t="s">
        <v>80</v>
      </c>
      <c r="O1421" s="7" t="n">
        <v>0.3375</v>
      </c>
      <c r="P1421" s="7" t="n">
        <v>0.352777777777778</v>
      </c>
      <c r="Q1421" s="0" t="s">
        <v>5125</v>
      </c>
      <c r="S1421" s="0" t="s">
        <v>120</v>
      </c>
      <c r="T1421" s="0" t="s">
        <v>6089</v>
      </c>
    </row>
    <row r="1422" customFormat="false" ht="15" hidden="true" customHeight="false" outlineLevel="0" collapsed="false">
      <c r="A1422" s="170" t="n">
        <v>44496</v>
      </c>
      <c r="B1422" s="0" t="s">
        <v>2138</v>
      </c>
      <c r="C1422" s="1" t="n">
        <v>300</v>
      </c>
      <c r="D1422" s="0" t="s">
        <v>104</v>
      </c>
      <c r="E1422" s="0" t="s">
        <v>5126</v>
      </c>
      <c r="G1422" s="174" t="n">
        <f aca="false">MONTH(A1422)+100</f>
        <v>110</v>
      </c>
      <c r="H1422" s="0" t="n">
        <f aca="false">IF(MONTH(A1422)=MONTH(A1421),H1421+1,1001)</f>
        <v>1034</v>
      </c>
      <c r="I1422" s="0" t="str">
        <f aca="false">YEAR(A1422)&amp;RIGHT(G1422,2)&amp;RIGHT(H1422,3)</f>
        <v>202110034</v>
      </c>
      <c r="J1422" s="122" t="s">
        <v>7169</v>
      </c>
      <c r="L1422" s="0" t="s">
        <v>159</v>
      </c>
      <c r="N1422" s="0" t="s">
        <v>80</v>
      </c>
      <c r="O1422" s="7" t="n">
        <v>0.375694444444444</v>
      </c>
      <c r="P1422" s="7" t="n">
        <v>0.385416666666667</v>
      </c>
      <c r="Q1422" s="0" t="s">
        <v>5127</v>
      </c>
      <c r="S1422" s="0" t="s">
        <v>120</v>
      </c>
      <c r="T1422" s="0" t="s">
        <v>6089</v>
      </c>
    </row>
    <row r="1423" customFormat="false" ht="15" hidden="true" customHeight="false" outlineLevel="0" collapsed="false">
      <c r="A1423" s="170" t="n">
        <v>44496</v>
      </c>
      <c r="B1423" s="0" t="s">
        <v>5128</v>
      </c>
      <c r="C1423" s="1" t="n">
        <v>300</v>
      </c>
      <c r="D1423" s="0" t="s">
        <v>104</v>
      </c>
      <c r="E1423" s="0" t="s">
        <v>5129</v>
      </c>
      <c r="G1423" s="174" t="n">
        <f aca="false">MONTH(A1423)+100</f>
        <v>110</v>
      </c>
      <c r="H1423" s="0" t="n">
        <f aca="false">IF(MONTH(A1423)=MONTH(A1422),H1422+1,1001)</f>
        <v>1035</v>
      </c>
      <c r="I1423" s="0" t="str">
        <f aca="false">YEAR(A1423)&amp;RIGHT(G1423,2)&amp;RIGHT(H1423,3)</f>
        <v>202110035</v>
      </c>
      <c r="J1423" s="122" t="s">
        <v>7170</v>
      </c>
      <c r="L1423" s="0" t="s">
        <v>100</v>
      </c>
      <c r="N1423" s="0" t="s">
        <v>80</v>
      </c>
      <c r="O1423" s="7" t="n">
        <v>0.428472222222222</v>
      </c>
      <c r="P1423" s="7" t="n">
        <v>0.466666666666667</v>
      </c>
      <c r="Q1423" s="0" t="s">
        <v>5130</v>
      </c>
      <c r="S1423" s="0" t="s">
        <v>120</v>
      </c>
      <c r="T1423" s="0" t="s">
        <v>6089</v>
      </c>
    </row>
    <row r="1424" customFormat="false" ht="15" hidden="true" customHeight="false" outlineLevel="0" collapsed="false">
      <c r="A1424" s="170" t="n">
        <v>44496</v>
      </c>
      <c r="B1424" s="0" t="s">
        <v>5131</v>
      </c>
      <c r="C1424" s="1" t="n">
        <v>300</v>
      </c>
      <c r="D1424" s="0" t="s">
        <v>104</v>
      </c>
      <c r="E1424" s="0" t="s">
        <v>5132</v>
      </c>
      <c r="G1424" s="174" t="n">
        <f aca="false">MONTH(A1424)+100</f>
        <v>110</v>
      </c>
      <c r="H1424" s="0" t="n">
        <f aca="false">IF(MONTH(A1424)=MONTH(A1423),H1423+1,1001)</f>
        <v>1036</v>
      </c>
      <c r="I1424" s="0" t="str">
        <f aca="false">YEAR(A1424)&amp;RIGHT(G1424,2)&amp;RIGHT(H1424,3)</f>
        <v>202110036</v>
      </c>
      <c r="J1424" s="122" t="s">
        <v>7171</v>
      </c>
      <c r="L1424" s="0" t="s">
        <v>100</v>
      </c>
      <c r="N1424" s="0" t="s">
        <v>80</v>
      </c>
      <c r="O1424" s="7" t="n">
        <v>0.525</v>
      </c>
      <c r="P1424" s="7" t="n">
        <v>0.534027777777778</v>
      </c>
      <c r="Q1424" s="0" t="s">
        <v>5133</v>
      </c>
      <c r="S1424" s="0" t="s">
        <v>120</v>
      </c>
      <c r="T1424" s="0" t="s">
        <v>6089</v>
      </c>
    </row>
    <row r="1425" customFormat="false" ht="15" hidden="false" customHeight="false" outlineLevel="0" collapsed="false">
      <c r="A1425" s="170" t="n">
        <v>44498</v>
      </c>
      <c r="B1425" s="0" t="s">
        <v>5136</v>
      </c>
      <c r="C1425" s="1" t="n">
        <v>4300</v>
      </c>
      <c r="D1425" s="0" t="s">
        <v>821</v>
      </c>
      <c r="E1425" s="0" t="s">
        <v>5137</v>
      </c>
      <c r="G1425" s="174" t="n">
        <f aca="false">MONTH(A1425)+100</f>
        <v>110</v>
      </c>
      <c r="H1425" s="0" t="n">
        <f aca="false">IF(MONTH(A1425)=MONTH(A1424),H1424+1,1001)</f>
        <v>1037</v>
      </c>
      <c r="I1425" s="0" t="str">
        <f aca="false">YEAR(A1425)&amp;RIGHT(G1425,2)&amp;RIGHT(H1425,3)</f>
        <v>202110037</v>
      </c>
      <c r="J1425" s="122" t="s">
        <v>7172</v>
      </c>
      <c r="K1425" s="0" t="s">
        <v>5138</v>
      </c>
      <c r="L1425" s="0" t="s">
        <v>4657</v>
      </c>
      <c r="M1425" s="0" t="s">
        <v>2313</v>
      </c>
      <c r="N1425" s="0" t="s">
        <v>80</v>
      </c>
      <c r="O1425" s="7" t="n">
        <v>0.0465277777777778</v>
      </c>
      <c r="P1425" s="7" t="n">
        <v>0.348611111111111</v>
      </c>
      <c r="Q1425" s="0" t="s">
        <v>5139</v>
      </c>
      <c r="R1425" s="0" t="s">
        <v>3152</v>
      </c>
      <c r="S1425" s="0" t="s">
        <v>120</v>
      </c>
      <c r="T1425" s="0" t="s">
        <v>5143</v>
      </c>
    </row>
    <row r="1426" customFormat="false" ht="15" hidden="false" customHeight="false" outlineLevel="0" collapsed="false">
      <c r="A1426" s="170" t="n">
        <v>44498</v>
      </c>
      <c r="B1426" s="0" t="s">
        <v>5140</v>
      </c>
      <c r="C1426" s="1" t="n">
        <v>300</v>
      </c>
      <c r="D1426" s="0" t="s">
        <v>821</v>
      </c>
      <c r="E1426" s="0" t="s">
        <v>5141</v>
      </c>
      <c r="G1426" s="174" t="n">
        <f aca="false">MONTH(A1426)+100</f>
        <v>110</v>
      </c>
      <c r="H1426" s="0" t="n">
        <f aca="false">IF(MONTH(A1426)=MONTH(A1425),H1425+1,1001)</f>
        <v>1038</v>
      </c>
      <c r="I1426" s="0" t="str">
        <f aca="false">YEAR(A1426)&amp;RIGHT(G1426,2)&amp;RIGHT(H1426,3)</f>
        <v>202110038</v>
      </c>
      <c r="J1426" s="122" t="s">
        <v>7173</v>
      </c>
      <c r="K1426" s="0" t="s">
        <v>233</v>
      </c>
      <c r="L1426" s="0" t="s">
        <v>183</v>
      </c>
      <c r="M1426" s="0" t="s">
        <v>2313</v>
      </c>
      <c r="N1426" s="0" t="s">
        <v>72</v>
      </c>
      <c r="O1426" s="7" t="n">
        <v>0.644444444444444</v>
      </c>
      <c r="P1426" s="7" t="n">
        <v>0.644444444444444</v>
      </c>
      <c r="Q1426" s="0" t="s">
        <v>5142</v>
      </c>
      <c r="S1426" s="0" t="s">
        <v>120</v>
      </c>
      <c r="T1426" s="0" t="s">
        <v>5143</v>
      </c>
    </row>
    <row r="1427" customFormat="false" ht="15" hidden="true" customHeight="false" outlineLevel="0" collapsed="false">
      <c r="A1427" s="170" t="n">
        <v>44501</v>
      </c>
      <c r="B1427" s="0" t="s">
        <v>204</v>
      </c>
      <c r="C1427" s="1" t="n">
        <v>450</v>
      </c>
      <c r="D1427" s="0" t="s">
        <v>104</v>
      </c>
      <c r="E1427" s="0" t="s">
        <v>205</v>
      </c>
      <c r="G1427" s="174" t="n">
        <f aca="false">MONTH(A1427)+100</f>
        <v>111</v>
      </c>
      <c r="H1427" s="0" t="n">
        <f aca="false">IF(MONTH(A1427)=MONTH(A1426),H1426+1,1001)</f>
        <v>1001</v>
      </c>
      <c r="I1427" s="0" t="str">
        <f aca="false">YEAR(A1427)&amp;RIGHT(G1427,2)&amp;RIGHT(H1427,3)</f>
        <v>202111001</v>
      </c>
      <c r="J1427" s="122" t="s">
        <v>6107</v>
      </c>
      <c r="K1427" s="0" t="s">
        <v>204</v>
      </c>
      <c r="L1427" s="0" t="s">
        <v>79</v>
      </c>
      <c r="M1427" s="0" t="s">
        <v>2313</v>
      </c>
      <c r="N1427" s="0" t="s">
        <v>80</v>
      </c>
      <c r="O1427" s="7" t="n">
        <v>0.795138888888889</v>
      </c>
      <c r="P1427" s="7" t="n">
        <v>0.829861111111111</v>
      </c>
      <c r="Q1427" s="0" t="s">
        <v>207</v>
      </c>
      <c r="R1427" s="0" t="s">
        <v>5147</v>
      </c>
      <c r="S1427" s="0" t="s">
        <v>75</v>
      </c>
      <c r="T1427" s="0" t="s">
        <v>6091</v>
      </c>
    </row>
    <row r="1428" customFormat="false" ht="15" hidden="false" customHeight="false" outlineLevel="0" collapsed="false">
      <c r="A1428" s="170" t="n">
        <v>44503</v>
      </c>
      <c r="B1428" s="0" t="s">
        <v>5000</v>
      </c>
      <c r="C1428" s="1" t="n">
        <v>350</v>
      </c>
      <c r="D1428" s="0" t="s">
        <v>821</v>
      </c>
      <c r="E1428" s="0" t="s">
        <v>5001</v>
      </c>
      <c r="G1428" s="174" t="n">
        <f aca="false">MONTH(A1428)+100</f>
        <v>111</v>
      </c>
      <c r="H1428" s="0" t="n">
        <f aca="false">IF(MONTH(A1428)=MONTH(A1427),H1427+1,1001)</f>
        <v>1002</v>
      </c>
      <c r="I1428" s="0" t="str">
        <f aca="false">YEAR(A1428)&amp;RIGHT(G1428,2)&amp;RIGHT(H1428,3)</f>
        <v>202111002</v>
      </c>
      <c r="J1428" s="122" t="s">
        <v>7138</v>
      </c>
      <c r="K1428" s="0" t="s">
        <v>5002</v>
      </c>
      <c r="L1428" s="0" t="s">
        <v>159</v>
      </c>
      <c r="N1428" s="0" t="s">
        <v>80</v>
      </c>
      <c r="O1428" s="7" t="n">
        <v>0.807638888888889</v>
      </c>
      <c r="P1428" s="7" t="n">
        <v>0.840277777777778</v>
      </c>
      <c r="Q1428" s="0" t="s">
        <v>5003</v>
      </c>
      <c r="S1428" s="0" t="s">
        <v>75</v>
      </c>
      <c r="T1428" s="0" t="s">
        <v>6089</v>
      </c>
    </row>
    <row r="1429" customFormat="false" ht="15" hidden="true" customHeight="false" outlineLevel="0" collapsed="false">
      <c r="A1429" s="170" t="n">
        <v>44503</v>
      </c>
      <c r="B1429" s="0" t="s">
        <v>5148</v>
      </c>
      <c r="C1429" s="1" t="n">
        <v>300</v>
      </c>
      <c r="D1429" s="0" t="s">
        <v>104</v>
      </c>
      <c r="E1429" s="0" t="s">
        <v>5149</v>
      </c>
      <c r="G1429" s="174" t="n">
        <f aca="false">MONTH(A1429)+100</f>
        <v>111</v>
      </c>
      <c r="H1429" s="0" t="n">
        <f aca="false">IF(MONTH(A1429)=MONTH(A1428),H1428+1,1001)</f>
        <v>1003</v>
      </c>
      <c r="I1429" s="0" t="str">
        <f aca="false">YEAR(A1429)&amp;RIGHT(G1429,2)&amp;RIGHT(H1429,3)</f>
        <v>202111003</v>
      </c>
      <c r="J1429" s="122" t="s">
        <v>7174</v>
      </c>
      <c r="L1429" s="0" t="s">
        <v>113</v>
      </c>
      <c r="N1429" s="0" t="s">
        <v>80</v>
      </c>
      <c r="O1429" s="7" t="n">
        <v>0.354861111111111</v>
      </c>
      <c r="P1429" s="7" t="n">
        <v>0.388194444444444</v>
      </c>
      <c r="Q1429" s="0" t="s">
        <v>5150</v>
      </c>
      <c r="S1429" s="0" t="s">
        <v>75</v>
      </c>
      <c r="T1429" s="0" t="s">
        <v>6089</v>
      </c>
    </row>
    <row r="1430" customFormat="false" ht="15" hidden="true" customHeight="false" outlineLevel="0" collapsed="false">
      <c r="A1430" s="170" t="n">
        <v>44503</v>
      </c>
      <c r="B1430" s="0" t="s">
        <v>5151</v>
      </c>
      <c r="C1430" s="1" t="n">
        <v>300</v>
      </c>
      <c r="D1430" s="0" t="s">
        <v>104</v>
      </c>
      <c r="E1430" s="0" t="s">
        <v>5152</v>
      </c>
      <c r="G1430" s="174" t="n">
        <f aca="false">MONTH(A1430)+100</f>
        <v>111</v>
      </c>
      <c r="H1430" s="0" t="n">
        <f aca="false">IF(MONTH(A1430)=MONTH(A1429),H1429+1,1001)</f>
        <v>1004</v>
      </c>
      <c r="I1430" s="0" t="str">
        <f aca="false">YEAR(A1430)&amp;RIGHT(G1430,2)&amp;RIGHT(H1430,3)</f>
        <v>202111004</v>
      </c>
      <c r="J1430" s="122" t="s">
        <v>7175</v>
      </c>
      <c r="L1430" s="0" t="s">
        <v>113</v>
      </c>
      <c r="N1430" s="0" t="s">
        <v>80</v>
      </c>
      <c r="O1430" s="7" t="n">
        <v>0.413194444444444</v>
      </c>
      <c r="P1430" s="7" t="n">
        <v>0.424305555555556</v>
      </c>
      <c r="Q1430" s="0" t="s">
        <v>5153</v>
      </c>
      <c r="S1430" s="0" t="s">
        <v>75</v>
      </c>
      <c r="T1430" s="0" t="s">
        <v>6089</v>
      </c>
    </row>
    <row r="1431" customFormat="false" ht="15" hidden="true" customHeight="false" outlineLevel="0" collapsed="false">
      <c r="A1431" s="170" t="n">
        <v>44503</v>
      </c>
      <c r="B1431" s="0" t="s">
        <v>5154</v>
      </c>
      <c r="C1431" s="1" t="n">
        <v>300</v>
      </c>
      <c r="D1431" s="0" t="s">
        <v>104</v>
      </c>
      <c r="E1431" s="0" t="s">
        <v>5155</v>
      </c>
      <c r="G1431" s="174" t="n">
        <f aca="false">MONTH(A1431)+100</f>
        <v>111</v>
      </c>
      <c r="H1431" s="0" t="n">
        <f aca="false">IF(MONTH(A1431)=MONTH(A1430),H1430+1,1001)</f>
        <v>1005</v>
      </c>
      <c r="I1431" s="0" t="str">
        <f aca="false">YEAR(A1431)&amp;RIGHT(G1431,2)&amp;RIGHT(H1431,3)</f>
        <v>202111005</v>
      </c>
      <c r="J1431" s="122" t="s">
        <v>7176</v>
      </c>
      <c r="L1431" s="0" t="s">
        <v>100</v>
      </c>
      <c r="N1431" s="0" t="s">
        <v>80</v>
      </c>
      <c r="O1431" s="7" t="n">
        <v>0.78125</v>
      </c>
      <c r="P1431" s="7" t="n">
        <v>0.796527777777778</v>
      </c>
      <c r="Q1431" s="0" t="s">
        <v>5156</v>
      </c>
      <c r="S1431" s="0" t="s">
        <v>75</v>
      </c>
      <c r="T1431" s="0" t="s">
        <v>6089</v>
      </c>
    </row>
    <row r="1432" customFormat="false" ht="15" hidden="false" customHeight="false" outlineLevel="0" collapsed="false">
      <c r="A1432" s="170" t="n">
        <v>44504</v>
      </c>
      <c r="B1432" s="0" t="s">
        <v>4878</v>
      </c>
      <c r="C1432" s="1" t="n">
        <v>370</v>
      </c>
      <c r="D1432" s="0" t="s">
        <v>821</v>
      </c>
      <c r="E1432" s="0" t="s">
        <v>4879</v>
      </c>
      <c r="G1432" s="174" t="n">
        <f aca="false">MONTH(A1432)+100</f>
        <v>111</v>
      </c>
      <c r="H1432" s="0" t="n">
        <f aca="false">IF(MONTH(A1432)=MONTH(A1431),H1431+1,1001)</f>
        <v>1006</v>
      </c>
      <c r="I1432" s="0" t="str">
        <f aca="false">YEAR(A1432)&amp;RIGHT(G1432,2)&amp;RIGHT(H1432,3)</f>
        <v>202111006</v>
      </c>
      <c r="J1432" s="122" t="s">
        <v>7107</v>
      </c>
      <c r="K1432" s="0" t="s">
        <v>4880</v>
      </c>
      <c r="L1432" s="0" t="s">
        <v>183</v>
      </c>
      <c r="M1432" s="0" t="s">
        <v>2313</v>
      </c>
      <c r="N1432" s="0" t="s">
        <v>757</v>
      </c>
      <c r="O1432" s="57" t="n">
        <v>0.560416666666667</v>
      </c>
      <c r="P1432" s="57" t="n">
        <v>0.560416666666667</v>
      </c>
      <c r="Q1432" s="0" t="s">
        <v>4881</v>
      </c>
      <c r="S1432" s="0" t="s">
        <v>75</v>
      </c>
      <c r="T1432" s="0" t="s">
        <v>6097</v>
      </c>
    </row>
    <row r="1433" customFormat="false" ht="15" hidden="true" customHeight="false" outlineLevel="0" collapsed="false">
      <c r="A1433" s="170" t="n">
        <v>44505</v>
      </c>
      <c r="B1433" s="0" t="s">
        <v>204</v>
      </c>
      <c r="C1433" s="1" t="n">
        <v>450</v>
      </c>
      <c r="D1433" s="0" t="s">
        <v>104</v>
      </c>
      <c r="E1433" s="0" t="s">
        <v>205</v>
      </c>
      <c r="G1433" s="174" t="n">
        <f aca="false">MONTH(A1433)+100</f>
        <v>111</v>
      </c>
      <c r="H1433" s="0" t="n">
        <f aca="false">IF(MONTH(A1433)=MONTH(A1432),H1432+1,1001)</f>
        <v>1007</v>
      </c>
      <c r="I1433" s="0" t="str">
        <f aca="false">YEAR(A1433)&amp;RIGHT(G1433,2)&amp;RIGHT(H1433,3)</f>
        <v>202111007</v>
      </c>
      <c r="J1433" s="122" t="s">
        <v>6107</v>
      </c>
      <c r="K1433" s="0" t="s">
        <v>204</v>
      </c>
      <c r="L1433" s="0" t="s">
        <v>79</v>
      </c>
      <c r="N1433" s="0" t="s">
        <v>80</v>
      </c>
      <c r="O1433" s="7" t="n">
        <v>0.580555555555556</v>
      </c>
      <c r="P1433" s="7" t="n">
        <v>0.603472222222222</v>
      </c>
      <c r="Q1433" s="0" t="s">
        <v>207</v>
      </c>
      <c r="S1433" s="0" t="s">
        <v>75</v>
      </c>
      <c r="T1433" s="0" t="s">
        <v>5143</v>
      </c>
    </row>
    <row r="1434" customFormat="false" ht="15" hidden="true" customHeight="false" outlineLevel="0" collapsed="false">
      <c r="A1434" s="170" t="n">
        <v>44505</v>
      </c>
      <c r="B1434" s="0" t="s">
        <v>5159</v>
      </c>
      <c r="C1434" s="1" t="n">
        <v>300</v>
      </c>
      <c r="D1434" s="0" t="s">
        <v>104</v>
      </c>
      <c r="E1434" s="0" t="s">
        <v>5160</v>
      </c>
      <c r="G1434" s="174" t="n">
        <f aca="false">MONTH(A1434)+100</f>
        <v>111</v>
      </c>
      <c r="H1434" s="0" t="n">
        <f aca="false">IF(MONTH(A1434)=MONTH(A1433),H1433+1,1001)</f>
        <v>1008</v>
      </c>
      <c r="I1434" s="0" t="str">
        <f aca="false">YEAR(A1434)&amp;RIGHT(G1434,2)&amp;RIGHT(H1434,3)</f>
        <v>202111008</v>
      </c>
      <c r="J1434" s="122" t="s">
        <v>7177</v>
      </c>
      <c r="L1434" s="0" t="s">
        <v>100</v>
      </c>
      <c r="N1434" s="0" t="s">
        <v>80</v>
      </c>
      <c r="O1434" s="7" t="n">
        <v>0.73125</v>
      </c>
      <c r="P1434" s="7" t="n">
        <v>0.745833333333333</v>
      </c>
      <c r="Q1434" s="0" t="s">
        <v>5161</v>
      </c>
      <c r="S1434" s="0" t="s">
        <v>75</v>
      </c>
      <c r="T1434" s="0" t="s">
        <v>5143</v>
      </c>
    </row>
    <row r="1435" customFormat="false" ht="15" hidden="true" customHeight="false" outlineLevel="0" collapsed="false">
      <c r="A1435" s="170" t="n">
        <v>44505</v>
      </c>
      <c r="B1435" s="0" t="s">
        <v>5162</v>
      </c>
      <c r="C1435" s="1" t="n">
        <v>300</v>
      </c>
      <c r="D1435" s="0" t="s">
        <v>104</v>
      </c>
      <c r="E1435" s="0" t="s">
        <v>5163</v>
      </c>
      <c r="G1435" s="174" t="n">
        <f aca="false">MONTH(A1435)+100</f>
        <v>111</v>
      </c>
      <c r="H1435" s="0" t="n">
        <f aca="false">IF(MONTH(A1435)=MONTH(A1434),H1434+1,1001)</f>
        <v>1009</v>
      </c>
      <c r="I1435" s="0" t="str">
        <f aca="false">YEAR(A1435)&amp;RIGHT(G1435,2)&amp;RIGHT(H1435,3)</f>
        <v>202111009</v>
      </c>
      <c r="J1435" s="122" t="s">
        <v>7178</v>
      </c>
      <c r="L1435" s="0" t="s">
        <v>113</v>
      </c>
      <c r="N1435" s="0" t="s">
        <v>80</v>
      </c>
      <c r="O1435" s="7" t="n">
        <v>0.788194444444444</v>
      </c>
      <c r="P1435" s="7" t="n">
        <v>0.805555555555555</v>
      </c>
      <c r="Q1435" s="0" t="s">
        <v>5164</v>
      </c>
      <c r="S1435" s="0" t="s">
        <v>75</v>
      </c>
      <c r="T1435" s="0" t="s">
        <v>5143</v>
      </c>
    </row>
    <row r="1436" customFormat="false" ht="15" hidden="false" customHeight="false" outlineLevel="0" collapsed="false">
      <c r="A1436" s="170" t="n">
        <v>44506</v>
      </c>
      <c r="B1436" s="0" t="s">
        <v>5169</v>
      </c>
      <c r="C1436" s="1" t="n">
        <v>520</v>
      </c>
      <c r="D1436" s="0" t="s">
        <v>821</v>
      </c>
      <c r="E1436" s="0" t="s">
        <v>5170</v>
      </c>
      <c r="G1436" s="174" t="n">
        <f aca="false">MONTH(A1436)+100</f>
        <v>111</v>
      </c>
      <c r="H1436" s="0" t="n">
        <f aca="false">IF(MONTH(A1436)=MONTH(A1435),H1435+1,1001)</f>
        <v>1010</v>
      </c>
      <c r="I1436" s="0" t="str">
        <f aca="false">YEAR(A1436)&amp;RIGHT(G1436,2)&amp;RIGHT(H1436,3)</f>
        <v>202111010</v>
      </c>
      <c r="J1436" s="122" t="s">
        <v>7179</v>
      </c>
      <c r="K1436" s="0" t="s">
        <v>5171</v>
      </c>
      <c r="L1436" s="0" t="s">
        <v>1227</v>
      </c>
      <c r="M1436" s="0" t="s">
        <v>2313</v>
      </c>
      <c r="N1436" s="0" t="s">
        <v>80</v>
      </c>
      <c r="O1436" s="7" t="n">
        <v>0.483333333333333</v>
      </c>
      <c r="P1436" s="7" t="n">
        <v>0.49375</v>
      </c>
      <c r="Q1436" s="0" t="s">
        <v>5172</v>
      </c>
      <c r="S1436" s="0" t="s">
        <v>75</v>
      </c>
      <c r="T1436" s="0" t="s">
        <v>6106</v>
      </c>
    </row>
    <row r="1437" customFormat="false" ht="15" hidden="false" customHeight="false" outlineLevel="0" collapsed="false">
      <c r="A1437" s="170" t="n">
        <v>44506</v>
      </c>
      <c r="B1437" s="0" t="s">
        <v>5173</v>
      </c>
      <c r="C1437" s="1" t="n">
        <v>400</v>
      </c>
      <c r="D1437" s="0" t="s">
        <v>821</v>
      </c>
      <c r="E1437" s="0" t="s">
        <v>5174</v>
      </c>
      <c r="G1437" s="174" t="n">
        <f aca="false">MONTH(A1437)+100</f>
        <v>111</v>
      </c>
      <c r="H1437" s="0" t="n">
        <f aca="false">IF(MONTH(A1437)=MONTH(A1436),H1436+1,1001)</f>
        <v>1011</v>
      </c>
      <c r="I1437" s="0" t="str">
        <f aca="false">YEAR(A1437)&amp;RIGHT(G1437,2)&amp;RIGHT(H1437,3)</f>
        <v>202111011</v>
      </c>
      <c r="J1437" s="122" t="s">
        <v>7180</v>
      </c>
      <c r="K1437" s="0" t="s">
        <v>5175</v>
      </c>
      <c r="L1437" s="0" t="s">
        <v>100</v>
      </c>
      <c r="M1437" s="0" t="s">
        <v>2313</v>
      </c>
      <c r="N1437" s="0" t="s">
        <v>80</v>
      </c>
      <c r="O1437" s="7" t="n">
        <v>0.639583333333333</v>
      </c>
      <c r="P1437" s="7" t="n">
        <v>0.654166666666667</v>
      </c>
      <c r="Q1437" s="0" t="s">
        <v>5176</v>
      </c>
      <c r="S1437" s="0" t="s">
        <v>75</v>
      </c>
      <c r="T1437" s="0" t="s">
        <v>6106</v>
      </c>
    </row>
    <row r="1438" customFormat="false" ht="15" hidden="true" customHeight="false" outlineLevel="0" collapsed="false">
      <c r="A1438" s="170" t="n">
        <v>44506</v>
      </c>
      <c r="B1438" s="0" t="s">
        <v>4781</v>
      </c>
      <c r="C1438" s="1" t="n">
        <v>300</v>
      </c>
      <c r="D1438" s="0" t="s">
        <v>104</v>
      </c>
      <c r="E1438" s="0" t="s">
        <v>5177</v>
      </c>
      <c r="G1438" s="174" t="n">
        <f aca="false">MONTH(A1438)+100</f>
        <v>111</v>
      </c>
      <c r="H1438" s="0" t="n">
        <f aca="false">IF(MONTH(A1438)=MONTH(A1437),H1437+1,1001)</f>
        <v>1012</v>
      </c>
      <c r="I1438" s="0" t="str">
        <f aca="false">YEAR(A1438)&amp;RIGHT(G1438,2)&amp;RIGHT(H1438,3)</f>
        <v>202111012</v>
      </c>
      <c r="J1438" s="122" t="s">
        <v>7181</v>
      </c>
      <c r="L1438" s="0" t="s">
        <v>1227</v>
      </c>
      <c r="N1438" s="0" t="s">
        <v>80</v>
      </c>
      <c r="O1438" s="7" t="n">
        <v>0.443055555555556</v>
      </c>
      <c r="P1438" s="7" t="n">
        <v>0.470833333333333</v>
      </c>
      <c r="Q1438" s="0" t="s">
        <v>5178</v>
      </c>
      <c r="S1438" s="0" t="s">
        <v>75</v>
      </c>
      <c r="T1438" s="0" t="s">
        <v>6106</v>
      </c>
    </row>
    <row r="1439" customFormat="false" ht="15" hidden="false" customHeight="false" outlineLevel="0" collapsed="false">
      <c r="A1439" s="170" t="n">
        <v>44506</v>
      </c>
      <c r="B1439" s="0" t="s">
        <v>68</v>
      </c>
      <c r="C1439" s="1" t="n">
        <v>450</v>
      </c>
      <c r="D1439" s="0" t="s">
        <v>69</v>
      </c>
      <c r="E1439" s="0" t="s">
        <v>70</v>
      </c>
      <c r="G1439" s="174" t="n">
        <f aca="false">MONTH(A1439)+100</f>
        <v>111</v>
      </c>
      <c r="H1439" s="0" t="n">
        <f aca="false">IF(MONTH(A1439)=MONTH(A1438),H1438+1,1001)</f>
        <v>1013</v>
      </c>
      <c r="I1439" s="0" t="str">
        <f aca="false">YEAR(A1439)&amp;RIGHT(G1439,2)&amp;RIGHT(H1439,3)</f>
        <v>202111013</v>
      </c>
      <c r="J1439" s="122" t="n">
        <v>202003001</v>
      </c>
      <c r="K1439" s="0" t="s">
        <v>71</v>
      </c>
      <c r="L1439" s="0" t="s">
        <v>113</v>
      </c>
      <c r="M1439" s="0" t="s">
        <v>2313</v>
      </c>
      <c r="N1439" s="0" t="s">
        <v>80</v>
      </c>
      <c r="O1439" s="7" t="n">
        <v>0.6875</v>
      </c>
      <c r="P1439" s="7" t="n">
        <v>0.730555555555556</v>
      </c>
      <c r="Q1439" s="0" t="s">
        <v>74</v>
      </c>
      <c r="S1439" s="0" t="s">
        <v>75</v>
      </c>
      <c r="T1439" s="0" t="s">
        <v>6106</v>
      </c>
    </row>
    <row r="1440" customFormat="false" ht="15" hidden="true" customHeight="false" outlineLevel="0" collapsed="false">
      <c r="A1440" s="170" t="n">
        <v>44510</v>
      </c>
      <c r="B1440" s="0" t="s">
        <v>204</v>
      </c>
      <c r="C1440" s="1" t="n">
        <v>450</v>
      </c>
      <c r="D1440" s="0" t="s">
        <v>104</v>
      </c>
      <c r="E1440" s="0" t="s">
        <v>205</v>
      </c>
      <c r="G1440" s="174" t="n">
        <f aca="false">MONTH(A1440)+100</f>
        <v>111</v>
      </c>
      <c r="H1440" s="0" t="n">
        <f aca="false">IF(MONTH(A1440)=MONTH(A1439),H1439+1,1001)</f>
        <v>1014</v>
      </c>
      <c r="I1440" s="0" t="str">
        <f aca="false">YEAR(A1440)&amp;RIGHT(G1440,2)&amp;RIGHT(H1440,3)</f>
        <v>202111014</v>
      </c>
      <c r="J1440" s="122" t="s">
        <v>6107</v>
      </c>
      <c r="K1440" s="0" t="s">
        <v>204</v>
      </c>
      <c r="L1440" s="0" t="s">
        <v>79</v>
      </c>
      <c r="M1440" s="0" t="s">
        <v>2313</v>
      </c>
      <c r="N1440" s="0" t="s">
        <v>80</v>
      </c>
      <c r="O1440" s="7" t="n">
        <v>0.320138888888889</v>
      </c>
      <c r="P1440" s="7" t="n">
        <v>0.35</v>
      </c>
      <c r="Q1440" s="0" t="s">
        <v>207</v>
      </c>
      <c r="R1440" s="0" t="s">
        <v>5147</v>
      </c>
      <c r="S1440" s="0" t="s">
        <v>115</v>
      </c>
      <c r="T1440" s="0" t="s">
        <v>6089</v>
      </c>
    </row>
    <row r="1441" customFormat="false" ht="15" hidden="true" customHeight="false" outlineLevel="0" collapsed="false">
      <c r="A1441" s="170" t="n">
        <v>44511</v>
      </c>
      <c r="B1441" s="0" t="s">
        <v>5184</v>
      </c>
      <c r="C1441" s="1" t="n">
        <v>300</v>
      </c>
      <c r="D1441" s="0" t="s">
        <v>898</v>
      </c>
      <c r="E1441" s="0" t="s">
        <v>899</v>
      </c>
      <c r="G1441" s="174" t="n">
        <f aca="false">MONTH(A1441)+100</f>
        <v>111</v>
      </c>
      <c r="H1441" s="0" t="n">
        <f aca="false">IF(MONTH(A1441)=MONTH(A1440),H1440+1,1001)</f>
        <v>1015</v>
      </c>
      <c r="I1441" s="0" t="str">
        <f aca="false">YEAR(A1441)&amp;RIGHT(G1441,2)&amp;RIGHT(H1441,3)</f>
        <v>202111015</v>
      </c>
      <c r="J1441" s="122" t="s">
        <v>6208</v>
      </c>
      <c r="K1441" s="0" t="s">
        <v>897</v>
      </c>
      <c r="L1441" s="0" t="s">
        <v>79</v>
      </c>
      <c r="M1441" s="0" t="s">
        <v>2313</v>
      </c>
      <c r="N1441" s="0" t="s">
        <v>80</v>
      </c>
      <c r="O1441" s="7" t="n">
        <v>0.218055555555556</v>
      </c>
      <c r="P1441" s="7" t="n">
        <v>0.252777777777778</v>
      </c>
      <c r="Q1441" s="0" t="s">
        <v>901</v>
      </c>
      <c r="R1441" s="0" t="s">
        <v>5147</v>
      </c>
      <c r="S1441" s="0" t="s">
        <v>115</v>
      </c>
      <c r="T1441" s="0" t="s">
        <v>6097</v>
      </c>
    </row>
    <row r="1442" customFormat="false" ht="15" hidden="true" customHeight="false" outlineLevel="0" collapsed="false">
      <c r="A1442" s="170" t="n">
        <v>44511</v>
      </c>
      <c r="B1442" s="0" t="s">
        <v>897</v>
      </c>
      <c r="C1442" s="1" t="n">
        <v>300</v>
      </c>
      <c r="D1442" s="0" t="s">
        <v>898</v>
      </c>
      <c r="E1442" s="0" t="s">
        <v>899</v>
      </c>
      <c r="G1442" s="174" t="n">
        <f aca="false">MONTH(A1442)+100</f>
        <v>111</v>
      </c>
      <c r="H1442" s="0" t="n">
        <f aca="false">IF(MONTH(A1442)=MONTH(A1441),H1441+1,1001)</f>
        <v>1016</v>
      </c>
      <c r="I1442" s="0" t="str">
        <f aca="false">YEAR(A1442)&amp;RIGHT(G1442,2)&amp;RIGHT(H1442,3)</f>
        <v>202111016</v>
      </c>
      <c r="J1442" s="122" t="s">
        <v>6208</v>
      </c>
      <c r="K1442" s="0" t="s">
        <v>897</v>
      </c>
      <c r="L1442" s="0" t="s">
        <v>79</v>
      </c>
      <c r="M1442" s="0" t="s">
        <v>2313</v>
      </c>
      <c r="N1442" s="0" t="s">
        <v>80</v>
      </c>
      <c r="O1442" s="7" t="n">
        <v>0.280555555555556</v>
      </c>
      <c r="P1442" s="7" t="n">
        <v>0.284027777777778</v>
      </c>
      <c r="Q1442" s="0" t="s">
        <v>5185</v>
      </c>
      <c r="R1442" s="0" t="s">
        <v>5147</v>
      </c>
      <c r="S1442" s="0" t="s">
        <v>115</v>
      </c>
      <c r="T1442" s="0" t="s">
        <v>6097</v>
      </c>
    </row>
    <row r="1443" customFormat="false" ht="15" hidden="false" customHeight="false" outlineLevel="0" collapsed="false">
      <c r="A1443" s="170" t="n">
        <v>44512</v>
      </c>
      <c r="B1443" s="0" t="s">
        <v>2970</v>
      </c>
      <c r="C1443" s="1" t="n">
        <v>350</v>
      </c>
      <c r="D1443" s="0" t="s">
        <v>821</v>
      </c>
      <c r="E1443" s="0" t="s">
        <v>2971</v>
      </c>
      <c r="G1443" s="174" t="n">
        <f aca="false">MONTH(A1443)+100</f>
        <v>111</v>
      </c>
      <c r="H1443" s="0" t="n">
        <f aca="false">IF(MONTH(A1443)=MONTH(A1442),H1442+1,1001)</f>
        <v>1017</v>
      </c>
      <c r="I1443" s="0" t="str">
        <f aca="false">YEAR(A1443)&amp;RIGHT(G1443,2)&amp;RIGHT(H1443,3)</f>
        <v>202111017</v>
      </c>
      <c r="J1443" s="122" t="s">
        <v>6679</v>
      </c>
      <c r="K1443" s="0" t="s">
        <v>2972</v>
      </c>
      <c r="L1443" s="0" t="s">
        <v>100</v>
      </c>
      <c r="M1443" s="0" t="s">
        <v>2313</v>
      </c>
      <c r="N1443" s="0" t="s">
        <v>72</v>
      </c>
      <c r="O1443" s="7" t="n">
        <v>0.403472222222222</v>
      </c>
      <c r="P1443" s="7" t="n">
        <v>0.403472222222222</v>
      </c>
      <c r="Q1443" s="0" t="s">
        <v>2973</v>
      </c>
      <c r="S1443" s="0" t="s">
        <v>115</v>
      </c>
      <c r="T1443" s="0" t="s">
        <v>5143</v>
      </c>
    </row>
    <row r="1444" customFormat="false" ht="15" hidden="false" customHeight="false" outlineLevel="0" collapsed="false">
      <c r="A1444" s="170" t="n">
        <v>44512</v>
      </c>
      <c r="B1444" s="0" t="s">
        <v>3170</v>
      </c>
      <c r="C1444" s="1" t="n">
        <v>430</v>
      </c>
      <c r="D1444" s="0" t="s">
        <v>821</v>
      </c>
      <c r="E1444" s="0" t="s">
        <v>3171</v>
      </c>
      <c r="G1444" s="174" t="n">
        <f aca="false">MONTH(A1444)+100</f>
        <v>111</v>
      </c>
      <c r="H1444" s="0" t="n">
        <f aca="false">IF(MONTH(A1444)=MONTH(A1443),H1443+1,1001)</f>
        <v>1018</v>
      </c>
      <c r="I1444" s="0" t="str">
        <f aca="false">YEAR(A1444)&amp;RIGHT(G1444,2)&amp;RIGHT(H1444,3)</f>
        <v>202111018</v>
      </c>
      <c r="J1444" s="122" t="s">
        <v>6719</v>
      </c>
      <c r="K1444" s="0" t="s">
        <v>3172</v>
      </c>
      <c r="L1444" s="0" t="s">
        <v>113</v>
      </c>
      <c r="M1444" s="0" t="s">
        <v>2313</v>
      </c>
      <c r="N1444" s="0" t="s">
        <v>72</v>
      </c>
      <c r="O1444" s="85"/>
      <c r="P1444" s="85"/>
      <c r="Q1444" s="0" t="s">
        <v>3173</v>
      </c>
      <c r="S1444" s="0" t="s">
        <v>115</v>
      </c>
      <c r="T1444" s="0" t="s">
        <v>5143</v>
      </c>
    </row>
    <row r="1445" customFormat="false" ht="15" hidden="true" customHeight="false" outlineLevel="0" collapsed="false">
      <c r="A1445" s="170" t="n">
        <v>44515</v>
      </c>
      <c r="B1445" s="0" t="s">
        <v>204</v>
      </c>
      <c r="C1445" s="1" t="n">
        <v>450</v>
      </c>
      <c r="D1445" s="0" t="s">
        <v>104</v>
      </c>
      <c r="E1445" s="0" t="s">
        <v>205</v>
      </c>
      <c r="G1445" s="174" t="n">
        <f aca="false">MONTH(A1445)+100</f>
        <v>111</v>
      </c>
      <c r="H1445" s="0" t="n">
        <f aca="false">IF(MONTH(A1445)=MONTH(A1444),H1444+1,1001)</f>
        <v>1019</v>
      </c>
      <c r="I1445" s="0" t="str">
        <f aca="false">YEAR(A1445)&amp;RIGHT(G1445,2)&amp;RIGHT(H1445,3)</f>
        <v>202111019</v>
      </c>
      <c r="J1445" s="122" t="s">
        <v>6107</v>
      </c>
      <c r="K1445" s="0" t="s">
        <v>204</v>
      </c>
      <c r="L1445" s="0" t="s">
        <v>79</v>
      </c>
      <c r="N1445" s="0" t="s">
        <v>80</v>
      </c>
      <c r="O1445" s="7" t="n">
        <v>0.196527777777778</v>
      </c>
      <c r="P1445" s="7" t="n">
        <v>0.227083333333333</v>
      </c>
      <c r="Q1445" s="0" t="s">
        <v>207</v>
      </c>
      <c r="S1445" s="0" t="s">
        <v>115</v>
      </c>
      <c r="T1445" s="0" t="s">
        <v>6091</v>
      </c>
    </row>
    <row r="1446" customFormat="false" ht="15" hidden="true" customHeight="false" outlineLevel="0" collapsed="false">
      <c r="A1446" s="170" t="n">
        <v>44516</v>
      </c>
      <c r="B1446" s="0" t="s">
        <v>5188</v>
      </c>
      <c r="C1446" s="1" t="n">
        <v>300</v>
      </c>
      <c r="D1446" s="0" t="s">
        <v>104</v>
      </c>
      <c r="E1446" s="0" t="s">
        <v>5189</v>
      </c>
      <c r="G1446" s="174" t="n">
        <f aca="false">MONTH(A1446)+100</f>
        <v>111</v>
      </c>
      <c r="H1446" s="0" t="n">
        <f aca="false">IF(MONTH(A1446)=MONTH(A1445),H1445+1,1001)</f>
        <v>1020</v>
      </c>
      <c r="I1446" s="0" t="str">
        <f aca="false">YEAR(A1446)&amp;RIGHT(G1446,2)&amp;RIGHT(H1446,3)</f>
        <v>202111020</v>
      </c>
      <c r="J1446" s="122" t="s">
        <v>7182</v>
      </c>
      <c r="L1446" s="0" t="s">
        <v>79</v>
      </c>
      <c r="N1446" s="0" t="s">
        <v>80</v>
      </c>
      <c r="O1446" s="7" t="n">
        <v>0.375</v>
      </c>
      <c r="P1446" s="7" t="n">
        <v>0.395833333333333</v>
      </c>
      <c r="Q1446" s="0" t="s">
        <v>5190</v>
      </c>
      <c r="S1446" s="0" t="s">
        <v>332</v>
      </c>
      <c r="T1446" s="0" t="s">
        <v>6095</v>
      </c>
    </row>
    <row r="1447" customFormat="false" ht="15" hidden="true" customHeight="false" outlineLevel="0" collapsed="false">
      <c r="A1447" s="170" t="n">
        <v>44517</v>
      </c>
      <c r="B1447" s="0" t="s">
        <v>5193</v>
      </c>
      <c r="C1447" s="1" t="n">
        <v>350</v>
      </c>
      <c r="D1447" s="0" t="s">
        <v>821</v>
      </c>
      <c r="E1447" s="0" t="n">
        <v>78131846</v>
      </c>
      <c r="G1447" s="174" t="n">
        <f aca="false">MONTH(A1447)+100</f>
        <v>111</v>
      </c>
      <c r="H1447" s="0" t="n">
        <f aca="false">IF(MONTH(A1447)=MONTH(A1446),H1446+1,1001)</f>
        <v>1021</v>
      </c>
      <c r="I1447" s="0" t="str">
        <f aca="false">YEAR(A1447)&amp;RIGHT(G1447,2)&amp;RIGHT(H1447,3)</f>
        <v>202111021</v>
      </c>
      <c r="J1447" s="122" t="s">
        <v>7183</v>
      </c>
      <c r="K1447" s="0" t="s">
        <v>5194</v>
      </c>
      <c r="L1447" s="0" t="s">
        <v>183</v>
      </c>
      <c r="M1447" s="0" t="s">
        <v>2313</v>
      </c>
      <c r="N1447" s="0" t="s">
        <v>80</v>
      </c>
      <c r="O1447" s="7" t="n">
        <v>0.694444444444444</v>
      </c>
      <c r="P1447" s="7" t="n">
        <v>0.734722222222222</v>
      </c>
      <c r="Q1447" s="0" t="s">
        <v>5195</v>
      </c>
      <c r="R1447" s="0" t="s">
        <v>5147</v>
      </c>
      <c r="S1447" s="0" t="s">
        <v>332</v>
      </c>
      <c r="T1447" s="0" t="s">
        <v>6089</v>
      </c>
    </row>
    <row r="1448" customFormat="false" ht="15" hidden="true" customHeight="false" outlineLevel="0" collapsed="false">
      <c r="A1448" s="170" t="n">
        <v>44517</v>
      </c>
      <c r="B1448" s="0" t="s">
        <v>5196</v>
      </c>
      <c r="C1448" s="1" t="n">
        <v>400</v>
      </c>
      <c r="D1448" s="0" t="s">
        <v>104</v>
      </c>
      <c r="E1448" s="0" t="s">
        <v>2033</v>
      </c>
      <c r="G1448" s="174" t="n">
        <f aca="false">MONTH(A1448)+100</f>
        <v>111</v>
      </c>
      <c r="H1448" s="0" t="n">
        <f aca="false">IF(MONTH(A1448)=MONTH(A1447),H1447+1,1001)</f>
        <v>1022</v>
      </c>
      <c r="I1448" s="0" t="str">
        <f aca="false">YEAR(A1448)&amp;RIGHT(G1448,2)&amp;RIGHT(H1448,3)</f>
        <v>202111022</v>
      </c>
      <c r="J1448" s="122" t="s">
        <v>6462</v>
      </c>
      <c r="L1448" s="0" t="s">
        <v>183</v>
      </c>
      <c r="M1448" s="0" t="s">
        <v>2313</v>
      </c>
      <c r="N1448" s="0" t="s">
        <v>80</v>
      </c>
      <c r="O1448" s="7" t="n">
        <v>0.443055555555556</v>
      </c>
      <c r="P1448" s="7" t="n">
        <v>0.464583333333333</v>
      </c>
      <c r="Q1448" s="0" t="s">
        <v>2034</v>
      </c>
      <c r="R1448" s="0" t="s">
        <v>5147</v>
      </c>
      <c r="S1448" s="0" t="s">
        <v>332</v>
      </c>
      <c r="T1448" s="0" t="s">
        <v>6089</v>
      </c>
    </row>
    <row r="1449" customFormat="false" ht="15" hidden="true" customHeight="false" outlineLevel="0" collapsed="false">
      <c r="A1449" s="170" t="n">
        <v>44517</v>
      </c>
      <c r="B1449" s="0" t="s">
        <v>1089</v>
      </c>
      <c r="C1449" s="1" t="n">
        <v>350</v>
      </c>
      <c r="D1449" s="0" t="s">
        <v>104</v>
      </c>
      <c r="E1449" s="0" t="s">
        <v>5197</v>
      </c>
      <c r="G1449" s="174" t="n">
        <f aca="false">MONTH(A1449)+100</f>
        <v>111</v>
      </c>
      <c r="H1449" s="0" t="n">
        <f aca="false">IF(MONTH(A1449)=MONTH(A1448),H1448+1,1001)</f>
        <v>1023</v>
      </c>
      <c r="I1449" s="0" t="str">
        <f aca="false">YEAR(A1449)&amp;RIGHT(G1449,2)&amp;RIGHT(H1449,3)</f>
        <v>202111023</v>
      </c>
      <c r="J1449" s="122" t="s">
        <v>7184</v>
      </c>
      <c r="L1449" s="0" t="s">
        <v>131</v>
      </c>
      <c r="M1449" s="0" t="s">
        <v>2313</v>
      </c>
      <c r="N1449" s="0" t="s">
        <v>80</v>
      </c>
      <c r="O1449" s="7" t="n">
        <v>0.518055555555556</v>
      </c>
      <c r="P1449" s="7" t="n">
        <v>0.549305555555556</v>
      </c>
      <c r="Q1449" s="0" t="s">
        <v>5198</v>
      </c>
      <c r="R1449" s="0" t="s">
        <v>5147</v>
      </c>
      <c r="S1449" s="0" t="s">
        <v>332</v>
      </c>
      <c r="T1449" s="0" t="s">
        <v>6089</v>
      </c>
    </row>
    <row r="1450" customFormat="false" ht="15" hidden="true" customHeight="false" outlineLevel="0" collapsed="false">
      <c r="A1450" s="170" t="n">
        <v>44517</v>
      </c>
      <c r="B1450" s="0" t="s">
        <v>982</v>
      </c>
      <c r="C1450" s="1" t="n">
        <v>300</v>
      </c>
      <c r="D1450" s="0" t="s">
        <v>104</v>
      </c>
      <c r="E1450" s="0" t="s">
        <v>983</v>
      </c>
      <c r="G1450" s="174" t="n">
        <f aca="false">MONTH(A1450)+100</f>
        <v>111</v>
      </c>
      <c r="H1450" s="0" t="n">
        <f aca="false">IF(MONTH(A1450)=MONTH(A1449),H1449+1,1001)</f>
        <v>1024</v>
      </c>
      <c r="I1450" s="0" t="str">
        <f aca="false">YEAR(A1450)&amp;RIGHT(G1450,2)&amp;RIGHT(H1450,3)</f>
        <v>202111024</v>
      </c>
      <c r="J1450" s="122" t="s">
        <v>6226</v>
      </c>
      <c r="L1450" s="0" t="s">
        <v>113</v>
      </c>
      <c r="M1450" s="0" t="s">
        <v>2313</v>
      </c>
      <c r="N1450" s="0" t="s">
        <v>80</v>
      </c>
      <c r="O1450" s="7" t="n">
        <v>0.615277777777778</v>
      </c>
      <c r="P1450" s="7" t="n">
        <v>0.629166666666667</v>
      </c>
      <c r="Q1450" s="0" t="s">
        <v>984</v>
      </c>
      <c r="R1450" s="0" t="s">
        <v>5147</v>
      </c>
      <c r="S1450" s="0" t="s">
        <v>332</v>
      </c>
      <c r="T1450" s="0" t="s">
        <v>6089</v>
      </c>
    </row>
    <row r="1451" customFormat="false" ht="15" hidden="false" customHeight="false" outlineLevel="0" collapsed="false">
      <c r="A1451" s="170" t="n">
        <v>44518</v>
      </c>
      <c r="B1451" s="0" t="s">
        <v>5201</v>
      </c>
      <c r="C1451" s="1" t="n">
        <v>440</v>
      </c>
      <c r="D1451" s="0" t="s">
        <v>821</v>
      </c>
      <c r="E1451" s="0" t="s">
        <v>5202</v>
      </c>
      <c r="G1451" s="174" t="n">
        <f aca="false">MONTH(A1451)+100</f>
        <v>111</v>
      </c>
      <c r="H1451" s="0" t="n">
        <f aca="false">IF(MONTH(A1451)=MONTH(A1450),H1450+1,1001)</f>
        <v>1025</v>
      </c>
      <c r="I1451" s="0" t="str">
        <f aca="false">YEAR(A1451)&amp;RIGHT(G1451,2)&amp;RIGHT(H1451,3)</f>
        <v>202111025</v>
      </c>
      <c r="J1451" s="122" t="s">
        <v>7185</v>
      </c>
      <c r="K1451" s="0" t="s">
        <v>5203</v>
      </c>
      <c r="L1451" s="0" t="s">
        <v>113</v>
      </c>
      <c r="M1451" s="0" t="s">
        <v>2313</v>
      </c>
      <c r="N1451" s="0" t="s">
        <v>757</v>
      </c>
      <c r="O1451" s="7" t="n">
        <v>0.65625</v>
      </c>
      <c r="P1451" s="7" t="n">
        <v>0.65625</v>
      </c>
      <c r="Q1451" s="0" t="s">
        <v>5204</v>
      </c>
      <c r="S1451" s="0" t="s">
        <v>332</v>
      </c>
      <c r="T1451" s="0" t="s">
        <v>6097</v>
      </c>
    </row>
    <row r="1452" customFormat="false" ht="15" hidden="false" customHeight="false" outlineLevel="0" collapsed="false">
      <c r="A1452" s="170" t="n">
        <v>44518</v>
      </c>
      <c r="B1452" s="0" t="s">
        <v>5205</v>
      </c>
      <c r="C1452" s="1" t="n">
        <v>400</v>
      </c>
      <c r="D1452" s="0" t="s">
        <v>821</v>
      </c>
      <c r="E1452" s="0" t="s">
        <v>5206</v>
      </c>
      <c r="G1452" s="174" t="n">
        <f aca="false">MONTH(A1452)+100</f>
        <v>111</v>
      </c>
      <c r="H1452" s="0" t="n">
        <f aca="false">IF(MONTH(A1452)=MONTH(A1451),H1451+1,1001)</f>
        <v>1026</v>
      </c>
      <c r="I1452" s="0" t="str">
        <f aca="false">YEAR(A1452)&amp;RIGHT(G1452,2)&amp;RIGHT(H1452,3)</f>
        <v>202111026</v>
      </c>
      <c r="J1452" s="122" t="s">
        <v>7186</v>
      </c>
      <c r="K1452" s="0" t="s">
        <v>5207</v>
      </c>
      <c r="L1452" s="0" t="s">
        <v>131</v>
      </c>
      <c r="M1452" s="0" t="s">
        <v>2313</v>
      </c>
      <c r="N1452" s="0" t="s">
        <v>80</v>
      </c>
      <c r="O1452" s="7" t="n">
        <v>0.748611111111111</v>
      </c>
      <c r="P1452" s="7" t="n">
        <v>0.784027777777778</v>
      </c>
      <c r="Q1452" s="0" t="s">
        <v>5208</v>
      </c>
      <c r="R1452" s="0" t="s">
        <v>5147</v>
      </c>
      <c r="S1452" s="0" t="s">
        <v>332</v>
      </c>
      <c r="T1452" s="0" t="s">
        <v>6097</v>
      </c>
    </row>
    <row r="1453" customFormat="false" ht="15" hidden="true" customHeight="false" outlineLevel="0" collapsed="false">
      <c r="A1453" s="170" t="n">
        <v>44518</v>
      </c>
      <c r="B1453" s="0" t="s">
        <v>204</v>
      </c>
      <c r="C1453" s="1" t="n">
        <v>450</v>
      </c>
      <c r="D1453" s="0" t="s">
        <v>104</v>
      </c>
      <c r="E1453" s="0" t="s">
        <v>205</v>
      </c>
      <c r="G1453" s="174" t="n">
        <f aca="false">MONTH(A1453)+100</f>
        <v>111</v>
      </c>
      <c r="H1453" s="0" t="n">
        <f aca="false">IF(MONTH(A1453)=MONTH(A1452),H1452+1,1001)</f>
        <v>1027</v>
      </c>
      <c r="I1453" s="0" t="str">
        <f aca="false">YEAR(A1453)&amp;RIGHT(G1453,2)&amp;RIGHT(H1453,3)</f>
        <v>202111027</v>
      </c>
      <c r="J1453" s="122" t="s">
        <v>6107</v>
      </c>
      <c r="K1453" s="0" t="s">
        <v>204</v>
      </c>
      <c r="L1453" s="0" t="s">
        <v>79</v>
      </c>
      <c r="M1453" s="0" t="s">
        <v>2313</v>
      </c>
      <c r="N1453" s="0" t="s">
        <v>80</v>
      </c>
      <c r="O1453" s="7" t="n">
        <v>0.652083333333333</v>
      </c>
      <c r="P1453" s="7" t="n">
        <v>0.65625</v>
      </c>
      <c r="Q1453" s="0" t="s">
        <v>207</v>
      </c>
      <c r="R1453" s="0" t="s">
        <v>5147</v>
      </c>
      <c r="S1453" s="0" t="s">
        <v>332</v>
      </c>
      <c r="T1453" s="0" t="s">
        <v>6097</v>
      </c>
    </row>
    <row r="1454" customFormat="false" ht="15" hidden="false" customHeight="false" outlineLevel="0" collapsed="false">
      <c r="A1454" s="170" t="n">
        <v>44518</v>
      </c>
      <c r="B1454" s="0" t="s">
        <v>68</v>
      </c>
      <c r="C1454" s="1" t="n">
        <v>450</v>
      </c>
      <c r="D1454" s="0" t="s">
        <v>69</v>
      </c>
      <c r="E1454" s="0" t="s">
        <v>70</v>
      </c>
      <c r="G1454" s="174" t="n">
        <f aca="false">MONTH(A1454)+100</f>
        <v>111</v>
      </c>
      <c r="H1454" s="0" t="n">
        <f aca="false">IF(MONTH(A1454)=MONTH(A1453),H1453+1,1001)</f>
        <v>1028</v>
      </c>
      <c r="I1454" s="0" t="str">
        <f aca="false">YEAR(A1454)&amp;RIGHT(G1454,2)&amp;RIGHT(H1454,3)</f>
        <v>202111028</v>
      </c>
      <c r="J1454" s="122" t="n">
        <v>202003001</v>
      </c>
      <c r="K1454" s="0" t="s">
        <v>71</v>
      </c>
      <c r="L1454" s="0" t="s">
        <v>113</v>
      </c>
      <c r="M1454" s="0" t="s">
        <v>2313</v>
      </c>
      <c r="N1454" s="0" t="s">
        <v>80</v>
      </c>
      <c r="O1454" s="7" t="n">
        <v>0.395138888888889</v>
      </c>
      <c r="P1454" s="7" t="n">
        <v>0.403472222222222</v>
      </c>
      <c r="Q1454" s="0" t="s">
        <v>74</v>
      </c>
      <c r="R1454" s="0" t="s">
        <v>5147</v>
      </c>
      <c r="S1454" s="0" t="s">
        <v>332</v>
      </c>
      <c r="T1454" s="0" t="s">
        <v>6097</v>
      </c>
    </row>
    <row r="1455" customFormat="false" ht="15" hidden="true" customHeight="false" outlineLevel="0" collapsed="false">
      <c r="A1455" s="170" t="n">
        <v>44519</v>
      </c>
      <c r="B1455" s="0" t="s">
        <v>5213</v>
      </c>
      <c r="C1455" s="1" t="n">
        <v>350</v>
      </c>
      <c r="D1455" s="0" t="s">
        <v>104</v>
      </c>
      <c r="E1455" s="0" t="s">
        <v>5214</v>
      </c>
      <c r="G1455" s="174" t="n">
        <f aca="false">MONTH(A1455)+100</f>
        <v>111</v>
      </c>
      <c r="H1455" s="0" t="n">
        <f aca="false">IF(MONTH(A1455)=MONTH(A1454),H1454+1,1001)</f>
        <v>1029</v>
      </c>
      <c r="I1455" s="0" t="str">
        <f aca="false">YEAR(A1455)&amp;RIGHT(G1455,2)&amp;RIGHT(H1455,3)</f>
        <v>202111029</v>
      </c>
      <c r="J1455" s="122" t="s">
        <v>7187</v>
      </c>
      <c r="L1455" s="0" t="s">
        <v>85</v>
      </c>
      <c r="M1455" s="0" t="s">
        <v>2313</v>
      </c>
      <c r="N1455" s="0" t="s">
        <v>80</v>
      </c>
      <c r="O1455" s="7" t="n">
        <v>0.46875</v>
      </c>
      <c r="P1455" s="7" t="n">
        <v>0.495833333333333</v>
      </c>
      <c r="Q1455" s="0" t="s">
        <v>5215</v>
      </c>
      <c r="S1455" s="0" t="s">
        <v>332</v>
      </c>
      <c r="T1455" s="0" t="s">
        <v>5143</v>
      </c>
    </row>
    <row r="1456" customFormat="false" ht="15" hidden="true" customHeight="false" outlineLevel="0" collapsed="false">
      <c r="A1456" s="170" t="n">
        <v>44519</v>
      </c>
      <c r="B1456" s="0" t="s">
        <v>3613</v>
      </c>
      <c r="C1456" s="1" t="n">
        <v>300</v>
      </c>
      <c r="D1456" s="0" t="s">
        <v>104</v>
      </c>
      <c r="E1456" s="0" t="s">
        <v>3614</v>
      </c>
      <c r="G1456" s="174" t="n">
        <f aca="false">MONTH(A1456)+100</f>
        <v>111</v>
      </c>
      <c r="H1456" s="0" t="n">
        <f aca="false">IF(MONTH(A1456)=MONTH(A1455),H1455+1,1001)</f>
        <v>1030</v>
      </c>
      <c r="I1456" s="0" t="str">
        <f aca="false">YEAR(A1456)&amp;RIGHT(G1456,2)&amp;RIGHT(H1456,3)</f>
        <v>202111030</v>
      </c>
      <c r="J1456" s="122" t="s">
        <v>6820</v>
      </c>
      <c r="L1456" s="0" t="s">
        <v>113</v>
      </c>
      <c r="M1456" s="0" t="s">
        <v>2313</v>
      </c>
      <c r="N1456" s="0" t="s">
        <v>80</v>
      </c>
      <c r="O1456" s="7" t="n">
        <v>0.6125</v>
      </c>
      <c r="P1456" s="7" t="n">
        <v>0.640972222222222</v>
      </c>
      <c r="Q1456" s="0" t="s">
        <v>3615</v>
      </c>
      <c r="S1456" s="0" t="s">
        <v>332</v>
      </c>
      <c r="T1456" s="0" t="s">
        <v>5143</v>
      </c>
    </row>
    <row r="1457" customFormat="false" ht="15" hidden="false" customHeight="false" outlineLevel="0" collapsed="false">
      <c r="A1457" s="170" t="n">
        <v>44521</v>
      </c>
      <c r="B1457" s="0" t="s">
        <v>5219</v>
      </c>
      <c r="C1457" s="1" t="n">
        <v>380</v>
      </c>
      <c r="D1457" s="0" t="s">
        <v>821</v>
      </c>
      <c r="E1457" s="0" t="s">
        <v>5220</v>
      </c>
      <c r="G1457" s="174" t="n">
        <f aca="false">MONTH(A1457)+100</f>
        <v>111</v>
      </c>
      <c r="H1457" s="0" t="n">
        <f aca="false">IF(MONTH(A1457)=MONTH(A1456),H1456+1,1001)</f>
        <v>1031</v>
      </c>
      <c r="I1457" s="0" t="str">
        <f aca="false">YEAR(A1457)&amp;RIGHT(G1457,2)&amp;RIGHT(H1457,3)</f>
        <v>202111031</v>
      </c>
      <c r="J1457" s="122" t="s">
        <v>7188</v>
      </c>
      <c r="K1457" s="0" t="s">
        <v>5221</v>
      </c>
      <c r="L1457" s="0" t="s">
        <v>100</v>
      </c>
      <c r="M1457" s="0" t="s">
        <v>2313</v>
      </c>
      <c r="N1457" s="0" t="s">
        <v>80</v>
      </c>
      <c r="O1457" s="7" t="n">
        <v>0.25</v>
      </c>
      <c r="P1457" s="7" t="n">
        <v>0.275</v>
      </c>
      <c r="Q1457" s="0" t="s">
        <v>5222</v>
      </c>
      <c r="R1457" s="0" t="s">
        <v>5147</v>
      </c>
      <c r="S1457" s="0" t="s">
        <v>332</v>
      </c>
      <c r="T1457" s="0" t="s">
        <v>6110</v>
      </c>
    </row>
    <row r="1458" customFormat="false" ht="15" hidden="true" customHeight="false" outlineLevel="0" collapsed="false">
      <c r="A1458" s="170" t="n">
        <v>44522</v>
      </c>
      <c r="B1458" s="0" t="s">
        <v>5223</v>
      </c>
      <c r="C1458" s="1" t="n">
        <v>450</v>
      </c>
      <c r="D1458" s="0" t="s">
        <v>104</v>
      </c>
      <c r="E1458" s="0" t="s">
        <v>5224</v>
      </c>
      <c r="G1458" s="174" t="n">
        <f aca="false">MONTH(A1458)+100</f>
        <v>111</v>
      </c>
      <c r="H1458" s="0" t="n">
        <f aca="false">IF(MONTH(A1458)=MONTH(A1457),H1457+1,1001)</f>
        <v>1032</v>
      </c>
      <c r="I1458" s="0" t="str">
        <f aca="false">YEAR(A1458)&amp;RIGHT(G1458,2)&amp;RIGHT(H1458,3)</f>
        <v>202111032</v>
      </c>
      <c r="J1458" s="122" t="s">
        <v>7189</v>
      </c>
      <c r="L1458" s="0" t="s">
        <v>131</v>
      </c>
      <c r="M1458" s="0" t="s">
        <v>2313</v>
      </c>
      <c r="N1458" s="0" t="s">
        <v>80</v>
      </c>
      <c r="O1458" s="7" t="n">
        <v>0.345138888888889</v>
      </c>
      <c r="P1458" s="7" t="n">
        <v>0.347222222222222</v>
      </c>
      <c r="Q1458" s="0" t="s">
        <v>5225</v>
      </c>
      <c r="R1458" s="0" t="s">
        <v>5147</v>
      </c>
      <c r="S1458" s="0" t="s">
        <v>120</v>
      </c>
      <c r="T1458" s="0" t="s">
        <v>6091</v>
      </c>
    </row>
    <row r="1459" customFormat="false" ht="15" hidden="true" customHeight="false" outlineLevel="0" collapsed="false">
      <c r="A1459" s="170" t="n">
        <v>44522</v>
      </c>
      <c r="B1459" s="0" t="s">
        <v>2609</v>
      </c>
      <c r="C1459" s="1" t="n">
        <v>450</v>
      </c>
      <c r="D1459" s="0" t="s">
        <v>104</v>
      </c>
      <c r="E1459" s="0" t="s">
        <v>2610</v>
      </c>
      <c r="G1459" s="174" t="n">
        <f aca="false">MONTH(A1459)+100</f>
        <v>111</v>
      </c>
      <c r="H1459" s="0" t="n">
        <f aca="false">IF(MONTH(A1459)=MONTH(A1458),H1458+1,1001)</f>
        <v>1033</v>
      </c>
      <c r="I1459" s="0" t="str">
        <f aca="false">YEAR(A1459)&amp;RIGHT(G1459,2)&amp;RIGHT(H1459,3)</f>
        <v>202111033</v>
      </c>
      <c r="J1459" s="122" t="s">
        <v>6600</v>
      </c>
      <c r="K1459" s="0" t="s">
        <v>2609</v>
      </c>
      <c r="L1459" s="0" t="s">
        <v>187</v>
      </c>
      <c r="M1459" s="0" t="s">
        <v>2313</v>
      </c>
      <c r="N1459" s="0" t="s">
        <v>80</v>
      </c>
      <c r="O1459" s="7" t="n">
        <v>0.45</v>
      </c>
      <c r="P1459" s="7" t="n">
        <v>0.468055555555555</v>
      </c>
      <c r="Q1459" s="0" t="s">
        <v>2611</v>
      </c>
      <c r="R1459" s="0" t="s">
        <v>5147</v>
      </c>
      <c r="S1459" s="0" t="s">
        <v>120</v>
      </c>
      <c r="T1459" s="0" t="s">
        <v>6091</v>
      </c>
    </row>
    <row r="1460" customFormat="false" ht="15" hidden="true" customHeight="false" outlineLevel="0" collapsed="false">
      <c r="A1460" s="170" t="n">
        <v>44522</v>
      </c>
      <c r="B1460" s="0" t="s">
        <v>1124</v>
      </c>
      <c r="C1460" s="1" t="n">
        <v>450</v>
      </c>
      <c r="D1460" s="0" t="s">
        <v>104</v>
      </c>
      <c r="E1460" s="0" t="s">
        <v>5226</v>
      </c>
      <c r="G1460" s="174" t="n">
        <f aca="false">MONTH(A1460)+100</f>
        <v>111</v>
      </c>
      <c r="H1460" s="0" t="n">
        <f aca="false">IF(MONTH(A1460)=MONTH(A1459),H1459+1,1001)</f>
        <v>1034</v>
      </c>
      <c r="I1460" s="0" t="str">
        <f aca="false">YEAR(A1460)&amp;RIGHT(G1460,2)&amp;RIGHT(H1460,3)</f>
        <v>202111034</v>
      </c>
      <c r="J1460" s="122" t="s">
        <v>7190</v>
      </c>
      <c r="L1460" s="0" t="s">
        <v>113</v>
      </c>
      <c r="M1460" s="0" t="s">
        <v>2313</v>
      </c>
      <c r="N1460" s="0" t="s">
        <v>80</v>
      </c>
      <c r="O1460" s="7" t="n">
        <v>0.557638888888889</v>
      </c>
      <c r="P1460" s="7" t="n">
        <v>0.609722222222222</v>
      </c>
      <c r="Q1460" s="0" t="s">
        <v>5227</v>
      </c>
      <c r="R1460" s="0" t="s">
        <v>5147</v>
      </c>
      <c r="S1460" s="0" t="s">
        <v>120</v>
      </c>
      <c r="T1460" s="0" t="s">
        <v>6091</v>
      </c>
    </row>
    <row r="1461" customFormat="false" ht="15" hidden="true" customHeight="false" outlineLevel="0" collapsed="false">
      <c r="A1461" s="170" t="n">
        <v>44522</v>
      </c>
      <c r="B1461" s="0" t="s">
        <v>1546</v>
      </c>
      <c r="C1461" s="1" t="n">
        <v>400</v>
      </c>
      <c r="D1461" s="0" t="s">
        <v>104</v>
      </c>
      <c r="E1461" s="0" t="s">
        <v>5228</v>
      </c>
      <c r="G1461" s="174" t="n">
        <f aca="false">MONTH(A1461)+100</f>
        <v>111</v>
      </c>
      <c r="H1461" s="0" t="n">
        <f aca="false">IF(MONTH(A1461)=MONTH(A1460),H1460+1,1001)</f>
        <v>1035</v>
      </c>
      <c r="I1461" s="0" t="str">
        <f aca="false">YEAR(A1461)&amp;RIGHT(G1461,2)&amp;RIGHT(H1461,3)</f>
        <v>202111035</v>
      </c>
      <c r="J1461" s="122" t="s">
        <v>7191</v>
      </c>
      <c r="L1461" s="0" t="s">
        <v>100</v>
      </c>
      <c r="M1461" s="0" t="s">
        <v>2313</v>
      </c>
      <c r="N1461" s="0" t="s">
        <v>80</v>
      </c>
      <c r="O1461" s="7" t="n">
        <v>0.709027777777778</v>
      </c>
      <c r="P1461" s="7" t="n">
        <v>0.7375</v>
      </c>
      <c r="Q1461" s="0" t="s">
        <v>5229</v>
      </c>
      <c r="R1461" s="0" t="s">
        <v>5147</v>
      </c>
      <c r="S1461" s="0" t="s">
        <v>120</v>
      </c>
      <c r="T1461" s="0" t="s">
        <v>6091</v>
      </c>
    </row>
    <row r="1462" customFormat="false" ht="15" hidden="true" customHeight="false" outlineLevel="0" collapsed="false">
      <c r="A1462" s="170" t="n">
        <v>44522</v>
      </c>
      <c r="B1462" s="0" t="s">
        <v>4044</v>
      </c>
      <c r="C1462" s="1" t="n">
        <v>300</v>
      </c>
      <c r="D1462" s="0" t="s">
        <v>104</v>
      </c>
      <c r="E1462" s="0" t="s">
        <v>4045</v>
      </c>
      <c r="G1462" s="174" t="n">
        <f aca="false">MONTH(A1462)+100</f>
        <v>111</v>
      </c>
      <c r="H1462" s="0" t="n">
        <f aca="false">IF(MONTH(A1462)=MONTH(A1461),H1461+1,1001)</f>
        <v>1036</v>
      </c>
      <c r="I1462" s="0" t="str">
        <f aca="false">YEAR(A1462)&amp;RIGHT(G1462,2)&amp;RIGHT(H1462,3)</f>
        <v>202111036</v>
      </c>
      <c r="J1462" s="122" t="s">
        <v>6924</v>
      </c>
      <c r="L1462" s="0" t="s">
        <v>100</v>
      </c>
      <c r="M1462" s="0" t="s">
        <v>2313</v>
      </c>
      <c r="N1462" s="0" t="s">
        <v>80</v>
      </c>
      <c r="O1462" s="7" t="n">
        <v>0.772916666666667</v>
      </c>
      <c r="P1462" s="7" t="n">
        <v>0.785416666666667</v>
      </c>
      <c r="Q1462" s="0" t="s">
        <v>4046</v>
      </c>
      <c r="R1462" s="0" t="s">
        <v>5147</v>
      </c>
      <c r="S1462" s="0" t="s">
        <v>120</v>
      </c>
      <c r="T1462" s="0" t="s">
        <v>6091</v>
      </c>
    </row>
    <row r="1463" customFormat="false" ht="15" hidden="true" customHeight="false" outlineLevel="0" collapsed="false">
      <c r="A1463" s="170" t="n">
        <v>44523</v>
      </c>
      <c r="B1463" s="0" t="s">
        <v>204</v>
      </c>
      <c r="C1463" s="1" t="n">
        <v>450</v>
      </c>
      <c r="D1463" s="0" t="s">
        <v>104</v>
      </c>
      <c r="E1463" s="0" t="s">
        <v>205</v>
      </c>
      <c r="G1463" s="174" t="n">
        <f aca="false">MONTH(A1463)+100</f>
        <v>111</v>
      </c>
      <c r="H1463" s="0" t="n">
        <f aca="false">IF(MONTH(A1463)=MONTH(A1462),H1462+1,1001)</f>
        <v>1037</v>
      </c>
      <c r="I1463" s="0" t="str">
        <f aca="false">YEAR(A1463)&amp;RIGHT(G1463,2)&amp;RIGHT(H1463,3)</f>
        <v>202111037</v>
      </c>
      <c r="J1463" s="122" t="s">
        <v>6107</v>
      </c>
      <c r="K1463" s="0" t="s">
        <v>204</v>
      </c>
      <c r="L1463" s="0" t="s">
        <v>79</v>
      </c>
      <c r="M1463" s="0" t="s">
        <v>2313</v>
      </c>
      <c r="N1463" s="0" t="s">
        <v>80</v>
      </c>
      <c r="O1463" s="7" t="n">
        <v>0.469444444444444</v>
      </c>
      <c r="P1463" s="7" t="n">
        <v>0.509027777777778</v>
      </c>
      <c r="Q1463" s="0" t="s">
        <v>207</v>
      </c>
      <c r="R1463" s="0" t="s">
        <v>5147</v>
      </c>
      <c r="S1463" s="0" t="s">
        <v>120</v>
      </c>
      <c r="T1463" s="0" t="s">
        <v>6095</v>
      </c>
    </row>
    <row r="1464" customFormat="false" ht="15" hidden="true" customHeight="false" outlineLevel="0" collapsed="false">
      <c r="A1464" s="170" t="n">
        <v>44524</v>
      </c>
      <c r="B1464" s="0" t="s">
        <v>5233</v>
      </c>
      <c r="C1464" s="1" t="n">
        <v>350</v>
      </c>
      <c r="D1464" s="0" t="s">
        <v>104</v>
      </c>
      <c r="E1464" s="0" t="s">
        <v>5234</v>
      </c>
      <c r="G1464" s="174" t="n">
        <f aca="false">MONTH(A1464)+100</f>
        <v>111</v>
      </c>
      <c r="H1464" s="0" t="n">
        <f aca="false">IF(MONTH(A1464)=MONTH(A1463),H1463+1,1001)</f>
        <v>1038</v>
      </c>
      <c r="I1464" s="0" t="str">
        <f aca="false">YEAR(A1464)&amp;RIGHT(G1464,2)&amp;RIGHT(H1464,3)</f>
        <v>202111038</v>
      </c>
      <c r="J1464" s="122" t="s">
        <v>7192</v>
      </c>
      <c r="L1464" s="0" t="s">
        <v>159</v>
      </c>
      <c r="M1464" s="0" t="s">
        <v>2313</v>
      </c>
      <c r="N1464" s="0" t="s">
        <v>80</v>
      </c>
      <c r="O1464" s="7" t="n">
        <v>0.595138888888889</v>
      </c>
      <c r="P1464" s="7" t="n">
        <v>0.617361111111111</v>
      </c>
      <c r="Q1464" s="0" t="s">
        <v>5235</v>
      </c>
      <c r="R1464" s="0" t="s">
        <v>5147</v>
      </c>
      <c r="S1464" s="0" t="s">
        <v>120</v>
      </c>
      <c r="T1464" s="0" t="s">
        <v>6089</v>
      </c>
    </row>
    <row r="1465" customFormat="false" ht="15" hidden="true" customHeight="false" outlineLevel="0" collapsed="false">
      <c r="A1465" s="170" t="n">
        <v>44524</v>
      </c>
      <c r="B1465" s="0" t="s">
        <v>2407</v>
      </c>
      <c r="C1465" s="1" t="n">
        <v>350</v>
      </c>
      <c r="D1465" s="0" t="s">
        <v>104</v>
      </c>
      <c r="E1465" s="0" t="s">
        <v>5236</v>
      </c>
      <c r="G1465" s="174" t="n">
        <f aca="false">MONTH(A1465)+100</f>
        <v>111</v>
      </c>
      <c r="H1465" s="0" t="n">
        <f aca="false">IF(MONTH(A1465)=MONTH(A1464),H1464+1,1001)</f>
        <v>1039</v>
      </c>
      <c r="I1465" s="0" t="str">
        <f aca="false">YEAR(A1465)&amp;RIGHT(G1465,2)&amp;RIGHT(H1465,3)</f>
        <v>202111039</v>
      </c>
      <c r="J1465" s="122" t="s">
        <v>7193</v>
      </c>
      <c r="L1465" s="0" t="s">
        <v>113</v>
      </c>
      <c r="M1465" s="0" t="s">
        <v>2313</v>
      </c>
      <c r="N1465" s="0" t="s">
        <v>80</v>
      </c>
      <c r="O1465" s="7" t="n">
        <v>0.865972222222222</v>
      </c>
      <c r="P1465" s="7" t="n">
        <v>0.900694444444444</v>
      </c>
      <c r="Q1465" s="0" t="s">
        <v>5237</v>
      </c>
      <c r="R1465" s="0" t="s">
        <v>5147</v>
      </c>
      <c r="S1465" s="0" t="s">
        <v>120</v>
      </c>
      <c r="T1465" s="0" t="s">
        <v>6089</v>
      </c>
    </row>
    <row r="1466" customFormat="false" ht="15" hidden="true" customHeight="false" outlineLevel="0" collapsed="false">
      <c r="A1466" s="170" t="n">
        <v>44525</v>
      </c>
      <c r="B1466" s="0" t="s">
        <v>5240</v>
      </c>
      <c r="C1466" s="1" t="n">
        <v>450</v>
      </c>
      <c r="D1466" s="0" t="s">
        <v>104</v>
      </c>
      <c r="E1466" s="0" t="s">
        <v>5241</v>
      </c>
      <c r="G1466" s="174" t="n">
        <f aca="false">MONTH(A1466)+100</f>
        <v>111</v>
      </c>
      <c r="H1466" s="0" t="n">
        <f aca="false">IF(MONTH(A1466)=MONTH(A1465),H1465+1,1001)</f>
        <v>1040</v>
      </c>
      <c r="I1466" s="0" t="str">
        <f aca="false">YEAR(A1466)&amp;RIGHT(G1466,2)&amp;RIGHT(H1466,3)</f>
        <v>202111040</v>
      </c>
      <c r="J1466" s="122" t="s">
        <v>7194</v>
      </c>
      <c r="L1466" s="0" t="s">
        <v>85</v>
      </c>
      <c r="M1466" s="0" t="s">
        <v>2313</v>
      </c>
      <c r="N1466" s="0" t="s">
        <v>80</v>
      </c>
      <c r="O1466" s="7" t="n">
        <v>0.366666666666667</v>
      </c>
      <c r="P1466" s="7" t="n">
        <v>0.392361111111111</v>
      </c>
      <c r="Q1466" s="0" t="s">
        <v>5242</v>
      </c>
      <c r="R1466" s="0" t="s">
        <v>5147</v>
      </c>
      <c r="S1466" s="0" t="s">
        <v>120</v>
      </c>
      <c r="T1466" s="0" t="s">
        <v>6097</v>
      </c>
    </row>
    <row r="1467" customFormat="false" ht="15" hidden="true" customHeight="false" outlineLevel="0" collapsed="false">
      <c r="A1467" s="170" t="n">
        <v>44526</v>
      </c>
      <c r="B1467" s="0" t="s">
        <v>204</v>
      </c>
      <c r="C1467" s="1" t="n">
        <v>450</v>
      </c>
      <c r="D1467" s="0" t="s">
        <v>104</v>
      </c>
      <c r="E1467" s="0" t="s">
        <v>205</v>
      </c>
      <c r="G1467" s="174" t="n">
        <f aca="false">MONTH(A1467)+100</f>
        <v>111</v>
      </c>
      <c r="H1467" s="0" t="n">
        <f aca="false">IF(MONTH(A1467)=MONTH(A1466),H1466+1,1001)</f>
        <v>1041</v>
      </c>
      <c r="I1467" s="0" t="str">
        <f aca="false">YEAR(A1467)&amp;RIGHT(G1467,2)&amp;RIGHT(H1467,3)</f>
        <v>202111041</v>
      </c>
      <c r="J1467" s="122" t="s">
        <v>6107</v>
      </c>
      <c r="K1467" s="0" t="s">
        <v>204</v>
      </c>
      <c r="L1467" s="0" t="s">
        <v>79</v>
      </c>
      <c r="M1467" s="0" t="s">
        <v>2313</v>
      </c>
      <c r="N1467" s="0" t="s">
        <v>80</v>
      </c>
      <c r="O1467" s="7" t="n">
        <v>0.821527777777778</v>
      </c>
      <c r="P1467" s="7" t="n">
        <v>0.8625</v>
      </c>
      <c r="Q1467" s="0" t="s">
        <v>207</v>
      </c>
      <c r="R1467" s="0" t="s">
        <v>5147</v>
      </c>
      <c r="S1467" s="0" t="s">
        <v>120</v>
      </c>
      <c r="T1467" s="0" t="s">
        <v>5143</v>
      </c>
    </row>
    <row r="1468" customFormat="false" ht="15" hidden="false" customHeight="false" outlineLevel="0" collapsed="false">
      <c r="A1468" s="170" t="n">
        <v>44527</v>
      </c>
      <c r="B1468" s="0" t="s">
        <v>5248</v>
      </c>
      <c r="C1468" s="1" t="n">
        <v>450</v>
      </c>
      <c r="D1468" s="0" t="s">
        <v>821</v>
      </c>
      <c r="E1468" s="0" t="s">
        <v>5249</v>
      </c>
      <c r="G1468" s="174" t="n">
        <f aca="false">MONTH(A1468)+100</f>
        <v>111</v>
      </c>
      <c r="H1468" s="0" t="n">
        <f aca="false">IF(MONTH(A1468)=MONTH(A1467),H1467+1,1001)</f>
        <v>1042</v>
      </c>
      <c r="I1468" s="0" t="str">
        <f aca="false">YEAR(A1468)&amp;RIGHT(G1468,2)&amp;RIGHT(H1468,3)</f>
        <v>202111042</v>
      </c>
      <c r="J1468" s="122" t="s">
        <v>7195</v>
      </c>
      <c r="K1468" s="0" t="s">
        <v>5250</v>
      </c>
      <c r="L1468" s="0" t="s">
        <v>1720</v>
      </c>
      <c r="M1468" s="0" t="s">
        <v>2313</v>
      </c>
      <c r="N1468" s="0" t="s">
        <v>757</v>
      </c>
      <c r="O1468" s="57" t="n">
        <v>0.375</v>
      </c>
      <c r="P1468" s="57" t="n">
        <v>0.416666666666667</v>
      </c>
      <c r="Q1468" s="0" t="s">
        <v>5251</v>
      </c>
      <c r="R1468" s="0" t="s">
        <v>5147</v>
      </c>
      <c r="S1468" s="0" t="s">
        <v>120</v>
      </c>
      <c r="T1468" s="0" t="s">
        <v>6106</v>
      </c>
    </row>
    <row r="1469" customFormat="false" ht="15" hidden="false" customHeight="false" outlineLevel="0" collapsed="false">
      <c r="A1469" s="170" t="n">
        <v>44530</v>
      </c>
      <c r="B1469" s="0" t="s">
        <v>5252</v>
      </c>
      <c r="C1469" s="1" t="n">
        <v>380</v>
      </c>
      <c r="D1469" s="0" t="s">
        <v>821</v>
      </c>
      <c r="E1469" s="0" t="s">
        <v>5253</v>
      </c>
      <c r="G1469" s="174" t="n">
        <f aca="false">MONTH(A1469)+100</f>
        <v>111</v>
      </c>
      <c r="H1469" s="0" t="n">
        <f aca="false">IF(MONTH(A1469)=MONTH(A1468),H1468+1,1001)</f>
        <v>1043</v>
      </c>
      <c r="I1469" s="0" t="str">
        <f aca="false">YEAR(A1469)&amp;RIGHT(G1469,2)&amp;RIGHT(H1469,3)</f>
        <v>202111043</v>
      </c>
      <c r="J1469" s="122" t="s">
        <v>7196</v>
      </c>
      <c r="K1469" s="0" t="s">
        <v>5254</v>
      </c>
      <c r="L1469" s="0" t="s">
        <v>79</v>
      </c>
      <c r="M1469" s="0" t="s">
        <v>2313</v>
      </c>
      <c r="N1469" s="0" t="s">
        <v>80</v>
      </c>
      <c r="O1469" s="7" t="n">
        <v>0.775694444444444</v>
      </c>
      <c r="P1469" s="7" t="n">
        <v>0.813888888888889</v>
      </c>
      <c r="Q1469" s="0" t="s">
        <v>5255</v>
      </c>
      <c r="R1469" s="0" t="s">
        <v>5147</v>
      </c>
      <c r="S1469" s="0" t="s">
        <v>120</v>
      </c>
      <c r="T1469" s="0" t="s">
        <v>6095</v>
      </c>
    </row>
    <row r="1470" customFormat="false" ht="15" hidden="true" customHeight="false" outlineLevel="0" collapsed="false">
      <c r="A1470" s="170" t="n">
        <v>44530</v>
      </c>
      <c r="B1470" s="0" t="s">
        <v>204</v>
      </c>
      <c r="C1470" s="1" t="n">
        <v>450</v>
      </c>
      <c r="D1470" s="0" t="s">
        <v>104</v>
      </c>
      <c r="E1470" s="0" t="s">
        <v>205</v>
      </c>
      <c r="G1470" s="174" t="n">
        <f aca="false">MONTH(A1470)+100</f>
        <v>111</v>
      </c>
      <c r="H1470" s="0" t="n">
        <f aca="false">IF(MONTH(A1470)=MONTH(A1469),H1469+1,1001)</f>
        <v>1044</v>
      </c>
      <c r="I1470" s="0" t="str">
        <f aca="false">YEAR(A1470)&amp;RIGHT(G1470,2)&amp;RIGHT(H1470,3)</f>
        <v>202111044</v>
      </c>
      <c r="J1470" s="122" t="s">
        <v>6107</v>
      </c>
      <c r="K1470" s="0" t="s">
        <v>204</v>
      </c>
      <c r="L1470" s="0" t="s">
        <v>79</v>
      </c>
      <c r="M1470" s="0" t="s">
        <v>2313</v>
      </c>
      <c r="N1470" s="0" t="s">
        <v>80</v>
      </c>
      <c r="O1470" s="7" t="n">
        <v>0.401388888888889</v>
      </c>
      <c r="P1470" s="7" t="n">
        <v>0.440277777777778</v>
      </c>
      <c r="Q1470" s="0" t="s">
        <v>207</v>
      </c>
      <c r="R1470" s="0" t="s">
        <v>5147</v>
      </c>
      <c r="S1470" s="0" t="s">
        <v>120</v>
      </c>
      <c r="T1470" s="0" t="s">
        <v>6095</v>
      </c>
    </row>
    <row r="1471" customFormat="false" ht="15" hidden="true" customHeight="false" outlineLevel="0" collapsed="false">
      <c r="A1471" s="170" t="n">
        <v>44530</v>
      </c>
      <c r="B1471" s="0" t="s">
        <v>4340</v>
      </c>
      <c r="C1471" s="1" t="n">
        <v>300</v>
      </c>
      <c r="D1471" s="0" t="s">
        <v>104</v>
      </c>
      <c r="E1471" s="0" t="s">
        <v>5256</v>
      </c>
      <c r="G1471" s="174" t="n">
        <f aca="false">MONTH(A1471)+100</f>
        <v>111</v>
      </c>
      <c r="H1471" s="0" t="n">
        <f aca="false">IF(MONTH(A1471)=MONTH(A1470),H1470+1,1001)</f>
        <v>1045</v>
      </c>
      <c r="I1471" s="0" t="str">
        <f aca="false">YEAR(A1471)&amp;RIGHT(G1471,2)&amp;RIGHT(H1471,3)</f>
        <v>202111045</v>
      </c>
      <c r="J1471" s="122" t="s">
        <v>7197</v>
      </c>
      <c r="L1471" s="0" t="s">
        <v>79</v>
      </c>
      <c r="M1471" s="0" t="s">
        <v>2313</v>
      </c>
      <c r="N1471" s="0" t="s">
        <v>80</v>
      </c>
      <c r="O1471" s="7" t="n">
        <v>0.84375</v>
      </c>
      <c r="P1471" s="7" t="n">
        <v>0.859722222222222</v>
      </c>
      <c r="Q1471" s="0" t="s">
        <v>5257</v>
      </c>
      <c r="R1471" s="0" t="s">
        <v>5147</v>
      </c>
      <c r="S1471" s="0" t="s">
        <v>120</v>
      </c>
      <c r="T1471" s="0" t="s">
        <v>6095</v>
      </c>
    </row>
    <row r="1472" customFormat="false" ht="15" hidden="true" customHeight="false" outlineLevel="0" collapsed="false">
      <c r="A1472" s="170" t="n">
        <v>44530</v>
      </c>
      <c r="B1472" s="0" t="s">
        <v>5258</v>
      </c>
      <c r="C1472" s="1" t="n">
        <v>300</v>
      </c>
      <c r="D1472" s="0" t="s">
        <v>104</v>
      </c>
      <c r="E1472" s="0" t="s">
        <v>5259</v>
      </c>
      <c r="G1472" s="174" t="n">
        <f aca="false">MONTH(A1472)+100</f>
        <v>111</v>
      </c>
      <c r="H1472" s="0" t="n">
        <f aca="false">IF(MONTH(A1472)=MONTH(A1471),H1471+1,1001)</f>
        <v>1046</v>
      </c>
      <c r="I1472" s="0" t="str">
        <f aca="false">YEAR(A1472)&amp;RIGHT(G1472,2)&amp;RIGHT(H1472,3)</f>
        <v>202111046</v>
      </c>
      <c r="J1472" s="122" t="s">
        <v>7198</v>
      </c>
      <c r="L1472" s="0" t="s">
        <v>113</v>
      </c>
      <c r="M1472" s="0" t="s">
        <v>2313</v>
      </c>
      <c r="N1472" s="0" t="s">
        <v>80</v>
      </c>
      <c r="O1472" s="7" t="n">
        <v>0.877777777777778</v>
      </c>
      <c r="P1472" s="7" t="n">
        <v>0.9</v>
      </c>
      <c r="Q1472" s="0" t="s">
        <v>5260</v>
      </c>
      <c r="R1472" s="0" t="s">
        <v>5147</v>
      </c>
      <c r="S1472" s="0" t="s">
        <v>120</v>
      </c>
      <c r="T1472" s="0" t="s">
        <v>6095</v>
      </c>
    </row>
    <row r="1473" customFormat="false" ht="15" hidden="false" customHeight="false" outlineLevel="0" collapsed="false">
      <c r="A1473" s="170" t="n">
        <v>44531</v>
      </c>
      <c r="B1473" s="0" t="s">
        <v>5261</v>
      </c>
      <c r="C1473" s="1" t="n">
        <v>450</v>
      </c>
      <c r="D1473" s="0" t="s">
        <v>821</v>
      </c>
      <c r="E1473" s="0" t="s">
        <v>5262</v>
      </c>
      <c r="G1473" s="174" t="n">
        <f aca="false">MONTH(A1473)+100</f>
        <v>112</v>
      </c>
      <c r="H1473" s="0" t="n">
        <f aca="false">IF(MONTH(A1473)=MONTH(A1472),H1472+1,1001)</f>
        <v>1001</v>
      </c>
      <c r="I1473" s="0" t="str">
        <f aca="false">YEAR(A1473)&amp;RIGHT(G1473,2)&amp;RIGHT(H1473,3)</f>
        <v>202112001</v>
      </c>
      <c r="J1473" s="122" t="s">
        <v>7199</v>
      </c>
      <c r="K1473" s="0" t="s">
        <v>5263</v>
      </c>
      <c r="L1473" s="0" t="s">
        <v>85</v>
      </c>
      <c r="M1473" s="0" t="s">
        <v>2313</v>
      </c>
      <c r="N1473" s="0" t="s">
        <v>80</v>
      </c>
      <c r="O1473" s="7" t="n">
        <v>0.630555555555556</v>
      </c>
      <c r="P1473" s="7" t="n">
        <v>0.645833333333333</v>
      </c>
      <c r="Q1473" s="0" t="s">
        <v>5264</v>
      </c>
      <c r="R1473" s="0" t="s">
        <v>5265</v>
      </c>
      <c r="S1473" s="0" t="s">
        <v>75</v>
      </c>
      <c r="T1473" s="0" t="s">
        <v>6089</v>
      </c>
    </row>
    <row r="1474" customFormat="false" ht="15" hidden="false" customHeight="false" outlineLevel="0" collapsed="false">
      <c r="A1474" s="170" t="n">
        <v>44531</v>
      </c>
      <c r="B1474" s="0" t="s">
        <v>3480</v>
      </c>
      <c r="C1474" s="1" t="n">
        <v>490</v>
      </c>
      <c r="D1474" s="0" t="s">
        <v>821</v>
      </c>
      <c r="E1474" s="0" t="s">
        <v>3481</v>
      </c>
      <c r="G1474" s="174" t="n">
        <f aca="false">MONTH(A1474)+100</f>
        <v>112</v>
      </c>
      <c r="H1474" s="0" t="n">
        <f aca="false">IF(MONTH(A1474)=MONTH(A1473),H1473+1,1001)</f>
        <v>1002</v>
      </c>
      <c r="I1474" s="0" t="str">
        <f aca="false">YEAR(A1474)&amp;RIGHT(G1474,2)&amp;RIGHT(H1474,3)</f>
        <v>202112002</v>
      </c>
      <c r="J1474" s="122" t="s">
        <v>6794</v>
      </c>
      <c r="K1474" s="0" t="s">
        <v>3482</v>
      </c>
      <c r="L1474" s="0" t="s">
        <v>113</v>
      </c>
      <c r="M1474" s="0" t="s">
        <v>2313</v>
      </c>
      <c r="N1474" s="0" t="s">
        <v>80</v>
      </c>
      <c r="O1474" s="7" t="n">
        <v>0.747222222222222</v>
      </c>
      <c r="P1474" s="7" t="n">
        <v>0.788194444444444</v>
      </c>
      <c r="Q1474" s="0" t="s">
        <v>3483</v>
      </c>
      <c r="R1474" s="0" t="s">
        <v>5147</v>
      </c>
      <c r="S1474" s="0" t="s">
        <v>75</v>
      </c>
      <c r="T1474" s="0" t="s">
        <v>6089</v>
      </c>
    </row>
    <row r="1475" customFormat="false" ht="15" hidden="false" customHeight="false" outlineLevel="0" collapsed="false">
      <c r="A1475" s="170" t="n">
        <v>44531</v>
      </c>
      <c r="B1475" s="0" t="s">
        <v>68</v>
      </c>
      <c r="C1475" s="1" t="n">
        <v>450</v>
      </c>
      <c r="D1475" s="0" t="s">
        <v>69</v>
      </c>
      <c r="E1475" s="0" t="s">
        <v>70</v>
      </c>
      <c r="G1475" s="174" t="n">
        <f aca="false">MONTH(A1475)+100</f>
        <v>112</v>
      </c>
      <c r="H1475" s="0" t="n">
        <f aca="false">IF(MONTH(A1475)=MONTH(A1474),H1474+1,1001)</f>
        <v>1003</v>
      </c>
      <c r="I1475" s="0" t="str">
        <f aca="false">YEAR(A1475)&amp;RIGHT(G1475,2)&amp;RIGHT(H1475,3)</f>
        <v>202112003</v>
      </c>
      <c r="J1475" s="122" t="n">
        <v>202003001</v>
      </c>
      <c r="K1475" s="0" t="s">
        <v>71</v>
      </c>
      <c r="L1475" s="0" t="s">
        <v>113</v>
      </c>
      <c r="M1475" s="0" t="s">
        <v>2313</v>
      </c>
      <c r="N1475" s="0" t="s">
        <v>80</v>
      </c>
      <c r="O1475" s="7" t="n">
        <v>0.379861111111111</v>
      </c>
      <c r="P1475" s="7" t="n">
        <v>0.411805555555556</v>
      </c>
      <c r="Q1475" s="0" t="s">
        <v>74</v>
      </c>
      <c r="R1475" s="0" t="s">
        <v>5147</v>
      </c>
      <c r="S1475" s="0" t="s">
        <v>75</v>
      </c>
      <c r="T1475" s="0" t="s">
        <v>6089</v>
      </c>
    </row>
    <row r="1476" customFormat="false" ht="15" hidden="false" customHeight="false" outlineLevel="0" collapsed="false">
      <c r="A1476" s="170" t="n">
        <v>44533</v>
      </c>
      <c r="B1476" s="0" t="s">
        <v>5266</v>
      </c>
      <c r="C1476" s="1" t="n">
        <v>380</v>
      </c>
      <c r="D1476" s="0" t="s">
        <v>821</v>
      </c>
      <c r="E1476" s="0" t="s">
        <v>5267</v>
      </c>
      <c r="G1476" s="174" t="n">
        <f aca="false">MONTH(A1476)+100</f>
        <v>112</v>
      </c>
      <c r="H1476" s="0" t="n">
        <f aca="false">IF(MONTH(A1476)=MONTH(A1475),H1475+1,1001)</f>
        <v>1004</v>
      </c>
      <c r="I1476" s="0" t="str">
        <f aca="false">YEAR(A1476)&amp;RIGHT(G1476,2)&amp;RIGHT(H1476,3)</f>
        <v>202112004</v>
      </c>
      <c r="J1476" s="122" t="s">
        <v>7200</v>
      </c>
      <c r="K1476" s="0" t="s">
        <v>5268</v>
      </c>
      <c r="L1476" s="0" t="s">
        <v>100</v>
      </c>
      <c r="M1476" s="0" t="s">
        <v>2313</v>
      </c>
      <c r="N1476" s="0" t="s">
        <v>80</v>
      </c>
      <c r="O1476" s="7" t="n">
        <v>0.39375</v>
      </c>
      <c r="P1476" s="7" t="n">
        <v>0.407638888888889</v>
      </c>
      <c r="Q1476" s="0" t="s">
        <v>5269</v>
      </c>
      <c r="R1476" s="0" t="s">
        <v>5147</v>
      </c>
      <c r="S1476" s="0" t="s">
        <v>75</v>
      </c>
      <c r="T1476" s="0" t="s">
        <v>5143</v>
      </c>
    </row>
    <row r="1477" customFormat="false" ht="15" hidden="false" customHeight="false" outlineLevel="0" collapsed="false">
      <c r="A1477" s="170" t="n">
        <v>44533</v>
      </c>
      <c r="B1477" s="0" t="s">
        <v>5270</v>
      </c>
      <c r="C1477" s="1" t="n">
        <v>350</v>
      </c>
      <c r="D1477" s="0" t="s">
        <v>821</v>
      </c>
      <c r="E1477" s="0" t="s">
        <v>5271</v>
      </c>
      <c r="G1477" s="174" t="n">
        <f aca="false">MONTH(A1477)+100</f>
        <v>112</v>
      </c>
      <c r="H1477" s="0" t="n">
        <f aca="false">IF(MONTH(A1477)=MONTH(A1476),H1476+1,1001)</f>
        <v>1005</v>
      </c>
      <c r="I1477" s="0" t="str">
        <f aca="false">YEAR(A1477)&amp;RIGHT(G1477,2)&amp;RIGHT(H1477,3)</f>
        <v>202112005</v>
      </c>
      <c r="J1477" s="122" t="s">
        <v>7201</v>
      </c>
      <c r="K1477" s="0" t="s">
        <v>233</v>
      </c>
      <c r="L1477" s="0" t="s">
        <v>183</v>
      </c>
      <c r="M1477" s="0" t="s">
        <v>2313</v>
      </c>
      <c r="N1477" s="0" t="s">
        <v>80</v>
      </c>
      <c r="O1477" s="7" t="n">
        <v>0.594444444444444</v>
      </c>
      <c r="P1477" s="7" t="n">
        <v>0.618055555555556</v>
      </c>
      <c r="Q1477" s="0" t="s">
        <v>5272</v>
      </c>
      <c r="R1477" s="0" t="s">
        <v>5147</v>
      </c>
      <c r="S1477" s="0" t="s">
        <v>75</v>
      </c>
      <c r="T1477" s="0" t="s">
        <v>5143</v>
      </c>
    </row>
    <row r="1478" customFormat="false" ht="15" hidden="true" customHeight="false" outlineLevel="0" collapsed="false">
      <c r="A1478" s="170" t="n">
        <v>44533</v>
      </c>
      <c r="B1478" s="0" t="s">
        <v>5273</v>
      </c>
      <c r="C1478" s="1" t="n">
        <v>300</v>
      </c>
      <c r="D1478" s="0" t="s">
        <v>104</v>
      </c>
      <c r="E1478" s="0" t="s">
        <v>5274</v>
      </c>
      <c r="G1478" s="174" t="n">
        <f aca="false">MONTH(A1478)+100</f>
        <v>112</v>
      </c>
      <c r="H1478" s="0" t="n">
        <f aca="false">IF(MONTH(A1478)=MONTH(A1477),H1477+1,1001)</f>
        <v>1006</v>
      </c>
      <c r="I1478" s="0" t="str">
        <f aca="false">YEAR(A1478)&amp;RIGHT(G1478,2)&amp;RIGHT(H1478,3)</f>
        <v>202112006</v>
      </c>
      <c r="J1478" s="122" t="s">
        <v>7202</v>
      </c>
      <c r="L1478" s="0" t="s">
        <v>113</v>
      </c>
      <c r="M1478" s="0" t="s">
        <v>2313</v>
      </c>
      <c r="N1478" s="0" t="s">
        <v>80</v>
      </c>
      <c r="O1478" s="7" t="n">
        <v>0.475</v>
      </c>
      <c r="P1478" s="7" t="n">
        <v>0.495833333333333</v>
      </c>
      <c r="Q1478" s="0" t="s">
        <v>5275</v>
      </c>
      <c r="R1478" s="0" t="s">
        <v>5147</v>
      </c>
      <c r="S1478" s="0" t="s">
        <v>75</v>
      </c>
      <c r="T1478" s="0" t="s">
        <v>5143</v>
      </c>
    </row>
    <row r="1479" customFormat="false" ht="15" hidden="true" customHeight="false" outlineLevel="0" collapsed="false">
      <c r="A1479" s="170" t="n">
        <v>44533</v>
      </c>
      <c r="B1479" s="0" t="s">
        <v>204</v>
      </c>
      <c r="C1479" s="1" t="n">
        <v>450</v>
      </c>
      <c r="D1479" s="0" t="s">
        <v>104</v>
      </c>
      <c r="E1479" s="0" t="s">
        <v>205</v>
      </c>
      <c r="G1479" s="174" t="n">
        <f aca="false">MONTH(A1479)+100</f>
        <v>112</v>
      </c>
      <c r="H1479" s="0" t="n">
        <f aca="false">IF(MONTH(A1479)=MONTH(A1478),H1478+1,1001)</f>
        <v>1007</v>
      </c>
      <c r="I1479" s="0" t="str">
        <f aca="false">YEAR(A1479)&amp;RIGHT(G1479,2)&amp;RIGHT(H1479,3)</f>
        <v>202112007</v>
      </c>
      <c r="J1479" s="122" t="s">
        <v>6107</v>
      </c>
      <c r="K1479" s="0" t="s">
        <v>204</v>
      </c>
      <c r="L1479" s="0" t="s">
        <v>79</v>
      </c>
      <c r="M1479" s="0" t="s">
        <v>2313</v>
      </c>
      <c r="N1479" s="0" t="s">
        <v>80</v>
      </c>
      <c r="O1479" s="7" t="n">
        <v>0.754166666666667</v>
      </c>
      <c r="P1479" s="7" t="n">
        <v>0.785416666666667</v>
      </c>
      <c r="Q1479" s="0" t="s">
        <v>207</v>
      </c>
      <c r="R1479" s="0" t="s">
        <v>5147</v>
      </c>
      <c r="S1479" s="0" t="s">
        <v>75</v>
      </c>
      <c r="T1479" s="0" t="s">
        <v>5143</v>
      </c>
    </row>
    <row r="1480" customFormat="false" ht="15" hidden="false" customHeight="false" outlineLevel="0" collapsed="false">
      <c r="A1480" s="170" t="n">
        <v>44534</v>
      </c>
      <c r="B1480" s="0" t="s">
        <v>5281</v>
      </c>
      <c r="C1480" s="1" t="n">
        <v>320</v>
      </c>
      <c r="D1480" s="0" t="s">
        <v>821</v>
      </c>
      <c r="E1480" s="0" t="s">
        <v>5282</v>
      </c>
      <c r="G1480" s="174" t="n">
        <f aca="false">MONTH(A1480)+100</f>
        <v>112</v>
      </c>
      <c r="H1480" s="0" t="n">
        <f aca="false">IF(MONTH(A1480)=MONTH(A1479),H1479+1,1001)</f>
        <v>1008</v>
      </c>
      <c r="I1480" s="0" t="str">
        <f aca="false">YEAR(A1480)&amp;RIGHT(G1480,2)&amp;RIGHT(H1480,3)</f>
        <v>202112008</v>
      </c>
      <c r="J1480" s="122" t="s">
        <v>7203</v>
      </c>
      <c r="K1480" s="0" t="s">
        <v>5283</v>
      </c>
      <c r="L1480" s="0" t="s">
        <v>159</v>
      </c>
      <c r="M1480" s="0" t="s">
        <v>2313</v>
      </c>
      <c r="N1480" s="0" t="s">
        <v>80</v>
      </c>
      <c r="O1480" s="7" t="n">
        <v>0.360416666666667</v>
      </c>
      <c r="P1480" s="7" t="n">
        <v>0.375694444444444</v>
      </c>
      <c r="Q1480" s="0" t="s">
        <v>5284</v>
      </c>
      <c r="R1480" s="0" t="s">
        <v>5147</v>
      </c>
      <c r="S1480" s="0" t="s">
        <v>75</v>
      </c>
      <c r="T1480" s="0" t="s">
        <v>6106</v>
      </c>
    </row>
    <row r="1481" customFormat="false" ht="15" hidden="true" customHeight="false" outlineLevel="0" collapsed="false">
      <c r="A1481" s="170" t="n">
        <v>44534</v>
      </c>
      <c r="B1481" s="0" t="s">
        <v>5285</v>
      </c>
      <c r="C1481" s="1" t="n">
        <v>300</v>
      </c>
      <c r="D1481" s="0" t="s">
        <v>104</v>
      </c>
      <c r="E1481" s="0" t="s">
        <v>5286</v>
      </c>
      <c r="G1481" s="174" t="n">
        <f aca="false">MONTH(A1481)+100</f>
        <v>112</v>
      </c>
      <c r="H1481" s="0" t="n">
        <f aca="false">IF(MONTH(A1481)=MONTH(A1480),H1480+1,1001)</f>
        <v>1009</v>
      </c>
      <c r="I1481" s="0" t="str">
        <f aca="false">YEAR(A1481)&amp;RIGHT(G1481,2)&amp;RIGHT(H1481,3)</f>
        <v>202112009</v>
      </c>
      <c r="J1481" s="122" t="s">
        <v>7204</v>
      </c>
      <c r="L1481" s="0" t="s">
        <v>159</v>
      </c>
      <c r="M1481" s="0" t="s">
        <v>2313</v>
      </c>
      <c r="N1481" s="0" t="s">
        <v>80</v>
      </c>
      <c r="O1481" s="7" t="n">
        <v>0.647222222222222</v>
      </c>
      <c r="P1481" s="7" t="n">
        <v>0.663888888888889</v>
      </c>
      <c r="Q1481" s="0" t="s">
        <v>5287</v>
      </c>
      <c r="R1481" s="0" t="s">
        <v>5147</v>
      </c>
      <c r="S1481" s="0" t="s">
        <v>75</v>
      </c>
      <c r="T1481" s="0" t="s">
        <v>6106</v>
      </c>
    </row>
    <row r="1482" customFormat="false" ht="15" hidden="true" customHeight="false" outlineLevel="0" collapsed="false">
      <c r="A1482" s="170" t="n">
        <v>44534</v>
      </c>
      <c r="B1482" s="0" t="s">
        <v>5288</v>
      </c>
      <c r="C1482" s="1" t="n">
        <v>300</v>
      </c>
      <c r="D1482" s="0" t="s">
        <v>104</v>
      </c>
      <c r="E1482" s="0" t="s">
        <v>5289</v>
      </c>
      <c r="G1482" s="174" t="n">
        <f aca="false">MONTH(A1482)+100</f>
        <v>112</v>
      </c>
      <c r="H1482" s="0" t="n">
        <f aca="false">IF(MONTH(A1482)=MONTH(A1481),H1481+1,1001)</f>
        <v>1010</v>
      </c>
      <c r="I1482" s="0" t="str">
        <f aca="false">YEAR(A1482)&amp;RIGHT(G1482,2)&amp;RIGHT(H1482,3)</f>
        <v>202112010</v>
      </c>
      <c r="J1482" s="122" t="s">
        <v>7205</v>
      </c>
      <c r="L1482" s="0" t="s">
        <v>159</v>
      </c>
      <c r="M1482" s="0" t="s">
        <v>2313</v>
      </c>
      <c r="N1482" s="0" t="s">
        <v>80</v>
      </c>
      <c r="O1482" s="7" t="n">
        <v>0.719444444444444</v>
      </c>
      <c r="P1482" s="7" t="n">
        <v>0.736111111111111</v>
      </c>
      <c r="Q1482" s="0" t="s">
        <v>5290</v>
      </c>
      <c r="R1482" s="0" t="s">
        <v>5147</v>
      </c>
      <c r="S1482" s="0" t="s">
        <v>75</v>
      </c>
      <c r="T1482" s="0" t="s">
        <v>6106</v>
      </c>
    </row>
    <row r="1483" customFormat="false" ht="15" hidden="true" customHeight="false" outlineLevel="0" collapsed="false">
      <c r="A1483" s="170" t="n">
        <v>44535</v>
      </c>
      <c r="B1483" s="0" t="s">
        <v>204</v>
      </c>
      <c r="C1483" s="1" t="n">
        <v>450</v>
      </c>
      <c r="D1483" s="0" t="s">
        <v>104</v>
      </c>
      <c r="E1483" s="0" t="s">
        <v>205</v>
      </c>
      <c r="G1483" s="174" t="n">
        <f aca="false">MONTH(A1483)+100</f>
        <v>112</v>
      </c>
      <c r="H1483" s="0" t="n">
        <f aca="false">IF(MONTH(A1483)=MONTH(A1482),H1482+1,1001)</f>
        <v>1011</v>
      </c>
      <c r="I1483" s="0" t="str">
        <f aca="false">YEAR(A1483)&amp;RIGHT(G1483,2)&amp;RIGHT(H1483,3)</f>
        <v>202112011</v>
      </c>
      <c r="J1483" s="122" t="s">
        <v>6107</v>
      </c>
      <c r="K1483" s="0" t="s">
        <v>204</v>
      </c>
      <c r="L1483" s="0" t="s">
        <v>79</v>
      </c>
      <c r="M1483" s="0" t="s">
        <v>2313</v>
      </c>
      <c r="N1483" s="0" t="s">
        <v>80</v>
      </c>
      <c r="O1483" s="7" t="n">
        <v>0.497916666666667</v>
      </c>
      <c r="P1483" s="7" t="n">
        <v>0.524305555555556</v>
      </c>
      <c r="Q1483" s="0" t="s">
        <v>207</v>
      </c>
      <c r="R1483" s="0" t="s">
        <v>5147</v>
      </c>
      <c r="S1483" s="0" t="s">
        <v>75</v>
      </c>
      <c r="T1483" s="0" t="s">
        <v>6110</v>
      </c>
    </row>
    <row r="1484" customFormat="false" ht="15" hidden="true" customHeight="false" outlineLevel="0" collapsed="false">
      <c r="A1484" s="170" t="n">
        <v>44536</v>
      </c>
      <c r="B1484" s="0" t="s">
        <v>5298</v>
      </c>
      <c r="C1484" s="1" t="n">
        <v>300</v>
      </c>
      <c r="D1484" s="0" t="s">
        <v>104</v>
      </c>
      <c r="E1484" s="0" t="s">
        <v>5299</v>
      </c>
      <c r="G1484" s="174" t="n">
        <f aca="false">MONTH(A1484)+100</f>
        <v>112</v>
      </c>
      <c r="H1484" s="0" t="n">
        <f aca="false">IF(MONTH(A1484)=MONTH(A1483),H1483+1,1001)</f>
        <v>1012</v>
      </c>
      <c r="I1484" s="0" t="str">
        <f aca="false">YEAR(A1484)&amp;RIGHT(G1484,2)&amp;RIGHT(H1484,3)</f>
        <v>202112012</v>
      </c>
      <c r="J1484" s="122" t="s">
        <v>7206</v>
      </c>
      <c r="L1484" s="0" t="s">
        <v>100</v>
      </c>
      <c r="M1484" s="0" t="s">
        <v>2313</v>
      </c>
      <c r="N1484" s="0" t="s">
        <v>80</v>
      </c>
      <c r="O1484" s="7" t="n">
        <v>0.663194444444444</v>
      </c>
      <c r="P1484" s="7" t="n">
        <v>0.681944444444444</v>
      </c>
      <c r="Q1484" s="0" t="s">
        <v>5300</v>
      </c>
      <c r="R1484" s="0" t="s">
        <v>5147</v>
      </c>
      <c r="S1484" s="0" t="s">
        <v>75</v>
      </c>
      <c r="T1484" s="0" t="s">
        <v>6091</v>
      </c>
    </row>
    <row r="1485" customFormat="false" ht="15" hidden="true" customHeight="false" outlineLevel="0" collapsed="false">
      <c r="A1485" s="170" t="n">
        <v>44536</v>
      </c>
      <c r="B1485" s="0" t="s">
        <v>1658</v>
      </c>
      <c r="C1485" s="1" t="n">
        <v>350</v>
      </c>
      <c r="D1485" s="0" t="s">
        <v>104</v>
      </c>
      <c r="E1485" s="0" t="s">
        <v>5301</v>
      </c>
      <c r="G1485" s="174" t="n">
        <f aca="false">MONTH(A1485)+100</f>
        <v>112</v>
      </c>
      <c r="H1485" s="0" t="n">
        <f aca="false">IF(MONTH(A1485)=MONTH(A1484),H1484+1,1001)</f>
        <v>1013</v>
      </c>
      <c r="I1485" s="0" t="str">
        <f aca="false">YEAR(A1485)&amp;RIGHT(G1485,2)&amp;RIGHT(H1485,3)</f>
        <v>202112013</v>
      </c>
      <c r="J1485" s="122" t="s">
        <v>7207</v>
      </c>
      <c r="L1485" s="0" t="s">
        <v>159</v>
      </c>
      <c r="M1485" s="0" t="s">
        <v>2313</v>
      </c>
      <c r="N1485" s="0" t="s">
        <v>80</v>
      </c>
      <c r="O1485" s="7" t="n">
        <v>0.694444444444444</v>
      </c>
      <c r="P1485" s="7" t="n">
        <v>0.718055555555556</v>
      </c>
      <c r="Q1485" s="0" t="s">
        <v>5302</v>
      </c>
      <c r="R1485" s="0" t="s">
        <v>5147</v>
      </c>
      <c r="S1485" s="0" t="s">
        <v>75</v>
      </c>
      <c r="T1485" s="0" t="s">
        <v>6091</v>
      </c>
    </row>
    <row r="1486" customFormat="false" ht="15" hidden="true" customHeight="false" outlineLevel="0" collapsed="false">
      <c r="A1486" s="170" t="n">
        <v>44537</v>
      </c>
      <c r="B1486" s="0" t="s">
        <v>2839</v>
      </c>
      <c r="C1486" s="1" t="n">
        <v>450</v>
      </c>
      <c r="D1486" s="0" t="s">
        <v>104</v>
      </c>
      <c r="E1486" s="0" t="s">
        <v>4141</v>
      </c>
      <c r="G1486" s="174" t="n">
        <f aca="false">MONTH(A1486)+100</f>
        <v>112</v>
      </c>
      <c r="H1486" s="0" t="n">
        <f aca="false">IF(MONTH(A1486)=MONTH(A1485),H1485+1,1001)</f>
        <v>1014</v>
      </c>
      <c r="I1486" s="0" t="str">
        <f aca="false">YEAR(A1486)&amp;RIGHT(G1486,2)&amp;RIGHT(H1486,3)</f>
        <v>202112014</v>
      </c>
      <c r="J1486" s="122" t="s">
        <v>6947</v>
      </c>
      <c r="L1486" s="0" t="s">
        <v>131</v>
      </c>
      <c r="M1486" s="0" t="s">
        <v>2313</v>
      </c>
      <c r="N1486" s="0" t="s">
        <v>80</v>
      </c>
      <c r="O1486" s="7" t="n">
        <v>0.421527777777778</v>
      </c>
      <c r="P1486" s="7" t="n">
        <v>0.452083333333333</v>
      </c>
      <c r="Q1486" s="0" t="s">
        <v>4142</v>
      </c>
      <c r="R1486" s="0" t="s">
        <v>5147</v>
      </c>
      <c r="S1486" s="0" t="s">
        <v>115</v>
      </c>
      <c r="T1486" s="0" t="s">
        <v>6095</v>
      </c>
    </row>
    <row r="1487" customFormat="false" ht="15" hidden="true" customHeight="false" outlineLevel="0" collapsed="false">
      <c r="A1487" s="170" t="n">
        <v>44537</v>
      </c>
      <c r="B1487" s="0" t="s">
        <v>5305</v>
      </c>
      <c r="C1487" s="1" t="n">
        <v>350</v>
      </c>
      <c r="D1487" s="0" t="s">
        <v>104</v>
      </c>
      <c r="E1487" s="0" t="s">
        <v>5306</v>
      </c>
      <c r="G1487" s="174" t="n">
        <f aca="false">MONTH(A1487)+100</f>
        <v>112</v>
      </c>
      <c r="H1487" s="0" t="n">
        <f aca="false">IF(MONTH(A1487)=MONTH(A1486),H1486+1,1001)</f>
        <v>1015</v>
      </c>
      <c r="I1487" s="0" t="str">
        <f aca="false">YEAR(A1487)&amp;RIGHT(G1487,2)&amp;RIGHT(H1487,3)</f>
        <v>202112015</v>
      </c>
      <c r="J1487" s="122" t="s">
        <v>7208</v>
      </c>
      <c r="L1487" s="0" t="s">
        <v>113</v>
      </c>
      <c r="M1487" s="0" t="s">
        <v>2313</v>
      </c>
      <c r="N1487" s="0" t="s">
        <v>80</v>
      </c>
      <c r="O1487" s="7" t="n">
        <v>0.557638888888889</v>
      </c>
      <c r="P1487" s="7" t="n">
        <v>0.588194444444444</v>
      </c>
      <c r="Q1487" s="0" t="s">
        <v>5307</v>
      </c>
      <c r="R1487" s="0" t="s">
        <v>5147</v>
      </c>
      <c r="S1487" s="0" t="s">
        <v>115</v>
      </c>
      <c r="T1487" s="0" t="s">
        <v>6095</v>
      </c>
    </row>
    <row r="1488" customFormat="false" ht="15" hidden="true" customHeight="false" outlineLevel="0" collapsed="false">
      <c r="A1488" s="170" t="n">
        <v>44537</v>
      </c>
      <c r="B1488" s="0" t="s">
        <v>5308</v>
      </c>
      <c r="C1488" s="1" t="n">
        <v>300</v>
      </c>
      <c r="D1488" s="0" t="s">
        <v>104</v>
      </c>
      <c r="E1488" s="0" t="s">
        <v>5309</v>
      </c>
      <c r="G1488" s="174" t="n">
        <f aca="false">MONTH(A1488)+100</f>
        <v>112</v>
      </c>
      <c r="H1488" s="0" t="n">
        <f aca="false">IF(MONTH(A1488)=MONTH(A1487),H1487+1,1001)</f>
        <v>1016</v>
      </c>
      <c r="I1488" s="0" t="str">
        <f aca="false">YEAR(A1488)&amp;RIGHT(G1488,2)&amp;RIGHT(H1488,3)</f>
        <v>202112016</v>
      </c>
      <c r="J1488" s="122" t="s">
        <v>7209</v>
      </c>
      <c r="L1488" s="0" t="s">
        <v>113</v>
      </c>
      <c r="M1488" s="0" t="s">
        <v>2313</v>
      </c>
      <c r="N1488" s="0" t="s">
        <v>80</v>
      </c>
      <c r="O1488" s="7" t="n">
        <v>0.629166666666667</v>
      </c>
      <c r="P1488" s="7" t="n">
        <v>0.643055555555556</v>
      </c>
      <c r="Q1488" s="0" t="s">
        <v>5310</v>
      </c>
      <c r="R1488" s="0" t="s">
        <v>5147</v>
      </c>
      <c r="S1488" s="0" t="s">
        <v>115</v>
      </c>
      <c r="T1488" s="0" t="s">
        <v>6095</v>
      </c>
    </row>
    <row r="1489" customFormat="false" ht="15" hidden="true" customHeight="false" outlineLevel="0" collapsed="false">
      <c r="A1489" s="170" t="n">
        <v>44538</v>
      </c>
      <c r="B1489" s="0" t="s">
        <v>204</v>
      </c>
      <c r="C1489" s="1" t="n">
        <v>450</v>
      </c>
      <c r="D1489" s="0" t="s">
        <v>104</v>
      </c>
      <c r="E1489" s="0" t="s">
        <v>205</v>
      </c>
      <c r="G1489" s="174" t="n">
        <f aca="false">MONTH(A1489)+100</f>
        <v>112</v>
      </c>
      <c r="H1489" s="0" t="n">
        <f aca="false">IF(MONTH(A1489)=MONTH(A1488),H1488+1,1001)</f>
        <v>1017</v>
      </c>
      <c r="I1489" s="0" t="str">
        <f aca="false">YEAR(A1489)&amp;RIGHT(G1489,2)&amp;RIGHT(H1489,3)</f>
        <v>202112017</v>
      </c>
      <c r="J1489" s="122" t="s">
        <v>6107</v>
      </c>
      <c r="K1489" s="0" t="s">
        <v>204</v>
      </c>
      <c r="L1489" s="0" t="s">
        <v>79</v>
      </c>
      <c r="M1489" s="0" t="s">
        <v>2313</v>
      </c>
      <c r="N1489" s="0" t="s">
        <v>80</v>
      </c>
      <c r="O1489" s="7" t="n">
        <v>0.609027777777778</v>
      </c>
      <c r="P1489" s="7" t="n">
        <v>0.616666666666667</v>
      </c>
      <c r="Q1489" s="0" t="s">
        <v>207</v>
      </c>
      <c r="R1489" s="0" t="s">
        <v>5147</v>
      </c>
      <c r="S1489" s="0" t="s">
        <v>115</v>
      </c>
      <c r="T1489" s="0" t="s">
        <v>6089</v>
      </c>
    </row>
    <row r="1490" customFormat="false" ht="15" hidden="true" customHeight="false" outlineLevel="0" collapsed="false">
      <c r="A1490" s="170" t="n">
        <v>44538</v>
      </c>
      <c r="B1490" s="0" t="s">
        <v>5313</v>
      </c>
      <c r="C1490" s="1" t="n">
        <v>300</v>
      </c>
      <c r="D1490" s="0" t="s">
        <v>104</v>
      </c>
      <c r="E1490" s="0" t="s">
        <v>5314</v>
      </c>
      <c r="G1490" s="174" t="n">
        <f aca="false">MONTH(A1490)+100</f>
        <v>112</v>
      </c>
      <c r="H1490" s="0" t="n">
        <f aca="false">IF(MONTH(A1490)=MONTH(A1489),H1489+1,1001)</f>
        <v>1018</v>
      </c>
      <c r="I1490" s="0" t="str">
        <f aca="false">YEAR(A1490)&amp;RIGHT(G1490,2)&amp;RIGHT(H1490,3)</f>
        <v>202112018</v>
      </c>
      <c r="J1490" s="122" t="s">
        <v>7210</v>
      </c>
      <c r="L1490" s="0" t="s">
        <v>100</v>
      </c>
      <c r="M1490" s="0" t="s">
        <v>2313</v>
      </c>
      <c r="N1490" s="0" t="s">
        <v>80</v>
      </c>
      <c r="O1490" s="7" t="n">
        <v>0.688888888888889</v>
      </c>
      <c r="P1490" s="7" t="n">
        <v>0.710416666666667</v>
      </c>
      <c r="Q1490" s="0" t="s">
        <v>5315</v>
      </c>
      <c r="R1490" s="0" t="s">
        <v>5147</v>
      </c>
      <c r="S1490" s="0" t="s">
        <v>115</v>
      </c>
      <c r="T1490" s="0" t="s">
        <v>6089</v>
      </c>
    </row>
    <row r="1491" customFormat="false" ht="15" hidden="false" customHeight="false" outlineLevel="0" collapsed="false">
      <c r="A1491" s="170" t="n">
        <v>44540</v>
      </c>
      <c r="B1491" s="0" t="s">
        <v>5316</v>
      </c>
      <c r="C1491" s="1" t="n">
        <v>400</v>
      </c>
      <c r="D1491" s="0" t="s">
        <v>821</v>
      </c>
      <c r="E1491" s="122" t="s">
        <v>5317</v>
      </c>
      <c r="F1491" s="0" t="s">
        <v>6088</v>
      </c>
      <c r="G1491" s="174" t="n">
        <f aca="false">MONTH(A1491)+100</f>
        <v>112</v>
      </c>
      <c r="H1491" s="0" t="n">
        <f aca="false">IF(MONTH(A1491)=MONTH(A1490),H1490+1,1001)</f>
        <v>1019</v>
      </c>
      <c r="I1491" s="0" t="str">
        <f aca="false">YEAR(A1491)&amp;RIGHT(G1491,2)&amp;RIGHT(H1491,3)</f>
        <v>202112019</v>
      </c>
      <c r="J1491" s="122" t="s">
        <v>7211</v>
      </c>
      <c r="K1491" s="0" t="s">
        <v>5318</v>
      </c>
      <c r="L1491" s="0" t="s">
        <v>79</v>
      </c>
      <c r="M1491" s="0" t="s">
        <v>2313</v>
      </c>
      <c r="N1491" s="0" t="s">
        <v>80</v>
      </c>
      <c r="O1491" s="7" t="n">
        <v>0.525694444444444</v>
      </c>
      <c r="P1491" s="7" t="n">
        <v>0.540277777777778</v>
      </c>
      <c r="Q1491" s="0" t="s">
        <v>5319</v>
      </c>
      <c r="R1491" s="0" t="s">
        <v>4285</v>
      </c>
      <c r="S1491" s="0" t="s">
        <v>115</v>
      </c>
      <c r="T1491" s="0" t="s">
        <v>5143</v>
      </c>
    </row>
    <row r="1492" customFormat="false" ht="15" hidden="false" customHeight="false" outlineLevel="0" collapsed="false">
      <c r="A1492" s="170" t="n">
        <v>44540</v>
      </c>
      <c r="B1492" s="0" t="s">
        <v>5316</v>
      </c>
      <c r="C1492" s="1" t="n">
        <v>400</v>
      </c>
      <c r="D1492" s="0" t="s">
        <v>821</v>
      </c>
      <c r="E1492" s="0" t="s">
        <v>5317</v>
      </c>
      <c r="G1492" s="174" t="n">
        <f aca="false">MONTH(A1492)+100</f>
        <v>112</v>
      </c>
      <c r="H1492" s="0" t="n">
        <f aca="false">IF(MONTH(A1492)=MONTH(A1491),H1491+1,1001)</f>
        <v>1020</v>
      </c>
      <c r="I1492" s="0" t="str">
        <f aca="false">YEAR(A1492)&amp;RIGHT(G1492,2)&amp;RIGHT(H1492,3)</f>
        <v>202112020</v>
      </c>
      <c r="J1492" s="122" t="s">
        <v>7211</v>
      </c>
      <c r="K1492" s="0" t="s">
        <v>5318</v>
      </c>
      <c r="L1492" s="0" t="s">
        <v>79</v>
      </c>
      <c r="M1492" s="0" t="s">
        <v>2313</v>
      </c>
      <c r="N1492" s="0" t="s">
        <v>80</v>
      </c>
      <c r="O1492" s="7" t="n">
        <v>0.565972222222222</v>
      </c>
      <c r="P1492" s="7" t="n">
        <v>0.565972222222222</v>
      </c>
      <c r="Q1492" s="0" t="s">
        <v>5320</v>
      </c>
      <c r="R1492" s="0" t="s">
        <v>4285</v>
      </c>
      <c r="S1492" s="0" t="s">
        <v>115</v>
      </c>
      <c r="T1492" s="0" t="s">
        <v>5143</v>
      </c>
    </row>
    <row r="1493" customFormat="false" ht="15" hidden="true" customHeight="false" outlineLevel="0" collapsed="false">
      <c r="A1493" s="170" t="n">
        <v>44540</v>
      </c>
      <c r="B1493" s="0" t="s">
        <v>4765</v>
      </c>
      <c r="C1493" s="1" t="n">
        <v>100</v>
      </c>
      <c r="D1493" s="0" t="s">
        <v>104</v>
      </c>
      <c r="E1493" s="0" t="s">
        <v>5321</v>
      </c>
      <c r="G1493" s="174" t="n">
        <f aca="false">MONTH(A1493)+100</f>
        <v>112</v>
      </c>
      <c r="H1493" s="0" t="n">
        <f aca="false">IF(MONTH(A1493)=MONTH(A1492),H1492+1,1001)</f>
        <v>1021</v>
      </c>
      <c r="I1493" s="0" t="str">
        <f aca="false">YEAR(A1493)&amp;RIGHT(G1493,2)&amp;RIGHT(H1493,3)</f>
        <v>202112021</v>
      </c>
      <c r="J1493" s="122" t="s">
        <v>7212</v>
      </c>
      <c r="L1493" s="0" t="s">
        <v>113</v>
      </c>
      <c r="M1493" s="0" t="s">
        <v>2313</v>
      </c>
      <c r="N1493" s="0" t="s">
        <v>80</v>
      </c>
      <c r="O1493" s="7" t="n">
        <v>0.588194444444444</v>
      </c>
      <c r="P1493" s="7" t="n">
        <v>0.602777777777778</v>
      </c>
      <c r="Q1493" s="0" t="s">
        <v>5322</v>
      </c>
      <c r="R1493" s="0" t="s">
        <v>5323</v>
      </c>
      <c r="S1493" s="0" t="s">
        <v>115</v>
      </c>
      <c r="T1493" s="0" t="s">
        <v>5143</v>
      </c>
    </row>
    <row r="1494" customFormat="false" ht="15" hidden="true" customHeight="false" outlineLevel="0" collapsed="false">
      <c r="A1494" s="170" t="n">
        <v>44540</v>
      </c>
      <c r="B1494" s="0" t="s">
        <v>5324</v>
      </c>
      <c r="C1494" s="1" t="n">
        <v>290</v>
      </c>
      <c r="D1494" s="0" t="s">
        <v>104</v>
      </c>
      <c r="E1494" s="0" t="s">
        <v>5325</v>
      </c>
      <c r="G1494" s="174" t="n">
        <f aca="false">MONTH(A1494)+100</f>
        <v>112</v>
      </c>
      <c r="H1494" s="0" t="n">
        <f aca="false">IF(MONTH(A1494)=MONTH(A1493),H1493+1,1001)</f>
        <v>1022</v>
      </c>
      <c r="I1494" s="0" t="str">
        <f aca="false">YEAR(A1494)&amp;RIGHT(G1494,2)&amp;RIGHT(H1494,3)</f>
        <v>202112022</v>
      </c>
      <c r="J1494" s="122" t="s">
        <v>7213</v>
      </c>
      <c r="L1494" s="0" t="s">
        <v>113</v>
      </c>
      <c r="M1494" s="0" t="s">
        <v>2313</v>
      </c>
      <c r="N1494" s="0" t="s">
        <v>80</v>
      </c>
      <c r="O1494" s="7" t="n">
        <v>0.611111111111111</v>
      </c>
      <c r="P1494" s="7" t="n">
        <v>0.621527777777778</v>
      </c>
      <c r="Q1494" s="0" t="s">
        <v>5326</v>
      </c>
      <c r="R1494" s="0" t="s">
        <v>5147</v>
      </c>
      <c r="S1494" s="0" t="s">
        <v>115</v>
      </c>
      <c r="T1494" s="0" t="s">
        <v>5143</v>
      </c>
    </row>
    <row r="1495" customFormat="false" ht="15" hidden="true" customHeight="false" outlineLevel="0" collapsed="false">
      <c r="A1495" s="170" t="n">
        <v>44540</v>
      </c>
      <c r="B1495" s="0" t="s">
        <v>4267</v>
      </c>
      <c r="C1495" s="1" t="n">
        <v>300</v>
      </c>
      <c r="D1495" s="0" t="s">
        <v>104</v>
      </c>
      <c r="E1495" s="0" t="s">
        <v>2033</v>
      </c>
      <c r="G1495" s="174" t="n">
        <f aca="false">MONTH(A1495)+100</f>
        <v>112</v>
      </c>
      <c r="H1495" s="0" t="n">
        <f aca="false">IF(MONTH(A1495)=MONTH(A1494),H1494+1,1001)</f>
        <v>1023</v>
      </c>
      <c r="I1495" s="0" t="str">
        <f aca="false">YEAR(A1495)&amp;RIGHT(G1495,2)&amp;RIGHT(H1495,3)</f>
        <v>202112023</v>
      </c>
      <c r="J1495" s="122" t="s">
        <v>6462</v>
      </c>
      <c r="L1495" s="0" t="s">
        <v>183</v>
      </c>
      <c r="M1495" s="0" t="s">
        <v>2313</v>
      </c>
      <c r="N1495" s="0" t="s">
        <v>80</v>
      </c>
      <c r="O1495" s="7" t="n">
        <v>0.711805555555555</v>
      </c>
      <c r="P1495" s="7" t="n">
        <v>0.724305555555556</v>
      </c>
      <c r="Q1495" s="0" t="s">
        <v>2034</v>
      </c>
      <c r="R1495" s="0" t="s">
        <v>3163</v>
      </c>
      <c r="S1495" s="0" t="s">
        <v>115</v>
      </c>
      <c r="T1495" s="0" t="s">
        <v>5143</v>
      </c>
    </row>
    <row r="1496" customFormat="false" ht="15" hidden="false" customHeight="false" outlineLevel="0" collapsed="false">
      <c r="A1496" s="170" t="n">
        <v>44541</v>
      </c>
      <c r="B1496" s="0" t="s">
        <v>5328</v>
      </c>
      <c r="C1496" s="1" t="n">
        <v>400</v>
      </c>
      <c r="D1496" s="0" t="s">
        <v>821</v>
      </c>
      <c r="E1496" s="0" t="s">
        <v>5329</v>
      </c>
      <c r="G1496" s="174" t="n">
        <f aca="false">MONTH(A1496)+100</f>
        <v>112</v>
      </c>
      <c r="H1496" s="0" t="n">
        <f aca="false">IF(MONTH(A1496)=MONTH(A1495),H1495+1,1001)</f>
        <v>1024</v>
      </c>
      <c r="I1496" s="0" t="str">
        <f aca="false">YEAR(A1496)&amp;RIGHT(G1496,2)&amp;RIGHT(H1496,3)</f>
        <v>202112024</v>
      </c>
      <c r="J1496" s="122" t="s">
        <v>7214</v>
      </c>
      <c r="K1496" s="0" t="s">
        <v>5330</v>
      </c>
      <c r="L1496" s="0" t="s">
        <v>2471</v>
      </c>
      <c r="M1496" s="0" t="s">
        <v>2313</v>
      </c>
      <c r="N1496" s="0" t="s">
        <v>80</v>
      </c>
      <c r="O1496" s="7" t="n">
        <v>0.405555555555555</v>
      </c>
      <c r="P1496" s="7" t="n">
        <v>0.43125</v>
      </c>
      <c r="Q1496" s="0" t="s">
        <v>5331</v>
      </c>
      <c r="R1496" s="0" t="s">
        <v>3152</v>
      </c>
      <c r="S1496" s="0" t="s">
        <v>115</v>
      </c>
      <c r="T1496" s="0" t="s">
        <v>6106</v>
      </c>
    </row>
    <row r="1497" customFormat="false" ht="15" hidden="true" customHeight="false" outlineLevel="0" collapsed="false">
      <c r="A1497" s="170" t="n">
        <v>44541</v>
      </c>
      <c r="B1497" s="0" t="s">
        <v>204</v>
      </c>
      <c r="C1497" s="1" t="n">
        <v>450</v>
      </c>
      <c r="D1497" s="0" t="s">
        <v>104</v>
      </c>
      <c r="E1497" s="0" t="s">
        <v>205</v>
      </c>
      <c r="G1497" s="174" t="n">
        <f aca="false">MONTH(A1497)+100</f>
        <v>112</v>
      </c>
      <c r="H1497" s="0" t="n">
        <f aca="false">IF(MONTH(A1497)=MONTH(A1496),H1496+1,1001)</f>
        <v>1025</v>
      </c>
      <c r="I1497" s="0" t="str">
        <f aca="false">YEAR(A1497)&amp;RIGHT(G1497,2)&amp;RIGHT(H1497,3)</f>
        <v>202112025</v>
      </c>
      <c r="J1497" s="122" t="s">
        <v>6107</v>
      </c>
      <c r="K1497" s="0" t="s">
        <v>204</v>
      </c>
      <c r="L1497" s="0" t="s">
        <v>79</v>
      </c>
      <c r="M1497" s="0" t="s">
        <v>2313</v>
      </c>
      <c r="N1497" s="0" t="s">
        <v>80</v>
      </c>
      <c r="O1497" s="7" t="n">
        <v>0.288194444444444</v>
      </c>
      <c r="P1497" s="7" t="n">
        <v>0.314583333333333</v>
      </c>
      <c r="Q1497" s="0" t="s">
        <v>207</v>
      </c>
      <c r="R1497" s="0" t="s">
        <v>5147</v>
      </c>
      <c r="S1497" s="0" t="s">
        <v>115</v>
      </c>
      <c r="T1497" s="0" t="s">
        <v>6106</v>
      </c>
    </row>
    <row r="1498" customFormat="false" ht="15" hidden="true" customHeight="false" outlineLevel="0" collapsed="false">
      <c r="A1498" s="170" t="n">
        <v>44541</v>
      </c>
      <c r="B1498" s="0" t="s">
        <v>5332</v>
      </c>
      <c r="C1498" s="1" t="n">
        <v>350</v>
      </c>
      <c r="D1498" s="0" t="s">
        <v>104</v>
      </c>
      <c r="E1498" s="0" t="s">
        <v>5333</v>
      </c>
      <c r="G1498" s="174" t="n">
        <f aca="false">MONTH(A1498)+100</f>
        <v>112</v>
      </c>
      <c r="H1498" s="0" t="n">
        <f aca="false">IF(MONTH(A1498)=MONTH(A1497),H1497+1,1001)</f>
        <v>1026</v>
      </c>
      <c r="I1498" s="0" t="str">
        <f aca="false">YEAR(A1498)&amp;RIGHT(G1498,2)&amp;RIGHT(H1498,3)</f>
        <v>202112026</v>
      </c>
      <c r="J1498" s="122" t="s">
        <v>7215</v>
      </c>
      <c r="L1498" s="0" t="s">
        <v>113</v>
      </c>
      <c r="M1498" s="0" t="s">
        <v>2313</v>
      </c>
      <c r="N1498" s="0" t="s">
        <v>80</v>
      </c>
      <c r="O1498" s="7" t="n">
        <v>0.449305555555556</v>
      </c>
      <c r="P1498" s="7" t="n">
        <v>0.479166666666667</v>
      </c>
      <c r="Q1498" s="0" t="s">
        <v>5334</v>
      </c>
      <c r="R1498" s="0" t="s">
        <v>5147</v>
      </c>
      <c r="S1498" s="0" t="s">
        <v>115</v>
      </c>
      <c r="T1498" s="0" t="s">
        <v>6106</v>
      </c>
    </row>
    <row r="1499" customFormat="false" ht="15" hidden="false" customHeight="false" outlineLevel="0" collapsed="false">
      <c r="A1499" s="170" t="n">
        <v>44543</v>
      </c>
      <c r="B1499" s="0" t="s">
        <v>5335</v>
      </c>
      <c r="C1499" s="1" t="n">
        <v>330</v>
      </c>
      <c r="D1499" s="0" t="s">
        <v>821</v>
      </c>
      <c r="E1499" s="0" t="s">
        <v>5336</v>
      </c>
      <c r="G1499" s="174" t="n">
        <f aca="false">MONTH(A1499)+100</f>
        <v>112</v>
      </c>
      <c r="H1499" s="0" t="n">
        <f aca="false">IF(MONTH(A1499)=MONTH(A1498),H1498+1,1001)</f>
        <v>1027</v>
      </c>
      <c r="I1499" s="0" t="str">
        <f aca="false">YEAR(A1499)&amp;RIGHT(G1499,2)&amp;RIGHT(H1499,3)</f>
        <v>202112027</v>
      </c>
      <c r="J1499" s="122" t="s">
        <v>7216</v>
      </c>
      <c r="K1499" s="0" t="s">
        <v>5337</v>
      </c>
      <c r="L1499" s="0" t="s">
        <v>394</v>
      </c>
      <c r="M1499" s="0" t="s">
        <v>2313</v>
      </c>
      <c r="N1499" s="0" t="s">
        <v>72</v>
      </c>
      <c r="O1499" s="7" t="n">
        <v>0.427777777777778</v>
      </c>
      <c r="P1499" s="7" t="n">
        <v>0.427777777777778</v>
      </c>
      <c r="Q1499" s="0" t="s">
        <v>5338</v>
      </c>
      <c r="R1499" s="0" t="s">
        <v>4403</v>
      </c>
      <c r="S1499" s="0" t="s">
        <v>115</v>
      </c>
      <c r="T1499" s="0" t="s">
        <v>6091</v>
      </c>
    </row>
    <row r="1500" customFormat="false" ht="15" hidden="false" customHeight="false" outlineLevel="0" collapsed="false">
      <c r="A1500" s="170" t="n">
        <v>44543</v>
      </c>
      <c r="B1500" s="0" t="s">
        <v>5112</v>
      </c>
      <c r="C1500" s="1" t="n">
        <v>400</v>
      </c>
      <c r="D1500" s="0" t="s">
        <v>821</v>
      </c>
      <c r="E1500" s="0" t="s">
        <v>5113</v>
      </c>
      <c r="G1500" s="174" t="n">
        <f aca="false">MONTH(A1500)+100</f>
        <v>112</v>
      </c>
      <c r="H1500" s="0" t="n">
        <f aca="false">IF(MONTH(A1500)=MONTH(A1499),H1499+1,1001)</f>
        <v>1028</v>
      </c>
      <c r="I1500" s="0" t="str">
        <f aca="false">YEAR(A1500)&amp;RIGHT(G1500,2)&amp;RIGHT(H1500,3)</f>
        <v>202112028</v>
      </c>
      <c r="J1500" s="122" t="s">
        <v>7166</v>
      </c>
      <c r="K1500" s="0" t="s">
        <v>5114</v>
      </c>
      <c r="L1500" s="0" t="s">
        <v>100</v>
      </c>
      <c r="M1500" s="0" t="s">
        <v>2313</v>
      </c>
      <c r="N1500" s="0" t="s">
        <v>80</v>
      </c>
      <c r="O1500" s="7" t="n">
        <v>0.513888888888889</v>
      </c>
      <c r="P1500" s="7" t="n">
        <v>0.525</v>
      </c>
      <c r="Q1500" s="0" t="s">
        <v>5115</v>
      </c>
      <c r="S1500" s="0" t="s">
        <v>115</v>
      </c>
      <c r="T1500" s="0" t="s">
        <v>6091</v>
      </c>
    </row>
    <row r="1501" customFormat="false" ht="15" hidden="false" customHeight="false" outlineLevel="0" collapsed="false">
      <c r="A1501" s="170" t="n">
        <v>44543</v>
      </c>
      <c r="B1501" s="0" t="s">
        <v>5339</v>
      </c>
      <c r="C1501" s="1" t="n">
        <v>380</v>
      </c>
      <c r="D1501" s="0" t="s">
        <v>821</v>
      </c>
      <c r="E1501" s="0" t="s">
        <v>5340</v>
      </c>
      <c r="G1501" s="174" t="n">
        <f aca="false">MONTH(A1501)+100</f>
        <v>112</v>
      </c>
      <c r="H1501" s="0" t="n">
        <f aca="false">IF(MONTH(A1501)=MONTH(A1500),H1500+1,1001)</f>
        <v>1029</v>
      </c>
      <c r="I1501" s="0" t="str">
        <f aca="false">YEAR(A1501)&amp;RIGHT(G1501,2)&amp;RIGHT(H1501,3)</f>
        <v>202112029</v>
      </c>
      <c r="J1501" s="122" t="s">
        <v>7217</v>
      </c>
      <c r="K1501" s="0" t="s">
        <v>233</v>
      </c>
      <c r="L1501" s="0" t="s">
        <v>2471</v>
      </c>
      <c r="M1501" s="0" t="s">
        <v>2313</v>
      </c>
      <c r="N1501" s="0" t="s">
        <v>80</v>
      </c>
      <c r="O1501" s="7" t="n">
        <v>0.755555555555556</v>
      </c>
      <c r="P1501" s="7" t="n">
        <v>0.779166666666667</v>
      </c>
      <c r="Q1501" s="0" t="s">
        <v>5341</v>
      </c>
      <c r="R1501" s="0" t="s">
        <v>5323</v>
      </c>
      <c r="S1501" s="0" t="s">
        <v>115</v>
      </c>
      <c r="T1501" s="0" t="s">
        <v>6091</v>
      </c>
    </row>
    <row r="1502" customFormat="false" ht="15" hidden="true" customHeight="false" outlineLevel="0" collapsed="false">
      <c r="A1502" s="170" t="n">
        <v>44543</v>
      </c>
      <c r="B1502" s="0" t="s">
        <v>5342</v>
      </c>
      <c r="C1502" s="1" t="n">
        <v>350</v>
      </c>
      <c r="D1502" s="0" t="s">
        <v>104</v>
      </c>
      <c r="E1502" s="0" t="s">
        <v>5343</v>
      </c>
      <c r="G1502" s="174" t="n">
        <f aca="false">MONTH(A1502)+100</f>
        <v>112</v>
      </c>
      <c r="H1502" s="0" t="n">
        <f aca="false">IF(MONTH(A1502)=MONTH(A1501),H1501+1,1001)</f>
        <v>1030</v>
      </c>
      <c r="I1502" s="0" t="str">
        <f aca="false">YEAR(A1502)&amp;RIGHT(G1502,2)&amp;RIGHT(H1502,3)</f>
        <v>202112030</v>
      </c>
      <c r="J1502" s="122" t="s">
        <v>7218</v>
      </c>
      <c r="L1502" s="0" t="s">
        <v>85</v>
      </c>
      <c r="N1502" s="0" t="s">
        <v>80</v>
      </c>
      <c r="O1502" s="7" t="n">
        <v>0.552777777777778</v>
      </c>
      <c r="P1502" s="7" t="n">
        <v>0.580555555555556</v>
      </c>
      <c r="Q1502" s="0" t="s">
        <v>5344</v>
      </c>
      <c r="S1502" s="0" t="s">
        <v>115</v>
      </c>
      <c r="T1502" s="0" t="s">
        <v>6091</v>
      </c>
    </row>
    <row r="1503" customFormat="false" ht="15" hidden="true" customHeight="false" outlineLevel="0" collapsed="false">
      <c r="A1503" s="170" t="n">
        <v>44543</v>
      </c>
      <c r="B1503" s="0" t="s">
        <v>5342</v>
      </c>
      <c r="C1503" s="1" t="n">
        <v>350</v>
      </c>
      <c r="D1503" s="0" t="s">
        <v>104</v>
      </c>
      <c r="E1503" s="0" t="s">
        <v>5345</v>
      </c>
      <c r="G1503" s="174" t="n">
        <f aca="false">MONTH(A1503)+100</f>
        <v>112</v>
      </c>
      <c r="H1503" s="0" t="n">
        <f aca="false">IF(MONTH(A1503)=MONTH(A1502),H1502+1,1001)</f>
        <v>1031</v>
      </c>
      <c r="I1503" s="0" t="str">
        <f aca="false">YEAR(A1503)&amp;RIGHT(G1503,2)&amp;RIGHT(H1503,3)</f>
        <v>202112031</v>
      </c>
      <c r="J1503" s="122" t="s">
        <v>7219</v>
      </c>
      <c r="L1503" s="0" t="s">
        <v>85</v>
      </c>
      <c r="N1503" s="0" t="s">
        <v>80</v>
      </c>
      <c r="O1503" s="7" t="n">
        <v>0.595833333333333</v>
      </c>
      <c r="P1503" s="7" t="n">
        <v>0.595833333333333</v>
      </c>
      <c r="Q1503" s="0" t="s">
        <v>7220</v>
      </c>
      <c r="S1503" s="0" t="s">
        <v>115</v>
      </c>
      <c r="T1503" s="0" t="s">
        <v>6091</v>
      </c>
    </row>
    <row r="1504" customFormat="false" ht="15" hidden="true" customHeight="false" outlineLevel="0" collapsed="false">
      <c r="A1504" s="170" t="n">
        <v>44543</v>
      </c>
      <c r="B1504" s="0" t="s">
        <v>4175</v>
      </c>
      <c r="C1504" s="1" t="n">
        <v>350</v>
      </c>
      <c r="D1504" s="0" t="s">
        <v>104</v>
      </c>
      <c r="E1504" s="0" t="s">
        <v>5346</v>
      </c>
      <c r="G1504" s="174" t="n">
        <f aca="false">MONTH(A1504)+100</f>
        <v>112</v>
      </c>
      <c r="H1504" s="0" t="n">
        <f aca="false">IF(MONTH(A1504)=MONTH(A1503),H1503+1,1001)</f>
        <v>1032</v>
      </c>
      <c r="I1504" s="0" t="str">
        <f aca="false">YEAR(A1504)&amp;RIGHT(G1504,2)&amp;RIGHT(H1504,3)</f>
        <v>202112032</v>
      </c>
      <c r="J1504" s="122" t="s">
        <v>7221</v>
      </c>
      <c r="L1504" s="0" t="s">
        <v>113</v>
      </c>
      <c r="N1504" s="0" t="s">
        <v>80</v>
      </c>
      <c r="O1504" s="7" t="n">
        <v>0.678472222222222</v>
      </c>
      <c r="P1504" s="7" t="n">
        <v>0.688888888888889</v>
      </c>
      <c r="Q1504" s="0" t="s">
        <v>5347</v>
      </c>
      <c r="S1504" s="0" t="s">
        <v>115</v>
      </c>
      <c r="T1504" s="0" t="s">
        <v>6091</v>
      </c>
    </row>
    <row r="1505" customFormat="false" ht="15" hidden="true" customHeight="false" outlineLevel="0" collapsed="false">
      <c r="A1505" s="170" t="n">
        <v>44543</v>
      </c>
      <c r="B1505" s="0" t="s">
        <v>2201</v>
      </c>
      <c r="C1505" s="1" t="n">
        <v>400</v>
      </c>
      <c r="D1505" s="0" t="s">
        <v>104</v>
      </c>
      <c r="E1505" s="0" t="s">
        <v>1129</v>
      </c>
      <c r="G1505" s="174" t="n">
        <f aca="false">MONTH(A1505)+100</f>
        <v>112</v>
      </c>
      <c r="H1505" s="0" t="n">
        <f aca="false">IF(MONTH(A1505)=MONTH(A1504),H1504+1,1001)</f>
        <v>1033</v>
      </c>
      <c r="I1505" s="0" t="str">
        <f aca="false">YEAR(A1505)&amp;RIGHT(G1505,2)&amp;RIGHT(H1505,3)</f>
        <v>202112033</v>
      </c>
      <c r="J1505" s="122" t="s">
        <v>6254</v>
      </c>
      <c r="L1505" s="0" t="s">
        <v>113</v>
      </c>
      <c r="N1505" s="0" t="s">
        <v>80</v>
      </c>
      <c r="O1505" s="7" t="n">
        <v>0.727083333333333</v>
      </c>
      <c r="P1505" s="7" t="n">
        <v>0.7375</v>
      </c>
      <c r="Q1505" s="0" t="s">
        <v>1130</v>
      </c>
      <c r="S1505" s="0" t="s">
        <v>115</v>
      </c>
      <c r="T1505" s="0" t="s">
        <v>6091</v>
      </c>
    </row>
    <row r="1506" customFormat="false" ht="15" hidden="false" customHeight="false" outlineLevel="0" collapsed="false">
      <c r="A1506" s="170" t="n">
        <v>44544</v>
      </c>
      <c r="B1506" s="0" t="s">
        <v>68</v>
      </c>
      <c r="C1506" s="1" t="n">
        <v>450</v>
      </c>
      <c r="D1506" s="0" t="s">
        <v>69</v>
      </c>
      <c r="E1506" s="0" t="s">
        <v>70</v>
      </c>
      <c r="G1506" s="174" t="n">
        <f aca="false">MONTH(A1506)+100</f>
        <v>112</v>
      </c>
      <c r="H1506" s="0" t="n">
        <f aca="false">IF(MONTH(A1506)=MONTH(A1505),H1505+1,1001)</f>
        <v>1034</v>
      </c>
      <c r="I1506" s="0" t="str">
        <f aca="false">YEAR(A1506)&amp;RIGHT(G1506,2)&amp;RIGHT(H1506,3)</f>
        <v>202112034</v>
      </c>
      <c r="J1506" s="122" t="n">
        <v>202003001</v>
      </c>
      <c r="K1506" s="0" t="s">
        <v>71</v>
      </c>
      <c r="L1506" s="0" t="s">
        <v>113</v>
      </c>
      <c r="M1506" s="0" t="s">
        <v>2313</v>
      </c>
      <c r="N1506" s="0" t="s">
        <v>80</v>
      </c>
      <c r="O1506" s="7" t="n">
        <v>0.641666666666667</v>
      </c>
      <c r="P1506" s="7" t="n">
        <v>0.666666666666667</v>
      </c>
      <c r="Q1506" s="0" t="s">
        <v>74</v>
      </c>
      <c r="S1506" s="0" t="s">
        <v>115</v>
      </c>
      <c r="T1506" s="0" t="s">
        <v>6095</v>
      </c>
    </row>
    <row r="1507" customFormat="false" ht="15" hidden="false" customHeight="false" outlineLevel="0" collapsed="false">
      <c r="A1507" s="170" t="n">
        <v>44545</v>
      </c>
      <c r="B1507" s="0" t="s">
        <v>5350</v>
      </c>
      <c r="C1507" s="1" t="n">
        <v>350</v>
      </c>
      <c r="D1507" s="0" t="s">
        <v>821</v>
      </c>
      <c r="E1507" s="0" t="s">
        <v>5351</v>
      </c>
      <c r="G1507" s="174" t="n">
        <f aca="false">MONTH(A1507)+100</f>
        <v>112</v>
      </c>
      <c r="H1507" s="0" t="n">
        <f aca="false">IF(MONTH(A1507)=MONTH(A1506),H1506+1,1001)</f>
        <v>1035</v>
      </c>
      <c r="I1507" s="0" t="str">
        <f aca="false">YEAR(A1507)&amp;RIGHT(G1507,2)&amp;RIGHT(H1507,3)</f>
        <v>202112035</v>
      </c>
      <c r="J1507" s="122" t="s">
        <v>7222</v>
      </c>
      <c r="K1507" s="0" t="s">
        <v>5352</v>
      </c>
      <c r="L1507" s="0" t="s">
        <v>100</v>
      </c>
      <c r="M1507" s="0" t="s">
        <v>2313</v>
      </c>
      <c r="N1507" s="0" t="s">
        <v>80</v>
      </c>
      <c r="O1507" s="7" t="n">
        <v>0.597916666666667</v>
      </c>
      <c r="P1507" s="7" t="n">
        <v>0.611111111111111</v>
      </c>
      <c r="Q1507" s="0" t="s">
        <v>5353</v>
      </c>
      <c r="R1507" s="0" t="s">
        <v>5147</v>
      </c>
      <c r="S1507" s="0" t="s">
        <v>332</v>
      </c>
      <c r="T1507" s="0" t="s">
        <v>6089</v>
      </c>
    </row>
    <row r="1508" customFormat="false" ht="15" hidden="false" customHeight="false" outlineLevel="0" collapsed="false">
      <c r="A1508" s="170" t="n">
        <v>44545</v>
      </c>
      <c r="B1508" s="0" t="s">
        <v>5354</v>
      </c>
      <c r="C1508" s="1" t="n">
        <v>500</v>
      </c>
      <c r="D1508" s="0" t="s">
        <v>821</v>
      </c>
      <c r="E1508" s="0" t="s">
        <v>5355</v>
      </c>
      <c r="G1508" s="174" t="n">
        <f aca="false">MONTH(A1508)+100</f>
        <v>112</v>
      </c>
      <c r="H1508" s="0" t="n">
        <f aca="false">IF(MONTH(A1508)=MONTH(A1507),H1507+1,1001)</f>
        <v>1036</v>
      </c>
      <c r="I1508" s="0" t="str">
        <f aca="false">YEAR(A1508)&amp;RIGHT(G1508,2)&amp;RIGHT(H1508,3)</f>
        <v>202112036</v>
      </c>
      <c r="J1508" s="122" t="s">
        <v>7223</v>
      </c>
      <c r="K1508" s="0" t="s">
        <v>5356</v>
      </c>
      <c r="L1508" s="0" t="s">
        <v>79</v>
      </c>
      <c r="M1508" s="0" t="s">
        <v>2313</v>
      </c>
      <c r="N1508" s="0" t="s">
        <v>80</v>
      </c>
      <c r="O1508" s="7" t="n">
        <v>0.679861111111111</v>
      </c>
      <c r="P1508" s="7" t="n">
        <v>0.700694444444444</v>
      </c>
      <c r="Q1508" s="0" t="s">
        <v>5357</v>
      </c>
      <c r="R1508" s="0" t="s">
        <v>5147</v>
      </c>
      <c r="S1508" s="0" t="s">
        <v>332</v>
      </c>
      <c r="T1508" s="0" t="s">
        <v>6089</v>
      </c>
    </row>
    <row r="1509" customFormat="false" ht="15" hidden="true" customHeight="false" outlineLevel="0" collapsed="false">
      <c r="A1509" s="170" t="n">
        <v>44545</v>
      </c>
      <c r="B1509" s="0" t="s">
        <v>204</v>
      </c>
      <c r="C1509" s="1" t="n">
        <v>450</v>
      </c>
      <c r="D1509" s="0" t="s">
        <v>104</v>
      </c>
      <c r="E1509" s="0" t="s">
        <v>205</v>
      </c>
      <c r="G1509" s="174" t="n">
        <f aca="false">MONTH(A1509)+100</f>
        <v>112</v>
      </c>
      <c r="H1509" s="0" t="n">
        <f aca="false">IF(MONTH(A1509)=MONTH(A1508),H1508+1,1001)</f>
        <v>1037</v>
      </c>
      <c r="I1509" s="0" t="str">
        <f aca="false">YEAR(A1509)&amp;RIGHT(G1509,2)&amp;RIGHT(H1509,3)</f>
        <v>202112037</v>
      </c>
      <c r="J1509" s="122" t="s">
        <v>6107</v>
      </c>
      <c r="K1509" s="0" t="s">
        <v>204</v>
      </c>
      <c r="L1509" s="0" t="s">
        <v>79</v>
      </c>
      <c r="M1509" s="0" t="s">
        <v>2313</v>
      </c>
      <c r="N1509" s="0" t="s">
        <v>80</v>
      </c>
      <c r="O1509" s="7" t="n">
        <v>0.415972222222222</v>
      </c>
      <c r="P1509" s="7" t="n">
        <v>0.440277777777778</v>
      </c>
      <c r="Q1509" s="0" t="s">
        <v>207</v>
      </c>
      <c r="R1509" s="0" t="s">
        <v>5147</v>
      </c>
      <c r="S1509" s="0" t="s">
        <v>332</v>
      </c>
      <c r="T1509" s="0" t="s">
        <v>6089</v>
      </c>
    </row>
    <row r="1510" customFormat="false" ht="15" hidden="true" customHeight="false" outlineLevel="0" collapsed="false">
      <c r="A1510" s="170" t="n">
        <v>44545</v>
      </c>
      <c r="B1510" s="0" t="s">
        <v>4340</v>
      </c>
      <c r="C1510" s="1" t="n">
        <v>300</v>
      </c>
      <c r="D1510" s="0" t="s">
        <v>104</v>
      </c>
      <c r="E1510" s="0" t="s">
        <v>5358</v>
      </c>
      <c r="G1510" s="174" t="n">
        <f aca="false">MONTH(A1510)+100</f>
        <v>112</v>
      </c>
      <c r="H1510" s="0" t="n">
        <f aca="false">IF(MONTH(A1510)=MONTH(A1509),H1509+1,1001)</f>
        <v>1038</v>
      </c>
      <c r="I1510" s="0" t="str">
        <f aca="false">YEAR(A1510)&amp;RIGHT(G1510,2)&amp;RIGHT(H1510,3)</f>
        <v>202112038</v>
      </c>
      <c r="J1510" s="122" t="s">
        <v>7224</v>
      </c>
      <c r="L1510" s="0" t="s">
        <v>79</v>
      </c>
      <c r="M1510" s="0" t="s">
        <v>2313</v>
      </c>
      <c r="N1510" s="0" t="s">
        <v>80</v>
      </c>
      <c r="O1510" s="7" t="n">
        <v>0.722222222222222</v>
      </c>
      <c r="P1510" s="7" t="n">
        <v>0.727777777777778</v>
      </c>
      <c r="Q1510" s="0" t="s">
        <v>5359</v>
      </c>
      <c r="R1510" s="0" t="s">
        <v>5147</v>
      </c>
      <c r="S1510" s="0" t="s">
        <v>332</v>
      </c>
      <c r="T1510" s="0" t="s">
        <v>6089</v>
      </c>
    </row>
    <row r="1511" customFormat="false" ht="15" hidden="true" customHeight="false" outlineLevel="0" collapsed="false">
      <c r="A1511" s="170" t="n">
        <v>44545</v>
      </c>
      <c r="B1511" s="0" t="s">
        <v>5360</v>
      </c>
      <c r="C1511" s="1" t="n">
        <v>300</v>
      </c>
      <c r="D1511" s="0" t="s">
        <v>104</v>
      </c>
      <c r="E1511" s="0" t="s">
        <v>5361</v>
      </c>
      <c r="G1511" s="174" t="n">
        <f aca="false">MONTH(A1511)+100</f>
        <v>112</v>
      </c>
      <c r="H1511" s="0" t="n">
        <f aca="false">IF(MONTH(A1511)=MONTH(A1510),H1510+1,1001)</f>
        <v>1039</v>
      </c>
      <c r="I1511" s="0" t="str">
        <f aca="false">YEAR(A1511)&amp;RIGHT(G1511,2)&amp;RIGHT(H1511,3)</f>
        <v>202112039</v>
      </c>
      <c r="J1511" s="122" t="s">
        <v>7225</v>
      </c>
      <c r="L1511" s="0" t="s">
        <v>113</v>
      </c>
      <c r="M1511" s="0" t="s">
        <v>2313</v>
      </c>
      <c r="N1511" s="0" t="s">
        <v>80</v>
      </c>
      <c r="O1511" s="7" t="n">
        <v>0.739583333333333</v>
      </c>
      <c r="P1511" s="7" t="n">
        <v>0.755555555555556</v>
      </c>
      <c r="Q1511" s="0" t="s">
        <v>5362</v>
      </c>
      <c r="R1511" s="0" t="s">
        <v>5147</v>
      </c>
      <c r="S1511" s="0" t="s">
        <v>332</v>
      </c>
      <c r="T1511" s="0" t="s">
        <v>6089</v>
      </c>
    </row>
    <row r="1512" customFormat="false" ht="15" hidden="false" customHeight="false" outlineLevel="0" collapsed="false">
      <c r="A1512" s="170" t="n">
        <v>44546</v>
      </c>
      <c r="B1512" s="0" t="s">
        <v>5364</v>
      </c>
      <c r="C1512" s="1" t="n">
        <v>300</v>
      </c>
      <c r="D1512" s="0" t="s">
        <v>821</v>
      </c>
      <c r="E1512" s="0" t="s">
        <v>5365</v>
      </c>
      <c r="G1512" s="174" t="n">
        <f aca="false">MONTH(A1512)+100</f>
        <v>112</v>
      </c>
      <c r="H1512" s="0" t="n">
        <f aca="false">IF(MONTH(A1512)=MONTH(A1511),H1511+1,1001)</f>
        <v>1040</v>
      </c>
      <c r="I1512" s="0" t="str">
        <f aca="false">YEAR(A1512)&amp;RIGHT(G1512,2)&amp;RIGHT(H1512,3)</f>
        <v>202112040</v>
      </c>
      <c r="J1512" s="122" t="s">
        <v>7226</v>
      </c>
      <c r="K1512" s="0" t="s">
        <v>5366</v>
      </c>
      <c r="L1512" s="0" t="s">
        <v>187</v>
      </c>
      <c r="M1512" s="0" t="s">
        <v>2313</v>
      </c>
      <c r="N1512" s="0" t="s">
        <v>80</v>
      </c>
      <c r="O1512" s="7" t="n">
        <v>0.609722222222222</v>
      </c>
      <c r="P1512" s="7" t="n">
        <v>0.6125</v>
      </c>
      <c r="Q1512" s="0" t="s">
        <v>5367</v>
      </c>
      <c r="R1512" s="0" t="s">
        <v>5147</v>
      </c>
      <c r="S1512" s="0" t="s">
        <v>332</v>
      </c>
      <c r="T1512" s="0" t="s">
        <v>6097</v>
      </c>
    </row>
    <row r="1513" customFormat="false" ht="15" hidden="true" customHeight="false" outlineLevel="0" collapsed="false">
      <c r="A1513" s="170" t="n">
        <v>44546</v>
      </c>
      <c r="B1513" s="0" t="s">
        <v>5368</v>
      </c>
      <c r="C1513" s="1" t="n">
        <v>350</v>
      </c>
      <c r="D1513" s="0" t="s">
        <v>104</v>
      </c>
      <c r="E1513" s="0" t="s">
        <v>5369</v>
      </c>
      <c r="G1513" s="174" t="n">
        <f aca="false">MONTH(A1513)+100</f>
        <v>112</v>
      </c>
      <c r="H1513" s="0" t="n">
        <f aca="false">IF(MONTH(A1513)=MONTH(A1512),H1512+1,1001)</f>
        <v>1041</v>
      </c>
      <c r="I1513" s="0" t="str">
        <f aca="false">YEAR(A1513)&amp;RIGHT(G1513,2)&amp;RIGHT(H1513,3)</f>
        <v>202112041</v>
      </c>
      <c r="J1513" s="122" t="s">
        <v>7227</v>
      </c>
      <c r="L1513" s="0" t="s">
        <v>100</v>
      </c>
      <c r="M1513" s="0" t="s">
        <v>2313</v>
      </c>
      <c r="N1513" s="0" t="s">
        <v>80</v>
      </c>
      <c r="O1513" s="7" t="n">
        <v>0.453472222222222</v>
      </c>
      <c r="P1513" s="7" t="n">
        <v>0.467361111111111</v>
      </c>
      <c r="Q1513" s="0" t="s">
        <v>5370</v>
      </c>
      <c r="R1513" s="0" t="s">
        <v>5147</v>
      </c>
      <c r="S1513" s="0" t="s">
        <v>332</v>
      </c>
      <c r="T1513" s="0" t="s">
        <v>6097</v>
      </c>
    </row>
    <row r="1514" customFormat="false" ht="15" hidden="true" customHeight="false" outlineLevel="0" collapsed="false">
      <c r="A1514" s="170" t="n">
        <v>44546</v>
      </c>
      <c r="B1514" s="0" t="s">
        <v>5371</v>
      </c>
      <c r="C1514" s="1" t="n">
        <v>350</v>
      </c>
      <c r="D1514" s="0" t="s">
        <v>104</v>
      </c>
      <c r="E1514" s="0" t="s">
        <v>5372</v>
      </c>
      <c r="G1514" s="174" t="n">
        <f aca="false">MONTH(A1514)+100</f>
        <v>112</v>
      </c>
      <c r="H1514" s="0" t="n">
        <f aca="false">IF(MONTH(A1514)=MONTH(A1513),H1513+1,1001)</f>
        <v>1042</v>
      </c>
      <c r="I1514" s="0" t="str">
        <f aca="false">YEAR(A1514)&amp;RIGHT(G1514,2)&amp;RIGHT(H1514,3)</f>
        <v>202112042</v>
      </c>
      <c r="J1514" s="122" t="s">
        <v>7228</v>
      </c>
      <c r="L1514" s="0" t="s">
        <v>183</v>
      </c>
      <c r="M1514" s="0" t="s">
        <v>2313</v>
      </c>
      <c r="N1514" s="0" t="s">
        <v>80</v>
      </c>
      <c r="O1514" s="7" t="n">
        <v>0.625</v>
      </c>
      <c r="P1514" s="7" t="n">
        <v>0.652777777777778</v>
      </c>
      <c r="Q1514" s="0" t="s">
        <v>5373</v>
      </c>
      <c r="R1514" s="0" t="s">
        <v>5147</v>
      </c>
      <c r="S1514" s="0" t="s">
        <v>332</v>
      </c>
      <c r="T1514" s="0" t="s">
        <v>6097</v>
      </c>
    </row>
    <row r="1515" customFormat="false" ht="15" hidden="true" customHeight="false" outlineLevel="0" collapsed="false">
      <c r="A1515" s="170" t="n">
        <v>44547</v>
      </c>
      <c r="B1515" s="0" t="s">
        <v>5377</v>
      </c>
      <c r="C1515" s="1" t="n">
        <v>420</v>
      </c>
      <c r="D1515" s="0" t="s">
        <v>821</v>
      </c>
      <c r="E1515" s="0" t="n">
        <v>69027782</v>
      </c>
      <c r="G1515" s="174" t="n">
        <f aca="false">MONTH(A1515)+100</f>
        <v>112</v>
      </c>
      <c r="H1515" s="0" t="n">
        <f aca="false">IF(MONTH(A1515)=MONTH(A1514),H1514+1,1001)</f>
        <v>1043</v>
      </c>
      <c r="I1515" s="0" t="str">
        <f aca="false">YEAR(A1515)&amp;RIGHT(G1515,2)&amp;RIGHT(H1515,3)</f>
        <v>202112043</v>
      </c>
      <c r="J1515" s="122" t="s">
        <v>7229</v>
      </c>
      <c r="K1515" s="0" t="s">
        <v>233</v>
      </c>
      <c r="L1515" s="0" t="s">
        <v>131</v>
      </c>
      <c r="M1515" s="0" t="s">
        <v>2313</v>
      </c>
      <c r="N1515" s="0" t="s">
        <v>80</v>
      </c>
      <c r="O1515" s="7" t="n">
        <v>0.572916666666667</v>
      </c>
      <c r="P1515" s="7" t="n">
        <v>0.580555555555556</v>
      </c>
      <c r="Q1515" s="0" t="s">
        <v>5378</v>
      </c>
      <c r="S1515" s="0" t="s">
        <v>332</v>
      </c>
      <c r="T1515" s="0" t="s">
        <v>5143</v>
      </c>
    </row>
    <row r="1516" customFormat="false" ht="15" hidden="false" customHeight="false" outlineLevel="0" collapsed="false">
      <c r="A1516" s="170" t="n">
        <v>44547</v>
      </c>
      <c r="B1516" s="0" t="s">
        <v>5379</v>
      </c>
      <c r="C1516" s="1" t="n">
        <v>350</v>
      </c>
      <c r="D1516" s="0" t="s">
        <v>821</v>
      </c>
      <c r="E1516" s="0" t="s">
        <v>5380</v>
      </c>
      <c r="G1516" s="174" t="n">
        <f aca="false">MONTH(A1516)+100</f>
        <v>112</v>
      </c>
      <c r="H1516" s="0" t="n">
        <f aca="false">IF(MONTH(A1516)=MONTH(A1515),H1515+1,1001)</f>
        <v>1044</v>
      </c>
      <c r="I1516" s="0" t="str">
        <f aca="false">YEAR(A1516)&amp;RIGHT(G1516,2)&amp;RIGHT(H1516,3)</f>
        <v>202112044</v>
      </c>
      <c r="J1516" s="122" t="s">
        <v>7230</v>
      </c>
      <c r="K1516" s="0" t="s">
        <v>5381</v>
      </c>
      <c r="L1516" s="0" t="s">
        <v>183</v>
      </c>
      <c r="M1516" s="0" t="s">
        <v>2313</v>
      </c>
      <c r="N1516" s="0" t="s">
        <v>80</v>
      </c>
      <c r="O1516" s="7" t="n">
        <v>0.592361111111111</v>
      </c>
      <c r="P1516" s="7" t="n">
        <v>0.630555555555556</v>
      </c>
      <c r="Q1516" s="0" t="s">
        <v>5382</v>
      </c>
      <c r="S1516" s="0" t="s">
        <v>332</v>
      </c>
      <c r="T1516" s="0" t="s">
        <v>5143</v>
      </c>
    </row>
    <row r="1517" customFormat="false" ht="15" hidden="false" customHeight="false" outlineLevel="0" collapsed="false">
      <c r="A1517" s="170" t="n">
        <v>44547</v>
      </c>
      <c r="B1517" s="0" t="s">
        <v>5383</v>
      </c>
      <c r="C1517" s="1" t="n">
        <v>300</v>
      </c>
      <c r="D1517" s="0" t="s">
        <v>821</v>
      </c>
      <c r="E1517" s="122" t="s">
        <v>5384</v>
      </c>
      <c r="F1517" s="0" t="s">
        <v>6088</v>
      </c>
      <c r="G1517" s="174" t="n">
        <f aca="false">MONTH(A1517)+100</f>
        <v>112</v>
      </c>
      <c r="H1517" s="0" t="n">
        <f aca="false">IF(MONTH(A1517)=MONTH(A1516),H1516+1,1001)</f>
        <v>1045</v>
      </c>
      <c r="I1517" s="0" t="str">
        <f aca="false">YEAR(A1517)&amp;RIGHT(G1517,2)&amp;RIGHT(H1517,3)</f>
        <v>202112045</v>
      </c>
      <c r="J1517" s="122" t="s">
        <v>7231</v>
      </c>
      <c r="K1517" s="0" t="s">
        <v>5385</v>
      </c>
      <c r="L1517" s="0" t="s">
        <v>159</v>
      </c>
      <c r="M1517" s="0" t="s">
        <v>2313</v>
      </c>
      <c r="N1517" s="0" t="s">
        <v>80</v>
      </c>
      <c r="O1517" s="7" t="n">
        <v>0.645833333333333</v>
      </c>
      <c r="P1517" s="7" t="n">
        <v>0.671527777777778</v>
      </c>
      <c r="Q1517" s="0" t="s">
        <v>5386</v>
      </c>
      <c r="S1517" s="0" t="s">
        <v>332</v>
      </c>
      <c r="T1517" s="0" t="s">
        <v>5143</v>
      </c>
    </row>
    <row r="1518" customFormat="false" ht="15" hidden="true" customHeight="false" outlineLevel="0" collapsed="false">
      <c r="A1518" s="170" t="n">
        <v>44547</v>
      </c>
      <c r="B1518" s="0" t="s">
        <v>3634</v>
      </c>
      <c r="C1518" s="1" t="n">
        <v>300</v>
      </c>
      <c r="D1518" s="0" t="s">
        <v>104</v>
      </c>
      <c r="E1518" s="0" t="s">
        <v>3635</v>
      </c>
      <c r="G1518" s="174" t="n">
        <f aca="false">MONTH(A1518)+100</f>
        <v>112</v>
      </c>
      <c r="H1518" s="0" t="n">
        <f aca="false">IF(MONTH(A1518)=MONTH(A1517),H1517+1,1001)</f>
        <v>1046</v>
      </c>
      <c r="I1518" s="0" t="str">
        <f aca="false">YEAR(A1518)&amp;RIGHT(G1518,2)&amp;RIGHT(H1518,3)</f>
        <v>202112046</v>
      </c>
      <c r="J1518" s="122" t="s">
        <v>6826</v>
      </c>
      <c r="K1518" s="0" t="s">
        <v>3636</v>
      </c>
      <c r="L1518" s="0" t="s">
        <v>183</v>
      </c>
      <c r="M1518" s="0" t="s">
        <v>2313</v>
      </c>
      <c r="N1518" s="0" t="s">
        <v>80</v>
      </c>
      <c r="O1518" s="7" t="n">
        <v>0.347916666666667</v>
      </c>
      <c r="P1518" s="7" t="n">
        <v>0.349305555555556</v>
      </c>
      <c r="Q1518" s="0" t="s">
        <v>3637</v>
      </c>
      <c r="S1518" s="0" t="s">
        <v>332</v>
      </c>
      <c r="T1518" s="0" t="s">
        <v>5143</v>
      </c>
    </row>
    <row r="1519" customFormat="false" ht="15" hidden="true" customHeight="false" outlineLevel="0" collapsed="false">
      <c r="A1519" s="170" t="n">
        <v>44547</v>
      </c>
      <c r="B1519" s="0" t="s">
        <v>3634</v>
      </c>
      <c r="C1519" s="1" t="n">
        <v>300</v>
      </c>
      <c r="D1519" s="0" t="s">
        <v>104</v>
      </c>
      <c r="E1519" s="0" t="s">
        <v>3635</v>
      </c>
      <c r="G1519" s="174" t="n">
        <f aca="false">MONTH(A1519)+100</f>
        <v>112</v>
      </c>
      <c r="H1519" s="0" t="n">
        <f aca="false">IF(MONTH(A1519)=MONTH(A1518),H1518+1,1001)</f>
        <v>1047</v>
      </c>
      <c r="I1519" s="0" t="str">
        <f aca="false">YEAR(A1519)&amp;RIGHT(G1519,2)&amp;RIGHT(H1519,3)</f>
        <v>202112047</v>
      </c>
      <c r="J1519" s="122" t="s">
        <v>6826</v>
      </c>
      <c r="K1519" s="0" t="s">
        <v>3636</v>
      </c>
      <c r="L1519" s="0" t="s">
        <v>183</v>
      </c>
      <c r="M1519" s="0" t="s">
        <v>2313</v>
      </c>
      <c r="N1519" s="0" t="s">
        <v>80</v>
      </c>
      <c r="O1519" s="7" t="n">
        <v>0.391666666666667</v>
      </c>
      <c r="P1519" s="7" t="n">
        <v>0.397222222222222</v>
      </c>
      <c r="Q1519" s="0" t="s">
        <v>3637</v>
      </c>
      <c r="S1519" s="0" t="s">
        <v>332</v>
      </c>
      <c r="T1519" s="0" t="s">
        <v>5143</v>
      </c>
    </row>
    <row r="1520" customFormat="false" ht="15" hidden="true" customHeight="false" outlineLevel="0" collapsed="false">
      <c r="A1520" s="170" t="n">
        <v>44547</v>
      </c>
      <c r="B1520" s="0" t="s">
        <v>5387</v>
      </c>
      <c r="C1520" s="1" t="n">
        <v>300</v>
      </c>
      <c r="D1520" s="0" t="s">
        <v>104</v>
      </c>
      <c r="E1520" s="0" t="s">
        <v>5388</v>
      </c>
      <c r="G1520" s="174" t="n">
        <f aca="false">MONTH(A1520)+100</f>
        <v>112</v>
      </c>
      <c r="H1520" s="0" t="n">
        <f aca="false">IF(MONTH(A1520)=MONTH(A1519),H1519+1,1001)</f>
        <v>1048</v>
      </c>
      <c r="I1520" s="0" t="str">
        <f aca="false">YEAR(A1520)&amp;RIGHT(G1520,2)&amp;RIGHT(H1520,3)</f>
        <v>202112048</v>
      </c>
      <c r="J1520" s="122" t="s">
        <v>7232</v>
      </c>
      <c r="L1520" s="0" t="s">
        <v>100</v>
      </c>
      <c r="M1520" s="0" t="s">
        <v>2313</v>
      </c>
      <c r="N1520" s="0" t="s">
        <v>80</v>
      </c>
      <c r="O1520" s="7" t="n">
        <v>0.717361111111111</v>
      </c>
      <c r="P1520" s="7" t="n">
        <v>0.735416666666667</v>
      </c>
      <c r="Q1520" s="0" t="s">
        <v>5389</v>
      </c>
      <c r="S1520" s="0" t="s">
        <v>332</v>
      </c>
      <c r="T1520" s="0" t="s">
        <v>5143</v>
      </c>
    </row>
    <row r="1521" customFormat="false" ht="15" hidden="true" customHeight="false" outlineLevel="0" collapsed="false">
      <c r="A1521" s="170" t="n">
        <v>44548</v>
      </c>
      <c r="B1521" s="0" t="s">
        <v>2993</v>
      </c>
      <c r="C1521" s="1" t="n">
        <v>300</v>
      </c>
      <c r="D1521" s="0" t="s">
        <v>77</v>
      </c>
      <c r="E1521" s="0" t="s">
        <v>2994</v>
      </c>
      <c r="G1521" s="174" t="n">
        <f aca="false">MONTH(A1521)+100</f>
        <v>112</v>
      </c>
      <c r="H1521" s="0" t="n">
        <f aca="false">IF(MONTH(A1521)=MONTH(A1520),H1520+1,1001)</f>
        <v>1049</v>
      </c>
      <c r="I1521" s="0" t="str">
        <f aca="false">YEAR(A1521)&amp;RIGHT(G1521,2)&amp;RIGHT(H1521,3)</f>
        <v>202112049</v>
      </c>
      <c r="J1521" s="122" t="s">
        <v>6686</v>
      </c>
      <c r="L1521" s="0" t="s">
        <v>79</v>
      </c>
      <c r="M1521" s="0" t="s">
        <v>2313</v>
      </c>
      <c r="N1521" s="0" t="s">
        <v>80</v>
      </c>
      <c r="O1521" s="7" t="n">
        <v>0.492361111111111</v>
      </c>
      <c r="P1521" s="7" t="n">
        <v>0.504166666666667</v>
      </c>
      <c r="Q1521" s="0" t="s">
        <v>2995</v>
      </c>
      <c r="S1521" s="0" t="s">
        <v>332</v>
      </c>
      <c r="T1521" s="0" t="s">
        <v>6106</v>
      </c>
    </row>
    <row r="1522" customFormat="false" ht="15" hidden="true" customHeight="false" outlineLevel="0" collapsed="false">
      <c r="A1522" s="170" t="n">
        <v>44548</v>
      </c>
      <c r="B1522" s="0" t="s">
        <v>5394</v>
      </c>
      <c r="C1522" s="1" t="n">
        <v>0</v>
      </c>
      <c r="D1522" s="0" t="s">
        <v>821</v>
      </c>
      <c r="E1522" s="0" t="s">
        <v>5395</v>
      </c>
      <c r="G1522" s="174" t="n">
        <f aca="false">MONTH(A1522)+100</f>
        <v>112</v>
      </c>
      <c r="H1522" s="0" t="n">
        <f aca="false">IF(MONTH(A1522)=MONTH(A1521),H1521+1,1001)</f>
        <v>1050</v>
      </c>
      <c r="I1522" s="0" t="str">
        <f aca="false">YEAR(A1522)&amp;RIGHT(G1522,2)&amp;RIGHT(H1522,3)</f>
        <v>202112050</v>
      </c>
      <c r="J1522" s="122" t="s">
        <v>7233</v>
      </c>
      <c r="K1522" s="0" t="s">
        <v>233</v>
      </c>
      <c r="L1522" s="0" t="s">
        <v>228</v>
      </c>
      <c r="M1522" s="0" t="s">
        <v>2313</v>
      </c>
      <c r="N1522" s="0" t="s">
        <v>72</v>
      </c>
      <c r="O1522" s="7" t="n">
        <v>0.375694444444444</v>
      </c>
      <c r="P1522" s="7" t="n">
        <v>0.395138888888889</v>
      </c>
      <c r="Q1522" s="0" t="s">
        <v>5396</v>
      </c>
      <c r="R1522" s="0" t="s">
        <v>5397</v>
      </c>
      <c r="S1522" s="0" t="s">
        <v>332</v>
      </c>
      <c r="T1522" s="0" t="s">
        <v>6106</v>
      </c>
    </row>
    <row r="1523" customFormat="false" ht="15" hidden="false" customHeight="false" outlineLevel="0" collapsed="false">
      <c r="A1523" s="170" t="n">
        <v>44548</v>
      </c>
      <c r="B1523" s="0" t="s">
        <v>5398</v>
      </c>
      <c r="C1523" s="1" t="n">
        <v>700</v>
      </c>
      <c r="D1523" s="0" t="s">
        <v>821</v>
      </c>
      <c r="E1523" s="0" t="s">
        <v>5399</v>
      </c>
      <c r="G1523" s="174" t="n">
        <f aca="false">MONTH(A1523)+100</f>
        <v>112</v>
      </c>
      <c r="H1523" s="0" t="n">
        <f aca="false">IF(MONTH(A1523)=MONTH(A1522),H1522+1,1001)</f>
        <v>1051</v>
      </c>
      <c r="I1523" s="0" t="str">
        <f aca="false">YEAR(A1523)&amp;RIGHT(G1523,2)&amp;RIGHT(H1523,3)</f>
        <v>202112051</v>
      </c>
      <c r="J1523" s="122" t="s">
        <v>7234</v>
      </c>
      <c r="K1523" s="0" t="s">
        <v>233</v>
      </c>
      <c r="L1523" s="0" t="s">
        <v>541</v>
      </c>
      <c r="M1523" s="0" t="s">
        <v>2313</v>
      </c>
      <c r="N1523" s="0" t="s">
        <v>80</v>
      </c>
      <c r="O1523" s="7" t="n">
        <v>0.375694444444444</v>
      </c>
      <c r="P1523" s="7" t="n">
        <v>0.402777777777778</v>
      </c>
      <c r="Q1523" s="0" t="s">
        <v>5400</v>
      </c>
      <c r="S1523" s="0" t="s">
        <v>332</v>
      </c>
      <c r="T1523" s="0" t="s">
        <v>6106</v>
      </c>
    </row>
    <row r="1524" customFormat="false" ht="15" hidden="false" customHeight="false" outlineLevel="0" collapsed="false">
      <c r="A1524" s="170" t="n">
        <v>44548</v>
      </c>
      <c r="B1524" s="0" t="s">
        <v>5401</v>
      </c>
      <c r="C1524" s="1" t="n">
        <v>300</v>
      </c>
      <c r="D1524" s="0" t="s">
        <v>821</v>
      </c>
      <c r="E1524" s="0" t="s">
        <v>5402</v>
      </c>
      <c r="G1524" s="174" t="n">
        <f aca="false">MONTH(A1524)+100</f>
        <v>112</v>
      </c>
      <c r="H1524" s="0" t="n">
        <f aca="false">IF(MONTH(A1524)=MONTH(A1523),H1523+1,1001)</f>
        <v>1052</v>
      </c>
      <c r="I1524" s="0" t="str">
        <f aca="false">YEAR(A1524)&amp;RIGHT(G1524,2)&amp;RIGHT(H1524,3)</f>
        <v>202112052</v>
      </c>
      <c r="J1524" s="122" t="s">
        <v>7235</v>
      </c>
      <c r="K1524" s="0" t="s">
        <v>5403</v>
      </c>
      <c r="L1524" s="0" t="s">
        <v>113</v>
      </c>
      <c r="M1524" s="0" t="s">
        <v>2313</v>
      </c>
      <c r="N1524" s="0" t="s">
        <v>80</v>
      </c>
      <c r="O1524" s="7" t="n">
        <v>0.69375</v>
      </c>
      <c r="P1524" s="7" t="n">
        <v>0.719444444444444</v>
      </c>
      <c r="Q1524" s="0" t="s">
        <v>5404</v>
      </c>
      <c r="R1524" s="0" t="s">
        <v>5405</v>
      </c>
      <c r="S1524" s="0" t="s">
        <v>332</v>
      </c>
      <c r="T1524" s="0" t="s">
        <v>6106</v>
      </c>
    </row>
    <row r="1525" customFormat="false" ht="15" hidden="false" customHeight="false" outlineLevel="0" collapsed="false">
      <c r="A1525" s="170" t="n">
        <v>44548</v>
      </c>
      <c r="B1525" s="0" t="s">
        <v>5406</v>
      </c>
      <c r="C1525" s="1" t="n">
        <v>450</v>
      </c>
      <c r="D1525" s="0" t="s">
        <v>821</v>
      </c>
      <c r="E1525" s="0" t="s">
        <v>5407</v>
      </c>
      <c r="G1525" s="174" t="n">
        <f aca="false">MONTH(A1525)+100</f>
        <v>112</v>
      </c>
      <c r="H1525" s="0" t="n">
        <f aca="false">IF(MONTH(A1525)=MONTH(A1524),H1524+1,1001)</f>
        <v>1053</v>
      </c>
      <c r="I1525" s="0" t="str">
        <f aca="false">YEAR(A1525)&amp;RIGHT(G1525,2)&amp;RIGHT(H1525,3)</f>
        <v>202112053</v>
      </c>
      <c r="J1525" s="122" t="s">
        <v>7236</v>
      </c>
      <c r="K1525" s="0" t="s">
        <v>5408</v>
      </c>
      <c r="L1525" s="0" t="s">
        <v>131</v>
      </c>
      <c r="M1525" s="0" t="s">
        <v>2313</v>
      </c>
      <c r="N1525" s="0" t="s">
        <v>80</v>
      </c>
      <c r="O1525" s="7" t="n">
        <v>0.802083333333333</v>
      </c>
      <c r="P1525" s="7" t="n">
        <v>0.846527777777778</v>
      </c>
      <c r="Q1525" s="0" t="s">
        <v>5409</v>
      </c>
      <c r="S1525" s="0" t="s">
        <v>332</v>
      </c>
      <c r="T1525" s="0" t="s">
        <v>6106</v>
      </c>
    </row>
    <row r="1526" customFormat="false" ht="15" hidden="true" customHeight="false" outlineLevel="0" collapsed="false">
      <c r="A1526" s="170" t="n">
        <v>44548</v>
      </c>
      <c r="B1526" s="0" t="s">
        <v>423</v>
      </c>
      <c r="C1526" s="1" t="n">
        <v>300</v>
      </c>
      <c r="D1526" s="0" t="s">
        <v>104</v>
      </c>
      <c r="E1526" s="0" t="s">
        <v>5410</v>
      </c>
      <c r="G1526" s="174" t="n">
        <f aca="false">MONTH(A1526)+100</f>
        <v>112</v>
      </c>
      <c r="H1526" s="0" t="n">
        <f aca="false">IF(MONTH(A1526)=MONTH(A1525),H1525+1,1001)</f>
        <v>1054</v>
      </c>
      <c r="I1526" s="0" t="str">
        <f aca="false">YEAR(A1526)&amp;RIGHT(G1526,2)&amp;RIGHT(H1526,3)</f>
        <v>202112054</v>
      </c>
      <c r="J1526" s="122" t="s">
        <v>7237</v>
      </c>
      <c r="L1526" s="0" t="s">
        <v>79</v>
      </c>
      <c r="M1526" s="0" t="s">
        <v>2313</v>
      </c>
      <c r="N1526" s="0" t="s">
        <v>80</v>
      </c>
      <c r="O1526" s="7" t="n">
        <v>0.41875</v>
      </c>
      <c r="P1526" s="7" t="n">
        <v>0.475</v>
      </c>
      <c r="Q1526" s="0" t="s">
        <v>5411</v>
      </c>
      <c r="S1526" s="0" t="s">
        <v>332</v>
      </c>
      <c r="T1526" s="0" t="s">
        <v>6106</v>
      </c>
    </row>
    <row r="1527" customFormat="false" ht="15" hidden="true" customHeight="false" outlineLevel="0" collapsed="false">
      <c r="A1527" s="170" t="n">
        <v>44548</v>
      </c>
      <c r="B1527" s="0" t="s">
        <v>1998</v>
      </c>
      <c r="C1527" s="1" t="n">
        <v>400</v>
      </c>
      <c r="D1527" s="0" t="s">
        <v>104</v>
      </c>
      <c r="E1527" s="0" t="s">
        <v>5412</v>
      </c>
      <c r="G1527" s="174" t="n">
        <f aca="false">MONTH(A1527)+100</f>
        <v>112</v>
      </c>
      <c r="H1527" s="0" t="n">
        <f aca="false">IF(MONTH(A1527)=MONTH(A1526),H1526+1,1001)</f>
        <v>1055</v>
      </c>
      <c r="I1527" s="0" t="str">
        <f aca="false">YEAR(A1527)&amp;RIGHT(G1527,2)&amp;RIGHT(H1527,3)</f>
        <v>202112055</v>
      </c>
      <c r="J1527" s="122" t="s">
        <v>7238</v>
      </c>
      <c r="L1527" s="0" t="s">
        <v>85</v>
      </c>
      <c r="M1527" s="0" t="s">
        <v>2313</v>
      </c>
      <c r="N1527" s="0" t="s">
        <v>80</v>
      </c>
      <c r="O1527" s="7" t="n">
        <v>0.649305555555556</v>
      </c>
      <c r="P1527" s="7" t="n">
        <v>0.677777777777778</v>
      </c>
      <c r="Q1527" s="0" t="s">
        <v>5413</v>
      </c>
      <c r="S1527" s="0" t="s">
        <v>332</v>
      </c>
      <c r="T1527" s="0" t="s">
        <v>6106</v>
      </c>
    </row>
    <row r="1528" customFormat="false" ht="15" hidden="false" customHeight="false" outlineLevel="0" collapsed="false">
      <c r="A1528" s="170" t="n">
        <v>44550</v>
      </c>
      <c r="B1528" s="0" t="s">
        <v>5416</v>
      </c>
      <c r="C1528" s="1" t="n">
        <v>0</v>
      </c>
      <c r="D1528" s="0" t="s">
        <v>821</v>
      </c>
      <c r="E1528" s="122" t="s">
        <v>5417</v>
      </c>
      <c r="F1528" s="0" t="s">
        <v>6088</v>
      </c>
      <c r="G1528" s="174" t="n">
        <f aca="false">MONTH(A1528)+100</f>
        <v>112</v>
      </c>
      <c r="H1528" s="0" t="n">
        <f aca="false">IF(MONTH(A1528)=MONTH(A1527),H1527+1,1001)</f>
        <v>1056</v>
      </c>
      <c r="I1528" s="0" t="str">
        <f aca="false">YEAR(A1528)&amp;RIGHT(G1528,2)&amp;RIGHT(H1528,3)</f>
        <v>202112056</v>
      </c>
      <c r="J1528" s="122" t="s">
        <v>7239</v>
      </c>
      <c r="K1528" s="0" t="s">
        <v>5418</v>
      </c>
      <c r="L1528" s="0" t="s">
        <v>79</v>
      </c>
      <c r="M1528" s="0" t="s">
        <v>2313</v>
      </c>
      <c r="N1528" s="0" t="s">
        <v>72</v>
      </c>
      <c r="O1528" s="7" t="n">
        <v>0.386111111111111</v>
      </c>
      <c r="P1528" s="7" t="n">
        <v>0.386111111111111</v>
      </c>
      <c r="Q1528" s="0" t="s">
        <v>5419</v>
      </c>
      <c r="R1528" s="0" t="s">
        <v>5397</v>
      </c>
      <c r="S1528" s="0" t="s">
        <v>332</v>
      </c>
      <c r="T1528" s="0" t="s">
        <v>6091</v>
      </c>
    </row>
    <row r="1529" customFormat="false" ht="15" hidden="false" customHeight="false" outlineLevel="0" collapsed="false">
      <c r="A1529" s="170" t="n">
        <v>44550</v>
      </c>
      <c r="B1529" s="0" t="s">
        <v>5420</v>
      </c>
      <c r="C1529" s="1" t="n">
        <v>350</v>
      </c>
      <c r="D1529" s="0" t="s">
        <v>821</v>
      </c>
      <c r="E1529" s="0" t="s">
        <v>5421</v>
      </c>
      <c r="G1529" s="174" t="n">
        <f aca="false">MONTH(A1529)+100</f>
        <v>112</v>
      </c>
      <c r="H1529" s="0" t="n">
        <f aca="false">IF(MONTH(A1529)=MONTH(A1528),H1528+1,1001)</f>
        <v>1057</v>
      </c>
      <c r="I1529" s="0" t="str">
        <f aca="false">YEAR(A1529)&amp;RIGHT(G1529,2)&amp;RIGHT(H1529,3)</f>
        <v>202112057</v>
      </c>
      <c r="J1529" s="122" t="s">
        <v>7240</v>
      </c>
      <c r="K1529" s="0" t="s">
        <v>233</v>
      </c>
      <c r="L1529" s="0" t="s">
        <v>100</v>
      </c>
      <c r="M1529" s="0" t="s">
        <v>2313</v>
      </c>
      <c r="N1529" s="0" t="s">
        <v>72</v>
      </c>
      <c r="O1529" s="7" t="n">
        <v>0.397916666666667</v>
      </c>
      <c r="P1529" s="7" t="n">
        <v>0.397916666666667</v>
      </c>
      <c r="Q1529" s="0" t="s">
        <v>5422</v>
      </c>
      <c r="R1529" s="0" t="s">
        <v>5397</v>
      </c>
      <c r="S1529" s="0" t="s">
        <v>332</v>
      </c>
      <c r="T1529" s="0" t="s">
        <v>6091</v>
      </c>
    </row>
    <row r="1530" customFormat="false" ht="15" hidden="false" customHeight="false" outlineLevel="0" collapsed="false">
      <c r="A1530" s="170" t="n">
        <v>44550</v>
      </c>
      <c r="B1530" s="0" t="s">
        <v>5423</v>
      </c>
      <c r="C1530" s="1" t="n">
        <v>350</v>
      </c>
      <c r="D1530" s="0" t="s">
        <v>821</v>
      </c>
      <c r="E1530" s="0" t="s">
        <v>5424</v>
      </c>
      <c r="G1530" s="174" t="n">
        <f aca="false">MONTH(A1530)+100</f>
        <v>112</v>
      </c>
      <c r="H1530" s="0" t="n">
        <f aca="false">IF(MONTH(A1530)=MONTH(A1529),H1529+1,1001)</f>
        <v>1058</v>
      </c>
      <c r="I1530" s="0" t="str">
        <f aca="false">YEAR(A1530)&amp;RIGHT(G1530,2)&amp;RIGHT(H1530,3)</f>
        <v>202112058</v>
      </c>
      <c r="J1530" s="122" t="s">
        <v>7241</v>
      </c>
      <c r="L1530" s="0" t="s">
        <v>183</v>
      </c>
      <c r="M1530" s="0" t="s">
        <v>2313</v>
      </c>
      <c r="N1530" s="0" t="s">
        <v>80</v>
      </c>
      <c r="O1530" s="7" t="n">
        <v>0.7875</v>
      </c>
      <c r="P1530" s="7" t="n">
        <v>0.806944444444444</v>
      </c>
      <c r="Q1530" s="0" t="s">
        <v>5425</v>
      </c>
      <c r="R1530" s="0" t="s">
        <v>5426</v>
      </c>
      <c r="S1530" s="0" t="s">
        <v>332</v>
      </c>
      <c r="T1530" s="0" t="s">
        <v>6091</v>
      </c>
    </row>
    <row r="1531" customFormat="false" ht="15" hidden="true" customHeight="false" outlineLevel="0" collapsed="false">
      <c r="A1531" s="170" t="n">
        <v>44550</v>
      </c>
      <c r="B1531" s="0" t="s">
        <v>204</v>
      </c>
      <c r="C1531" s="1" t="n">
        <v>450</v>
      </c>
      <c r="D1531" s="0" t="s">
        <v>104</v>
      </c>
      <c r="E1531" s="0" t="s">
        <v>205</v>
      </c>
      <c r="G1531" s="174" t="n">
        <f aca="false">MONTH(A1531)+100</f>
        <v>112</v>
      </c>
      <c r="H1531" s="0" t="n">
        <f aca="false">IF(MONTH(A1531)=MONTH(A1530),H1530+1,1001)</f>
        <v>1059</v>
      </c>
      <c r="I1531" s="0" t="str">
        <f aca="false">YEAR(A1531)&amp;RIGHT(G1531,2)&amp;RIGHT(H1531,3)</f>
        <v>202112059</v>
      </c>
      <c r="J1531" s="122" t="s">
        <v>6107</v>
      </c>
      <c r="K1531" s="0" t="s">
        <v>204</v>
      </c>
      <c r="L1531" s="0" t="s">
        <v>79</v>
      </c>
      <c r="M1531" s="0" t="s">
        <v>2313</v>
      </c>
      <c r="N1531" s="0" t="s">
        <v>80</v>
      </c>
      <c r="O1531" s="7" t="n">
        <v>0.45625</v>
      </c>
      <c r="P1531" s="7" t="n">
        <v>0.459722222222222</v>
      </c>
      <c r="Q1531" s="0" t="s">
        <v>207</v>
      </c>
      <c r="S1531" s="0" t="s">
        <v>332</v>
      </c>
      <c r="T1531" s="0" t="s">
        <v>6091</v>
      </c>
    </row>
    <row r="1532" customFormat="false" ht="15" hidden="true" customHeight="false" outlineLevel="0" collapsed="false">
      <c r="A1532" s="170" t="n">
        <v>44550</v>
      </c>
      <c r="B1532" s="0" t="s">
        <v>2839</v>
      </c>
      <c r="C1532" s="1" t="n">
        <v>450</v>
      </c>
      <c r="D1532" s="0" t="s">
        <v>104</v>
      </c>
      <c r="E1532" s="0" t="s">
        <v>4141</v>
      </c>
      <c r="G1532" s="174" t="n">
        <f aca="false">MONTH(A1532)+100</f>
        <v>112</v>
      </c>
      <c r="H1532" s="0" t="n">
        <f aca="false">IF(MONTH(A1532)=MONTH(A1531),H1531+1,1001)</f>
        <v>1060</v>
      </c>
      <c r="I1532" s="0" t="str">
        <f aca="false">YEAR(A1532)&amp;RIGHT(G1532,2)&amp;RIGHT(H1532,3)</f>
        <v>202112060</v>
      </c>
      <c r="J1532" s="122" t="s">
        <v>6947</v>
      </c>
      <c r="L1532" s="0" t="s">
        <v>131</v>
      </c>
      <c r="M1532" s="0" t="s">
        <v>2313</v>
      </c>
      <c r="N1532" s="0" t="s">
        <v>80</v>
      </c>
      <c r="O1532" s="7" t="n">
        <v>0.684722222222222</v>
      </c>
      <c r="P1532" s="7" t="n">
        <v>0.690277777777778</v>
      </c>
      <c r="Q1532" s="0" t="s">
        <v>4142</v>
      </c>
      <c r="S1532" s="0" t="s">
        <v>332</v>
      </c>
      <c r="T1532" s="0" t="s">
        <v>6091</v>
      </c>
    </row>
    <row r="1533" customFormat="false" ht="15" hidden="false" customHeight="false" outlineLevel="0" collapsed="false">
      <c r="A1533" s="170" t="n">
        <v>44551</v>
      </c>
      <c r="B1533" s="0" t="s">
        <v>5432</v>
      </c>
      <c r="C1533" s="1" t="n">
        <v>350</v>
      </c>
      <c r="D1533" s="0" t="s">
        <v>821</v>
      </c>
      <c r="E1533" s="122" t="s">
        <v>5433</v>
      </c>
      <c r="F1533" s="0" t="s">
        <v>6088</v>
      </c>
      <c r="G1533" s="174" t="n">
        <f aca="false">MONTH(A1533)+100</f>
        <v>112</v>
      </c>
      <c r="H1533" s="0" t="n">
        <f aca="false">IF(MONTH(A1533)=MONTH(A1532),H1532+1,1001)</f>
        <v>1061</v>
      </c>
      <c r="I1533" s="0" t="str">
        <f aca="false">YEAR(A1533)&amp;RIGHT(G1533,2)&amp;RIGHT(H1533,3)</f>
        <v>202112061</v>
      </c>
      <c r="J1533" s="122" t="s">
        <v>7242</v>
      </c>
      <c r="K1533" s="0" t="s">
        <v>5434</v>
      </c>
      <c r="L1533" s="0" t="s">
        <v>2471</v>
      </c>
      <c r="M1533" s="0" t="s">
        <v>2313</v>
      </c>
      <c r="N1533" s="0" t="s">
        <v>757</v>
      </c>
      <c r="O1533" s="7" t="n">
        <v>0.377083333333333</v>
      </c>
      <c r="P1533" s="7" t="n">
        <v>0.377083333333333</v>
      </c>
      <c r="Q1533" s="0" t="s">
        <v>5435</v>
      </c>
      <c r="R1533" s="0" t="s">
        <v>5436</v>
      </c>
      <c r="S1533" s="0" t="s">
        <v>332</v>
      </c>
      <c r="T1533" s="0" t="s">
        <v>6095</v>
      </c>
    </row>
    <row r="1534" customFormat="false" ht="15" hidden="false" customHeight="false" outlineLevel="0" collapsed="false">
      <c r="A1534" s="170" t="n">
        <v>44551</v>
      </c>
      <c r="B1534" s="0" t="s">
        <v>5416</v>
      </c>
      <c r="C1534" s="1" t="n">
        <v>460</v>
      </c>
      <c r="D1534" s="0" t="s">
        <v>821</v>
      </c>
      <c r="E1534" s="0" t="s">
        <v>5417</v>
      </c>
      <c r="G1534" s="174" t="n">
        <f aca="false">MONTH(A1534)+100</f>
        <v>112</v>
      </c>
      <c r="H1534" s="0" t="n">
        <f aca="false">IF(MONTH(A1534)=MONTH(A1533),H1533+1,1001)</f>
        <v>1062</v>
      </c>
      <c r="I1534" s="0" t="str">
        <f aca="false">YEAR(A1534)&amp;RIGHT(G1534,2)&amp;RIGHT(H1534,3)</f>
        <v>202112062</v>
      </c>
      <c r="J1534" s="122" t="s">
        <v>7239</v>
      </c>
      <c r="K1534" s="0" t="s">
        <v>5418</v>
      </c>
      <c r="L1534" s="0" t="s">
        <v>79</v>
      </c>
      <c r="M1534" s="0" t="s">
        <v>2313</v>
      </c>
      <c r="N1534" s="0" t="s">
        <v>80</v>
      </c>
      <c r="O1534" s="7" t="n">
        <v>0.415972222222222</v>
      </c>
      <c r="P1534" s="7" t="n">
        <v>0.467361111111111</v>
      </c>
      <c r="Q1534" s="0" t="s">
        <v>5419</v>
      </c>
      <c r="S1534" s="0" t="s">
        <v>332</v>
      </c>
      <c r="T1534" s="0" t="s">
        <v>6095</v>
      </c>
    </row>
    <row r="1535" customFormat="false" ht="15" hidden="false" customHeight="false" outlineLevel="0" collapsed="false">
      <c r="A1535" s="170" t="n">
        <v>44551</v>
      </c>
      <c r="B1535" s="0" t="s">
        <v>5437</v>
      </c>
      <c r="C1535" s="1" t="n">
        <v>350</v>
      </c>
      <c r="D1535" s="0" t="s">
        <v>821</v>
      </c>
      <c r="E1535" s="0" t="s">
        <v>5438</v>
      </c>
      <c r="G1535" s="174" t="n">
        <f aca="false">MONTH(A1535)+100</f>
        <v>112</v>
      </c>
      <c r="H1535" s="0" t="n">
        <f aca="false">IF(MONTH(A1535)=MONTH(A1534),H1534+1,1001)</f>
        <v>1063</v>
      </c>
      <c r="I1535" s="0" t="str">
        <f aca="false">YEAR(A1535)&amp;RIGHT(G1535,2)&amp;RIGHT(H1535,3)</f>
        <v>202112063</v>
      </c>
      <c r="J1535" s="122" t="s">
        <v>7243</v>
      </c>
      <c r="K1535" s="0" t="s">
        <v>5439</v>
      </c>
      <c r="L1535" s="0" t="s">
        <v>100</v>
      </c>
      <c r="M1535" s="0" t="s">
        <v>2313</v>
      </c>
      <c r="N1535" s="0" t="s">
        <v>72</v>
      </c>
      <c r="O1535" s="7" t="n">
        <v>0.625694444444444</v>
      </c>
      <c r="P1535" s="7" t="n">
        <v>0.625694444444444</v>
      </c>
      <c r="Q1535" s="0" t="s">
        <v>5440</v>
      </c>
      <c r="R1535" s="0" t="s">
        <v>5397</v>
      </c>
      <c r="S1535" s="0" t="s">
        <v>332</v>
      </c>
      <c r="T1535" s="0" t="s">
        <v>6095</v>
      </c>
    </row>
    <row r="1536" customFormat="false" ht="15" hidden="true" customHeight="false" outlineLevel="0" collapsed="false">
      <c r="A1536" s="170" t="n">
        <v>44551</v>
      </c>
      <c r="B1536" s="0" t="s">
        <v>5441</v>
      </c>
      <c r="C1536" s="1" t="n">
        <v>300</v>
      </c>
      <c r="D1536" s="0" t="s">
        <v>104</v>
      </c>
      <c r="E1536" s="0" t="s">
        <v>5442</v>
      </c>
      <c r="G1536" s="174" t="n">
        <f aca="false">MONTH(A1536)+100</f>
        <v>112</v>
      </c>
      <c r="H1536" s="0" t="n">
        <f aca="false">IF(MONTH(A1536)=MONTH(A1535),H1535+1,1001)</f>
        <v>1064</v>
      </c>
      <c r="I1536" s="0" t="str">
        <f aca="false">YEAR(A1536)&amp;RIGHT(G1536,2)&amp;RIGHT(H1536,3)</f>
        <v>202112064</v>
      </c>
      <c r="J1536" s="122" t="s">
        <v>7244</v>
      </c>
      <c r="K1536" s="0" t="s">
        <v>5443</v>
      </c>
      <c r="L1536" s="0" t="s">
        <v>79</v>
      </c>
      <c r="M1536" s="0" t="s">
        <v>2313</v>
      </c>
      <c r="N1536" s="0" t="s">
        <v>80</v>
      </c>
      <c r="O1536" s="7" t="n">
        <v>0.482638888888889</v>
      </c>
      <c r="P1536" s="7" t="n">
        <v>0.495833333333333</v>
      </c>
      <c r="Q1536" s="0" t="s">
        <v>5444</v>
      </c>
      <c r="S1536" s="0" t="s">
        <v>332</v>
      </c>
      <c r="T1536" s="0" t="s">
        <v>6095</v>
      </c>
    </row>
    <row r="1537" customFormat="false" ht="15" hidden="true" customHeight="false" outlineLevel="0" collapsed="false">
      <c r="A1537" s="170" t="n">
        <v>44551</v>
      </c>
      <c r="B1537" s="0" t="s">
        <v>5445</v>
      </c>
      <c r="C1537" s="1" t="n">
        <v>300</v>
      </c>
      <c r="D1537" s="0" t="s">
        <v>104</v>
      </c>
      <c r="E1537" s="0" t="s">
        <v>5446</v>
      </c>
      <c r="G1537" s="174" t="n">
        <f aca="false">MONTH(A1537)+100</f>
        <v>112</v>
      </c>
      <c r="H1537" s="0" t="n">
        <f aca="false">IF(MONTH(A1537)=MONTH(A1536),H1536+1,1001)</f>
        <v>1065</v>
      </c>
      <c r="I1537" s="0" t="str">
        <f aca="false">YEAR(A1537)&amp;RIGHT(G1537,2)&amp;RIGHT(H1537,3)</f>
        <v>202112065</v>
      </c>
      <c r="J1537" s="122" t="s">
        <v>7245</v>
      </c>
      <c r="L1537" s="0" t="s">
        <v>79</v>
      </c>
      <c r="M1537" s="0" t="s">
        <v>2313</v>
      </c>
      <c r="N1537" s="0" t="s">
        <v>80</v>
      </c>
      <c r="O1537" s="7" t="n">
        <v>0.523611111111111</v>
      </c>
      <c r="P1537" s="7" t="n">
        <v>0.531944444444444</v>
      </c>
      <c r="Q1537" s="0" t="s">
        <v>5447</v>
      </c>
      <c r="S1537" s="0" t="s">
        <v>332</v>
      </c>
      <c r="T1537" s="0" t="s">
        <v>6095</v>
      </c>
    </row>
    <row r="1538" customFormat="false" ht="15" hidden="false" customHeight="false" outlineLevel="0" collapsed="false">
      <c r="A1538" s="170" t="n">
        <v>44552</v>
      </c>
      <c r="B1538" s="0" t="s">
        <v>5450</v>
      </c>
      <c r="C1538" s="1" t="n">
        <v>300</v>
      </c>
      <c r="D1538" s="0" t="s">
        <v>821</v>
      </c>
      <c r="E1538" s="0" t="s">
        <v>2255</v>
      </c>
      <c r="G1538" s="174" t="n">
        <f aca="false">MONTH(A1538)+100</f>
        <v>112</v>
      </c>
      <c r="H1538" s="0" t="n">
        <f aca="false">IF(MONTH(A1538)=MONTH(A1537),H1537+1,1001)</f>
        <v>1066</v>
      </c>
      <c r="I1538" s="0" t="str">
        <f aca="false">YEAR(A1538)&amp;RIGHT(G1538,2)&amp;RIGHT(H1538,3)</f>
        <v>202112066</v>
      </c>
      <c r="J1538" s="122" t="s">
        <v>6515</v>
      </c>
      <c r="K1538" s="0" t="s">
        <v>1421</v>
      </c>
      <c r="L1538" s="0" t="s">
        <v>183</v>
      </c>
      <c r="M1538" s="0" t="s">
        <v>2313</v>
      </c>
      <c r="N1538" s="0" t="s">
        <v>80</v>
      </c>
      <c r="O1538" s="7" t="n">
        <v>0.365972222222222</v>
      </c>
      <c r="P1538" s="7" t="n">
        <v>0.416666666666667</v>
      </c>
      <c r="Q1538" s="0" t="s">
        <v>1422</v>
      </c>
      <c r="S1538" s="0" t="s">
        <v>120</v>
      </c>
      <c r="T1538" s="0" t="s">
        <v>6089</v>
      </c>
    </row>
    <row r="1539" customFormat="false" ht="15" hidden="false" customHeight="false" outlineLevel="0" collapsed="false">
      <c r="A1539" s="170" t="n">
        <v>44552</v>
      </c>
      <c r="B1539" s="0" t="s">
        <v>5451</v>
      </c>
      <c r="C1539" s="1" t="n">
        <v>450</v>
      </c>
      <c r="D1539" s="0" t="s">
        <v>821</v>
      </c>
      <c r="E1539" s="0" t="s">
        <v>5452</v>
      </c>
      <c r="G1539" s="174" t="n">
        <f aca="false">MONTH(A1539)+100</f>
        <v>112</v>
      </c>
      <c r="H1539" s="0" t="n">
        <f aca="false">IF(MONTH(A1539)=MONTH(A1538),H1538+1,1001)</f>
        <v>1067</v>
      </c>
      <c r="I1539" s="0" t="str">
        <f aca="false">YEAR(A1539)&amp;RIGHT(G1539,2)&amp;RIGHT(H1539,3)</f>
        <v>202112067</v>
      </c>
      <c r="J1539" s="122" t="s">
        <v>7246</v>
      </c>
      <c r="K1539" s="0" t="s">
        <v>5453</v>
      </c>
      <c r="L1539" s="0" t="s">
        <v>131</v>
      </c>
      <c r="M1539" s="0" t="s">
        <v>2313</v>
      </c>
      <c r="N1539" s="0" t="s">
        <v>80</v>
      </c>
      <c r="O1539" s="7" t="n">
        <v>0.434722222222222</v>
      </c>
      <c r="P1539" s="7" t="n">
        <v>0.463194444444444</v>
      </c>
      <c r="Q1539" s="0" t="s">
        <v>5454</v>
      </c>
      <c r="S1539" s="0" t="s">
        <v>120</v>
      </c>
      <c r="T1539" s="0" t="s">
        <v>6089</v>
      </c>
    </row>
    <row r="1540" customFormat="false" ht="15" hidden="false" customHeight="false" outlineLevel="0" collapsed="false">
      <c r="A1540" s="170" t="n">
        <v>44552</v>
      </c>
      <c r="B1540" s="0" t="s">
        <v>5455</v>
      </c>
      <c r="C1540" s="1" t="n">
        <v>500</v>
      </c>
      <c r="D1540" s="0" t="s">
        <v>821</v>
      </c>
      <c r="E1540" s="0" t="s">
        <v>5456</v>
      </c>
      <c r="G1540" s="174" t="n">
        <f aca="false">MONTH(A1540)+100</f>
        <v>112</v>
      </c>
      <c r="H1540" s="0" t="n">
        <f aca="false">IF(MONTH(A1540)=MONTH(A1539),H1539+1,1001)</f>
        <v>1068</v>
      </c>
      <c r="I1540" s="0" t="str">
        <f aca="false">YEAR(A1540)&amp;RIGHT(G1540,2)&amp;RIGHT(H1540,3)</f>
        <v>202112068</v>
      </c>
      <c r="J1540" s="122" t="s">
        <v>7247</v>
      </c>
      <c r="K1540" s="0" t="s">
        <v>5457</v>
      </c>
      <c r="L1540" s="0" t="s">
        <v>79</v>
      </c>
      <c r="M1540" s="0" t="s">
        <v>2313</v>
      </c>
      <c r="N1540" s="0" t="s">
        <v>80</v>
      </c>
      <c r="O1540" s="7" t="n">
        <v>0.634027777777778</v>
      </c>
      <c r="P1540" s="7" t="n">
        <v>0.635416666666667</v>
      </c>
      <c r="Q1540" s="0" t="s">
        <v>5458</v>
      </c>
      <c r="S1540" s="0" t="s">
        <v>120</v>
      </c>
      <c r="T1540" s="0" t="s">
        <v>6089</v>
      </c>
    </row>
    <row r="1541" customFormat="false" ht="15" hidden="false" customHeight="false" outlineLevel="0" collapsed="false">
      <c r="A1541" s="170" t="n">
        <v>44552</v>
      </c>
      <c r="B1541" s="0" t="s">
        <v>5459</v>
      </c>
      <c r="C1541" s="1" t="n">
        <v>450</v>
      </c>
      <c r="D1541" s="0" t="s">
        <v>821</v>
      </c>
      <c r="E1541" s="0" t="s">
        <v>5460</v>
      </c>
      <c r="G1541" s="174" t="n">
        <f aca="false">MONTH(A1541)+100</f>
        <v>112</v>
      </c>
      <c r="H1541" s="0" t="n">
        <f aca="false">IF(MONTH(A1541)=MONTH(A1540),H1540+1,1001)</f>
        <v>1069</v>
      </c>
      <c r="I1541" s="0" t="str">
        <f aca="false">YEAR(A1541)&amp;RIGHT(G1541,2)&amp;RIGHT(H1541,3)</f>
        <v>202112069</v>
      </c>
      <c r="J1541" s="122" t="s">
        <v>7248</v>
      </c>
      <c r="K1541" s="0" t="s">
        <v>5461</v>
      </c>
      <c r="L1541" s="0" t="s">
        <v>314</v>
      </c>
      <c r="M1541" s="0" t="s">
        <v>2313</v>
      </c>
      <c r="N1541" s="0" t="s">
        <v>72</v>
      </c>
      <c r="O1541" s="7" t="n">
        <v>0.6875</v>
      </c>
      <c r="P1541" s="7" t="n">
        <v>0.695833333333333</v>
      </c>
      <c r="Q1541" s="0" t="s">
        <v>5462</v>
      </c>
      <c r="R1541" s="0" t="s">
        <v>5397</v>
      </c>
      <c r="S1541" s="0" t="s">
        <v>120</v>
      </c>
      <c r="T1541" s="0" t="s">
        <v>6089</v>
      </c>
    </row>
    <row r="1542" customFormat="false" ht="15" hidden="false" customHeight="false" outlineLevel="0" collapsed="false">
      <c r="A1542" s="170" t="n">
        <v>44552</v>
      </c>
      <c r="B1542" s="0" t="s">
        <v>5432</v>
      </c>
      <c r="C1542" s="1" t="n">
        <v>150</v>
      </c>
      <c r="D1542" s="0" t="s">
        <v>821</v>
      </c>
      <c r="E1542" s="0" t="s">
        <v>5433</v>
      </c>
      <c r="G1542" s="174" t="n">
        <f aca="false">MONTH(A1542)+100</f>
        <v>112</v>
      </c>
      <c r="H1542" s="0" t="n">
        <f aca="false">IF(MONTH(A1542)=MONTH(A1541),H1541+1,1001)</f>
        <v>1070</v>
      </c>
      <c r="I1542" s="0" t="str">
        <f aca="false">YEAR(A1542)&amp;RIGHT(G1542,2)&amp;RIGHT(H1542,3)</f>
        <v>202112070</v>
      </c>
      <c r="J1542" s="122" t="s">
        <v>7242</v>
      </c>
      <c r="K1542" s="0" t="s">
        <v>5434</v>
      </c>
      <c r="L1542" s="0" t="s">
        <v>2471</v>
      </c>
      <c r="M1542" s="0" t="s">
        <v>2313</v>
      </c>
      <c r="N1542" s="0" t="s">
        <v>80</v>
      </c>
      <c r="O1542" s="7" t="n">
        <v>0.702777777777778</v>
      </c>
      <c r="P1542" s="7" t="n">
        <v>0.729166666666667</v>
      </c>
      <c r="Q1542" s="0" t="s">
        <v>5435</v>
      </c>
      <c r="R1542" s="0" t="s">
        <v>5463</v>
      </c>
      <c r="S1542" s="0" t="s">
        <v>120</v>
      </c>
      <c r="T1542" s="0" t="s">
        <v>6089</v>
      </c>
    </row>
    <row r="1543" customFormat="false" ht="15" hidden="true" customHeight="false" outlineLevel="0" collapsed="false">
      <c r="A1543" s="170" t="n">
        <v>44552</v>
      </c>
      <c r="B1543" s="0" t="s">
        <v>5445</v>
      </c>
      <c r="C1543" s="1" t="n">
        <v>300</v>
      </c>
      <c r="D1543" s="0" t="s">
        <v>104</v>
      </c>
      <c r="E1543" s="0" t="s">
        <v>5468</v>
      </c>
      <c r="G1543" s="174" t="n">
        <f aca="false">MONTH(A1543)+100</f>
        <v>112</v>
      </c>
      <c r="H1543" s="0" t="n">
        <f aca="false">IF(MONTH(A1543)=MONTH(A1542),H1542+1,1001)</f>
        <v>1071</v>
      </c>
      <c r="I1543" s="0" t="str">
        <f aca="false">YEAR(A1543)&amp;RIGHT(G1543,2)&amp;RIGHT(H1543,3)</f>
        <v>202112071</v>
      </c>
      <c r="J1543" s="122" t="s">
        <v>7249</v>
      </c>
      <c r="L1543" s="0" t="s">
        <v>79</v>
      </c>
      <c r="M1543" s="0" t="s">
        <v>2313</v>
      </c>
      <c r="N1543" s="0" t="s">
        <v>80</v>
      </c>
      <c r="O1543" s="7" t="n">
        <v>0.654166666666667</v>
      </c>
      <c r="P1543" s="7" t="n">
        <v>0.672222222222222</v>
      </c>
      <c r="Q1543" s="0" t="s">
        <v>5469</v>
      </c>
      <c r="S1543" s="0" t="s">
        <v>120</v>
      </c>
      <c r="T1543" s="0" t="s">
        <v>6089</v>
      </c>
    </row>
    <row r="1544" customFormat="false" ht="15" hidden="true" customHeight="false" outlineLevel="0" collapsed="false">
      <c r="A1544" s="170" t="n">
        <v>44553</v>
      </c>
      <c r="B1544" s="0" t="s">
        <v>2770</v>
      </c>
      <c r="C1544" s="1" t="n">
        <v>250</v>
      </c>
      <c r="D1544" s="0" t="s">
        <v>77</v>
      </c>
      <c r="E1544" s="0" t="s">
        <v>2881</v>
      </c>
      <c r="G1544" s="174" t="n">
        <f aca="false">MONTH(A1544)+100</f>
        <v>112</v>
      </c>
      <c r="H1544" s="0" t="n">
        <f aca="false">IF(MONTH(A1544)=MONTH(A1543),H1543+1,1001)</f>
        <v>1072</v>
      </c>
      <c r="I1544" s="0" t="str">
        <f aca="false">YEAR(A1544)&amp;RIGHT(G1544,2)&amp;RIGHT(H1544,3)</f>
        <v>202112072</v>
      </c>
      <c r="J1544" s="122" t="s">
        <v>6655</v>
      </c>
      <c r="L1544" s="0" t="s">
        <v>187</v>
      </c>
      <c r="N1544" s="0" t="s">
        <v>80</v>
      </c>
      <c r="O1544" s="7" t="n">
        <v>0.746527777777778</v>
      </c>
      <c r="P1544" s="7" t="n">
        <v>0.774305555555555</v>
      </c>
      <c r="Q1544" s="0" t="s">
        <v>2882</v>
      </c>
      <c r="R1544" s="0" t="s">
        <v>5471</v>
      </c>
      <c r="S1544" s="0" t="s">
        <v>120</v>
      </c>
      <c r="T1544" s="0" t="s">
        <v>6097</v>
      </c>
    </row>
    <row r="1545" customFormat="false" ht="15" hidden="false" customHeight="false" outlineLevel="0" collapsed="false">
      <c r="A1545" s="170" t="n">
        <v>44553</v>
      </c>
      <c r="B1545" s="0" t="s">
        <v>5472</v>
      </c>
      <c r="C1545" s="1" t="n">
        <v>380</v>
      </c>
      <c r="D1545" s="0" t="s">
        <v>821</v>
      </c>
      <c r="E1545" s="122" t="s">
        <v>5473</v>
      </c>
      <c r="F1545" s="0" t="s">
        <v>6088</v>
      </c>
      <c r="G1545" s="174" t="n">
        <f aca="false">MONTH(A1545)+100</f>
        <v>112</v>
      </c>
      <c r="H1545" s="0" t="n">
        <f aca="false">IF(MONTH(A1545)=MONTH(A1544),H1544+1,1001)</f>
        <v>1073</v>
      </c>
      <c r="I1545" s="0" t="str">
        <f aca="false">YEAR(A1545)&amp;RIGHT(G1545,2)&amp;RIGHT(H1545,3)</f>
        <v>202112073</v>
      </c>
      <c r="J1545" s="122" t="s">
        <v>7250</v>
      </c>
      <c r="K1545" s="0" t="s">
        <v>5474</v>
      </c>
      <c r="L1545" s="0" t="s">
        <v>183</v>
      </c>
      <c r="M1545" s="0" t="s">
        <v>2313</v>
      </c>
      <c r="N1545" s="0" t="s">
        <v>80</v>
      </c>
      <c r="O1545" s="7" t="n">
        <v>0.709027777777778</v>
      </c>
      <c r="P1545" s="7" t="n">
        <v>0.722222222222222</v>
      </c>
      <c r="Q1545" s="0" t="s">
        <v>5475</v>
      </c>
      <c r="S1545" s="0" t="s">
        <v>120</v>
      </c>
      <c r="T1545" s="0" t="s">
        <v>6097</v>
      </c>
    </row>
    <row r="1546" customFormat="false" ht="15" hidden="true" customHeight="false" outlineLevel="0" collapsed="false">
      <c r="A1546" s="170" t="n">
        <v>44553</v>
      </c>
      <c r="B1546" s="0" t="s">
        <v>5476</v>
      </c>
      <c r="C1546" s="1" t="n">
        <v>400</v>
      </c>
      <c r="D1546" s="0" t="s">
        <v>104</v>
      </c>
      <c r="E1546" s="0" t="s">
        <v>5477</v>
      </c>
      <c r="G1546" s="174" t="n">
        <f aca="false">MONTH(A1546)+100</f>
        <v>112</v>
      </c>
      <c r="H1546" s="0" t="n">
        <f aca="false">IF(MONTH(A1546)=MONTH(A1545),H1545+1,1001)</f>
        <v>1074</v>
      </c>
      <c r="I1546" s="0" t="str">
        <f aca="false">YEAR(A1546)&amp;RIGHT(G1546,2)&amp;RIGHT(H1546,3)</f>
        <v>202112074</v>
      </c>
      <c r="J1546" s="122" t="s">
        <v>7251</v>
      </c>
      <c r="L1546" s="0" t="s">
        <v>183</v>
      </c>
      <c r="M1546" s="0" t="s">
        <v>2313</v>
      </c>
      <c r="N1546" s="0" t="s">
        <v>80</v>
      </c>
      <c r="O1546" s="7" t="n">
        <v>0.65625</v>
      </c>
      <c r="P1546" s="7" t="n">
        <v>0.6875</v>
      </c>
      <c r="Q1546" s="0" t="s">
        <v>5478</v>
      </c>
      <c r="S1546" s="0" t="s">
        <v>120</v>
      </c>
      <c r="T1546" s="0" t="s">
        <v>6097</v>
      </c>
    </row>
    <row r="1547" customFormat="false" ht="15" hidden="true" customHeight="false" outlineLevel="0" collapsed="false">
      <c r="A1547" s="170" t="n">
        <v>44553</v>
      </c>
      <c r="B1547" s="0" t="s">
        <v>1448</v>
      </c>
      <c r="C1547" s="1" t="n">
        <v>450</v>
      </c>
      <c r="D1547" s="0" t="s">
        <v>104</v>
      </c>
      <c r="E1547" s="0" t="s">
        <v>5479</v>
      </c>
      <c r="G1547" s="174" t="n">
        <f aca="false">MONTH(A1547)+100</f>
        <v>112</v>
      </c>
      <c r="H1547" s="0" t="n">
        <f aca="false">IF(MONTH(A1547)=MONTH(A1546),H1546+1,1001)</f>
        <v>1075</v>
      </c>
      <c r="I1547" s="0" t="str">
        <f aca="false">YEAR(A1547)&amp;RIGHT(G1547,2)&amp;RIGHT(H1547,3)</f>
        <v>202112075</v>
      </c>
      <c r="J1547" s="122" t="s">
        <v>7252</v>
      </c>
      <c r="L1547" s="0" t="s">
        <v>131</v>
      </c>
      <c r="M1547" s="0" t="s">
        <v>2313</v>
      </c>
      <c r="N1547" s="0" t="s">
        <v>80</v>
      </c>
      <c r="O1547" s="7" t="n">
        <v>0.828472222222222</v>
      </c>
      <c r="P1547" s="7" t="n">
        <v>0.868055555555555</v>
      </c>
      <c r="Q1547" s="0" t="s">
        <v>5480</v>
      </c>
      <c r="S1547" s="0" t="s">
        <v>120</v>
      </c>
      <c r="T1547" s="0" t="s">
        <v>6097</v>
      </c>
    </row>
    <row r="1548" customFormat="false" ht="15" hidden="true" customHeight="false" outlineLevel="0" collapsed="false">
      <c r="A1548" s="170" t="n">
        <v>44553</v>
      </c>
      <c r="B1548" s="0" t="s">
        <v>3349</v>
      </c>
      <c r="C1548" s="1" t="n">
        <v>400</v>
      </c>
      <c r="D1548" s="0" t="s">
        <v>104</v>
      </c>
      <c r="E1548" s="0" t="s">
        <v>5481</v>
      </c>
      <c r="G1548" s="174" t="n">
        <f aca="false">MONTH(A1548)+100</f>
        <v>112</v>
      </c>
      <c r="H1548" s="0" t="n">
        <f aca="false">IF(MONTH(A1548)=MONTH(A1547),H1547+1,1001)</f>
        <v>1076</v>
      </c>
      <c r="I1548" s="0" t="str">
        <f aca="false">YEAR(A1548)&amp;RIGHT(G1548,2)&amp;RIGHT(H1548,3)</f>
        <v>202112076</v>
      </c>
      <c r="J1548" s="122" t="s">
        <v>7253</v>
      </c>
      <c r="L1548" s="0" t="s">
        <v>183</v>
      </c>
      <c r="M1548" s="0" t="s">
        <v>2313</v>
      </c>
      <c r="N1548" s="0" t="s">
        <v>80</v>
      </c>
      <c r="O1548" s="7" t="n">
        <v>0.890277777777778</v>
      </c>
      <c r="P1548" s="7" t="n">
        <v>0.916666666666667</v>
      </c>
      <c r="Q1548" s="0" t="s">
        <v>5482</v>
      </c>
      <c r="S1548" s="0" t="s">
        <v>120</v>
      </c>
      <c r="T1548" s="0" t="s">
        <v>6097</v>
      </c>
    </row>
    <row r="1549" customFormat="false" ht="15" hidden="false" customHeight="false" outlineLevel="0" collapsed="false">
      <c r="A1549" s="170" t="n">
        <v>44554</v>
      </c>
      <c r="B1549" s="0" t="s">
        <v>5472</v>
      </c>
      <c r="C1549" s="1" t="n">
        <v>380</v>
      </c>
      <c r="D1549" s="0" t="s">
        <v>821</v>
      </c>
      <c r="E1549" s="0" t="s">
        <v>5473</v>
      </c>
      <c r="G1549" s="174" t="n">
        <f aca="false">MONTH(A1549)+100</f>
        <v>112</v>
      </c>
      <c r="H1549" s="0" t="n">
        <f aca="false">IF(MONTH(A1549)=MONTH(A1548),H1548+1,1001)</f>
        <v>1077</v>
      </c>
      <c r="I1549" s="0" t="str">
        <f aca="false">YEAR(A1549)&amp;RIGHT(G1549,2)&amp;RIGHT(H1549,3)</f>
        <v>202112077</v>
      </c>
      <c r="J1549" s="122" t="s">
        <v>7250</v>
      </c>
      <c r="K1549" s="0" t="s">
        <v>5474</v>
      </c>
      <c r="L1549" s="0" t="s">
        <v>183</v>
      </c>
      <c r="M1549" s="0" t="s">
        <v>2313</v>
      </c>
      <c r="N1549" s="0" t="s">
        <v>80</v>
      </c>
      <c r="O1549" s="7" t="n">
        <v>0.515972222222222</v>
      </c>
      <c r="P1549" s="7" t="n">
        <v>0.534722222222222</v>
      </c>
      <c r="Q1549" s="0" t="s">
        <v>5485</v>
      </c>
      <c r="R1549" s="0" t="s">
        <v>4413</v>
      </c>
      <c r="S1549" s="0" t="s">
        <v>120</v>
      </c>
      <c r="T1549" s="0" t="s">
        <v>5143</v>
      </c>
    </row>
    <row r="1550" customFormat="false" ht="15" hidden="false" customHeight="false" outlineLevel="0" collapsed="false">
      <c r="A1550" s="170" t="n">
        <v>44554</v>
      </c>
      <c r="B1550" s="0" t="s">
        <v>5486</v>
      </c>
      <c r="C1550" s="1" t="n">
        <v>350</v>
      </c>
      <c r="D1550" s="0" t="s">
        <v>821</v>
      </c>
      <c r="E1550" s="0" t="s">
        <v>5487</v>
      </c>
      <c r="G1550" s="174" t="n">
        <f aca="false">MONTH(A1550)+100</f>
        <v>112</v>
      </c>
      <c r="H1550" s="0" t="n">
        <f aca="false">IF(MONTH(A1550)=MONTH(A1549),H1549+1,1001)</f>
        <v>1078</v>
      </c>
      <c r="I1550" s="0" t="str">
        <f aca="false">YEAR(A1550)&amp;RIGHT(G1550,2)&amp;RIGHT(H1550,3)</f>
        <v>202112078</v>
      </c>
      <c r="J1550" s="122" t="s">
        <v>7254</v>
      </c>
      <c r="K1550" s="0" t="s">
        <v>5488</v>
      </c>
      <c r="L1550" s="0" t="s">
        <v>183</v>
      </c>
      <c r="M1550" s="0" t="s">
        <v>2313</v>
      </c>
      <c r="N1550" s="0" t="s">
        <v>80</v>
      </c>
      <c r="O1550" s="7" t="n">
        <v>0.576388888888889</v>
      </c>
      <c r="P1550" s="7" t="n">
        <v>0.600694444444444</v>
      </c>
      <c r="Q1550" s="0" t="s">
        <v>5489</v>
      </c>
      <c r="S1550" s="0" t="s">
        <v>120</v>
      </c>
      <c r="T1550" s="0" t="s">
        <v>5143</v>
      </c>
    </row>
    <row r="1551" customFormat="false" ht="15" hidden="false" customHeight="false" outlineLevel="0" collapsed="false">
      <c r="A1551" s="170" t="n">
        <v>44554</v>
      </c>
      <c r="B1551" s="0" t="s">
        <v>5490</v>
      </c>
      <c r="C1551" s="1" t="n">
        <v>400</v>
      </c>
      <c r="D1551" s="0" t="s">
        <v>821</v>
      </c>
      <c r="E1551" s="0" t="s">
        <v>5491</v>
      </c>
      <c r="G1551" s="174" t="n">
        <f aca="false">MONTH(A1551)+100</f>
        <v>112</v>
      </c>
      <c r="H1551" s="0" t="n">
        <f aca="false">IF(MONTH(A1551)=MONTH(A1550),H1550+1,1001)</f>
        <v>1079</v>
      </c>
      <c r="I1551" s="0" t="str">
        <f aca="false">YEAR(A1551)&amp;RIGHT(G1551,2)&amp;RIGHT(H1551,3)</f>
        <v>202112079</v>
      </c>
      <c r="J1551" s="122" t="s">
        <v>7255</v>
      </c>
      <c r="K1551" s="0" t="s">
        <v>5492</v>
      </c>
      <c r="L1551" s="0" t="s">
        <v>79</v>
      </c>
      <c r="M1551" s="0" t="s">
        <v>2313</v>
      </c>
      <c r="N1551" s="0" t="s">
        <v>80</v>
      </c>
      <c r="O1551" s="7" t="n">
        <v>0.7</v>
      </c>
      <c r="P1551" s="7" t="n">
        <v>0.672222222222222</v>
      </c>
      <c r="Q1551" s="0" t="s">
        <v>5493</v>
      </c>
      <c r="R1551" s="0" t="s">
        <v>5494</v>
      </c>
      <c r="S1551" s="0" t="s">
        <v>120</v>
      </c>
      <c r="T1551" s="0" t="s">
        <v>5143</v>
      </c>
    </row>
    <row r="1552" customFormat="false" ht="15" hidden="false" customHeight="false" outlineLevel="0" collapsed="false">
      <c r="A1552" s="170" t="n">
        <v>44554</v>
      </c>
      <c r="B1552" s="0" t="s">
        <v>5495</v>
      </c>
      <c r="C1552" s="1" t="n">
        <v>450</v>
      </c>
      <c r="D1552" s="0" t="s">
        <v>821</v>
      </c>
      <c r="E1552" s="0" t="s">
        <v>5496</v>
      </c>
      <c r="G1552" s="174" t="n">
        <f aca="false">MONTH(A1552)+100</f>
        <v>112</v>
      </c>
      <c r="H1552" s="0" t="n">
        <f aca="false">IF(MONTH(A1552)=MONTH(A1551),H1551+1,1001)</f>
        <v>1080</v>
      </c>
      <c r="I1552" s="0" t="str">
        <f aca="false">YEAR(A1552)&amp;RIGHT(G1552,2)&amp;RIGHT(H1552,3)</f>
        <v>202112080</v>
      </c>
      <c r="J1552" s="122" t="s">
        <v>7256</v>
      </c>
      <c r="K1552" s="0" t="s">
        <v>5497</v>
      </c>
      <c r="L1552" s="0" t="s">
        <v>187</v>
      </c>
      <c r="M1552" s="0" t="s">
        <v>2313</v>
      </c>
      <c r="N1552" s="0" t="s">
        <v>72</v>
      </c>
      <c r="O1552" s="7" t="n">
        <v>0.672222222222222</v>
      </c>
      <c r="P1552" s="7" t="n">
        <v>0.75625</v>
      </c>
      <c r="Q1552" s="0" t="s">
        <v>5498</v>
      </c>
      <c r="R1552" s="0" t="s">
        <v>4403</v>
      </c>
      <c r="S1552" s="0" t="s">
        <v>120</v>
      </c>
      <c r="T1552" s="0" t="s">
        <v>5143</v>
      </c>
    </row>
    <row r="1553" customFormat="false" ht="15" hidden="true" customHeight="false" outlineLevel="0" collapsed="false">
      <c r="A1553" s="170" t="n">
        <v>44554</v>
      </c>
      <c r="B1553" s="0" t="s">
        <v>5499</v>
      </c>
      <c r="C1553" s="1" t="n">
        <v>300</v>
      </c>
      <c r="D1553" s="0" t="s">
        <v>104</v>
      </c>
      <c r="E1553" s="0" t="s">
        <v>5500</v>
      </c>
      <c r="G1553" s="174" t="n">
        <f aca="false">MONTH(A1553)+100</f>
        <v>112</v>
      </c>
      <c r="H1553" s="0" t="n">
        <f aca="false">IF(MONTH(A1553)=MONTH(A1552),H1552+1,1001)</f>
        <v>1081</v>
      </c>
      <c r="I1553" s="0" t="str">
        <f aca="false">YEAR(A1553)&amp;RIGHT(G1553,2)&amp;RIGHT(H1553,3)</f>
        <v>202112081</v>
      </c>
      <c r="J1553" s="122" t="s">
        <v>7257</v>
      </c>
      <c r="L1553" s="0" t="s">
        <v>183</v>
      </c>
      <c r="M1553" s="0" t="s">
        <v>2313</v>
      </c>
      <c r="N1553" s="0" t="s">
        <v>80</v>
      </c>
      <c r="O1553" s="7" t="n">
        <v>0.368055555555556</v>
      </c>
      <c r="P1553" s="7" t="n">
        <v>0.403472222222222</v>
      </c>
      <c r="Q1553" s="0" t="s">
        <v>5501</v>
      </c>
      <c r="S1553" s="0" t="s">
        <v>120</v>
      </c>
      <c r="T1553" s="0" t="s">
        <v>5143</v>
      </c>
    </row>
    <row r="1554" customFormat="false" ht="15" hidden="true" customHeight="false" outlineLevel="0" collapsed="false">
      <c r="A1554" s="170" t="n">
        <v>44554</v>
      </c>
      <c r="B1554" s="0" t="s">
        <v>2354</v>
      </c>
      <c r="C1554" s="1" t="n">
        <v>400</v>
      </c>
      <c r="D1554" s="0" t="s">
        <v>104</v>
      </c>
      <c r="E1554" s="0" t="s">
        <v>5504</v>
      </c>
      <c r="G1554" s="174" t="n">
        <f aca="false">MONTH(A1554)+100</f>
        <v>112</v>
      </c>
      <c r="H1554" s="0" t="n">
        <f aca="false">IF(MONTH(A1554)=MONTH(A1553),H1553+1,1001)</f>
        <v>1082</v>
      </c>
      <c r="I1554" s="0" t="str">
        <f aca="false">YEAR(A1554)&amp;RIGHT(G1554,2)&amp;RIGHT(H1554,3)</f>
        <v>202112082</v>
      </c>
      <c r="J1554" s="122" t="s">
        <v>7258</v>
      </c>
      <c r="L1554" s="0" t="s">
        <v>183</v>
      </c>
      <c r="M1554" s="0" t="s">
        <v>2313</v>
      </c>
      <c r="N1554" s="0" t="s">
        <v>80</v>
      </c>
      <c r="O1554" s="7" t="n">
        <v>0.490972222222222</v>
      </c>
      <c r="P1554" s="7" t="n">
        <v>0.5</v>
      </c>
      <c r="Q1554" s="0" t="s">
        <v>5505</v>
      </c>
      <c r="S1554" s="0" t="s">
        <v>120</v>
      </c>
      <c r="T1554" s="0" t="s">
        <v>5143</v>
      </c>
    </row>
    <row r="1555" customFormat="false" ht="15" hidden="true" customHeight="false" outlineLevel="0" collapsed="false">
      <c r="A1555" s="170" t="n">
        <v>44554</v>
      </c>
      <c r="B1555" s="0" t="s">
        <v>3634</v>
      </c>
      <c r="C1555" s="1" t="n">
        <v>300</v>
      </c>
      <c r="D1555" s="0" t="s">
        <v>104</v>
      </c>
      <c r="E1555" s="0" t="s">
        <v>3635</v>
      </c>
      <c r="G1555" s="174" t="n">
        <f aca="false">MONTH(A1555)+100</f>
        <v>112</v>
      </c>
      <c r="H1555" s="0" t="n">
        <f aca="false">IF(MONTH(A1555)=MONTH(A1554),H1554+1,1001)</f>
        <v>1083</v>
      </c>
      <c r="I1555" s="0" t="str">
        <f aca="false">YEAR(A1555)&amp;RIGHT(G1555,2)&amp;RIGHT(H1555,3)</f>
        <v>202112083</v>
      </c>
      <c r="J1555" s="122" t="s">
        <v>6826</v>
      </c>
      <c r="K1555" s="0" t="s">
        <v>3636</v>
      </c>
      <c r="L1555" s="0" t="s">
        <v>183</v>
      </c>
      <c r="M1555" s="0" t="s">
        <v>2313</v>
      </c>
      <c r="N1555" s="0" t="s">
        <v>80</v>
      </c>
      <c r="O1555" s="7" t="n">
        <v>0.609027777777778</v>
      </c>
      <c r="P1555" s="7" t="n">
        <v>0.622222222222222</v>
      </c>
      <c r="Q1555" s="0" t="s">
        <v>3637</v>
      </c>
      <c r="S1555" s="0" t="s">
        <v>120</v>
      </c>
      <c r="T1555" s="0" t="s">
        <v>5143</v>
      </c>
    </row>
    <row r="1556" customFormat="false" ht="15" hidden="true" customHeight="false" outlineLevel="0" collapsed="false">
      <c r="A1556" s="170" t="n">
        <v>44554</v>
      </c>
      <c r="B1556" s="0" t="s">
        <v>3634</v>
      </c>
      <c r="C1556" s="1" t="n">
        <v>300</v>
      </c>
      <c r="D1556" s="0" t="s">
        <v>104</v>
      </c>
      <c r="E1556" s="0" t="s">
        <v>3635</v>
      </c>
      <c r="G1556" s="174" t="n">
        <f aca="false">MONTH(A1556)+100</f>
        <v>112</v>
      </c>
      <c r="H1556" s="0" t="n">
        <f aca="false">IF(MONTH(A1556)=MONTH(A1555),H1555+1,1001)</f>
        <v>1084</v>
      </c>
      <c r="I1556" s="0" t="str">
        <f aca="false">YEAR(A1556)&amp;RIGHT(G1556,2)&amp;RIGHT(H1556,3)</f>
        <v>202112084</v>
      </c>
      <c r="J1556" s="122" t="s">
        <v>6826</v>
      </c>
      <c r="K1556" s="0" t="s">
        <v>3636</v>
      </c>
      <c r="L1556" s="0" t="s">
        <v>183</v>
      </c>
      <c r="M1556" s="0" t="s">
        <v>2313</v>
      </c>
      <c r="N1556" s="0" t="s">
        <v>80</v>
      </c>
      <c r="O1556" s="7" t="n">
        <v>0.66875</v>
      </c>
      <c r="P1556" s="7" t="n">
        <v>0.672222222222222</v>
      </c>
      <c r="Q1556" s="0" t="s">
        <v>3637</v>
      </c>
      <c r="S1556" s="0" t="s">
        <v>120</v>
      </c>
      <c r="T1556" s="0" t="s">
        <v>5143</v>
      </c>
    </row>
    <row r="1557" customFormat="false" ht="15" hidden="true" customHeight="false" outlineLevel="0" collapsed="false">
      <c r="A1557" s="170" t="n">
        <v>44554</v>
      </c>
      <c r="B1557" s="0" t="s">
        <v>5506</v>
      </c>
      <c r="C1557" s="1" t="n">
        <v>450</v>
      </c>
      <c r="D1557" s="0" t="s">
        <v>104</v>
      </c>
      <c r="E1557" s="0" t="s">
        <v>5507</v>
      </c>
      <c r="G1557" s="174" t="n">
        <f aca="false">MONTH(A1557)+100</f>
        <v>112</v>
      </c>
      <c r="H1557" s="0" t="n">
        <f aca="false">IF(MONTH(A1557)=MONTH(A1556),H1556+1,1001)</f>
        <v>1085</v>
      </c>
      <c r="I1557" s="0" t="str">
        <f aca="false">YEAR(A1557)&amp;RIGHT(G1557,2)&amp;RIGHT(H1557,3)</f>
        <v>202112085</v>
      </c>
      <c r="J1557" s="122" t="s">
        <v>7259</v>
      </c>
      <c r="L1557" s="0" t="s">
        <v>79</v>
      </c>
      <c r="M1557" s="0" t="s">
        <v>2313</v>
      </c>
      <c r="N1557" s="0" t="s">
        <v>80</v>
      </c>
      <c r="O1557" s="7" t="n">
        <v>0.773611111111111</v>
      </c>
      <c r="P1557" s="7" t="n">
        <v>0.783333333333333</v>
      </c>
      <c r="Q1557" s="0" t="s">
        <v>5508</v>
      </c>
      <c r="S1557" s="0" t="s">
        <v>120</v>
      </c>
      <c r="T1557" s="0" t="s">
        <v>5143</v>
      </c>
    </row>
    <row r="1558" customFormat="false" ht="15" hidden="false" customHeight="false" outlineLevel="0" collapsed="false">
      <c r="A1558" s="170" t="n">
        <v>44555</v>
      </c>
      <c r="B1558" s="0" t="s">
        <v>5512</v>
      </c>
      <c r="C1558" s="1" t="n">
        <v>400</v>
      </c>
      <c r="D1558" s="0" t="s">
        <v>821</v>
      </c>
      <c r="E1558" s="0" t="s">
        <v>5513</v>
      </c>
      <c r="G1558" s="174" t="n">
        <f aca="false">MONTH(A1558)+100</f>
        <v>112</v>
      </c>
      <c r="H1558" s="0" t="n">
        <f aca="false">IF(MONTH(A1558)=MONTH(A1557),H1557+1,1001)</f>
        <v>1086</v>
      </c>
      <c r="I1558" s="0" t="str">
        <f aca="false">YEAR(A1558)&amp;RIGHT(G1558,2)&amp;RIGHT(H1558,3)</f>
        <v>202112086</v>
      </c>
      <c r="J1558" s="122" t="s">
        <v>7260</v>
      </c>
      <c r="K1558" s="0" t="s">
        <v>5514</v>
      </c>
      <c r="L1558" s="0" t="s">
        <v>183</v>
      </c>
      <c r="M1558" s="0" t="s">
        <v>2313</v>
      </c>
      <c r="N1558" s="0" t="s">
        <v>80</v>
      </c>
      <c r="O1558" s="7" t="n">
        <v>0.495833333333333</v>
      </c>
      <c r="P1558" s="7" t="n">
        <v>0.516666666666667</v>
      </c>
      <c r="Q1558" s="0" t="s">
        <v>5515</v>
      </c>
      <c r="R1558" s="0" t="s">
        <v>5494</v>
      </c>
      <c r="S1558" s="0" t="s">
        <v>120</v>
      </c>
      <c r="T1558" s="0" t="s">
        <v>6106</v>
      </c>
    </row>
    <row r="1559" customFormat="false" ht="15" hidden="false" customHeight="false" outlineLevel="0" collapsed="false">
      <c r="A1559" s="170" t="n">
        <v>44555</v>
      </c>
      <c r="B1559" s="0" t="s">
        <v>5516</v>
      </c>
      <c r="C1559" s="1" t="n">
        <v>480</v>
      </c>
      <c r="D1559" s="0" t="s">
        <v>821</v>
      </c>
      <c r="E1559" s="0" t="s">
        <v>5517</v>
      </c>
      <c r="G1559" s="174" t="n">
        <f aca="false">MONTH(A1559)+100</f>
        <v>112</v>
      </c>
      <c r="H1559" s="0" t="n">
        <f aca="false">IF(MONTH(A1559)=MONTH(A1558),H1558+1,1001)</f>
        <v>1087</v>
      </c>
      <c r="I1559" s="0" t="str">
        <f aca="false">YEAR(A1559)&amp;RIGHT(G1559,2)&amp;RIGHT(H1559,3)</f>
        <v>202112087</v>
      </c>
      <c r="J1559" s="122" t="s">
        <v>7261</v>
      </c>
      <c r="K1559" s="0" t="s">
        <v>5518</v>
      </c>
      <c r="L1559" s="0" t="s">
        <v>79</v>
      </c>
      <c r="M1559" s="0" t="s">
        <v>2313</v>
      </c>
      <c r="N1559" s="0" t="s">
        <v>80</v>
      </c>
      <c r="O1559" s="7" t="n">
        <v>0.705555555555556</v>
      </c>
      <c r="P1559" s="7" t="n">
        <v>0.75</v>
      </c>
      <c r="Q1559" s="0" t="s">
        <v>5519</v>
      </c>
      <c r="S1559" s="0" t="s">
        <v>120</v>
      </c>
      <c r="T1559" s="0" t="s">
        <v>6106</v>
      </c>
    </row>
    <row r="1560" customFormat="false" ht="15" hidden="true" customHeight="false" outlineLevel="0" collapsed="false">
      <c r="A1560" s="170" t="n">
        <v>44555</v>
      </c>
      <c r="B1560" s="0" t="s">
        <v>1448</v>
      </c>
      <c r="C1560" s="1" t="n">
        <v>400</v>
      </c>
      <c r="D1560" s="0" t="s">
        <v>104</v>
      </c>
      <c r="E1560" s="0" t="s">
        <v>5520</v>
      </c>
      <c r="G1560" s="174" t="n">
        <f aca="false">MONTH(A1560)+100</f>
        <v>112</v>
      </c>
      <c r="H1560" s="0" t="n">
        <f aca="false">IF(MONTH(A1560)=MONTH(A1559),H1559+1,1001)</f>
        <v>1088</v>
      </c>
      <c r="I1560" s="0" t="str">
        <f aca="false">YEAR(A1560)&amp;RIGHT(G1560,2)&amp;RIGHT(H1560,3)</f>
        <v>202112088</v>
      </c>
      <c r="J1560" s="122" t="s">
        <v>7262</v>
      </c>
      <c r="L1560" s="0" t="s">
        <v>131</v>
      </c>
      <c r="M1560" s="0" t="s">
        <v>2313</v>
      </c>
      <c r="N1560" s="0" t="s">
        <v>80</v>
      </c>
      <c r="O1560" s="7" t="n">
        <v>0.445833333333333</v>
      </c>
      <c r="P1560" s="7" t="n">
        <v>0.48125</v>
      </c>
      <c r="Q1560" s="0" t="s">
        <v>5521</v>
      </c>
      <c r="S1560" s="0" t="s">
        <v>120</v>
      </c>
      <c r="T1560" s="0" t="s">
        <v>6106</v>
      </c>
    </row>
    <row r="1561" customFormat="false" ht="15" hidden="true" customHeight="false" outlineLevel="0" collapsed="false">
      <c r="A1561" s="170" t="n">
        <v>44555</v>
      </c>
      <c r="B1561" s="0" t="s">
        <v>5522</v>
      </c>
      <c r="C1561" s="1" t="n">
        <v>450</v>
      </c>
      <c r="D1561" s="0" t="s">
        <v>104</v>
      </c>
      <c r="E1561" s="0" t="s">
        <v>5523</v>
      </c>
      <c r="G1561" s="174" t="n">
        <f aca="false">MONTH(A1561)+100</f>
        <v>112</v>
      </c>
      <c r="H1561" s="0" t="n">
        <f aca="false">IF(MONTH(A1561)=MONTH(A1560),H1560+1,1001)</f>
        <v>1089</v>
      </c>
      <c r="I1561" s="0" t="str">
        <f aca="false">YEAR(A1561)&amp;RIGHT(G1561,2)&amp;RIGHT(H1561,3)</f>
        <v>202112089</v>
      </c>
      <c r="J1561" s="122" t="s">
        <v>7263</v>
      </c>
      <c r="L1561" s="0" t="s">
        <v>79</v>
      </c>
      <c r="M1561" s="0" t="s">
        <v>2313</v>
      </c>
      <c r="N1561" s="0" t="s">
        <v>80</v>
      </c>
      <c r="O1561" s="7" t="n">
        <v>0.578472222222222</v>
      </c>
      <c r="P1561" s="7" t="n">
        <v>0.616666666666667</v>
      </c>
      <c r="Q1561" s="0" t="s">
        <v>5524</v>
      </c>
      <c r="S1561" s="0" t="s">
        <v>120</v>
      </c>
      <c r="T1561" s="0" t="s">
        <v>6106</v>
      </c>
    </row>
    <row r="1562" customFormat="false" ht="15" hidden="true" customHeight="false" outlineLevel="0" collapsed="false">
      <c r="A1562" s="170" t="n">
        <v>44555</v>
      </c>
      <c r="B1562" s="0" t="s">
        <v>5526</v>
      </c>
      <c r="C1562" s="1" t="n">
        <v>450</v>
      </c>
      <c r="D1562" s="0" t="s">
        <v>104</v>
      </c>
      <c r="E1562" s="0" t="s">
        <v>5527</v>
      </c>
      <c r="G1562" s="174" t="n">
        <f aca="false">MONTH(A1562)+100</f>
        <v>112</v>
      </c>
      <c r="H1562" s="0" t="n">
        <f aca="false">IF(MONTH(A1562)=MONTH(A1561),H1561+1,1001)</f>
        <v>1090</v>
      </c>
      <c r="I1562" s="0" t="str">
        <f aca="false">YEAR(A1562)&amp;RIGHT(G1562,2)&amp;RIGHT(H1562,3)</f>
        <v>202112090</v>
      </c>
      <c r="J1562" s="122" t="s">
        <v>7264</v>
      </c>
      <c r="L1562" s="0" t="s">
        <v>113</v>
      </c>
      <c r="M1562" s="0" t="s">
        <v>2313</v>
      </c>
      <c r="N1562" s="0" t="s">
        <v>80</v>
      </c>
      <c r="O1562" s="7" t="n">
        <v>0.799305555555556</v>
      </c>
      <c r="P1562" s="7" t="n">
        <v>0.805555555555555</v>
      </c>
      <c r="Q1562" s="0" t="s">
        <v>5528</v>
      </c>
      <c r="S1562" s="0" t="s">
        <v>120</v>
      </c>
      <c r="T1562" s="0" t="s">
        <v>6106</v>
      </c>
    </row>
    <row r="1563" customFormat="false" ht="15" hidden="true" customHeight="false" outlineLevel="0" collapsed="false">
      <c r="A1563" s="170" t="n">
        <v>44555</v>
      </c>
      <c r="B1563" s="0" t="s">
        <v>2219</v>
      </c>
      <c r="C1563" s="1" t="n">
        <v>300</v>
      </c>
      <c r="D1563" s="0" t="s">
        <v>104</v>
      </c>
      <c r="E1563" s="0" t="s">
        <v>5529</v>
      </c>
      <c r="G1563" s="174" t="n">
        <f aca="false">MONTH(A1563)+100</f>
        <v>112</v>
      </c>
      <c r="H1563" s="0" t="n">
        <f aca="false">IF(MONTH(A1563)=MONTH(A1562),H1562+1,1001)</f>
        <v>1091</v>
      </c>
      <c r="I1563" s="0" t="str">
        <f aca="false">YEAR(A1563)&amp;RIGHT(G1563,2)&amp;RIGHT(H1563,3)</f>
        <v>202112091</v>
      </c>
      <c r="J1563" s="122" t="s">
        <v>7265</v>
      </c>
      <c r="L1563" s="0" t="s">
        <v>113</v>
      </c>
      <c r="M1563" s="0" t="s">
        <v>2313</v>
      </c>
      <c r="N1563" s="0" t="s">
        <v>80</v>
      </c>
      <c r="O1563" s="7" t="n">
        <v>0.820833333333333</v>
      </c>
      <c r="P1563" s="7" t="n">
        <v>0.826388888888889</v>
      </c>
      <c r="Q1563" s="0" t="s">
        <v>5530</v>
      </c>
      <c r="S1563" s="0" t="s">
        <v>120</v>
      </c>
      <c r="T1563" s="0" t="s">
        <v>6106</v>
      </c>
    </row>
    <row r="1564" customFormat="false" ht="15" hidden="true" customHeight="false" outlineLevel="0" collapsed="false">
      <c r="A1564" s="170" t="n">
        <v>44555</v>
      </c>
      <c r="B1564" s="0" t="s">
        <v>5531</v>
      </c>
      <c r="C1564" s="1" t="n">
        <v>300</v>
      </c>
      <c r="D1564" s="0" t="s">
        <v>104</v>
      </c>
      <c r="E1564" s="0" t="s">
        <v>5532</v>
      </c>
      <c r="G1564" s="174" t="n">
        <f aca="false">MONTH(A1564)+100</f>
        <v>112</v>
      </c>
      <c r="H1564" s="0" t="n">
        <f aca="false">IF(MONTH(A1564)=MONTH(A1563),H1563+1,1001)</f>
        <v>1092</v>
      </c>
      <c r="I1564" s="0" t="str">
        <f aca="false">YEAR(A1564)&amp;RIGHT(G1564,2)&amp;RIGHT(H1564,3)</f>
        <v>202112092</v>
      </c>
      <c r="J1564" s="122" t="s">
        <v>7266</v>
      </c>
      <c r="L1564" s="0" t="s">
        <v>183</v>
      </c>
      <c r="M1564" s="0" t="s">
        <v>2313</v>
      </c>
      <c r="N1564" s="0" t="s">
        <v>80</v>
      </c>
      <c r="O1564" s="7" t="n">
        <v>0.909722222222222</v>
      </c>
      <c r="P1564" s="7" t="n">
        <v>0.936805555555556</v>
      </c>
      <c r="Q1564" s="0" t="s">
        <v>5533</v>
      </c>
      <c r="S1564" s="0" t="s">
        <v>120</v>
      </c>
      <c r="T1564" s="0" t="s">
        <v>6106</v>
      </c>
    </row>
    <row r="1565" customFormat="false" ht="15" hidden="false" customHeight="false" outlineLevel="0" collapsed="false">
      <c r="A1565" s="170" t="n">
        <v>44556</v>
      </c>
      <c r="B1565" s="0" t="s">
        <v>2410</v>
      </c>
      <c r="C1565" s="1" t="n">
        <v>300</v>
      </c>
      <c r="D1565" s="0" t="s">
        <v>821</v>
      </c>
      <c r="E1565" s="0" t="s">
        <v>2411</v>
      </c>
      <c r="G1565" s="174" t="n">
        <f aca="false">MONTH(A1565)+100</f>
        <v>112</v>
      </c>
      <c r="H1565" s="0" t="n">
        <f aca="false">IF(MONTH(A1565)=MONTH(A1564),H1564+1,1001)</f>
        <v>1093</v>
      </c>
      <c r="I1565" s="0" t="str">
        <f aca="false">YEAR(A1565)&amp;RIGHT(G1565,2)&amp;RIGHT(H1565,3)</f>
        <v>202112093</v>
      </c>
      <c r="J1565" s="122" t="s">
        <v>6550</v>
      </c>
      <c r="K1565" s="0" t="s">
        <v>2412</v>
      </c>
      <c r="L1565" s="0" t="s">
        <v>187</v>
      </c>
      <c r="M1565" s="0" t="s">
        <v>2313</v>
      </c>
      <c r="N1565" s="0" t="s">
        <v>80</v>
      </c>
      <c r="O1565" s="7" t="n">
        <v>0.533333333333333</v>
      </c>
      <c r="P1565" s="7" t="n">
        <v>0.541666666666667</v>
      </c>
      <c r="Q1565" s="0" t="s">
        <v>2413</v>
      </c>
      <c r="R1565" s="0" t="s">
        <v>5536</v>
      </c>
      <c r="S1565" s="0" t="s">
        <v>120</v>
      </c>
      <c r="T1565" s="0" t="s">
        <v>6110</v>
      </c>
    </row>
    <row r="1566" customFormat="false" ht="15" hidden="false" customHeight="false" outlineLevel="0" collapsed="false">
      <c r="A1566" s="170" t="n">
        <v>44556</v>
      </c>
      <c r="B1566" s="0" t="s">
        <v>5537</v>
      </c>
      <c r="C1566" s="1" t="n">
        <v>350</v>
      </c>
      <c r="D1566" s="0" t="s">
        <v>821</v>
      </c>
      <c r="E1566" s="122" t="s">
        <v>5538</v>
      </c>
      <c r="F1566" s="0" t="s">
        <v>6088</v>
      </c>
      <c r="G1566" s="174" t="n">
        <f aca="false">MONTH(A1566)+100</f>
        <v>112</v>
      </c>
      <c r="H1566" s="0" t="n">
        <f aca="false">IF(MONTH(A1566)=MONTH(A1565),H1565+1,1001)</f>
        <v>1094</v>
      </c>
      <c r="I1566" s="0" t="str">
        <f aca="false">YEAR(A1566)&amp;RIGHT(G1566,2)&amp;RIGHT(H1566,3)</f>
        <v>202112094</v>
      </c>
      <c r="J1566" s="122" t="s">
        <v>7267</v>
      </c>
      <c r="K1566" s="0" t="s">
        <v>5539</v>
      </c>
      <c r="L1566" s="0" t="s">
        <v>187</v>
      </c>
      <c r="M1566" s="0" t="s">
        <v>2313</v>
      </c>
      <c r="N1566" s="0" t="s">
        <v>80</v>
      </c>
      <c r="O1566" s="7" t="n">
        <v>0.554861111111111</v>
      </c>
      <c r="P1566" s="7" t="n">
        <v>0.567361111111111</v>
      </c>
      <c r="Q1566" s="0" t="s">
        <v>5540</v>
      </c>
      <c r="S1566" s="0" t="s">
        <v>120</v>
      </c>
      <c r="T1566" s="0" t="s">
        <v>6110</v>
      </c>
    </row>
    <row r="1567" customFormat="false" ht="15" hidden="false" customHeight="false" outlineLevel="0" collapsed="false">
      <c r="A1567" s="170" t="n">
        <v>44556</v>
      </c>
      <c r="B1567" s="0" t="s">
        <v>5541</v>
      </c>
      <c r="C1567" s="1" t="n">
        <v>300</v>
      </c>
      <c r="D1567" s="0" t="s">
        <v>821</v>
      </c>
      <c r="E1567" s="0" t="s">
        <v>5542</v>
      </c>
      <c r="G1567" s="174" t="n">
        <f aca="false">MONTH(A1567)+100</f>
        <v>112</v>
      </c>
      <c r="H1567" s="0" t="n">
        <f aca="false">IF(MONTH(A1567)=MONTH(A1566),H1566+1,1001)</f>
        <v>1095</v>
      </c>
      <c r="I1567" s="0" t="str">
        <f aca="false">YEAR(A1567)&amp;RIGHT(G1567,2)&amp;RIGHT(H1567,3)</f>
        <v>202112095</v>
      </c>
      <c r="J1567" s="122" t="s">
        <v>7268</v>
      </c>
      <c r="K1567" s="0" t="s">
        <v>233</v>
      </c>
      <c r="L1567" s="0" t="s">
        <v>159</v>
      </c>
      <c r="M1567" s="0" t="s">
        <v>2313</v>
      </c>
      <c r="N1567" s="0" t="s">
        <v>80</v>
      </c>
      <c r="O1567" s="7" t="n">
        <v>0.627083333333333</v>
      </c>
      <c r="P1567" s="7" t="n">
        <v>0.6375</v>
      </c>
      <c r="Q1567" s="0" t="s">
        <v>5543</v>
      </c>
      <c r="S1567" s="0" t="s">
        <v>120</v>
      </c>
      <c r="T1567" s="0" t="s">
        <v>6110</v>
      </c>
    </row>
    <row r="1568" customFormat="false" ht="15" hidden="false" customHeight="false" outlineLevel="0" collapsed="false">
      <c r="A1568" s="170" t="n">
        <v>44556</v>
      </c>
      <c r="B1568" s="0" t="s">
        <v>5537</v>
      </c>
      <c r="C1568" s="1" t="n">
        <v>350</v>
      </c>
      <c r="D1568" s="0" t="s">
        <v>821</v>
      </c>
      <c r="E1568" s="0" t="s">
        <v>5538</v>
      </c>
      <c r="G1568" s="174" t="n">
        <f aca="false">MONTH(A1568)+100</f>
        <v>112</v>
      </c>
      <c r="H1568" s="0" t="n">
        <f aca="false">IF(MONTH(A1568)=MONTH(A1567),H1567+1,1001)</f>
        <v>1096</v>
      </c>
      <c r="I1568" s="0" t="str">
        <f aca="false">YEAR(A1568)&amp;RIGHT(G1568,2)&amp;RIGHT(H1568,3)</f>
        <v>202112096</v>
      </c>
      <c r="J1568" s="122" t="s">
        <v>7267</v>
      </c>
      <c r="K1568" s="0" t="s">
        <v>5539</v>
      </c>
      <c r="L1568" s="0" t="s">
        <v>187</v>
      </c>
      <c r="M1568" s="0" t="s">
        <v>2313</v>
      </c>
      <c r="N1568" s="0" t="s">
        <v>80</v>
      </c>
      <c r="O1568" s="7" t="n">
        <v>0.748611111111111</v>
      </c>
      <c r="P1568" s="7" t="n">
        <v>0.760416666666667</v>
      </c>
      <c r="Q1568" s="0" t="s">
        <v>5540</v>
      </c>
      <c r="S1568" s="0" t="s">
        <v>120</v>
      </c>
      <c r="T1568" s="0" t="s">
        <v>6110</v>
      </c>
    </row>
    <row r="1569" customFormat="false" ht="15" hidden="true" customHeight="false" outlineLevel="0" collapsed="false">
      <c r="A1569" s="170" t="n">
        <v>44556</v>
      </c>
      <c r="B1569" s="0" t="s">
        <v>2377</v>
      </c>
      <c r="C1569" s="1" t="n">
        <v>400</v>
      </c>
      <c r="D1569" s="0" t="s">
        <v>104</v>
      </c>
      <c r="E1569" s="0" t="s">
        <v>2015</v>
      </c>
      <c r="G1569" s="174" t="n">
        <f aca="false">MONTH(A1569)+100</f>
        <v>112</v>
      </c>
      <c r="H1569" s="0" t="n">
        <f aca="false">IF(MONTH(A1569)=MONTH(A1568),H1568+1,1001)</f>
        <v>1097</v>
      </c>
      <c r="I1569" s="0" t="str">
        <f aca="false">YEAR(A1569)&amp;RIGHT(G1569,2)&amp;RIGHT(H1569,3)</f>
        <v>202112097</v>
      </c>
      <c r="J1569" s="122" t="s">
        <v>6457</v>
      </c>
      <c r="L1569" s="0" t="s">
        <v>113</v>
      </c>
      <c r="M1569" s="0" t="s">
        <v>2313</v>
      </c>
      <c r="N1569" s="0" t="s">
        <v>80</v>
      </c>
      <c r="O1569" s="7" t="n">
        <v>0.347222222222222</v>
      </c>
      <c r="P1569" s="7" t="n">
        <v>0.365972222222222</v>
      </c>
      <c r="Q1569" s="0" t="s">
        <v>2016</v>
      </c>
      <c r="R1569" s="0" t="s">
        <v>4413</v>
      </c>
      <c r="S1569" s="0" t="s">
        <v>120</v>
      </c>
      <c r="T1569" s="0" t="s">
        <v>6110</v>
      </c>
    </row>
    <row r="1570" customFormat="false" ht="15" hidden="true" customHeight="false" outlineLevel="0" collapsed="false">
      <c r="A1570" s="170" t="n">
        <v>44556</v>
      </c>
      <c r="B1570" s="0" t="s">
        <v>5544</v>
      </c>
      <c r="C1570" s="1" t="n">
        <v>300</v>
      </c>
      <c r="D1570" s="0" t="s">
        <v>104</v>
      </c>
      <c r="E1570" s="0" t="s">
        <v>5545</v>
      </c>
      <c r="G1570" s="174" t="n">
        <f aca="false">MONTH(A1570)+100</f>
        <v>112</v>
      </c>
      <c r="H1570" s="0" t="n">
        <f aca="false">IF(MONTH(A1570)=MONTH(A1569),H1569+1,1001)</f>
        <v>1098</v>
      </c>
      <c r="I1570" s="0" t="str">
        <f aca="false">YEAR(A1570)&amp;RIGHT(G1570,2)&amp;RIGHT(H1570,3)</f>
        <v>202112098</v>
      </c>
      <c r="J1570" s="122" t="s">
        <v>7269</v>
      </c>
      <c r="L1570" s="0" t="s">
        <v>79</v>
      </c>
      <c r="M1570" s="0" t="s">
        <v>2313</v>
      </c>
      <c r="N1570" s="0" t="s">
        <v>80</v>
      </c>
      <c r="O1570" s="7" t="n">
        <v>0.371527777777778</v>
      </c>
      <c r="P1570" s="7" t="n">
        <v>0.3875</v>
      </c>
      <c r="Q1570" s="0" t="s">
        <v>5546</v>
      </c>
      <c r="R1570" s="0" t="s">
        <v>4413</v>
      </c>
      <c r="S1570" s="0" t="s">
        <v>120</v>
      </c>
      <c r="T1570" s="0" t="s">
        <v>6110</v>
      </c>
    </row>
    <row r="1571" customFormat="false" ht="15" hidden="true" customHeight="false" outlineLevel="0" collapsed="false">
      <c r="A1571" s="170" t="n">
        <v>44556</v>
      </c>
      <c r="B1571" s="0" t="s">
        <v>2483</v>
      </c>
      <c r="C1571" s="1" t="n">
        <v>300</v>
      </c>
      <c r="D1571" s="0" t="s">
        <v>104</v>
      </c>
      <c r="E1571" s="0" t="s">
        <v>2484</v>
      </c>
      <c r="G1571" s="174" t="n">
        <f aca="false">MONTH(A1571)+100</f>
        <v>112</v>
      </c>
      <c r="H1571" s="0" t="n">
        <f aca="false">IF(MONTH(A1571)=MONTH(A1570),H1570+1,1001)</f>
        <v>1099</v>
      </c>
      <c r="I1571" s="0" t="str">
        <f aca="false">YEAR(A1571)&amp;RIGHT(G1571,2)&amp;RIGHT(H1571,3)</f>
        <v>202112099</v>
      </c>
      <c r="J1571" s="122" t="s">
        <v>6569</v>
      </c>
      <c r="L1571" s="0" t="s">
        <v>113</v>
      </c>
      <c r="M1571" s="0" t="s">
        <v>2313</v>
      </c>
      <c r="N1571" s="0" t="s">
        <v>80</v>
      </c>
      <c r="O1571" s="7" t="n">
        <v>0.405555555555555</v>
      </c>
      <c r="P1571" s="7" t="n">
        <v>0.409722222222222</v>
      </c>
      <c r="Q1571" s="0" t="s">
        <v>5547</v>
      </c>
      <c r="S1571" s="0" t="s">
        <v>120</v>
      </c>
      <c r="T1571" s="0" t="s">
        <v>6110</v>
      </c>
    </row>
    <row r="1572" customFormat="false" ht="15" hidden="true" customHeight="false" outlineLevel="0" collapsed="false">
      <c r="A1572" s="170" t="n">
        <v>44556</v>
      </c>
      <c r="B1572" s="0" t="s">
        <v>2483</v>
      </c>
      <c r="C1572" s="1" t="n">
        <v>300</v>
      </c>
      <c r="D1572" s="0" t="s">
        <v>104</v>
      </c>
      <c r="E1572" s="0" t="s">
        <v>2484</v>
      </c>
      <c r="G1572" s="174" t="n">
        <f aca="false">MONTH(A1572)+100</f>
        <v>112</v>
      </c>
      <c r="H1572" s="0" t="n">
        <f aca="false">IF(MONTH(A1572)=MONTH(A1571),H1571+1,1001)</f>
        <v>1100</v>
      </c>
      <c r="I1572" s="0" t="str">
        <f aca="false">YEAR(A1572)&amp;RIGHT(G1572,2)&amp;RIGHT(H1572,3)</f>
        <v>202112100</v>
      </c>
      <c r="J1572" s="122" t="s">
        <v>6569</v>
      </c>
      <c r="L1572" s="0" t="s">
        <v>113</v>
      </c>
      <c r="M1572" s="0" t="s">
        <v>2313</v>
      </c>
      <c r="N1572" s="0" t="s">
        <v>80</v>
      </c>
      <c r="O1572" s="7" t="n">
        <v>0.422916666666667</v>
      </c>
      <c r="P1572" s="7" t="n">
        <v>0.424305555555556</v>
      </c>
      <c r="Q1572" s="0" t="s">
        <v>5548</v>
      </c>
      <c r="S1572" s="0" t="s">
        <v>120</v>
      </c>
      <c r="T1572" s="0" t="s">
        <v>6110</v>
      </c>
    </row>
    <row r="1573" customFormat="false" ht="15" hidden="true" customHeight="false" outlineLevel="0" collapsed="false">
      <c r="A1573" s="170" t="n">
        <v>44556</v>
      </c>
      <c r="B1573" s="0" t="s">
        <v>897</v>
      </c>
      <c r="C1573" s="1" t="n">
        <v>300</v>
      </c>
      <c r="D1573" s="0" t="s">
        <v>104</v>
      </c>
      <c r="E1573" s="0" t="s">
        <v>899</v>
      </c>
      <c r="G1573" s="174" t="n">
        <f aca="false">MONTH(A1573)+100</f>
        <v>112</v>
      </c>
      <c r="H1573" s="0" t="n">
        <f aca="false">IF(MONTH(A1573)=MONTH(A1572),H1572+1,1001)</f>
        <v>1101</v>
      </c>
      <c r="I1573" s="0" t="str">
        <f aca="false">YEAR(A1573)&amp;RIGHT(G1573,2)&amp;RIGHT(H1573,3)</f>
        <v>202112101</v>
      </c>
      <c r="J1573" s="122" t="s">
        <v>6208</v>
      </c>
      <c r="K1573" s="0" t="s">
        <v>897</v>
      </c>
      <c r="L1573" s="0" t="s">
        <v>79</v>
      </c>
      <c r="M1573" s="0" t="s">
        <v>2313</v>
      </c>
      <c r="N1573" s="0" t="s">
        <v>80</v>
      </c>
      <c r="O1573" s="7" t="n">
        <v>0.431944444444444</v>
      </c>
      <c r="P1573" s="7" t="n">
        <v>0.436805555555555</v>
      </c>
      <c r="Q1573" s="0" t="s">
        <v>1097</v>
      </c>
      <c r="S1573" s="0" t="s">
        <v>120</v>
      </c>
      <c r="T1573" s="0" t="s">
        <v>6110</v>
      </c>
    </row>
    <row r="1574" customFormat="false" ht="15" hidden="true" customHeight="false" outlineLevel="0" collapsed="false">
      <c r="A1574" s="170" t="n">
        <v>44556</v>
      </c>
      <c r="B1574" s="0" t="s">
        <v>2138</v>
      </c>
      <c r="C1574" s="1" t="n">
        <v>300</v>
      </c>
      <c r="D1574" s="0" t="s">
        <v>104</v>
      </c>
      <c r="E1574" s="0" t="s">
        <v>5549</v>
      </c>
      <c r="G1574" s="174" t="n">
        <f aca="false">MONTH(A1574)+100</f>
        <v>112</v>
      </c>
      <c r="H1574" s="0" t="n">
        <f aca="false">IF(MONTH(A1574)=MONTH(A1573),H1573+1,1001)</f>
        <v>1102</v>
      </c>
      <c r="I1574" s="0" t="str">
        <f aca="false">YEAR(A1574)&amp;RIGHT(G1574,2)&amp;RIGHT(H1574,3)</f>
        <v>202112102</v>
      </c>
      <c r="J1574" s="122" t="s">
        <v>7270</v>
      </c>
      <c r="L1574" s="0" t="s">
        <v>159</v>
      </c>
      <c r="M1574" s="0" t="s">
        <v>2313</v>
      </c>
      <c r="N1574" s="0" t="s">
        <v>80</v>
      </c>
      <c r="O1574" s="7" t="n">
        <v>0.670138888888889</v>
      </c>
      <c r="P1574" s="7" t="n">
        <v>0.670138888888889</v>
      </c>
      <c r="Q1574" s="0" t="s">
        <v>5550</v>
      </c>
      <c r="S1574" s="0" t="s">
        <v>120</v>
      </c>
      <c r="T1574" s="0" t="s">
        <v>6110</v>
      </c>
    </row>
    <row r="1575" customFormat="false" ht="15" hidden="true" customHeight="false" outlineLevel="0" collapsed="false">
      <c r="A1575" s="170" t="n">
        <v>44556</v>
      </c>
      <c r="B1575" s="0" t="s">
        <v>2138</v>
      </c>
      <c r="C1575" s="1" t="n">
        <v>300</v>
      </c>
      <c r="D1575" s="0" t="s">
        <v>104</v>
      </c>
      <c r="E1575" s="0" t="s">
        <v>5551</v>
      </c>
      <c r="G1575" s="174" t="n">
        <f aca="false">MONTH(A1575)+100</f>
        <v>112</v>
      </c>
      <c r="H1575" s="0" t="n">
        <f aca="false">IF(MONTH(A1575)=MONTH(A1574),H1574+1,1001)</f>
        <v>1103</v>
      </c>
      <c r="I1575" s="0" t="str">
        <f aca="false">YEAR(A1575)&amp;RIGHT(G1575,2)&amp;RIGHT(H1575,3)</f>
        <v>202112103</v>
      </c>
      <c r="J1575" s="122" t="s">
        <v>7271</v>
      </c>
      <c r="L1575" s="0" t="s">
        <v>159</v>
      </c>
      <c r="M1575" s="0" t="s">
        <v>2313</v>
      </c>
      <c r="N1575" s="0" t="s">
        <v>80</v>
      </c>
      <c r="O1575" s="7" t="n">
        <v>0.675694444444444</v>
      </c>
      <c r="P1575" s="7" t="n">
        <v>0.675694444444444</v>
      </c>
      <c r="Q1575" s="0" t="s">
        <v>5550</v>
      </c>
      <c r="S1575" s="0" t="s">
        <v>120</v>
      </c>
      <c r="T1575" s="0" t="s">
        <v>6110</v>
      </c>
    </row>
    <row r="1576" customFormat="false" ht="15" hidden="true" customHeight="false" outlineLevel="0" collapsed="false">
      <c r="A1576" s="170" t="n">
        <v>44556</v>
      </c>
      <c r="B1576" s="0" t="s">
        <v>5552</v>
      </c>
      <c r="C1576" s="1" t="n">
        <v>300</v>
      </c>
      <c r="D1576" s="0" t="s">
        <v>104</v>
      </c>
      <c r="E1576" s="0" t="s">
        <v>5553</v>
      </c>
      <c r="G1576" s="174" t="n">
        <f aca="false">MONTH(A1576)+100</f>
        <v>112</v>
      </c>
      <c r="H1576" s="0" t="n">
        <f aca="false">IF(MONTH(A1576)=MONTH(A1575),H1575+1,1001)</f>
        <v>1104</v>
      </c>
      <c r="I1576" s="0" t="str">
        <f aca="false">YEAR(A1576)&amp;RIGHT(G1576,2)&amp;RIGHT(H1576,3)</f>
        <v>202112104</v>
      </c>
      <c r="J1576" s="122" t="s">
        <v>7272</v>
      </c>
      <c r="L1576" s="0" t="s">
        <v>159</v>
      </c>
      <c r="M1576" s="0" t="s">
        <v>2313</v>
      </c>
      <c r="N1576" s="0" t="s">
        <v>80</v>
      </c>
      <c r="O1576" s="7" t="n">
        <v>0.6875</v>
      </c>
      <c r="P1576" s="7" t="n">
        <v>0.697222222222222</v>
      </c>
      <c r="Q1576" s="0" t="s">
        <v>5554</v>
      </c>
      <c r="S1576" s="0" t="s">
        <v>120</v>
      </c>
      <c r="T1576" s="0" t="s">
        <v>6110</v>
      </c>
    </row>
    <row r="1577" customFormat="false" ht="15" hidden="false" customHeight="false" outlineLevel="0" collapsed="false">
      <c r="A1577" s="170" t="n">
        <v>44557</v>
      </c>
      <c r="B1577" s="0" t="s">
        <v>798</v>
      </c>
      <c r="C1577" s="1" t="n">
        <v>1300</v>
      </c>
      <c r="D1577" s="0" t="s">
        <v>821</v>
      </c>
      <c r="E1577" s="0" t="s">
        <v>5555</v>
      </c>
      <c r="G1577" s="174" t="n">
        <f aca="false">MONTH(A1577)+100</f>
        <v>112</v>
      </c>
      <c r="H1577" s="0" t="n">
        <f aca="false">IF(MONTH(A1577)=MONTH(A1576),H1576+1,1001)</f>
        <v>1105</v>
      </c>
      <c r="I1577" s="0" t="str">
        <f aca="false">YEAR(A1577)&amp;RIGHT(G1577,2)&amp;RIGHT(H1577,3)</f>
        <v>202112105</v>
      </c>
      <c r="J1577" s="122" t="s">
        <v>7273</v>
      </c>
      <c r="L1577" s="0" t="s">
        <v>798</v>
      </c>
      <c r="M1577" s="0" t="s">
        <v>2313</v>
      </c>
      <c r="N1577" s="0" t="s">
        <v>757</v>
      </c>
      <c r="O1577" s="7" t="n">
        <v>0.422916666666667</v>
      </c>
      <c r="P1577" s="7" t="n">
        <v>0.422916666666667</v>
      </c>
      <c r="Q1577" s="0" t="s">
        <v>5556</v>
      </c>
      <c r="R1577" s="0" t="s">
        <v>5557</v>
      </c>
      <c r="S1577" s="0" t="s">
        <v>120</v>
      </c>
      <c r="T1577" s="0" t="s">
        <v>6091</v>
      </c>
    </row>
    <row r="1578" customFormat="false" ht="15" hidden="false" customHeight="false" outlineLevel="0" collapsed="false">
      <c r="A1578" s="170" t="n">
        <v>44557</v>
      </c>
      <c r="B1578" s="0" t="s">
        <v>5558</v>
      </c>
      <c r="C1578" s="1" t="n">
        <v>350</v>
      </c>
      <c r="D1578" s="0" t="s">
        <v>821</v>
      </c>
      <c r="E1578" s="0" t="s">
        <v>5559</v>
      </c>
      <c r="G1578" s="174" t="n">
        <f aca="false">MONTH(A1578)+100</f>
        <v>112</v>
      </c>
      <c r="H1578" s="0" t="n">
        <f aca="false">IF(MONTH(A1578)=MONTH(A1577),H1577+1,1001)</f>
        <v>1106</v>
      </c>
      <c r="I1578" s="0" t="str">
        <f aca="false">YEAR(A1578)&amp;RIGHT(G1578,2)&amp;RIGHT(H1578,3)</f>
        <v>202112106</v>
      </c>
      <c r="J1578" s="122" t="s">
        <v>7274</v>
      </c>
      <c r="K1578" s="0" t="s">
        <v>5560</v>
      </c>
      <c r="L1578" s="0" t="s">
        <v>131</v>
      </c>
      <c r="M1578" s="0" t="s">
        <v>2313</v>
      </c>
      <c r="N1578" s="0" t="s">
        <v>80</v>
      </c>
      <c r="O1578" s="7" t="n">
        <v>0.611805555555556</v>
      </c>
      <c r="P1578" s="7" t="n">
        <v>0.640277777777778</v>
      </c>
      <c r="Q1578" s="0" t="s">
        <v>5561</v>
      </c>
      <c r="R1578" s="0" t="s">
        <v>3508</v>
      </c>
      <c r="S1578" s="0" t="s">
        <v>120</v>
      </c>
      <c r="T1578" s="0" t="s">
        <v>6091</v>
      </c>
    </row>
    <row r="1579" customFormat="false" ht="15" hidden="true" customHeight="false" outlineLevel="0" collapsed="false">
      <c r="A1579" s="170" t="n">
        <v>44557</v>
      </c>
      <c r="B1579" s="0" t="s">
        <v>5558</v>
      </c>
      <c r="C1579" s="1" t="n">
        <v>350</v>
      </c>
      <c r="D1579" s="0" t="s">
        <v>821</v>
      </c>
      <c r="E1579" s="0" t="s">
        <v>5562</v>
      </c>
      <c r="G1579" s="174" t="n">
        <f aca="false">MONTH(A1579)+100</f>
        <v>112</v>
      </c>
      <c r="H1579" s="0" t="n">
        <f aca="false">IF(MONTH(A1579)=MONTH(A1578),H1578+1,1001)</f>
        <v>1107</v>
      </c>
      <c r="I1579" s="0" t="str">
        <f aca="false">YEAR(A1579)&amp;RIGHT(G1579,2)&amp;RIGHT(H1579,3)</f>
        <v>202112107</v>
      </c>
      <c r="J1579" s="122" t="s">
        <v>7275</v>
      </c>
      <c r="L1579" s="0" t="s">
        <v>131</v>
      </c>
      <c r="M1579" s="0" t="s">
        <v>2313</v>
      </c>
      <c r="N1579" s="0" t="s">
        <v>80</v>
      </c>
      <c r="O1579" s="7" t="n">
        <v>0.65625</v>
      </c>
      <c r="P1579" s="7" t="n">
        <v>0.65625</v>
      </c>
      <c r="Q1579" s="0" t="s">
        <v>5563</v>
      </c>
      <c r="S1579" s="0" t="s">
        <v>120</v>
      </c>
      <c r="T1579" s="0" t="s">
        <v>6091</v>
      </c>
    </row>
    <row r="1580" customFormat="false" ht="15" hidden="true" customHeight="false" outlineLevel="0" collapsed="false">
      <c r="A1580" s="170" t="n">
        <v>44557</v>
      </c>
      <c r="B1580" s="0" t="s">
        <v>204</v>
      </c>
      <c r="C1580" s="1" t="n">
        <v>450</v>
      </c>
      <c r="D1580" s="0" t="s">
        <v>104</v>
      </c>
      <c r="E1580" s="0" t="s">
        <v>205</v>
      </c>
      <c r="G1580" s="174" t="n">
        <f aca="false">MONTH(A1580)+100</f>
        <v>112</v>
      </c>
      <c r="H1580" s="0" t="n">
        <f aca="false">IF(MONTH(A1580)=MONTH(A1579),H1579+1,1001)</f>
        <v>1108</v>
      </c>
      <c r="I1580" s="0" t="str">
        <f aca="false">YEAR(A1580)&amp;RIGHT(G1580,2)&amp;RIGHT(H1580,3)</f>
        <v>202112108</v>
      </c>
      <c r="J1580" s="122" t="s">
        <v>6107</v>
      </c>
      <c r="K1580" s="0" t="s">
        <v>204</v>
      </c>
      <c r="L1580" s="0" t="s">
        <v>79</v>
      </c>
      <c r="M1580" s="0" t="s">
        <v>2313</v>
      </c>
      <c r="N1580" s="0" t="s">
        <v>80</v>
      </c>
      <c r="O1580" s="7" t="n">
        <v>0.4875</v>
      </c>
      <c r="P1580" s="7" t="n">
        <v>0.491666666666667</v>
      </c>
      <c r="Q1580" s="0" t="s">
        <v>207</v>
      </c>
      <c r="S1580" s="0" t="s">
        <v>120</v>
      </c>
      <c r="T1580" s="0" t="s">
        <v>6091</v>
      </c>
    </row>
    <row r="1581" customFormat="false" ht="15" hidden="true" customHeight="false" outlineLevel="0" collapsed="false">
      <c r="A1581" s="170" t="n">
        <v>44557</v>
      </c>
      <c r="B1581" s="0" t="s">
        <v>5564</v>
      </c>
      <c r="C1581" s="1" t="n">
        <v>300</v>
      </c>
      <c r="D1581" s="0" t="s">
        <v>104</v>
      </c>
      <c r="E1581" s="0" t="s">
        <v>5565</v>
      </c>
      <c r="G1581" s="174" t="n">
        <f aca="false">MONTH(A1581)+100</f>
        <v>112</v>
      </c>
      <c r="H1581" s="0" t="n">
        <f aca="false">IF(MONTH(A1581)=MONTH(A1580),H1580+1,1001)</f>
        <v>1109</v>
      </c>
      <c r="I1581" s="0" t="str">
        <f aca="false">YEAR(A1581)&amp;RIGHT(G1581,2)&amp;RIGHT(H1581,3)</f>
        <v>202112109</v>
      </c>
      <c r="J1581" s="122" t="s">
        <v>7276</v>
      </c>
      <c r="L1581" s="0" t="s">
        <v>159</v>
      </c>
      <c r="M1581" s="0" t="s">
        <v>2313</v>
      </c>
      <c r="N1581" s="0" t="s">
        <v>80</v>
      </c>
      <c r="O1581" s="7" t="n">
        <v>0.574305555555555</v>
      </c>
      <c r="P1581" s="7" t="n">
        <v>0.594444444444444</v>
      </c>
      <c r="Q1581" s="0" t="s">
        <v>5566</v>
      </c>
      <c r="S1581" s="0" t="s">
        <v>120</v>
      </c>
      <c r="T1581" s="0" t="s">
        <v>6091</v>
      </c>
    </row>
    <row r="1582" customFormat="false" ht="15" hidden="true" customHeight="false" outlineLevel="0" collapsed="false">
      <c r="A1582" s="170" t="n">
        <v>44557</v>
      </c>
      <c r="B1582" s="0" t="s">
        <v>5567</v>
      </c>
      <c r="C1582" s="1" t="n">
        <v>350</v>
      </c>
      <c r="D1582" s="0" t="s">
        <v>104</v>
      </c>
      <c r="E1582" s="0" t="s">
        <v>5568</v>
      </c>
      <c r="G1582" s="174" t="n">
        <f aca="false">MONTH(A1582)+100</f>
        <v>112</v>
      </c>
      <c r="H1582" s="0" t="n">
        <f aca="false">IF(MONTH(A1582)=MONTH(A1581),H1581+1,1001)</f>
        <v>1110</v>
      </c>
      <c r="I1582" s="0" t="str">
        <f aca="false">YEAR(A1582)&amp;RIGHT(G1582,2)&amp;RIGHT(H1582,3)</f>
        <v>202112110</v>
      </c>
      <c r="J1582" s="122" t="s">
        <v>7277</v>
      </c>
      <c r="L1582" s="0" t="s">
        <v>131</v>
      </c>
      <c r="M1582" s="0" t="s">
        <v>2313</v>
      </c>
      <c r="N1582" s="0" t="s">
        <v>80</v>
      </c>
      <c r="O1582" s="7" t="n">
        <v>0.727777777777778</v>
      </c>
      <c r="P1582" s="7" t="n">
        <v>0.763888888888889</v>
      </c>
      <c r="Q1582" s="0" t="s">
        <v>5569</v>
      </c>
      <c r="S1582" s="0" t="s">
        <v>120</v>
      </c>
      <c r="T1582" s="0" t="s">
        <v>6091</v>
      </c>
    </row>
    <row r="1583" customFormat="false" ht="15" hidden="true" customHeight="false" outlineLevel="0" collapsed="false">
      <c r="A1583" s="170" t="n">
        <v>44557</v>
      </c>
      <c r="B1583" s="0" t="s">
        <v>5567</v>
      </c>
      <c r="C1583" s="1" t="n">
        <v>350</v>
      </c>
      <c r="D1583" s="0" t="s">
        <v>104</v>
      </c>
      <c r="E1583" s="0" t="s">
        <v>5570</v>
      </c>
      <c r="G1583" s="174" t="n">
        <f aca="false">MONTH(A1583)+100</f>
        <v>112</v>
      </c>
      <c r="H1583" s="0" t="n">
        <f aca="false">IF(MONTH(A1583)=MONTH(A1582),H1582+1,1001)</f>
        <v>1111</v>
      </c>
      <c r="I1583" s="0" t="str">
        <f aca="false">YEAR(A1583)&amp;RIGHT(G1583,2)&amp;RIGHT(H1583,3)</f>
        <v>202112111</v>
      </c>
      <c r="J1583" s="122" t="s">
        <v>7278</v>
      </c>
      <c r="L1583" s="0" t="s">
        <v>131</v>
      </c>
      <c r="M1583" s="0" t="s">
        <v>2313</v>
      </c>
      <c r="N1583" s="0" t="s">
        <v>80</v>
      </c>
      <c r="O1583" s="7" t="n">
        <v>0.727777777777778</v>
      </c>
      <c r="P1583" s="7" t="n">
        <v>0.763888888888889</v>
      </c>
      <c r="Q1583" s="0" t="s">
        <v>5569</v>
      </c>
      <c r="S1583" s="0" t="s">
        <v>120</v>
      </c>
      <c r="T1583" s="0" t="s">
        <v>6091</v>
      </c>
    </row>
    <row r="1584" customFormat="false" ht="15" hidden="false" customHeight="false" outlineLevel="0" collapsed="false">
      <c r="A1584" s="170" t="n">
        <v>44558</v>
      </c>
      <c r="B1584" s="0" t="s">
        <v>5572</v>
      </c>
      <c r="C1584" s="1" t="n">
        <v>300</v>
      </c>
      <c r="D1584" s="0" t="s">
        <v>821</v>
      </c>
      <c r="E1584" s="0" t="s">
        <v>5573</v>
      </c>
      <c r="G1584" s="174" t="n">
        <f aca="false">MONTH(A1584)+100</f>
        <v>112</v>
      </c>
      <c r="H1584" s="0" t="n">
        <f aca="false">IF(MONTH(A1584)=MONTH(A1583),H1583+1,1001)</f>
        <v>1112</v>
      </c>
      <c r="I1584" s="0" t="str">
        <f aca="false">YEAR(A1584)&amp;RIGHT(G1584,2)&amp;RIGHT(H1584,3)</f>
        <v>202112112</v>
      </c>
      <c r="J1584" s="122" t="s">
        <v>7279</v>
      </c>
      <c r="K1584" s="0" t="s">
        <v>233</v>
      </c>
      <c r="L1584" s="0" t="s">
        <v>159</v>
      </c>
      <c r="M1584" s="0" t="s">
        <v>2313</v>
      </c>
      <c r="N1584" s="0" t="s">
        <v>80</v>
      </c>
      <c r="O1584" s="7" t="n">
        <v>0.439583333333333</v>
      </c>
      <c r="P1584" s="7" t="n">
        <v>0.458333333333333</v>
      </c>
      <c r="Q1584" s="0" t="s">
        <v>5574</v>
      </c>
      <c r="S1584" s="0" t="s">
        <v>120</v>
      </c>
      <c r="T1584" s="0" t="s">
        <v>6095</v>
      </c>
    </row>
    <row r="1585" customFormat="false" ht="15" hidden="false" customHeight="false" outlineLevel="0" collapsed="false">
      <c r="A1585" s="170" t="n">
        <v>44558</v>
      </c>
      <c r="B1585" s="0" t="s">
        <v>5575</v>
      </c>
      <c r="C1585" s="1" t="n">
        <v>440</v>
      </c>
      <c r="D1585" s="0" t="s">
        <v>821</v>
      </c>
      <c r="E1585" s="0" t="s">
        <v>5576</v>
      </c>
      <c r="G1585" s="174" t="n">
        <f aca="false">MONTH(A1585)+100</f>
        <v>112</v>
      </c>
      <c r="H1585" s="0" t="n">
        <f aca="false">IF(MONTH(A1585)=MONTH(A1584),H1584+1,1001)</f>
        <v>1113</v>
      </c>
      <c r="I1585" s="0" t="str">
        <f aca="false">YEAR(A1585)&amp;RIGHT(G1585,2)&amp;RIGHT(H1585,3)</f>
        <v>202112113</v>
      </c>
      <c r="J1585" s="122" t="s">
        <v>7280</v>
      </c>
      <c r="K1585" s="0" t="s">
        <v>5577</v>
      </c>
      <c r="L1585" s="0" t="s">
        <v>113</v>
      </c>
      <c r="M1585" s="0" t="s">
        <v>2313</v>
      </c>
      <c r="N1585" s="0" t="s">
        <v>72</v>
      </c>
      <c r="O1585" s="7" t="n">
        <v>0.640972222222222</v>
      </c>
      <c r="P1585" s="7" t="n">
        <v>0.640972222222222</v>
      </c>
      <c r="Q1585" s="0" t="s">
        <v>5578</v>
      </c>
      <c r="R1585" s="0" t="s">
        <v>4403</v>
      </c>
      <c r="S1585" s="0" t="s">
        <v>120</v>
      </c>
      <c r="T1585" s="0" t="s">
        <v>6095</v>
      </c>
    </row>
    <row r="1586" customFormat="false" ht="15" hidden="false" customHeight="false" outlineLevel="0" collapsed="false">
      <c r="A1586" s="170" t="n">
        <v>44558</v>
      </c>
      <c r="B1586" s="0" t="s">
        <v>1459</v>
      </c>
      <c r="C1586" s="1" t="n">
        <v>300</v>
      </c>
      <c r="D1586" s="0" t="s">
        <v>821</v>
      </c>
      <c r="E1586" s="0" t="s">
        <v>1460</v>
      </c>
      <c r="G1586" s="174" t="n">
        <f aca="false">MONTH(A1586)+100</f>
        <v>112</v>
      </c>
      <c r="H1586" s="0" t="n">
        <f aca="false">IF(MONTH(A1586)=MONTH(A1585),H1585+1,1001)</f>
        <v>1114</v>
      </c>
      <c r="I1586" s="0" t="str">
        <f aca="false">YEAR(A1586)&amp;RIGHT(G1586,2)&amp;RIGHT(H1586,3)</f>
        <v>202112114</v>
      </c>
      <c r="J1586" s="122" t="s">
        <v>6323</v>
      </c>
      <c r="K1586" s="0" t="s">
        <v>1461</v>
      </c>
      <c r="L1586" s="0" t="s">
        <v>159</v>
      </c>
      <c r="M1586" s="0" t="s">
        <v>2313</v>
      </c>
      <c r="N1586" s="0" t="s">
        <v>72</v>
      </c>
      <c r="O1586" s="7" t="n">
        <v>0.640972222222222</v>
      </c>
      <c r="P1586" s="7" t="n">
        <v>0.640972222222222</v>
      </c>
      <c r="Q1586" s="0" t="s">
        <v>1462</v>
      </c>
      <c r="S1586" s="0" t="s">
        <v>120</v>
      </c>
      <c r="T1586" s="0" t="s">
        <v>6095</v>
      </c>
    </row>
    <row r="1587" customFormat="false" ht="15" hidden="false" customHeight="false" outlineLevel="0" collapsed="false">
      <c r="A1587" s="170" t="n">
        <v>44558</v>
      </c>
      <c r="B1587" s="0" t="s">
        <v>5579</v>
      </c>
      <c r="C1587" s="1" t="n">
        <v>350</v>
      </c>
      <c r="D1587" s="0" t="s">
        <v>821</v>
      </c>
      <c r="E1587" s="122" t="s">
        <v>5580</v>
      </c>
      <c r="F1587" s="0" t="s">
        <v>6088</v>
      </c>
      <c r="G1587" s="174" t="n">
        <f aca="false">MONTH(A1587)+100</f>
        <v>112</v>
      </c>
      <c r="H1587" s="0" t="n">
        <f aca="false">IF(MONTH(A1587)=MONTH(A1586),H1586+1,1001)</f>
        <v>1115</v>
      </c>
      <c r="I1587" s="0" t="str">
        <f aca="false">YEAR(A1587)&amp;RIGHT(G1587,2)&amp;RIGHT(H1587,3)</f>
        <v>202112115</v>
      </c>
      <c r="J1587" s="122" t="s">
        <v>7281</v>
      </c>
      <c r="K1587" s="0" t="s">
        <v>5581</v>
      </c>
      <c r="L1587" s="0" t="s">
        <v>131</v>
      </c>
      <c r="M1587" s="0" t="s">
        <v>2313</v>
      </c>
      <c r="N1587" s="0" t="s">
        <v>72</v>
      </c>
      <c r="O1587" s="7" t="n">
        <v>0.640972222222222</v>
      </c>
      <c r="P1587" s="7" t="n">
        <v>0.640972222222222</v>
      </c>
      <c r="Q1587" s="0" t="s">
        <v>5582</v>
      </c>
      <c r="R1587" s="0" t="s">
        <v>5583</v>
      </c>
      <c r="S1587" s="0" t="s">
        <v>120</v>
      </c>
      <c r="T1587" s="0" t="s">
        <v>6095</v>
      </c>
    </row>
    <row r="1588" customFormat="false" ht="15" hidden="true" customHeight="false" outlineLevel="0" collapsed="false">
      <c r="A1588" s="170" t="n">
        <v>44558</v>
      </c>
      <c r="B1588" s="0" t="s">
        <v>5584</v>
      </c>
      <c r="C1588" s="1" t="n">
        <v>400</v>
      </c>
      <c r="D1588" s="0" t="s">
        <v>104</v>
      </c>
      <c r="E1588" s="0" t="s">
        <v>5585</v>
      </c>
      <c r="G1588" s="174" t="n">
        <f aca="false">MONTH(A1588)+100</f>
        <v>112</v>
      </c>
      <c r="H1588" s="0" t="n">
        <f aca="false">IF(MONTH(A1588)=MONTH(A1587),H1587+1,1001)</f>
        <v>1116</v>
      </c>
      <c r="I1588" s="0" t="str">
        <f aca="false">YEAR(A1588)&amp;RIGHT(G1588,2)&amp;RIGHT(H1588,3)</f>
        <v>202112116</v>
      </c>
      <c r="J1588" s="122" t="s">
        <v>7282</v>
      </c>
      <c r="L1588" s="0" t="s">
        <v>113</v>
      </c>
      <c r="M1588" s="0" t="s">
        <v>2313</v>
      </c>
      <c r="N1588" s="0" t="s">
        <v>80</v>
      </c>
      <c r="O1588" s="7" t="n">
        <v>0.304861111111111</v>
      </c>
      <c r="P1588" s="7" t="n">
        <v>0.336111111111111</v>
      </c>
      <c r="Q1588" s="0" t="s">
        <v>2016</v>
      </c>
      <c r="S1588" s="0" t="s">
        <v>120</v>
      </c>
      <c r="T1588" s="0" t="s">
        <v>6095</v>
      </c>
    </row>
    <row r="1589" customFormat="false" ht="15" hidden="true" customHeight="false" outlineLevel="0" collapsed="false">
      <c r="A1589" s="170" t="n">
        <v>44558</v>
      </c>
      <c r="B1589" s="0" t="s">
        <v>4674</v>
      </c>
      <c r="C1589" s="1" t="n">
        <v>350</v>
      </c>
      <c r="D1589" s="0" t="s">
        <v>104</v>
      </c>
      <c r="E1589" s="0" t="s">
        <v>2015</v>
      </c>
      <c r="G1589" s="174" t="n">
        <f aca="false">MONTH(A1589)+100</f>
        <v>112</v>
      </c>
      <c r="H1589" s="0" t="n">
        <f aca="false">IF(MONTH(A1589)=MONTH(A1588),H1588+1,1001)</f>
        <v>1117</v>
      </c>
      <c r="I1589" s="0" t="str">
        <f aca="false">YEAR(A1589)&amp;RIGHT(G1589,2)&amp;RIGHT(H1589,3)</f>
        <v>202112117</v>
      </c>
      <c r="J1589" s="122" t="s">
        <v>6457</v>
      </c>
      <c r="L1589" s="0" t="s">
        <v>113</v>
      </c>
      <c r="M1589" s="0" t="s">
        <v>2313</v>
      </c>
      <c r="N1589" s="0" t="s">
        <v>80</v>
      </c>
      <c r="O1589" s="7" t="n">
        <v>0.358333333333333</v>
      </c>
      <c r="P1589" s="7" t="n">
        <v>0.361111111111111</v>
      </c>
      <c r="Q1589" s="0" t="s">
        <v>5586</v>
      </c>
      <c r="S1589" s="0" t="s">
        <v>120</v>
      </c>
      <c r="T1589" s="0" t="s">
        <v>6095</v>
      </c>
    </row>
    <row r="1590" customFormat="false" ht="15" hidden="true" customHeight="false" outlineLevel="0" collapsed="false">
      <c r="A1590" s="170" t="n">
        <v>44558</v>
      </c>
      <c r="B1590" s="0" t="s">
        <v>5587</v>
      </c>
      <c r="C1590" s="1" t="n">
        <v>300</v>
      </c>
      <c r="D1590" s="0" t="s">
        <v>104</v>
      </c>
      <c r="E1590" s="0" t="s">
        <v>5588</v>
      </c>
      <c r="G1590" s="174" t="n">
        <f aca="false">MONTH(A1590)+100</f>
        <v>112</v>
      </c>
      <c r="H1590" s="0" t="n">
        <f aca="false">IF(MONTH(A1590)=MONTH(A1589),H1589+1,1001)</f>
        <v>1118</v>
      </c>
      <c r="I1590" s="0" t="str">
        <f aca="false">YEAR(A1590)&amp;RIGHT(G1590,2)&amp;RIGHT(H1590,3)</f>
        <v>202112118</v>
      </c>
      <c r="J1590" s="122" t="s">
        <v>7283</v>
      </c>
      <c r="K1590" s="0" t="s">
        <v>3636</v>
      </c>
      <c r="L1590" s="0" t="s">
        <v>183</v>
      </c>
      <c r="M1590" s="0" t="s">
        <v>2313</v>
      </c>
      <c r="N1590" s="0" t="s">
        <v>80</v>
      </c>
      <c r="O1590" s="7" t="n">
        <v>0.473611111111111</v>
      </c>
      <c r="P1590" s="7" t="n">
        <v>0.484027777777778</v>
      </c>
      <c r="Q1590" s="0" t="s">
        <v>5589</v>
      </c>
      <c r="S1590" s="0" t="s">
        <v>120</v>
      </c>
      <c r="T1590" s="0" t="s">
        <v>6095</v>
      </c>
    </row>
    <row r="1591" customFormat="false" ht="15" hidden="true" customHeight="false" outlineLevel="0" collapsed="false">
      <c r="A1591" s="170" t="n">
        <v>44558</v>
      </c>
      <c r="B1591" s="0" t="s">
        <v>5587</v>
      </c>
      <c r="C1591" s="1" t="n">
        <v>300</v>
      </c>
      <c r="D1591" s="0" t="s">
        <v>104</v>
      </c>
      <c r="E1591" s="0" t="s">
        <v>5590</v>
      </c>
      <c r="G1591" s="174" t="n">
        <f aca="false">MONTH(A1591)+100</f>
        <v>112</v>
      </c>
      <c r="H1591" s="0" t="n">
        <f aca="false">IF(MONTH(A1591)=MONTH(A1590),H1590+1,1001)</f>
        <v>1119</v>
      </c>
      <c r="I1591" s="0" t="str">
        <f aca="false">YEAR(A1591)&amp;RIGHT(G1591,2)&amp;RIGHT(H1591,3)</f>
        <v>202112119</v>
      </c>
      <c r="J1591" s="122" t="s">
        <v>7284</v>
      </c>
      <c r="K1591" s="0" t="s">
        <v>3636</v>
      </c>
      <c r="L1591" s="0" t="s">
        <v>183</v>
      </c>
      <c r="M1591" s="0" t="s">
        <v>2313</v>
      </c>
      <c r="N1591" s="0" t="s">
        <v>80</v>
      </c>
      <c r="O1591" s="7" t="n">
        <v>0.531944444444444</v>
      </c>
      <c r="P1591" s="7" t="n">
        <v>0.533333333333333</v>
      </c>
      <c r="Q1591" s="0" t="s">
        <v>5591</v>
      </c>
      <c r="S1591" s="0" t="s">
        <v>120</v>
      </c>
      <c r="T1591" s="0" t="s">
        <v>6095</v>
      </c>
    </row>
    <row r="1592" customFormat="false" ht="15" hidden="true" customHeight="false" outlineLevel="0" collapsed="false">
      <c r="A1592" s="170" t="n">
        <v>44558</v>
      </c>
      <c r="B1592" s="0" t="s">
        <v>1089</v>
      </c>
      <c r="C1592" s="1" t="n">
        <v>400</v>
      </c>
      <c r="D1592" s="0" t="s">
        <v>104</v>
      </c>
      <c r="E1592" s="0" t="s">
        <v>5592</v>
      </c>
      <c r="G1592" s="174" t="n">
        <f aca="false">MONTH(A1592)+100</f>
        <v>112</v>
      </c>
      <c r="H1592" s="0" t="n">
        <f aca="false">IF(MONTH(A1592)=MONTH(A1591),H1591+1,1001)</f>
        <v>1120</v>
      </c>
      <c r="I1592" s="0" t="str">
        <f aca="false">YEAR(A1592)&amp;RIGHT(G1592,2)&amp;RIGHT(H1592,3)</f>
        <v>202112120</v>
      </c>
      <c r="J1592" s="122" t="s">
        <v>7285</v>
      </c>
      <c r="L1592" s="0" t="s">
        <v>131</v>
      </c>
      <c r="M1592" s="0" t="s">
        <v>2313</v>
      </c>
      <c r="N1592" s="0" t="s">
        <v>80</v>
      </c>
      <c r="O1592" s="7" t="n">
        <v>0.572222222222222</v>
      </c>
      <c r="P1592" s="7" t="n">
        <v>0.613194444444444</v>
      </c>
      <c r="Q1592" s="0" t="s">
        <v>5593</v>
      </c>
      <c r="S1592" s="0" t="s">
        <v>120</v>
      </c>
      <c r="T1592" s="0" t="s">
        <v>6095</v>
      </c>
    </row>
    <row r="1593" customFormat="false" ht="15" hidden="true" customHeight="false" outlineLevel="0" collapsed="false">
      <c r="A1593" s="170" t="n">
        <v>44558</v>
      </c>
      <c r="B1593" s="0" t="s">
        <v>1089</v>
      </c>
      <c r="C1593" s="1" t="n">
        <v>350</v>
      </c>
      <c r="D1593" s="0" t="s">
        <v>104</v>
      </c>
      <c r="E1593" s="0" t="s">
        <v>5594</v>
      </c>
      <c r="G1593" s="174" t="n">
        <f aca="false">MONTH(A1593)+100</f>
        <v>112</v>
      </c>
      <c r="H1593" s="0" t="n">
        <f aca="false">IF(MONTH(A1593)=MONTH(A1592),H1592+1,1001)</f>
        <v>1121</v>
      </c>
      <c r="I1593" s="0" t="str">
        <f aca="false">YEAR(A1593)&amp;RIGHT(G1593,2)&amp;RIGHT(H1593,3)</f>
        <v>202112121</v>
      </c>
      <c r="J1593" s="122" t="s">
        <v>7286</v>
      </c>
      <c r="L1593" s="0" t="s">
        <v>131</v>
      </c>
      <c r="M1593" s="0" t="s">
        <v>2313</v>
      </c>
      <c r="N1593" s="0" t="s">
        <v>80</v>
      </c>
      <c r="O1593" s="7" t="n">
        <v>0.636805555555555</v>
      </c>
      <c r="P1593" s="7" t="n">
        <v>0.640972222222222</v>
      </c>
      <c r="Q1593" s="0" t="s">
        <v>5595</v>
      </c>
      <c r="S1593" s="0" t="s">
        <v>120</v>
      </c>
      <c r="T1593" s="0" t="s">
        <v>6095</v>
      </c>
    </row>
    <row r="1594" customFormat="false" ht="15" hidden="false" customHeight="false" outlineLevel="0" collapsed="false">
      <c r="A1594" s="170" t="n">
        <v>44558</v>
      </c>
      <c r="B1594" s="0" t="s">
        <v>68</v>
      </c>
      <c r="C1594" s="1" t="n">
        <v>450</v>
      </c>
      <c r="D1594" s="0" t="s">
        <v>69</v>
      </c>
      <c r="E1594" s="0" t="s">
        <v>70</v>
      </c>
      <c r="G1594" s="174" t="n">
        <f aca="false">MONTH(A1594)+100</f>
        <v>112</v>
      </c>
      <c r="H1594" s="0" t="n">
        <f aca="false">IF(MONTH(A1594)=MONTH(A1593),H1593+1,1001)</f>
        <v>1122</v>
      </c>
      <c r="I1594" s="0" t="str">
        <f aca="false">YEAR(A1594)&amp;RIGHT(G1594,2)&amp;RIGHT(H1594,3)</f>
        <v>202112122</v>
      </c>
      <c r="J1594" s="122" t="n">
        <v>202003001</v>
      </c>
      <c r="K1594" s="0" t="s">
        <v>71</v>
      </c>
      <c r="L1594" s="0" t="s">
        <v>113</v>
      </c>
      <c r="M1594" s="0" t="s">
        <v>2313</v>
      </c>
      <c r="N1594" s="0" t="s">
        <v>80</v>
      </c>
      <c r="O1594" s="7" t="n">
        <v>0.715972222222222</v>
      </c>
      <c r="P1594" s="7" t="n">
        <v>0.7625</v>
      </c>
      <c r="Q1594" s="0" t="s">
        <v>74</v>
      </c>
      <c r="S1594" s="0" t="s">
        <v>120</v>
      </c>
      <c r="T1594" s="0" t="s">
        <v>6095</v>
      </c>
    </row>
    <row r="1595" customFormat="false" ht="15" hidden="false" customHeight="false" outlineLevel="0" collapsed="false">
      <c r="A1595" s="170" t="n">
        <v>44559</v>
      </c>
      <c r="B1595" s="0" t="s">
        <v>4931</v>
      </c>
      <c r="C1595" s="1" t="n">
        <v>430</v>
      </c>
      <c r="D1595" s="0" t="s">
        <v>821</v>
      </c>
      <c r="E1595" s="0" t="s">
        <v>4932</v>
      </c>
      <c r="G1595" s="174" t="n">
        <f aca="false">MONTH(A1595)+100</f>
        <v>112</v>
      </c>
      <c r="H1595" s="0" t="n">
        <f aca="false">IF(MONTH(A1595)=MONTH(A1594),H1594+1,1001)</f>
        <v>1123</v>
      </c>
      <c r="I1595" s="0" t="str">
        <f aca="false">YEAR(A1595)&amp;RIGHT(G1595,2)&amp;RIGHT(H1595,3)</f>
        <v>202112123</v>
      </c>
      <c r="J1595" s="122" t="s">
        <v>7121</v>
      </c>
      <c r="K1595" s="0" t="s">
        <v>4933</v>
      </c>
      <c r="L1595" s="0" t="s">
        <v>113</v>
      </c>
      <c r="M1595" s="0" t="s">
        <v>2313</v>
      </c>
      <c r="N1595" s="0" t="s">
        <v>72</v>
      </c>
      <c r="O1595" s="7" t="n">
        <v>0.497916666666667</v>
      </c>
      <c r="P1595" s="7" t="n">
        <v>0.497916666666667</v>
      </c>
      <c r="Q1595" s="0" t="s">
        <v>4934</v>
      </c>
      <c r="R1595" s="0" t="s">
        <v>5598</v>
      </c>
      <c r="S1595" s="0" t="s">
        <v>120</v>
      </c>
      <c r="T1595" s="0" t="s">
        <v>6089</v>
      </c>
    </row>
    <row r="1596" customFormat="false" ht="15" hidden="false" customHeight="false" outlineLevel="0" collapsed="false">
      <c r="A1596" s="170" t="n">
        <v>44559</v>
      </c>
      <c r="B1596" s="0" t="s">
        <v>5599</v>
      </c>
      <c r="C1596" s="1" t="n">
        <v>430</v>
      </c>
      <c r="D1596" s="0" t="s">
        <v>821</v>
      </c>
      <c r="E1596" s="0" t="s">
        <v>5600</v>
      </c>
      <c r="G1596" s="174" t="n">
        <f aca="false">MONTH(A1596)+100</f>
        <v>112</v>
      </c>
      <c r="H1596" s="0" t="n">
        <f aca="false">IF(MONTH(A1596)=MONTH(A1595),H1595+1,1001)</f>
        <v>1124</v>
      </c>
      <c r="I1596" s="0" t="str">
        <f aca="false">YEAR(A1596)&amp;RIGHT(G1596,2)&amp;RIGHT(H1596,3)</f>
        <v>202112124</v>
      </c>
      <c r="J1596" s="122" t="s">
        <v>7287</v>
      </c>
      <c r="K1596" s="0" t="s">
        <v>5601</v>
      </c>
      <c r="L1596" s="0" t="s">
        <v>113</v>
      </c>
      <c r="M1596" s="0" t="s">
        <v>2313</v>
      </c>
      <c r="N1596" s="0" t="s">
        <v>80</v>
      </c>
      <c r="O1596" s="7" t="n">
        <v>0.588194444444444</v>
      </c>
      <c r="P1596" s="7" t="n">
        <v>0.591666666666667</v>
      </c>
      <c r="Q1596" s="0" t="s">
        <v>5602</v>
      </c>
      <c r="S1596" s="0" t="s">
        <v>120</v>
      </c>
      <c r="T1596" s="0" t="s">
        <v>6089</v>
      </c>
    </row>
    <row r="1597" customFormat="false" ht="15" hidden="false" customHeight="false" outlineLevel="0" collapsed="false">
      <c r="A1597" s="170" t="n">
        <v>44559</v>
      </c>
      <c r="B1597" s="0" t="s">
        <v>5579</v>
      </c>
      <c r="C1597" s="1" t="n">
        <v>350</v>
      </c>
      <c r="D1597" s="0" t="s">
        <v>821</v>
      </c>
      <c r="E1597" s="0" t="s">
        <v>5580</v>
      </c>
      <c r="G1597" s="174" t="n">
        <f aca="false">MONTH(A1597)+100</f>
        <v>112</v>
      </c>
      <c r="H1597" s="0" t="n">
        <f aca="false">IF(MONTH(A1597)=MONTH(A1596),H1596+1,1001)</f>
        <v>1125</v>
      </c>
      <c r="I1597" s="0" t="str">
        <f aca="false">YEAR(A1597)&amp;RIGHT(G1597,2)&amp;RIGHT(H1597,3)</f>
        <v>202112125</v>
      </c>
      <c r="J1597" s="122" t="s">
        <v>7281</v>
      </c>
      <c r="K1597" s="0" t="s">
        <v>5581</v>
      </c>
      <c r="L1597" s="0" t="s">
        <v>131</v>
      </c>
      <c r="M1597" s="0" t="s">
        <v>2313</v>
      </c>
      <c r="N1597" s="0" t="s">
        <v>80</v>
      </c>
      <c r="O1597" s="7" t="n">
        <v>0.679166666666667</v>
      </c>
      <c r="P1597" s="7" t="n">
        <v>0.70625</v>
      </c>
      <c r="Q1597" s="0" t="s">
        <v>5582</v>
      </c>
      <c r="R1597" s="0" t="s">
        <v>4413</v>
      </c>
      <c r="S1597" s="0" t="s">
        <v>120</v>
      </c>
      <c r="T1597" s="0" t="s">
        <v>6089</v>
      </c>
    </row>
    <row r="1598" customFormat="false" ht="15" hidden="true" customHeight="false" outlineLevel="0" collapsed="false">
      <c r="A1598" s="170" t="n">
        <v>44559</v>
      </c>
      <c r="B1598" s="0" t="s">
        <v>520</v>
      </c>
      <c r="C1598" s="1" t="n">
        <v>300</v>
      </c>
      <c r="D1598" s="0" t="s">
        <v>104</v>
      </c>
      <c r="E1598" s="0" t="s">
        <v>5603</v>
      </c>
      <c r="G1598" s="174" t="n">
        <f aca="false">MONTH(A1598)+100</f>
        <v>112</v>
      </c>
      <c r="H1598" s="0" t="n">
        <f aca="false">IF(MONTH(A1598)=MONTH(A1597),H1597+1,1001)</f>
        <v>1126</v>
      </c>
      <c r="I1598" s="0" t="str">
        <f aca="false">YEAR(A1598)&amp;RIGHT(G1598,2)&amp;RIGHT(H1598,3)</f>
        <v>202112126</v>
      </c>
      <c r="J1598" s="122" t="s">
        <v>7288</v>
      </c>
      <c r="L1598" s="0" t="s">
        <v>113</v>
      </c>
      <c r="M1598" s="0" t="s">
        <v>2313</v>
      </c>
      <c r="N1598" s="0" t="s">
        <v>80</v>
      </c>
      <c r="O1598" s="7" t="n">
        <v>0.361805555555556</v>
      </c>
      <c r="P1598" s="7" t="n">
        <v>0.392361111111111</v>
      </c>
      <c r="Q1598" s="0" t="s">
        <v>5604</v>
      </c>
      <c r="S1598" s="0" t="s">
        <v>120</v>
      </c>
      <c r="T1598" s="0" t="s">
        <v>6089</v>
      </c>
    </row>
    <row r="1599" customFormat="false" ht="15" hidden="true" customHeight="false" outlineLevel="0" collapsed="false">
      <c r="A1599" s="170" t="n">
        <v>44559</v>
      </c>
      <c r="B1599" s="0" t="s">
        <v>5607</v>
      </c>
      <c r="C1599" s="1" t="n">
        <v>300</v>
      </c>
      <c r="D1599" s="0" t="s">
        <v>104</v>
      </c>
      <c r="E1599" s="0" t="s">
        <v>5608</v>
      </c>
      <c r="G1599" s="174" t="n">
        <f aca="false">MONTH(A1599)+100</f>
        <v>112</v>
      </c>
      <c r="H1599" s="0" t="n">
        <f aca="false">IF(MONTH(A1599)=MONTH(A1598),H1598+1,1001)</f>
        <v>1127</v>
      </c>
      <c r="I1599" s="0" t="str">
        <f aca="false">YEAR(A1599)&amp;RIGHT(G1599,2)&amp;RIGHT(H1599,3)</f>
        <v>202112127</v>
      </c>
      <c r="J1599" s="122" t="s">
        <v>7289</v>
      </c>
      <c r="L1599" s="0" t="s">
        <v>113</v>
      </c>
      <c r="M1599" s="0" t="s">
        <v>2313</v>
      </c>
      <c r="N1599" s="0" t="s">
        <v>80</v>
      </c>
      <c r="O1599" s="7" t="n">
        <v>0.432638888888889</v>
      </c>
      <c r="P1599" s="7" t="n">
        <v>0.455555555555556</v>
      </c>
      <c r="Q1599" s="0" t="s">
        <v>5609</v>
      </c>
      <c r="S1599" s="0" t="s">
        <v>120</v>
      </c>
      <c r="T1599" s="0" t="s">
        <v>6089</v>
      </c>
    </row>
    <row r="1600" customFormat="false" ht="15" hidden="true" customHeight="false" outlineLevel="0" collapsed="false">
      <c r="A1600" s="170" t="n">
        <v>44559</v>
      </c>
      <c r="B1600" s="0" t="s">
        <v>5610</v>
      </c>
      <c r="C1600" s="1" t="n">
        <v>350</v>
      </c>
      <c r="D1600" s="0" t="s">
        <v>104</v>
      </c>
      <c r="E1600" s="0" t="s">
        <v>5611</v>
      </c>
      <c r="G1600" s="174" t="n">
        <f aca="false">MONTH(A1600)+100</f>
        <v>112</v>
      </c>
      <c r="H1600" s="0" t="n">
        <f aca="false">IF(MONTH(A1600)=MONTH(A1599),H1599+1,1001)</f>
        <v>1128</v>
      </c>
      <c r="I1600" s="0" t="str">
        <f aca="false">YEAR(A1600)&amp;RIGHT(G1600,2)&amp;RIGHT(H1600,3)</f>
        <v>202112128</v>
      </c>
      <c r="J1600" s="122" t="s">
        <v>7290</v>
      </c>
      <c r="L1600" s="0" t="s">
        <v>187</v>
      </c>
      <c r="N1600" s="0" t="s">
        <v>80</v>
      </c>
      <c r="O1600" s="7" t="n">
        <v>0.519444444444444</v>
      </c>
      <c r="P1600" s="7" t="n">
        <v>0.522916666666667</v>
      </c>
      <c r="Q1600" s="0" t="s">
        <v>5612</v>
      </c>
      <c r="R1600" s="0" t="s">
        <v>4413</v>
      </c>
      <c r="S1600" s="0" t="s">
        <v>120</v>
      </c>
      <c r="T1600" s="0" t="s">
        <v>6089</v>
      </c>
    </row>
    <row r="1601" customFormat="false" ht="15" hidden="true" customHeight="false" outlineLevel="0" collapsed="false">
      <c r="A1601" s="170" t="n">
        <v>44559</v>
      </c>
      <c r="B1601" s="0" t="s">
        <v>5613</v>
      </c>
      <c r="C1601" s="1" t="n">
        <v>350</v>
      </c>
      <c r="D1601" s="0" t="s">
        <v>104</v>
      </c>
      <c r="E1601" s="0" t="s">
        <v>5614</v>
      </c>
      <c r="G1601" s="174" t="n">
        <f aca="false">MONTH(A1601)+100</f>
        <v>112</v>
      </c>
      <c r="H1601" s="0" t="n">
        <f aca="false">IF(MONTH(A1601)=MONTH(A1600),H1600+1,1001)</f>
        <v>1129</v>
      </c>
      <c r="I1601" s="0" t="str">
        <f aca="false">YEAR(A1601)&amp;RIGHT(G1601,2)&amp;RIGHT(H1601,3)</f>
        <v>202112129</v>
      </c>
      <c r="J1601" s="122" t="s">
        <v>7291</v>
      </c>
      <c r="L1601" s="0" t="s">
        <v>183</v>
      </c>
      <c r="N1601" s="0" t="s">
        <v>80</v>
      </c>
      <c r="O1601" s="7" t="n">
        <v>0.711805555555555</v>
      </c>
      <c r="P1601" s="7" t="n">
        <v>0.725</v>
      </c>
      <c r="Q1601" s="0" t="s">
        <v>5615</v>
      </c>
      <c r="R1601" s="0" t="s">
        <v>4413</v>
      </c>
      <c r="S1601" s="0" t="s">
        <v>120</v>
      </c>
      <c r="T1601" s="0" t="s">
        <v>6089</v>
      </c>
    </row>
    <row r="1602" customFormat="false" ht="15" hidden="true" customHeight="false" outlineLevel="0" collapsed="false">
      <c r="A1602" s="170" t="n">
        <v>44559</v>
      </c>
      <c r="B1602" s="0" t="s">
        <v>5616</v>
      </c>
      <c r="C1602" s="1" t="n">
        <v>300</v>
      </c>
      <c r="D1602" s="0" t="s">
        <v>104</v>
      </c>
      <c r="E1602" s="0" t="s">
        <v>5617</v>
      </c>
      <c r="G1602" s="174" t="n">
        <f aca="false">MONTH(A1602)+100</f>
        <v>112</v>
      </c>
      <c r="H1602" s="0" t="n">
        <f aca="false">IF(MONTH(A1602)=MONTH(A1601),H1601+1,1001)</f>
        <v>1130</v>
      </c>
      <c r="I1602" s="0" t="str">
        <f aca="false">YEAR(A1602)&amp;RIGHT(G1602,2)&amp;RIGHT(H1602,3)</f>
        <v>202112130</v>
      </c>
      <c r="J1602" s="122" t="s">
        <v>7292</v>
      </c>
      <c r="L1602" s="0" t="s">
        <v>183</v>
      </c>
      <c r="M1602" s="0" t="s">
        <v>2313</v>
      </c>
      <c r="N1602" s="0" t="s">
        <v>80</v>
      </c>
      <c r="O1602" s="7" t="n">
        <v>0.740277777777778</v>
      </c>
      <c r="P1602" s="7" t="n">
        <v>0.757638888888889</v>
      </c>
      <c r="Q1602" s="0" t="s">
        <v>5618</v>
      </c>
      <c r="S1602" s="0" t="s">
        <v>120</v>
      </c>
      <c r="T1602" s="0" t="s">
        <v>6089</v>
      </c>
    </row>
    <row r="1603" customFormat="false" ht="15" hidden="false" customHeight="false" outlineLevel="0" collapsed="false">
      <c r="A1603" s="170" t="n">
        <v>44560</v>
      </c>
      <c r="B1603" s="0" t="s">
        <v>5620</v>
      </c>
      <c r="C1603" s="1" t="n">
        <v>400</v>
      </c>
      <c r="D1603" s="0" t="s">
        <v>821</v>
      </c>
      <c r="E1603" s="0" t="s">
        <v>5621</v>
      </c>
      <c r="G1603" s="174" t="n">
        <f aca="false">MONTH(A1603)+100</f>
        <v>112</v>
      </c>
      <c r="H1603" s="0" t="n">
        <f aca="false">IF(MONTH(A1603)=MONTH(A1602),H1602+1,1001)</f>
        <v>1131</v>
      </c>
      <c r="I1603" s="0" t="str">
        <f aca="false">YEAR(A1603)&amp;RIGHT(G1603,2)&amp;RIGHT(H1603,3)</f>
        <v>202112131</v>
      </c>
      <c r="J1603" s="122" t="s">
        <v>7293</v>
      </c>
      <c r="K1603" s="0" t="s">
        <v>2308</v>
      </c>
      <c r="L1603" s="0" t="s">
        <v>314</v>
      </c>
      <c r="M1603" s="0" t="s">
        <v>2313</v>
      </c>
      <c r="N1603" s="0" t="s">
        <v>80</v>
      </c>
      <c r="O1603" s="7" t="n">
        <v>0.441666666666667</v>
      </c>
      <c r="P1603" s="7" t="n">
        <v>0.463888888888889</v>
      </c>
      <c r="Q1603" s="0" t="s">
        <v>5622</v>
      </c>
      <c r="S1603" s="0" t="s">
        <v>120</v>
      </c>
      <c r="T1603" s="0" t="s">
        <v>6097</v>
      </c>
    </row>
    <row r="1604" customFormat="false" ht="15" hidden="false" customHeight="false" outlineLevel="0" collapsed="false">
      <c r="A1604" s="170" t="n">
        <v>44560</v>
      </c>
      <c r="B1604" s="0" t="s">
        <v>5623</v>
      </c>
      <c r="C1604" s="1" t="n">
        <v>400</v>
      </c>
      <c r="D1604" s="0" t="s">
        <v>821</v>
      </c>
      <c r="E1604" s="0" t="s">
        <v>5624</v>
      </c>
      <c r="G1604" s="174" t="n">
        <f aca="false">MONTH(A1604)+100</f>
        <v>112</v>
      </c>
      <c r="H1604" s="0" t="n">
        <f aca="false">IF(MONTH(A1604)=MONTH(A1603),H1603+1,1001)</f>
        <v>1132</v>
      </c>
      <c r="I1604" s="0" t="str">
        <f aca="false">YEAR(A1604)&amp;RIGHT(G1604,2)&amp;RIGHT(H1604,3)</f>
        <v>202112132</v>
      </c>
      <c r="J1604" s="122" t="s">
        <v>7294</v>
      </c>
      <c r="K1604" s="0" t="s">
        <v>5625</v>
      </c>
      <c r="L1604" s="0" t="s">
        <v>1159</v>
      </c>
      <c r="M1604" s="0" t="s">
        <v>2313</v>
      </c>
      <c r="N1604" s="0" t="s">
        <v>72</v>
      </c>
      <c r="O1604" s="7" t="n">
        <v>0.525</v>
      </c>
      <c r="P1604" s="7" t="n">
        <v>0.525</v>
      </c>
      <c r="Q1604" s="0" t="s">
        <v>5626</v>
      </c>
      <c r="R1604" s="0" t="s">
        <v>5627</v>
      </c>
      <c r="S1604" s="0" t="s">
        <v>120</v>
      </c>
      <c r="T1604" s="0" t="s">
        <v>6097</v>
      </c>
    </row>
    <row r="1605" customFormat="false" ht="15" hidden="false" customHeight="false" outlineLevel="0" collapsed="false">
      <c r="A1605" s="170" t="n">
        <v>44560</v>
      </c>
      <c r="B1605" s="0" t="s">
        <v>3094</v>
      </c>
      <c r="C1605" s="1" t="n">
        <v>300</v>
      </c>
      <c r="D1605" s="0" t="s">
        <v>821</v>
      </c>
      <c r="E1605" s="0" t="s">
        <v>3095</v>
      </c>
      <c r="G1605" s="174" t="n">
        <f aca="false">MONTH(A1605)+100</f>
        <v>112</v>
      </c>
      <c r="H1605" s="0" t="n">
        <f aca="false">IF(MONTH(A1605)=MONTH(A1604),H1604+1,1001)</f>
        <v>1133</v>
      </c>
      <c r="I1605" s="0" t="str">
        <f aca="false">YEAR(A1605)&amp;RIGHT(G1605,2)&amp;RIGHT(H1605,3)</f>
        <v>202112133</v>
      </c>
      <c r="J1605" s="122" t="s">
        <v>6707</v>
      </c>
      <c r="K1605" s="0" t="s">
        <v>3096</v>
      </c>
      <c r="L1605" s="0" t="s">
        <v>183</v>
      </c>
      <c r="M1605" s="0" t="s">
        <v>2313</v>
      </c>
      <c r="N1605" s="0" t="s">
        <v>72</v>
      </c>
      <c r="O1605" s="7" t="n">
        <v>0.644444444444444</v>
      </c>
      <c r="P1605" s="7" t="n">
        <v>0.644444444444444</v>
      </c>
      <c r="Q1605" s="0" t="s">
        <v>3097</v>
      </c>
      <c r="R1605" s="0" t="s">
        <v>5397</v>
      </c>
      <c r="S1605" s="0" t="s">
        <v>120</v>
      </c>
      <c r="T1605" s="0" t="s">
        <v>6097</v>
      </c>
    </row>
    <row r="1606" customFormat="false" ht="15" hidden="false" customHeight="false" outlineLevel="0" collapsed="false">
      <c r="A1606" s="170" t="n">
        <v>44560</v>
      </c>
      <c r="B1606" s="0" t="s">
        <v>5579</v>
      </c>
      <c r="C1606" s="1" t="n">
        <v>350</v>
      </c>
      <c r="D1606" s="0" t="s">
        <v>821</v>
      </c>
      <c r="E1606" s="0" t="s">
        <v>5580</v>
      </c>
      <c r="G1606" s="174" t="n">
        <f aca="false">MONTH(A1606)+100</f>
        <v>112</v>
      </c>
      <c r="H1606" s="0" t="n">
        <f aca="false">IF(MONTH(A1606)=MONTH(A1605),H1605+1,1001)</f>
        <v>1134</v>
      </c>
      <c r="I1606" s="0" t="str">
        <f aca="false">YEAR(A1606)&amp;RIGHT(G1606,2)&amp;RIGHT(H1606,3)</f>
        <v>202112134</v>
      </c>
      <c r="J1606" s="122" t="s">
        <v>7281</v>
      </c>
      <c r="K1606" s="0" t="s">
        <v>5581</v>
      </c>
      <c r="L1606" s="0" t="s">
        <v>131</v>
      </c>
      <c r="M1606" s="0" t="s">
        <v>2313</v>
      </c>
      <c r="N1606" s="0" t="s">
        <v>80</v>
      </c>
      <c r="O1606" s="7" t="n">
        <v>0.713194444444444</v>
      </c>
      <c r="P1606" s="7" t="n">
        <v>0.75</v>
      </c>
      <c r="Q1606" s="0" t="s">
        <v>5582</v>
      </c>
      <c r="S1606" s="0" t="s">
        <v>120</v>
      </c>
      <c r="T1606" s="0" t="s">
        <v>6097</v>
      </c>
    </row>
    <row r="1607" customFormat="false" ht="15" hidden="true" customHeight="false" outlineLevel="0" collapsed="false">
      <c r="A1607" s="170" t="n">
        <v>44560</v>
      </c>
      <c r="B1607" s="0" t="s">
        <v>2354</v>
      </c>
      <c r="C1607" s="1" t="n">
        <v>300</v>
      </c>
      <c r="D1607" s="0" t="s">
        <v>104</v>
      </c>
      <c r="E1607" s="0" t="s">
        <v>5628</v>
      </c>
      <c r="G1607" s="174" t="n">
        <f aca="false">MONTH(A1607)+100</f>
        <v>112</v>
      </c>
      <c r="H1607" s="0" t="n">
        <f aca="false">IF(MONTH(A1607)=MONTH(A1606),H1606+1,1001)</f>
        <v>1135</v>
      </c>
      <c r="I1607" s="0" t="str">
        <f aca="false">YEAR(A1607)&amp;RIGHT(G1607,2)&amp;RIGHT(H1607,3)</f>
        <v>202112135</v>
      </c>
      <c r="J1607" s="122" t="s">
        <v>7295</v>
      </c>
      <c r="L1607" s="0" t="s">
        <v>131</v>
      </c>
      <c r="M1607" s="0" t="s">
        <v>2313</v>
      </c>
      <c r="N1607" s="0" t="s">
        <v>80</v>
      </c>
      <c r="O1607" s="7" t="n">
        <v>0.339583333333333</v>
      </c>
      <c r="P1607" s="7" t="n">
        <v>0.366666666666667</v>
      </c>
      <c r="Q1607" s="0" t="s">
        <v>5629</v>
      </c>
      <c r="S1607" s="0" t="s">
        <v>120</v>
      </c>
      <c r="T1607" s="0" t="s">
        <v>6097</v>
      </c>
    </row>
    <row r="1608" customFormat="false" ht="15" hidden="true" customHeight="false" outlineLevel="0" collapsed="false">
      <c r="A1608" s="170" t="n">
        <v>44560</v>
      </c>
      <c r="B1608" s="0" t="s">
        <v>5630</v>
      </c>
      <c r="C1608" s="1" t="n">
        <v>350</v>
      </c>
      <c r="D1608" s="0" t="s">
        <v>104</v>
      </c>
      <c r="E1608" s="0" t="s">
        <v>5631</v>
      </c>
      <c r="G1608" s="174" t="n">
        <f aca="false">MONTH(A1608)+100</f>
        <v>112</v>
      </c>
      <c r="H1608" s="0" t="n">
        <f aca="false">IF(MONTH(A1608)=MONTH(A1607),H1607+1,1001)</f>
        <v>1136</v>
      </c>
      <c r="I1608" s="0" t="str">
        <f aca="false">YEAR(A1608)&amp;RIGHT(G1608,2)&amp;RIGHT(H1608,3)</f>
        <v>202112136</v>
      </c>
      <c r="J1608" s="122" t="s">
        <v>7296</v>
      </c>
      <c r="L1608" s="0" t="s">
        <v>183</v>
      </c>
      <c r="M1608" s="0" t="s">
        <v>2313</v>
      </c>
      <c r="N1608" s="0" t="s">
        <v>80</v>
      </c>
      <c r="O1608" s="7" t="n">
        <v>0.380555555555556</v>
      </c>
      <c r="P1608" s="7" t="n">
        <v>0.392361111111111</v>
      </c>
      <c r="Q1608" s="0" t="s">
        <v>5632</v>
      </c>
      <c r="S1608" s="0" t="s">
        <v>120</v>
      </c>
      <c r="T1608" s="0" t="s">
        <v>6097</v>
      </c>
    </row>
    <row r="1609" customFormat="false" ht="15" hidden="true" customHeight="false" outlineLevel="0" collapsed="false">
      <c r="A1609" s="170" t="n">
        <v>44560</v>
      </c>
      <c r="B1609" s="0" t="s">
        <v>2948</v>
      </c>
      <c r="C1609" s="1" t="n">
        <v>300</v>
      </c>
      <c r="D1609" s="0" t="s">
        <v>104</v>
      </c>
      <c r="E1609" s="0" t="s">
        <v>5633</v>
      </c>
      <c r="G1609" s="174" t="n">
        <f aca="false">MONTH(A1609)+100</f>
        <v>112</v>
      </c>
      <c r="H1609" s="0" t="n">
        <f aca="false">IF(MONTH(A1609)=MONTH(A1608),H1608+1,1001)</f>
        <v>1137</v>
      </c>
      <c r="I1609" s="0" t="str">
        <f aca="false">YEAR(A1609)&amp;RIGHT(G1609,2)&amp;RIGHT(H1609,3)</f>
        <v>202112137</v>
      </c>
      <c r="J1609" s="122" t="s">
        <v>7297</v>
      </c>
      <c r="L1609" s="0" t="s">
        <v>100</v>
      </c>
      <c r="M1609" s="0" t="s">
        <v>2313</v>
      </c>
      <c r="N1609" s="0" t="s">
        <v>80</v>
      </c>
      <c r="O1609" s="7" t="n">
        <v>0.621527777777778</v>
      </c>
      <c r="P1609" s="7" t="n">
        <v>0.644444444444444</v>
      </c>
      <c r="Q1609" s="0" t="s">
        <v>5634</v>
      </c>
      <c r="S1609" s="0" t="s">
        <v>120</v>
      </c>
      <c r="T1609" s="0" t="s">
        <v>6097</v>
      </c>
    </row>
    <row r="1610" customFormat="false" ht="15" hidden="true" customHeight="false" outlineLevel="0" collapsed="false">
      <c r="A1610" s="170" t="n">
        <v>44560</v>
      </c>
      <c r="B1610" s="0" t="s">
        <v>5635</v>
      </c>
      <c r="C1610" s="1" t="n">
        <v>300</v>
      </c>
      <c r="D1610" s="0" t="s">
        <v>104</v>
      </c>
      <c r="E1610" s="0" t="s">
        <v>5636</v>
      </c>
      <c r="G1610" s="174" t="n">
        <f aca="false">MONTH(A1610)+100</f>
        <v>112</v>
      </c>
      <c r="H1610" s="0" t="n">
        <f aca="false">IF(MONTH(A1610)=MONTH(A1609),H1609+1,1001)</f>
        <v>1138</v>
      </c>
      <c r="I1610" s="0" t="str">
        <f aca="false">YEAR(A1610)&amp;RIGHT(G1610,2)&amp;RIGHT(H1610,3)</f>
        <v>202112138</v>
      </c>
      <c r="J1610" s="122" t="s">
        <v>7298</v>
      </c>
      <c r="L1610" s="0" t="s">
        <v>100</v>
      </c>
      <c r="M1610" s="0" t="s">
        <v>2313</v>
      </c>
      <c r="N1610" s="0" t="s">
        <v>80</v>
      </c>
      <c r="O1610" s="7" t="n">
        <v>0.665972222222222</v>
      </c>
      <c r="P1610" s="7" t="n">
        <v>0.68125</v>
      </c>
      <c r="Q1610" s="0" t="s">
        <v>5637</v>
      </c>
      <c r="S1610" s="0" t="s">
        <v>120</v>
      </c>
      <c r="T1610" s="0" t="s">
        <v>6097</v>
      </c>
    </row>
    <row r="1611" customFormat="false" ht="15" hidden="true" customHeight="false" outlineLevel="0" collapsed="false">
      <c r="A1611" s="170" t="n">
        <v>44560</v>
      </c>
      <c r="B1611" s="0" t="s">
        <v>5638</v>
      </c>
      <c r="C1611" s="1" t="n">
        <v>450</v>
      </c>
      <c r="D1611" s="0" t="s">
        <v>104</v>
      </c>
      <c r="E1611" s="0" t="s">
        <v>5639</v>
      </c>
      <c r="G1611" s="174" t="n">
        <f aca="false">MONTH(A1611)+100</f>
        <v>112</v>
      </c>
      <c r="H1611" s="0" t="n">
        <f aca="false">IF(MONTH(A1611)=MONTH(A1610),H1610+1,1001)</f>
        <v>1139</v>
      </c>
      <c r="I1611" s="0" t="str">
        <f aca="false">YEAR(A1611)&amp;RIGHT(G1611,2)&amp;RIGHT(H1611,3)</f>
        <v>202112139</v>
      </c>
      <c r="J1611" s="122" t="s">
        <v>7299</v>
      </c>
      <c r="L1611" s="0" t="s">
        <v>183</v>
      </c>
      <c r="M1611" s="0" t="s">
        <v>2313</v>
      </c>
      <c r="N1611" s="0" t="s">
        <v>80</v>
      </c>
      <c r="O1611" s="7" t="n">
        <v>0.775</v>
      </c>
      <c r="P1611" s="7" t="n">
        <v>0.788888888888889</v>
      </c>
      <c r="Q1611" s="0" t="s">
        <v>5640</v>
      </c>
      <c r="S1611" s="0" t="s">
        <v>120</v>
      </c>
      <c r="T1611" s="0" t="s">
        <v>6097</v>
      </c>
    </row>
    <row r="1612" customFormat="false" ht="15" hidden="true" customHeight="false" outlineLevel="0" collapsed="false">
      <c r="A1612" s="170" t="n">
        <v>44561</v>
      </c>
      <c r="B1612" s="0" t="s">
        <v>3634</v>
      </c>
      <c r="C1612" s="1" t="n">
        <v>300</v>
      </c>
      <c r="D1612" s="0" t="s">
        <v>104</v>
      </c>
      <c r="E1612" s="0" t="s">
        <v>3635</v>
      </c>
      <c r="G1612" s="174" t="n">
        <f aca="false">MONTH(A1612)+100</f>
        <v>112</v>
      </c>
      <c r="H1612" s="0" t="n">
        <f aca="false">IF(MONTH(A1612)=MONTH(A1611),H1611+1,1001)</f>
        <v>1140</v>
      </c>
      <c r="I1612" s="0" t="str">
        <f aca="false">YEAR(A1612)&amp;RIGHT(G1612,2)&amp;RIGHT(H1612,3)</f>
        <v>202112140</v>
      </c>
      <c r="J1612" s="122" t="s">
        <v>6826</v>
      </c>
      <c r="K1612" s="0" t="s">
        <v>3636</v>
      </c>
      <c r="L1612" s="0" t="s">
        <v>183</v>
      </c>
      <c r="M1612" s="0" t="s">
        <v>2313</v>
      </c>
      <c r="N1612" s="0" t="s">
        <v>80</v>
      </c>
      <c r="O1612" s="7" t="n">
        <v>0.407638888888889</v>
      </c>
      <c r="P1612" s="7" t="n">
        <v>0.410416666666667</v>
      </c>
      <c r="Q1612" s="0" t="s">
        <v>3637</v>
      </c>
      <c r="S1612" s="0" t="s">
        <v>120</v>
      </c>
      <c r="T1612" s="0" t="s">
        <v>5143</v>
      </c>
    </row>
    <row r="1613" customFormat="false" ht="15" hidden="true" customHeight="false" outlineLevel="0" collapsed="false">
      <c r="A1613" s="170" t="n">
        <v>44561</v>
      </c>
      <c r="B1613" s="0" t="s">
        <v>2354</v>
      </c>
      <c r="C1613" s="1" t="n">
        <v>350</v>
      </c>
      <c r="D1613" s="0" t="s">
        <v>104</v>
      </c>
      <c r="E1613" s="0" t="s">
        <v>5642</v>
      </c>
      <c r="G1613" s="174" t="n">
        <f aca="false">MONTH(A1613)+100</f>
        <v>112</v>
      </c>
      <c r="H1613" s="0" t="n">
        <f aca="false">IF(MONTH(A1613)=MONTH(A1612),H1612+1,1001)</f>
        <v>1141</v>
      </c>
      <c r="I1613" s="0" t="str">
        <f aca="false">YEAR(A1613)&amp;RIGHT(G1613,2)&amp;RIGHT(H1613,3)</f>
        <v>202112141</v>
      </c>
      <c r="J1613" s="122" t="s">
        <v>7300</v>
      </c>
      <c r="L1613" s="0" t="s">
        <v>131</v>
      </c>
      <c r="M1613" s="0" t="s">
        <v>2313</v>
      </c>
      <c r="N1613" s="0" t="s">
        <v>80</v>
      </c>
      <c r="O1613" s="7" t="n">
        <v>0.468055555555555</v>
      </c>
      <c r="P1613" s="7" t="n">
        <v>0.491666666666667</v>
      </c>
      <c r="Q1613" s="0" t="s">
        <v>5643</v>
      </c>
      <c r="S1613" s="0" t="s">
        <v>120</v>
      </c>
      <c r="T1613" s="0" t="s">
        <v>5143</v>
      </c>
    </row>
    <row r="1614" customFormat="false" ht="15" hidden="true" customHeight="false" outlineLevel="0" collapsed="false">
      <c r="A1614" s="170" t="n">
        <v>44561</v>
      </c>
      <c r="B1614" s="0" t="s">
        <v>5644</v>
      </c>
      <c r="C1614" s="1" t="n">
        <v>250</v>
      </c>
      <c r="D1614" s="0" t="s">
        <v>104</v>
      </c>
      <c r="E1614" s="0" t="s">
        <v>5645</v>
      </c>
      <c r="G1614" s="174" t="n">
        <f aca="false">MONTH(A1614)+100</f>
        <v>112</v>
      </c>
      <c r="H1614" s="0" t="n">
        <f aca="false">IF(MONTH(A1614)=MONTH(A1613),H1613+1,1001)</f>
        <v>1142</v>
      </c>
      <c r="I1614" s="0" t="str">
        <f aca="false">YEAR(A1614)&amp;RIGHT(G1614,2)&amp;RIGHT(H1614,3)</f>
        <v>202112142</v>
      </c>
      <c r="J1614" s="122" t="s">
        <v>7301</v>
      </c>
      <c r="L1614" s="0" t="s">
        <v>131</v>
      </c>
      <c r="M1614" s="0" t="s">
        <v>2313</v>
      </c>
      <c r="N1614" s="0" t="s">
        <v>80</v>
      </c>
      <c r="O1614" s="7" t="n">
        <v>0.514583333333333</v>
      </c>
      <c r="P1614" s="7" t="n">
        <v>0.531944444444444</v>
      </c>
      <c r="Q1614" s="0" t="s">
        <v>5646</v>
      </c>
      <c r="S1614" s="0" t="s">
        <v>120</v>
      </c>
      <c r="T1614" s="0" t="s">
        <v>5143</v>
      </c>
    </row>
    <row r="1615" customFormat="false" ht="15" hidden="true" customHeight="false" outlineLevel="0" collapsed="false">
      <c r="A1615" s="170" t="n">
        <v>44564</v>
      </c>
      <c r="B1615" s="0" t="s">
        <v>2839</v>
      </c>
      <c r="C1615" s="1" t="n">
        <v>400</v>
      </c>
      <c r="D1615" s="0" t="s">
        <v>104</v>
      </c>
      <c r="E1615" s="0" t="s">
        <v>4141</v>
      </c>
      <c r="G1615" s="174" t="n">
        <f aca="false">MONTH(A1615)+100</f>
        <v>101</v>
      </c>
      <c r="H1615" s="0" t="n">
        <f aca="false">IF(MONTH(A1615)=MONTH(A1614),H1614+1,1001)</f>
        <v>1001</v>
      </c>
      <c r="I1615" s="0" t="str">
        <f aca="false">YEAR(A1615)&amp;RIGHT(G1615,2)&amp;RIGHT(H1615,3)</f>
        <v>202201001</v>
      </c>
      <c r="J1615" s="122" t="s">
        <v>6947</v>
      </c>
      <c r="L1615" s="0" t="s">
        <v>131</v>
      </c>
      <c r="M1615" s="0" t="s">
        <v>2313</v>
      </c>
      <c r="N1615" s="0" t="s">
        <v>80</v>
      </c>
      <c r="O1615" s="7" t="n">
        <v>0.379861111111111</v>
      </c>
      <c r="P1615" s="7" t="n">
        <v>0.422222222222222</v>
      </c>
      <c r="Q1615" s="0" t="s">
        <v>4142</v>
      </c>
      <c r="S1615" s="0" t="s">
        <v>75</v>
      </c>
      <c r="T1615" s="0" t="s">
        <v>6091</v>
      </c>
    </row>
    <row r="1616" customFormat="false" ht="15" hidden="true" customHeight="false" outlineLevel="0" collapsed="false">
      <c r="A1616" s="170" t="n">
        <v>44564</v>
      </c>
      <c r="B1616" s="0" t="s">
        <v>204</v>
      </c>
      <c r="C1616" s="1" t="n">
        <v>450</v>
      </c>
      <c r="D1616" s="0" t="s">
        <v>104</v>
      </c>
      <c r="E1616" s="0" t="s">
        <v>205</v>
      </c>
      <c r="G1616" s="174" t="n">
        <f aca="false">MONTH(A1616)+100</f>
        <v>101</v>
      </c>
      <c r="H1616" s="0" t="n">
        <f aca="false">IF(MONTH(A1616)=MONTH(A1615),H1615+1,1001)</f>
        <v>1002</v>
      </c>
      <c r="I1616" s="0" t="str">
        <f aca="false">YEAR(A1616)&amp;RIGHT(G1616,2)&amp;RIGHT(H1616,3)</f>
        <v>202201002</v>
      </c>
      <c r="J1616" s="122" t="s">
        <v>6107</v>
      </c>
      <c r="K1616" s="0" t="s">
        <v>204</v>
      </c>
      <c r="L1616" s="0" t="s">
        <v>79</v>
      </c>
      <c r="M1616" s="0" t="s">
        <v>2313</v>
      </c>
      <c r="N1616" s="0" t="s">
        <v>80</v>
      </c>
      <c r="O1616" s="7" t="n">
        <v>0.489583333333333</v>
      </c>
      <c r="P1616" s="7" t="n">
        <v>0.521527777777778</v>
      </c>
      <c r="Q1616" s="0" t="s">
        <v>207</v>
      </c>
      <c r="S1616" s="0" t="s">
        <v>75</v>
      </c>
      <c r="T1616" s="0" t="s">
        <v>6091</v>
      </c>
    </row>
    <row r="1617" customFormat="false" ht="15" hidden="true" customHeight="false" outlineLevel="0" collapsed="false">
      <c r="A1617" s="170" t="n">
        <v>44564</v>
      </c>
      <c r="B1617" s="0" t="s">
        <v>2609</v>
      </c>
      <c r="C1617" s="1" t="n">
        <v>400</v>
      </c>
      <c r="D1617" s="0" t="s">
        <v>104</v>
      </c>
      <c r="E1617" s="0" t="s">
        <v>2610</v>
      </c>
      <c r="G1617" s="174" t="n">
        <f aca="false">MONTH(A1617)+100</f>
        <v>101</v>
      </c>
      <c r="H1617" s="0" t="n">
        <f aca="false">IF(MONTH(A1617)=MONTH(A1616),H1616+1,1001)</f>
        <v>1003</v>
      </c>
      <c r="I1617" s="0" t="str">
        <f aca="false">YEAR(A1617)&amp;RIGHT(G1617,2)&amp;RIGHT(H1617,3)</f>
        <v>202201003</v>
      </c>
      <c r="J1617" s="122" t="s">
        <v>6600</v>
      </c>
      <c r="K1617" s="0" t="s">
        <v>2609</v>
      </c>
      <c r="L1617" s="0" t="s">
        <v>187</v>
      </c>
      <c r="M1617" s="0" t="s">
        <v>2313</v>
      </c>
      <c r="N1617" s="0" t="s">
        <v>80</v>
      </c>
      <c r="O1617" s="7" t="n">
        <v>0.830555555555556</v>
      </c>
      <c r="P1617" s="7" t="n">
        <v>0.850694444444444</v>
      </c>
      <c r="Q1617" s="0" t="s">
        <v>2611</v>
      </c>
      <c r="S1617" s="0" t="s">
        <v>75</v>
      </c>
      <c r="T1617" s="0" t="s">
        <v>6091</v>
      </c>
    </row>
    <row r="1618" customFormat="false" ht="15" hidden="true" customHeight="false" outlineLevel="0" collapsed="false">
      <c r="A1618" s="170" t="n">
        <v>44565</v>
      </c>
      <c r="B1618" s="0" t="s">
        <v>5246</v>
      </c>
      <c r="C1618" s="1" t="n">
        <v>450</v>
      </c>
      <c r="D1618" s="0" t="s">
        <v>104</v>
      </c>
      <c r="E1618" s="0" t="s">
        <v>5651</v>
      </c>
      <c r="G1618" s="174" t="n">
        <f aca="false">MONTH(A1618)+100</f>
        <v>101</v>
      </c>
      <c r="H1618" s="0" t="n">
        <f aca="false">IF(MONTH(A1618)=MONTH(A1617),H1617+1,1001)</f>
        <v>1004</v>
      </c>
      <c r="I1618" s="0" t="str">
        <f aca="false">YEAR(A1618)&amp;RIGHT(G1618,2)&amp;RIGHT(H1618,3)</f>
        <v>202201004</v>
      </c>
      <c r="J1618" s="122" t="s">
        <v>7302</v>
      </c>
      <c r="L1618" s="0" t="s">
        <v>100</v>
      </c>
      <c r="M1618" s="0" t="s">
        <v>2313</v>
      </c>
      <c r="N1618" s="0" t="s">
        <v>80</v>
      </c>
      <c r="O1618" s="7" t="n">
        <v>0.785416666666667</v>
      </c>
      <c r="P1618" s="7" t="n">
        <v>0.798611111111111</v>
      </c>
      <c r="Q1618" s="0" t="s">
        <v>5652</v>
      </c>
      <c r="S1618" s="0" t="s">
        <v>75</v>
      </c>
      <c r="T1618" s="0" t="s">
        <v>6095</v>
      </c>
    </row>
    <row r="1619" customFormat="false" ht="15" hidden="true" customHeight="false" outlineLevel="0" collapsed="false">
      <c r="A1619" s="170" t="n">
        <v>44565</v>
      </c>
      <c r="B1619" s="0" t="s">
        <v>5653</v>
      </c>
      <c r="C1619" s="1" t="n">
        <v>350</v>
      </c>
      <c r="D1619" s="0" t="s">
        <v>104</v>
      </c>
      <c r="E1619" s="0" t="s">
        <v>5654</v>
      </c>
      <c r="G1619" s="174" t="n">
        <f aca="false">MONTH(A1619)+100</f>
        <v>101</v>
      </c>
      <c r="H1619" s="0" t="n">
        <f aca="false">IF(MONTH(A1619)=MONTH(A1618),H1618+1,1001)</f>
        <v>1005</v>
      </c>
      <c r="I1619" s="0" t="str">
        <f aca="false">YEAR(A1619)&amp;RIGHT(G1619,2)&amp;RIGHT(H1619,3)</f>
        <v>202201005</v>
      </c>
      <c r="J1619" s="122" t="s">
        <v>7303</v>
      </c>
      <c r="L1619" s="0" t="s">
        <v>100</v>
      </c>
      <c r="M1619" s="0" t="s">
        <v>2313</v>
      </c>
      <c r="N1619" s="0" t="s">
        <v>80</v>
      </c>
      <c r="O1619" s="7" t="n">
        <v>0.820138888888889</v>
      </c>
      <c r="P1619" s="7" t="n">
        <v>0.8375</v>
      </c>
      <c r="Q1619" s="0" t="s">
        <v>5655</v>
      </c>
      <c r="S1619" s="0" t="s">
        <v>75</v>
      </c>
      <c r="T1619" s="0" t="s">
        <v>6095</v>
      </c>
    </row>
    <row r="1620" customFormat="false" ht="15" hidden="false" customHeight="false" outlineLevel="0" collapsed="false">
      <c r="A1620" s="170" t="n">
        <v>44566</v>
      </c>
      <c r="B1620" s="0" t="s">
        <v>68</v>
      </c>
      <c r="C1620" s="1" t="n">
        <v>450</v>
      </c>
      <c r="D1620" s="0" t="s">
        <v>69</v>
      </c>
      <c r="E1620" s="0" t="s">
        <v>70</v>
      </c>
      <c r="G1620" s="174" t="n">
        <f aca="false">MONTH(A1620)+100</f>
        <v>101</v>
      </c>
      <c r="H1620" s="0" t="n">
        <f aca="false">IF(MONTH(A1620)=MONTH(A1619),H1619+1,1001)</f>
        <v>1006</v>
      </c>
      <c r="I1620" s="0" t="str">
        <f aca="false">YEAR(A1620)&amp;RIGHT(G1620,2)&amp;RIGHT(H1620,3)</f>
        <v>202201006</v>
      </c>
      <c r="J1620" s="122" t="n">
        <v>202003001</v>
      </c>
      <c r="K1620" s="0" t="s">
        <v>71</v>
      </c>
      <c r="L1620" s="0" t="s">
        <v>113</v>
      </c>
      <c r="M1620" s="0" t="s">
        <v>2313</v>
      </c>
      <c r="N1620" s="0" t="s">
        <v>80</v>
      </c>
      <c r="O1620" s="7" t="n">
        <v>0.445833333333333</v>
      </c>
      <c r="P1620" s="7" t="n">
        <v>0.446527777777778</v>
      </c>
      <c r="Q1620" s="0" t="s">
        <v>74</v>
      </c>
      <c r="S1620" s="0" t="s">
        <v>75</v>
      </c>
      <c r="T1620" s="0" t="s">
        <v>6089</v>
      </c>
    </row>
    <row r="1621" customFormat="false" ht="15" hidden="true" customHeight="false" outlineLevel="0" collapsed="false">
      <c r="A1621" s="170" t="n">
        <v>44567</v>
      </c>
      <c r="B1621" s="0" t="s">
        <v>5657</v>
      </c>
      <c r="C1621" s="1" t="n">
        <v>300</v>
      </c>
      <c r="D1621" s="0" t="s">
        <v>104</v>
      </c>
      <c r="E1621" s="0" t="s">
        <v>5658</v>
      </c>
      <c r="G1621" s="174" t="n">
        <f aca="false">MONTH(A1621)+100</f>
        <v>101</v>
      </c>
      <c r="H1621" s="0" t="n">
        <f aca="false">IF(MONTH(A1621)=MONTH(A1620),H1620+1,1001)</f>
        <v>1007</v>
      </c>
      <c r="I1621" s="0" t="str">
        <f aca="false">YEAR(A1621)&amp;RIGHT(G1621,2)&amp;RIGHT(H1621,3)</f>
        <v>202201007</v>
      </c>
      <c r="J1621" s="122" t="s">
        <v>7304</v>
      </c>
      <c r="L1621" s="0" t="s">
        <v>159</v>
      </c>
      <c r="M1621" s="0" t="s">
        <v>2313</v>
      </c>
      <c r="N1621" s="0" t="s">
        <v>80</v>
      </c>
      <c r="O1621" s="7" t="n">
        <v>0.411111111111111</v>
      </c>
      <c r="P1621" s="7" t="n">
        <v>0.427777777777778</v>
      </c>
      <c r="Q1621" s="0" t="s">
        <v>5659</v>
      </c>
      <c r="S1621" s="0" t="s">
        <v>75</v>
      </c>
      <c r="T1621" s="0" t="s">
        <v>6097</v>
      </c>
    </row>
    <row r="1622" customFormat="false" ht="15" hidden="true" customHeight="false" outlineLevel="0" collapsed="false">
      <c r="A1622" s="170" t="n">
        <v>44567</v>
      </c>
      <c r="B1622" s="0" t="s">
        <v>1493</v>
      </c>
      <c r="C1622" s="1" t="n">
        <v>300</v>
      </c>
      <c r="D1622" s="0" t="s">
        <v>104</v>
      </c>
      <c r="E1622" s="0" t="s">
        <v>5660</v>
      </c>
      <c r="G1622" s="174" t="n">
        <f aca="false">MONTH(A1622)+100</f>
        <v>101</v>
      </c>
      <c r="H1622" s="0" t="n">
        <f aca="false">IF(MONTH(A1622)=MONTH(A1621),H1621+1,1001)</f>
        <v>1008</v>
      </c>
      <c r="I1622" s="0" t="str">
        <f aca="false">YEAR(A1622)&amp;RIGHT(G1622,2)&amp;RIGHT(H1622,3)</f>
        <v>202201008</v>
      </c>
      <c r="J1622" s="122" t="s">
        <v>7305</v>
      </c>
      <c r="L1622" s="0" t="s">
        <v>159</v>
      </c>
      <c r="M1622" s="0" t="s">
        <v>2313</v>
      </c>
      <c r="N1622" s="0" t="s">
        <v>80</v>
      </c>
      <c r="O1622" s="7" t="n">
        <v>0.450694444444444</v>
      </c>
      <c r="P1622" s="7" t="n">
        <v>0.468055555555555</v>
      </c>
      <c r="Q1622" s="0" t="s">
        <v>5661</v>
      </c>
      <c r="S1622" s="0" t="s">
        <v>75</v>
      </c>
      <c r="T1622" s="0" t="s">
        <v>6097</v>
      </c>
    </row>
    <row r="1623" customFormat="false" ht="15" hidden="true" customHeight="false" outlineLevel="0" collapsed="false">
      <c r="A1623" s="170" t="n">
        <v>44567</v>
      </c>
      <c r="B1623" s="0" t="s">
        <v>5443</v>
      </c>
      <c r="C1623" s="1" t="n">
        <v>300</v>
      </c>
      <c r="D1623" s="0" t="s">
        <v>104</v>
      </c>
      <c r="E1623" s="0" t="s">
        <v>5662</v>
      </c>
      <c r="G1623" s="174" t="n">
        <f aca="false">MONTH(A1623)+100</f>
        <v>101</v>
      </c>
      <c r="H1623" s="0" t="n">
        <f aca="false">IF(MONTH(A1623)=MONTH(A1622),H1622+1,1001)</f>
        <v>1009</v>
      </c>
      <c r="I1623" s="0" t="str">
        <f aca="false">YEAR(A1623)&amp;RIGHT(G1623,2)&amp;RIGHT(H1623,3)</f>
        <v>202201009</v>
      </c>
      <c r="J1623" s="122" t="s">
        <v>7306</v>
      </c>
      <c r="L1623" s="0" t="s">
        <v>79</v>
      </c>
      <c r="M1623" s="0" t="s">
        <v>2313</v>
      </c>
      <c r="N1623" s="0" t="s">
        <v>80</v>
      </c>
      <c r="O1623" s="7" t="n">
        <v>0.603472222222222</v>
      </c>
      <c r="P1623" s="7" t="n">
        <v>0.635416666666667</v>
      </c>
      <c r="Q1623" s="0" t="s">
        <v>5663</v>
      </c>
      <c r="S1623" s="0" t="s">
        <v>75</v>
      </c>
      <c r="T1623" s="0" t="s">
        <v>6097</v>
      </c>
    </row>
    <row r="1624" customFormat="false" ht="15" hidden="true" customHeight="false" outlineLevel="0" collapsed="false">
      <c r="A1624" s="170" t="n">
        <v>44568</v>
      </c>
      <c r="B1624" s="0" t="s">
        <v>5670</v>
      </c>
      <c r="C1624" s="1" t="n">
        <v>400</v>
      </c>
      <c r="D1624" s="0" t="s">
        <v>104</v>
      </c>
      <c r="E1624" s="0" t="s">
        <v>5671</v>
      </c>
      <c r="G1624" s="174" t="n">
        <f aca="false">MONTH(A1624)+100</f>
        <v>101</v>
      </c>
      <c r="H1624" s="0" t="n">
        <f aca="false">IF(MONTH(A1624)=MONTH(A1623),H1623+1,1001)</f>
        <v>1010</v>
      </c>
      <c r="I1624" s="0" t="str">
        <f aca="false">YEAR(A1624)&amp;RIGHT(G1624,2)&amp;RIGHT(H1624,3)</f>
        <v>202201010</v>
      </c>
      <c r="J1624" s="122" t="s">
        <v>7307</v>
      </c>
      <c r="L1624" s="0" t="s">
        <v>100</v>
      </c>
      <c r="M1624" s="0" t="s">
        <v>2313</v>
      </c>
      <c r="N1624" s="0" t="s">
        <v>80</v>
      </c>
      <c r="O1624" s="7" t="n">
        <v>0.403472222222222</v>
      </c>
      <c r="P1624" s="7" t="n">
        <v>0.424305555555556</v>
      </c>
      <c r="Q1624" s="0" t="s">
        <v>5672</v>
      </c>
      <c r="S1624" s="0" t="s">
        <v>75</v>
      </c>
      <c r="T1624" s="0" t="s">
        <v>5143</v>
      </c>
    </row>
    <row r="1625" customFormat="false" ht="15" hidden="false" customHeight="false" outlineLevel="0" collapsed="false">
      <c r="A1625" s="170" t="n">
        <v>44569</v>
      </c>
      <c r="B1625" s="0" t="s">
        <v>5673</v>
      </c>
      <c r="C1625" s="1" t="n">
        <v>350</v>
      </c>
      <c r="D1625" s="0" t="s">
        <v>821</v>
      </c>
      <c r="E1625" s="0" t="s">
        <v>5674</v>
      </c>
      <c r="G1625" s="174" t="n">
        <f aca="false">MONTH(A1625)+100</f>
        <v>101</v>
      </c>
      <c r="H1625" s="0" t="n">
        <f aca="false">IF(MONTH(A1625)=MONTH(A1624),H1624+1,1001)</f>
        <v>1011</v>
      </c>
      <c r="I1625" s="0" t="str">
        <f aca="false">YEAR(A1625)&amp;RIGHT(G1625,2)&amp;RIGHT(H1625,3)</f>
        <v>202201011</v>
      </c>
      <c r="J1625" s="122" t="s">
        <v>7308</v>
      </c>
      <c r="K1625" s="0" t="s">
        <v>5675</v>
      </c>
      <c r="L1625" s="0" t="s">
        <v>100</v>
      </c>
      <c r="M1625" s="0" t="s">
        <v>2313</v>
      </c>
      <c r="N1625" s="0" t="s">
        <v>80</v>
      </c>
      <c r="O1625" s="7" t="n">
        <v>0.349305555555556</v>
      </c>
      <c r="P1625" s="7" t="n">
        <v>0.359027777777778</v>
      </c>
      <c r="Q1625" s="0" t="s">
        <v>5676</v>
      </c>
      <c r="R1625" s="0" t="s">
        <v>5677</v>
      </c>
      <c r="S1625" s="0" t="s">
        <v>115</v>
      </c>
      <c r="T1625" s="0" t="s">
        <v>6106</v>
      </c>
    </row>
    <row r="1626" customFormat="false" ht="15" hidden="true" customHeight="false" outlineLevel="0" collapsed="false">
      <c r="A1626" s="170" t="n">
        <v>44569</v>
      </c>
      <c r="B1626" s="0" t="s">
        <v>5678</v>
      </c>
      <c r="C1626" s="1" t="n">
        <v>300</v>
      </c>
      <c r="D1626" s="0" t="s">
        <v>104</v>
      </c>
      <c r="E1626" s="0" t="s">
        <v>5679</v>
      </c>
      <c r="G1626" s="174" t="n">
        <f aca="false">MONTH(A1626)+100</f>
        <v>101</v>
      </c>
      <c r="H1626" s="0" t="n">
        <f aca="false">IF(MONTH(A1626)=MONTH(A1625),H1625+1,1001)</f>
        <v>1012</v>
      </c>
      <c r="I1626" s="0" t="str">
        <f aca="false">YEAR(A1626)&amp;RIGHT(G1626,2)&amp;RIGHT(H1626,3)</f>
        <v>202201012</v>
      </c>
      <c r="J1626" s="122" t="s">
        <v>7309</v>
      </c>
      <c r="L1626" s="0" t="s">
        <v>100</v>
      </c>
      <c r="M1626" s="0" t="s">
        <v>2313</v>
      </c>
      <c r="N1626" s="0" t="s">
        <v>80</v>
      </c>
      <c r="O1626" s="7" t="n">
        <v>0.410416666666667</v>
      </c>
      <c r="P1626" s="7" t="n">
        <v>0.425694444444444</v>
      </c>
      <c r="Q1626" s="0" t="s">
        <v>5680</v>
      </c>
      <c r="S1626" s="0" t="s">
        <v>115</v>
      </c>
      <c r="T1626" s="0" t="s">
        <v>6106</v>
      </c>
    </row>
    <row r="1627" customFormat="false" ht="15" hidden="true" customHeight="false" outlineLevel="0" collapsed="false">
      <c r="A1627" s="170" t="n">
        <v>44569</v>
      </c>
      <c r="B1627" s="0" t="s">
        <v>5681</v>
      </c>
      <c r="C1627" s="1" t="n">
        <v>300</v>
      </c>
      <c r="D1627" s="0" t="s">
        <v>104</v>
      </c>
      <c r="E1627" s="0" t="s">
        <v>5682</v>
      </c>
      <c r="G1627" s="174" t="n">
        <f aca="false">MONTH(A1627)+100</f>
        <v>101</v>
      </c>
      <c r="H1627" s="0" t="n">
        <f aca="false">IF(MONTH(A1627)=MONTH(A1626),H1626+1,1001)</f>
        <v>1013</v>
      </c>
      <c r="I1627" s="0" t="str">
        <f aca="false">YEAR(A1627)&amp;RIGHT(G1627,2)&amp;RIGHT(H1627,3)</f>
        <v>202201013</v>
      </c>
      <c r="J1627" s="122" t="s">
        <v>7310</v>
      </c>
      <c r="L1627" s="0" t="s">
        <v>113</v>
      </c>
      <c r="M1627" s="0" t="s">
        <v>2313</v>
      </c>
      <c r="N1627" s="0" t="s">
        <v>80</v>
      </c>
      <c r="O1627" s="7" t="n">
        <v>0.445138888888889</v>
      </c>
      <c r="P1627" s="7" t="n">
        <v>0.472916666666667</v>
      </c>
      <c r="Q1627" s="0" t="s">
        <v>5683</v>
      </c>
      <c r="S1627" s="0" t="s">
        <v>115</v>
      </c>
      <c r="T1627" s="0" t="s">
        <v>6106</v>
      </c>
    </row>
    <row r="1628" customFormat="false" ht="15" hidden="true" customHeight="false" outlineLevel="0" collapsed="false">
      <c r="A1628" s="170" t="n">
        <v>44569</v>
      </c>
      <c r="B1628" s="0" t="s">
        <v>5684</v>
      </c>
      <c r="C1628" s="1" t="n">
        <v>300</v>
      </c>
      <c r="D1628" s="0" t="s">
        <v>104</v>
      </c>
      <c r="E1628" s="0" t="s">
        <v>5685</v>
      </c>
      <c r="G1628" s="174" t="n">
        <f aca="false">MONTH(A1628)+100</f>
        <v>101</v>
      </c>
      <c r="H1628" s="0" t="n">
        <f aca="false">IF(MONTH(A1628)=MONTH(A1627),H1627+1,1001)</f>
        <v>1014</v>
      </c>
      <c r="I1628" s="0" t="str">
        <f aca="false">YEAR(A1628)&amp;RIGHT(G1628,2)&amp;RIGHT(H1628,3)</f>
        <v>202201014</v>
      </c>
      <c r="J1628" s="122" t="s">
        <v>7311</v>
      </c>
      <c r="L1628" s="0" t="s">
        <v>159</v>
      </c>
      <c r="M1628" s="0" t="s">
        <v>2313</v>
      </c>
      <c r="N1628" s="0" t="s">
        <v>80</v>
      </c>
      <c r="O1628" s="7" t="n">
        <v>0.566666666666667</v>
      </c>
      <c r="P1628" s="7" t="n">
        <v>0.593055555555556</v>
      </c>
      <c r="Q1628" s="0" t="s">
        <v>5686</v>
      </c>
      <c r="S1628" s="0" t="s">
        <v>115</v>
      </c>
      <c r="T1628" s="0" t="s">
        <v>6106</v>
      </c>
    </row>
    <row r="1629" customFormat="false" ht="15" hidden="true" customHeight="false" outlineLevel="0" collapsed="false">
      <c r="A1629" s="170" t="n">
        <v>44569</v>
      </c>
      <c r="B1629" s="0" t="s">
        <v>5687</v>
      </c>
      <c r="C1629" s="1" t="n">
        <v>300</v>
      </c>
      <c r="D1629" s="0" t="s">
        <v>104</v>
      </c>
      <c r="E1629" s="0" t="s">
        <v>5688</v>
      </c>
      <c r="G1629" s="174" t="n">
        <f aca="false">MONTH(A1629)+100</f>
        <v>101</v>
      </c>
      <c r="H1629" s="0" t="n">
        <f aca="false">IF(MONTH(A1629)=MONTH(A1628),H1628+1,1001)</f>
        <v>1015</v>
      </c>
      <c r="I1629" s="0" t="str">
        <f aca="false">YEAR(A1629)&amp;RIGHT(G1629,2)&amp;RIGHT(H1629,3)</f>
        <v>202201015</v>
      </c>
      <c r="J1629" s="122" t="s">
        <v>7312</v>
      </c>
      <c r="L1629" s="0" t="s">
        <v>183</v>
      </c>
      <c r="M1629" s="0" t="s">
        <v>2313</v>
      </c>
      <c r="N1629" s="0" t="s">
        <v>80</v>
      </c>
      <c r="O1629" s="7" t="n">
        <v>0.677777777777778</v>
      </c>
      <c r="P1629" s="7" t="n">
        <v>0.704861111111111</v>
      </c>
      <c r="Q1629" s="0" t="s">
        <v>5689</v>
      </c>
      <c r="S1629" s="0" t="s">
        <v>115</v>
      </c>
      <c r="T1629" s="0" t="s">
        <v>6106</v>
      </c>
    </row>
    <row r="1630" customFormat="false" ht="15" hidden="true" customHeight="false" outlineLevel="0" collapsed="false">
      <c r="A1630" s="170" t="n">
        <v>44571</v>
      </c>
      <c r="B1630" s="0" t="s">
        <v>5692</v>
      </c>
      <c r="C1630" s="1" t="n">
        <v>400</v>
      </c>
      <c r="D1630" s="0" t="s">
        <v>104</v>
      </c>
      <c r="E1630" s="0" t="s">
        <v>5693</v>
      </c>
      <c r="G1630" s="174" t="n">
        <f aca="false">MONTH(A1630)+100</f>
        <v>101</v>
      </c>
      <c r="H1630" s="0" t="n">
        <f aca="false">IF(MONTH(A1630)=MONTH(A1629),H1629+1,1001)</f>
        <v>1016</v>
      </c>
      <c r="I1630" s="0" t="str">
        <f aca="false">YEAR(A1630)&amp;RIGHT(G1630,2)&amp;RIGHT(H1630,3)</f>
        <v>202201016</v>
      </c>
      <c r="J1630" s="122" t="s">
        <v>7313</v>
      </c>
      <c r="L1630" s="0" t="s">
        <v>79</v>
      </c>
      <c r="M1630" s="0" t="s">
        <v>2313</v>
      </c>
      <c r="N1630" s="0" t="s">
        <v>80</v>
      </c>
      <c r="O1630" s="7" t="n">
        <v>0.365972222222222</v>
      </c>
      <c r="P1630" s="7" t="n">
        <v>0.399305555555556</v>
      </c>
      <c r="Q1630" s="0" t="s">
        <v>5694</v>
      </c>
      <c r="S1630" s="0" t="s">
        <v>115</v>
      </c>
      <c r="T1630" s="0" t="s">
        <v>6091</v>
      </c>
    </row>
    <row r="1631" customFormat="false" ht="15" hidden="true" customHeight="false" outlineLevel="0" collapsed="false">
      <c r="A1631" s="170" t="n">
        <v>44571</v>
      </c>
      <c r="B1631" s="0" t="s">
        <v>2483</v>
      </c>
      <c r="C1631" s="1" t="n">
        <v>300</v>
      </c>
      <c r="D1631" s="0" t="s">
        <v>104</v>
      </c>
      <c r="E1631" s="0" t="s">
        <v>5695</v>
      </c>
      <c r="G1631" s="174" t="n">
        <f aca="false">MONTH(A1631)+100</f>
        <v>101</v>
      </c>
      <c r="H1631" s="0" t="n">
        <f aca="false">IF(MONTH(A1631)=MONTH(A1630),H1630+1,1001)</f>
        <v>1017</v>
      </c>
      <c r="I1631" s="0" t="str">
        <f aca="false">YEAR(A1631)&amp;RIGHT(G1631,2)&amp;RIGHT(H1631,3)</f>
        <v>202201017</v>
      </c>
      <c r="J1631" s="122" t="s">
        <v>7314</v>
      </c>
      <c r="L1631" s="0" t="s">
        <v>79</v>
      </c>
      <c r="M1631" s="0" t="s">
        <v>2313</v>
      </c>
      <c r="N1631" s="0" t="s">
        <v>80</v>
      </c>
      <c r="O1631" s="7" t="n">
        <v>0.4625</v>
      </c>
      <c r="P1631" s="7" t="n">
        <v>0.467361111111111</v>
      </c>
      <c r="Q1631" s="0" t="s">
        <v>5696</v>
      </c>
      <c r="S1631" s="0" t="s">
        <v>115</v>
      </c>
      <c r="T1631" s="0" t="s">
        <v>6091</v>
      </c>
    </row>
    <row r="1632" customFormat="false" ht="15" hidden="true" customHeight="false" outlineLevel="0" collapsed="false">
      <c r="A1632" s="170" t="n">
        <v>44571</v>
      </c>
      <c r="B1632" s="0" t="s">
        <v>2483</v>
      </c>
      <c r="C1632" s="1" t="n">
        <v>300</v>
      </c>
      <c r="D1632" s="0" t="s">
        <v>104</v>
      </c>
      <c r="E1632" s="0" t="s">
        <v>5697</v>
      </c>
      <c r="G1632" s="174" t="n">
        <f aca="false">MONTH(A1632)+100</f>
        <v>101</v>
      </c>
      <c r="H1632" s="0" t="n">
        <f aca="false">IF(MONTH(A1632)=MONTH(A1631),H1631+1,1001)</f>
        <v>1018</v>
      </c>
      <c r="I1632" s="0" t="str">
        <f aca="false">YEAR(A1632)&amp;RIGHT(G1632,2)&amp;RIGHT(H1632,3)</f>
        <v>202201018</v>
      </c>
      <c r="J1632" s="122" t="s">
        <v>7315</v>
      </c>
      <c r="L1632" s="0" t="s">
        <v>79</v>
      </c>
      <c r="M1632" s="0" t="s">
        <v>2313</v>
      </c>
      <c r="N1632" s="0" t="s">
        <v>80</v>
      </c>
      <c r="O1632" s="7" t="n">
        <v>0.477777777777778</v>
      </c>
      <c r="P1632" s="7" t="n">
        <v>0.485416666666667</v>
      </c>
      <c r="Q1632" s="0" t="s">
        <v>5698</v>
      </c>
      <c r="S1632" s="0" t="s">
        <v>115</v>
      </c>
      <c r="T1632" s="0" t="s">
        <v>6091</v>
      </c>
    </row>
    <row r="1633" customFormat="false" ht="15" hidden="true" customHeight="false" outlineLevel="0" collapsed="false">
      <c r="A1633" s="170" t="n">
        <v>44571</v>
      </c>
      <c r="B1633" s="0" t="s">
        <v>423</v>
      </c>
      <c r="C1633" s="1" t="n">
        <v>250</v>
      </c>
      <c r="D1633" s="0" t="s">
        <v>104</v>
      </c>
      <c r="E1633" s="0" t="s">
        <v>5699</v>
      </c>
      <c r="G1633" s="174" t="n">
        <f aca="false">MONTH(A1633)+100</f>
        <v>101</v>
      </c>
      <c r="H1633" s="0" t="n">
        <f aca="false">IF(MONTH(A1633)=MONTH(A1632),H1632+1,1001)</f>
        <v>1019</v>
      </c>
      <c r="I1633" s="0" t="str">
        <f aca="false">YEAR(A1633)&amp;RIGHT(G1633,2)&amp;RIGHT(H1633,3)</f>
        <v>202201019</v>
      </c>
      <c r="J1633" s="122" t="s">
        <v>7316</v>
      </c>
      <c r="L1633" s="0" t="s">
        <v>79</v>
      </c>
      <c r="M1633" s="0" t="s">
        <v>2313</v>
      </c>
      <c r="N1633" s="0" t="s">
        <v>80</v>
      </c>
      <c r="O1633" s="7" t="n">
        <v>0.493055555555556</v>
      </c>
      <c r="P1633" s="7" t="n">
        <v>0.508333333333333</v>
      </c>
      <c r="Q1633" s="0" t="s">
        <v>5700</v>
      </c>
      <c r="S1633" s="0" t="s">
        <v>115</v>
      </c>
      <c r="T1633" s="0" t="s">
        <v>6091</v>
      </c>
    </row>
    <row r="1634" customFormat="false" ht="15" hidden="true" customHeight="false" outlineLevel="0" collapsed="false">
      <c r="A1634" s="170" t="n">
        <v>44571</v>
      </c>
      <c r="B1634" s="0" t="s">
        <v>5702</v>
      </c>
      <c r="C1634" s="1" t="n">
        <v>400</v>
      </c>
      <c r="D1634" s="0" t="s">
        <v>104</v>
      </c>
      <c r="E1634" s="0" t="s">
        <v>5703</v>
      </c>
      <c r="G1634" s="174" t="n">
        <f aca="false">MONTH(A1634)+100</f>
        <v>101</v>
      </c>
      <c r="H1634" s="0" t="n">
        <f aca="false">IF(MONTH(A1634)=MONTH(A1633),H1633+1,1001)</f>
        <v>1020</v>
      </c>
      <c r="I1634" s="0" t="str">
        <f aca="false">YEAR(A1634)&amp;RIGHT(G1634,2)&amp;RIGHT(H1634,3)</f>
        <v>202201020</v>
      </c>
      <c r="J1634" s="122" t="s">
        <v>7317</v>
      </c>
      <c r="L1634" s="0" t="s">
        <v>314</v>
      </c>
      <c r="M1634" s="0" t="s">
        <v>2313</v>
      </c>
      <c r="N1634" s="0" t="s">
        <v>80</v>
      </c>
      <c r="O1634" s="7" t="n">
        <v>0.605555555555555</v>
      </c>
      <c r="P1634" s="7" t="n">
        <v>0.627777777777778</v>
      </c>
      <c r="Q1634" s="0" t="s">
        <v>5704</v>
      </c>
      <c r="S1634" s="0" t="s">
        <v>115</v>
      </c>
      <c r="T1634" s="0" t="s">
        <v>6091</v>
      </c>
    </row>
    <row r="1635" customFormat="false" ht="15" hidden="true" customHeight="false" outlineLevel="0" collapsed="false">
      <c r="A1635" s="170" t="n">
        <v>44572</v>
      </c>
      <c r="B1635" s="0" t="s">
        <v>1089</v>
      </c>
      <c r="C1635" s="1" t="n">
        <v>400</v>
      </c>
      <c r="D1635" s="0" t="s">
        <v>104</v>
      </c>
      <c r="E1635" s="0" t="s">
        <v>5707</v>
      </c>
      <c r="G1635" s="174" t="n">
        <f aca="false">MONTH(A1635)+100</f>
        <v>101</v>
      </c>
      <c r="H1635" s="0" t="n">
        <f aca="false">IF(MONTH(A1635)=MONTH(A1634),H1634+1,1001)</f>
        <v>1021</v>
      </c>
      <c r="I1635" s="0" t="str">
        <f aca="false">YEAR(A1635)&amp;RIGHT(G1635,2)&amp;RIGHT(H1635,3)</f>
        <v>202201021</v>
      </c>
      <c r="J1635" s="122" t="s">
        <v>7318</v>
      </c>
      <c r="L1635" s="0" t="s">
        <v>131</v>
      </c>
      <c r="M1635" s="0" t="s">
        <v>2313</v>
      </c>
      <c r="N1635" s="0" t="s">
        <v>80</v>
      </c>
      <c r="O1635" s="7" t="n">
        <v>0.382638888888889</v>
      </c>
      <c r="P1635" s="7" t="n">
        <v>0.409722222222222</v>
      </c>
      <c r="Q1635" s="0" t="s">
        <v>5708</v>
      </c>
      <c r="S1635" s="0" t="s">
        <v>115</v>
      </c>
      <c r="T1635" s="0" t="s">
        <v>6095</v>
      </c>
    </row>
    <row r="1636" customFormat="false" ht="15" hidden="true" customHeight="false" outlineLevel="0" collapsed="false">
      <c r="A1636" s="170" t="n">
        <v>44572</v>
      </c>
      <c r="B1636" s="0" t="s">
        <v>204</v>
      </c>
      <c r="C1636" s="1" t="n">
        <v>450</v>
      </c>
      <c r="D1636" s="0" t="s">
        <v>104</v>
      </c>
      <c r="E1636" s="0" t="s">
        <v>205</v>
      </c>
      <c r="G1636" s="174" t="n">
        <f aca="false">MONTH(A1636)+100</f>
        <v>101</v>
      </c>
      <c r="H1636" s="0" t="n">
        <f aca="false">IF(MONTH(A1636)=MONTH(A1635),H1635+1,1001)</f>
        <v>1022</v>
      </c>
      <c r="I1636" s="0" t="str">
        <f aca="false">YEAR(A1636)&amp;RIGHT(G1636,2)&amp;RIGHT(H1636,3)</f>
        <v>202201022</v>
      </c>
      <c r="J1636" s="122" t="s">
        <v>6107</v>
      </c>
      <c r="K1636" s="0" t="s">
        <v>204</v>
      </c>
      <c r="L1636" s="0" t="s">
        <v>79</v>
      </c>
      <c r="M1636" s="0" t="s">
        <v>2313</v>
      </c>
      <c r="N1636" s="0" t="s">
        <v>80</v>
      </c>
      <c r="O1636" s="7" t="n">
        <v>0.48125</v>
      </c>
      <c r="P1636" s="7" t="n">
        <v>0.511805555555555</v>
      </c>
      <c r="Q1636" s="0" t="s">
        <v>207</v>
      </c>
      <c r="S1636" s="0" t="s">
        <v>115</v>
      </c>
      <c r="T1636" s="0" t="s">
        <v>6095</v>
      </c>
    </row>
    <row r="1637" customFormat="false" ht="15" hidden="true" customHeight="false" outlineLevel="0" collapsed="false">
      <c r="A1637" s="170" t="n">
        <v>44573</v>
      </c>
      <c r="B1637" s="0" t="s">
        <v>5709</v>
      </c>
      <c r="C1637" s="1" t="n">
        <v>300</v>
      </c>
      <c r="D1637" s="0" t="s">
        <v>104</v>
      </c>
      <c r="E1637" s="0" t="s">
        <v>5710</v>
      </c>
      <c r="G1637" s="174" t="n">
        <f aca="false">MONTH(A1637)+100</f>
        <v>101</v>
      </c>
      <c r="H1637" s="0" t="n">
        <f aca="false">IF(MONTH(A1637)=MONTH(A1636),H1636+1,1001)</f>
        <v>1023</v>
      </c>
      <c r="I1637" s="0" t="str">
        <f aca="false">YEAR(A1637)&amp;RIGHT(G1637,2)&amp;RIGHT(H1637,3)</f>
        <v>202201023</v>
      </c>
      <c r="J1637" s="122" t="s">
        <v>7319</v>
      </c>
      <c r="L1637" s="0" t="s">
        <v>100</v>
      </c>
      <c r="M1637" s="0" t="s">
        <v>2313</v>
      </c>
      <c r="N1637" s="0" t="s">
        <v>80</v>
      </c>
      <c r="O1637" s="7" t="n">
        <v>0.465277777777778</v>
      </c>
      <c r="P1637" s="7" t="n">
        <v>0.467361111111111</v>
      </c>
      <c r="Q1637" s="0" t="s">
        <v>5711</v>
      </c>
      <c r="S1637" s="0" t="s">
        <v>115</v>
      </c>
      <c r="T1637" s="0" t="s">
        <v>6089</v>
      </c>
    </row>
    <row r="1638" customFormat="false" ht="15" hidden="false" customHeight="false" outlineLevel="0" collapsed="false">
      <c r="A1638" s="170" t="n">
        <v>44574</v>
      </c>
      <c r="B1638" s="0" t="s">
        <v>5715</v>
      </c>
      <c r="C1638" s="1" t="n">
        <v>500</v>
      </c>
      <c r="D1638" s="0" t="s">
        <v>821</v>
      </c>
      <c r="E1638" s="0" t="s">
        <v>5716</v>
      </c>
      <c r="G1638" s="174" t="n">
        <f aca="false">MONTH(A1638)+100</f>
        <v>101</v>
      </c>
      <c r="H1638" s="0" t="n">
        <f aca="false">IF(MONTH(A1638)=MONTH(A1637),H1637+1,1001)</f>
        <v>1024</v>
      </c>
      <c r="I1638" s="0" t="str">
        <f aca="false">YEAR(A1638)&amp;RIGHT(G1638,2)&amp;RIGHT(H1638,3)</f>
        <v>202201024</v>
      </c>
      <c r="J1638" s="122" t="s">
        <v>7320</v>
      </c>
      <c r="K1638" s="0" t="s">
        <v>1798</v>
      </c>
      <c r="L1638" s="0" t="s">
        <v>131</v>
      </c>
      <c r="M1638" s="0" t="s">
        <v>2313</v>
      </c>
      <c r="N1638" s="0" t="s">
        <v>80</v>
      </c>
      <c r="O1638" s="7" t="n">
        <v>0.459027777777778</v>
      </c>
      <c r="P1638" s="7" t="n">
        <v>0.504861111111111</v>
      </c>
      <c r="Q1638" s="0" t="s">
        <v>5717</v>
      </c>
      <c r="S1638" s="0" t="s">
        <v>115</v>
      </c>
      <c r="T1638" s="0" t="s">
        <v>6097</v>
      </c>
    </row>
    <row r="1639" customFormat="false" ht="15" hidden="true" customHeight="false" outlineLevel="0" collapsed="false">
      <c r="A1639" s="170" t="n">
        <v>44574</v>
      </c>
      <c r="B1639" s="0" t="s">
        <v>5718</v>
      </c>
      <c r="C1639" s="1" t="n">
        <v>300</v>
      </c>
      <c r="D1639" s="0" t="s">
        <v>104</v>
      </c>
      <c r="E1639" s="0" t="s">
        <v>5719</v>
      </c>
      <c r="G1639" s="174" t="n">
        <f aca="false">MONTH(A1639)+100</f>
        <v>101</v>
      </c>
      <c r="H1639" s="0" t="n">
        <f aca="false">IF(MONTH(A1639)=MONTH(A1638),H1638+1,1001)</f>
        <v>1025</v>
      </c>
      <c r="I1639" s="0" t="str">
        <f aca="false">YEAR(A1639)&amp;RIGHT(G1639,2)&amp;RIGHT(H1639,3)</f>
        <v>202201025</v>
      </c>
      <c r="J1639" s="122" t="s">
        <v>7321</v>
      </c>
      <c r="L1639" s="0" t="s">
        <v>100</v>
      </c>
      <c r="M1639" s="0" t="s">
        <v>2313</v>
      </c>
      <c r="N1639" s="0" t="s">
        <v>80</v>
      </c>
      <c r="O1639" s="7" t="n">
        <v>0.675</v>
      </c>
      <c r="P1639" s="7" t="n">
        <v>0.693055555555556</v>
      </c>
      <c r="Q1639" s="0" t="s">
        <v>5720</v>
      </c>
      <c r="S1639" s="0" t="s">
        <v>115</v>
      </c>
      <c r="T1639" s="0" t="s">
        <v>6097</v>
      </c>
    </row>
    <row r="1640" customFormat="false" ht="15" hidden="false" customHeight="false" outlineLevel="0" collapsed="false">
      <c r="A1640" s="170" t="n">
        <v>44576</v>
      </c>
      <c r="B1640" s="0" t="s">
        <v>5630</v>
      </c>
      <c r="C1640" s="1" t="n">
        <v>400</v>
      </c>
      <c r="D1640" s="0" t="s">
        <v>821</v>
      </c>
      <c r="E1640" s="0" t="s">
        <v>5723</v>
      </c>
      <c r="G1640" s="174" t="n">
        <f aca="false">MONTH(A1640)+100</f>
        <v>101</v>
      </c>
      <c r="H1640" s="0" t="n">
        <f aca="false">IF(MONTH(A1640)=MONTH(A1639),H1639+1,1001)</f>
        <v>1026</v>
      </c>
      <c r="I1640" s="0" t="str">
        <f aca="false">YEAR(A1640)&amp;RIGHT(G1640,2)&amp;RIGHT(H1640,3)</f>
        <v>202201026</v>
      </c>
      <c r="J1640" s="122" t="s">
        <v>7322</v>
      </c>
      <c r="K1640" s="0" t="s">
        <v>5724</v>
      </c>
      <c r="L1640" s="0" t="s">
        <v>183</v>
      </c>
      <c r="M1640" s="0" t="s">
        <v>2313</v>
      </c>
      <c r="N1640" s="0" t="s">
        <v>80</v>
      </c>
      <c r="O1640" s="7" t="n">
        <v>0.383333333333333</v>
      </c>
      <c r="P1640" s="7" t="n">
        <v>0.422916666666667</v>
      </c>
      <c r="Q1640" s="0" t="s">
        <v>5725</v>
      </c>
      <c r="S1640" s="0" t="s">
        <v>332</v>
      </c>
      <c r="T1640" s="0" t="s">
        <v>6106</v>
      </c>
    </row>
    <row r="1641" customFormat="false" ht="15" hidden="true" customHeight="false" outlineLevel="0" collapsed="false">
      <c r="A1641" s="170" t="n">
        <v>44576</v>
      </c>
      <c r="B1641" s="0" t="s">
        <v>5726</v>
      </c>
      <c r="C1641" s="1" t="n">
        <v>300</v>
      </c>
      <c r="D1641" s="0" t="s">
        <v>104</v>
      </c>
      <c r="E1641" s="0" t="s">
        <v>5727</v>
      </c>
      <c r="G1641" s="174" t="n">
        <f aca="false">MONTH(A1641)+100</f>
        <v>101</v>
      </c>
      <c r="H1641" s="0" t="n">
        <f aca="false">IF(MONTH(A1641)=MONTH(A1640),H1640+1,1001)</f>
        <v>1027</v>
      </c>
      <c r="I1641" s="0" t="str">
        <f aca="false">YEAR(A1641)&amp;RIGHT(G1641,2)&amp;RIGHT(H1641,3)</f>
        <v>202201027</v>
      </c>
      <c r="J1641" s="122" t="s">
        <v>7323</v>
      </c>
      <c r="L1641" s="0" t="s">
        <v>159</v>
      </c>
      <c r="N1641" s="0" t="s">
        <v>80</v>
      </c>
      <c r="O1641" s="7" t="n">
        <v>0.488194444444444</v>
      </c>
      <c r="P1641" s="7" t="n">
        <v>0.494444444444444</v>
      </c>
      <c r="Q1641" s="0" t="s">
        <v>5728</v>
      </c>
      <c r="S1641" s="0" t="s">
        <v>332</v>
      </c>
      <c r="T1641" s="0" t="s">
        <v>6106</v>
      </c>
    </row>
    <row r="1642" customFormat="false" ht="15" hidden="true" customHeight="false" outlineLevel="0" collapsed="false">
      <c r="A1642" s="170" t="n">
        <v>44576</v>
      </c>
      <c r="B1642" s="0" t="s">
        <v>5729</v>
      </c>
      <c r="C1642" s="1" t="n">
        <v>300</v>
      </c>
      <c r="D1642" s="0" t="s">
        <v>104</v>
      </c>
      <c r="E1642" s="0" t="s">
        <v>5730</v>
      </c>
      <c r="G1642" s="174" t="n">
        <f aca="false">MONTH(A1642)+100</f>
        <v>101</v>
      </c>
      <c r="H1642" s="0" t="n">
        <f aca="false">IF(MONTH(A1642)=MONTH(A1641),H1641+1,1001)</f>
        <v>1028</v>
      </c>
      <c r="I1642" s="0" t="str">
        <f aca="false">YEAR(A1642)&amp;RIGHT(G1642,2)&amp;RIGHT(H1642,3)</f>
        <v>202201028</v>
      </c>
      <c r="J1642" s="122" t="s">
        <v>7324</v>
      </c>
      <c r="L1642" s="0" t="s">
        <v>187</v>
      </c>
      <c r="M1642" s="0" t="s">
        <v>2313</v>
      </c>
      <c r="N1642" s="0" t="s">
        <v>80</v>
      </c>
      <c r="O1642" s="7" t="n">
        <v>0.68125</v>
      </c>
      <c r="P1642" s="7" t="n">
        <v>0.693055555555556</v>
      </c>
      <c r="Q1642" s="0" t="s">
        <v>5731</v>
      </c>
      <c r="S1642" s="0" t="s">
        <v>332</v>
      </c>
      <c r="T1642" s="0" t="s">
        <v>6106</v>
      </c>
    </row>
    <row r="1643" customFormat="false" ht="15" hidden="false" customHeight="false" outlineLevel="0" collapsed="false">
      <c r="A1643" s="170" t="n">
        <v>44578</v>
      </c>
      <c r="B1643" s="0" t="s">
        <v>5735</v>
      </c>
      <c r="C1643" s="1" t="n">
        <v>600</v>
      </c>
      <c r="D1643" s="0" t="s">
        <v>821</v>
      </c>
      <c r="E1643" s="0" t="s">
        <v>5736</v>
      </c>
      <c r="G1643" s="174" t="n">
        <f aca="false">MONTH(A1643)+100</f>
        <v>101</v>
      </c>
      <c r="H1643" s="0" t="n">
        <f aca="false">IF(MONTH(A1643)=MONTH(A1642),H1642+1,1001)</f>
        <v>1029</v>
      </c>
      <c r="I1643" s="0" t="str">
        <f aca="false">YEAR(A1643)&amp;RIGHT(G1643,2)&amp;RIGHT(H1643,3)</f>
        <v>202201029</v>
      </c>
      <c r="J1643" s="122" t="s">
        <v>7325</v>
      </c>
      <c r="K1643" s="0" t="s">
        <v>5737</v>
      </c>
      <c r="L1643" s="0" t="s">
        <v>159</v>
      </c>
      <c r="M1643" s="0" t="s">
        <v>2313</v>
      </c>
      <c r="N1643" s="0" t="s">
        <v>80</v>
      </c>
      <c r="O1643" s="7" t="n">
        <v>0.563194444444444</v>
      </c>
      <c r="P1643" s="7" t="n">
        <v>0.586111111111111</v>
      </c>
      <c r="Q1643" s="0" t="s">
        <v>5738</v>
      </c>
      <c r="S1643" s="0" t="s">
        <v>332</v>
      </c>
      <c r="T1643" s="0" t="s">
        <v>6091</v>
      </c>
    </row>
    <row r="1644" customFormat="false" ht="15" hidden="true" customHeight="false" outlineLevel="0" collapsed="false">
      <c r="A1644" s="170" t="n">
        <v>44578</v>
      </c>
      <c r="B1644" s="0" t="s">
        <v>1658</v>
      </c>
      <c r="C1644" s="1" t="n">
        <v>300</v>
      </c>
      <c r="D1644" s="0" t="s">
        <v>104</v>
      </c>
      <c r="E1644" s="0" t="s">
        <v>5739</v>
      </c>
      <c r="G1644" s="174" t="n">
        <f aca="false">MONTH(A1644)+100</f>
        <v>101</v>
      </c>
      <c r="H1644" s="0" t="n">
        <f aca="false">IF(MONTH(A1644)=MONTH(A1643),H1643+1,1001)</f>
        <v>1030</v>
      </c>
      <c r="I1644" s="0" t="str">
        <f aca="false">YEAR(A1644)&amp;RIGHT(G1644,2)&amp;RIGHT(H1644,3)</f>
        <v>202201030</v>
      </c>
      <c r="J1644" s="122" t="s">
        <v>7326</v>
      </c>
      <c r="L1644" s="0" t="s">
        <v>159</v>
      </c>
      <c r="M1644" s="0" t="s">
        <v>2313</v>
      </c>
      <c r="N1644" s="0" t="s">
        <v>80</v>
      </c>
      <c r="O1644" s="7" t="n">
        <v>0.386111111111111</v>
      </c>
      <c r="P1644" s="7" t="n">
        <v>0.4</v>
      </c>
      <c r="Q1644" s="0" t="s">
        <v>5740</v>
      </c>
      <c r="S1644" s="0" t="s">
        <v>332</v>
      </c>
      <c r="T1644" s="0" t="s">
        <v>6091</v>
      </c>
    </row>
    <row r="1645" customFormat="false" ht="15" hidden="true" customHeight="false" outlineLevel="0" collapsed="false">
      <c r="A1645" s="170" t="n">
        <v>44578</v>
      </c>
      <c r="B1645" s="0" t="s">
        <v>1980</v>
      </c>
      <c r="C1645" s="1" t="n">
        <v>350</v>
      </c>
      <c r="D1645" s="0" t="s">
        <v>104</v>
      </c>
      <c r="E1645" s="0" t="s">
        <v>5743</v>
      </c>
      <c r="G1645" s="174" t="n">
        <f aca="false">MONTH(A1645)+100</f>
        <v>101</v>
      </c>
      <c r="H1645" s="0" t="n">
        <f aca="false">IF(MONTH(A1645)=MONTH(A1644),H1644+1,1001)</f>
        <v>1031</v>
      </c>
      <c r="I1645" s="0" t="str">
        <f aca="false">YEAR(A1645)&amp;RIGHT(G1645,2)&amp;RIGHT(H1645,3)</f>
        <v>202201031</v>
      </c>
      <c r="J1645" s="122" t="s">
        <v>7327</v>
      </c>
      <c r="L1645" s="0" t="s">
        <v>113</v>
      </c>
      <c r="M1645" s="0" t="s">
        <v>2313</v>
      </c>
      <c r="N1645" s="0" t="s">
        <v>80</v>
      </c>
      <c r="O1645" s="7" t="n">
        <v>0.71875</v>
      </c>
      <c r="P1645" s="7" t="n">
        <v>0.745833333333333</v>
      </c>
      <c r="Q1645" s="0" t="s">
        <v>5744</v>
      </c>
      <c r="S1645" s="0" t="s">
        <v>332</v>
      </c>
      <c r="T1645" s="0" t="s">
        <v>6091</v>
      </c>
    </row>
    <row r="1646" customFormat="false" ht="15" hidden="false" customHeight="false" outlineLevel="0" collapsed="false">
      <c r="A1646" s="170" t="n">
        <v>44579</v>
      </c>
      <c r="B1646" s="0" t="s">
        <v>5745</v>
      </c>
      <c r="C1646" s="1" t="n">
        <v>350</v>
      </c>
      <c r="D1646" s="0" t="s">
        <v>821</v>
      </c>
      <c r="E1646" s="0" t="s">
        <v>5746</v>
      </c>
      <c r="G1646" s="174" t="n">
        <f aca="false">MONTH(A1646)+100</f>
        <v>101</v>
      </c>
      <c r="H1646" s="0" t="n">
        <f aca="false">IF(MONTH(A1646)=MONTH(A1645),H1645+1,1001)</f>
        <v>1032</v>
      </c>
      <c r="I1646" s="0" t="str">
        <f aca="false">YEAR(A1646)&amp;RIGHT(G1646,2)&amp;RIGHT(H1646,3)</f>
        <v>202201032</v>
      </c>
      <c r="J1646" s="122" t="s">
        <v>7328</v>
      </c>
      <c r="K1646" s="0" t="s">
        <v>5747</v>
      </c>
      <c r="L1646" s="0" t="s">
        <v>100</v>
      </c>
      <c r="M1646" s="0" t="s">
        <v>2313</v>
      </c>
      <c r="N1646" s="0" t="s">
        <v>80</v>
      </c>
      <c r="O1646" s="7" t="n">
        <v>0.434027777777778</v>
      </c>
      <c r="P1646" s="7" t="n">
        <v>0.450694444444444</v>
      </c>
      <c r="Q1646" s="0" t="s">
        <v>5748</v>
      </c>
      <c r="S1646" s="0" t="s">
        <v>332</v>
      </c>
      <c r="T1646" s="0" t="s">
        <v>6095</v>
      </c>
    </row>
    <row r="1647" customFormat="false" ht="15" hidden="false" customHeight="false" outlineLevel="0" collapsed="false">
      <c r="A1647" s="170" t="n">
        <v>44579</v>
      </c>
      <c r="B1647" s="0" t="s">
        <v>5749</v>
      </c>
      <c r="C1647" s="1" t="n">
        <v>600</v>
      </c>
      <c r="D1647" s="0" t="s">
        <v>821</v>
      </c>
      <c r="E1647" s="0" t="s">
        <v>5750</v>
      </c>
      <c r="G1647" s="174" t="n">
        <f aca="false">MONTH(A1647)+100</f>
        <v>101</v>
      </c>
      <c r="H1647" s="0" t="n">
        <f aca="false">IF(MONTH(A1647)=MONTH(A1646),H1646+1,1001)</f>
        <v>1033</v>
      </c>
      <c r="I1647" s="0" t="str">
        <f aca="false">YEAR(A1647)&amp;RIGHT(G1647,2)&amp;RIGHT(H1647,3)</f>
        <v>202201033</v>
      </c>
      <c r="J1647" s="122" t="s">
        <v>7329</v>
      </c>
      <c r="K1647" s="0" t="s">
        <v>5751</v>
      </c>
      <c r="L1647" s="0" t="s">
        <v>1227</v>
      </c>
      <c r="M1647" s="0" t="s">
        <v>2313</v>
      </c>
      <c r="N1647" s="0" t="s">
        <v>757</v>
      </c>
      <c r="O1647" s="85" t="n">
        <v>0.625</v>
      </c>
      <c r="P1647" s="85" t="n">
        <v>0.625</v>
      </c>
      <c r="Q1647" s="0" t="s">
        <v>5752</v>
      </c>
      <c r="R1647" s="0" t="s">
        <v>5753</v>
      </c>
      <c r="S1647" s="0" t="s">
        <v>332</v>
      </c>
      <c r="T1647" s="0" t="s">
        <v>6095</v>
      </c>
    </row>
    <row r="1648" customFormat="false" ht="15" hidden="true" customHeight="false" outlineLevel="0" collapsed="false">
      <c r="A1648" s="170" t="n">
        <v>44579</v>
      </c>
      <c r="B1648" s="0" t="s">
        <v>2948</v>
      </c>
      <c r="C1648" s="1" t="n">
        <v>300</v>
      </c>
      <c r="D1648" s="0" t="s">
        <v>104</v>
      </c>
      <c r="E1648" s="0" t="s">
        <v>5754</v>
      </c>
      <c r="G1648" s="174" t="n">
        <f aca="false">MONTH(A1648)+100</f>
        <v>101</v>
      </c>
      <c r="H1648" s="0" t="n">
        <f aca="false">IF(MONTH(A1648)=MONTH(A1647),H1647+1,1001)</f>
        <v>1034</v>
      </c>
      <c r="I1648" s="0" t="str">
        <f aca="false">YEAR(A1648)&amp;RIGHT(G1648,2)&amp;RIGHT(H1648,3)</f>
        <v>202201034</v>
      </c>
      <c r="J1648" s="122" t="s">
        <v>7330</v>
      </c>
      <c r="L1648" s="0" t="s">
        <v>100</v>
      </c>
      <c r="M1648" s="0" t="s">
        <v>2313</v>
      </c>
      <c r="N1648" s="0" t="s">
        <v>80</v>
      </c>
      <c r="O1648" s="7" t="n">
        <v>0.495833333333333</v>
      </c>
      <c r="P1648" s="7" t="n">
        <v>0.513194444444444</v>
      </c>
      <c r="Q1648" s="0" t="s">
        <v>5755</v>
      </c>
      <c r="S1648" s="0" t="s">
        <v>332</v>
      </c>
      <c r="T1648" s="0" t="s">
        <v>6095</v>
      </c>
    </row>
    <row r="1649" customFormat="false" ht="15" hidden="true" customHeight="false" outlineLevel="0" collapsed="false">
      <c r="A1649" s="170" t="n">
        <v>44580</v>
      </c>
      <c r="B1649" s="0" t="s">
        <v>204</v>
      </c>
      <c r="C1649" s="1" t="n">
        <v>500</v>
      </c>
      <c r="D1649" s="0" t="s">
        <v>104</v>
      </c>
      <c r="E1649" s="0" t="s">
        <v>205</v>
      </c>
      <c r="G1649" s="174" t="n">
        <f aca="false">MONTH(A1649)+100</f>
        <v>101</v>
      </c>
      <c r="H1649" s="0" t="n">
        <f aca="false">IF(MONTH(A1649)=MONTH(A1648),H1648+1,1001)</f>
        <v>1035</v>
      </c>
      <c r="I1649" s="0" t="str">
        <f aca="false">YEAR(A1649)&amp;RIGHT(G1649,2)&amp;RIGHT(H1649,3)</f>
        <v>202201035</v>
      </c>
      <c r="J1649" s="122" t="s">
        <v>6107</v>
      </c>
      <c r="K1649" s="0" t="s">
        <v>204</v>
      </c>
      <c r="L1649" s="0" t="s">
        <v>79</v>
      </c>
      <c r="M1649" s="0" t="s">
        <v>2313</v>
      </c>
      <c r="N1649" s="0" t="s">
        <v>80</v>
      </c>
      <c r="O1649" s="7" t="n">
        <v>0.388888888888889</v>
      </c>
      <c r="P1649" s="7" t="n">
        <v>0.393055555555556</v>
      </c>
      <c r="Q1649" s="0" t="s">
        <v>207</v>
      </c>
      <c r="S1649" s="0" t="s">
        <v>332</v>
      </c>
      <c r="T1649" s="0" t="s">
        <v>6089</v>
      </c>
    </row>
    <row r="1650" customFormat="false" ht="15" hidden="true" customHeight="false" outlineLevel="0" collapsed="false">
      <c r="A1650" s="170" t="n">
        <v>44580</v>
      </c>
      <c r="B1650" s="0" t="s">
        <v>5760</v>
      </c>
      <c r="C1650" s="1" t="n">
        <v>400</v>
      </c>
      <c r="D1650" s="0" t="s">
        <v>104</v>
      </c>
      <c r="E1650" s="0" t="s">
        <v>5761</v>
      </c>
      <c r="G1650" s="174" t="n">
        <f aca="false">MONTH(A1650)+100</f>
        <v>101</v>
      </c>
      <c r="H1650" s="0" t="n">
        <f aca="false">IF(MONTH(A1650)=MONTH(A1649),H1649+1,1001)</f>
        <v>1036</v>
      </c>
      <c r="I1650" s="0" t="str">
        <f aca="false">YEAR(A1650)&amp;RIGHT(G1650,2)&amp;RIGHT(H1650,3)</f>
        <v>202201036</v>
      </c>
      <c r="J1650" s="122" t="s">
        <v>7331</v>
      </c>
      <c r="L1650" s="0" t="s">
        <v>100</v>
      </c>
      <c r="M1650" s="0" t="s">
        <v>2313</v>
      </c>
      <c r="N1650" s="0" t="s">
        <v>80</v>
      </c>
      <c r="O1650" s="7" t="n">
        <v>0.684027777777778</v>
      </c>
      <c r="P1650" s="7" t="n">
        <v>0.70625</v>
      </c>
      <c r="Q1650" s="0" t="s">
        <v>5762</v>
      </c>
      <c r="S1650" s="0" t="s">
        <v>332</v>
      </c>
      <c r="T1650" s="0" t="s">
        <v>6089</v>
      </c>
    </row>
    <row r="1651" customFormat="false" ht="15" hidden="false" customHeight="false" outlineLevel="0" collapsed="false">
      <c r="A1651" s="170" t="n">
        <v>44581</v>
      </c>
      <c r="B1651" s="0" t="s">
        <v>5766</v>
      </c>
      <c r="C1651" s="1" t="n">
        <v>1000</v>
      </c>
      <c r="D1651" s="0" t="s">
        <v>821</v>
      </c>
      <c r="E1651" s="0" t="s">
        <v>5769</v>
      </c>
      <c r="G1651" s="174" t="n">
        <f aca="false">MONTH(A1651)+100</f>
        <v>101</v>
      </c>
      <c r="H1651" s="0" t="n">
        <f aca="false">IF(MONTH(A1651)=MONTH(A1650),H1650+1,1001)</f>
        <v>1037</v>
      </c>
      <c r="I1651" s="0" t="str">
        <f aca="false">YEAR(A1651)&amp;RIGHT(G1651,2)&amp;RIGHT(H1651,3)</f>
        <v>202201037</v>
      </c>
      <c r="J1651" s="122" t="s">
        <v>7332</v>
      </c>
      <c r="K1651" s="0" t="s">
        <v>5767</v>
      </c>
      <c r="L1651" s="0" t="s">
        <v>394</v>
      </c>
      <c r="M1651" s="0" t="s">
        <v>2313</v>
      </c>
      <c r="N1651" s="0" t="s">
        <v>80</v>
      </c>
      <c r="O1651" s="7" t="n">
        <v>0.717361111111111</v>
      </c>
      <c r="P1651" s="7" t="n">
        <v>0.742361111111111</v>
      </c>
      <c r="Q1651" s="0" t="s">
        <v>5768</v>
      </c>
      <c r="R1651" s="0" t="s">
        <v>4414</v>
      </c>
      <c r="S1651" s="0" t="s">
        <v>332</v>
      </c>
      <c r="T1651" s="0" t="s">
        <v>6097</v>
      </c>
    </row>
    <row r="1652" customFormat="false" ht="15" hidden="true" customHeight="false" outlineLevel="0" collapsed="false">
      <c r="A1652" s="170" t="n">
        <v>44581</v>
      </c>
      <c r="B1652" s="0" t="s">
        <v>5238</v>
      </c>
      <c r="C1652" s="1" t="n">
        <v>350</v>
      </c>
      <c r="D1652" s="0" t="s">
        <v>104</v>
      </c>
      <c r="E1652" s="0" t="s">
        <v>5772</v>
      </c>
      <c r="G1652" s="174" t="n">
        <f aca="false">MONTH(A1652)+100</f>
        <v>101</v>
      </c>
      <c r="H1652" s="0" t="n">
        <f aca="false">IF(MONTH(A1652)=MONTH(A1651),H1651+1,1001)</f>
        <v>1038</v>
      </c>
      <c r="I1652" s="0" t="str">
        <f aca="false">YEAR(A1652)&amp;RIGHT(G1652,2)&amp;RIGHT(H1652,3)</f>
        <v>202201038</v>
      </c>
      <c r="J1652" s="122" t="s">
        <v>7333</v>
      </c>
      <c r="L1652" s="0" t="s">
        <v>159</v>
      </c>
      <c r="M1652" s="0" t="s">
        <v>2313</v>
      </c>
      <c r="N1652" s="0" t="s">
        <v>80</v>
      </c>
      <c r="O1652" s="7" t="n">
        <v>0.479166666666667</v>
      </c>
      <c r="P1652" s="7" t="n">
        <v>0.4875</v>
      </c>
      <c r="Q1652" s="0" t="s">
        <v>5773</v>
      </c>
      <c r="S1652" s="0" t="s">
        <v>332</v>
      </c>
      <c r="T1652" s="0" t="s">
        <v>6097</v>
      </c>
    </row>
    <row r="1653" customFormat="false" ht="15" hidden="true" customHeight="false" outlineLevel="0" collapsed="false">
      <c r="A1653" s="170" t="n">
        <v>44581</v>
      </c>
      <c r="B1653" s="0" t="s">
        <v>2609</v>
      </c>
      <c r="C1653" s="1" t="n">
        <v>450</v>
      </c>
      <c r="D1653" s="0" t="s">
        <v>104</v>
      </c>
      <c r="E1653" s="0" t="s">
        <v>2610</v>
      </c>
      <c r="G1653" s="174" t="n">
        <f aca="false">MONTH(A1653)+100</f>
        <v>101</v>
      </c>
      <c r="H1653" s="0" t="n">
        <f aca="false">IF(MONTH(A1653)=MONTH(A1652),H1652+1,1001)</f>
        <v>1039</v>
      </c>
      <c r="I1653" s="0" t="str">
        <f aca="false">YEAR(A1653)&amp;RIGHT(G1653,2)&amp;RIGHT(H1653,3)</f>
        <v>202201039</v>
      </c>
      <c r="J1653" s="122" t="s">
        <v>6600</v>
      </c>
      <c r="K1653" s="0" t="s">
        <v>2609</v>
      </c>
      <c r="L1653" s="0" t="s">
        <v>187</v>
      </c>
      <c r="M1653" s="0" t="s">
        <v>2313</v>
      </c>
      <c r="N1653" s="0" t="s">
        <v>80</v>
      </c>
      <c r="O1653" s="7" t="n">
        <v>0.865972222222222</v>
      </c>
      <c r="P1653" s="7" t="n">
        <v>0.88125</v>
      </c>
      <c r="Q1653" s="0" t="s">
        <v>2611</v>
      </c>
      <c r="S1653" s="0" t="s">
        <v>332</v>
      </c>
      <c r="T1653" s="0" t="s">
        <v>6097</v>
      </c>
    </row>
    <row r="1654" customFormat="false" ht="15" hidden="false" customHeight="false" outlineLevel="0" collapsed="false">
      <c r="A1654" s="170" t="n">
        <v>44581</v>
      </c>
      <c r="B1654" s="0" t="s">
        <v>2058</v>
      </c>
      <c r="C1654" s="1" t="n">
        <v>450</v>
      </c>
      <c r="D1654" s="0" t="s">
        <v>69</v>
      </c>
      <c r="E1654" s="0" t="s">
        <v>70</v>
      </c>
      <c r="G1654" s="174" t="n">
        <f aca="false">MONTH(A1654)+100</f>
        <v>101</v>
      </c>
      <c r="H1654" s="0" t="n">
        <f aca="false">IF(MONTH(A1654)=MONTH(A1653),H1653+1,1001)</f>
        <v>1040</v>
      </c>
      <c r="I1654" s="0" t="str">
        <f aca="false">YEAR(A1654)&amp;RIGHT(G1654,2)&amp;RIGHT(H1654,3)</f>
        <v>202201040</v>
      </c>
      <c r="J1654" s="122" t="n">
        <v>202003001</v>
      </c>
      <c r="K1654" s="0" t="s">
        <v>2058</v>
      </c>
      <c r="L1654" s="0" t="s">
        <v>113</v>
      </c>
      <c r="M1654" s="0" t="s">
        <v>2313</v>
      </c>
      <c r="N1654" s="0" t="s">
        <v>80</v>
      </c>
      <c r="O1654" s="7" t="n">
        <v>0.309722222222222</v>
      </c>
      <c r="P1654" s="7" t="n">
        <v>0.340277777777778</v>
      </c>
      <c r="Q1654" s="0" t="s">
        <v>5774</v>
      </c>
      <c r="S1654" s="0" t="s">
        <v>332</v>
      </c>
      <c r="T1654" s="0" t="s">
        <v>6097</v>
      </c>
    </row>
    <row r="1655" customFormat="false" ht="15" hidden="false" customHeight="false" outlineLevel="0" collapsed="false">
      <c r="A1655" s="170" t="n">
        <v>44582</v>
      </c>
      <c r="B1655" s="0" t="s">
        <v>5780</v>
      </c>
      <c r="C1655" s="1" t="n">
        <v>400</v>
      </c>
      <c r="D1655" s="0" t="s">
        <v>821</v>
      </c>
      <c r="E1655" s="0" t="s">
        <v>5781</v>
      </c>
      <c r="G1655" s="174" t="n">
        <f aca="false">MONTH(A1655)+100</f>
        <v>101</v>
      </c>
      <c r="H1655" s="0" t="n">
        <f aca="false">IF(MONTH(A1655)=MONTH(A1654),H1654+1,1001)</f>
        <v>1041</v>
      </c>
      <c r="I1655" s="0" t="str">
        <f aca="false">YEAR(A1655)&amp;RIGHT(G1655,2)&amp;RIGHT(H1655,3)</f>
        <v>202201041</v>
      </c>
      <c r="J1655" s="122" t="s">
        <v>7334</v>
      </c>
      <c r="K1655" s="0" t="s">
        <v>5782</v>
      </c>
      <c r="L1655" s="0" t="s">
        <v>100</v>
      </c>
      <c r="M1655" s="0" t="s">
        <v>2313</v>
      </c>
      <c r="N1655" s="0" t="s">
        <v>757</v>
      </c>
      <c r="O1655" s="7" t="n">
        <v>0.344444444444444</v>
      </c>
      <c r="P1655" s="7" t="n">
        <v>0.344444444444444</v>
      </c>
      <c r="Q1655" s="0" t="s">
        <v>5783</v>
      </c>
      <c r="R1655" s="0" t="s">
        <v>5753</v>
      </c>
      <c r="S1655" s="0" t="s">
        <v>332</v>
      </c>
      <c r="T1655" s="0" t="s">
        <v>5143</v>
      </c>
    </row>
    <row r="1656" customFormat="false" ht="15" hidden="false" customHeight="false" outlineLevel="0" collapsed="false">
      <c r="A1656" s="170" t="n">
        <v>44582</v>
      </c>
      <c r="B1656" s="0" t="s">
        <v>5383</v>
      </c>
      <c r="C1656" s="1" t="n">
        <v>300</v>
      </c>
      <c r="D1656" s="0" t="s">
        <v>821</v>
      </c>
      <c r="E1656" s="0" t="s">
        <v>5384</v>
      </c>
      <c r="G1656" s="174" t="n">
        <f aca="false">MONTH(A1656)+100</f>
        <v>101</v>
      </c>
      <c r="H1656" s="0" t="n">
        <f aca="false">IF(MONTH(A1656)=MONTH(A1655),H1655+1,1001)</f>
        <v>1042</v>
      </c>
      <c r="I1656" s="0" t="str">
        <f aca="false">YEAR(A1656)&amp;RIGHT(G1656,2)&amp;RIGHT(H1656,3)</f>
        <v>202201042</v>
      </c>
      <c r="J1656" s="122" t="s">
        <v>7231</v>
      </c>
      <c r="K1656" s="0" t="s">
        <v>5385</v>
      </c>
      <c r="L1656" s="0" t="s">
        <v>100</v>
      </c>
      <c r="M1656" s="0" t="s">
        <v>2313</v>
      </c>
      <c r="N1656" s="0" t="s">
        <v>72</v>
      </c>
      <c r="O1656" s="85" t="n">
        <v>0.344444444444444</v>
      </c>
      <c r="P1656" s="85" t="n">
        <v>0.344444444444444</v>
      </c>
      <c r="Q1656" s="0" t="s">
        <v>5386</v>
      </c>
      <c r="R1656" s="0" t="s">
        <v>5784</v>
      </c>
      <c r="S1656" s="0" t="s">
        <v>332</v>
      </c>
      <c r="T1656" s="0" t="s">
        <v>5143</v>
      </c>
    </row>
    <row r="1657" customFormat="false" ht="15" hidden="false" customHeight="false" outlineLevel="0" collapsed="false">
      <c r="A1657" s="170" t="n">
        <v>44583</v>
      </c>
      <c r="B1657" s="0" t="s">
        <v>5785</v>
      </c>
      <c r="C1657" s="1" t="n">
        <v>350</v>
      </c>
      <c r="D1657" s="0" t="s">
        <v>821</v>
      </c>
      <c r="E1657" s="0" t="s">
        <v>5786</v>
      </c>
      <c r="G1657" s="174" t="n">
        <f aca="false">MONTH(A1657)+100</f>
        <v>101</v>
      </c>
      <c r="H1657" s="0" t="n">
        <f aca="false">IF(MONTH(A1657)=MONTH(A1656),H1656+1,1001)</f>
        <v>1043</v>
      </c>
      <c r="I1657" s="0" t="str">
        <f aca="false">YEAR(A1657)&amp;RIGHT(G1657,2)&amp;RIGHT(H1657,3)</f>
        <v>202201043</v>
      </c>
      <c r="J1657" s="122" t="s">
        <v>7335</v>
      </c>
      <c r="K1657" s="0" t="s">
        <v>233</v>
      </c>
      <c r="L1657" s="0" t="s">
        <v>2471</v>
      </c>
      <c r="M1657" s="0" t="s">
        <v>2313</v>
      </c>
      <c r="N1657" s="0" t="s">
        <v>80</v>
      </c>
      <c r="O1657" s="7" t="n">
        <v>0.472916666666667</v>
      </c>
      <c r="P1657" s="7" t="n">
        <v>0.495833333333333</v>
      </c>
      <c r="Q1657" s="0" t="s">
        <v>5787</v>
      </c>
      <c r="S1657" s="0" t="s">
        <v>120</v>
      </c>
      <c r="T1657" s="0" t="s">
        <v>6106</v>
      </c>
    </row>
    <row r="1658" customFormat="false" ht="15" hidden="true" customHeight="false" outlineLevel="0" collapsed="false">
      <c r="A1658" s="170" t="n">
        <v>44583</v>
      </c>
      <c r="B1658" s="0" t="s">
        <v>5788</v>
      </c>
      <c r="C1658" s="1" t="n">
        <v>300</v>
      </c>
      <c r="D1658" s="0" t="s">
        <v>104</v>
      </c>
      <c r="E1658" s="122" t="s">
        <v>5789</v>
      </c>
      <c r="F1658" s="0" t="s">
        <v>6088</v>
      </c>
      <c r="G1658" s="174" t="n">
        <f aca="false">MONTH(A1658)+100</f>
        <v>101</v>
      </c>
      <c r="H1658" s="0" t="n">
        <f aca="false">IF(MONTH(A1658)=MONTH(A1657),H1657+1,1001)</f>
        <v>1044</v>
      </c>
      <c r="I1658" s="0" t="str">
        <f aca="false">YEAR(A1658)&amp;RIGHT(G1658,2)&amp;RIGHT(H1658,3)</f>
        <v>202201044</v>
      </c>
      <c r="J1658" s="122" t="s">
        <v>7336</v>
      </c>
      <c r="L1658" s="0" t="s">
        <v>159</v>
      </c>
      <c r="M1658" s="0" t="s">
        <v>2313</v>
      </c>
      <c r="N1658" s="0" t="s">
        <v>80</v>
      </c>
      <c r="O1658" s="7" t="n">
        <v>0.34375</v>
      </c>
      <c r="P1658" s="7" t="n">
        <v>0.344444444444444</v>
      </c>
      <c r="Q1658" s="0" t="s">
        <v>5790</v>
      </c>
      <c r="S1658" s="0" t="s">
        <v>120</v>
      </c>
      <c r="T1658" s="0" t="s">
        <v>6106</v>
      </c>
    </row>
    <row r="1659" customFormat="false" ht="15" hidden="true" customHeight="false" outlineLevel="0" collapsed="false">
      <c r="A1659" s="170" t="n">
        <v>44583</v>
      </c>
      <c r="B1659" s="0" t="s">
        <v>5791</v>
      </c>
      <c r="C1659" s="1" t="n">
        <v>400</v>
      </c>
      <c r="D1659" s="0" t="s">
        <v>104</v>
      </c>
      <c r="E1659" s="0" t="s">
        <v>5789</v>
      </c>
      <c r="G1659" s="174" t="n">
        <f aca="false">MONTH(A1659)+100</f>
        <v>101</v>
      </c>
      <c r="H1659" s="0" t="n">
        <f aca="false">IF(MONTH(A1659)=MONTH(A1658),H1658+1,1001)</f>
        <v>1045</v>
      </c>
      <c r="I1659" s="0" t="str">
        <f aca="false">YEAR(A1659)&amp;RIGHT(G1659,2)&amp;RIGHT(H1659,3)</f>
        <v>202201045</v>
      </c>
      <c r="J1659" s="122" t="s">
        <v>7336</v>
      </c>
      <c r="L1659" s="0" t="s">
        <v>113</v>
      </c>
      <c r="M1659" s="0" t="s">
        <v>2313</v>
      </c>
      <c r="N1659" s="0" t="s">
        <v>80</v>
      </c>
      <c r="O1659" s="7" t="n">
        <v>0.664583333333333</v>
      </c>
      <c r="P1659" s="7" t="n">
        <v>0.638194444444444</v>
      </c>
      <c r="Q1659" s="0" t="s">
        <v>5792</v>
      </c>
      <c r="S1659" s="0" t="s">
        <v>120</v>
      </c>
      <c r="T1659" s="0" t="s">
        <v>6106</v>
      </c>
    </row>
    <row r="1660" customFormat="false" ht="15" hidden="false" customHeight="false" outlineLevel="0" collapsed="false">
      <c r="A1660" s="170" t="n">
        <v>44583</v>
      </c>
      <c r="B1660" s="0" t="s">
        <v>5793</v>
      </c>
      <c r="C1660" s="1" t="n">
        <v>500</v>
      </c>
      <c r="D1660" s="0" t="s">
        <v>104</v>
      </c>
      <c r="E1660" s="122" t="s">
        <v>5794</v>
      </c>
      <c r="F1660" s="0" t="s">
        <v>6088</v>
      </c>
      <c r="G1660" s="174" t="n">
        <f aca="false">MONTH(A1660)+100</f>
        <v>101</v>
      </c>
      <c r="H1660" s="0" t="n">
        <f aca="false">IF(MONTH(A1660)=MONTH(A1659),H1659+1,1001)</f>
        <v>1046</v>
      </c>
      <c r="I1660" s="0" t="str">
        <f aca="false">YEAR(A1660)&amp;RIGHT(G1660,2)&amp;RIGHT(H1660,3)</f>
        <v>202201046</v>
      </c>
      <c r="J1660" s="122" t="s">
        <v>7337</v>
      </c>
      <c r="K1660" s="0" t="s">
        <v>5795</v>
      </c>
      <c r="L1660" s="0" t="s">
        <v>79</v>
      </c>
      <c r="M1660" s="0" t="s">
        <v>2313</v>
      </c>
      <c r="N1660" s="0" t="s">
        <v>80</v>
      </c>
      <c r="O1660" s="7" t="n">
        <v>0.789583333333333</v>
      </c>
      <c r="P1660" s="7" t="n">
        <v>0.790277777777778</v>
      </c>
      <c r="Q1660" s="0" t="s">
        <v>5796</v>
      </c>
      <c r="S1660" s="0" t="s">
        <v>120</v>
      </c>
      <c r="T1660" s="0" t="s">
        <v>6106</v>
      </c>
    </row>
    <row r="1661" customFormat="false" ht="15" hidden="false" customHeight="false" outlineLevel="0" collapsed="false">
      <c r="A1661" s="170" t="n">
        <v>44585</v>
      </c>
      <c r="B1661" s="0" t="s">
        <v>5802</v>
      </c>
      <c r="C1661" s="1" t="n">
        <v>380</v>
      </c>
      <c r="D1661" s="0" t="s">
        <v>821</v>
      </c>
      <c r="E1661" s="0" t="s">
        <v>5803</v>
      </c>
      <c r="G1661" s="174" t="n">
        <f aca="false">MONTH(A1661)+100</f>
        <v>101</v>
      </c>
      <c r="H1661" s="0" t="n">
        <f aca="false">IF(MONTH(A1661)=MONTH(A1660),H1660+1,1001)</f>
        <v>1047</v>
      </c>
      <c r="I1661" s="0" t="str">
        <f aca="false">YEAR(A1661)&amp;RIGHT(G1661,2)&amp;RIGHT(H1661,3)</f>
        <v>202201047</v>
      </c>
      <c r="J1661" s="122" t="s">
        <v>7338</v>
      </c>
      <c r="K1661" s="0" t="s">
        <v>5804</v>
      </c>
      <c r="L1661" s="0" t="s">
        <v>85</v>
      </c>
      <c r="M1661" s="0" t="s">
        <v>2313</v>
      </c>
      <c r="N1661" s="0" t="s">
        <v>80</v>
      </c>
      <c r="O1661" s="7" t="n">
        <v>0.725694444444444</v>
      </c>
      <c r="P1661" s="7" t="n">
        <v>0.738194444444444</v>
      </c>
      <c r="Q1661" s="0" t="s">
        <v>5805</v>
      </c>
      <c r="S1661" s="0" t="s">
        <v>120</v>
      </c>
      <c r="T1661" s="0" t="s">
        <v>6091</v>
      </c>
    </row>
    <row r="1662" customFormat="false" ht="15" hidden="true" customHeight="false" outlineLevel="0" collapsed="false">
      <c r="A1662" s="170" t="n">
        <v>44585</v>
      </c>
      <c r="B1662" s="0" t="s">
        <v>1089</v>
      </c>
      <c r="C1662" s="1" t="n">
        <v>300</v>
      </c>
      <c r="D1662" s="0" t="s">
        <v>104</v>
      </c>
      <c r="E1662" s="0" t="s">
        <v>5806</v>
      </c>
      <c r="G1662" s="174" t="n">
        <f aca="false">MONTH(A1662)+100</f>
        <v>101</v>
      </c>
      <c r="H1662" s="0" t="n">
        <f aca="false">IF(MONTH(A1662)=MONTH(A1661),H1661+1,1001)</f>
        <v>1048</v>
      </c>
      <c r="I1662" s="0" t="str">
        <f aca="false">YEAR(A1662)&amp;RIGHT(G1662,2)&amp;RIGHT(H1662,3)</f>
        <v>202201048</v>
      </c>
      <c r="J1662" s="122" t="s">
        <v>7339</v>
      </c>
      <c r="L1662" s="0" t="s">
        <v>131</v>
      </c>
      <c r="M1662" s="0" t="s">
        <v>2313</v>
      </c>
      <c r="N1662" s="0" t="s">
        <v>80</v>
      </c>
      <c r="O1662" s="7" t="n">
        <v>0.356944444444444</v>
      </c>
      <c r="P1662" s="7" t="n">
        <v>0.389583333333333</v>
      </c>
      <c r="Q1662" s="0" t="s">
        <v>5807</v>
      </c>
      <c r="S1662" s="0" t="s">
        <v>120</v>
      </c>
      <c r="T1662" s="0" t="s">
        <v>6091</v>
      </c>
    </row>
    <row r="1663" customFormat="false" ht="15" hidden="true" customHeight="false" outlineLevel="0" collapsed="false">
      <c r="A1663" s="170" t="n">
        <v>44585</v>
      </c>
      <c r="B1663" s="0" t="s">
        <v>1089</v>
      </c>
      <c r="C1663" s="1" t="n">
        <v>300</v>
      </c>
      <c r="D1663" s="0" t="s">
        <v>104</v>
      </c>
      <c r="E1663" s="0" t="s">
        <v>5808</v>
      </c>
      <c r="G1663" s="174" t="n">
        <f aca="false">MONTH(A1663)+100</f>
        <v>101</v>
      </c>
      <c r="H1663" s="0" t="n">
        <f aca="false">IF(MONTH(A1663)=MONTH(A1662),H1662+1,1001)</f>
        <v>1049</v>
      </c>
      <c r="I1663" s="0" t="str">
        <f aca="false">YEAR(A1663)&amp;RIGHT(G1663,2)&amp;RIGHT(H1663,3)</f>
        <v>202201049</v>
      </c>
      <c r="J1663" s="122" t="s">
        <v>7340</v>
      </c>
      <c r="L1663" s="0" t="s">
        <v>131</v>
      </c>
      <c r="M1663" s="0" t="s">
        <v>2313</v>
      </c>
      <c r="N1663" s="0" t="s">
        <v>80</v>
      </c>
      <c r="O1663" s="7" t="n">
        <v>0.402777777777778</v>
      </c>
      <c r="P1663" s="7" t="n">
        <v>0.402777777777778</v>
      </c>
      <c r="Q1663" s="0" t="s">
        <v>5809</v>
      </c>
      <c r="S1663" s="0" t="s">
        <v>120</v>
      </c>
      <c r="T1663" s="0" t="s">
        <v>6091</v>
      </c>
    </row>
    <row r="1664" customFormat="false" ht="15" hidden="true" customHeight="false" outlineLevel="0" collapsed="false">
      <c r="A1664" s="170" t="n">
        <v>44585</v>
      </c>
      <c r="B1664" s="0" t="s">
        <v>2839</v>
      </c>
      <c r="C1664" s="1" t="n">
        <v>450</v>
      </c>
      <c r="D1664" s="0" t="s">
        <v>104</v>
      </c>
      <c r="E1664" s="0" t="s">
        <v>5810</v>
      </c>
      <c r="G1664" s="174" t="n">
        <f aca="false">MONTH(A1664)+100</f>
        <v>101</v>
      </c>
      <c r="H1664" s="0" t="n">
        <f aca="false">IF(MONTH(A1664)=MONTH(A1663),H1663+1,1001)</f>
        <v>1050</v>
      </c>
      <c r="I1664" s="0" t="str">
        <f aca="false">YEAR(A1664)&amp;RIGHT(G1664,2)&amp;RIGHT(H1664,3)</f>
        <v>202201050</v>
      </c>
      <c r="J1664" s="122" t="s">
        <v>7341</v>
      </c>
      <c r="L1664" s="0" t="s">
        <v>131</v>
      </c>
      <c r="M1664" s="0" t="s">
        <v>2313</v>
      </c>
      <c r="N1664" s="0" t="s">
        <v>80</v>
      </c>
      <c r="O1664" s="7" t="n">
        <v>0.475</v>
      </c>
      <c r="P1664" s="7" t="n">
        <v>0.502083333333333</v>
      </c>
      <c r="Q1664" s="0" t="s">
        <v>5811</v>
      </c>
      <c r="S1664" s="0" t="s">
        <v>120</v>
      </c>
      <c r="T1664" s="0" t="s">
        <v>6091</v>
      </c>
    </row>
    <row r="1665" customFormat="false" ht="15" hidden="true" customHeight="false" outlineLevel="0" collapsed="false">
      <c r="A1665" s="170" t="n">
        <v>44585</v>
      </c>
      <c r="B1665" s="0" t="s">
        <v>5209</v>
      </c>
      <c r="C1665" s="1" t="n">
        <v>300</v>
      </c>
      <c r="D1665" s="0" t="s">
        <v>104</v>
      </c>
      <c r="E1665" s="0" t="s">
        <v>5812</v>
      </c>
      <c r="G1665" s="174" t="n">
        <f aca="false">MONTH(A1665)+100</f>
        <v>101</v>
      </c>
      <c r="H1665" s="0" t="n">
        <f aca="false">IF(MONTH(A1665)=MONTH(A1664),H1664+1,1001)</f>
        <v>1051</v>
      </c>
      <c r="I1665" s="0" t="str">
        <f aca="false">YEAR(A1665)&amp;RIGHT(G1665,2)&amp;RIGHT(H1665,3)</f>
        <v>202201051</v>
      </c>
      <c r="J1665" s="122" t="s">
        <v>7342</v>
      </c>
      <c r="L1665" s="0" t="s">
        <v>113</v>
      </c>
      <c r="M1665" s="0" t="s">
        <v>2313</v>
      </c>
      <c r="N1665" s="0" t="s">
        <v>80</v>
      </c>
      <c r="O1665" s="7" t="n">
        <v>0.665277777777778</v>
      </c>
      <c r="P1665" s="7" t="n">
        <v>0.667361111111111</v>
      </c>
      <c r="Q1665" s="0" t="s">
        <v>5813</v>
      </c>
      <c r="S1665" s="0" t="s">
        <v>120</v>
      </c>
      <c r="T1665" s="0" t="s">
        <v>6091</v>
      </c>
    </row>
    <row r="1666" customFormat="false" ht="15" hidden="true" customHeight="false" outlineLevel="0" collapsed="false">
      <c r="A1666" s="170" t="n">
        <v>44585</v>
      </c>
      <c r="B1666" s="0" t="s">
        <v>2989</v>
      </c>
      <c r="C1666" s="1" t="n">
        <v>350</v>
      </c>
      <c r="D1666" s="0" t="s">
        <v>104</v>
      </c>
      <c r="E1666" s="0" t="s">
        <v>521</v>
      </c>
      <c r="G1666" s="174" t="n">
        <f aca="false">MONTH(A1666)+100</f>
        <v>101</v>
      </c>
      <c r="H1666" s="0" t="n">
        <f aca="false">IF(MONTH(A1666)=MONTH(A1665),H1665+1,1001)</f>
        <v>1052</v>
      </c>
      <c r="I1666" s="0" t="str">
        <f aca="false">YEAR(A1666)&amp;RIGHT(G1666,2)&amp;RIGHT(H1666,3)</f>
        <v>202201052</v>
      </c>
      <c r="J1666" s="122" t="s">
        <v>6155</v>
      </c>
      <c r="L1666" s="0" t="s">
        <v>113</v>
      </c>
      <c r="M1666" s="0" t="s">
        <v>2313</v>
      </c>
      <c r="N1666" s="0" t="s">
        <v>80</v>
      </c>
      <c r="O1666" s="7" t="n">
        <v>0.691666666666667</v>
      </c>
      <c r="P1666" s="7" t="n">
        <v>0.702777777777778</v>
      </c>
      <c r="Q1666" s="0" t="s">
        <v>522</v>
      </c>
      <c r="S1666" s="0" t="s">
        <v>120</v>
      </c>
      <c r="T1666" s="0" t="s">
        <v>6091</v>
      </c>
    </row>
    <row r="1667" customFormat="false" ht="15" hidden="true" customHeight="false" outlineLevel="0" collapsed="false">
      <c r="A1667" s="170" t="n">
        <v>44586</v>
      </c>
      <c r="B1667" s="0" t="s">
        <v>204</v>
      </c>
      <c r="C1667" s="1" t="n">
        <v>450</v>
      </c>
      <c r="D1667" s="0" t="s">
        <v>104</v>
      </c>
      <c r="E1667" s="0" t="s">
        <v>205</v>
      </c>
      <c r="G1667" s="174" t="n">
        <f aca="false">MONTH(A1667)+100</f>
        <v>101</v>
      </c>
      <c r="H1667" s="0" t="n">
        <f aca="false">IF(MONTH(A1667)=MONTH(A1666),H1666+1,1001)</f>
        <v>1053</v>
      </c>
      <c r="I1667" s="0" t="str">
        <f aca="false">YEAR(A1667)&amp;RIGHT(G1667,2)&amp;RIGHT(H1667,3)</f>
        <v>202201053</v>
      </c>
      <c r="J1667" s="122" t="s">
        <v>6107</v>
      </c>
      <c r="K1667" s="0" t="s">
        <v>204</v>
      </c>
      <c r="L1667" s="0" t="s">
        <v>79</v>
      </c>
      <c r="M1667" s="0" t="s">
        <v>2313</v>
      </c>
      <c r="N1667" s="0" t="s">
        <v>80</v>
      </c>
      <c r="O1667" s="7" t="n">
        <v>0.36875</v>
      </c>
      <c r="P1667" s="7" t="n">
        <v>0.375</v>
      </c>
      <c r="Q1667" s="0" t="s">
        <v>207</v>
      </c>
      <c r="S1667" s="0" t="s">
        <v>120</v>
      </c>
      <c r="T1667" s="0" t="s">
        <v>6095</v>
      </c>
    </row>
    <row r="1668" customFormat="false" ht="15" hidden="false" customHeight="false" outlineLevel="0" collapsed="false">
      <c r="A1668" s="170" t="n">
        <v>44587</v>
      </c>
      <c r="B1668" s="0" t="s">
        <v>5819</v>
      </c>
      <c r="C1668" s="1" t="n">
        <v>450</v>
      </c>
      <c r="D1668" s="0" t="s">
        <v>821</v>
      </c>
      <c r="E1668" s="0" t="s">
        <v>5820</v>
      </c>
      <c r="G1668" s="174" t="n">
        <f aca="false">MONTH(A1668)+100</f>
        <v>101</v>
      </c>
      <c r="H1668" s="0" t="n">
        <f aca="false">IF(MONTH(A1668)=MONTH(A1667),H1667+1,1001)</f>
        <v>1054</v>
      </c>
      <c r="I1668" s="0" t="str">
        <f aca="false">YEAR(A1668)&amp;RIGHT(G1668,2)&amp;RIGHT(H1668,3)</f>
        <v>202201054</v>
      </c>
      <c r="J1668" s="122" t="s">
        <v>7343</v>
      </c>
      <c r="K1668" s="0" t="s">
        <v>233</v>
      </c>
      <c r="L1668" s="0" t="s">
        <v>85</v>
      </c>
      <c r="M1668" s="0" t="s">
        <v>2313</v>
      </c>
      <c r="N1668" s="0" t="s">
        <v>80</v>
      </c>
      <c r="O1668" s="7" t="n">
        <v>0.445138888888889</v>
      </c>
      <c r="P1668" s="7" t="n">
        <v>0.475694444444444</v>
      </c>
      <c r="Q1668" s="0" t="s">
        <v>5821</v>
      </c>
      <c r="S1668" s="0" t="s">
        <v>120</v>
      </c>
      <c r="T1668" s="0" t="s">
        <v>6089</v>
      </c>
    </row>
    <row r="1669" customFormat="false" ht="15" hidden="false" customHeight="false" outlineLevel="0" collapsed="false">
      <c r="A1669" s="170" t="n">
        <v>44587</v>
      </c>
      <c r="B1669" s="0" t="s">
        <v>5822</v>
      </c>
      <c r="C1669" s="1" t="n">
        <v>430</v>
      </c>
      <c r="D1669" s="0" t="s">
        <v>821</v>
      </c>
      <c r="E1669" s="0" t="s">
        <v>5823</v>
      </c>
      <c r="G1669" s="174" t="n">
        <f aca="false">MONTH(A1669)+100</f>
        <v>101</v>
      </c>
      <c r="H1669" s="0" t="n">
        <f aca="false">IF(MONTH(A1669)=MONTH(A1668),H1668+1,1001)</f>
        <v>1055</v>
      </c>
      <c r="I1669" s="0" t="str">
        <f aca="false">YEAR(A1669)&amp;RIGHT(G1669,2)&amp;RIGHT(H1669,3)</f>
        <v>202201055</v>
      </c>
      <c r="J1669" s="122" t="s">
        <v>7344</v>
      </c>
      <c r="K1669" s="0" t="s">
        <v>5824</v>
      </c>
      <c r="L1669" s="0" t="s">
        <v>113</v>
      </c>
      <c r="M1669" s="0" t="s">
        <v>2313</v>
      </c>
      <c r="N1669" s="0" t="s">
        <v>80</v>
      </c>
      <c r="O1669" s="7" t="n">
        <v>0.711805555555555</v>
      </c>
      <c r="P1669" s="7" t="n">
        <v>0.717361111111111</v>
      </c>
      <c r="Q1669" s="0" t="s">
        <v>5825</v>
      </c>
      <c r="S1669" s="0" t="s">
        <v>120</v>
      </c>
      <c r="T1669" s="0" t="s">
        <v>6089</v>
      </c>
    </row>
    <row r="1670" customFormat="false" ht="15" hidden="true" customHeight="false" outlineLevel="0" collapsed="false">
      <c r="A1670" s="170" t="n">
        <v>44587</v>
      </c>
      <c r="B1670" s="0" t="s">
        <v>5826</v>
      </c>
      <c r="C1670" s="1" t="n">
        <v>300</v>
      </c>
      <c r="D1670" s="0" t="s">
        <v>104</v>
      </c>
      <c r="E1670" s="0" t="s">
        <v>5827</v>
      </c>
      <c r="G1670" s="174" t="n">
        <f aca="false">MONTH(A1670)+100</f>
        <v>101</v>
      </c>
      <c r="H1670" s="0" t="n">
        <f aca="false">IF(MONTH(A1670)=MONTH(A1669),H1669+1,1001)</f>
        <v>1056</v>
      </c>
      <c r="I1670" s="0" t="str">
        <f aca="false">YEAR(A1670)&amp;RIGHT(G1670,2)&amp;RIGHT(H1670,3)</f>
        <v>202201056</v>
      </c>
      <c r="J1670" s="122" t="s">
        <v>7345</v>
      </c>
      <c r="L1670" s="0" t="s">
        <v>183</v>
      </c>
      <c r="M1670" s="0" t="s">
        <v>2313</v>
      </c>
      <c r="N1670" s="0" t="s">
        <v>80</v>
      </c>
      <c r="O1670" s="7" t="n">
        <v>0.329166666666667</v>
      </c>
      <c r="P1670" s="7" t="n">
        <v>0.345833333333333</v>
      </c>
      <c r="Q1670" s="0" t="s">
        <v>5828</v>
      </c>
      <c r="S1670" s="0" t="s">
        <v>120</v>
      </c>
      <c r="T1670" s="0" t="s">
        <v>6089</v>
      </c>
    </row>
    <row r="1671" customFormat="false" ht="15" hidden="true" customHeight="false" outlineLevel="0" collapsed="false">
      <c r="A1671" s="170" t="n">
        <v>44587</v>
      </c>
      <c r="B1671" s="0" t="s">
        <v>4696</v>
      </c>
      <c r="C1671" s="1" t="n">
        <v>350</v>
      </c>
      <c r="D1671" s="0" t="s">
        <v>104</v>
      </c>
      <c r="E1671" s="0" t="s">
        <v>5829</v>
      </c>
      <c r="G1671" s="174" t="n">
        <f aca="false">MONTH(A1671)+100</f>
        <v>101</v>
      </c>
      <c r="H1671" s="0" t="n">
        <f aca="false">IF(MONTH(A1671)=MONTH(A1670),H1670+1,1001)</f>
        <v>1057</v>
      </c>
      <c r="I1671" s="0" t="str">
        <f aca="false">YEAR(A1671)&amp;RIGHT(G1671,2)&amp;RIGHT(H1671,3)</f>
        <v>202201057</v>
      </c>
      <c r="J1671" s="122" t="s">
        <v>7346</v>
      </c>
      <c r="L1671" s="0" t="s">
        <v>100</v>
      </c>
      <c r="M1671" s="0" t="s">
        <v>2313</v>
      </c>
      <c r="N1671" s="0" t="s">
        <v>80</v>
      </c>
      <c r="O1671" s="7" t="n">
        <v>0.622222222222222</v>
      </c>
      <c r="P1671" s="7" t="n">
        <v>0.630555555555556</v>
      </c>
      <c r="Q1671" s="0" t="s">
        <v>5830</v>
      </c>
      <c r="S1671" s="0" t="s">
        <v>120</v>
      </c>
      <c r="T1671" s="0" t="s">
        <v>6089</v>
      </c>
    </row>
    <row r="1672" customFormat="false" ht="15" hidden="true" customHeight="false" outlineLevel="0" collapsed="false">
      <c r="A1672" s="170" t="n">
        <v>44587</v>
      </c>
      <c r="B1672" s="0" t="s">
        <v>5831</v>
      </c>
      <c r="C1672" s="1" t="n">
        <v>350</v>
      </c>
      <c r="D1672" s="0" t="s">
        <v>104</v>
      </c>
      <c r="E1672" s="0" t="s">
        <v>5832</v>
      </c>
      <c r="G1672" s="174" t="n">
        <f aca="false">MONTH(A1672)+100</f>
        <v>101</v>
      </c>
      <c r="H1672" s="0" t="n">
        <f aca="false">IF(MONTH(A1672)=MONTH(A1671),H1671+1,1001)</f>
        <v>1058</v>
      </c>
      <c r="I1672" s="0" t="str">
        <f aca="false">YEAR(A1672)&amp;RIGHT(G1672,2)&amp;RIGHT(H1672,3)</f>
        <v>202201058</v>
      </c>
      <c r="J1672" s="122" t="s">
        <v>7347</v>
      </c>
      <c r="L1672" s="0" t="s">
        <v>113</v>
      </c>
      <c r="M1672" s="0" t="s">
        <v>2313</v>
      </c>
      <c r="N1672" s="0" t="s">
        <v>80</v>
      </c>
      <c r="O1672" s="7" t="n">
        <v>0.729166666666667</v>
      </c>
      <c r="P1672" s="7" t="n">
        <v>0.747222222222222</v>
      </c>
      <c r="Q1672" s="0" t="s">
        <v>5833</v>
      </c>
      <c r="S1672" s="0" t="s">
        <v>120</v>
      </c>
      <c r="T1672" s="0" t="s">
        <v>6089</v>
      </c>
    </row>
    <row r="1673" customFormat="false" ht="15" hidden="true" customHeight="false" outlineLevel="0" collapsed="false">
      <c r="A1673" s="170" t="n">
        <v>44588</v>
      </c>
      <c r="B1673" s="0" t="s">
        <v>5836</v>
      </c>
      <c r="C1673" s="1" t="n">
        <v>450</v>
      </c>
      <c r="D1673" s="0" t="s">
        <v>104</v>
      </c>
      <c r="E1673" s="0" t="s">
        <v>5837</v>
      </c>
      <c r="G1673" s="174" t="n">
        <f aca="false">MONTH(A1673)+100</f>
        <v>101</v>
      </c>
      <c r="H1673" s="0" t="n">
        <f aca="false">IF(MONTH(A1673)=MONTH(A1672),H1672+1,1001)</f>
        <v>1059</v>
      </c>
      <c r="I1673" s="0" t="str">
        <f aca="false">YEAR(A1673)&amp;RIGHT(G1673,2)&amp;RIGHT(H1673,3)</f>
        <v>202201059</v>
      </c>
      <c r="J1673" s="122" t="s">
        <v>7348</v>
      </c>
      <c r="L1673" s="0" t="s">
        <v>79</v>
      </c>
      <c r="M1673" s="0" t="s">
        <v>2313</v>
      </c>
      <c r="N1673" s="0" t="s">
        <v>80</v>
      </c>
      <c r="O1673" s="7" t="n">
        <v>0.542361111111111</v>
      </c>
      <c r="P1673" s="7" t="n">
        <v>0.572916666666667</v>
      </c>
      <c r="Q1673" s="0" t="s">
        <v>5838</v>
      </c>
      <c r="S1673" s="0" t="s">
        <v>120</v>
      </c>
      <c r="T1673" s="0" t="s">
        <v>6097</v>
      </c>
    </row>
    <row r="1674" customFormat="false" ht="15" hidden="false" customHeight="false" outlineLevel="0" collapsed="false">
      <c r="A1674" s="170" t="n">
        <v>44589</v>
      </c>
      <c r="B1674" s="0" t="s">
        <v>68</v>
      </c>
      <c r="C1674" s="1" t="n">
        <v>450</v>
      </c>
      <c r="D1674" s="0" t="s">
        <v>69</v>
      </c>
      <c r="E1674" s="0" t="s">
        <v>70</v>
      </c>
      <c r="G1674" s="174" t="n">
        <f aca="false">MONTH(A1674)+100</f>
        <v>101</v>
      </c>
      <c r="H1674" s="0" t="n">
        <f aca="false">IF(MONTH(A1674)=MONTH(A1673),H1673+1,1001)</f>
        <v>1060</v>
      </c>
      <c r="I1674" s="0" t="str">
        <f aca="false">YEAR(A1674)&amp;RIGHT(G1674,2)&amp;RIGHT(H1674,3)</f>
        <v>202201060</v>
      </c>
      <c r="J1674" s="122" t="n">
        <v>202003001</v>
      </c>
      <c r="K1674" s="0" t="s">
        <v>71</v>
      </c>
      <c r="L1674" s="0" t="s">
        <v>113</v>
      </c>
      <c r="M1674" s="0" t="s">
        <v>2313</v>
      </c>
      <c r="N1674" s="0" t="s">
        <v>80</v>
      </c>
      <c r="O1674" s="7" t="n">
        <v>0.377777777777778</v>
      </c>
      <c r="P1674" s="7" t="n">
        <v>0.404861111111111</v>
      </c>
      <c r="Q1674" s="0" t="s">
        <v>74</v>
      </c>
      <c r="S1674" s="0" t="s">
        <v>120</v>
      </c>
      <c r="T1674" s="0" t="s">
        <v>5143</v>
      </c>
    </row>
    <row r="1675" customFormat="false" ht="15" hidden="false" customHeight="false" outlineLevel="0" collapsed="false">
      <c r="A1675" s="170" t="n">
        <v>44590</v>
      </c>
      <c r="B1675" s="0" t="s">
        <v>5843</v>
      </c>
      <c r="C1675" s="1" t="n">
        <v>350</v>
      </c>
      <c r="D1675" s="0" t="s">
        <v>821</v>
      </c>
      <c r="E1675" s="0" t="s">
        <v>5844</v>
      </c>
      <c r="G1675" s="174" t="n">
        <f aca="false">MONTH(A1675)+100</f>
        <v>101</v>
      </c>
      <c r="H1675" s="0" t="n">
        <f aca="false">IF(MONTH(A1675)=MONTH(A1674),H1674+1,1001)</f>
        <v>1061</v>
      </c>
      <c r="I1675" s="0" t="str">
        <f aca="false">YEAR(A1675)&amp;RIGHT(G1675,2)&amp;RIGHT(H1675,3)</f>
        <v>202201061</v>
      </c>
      <c r="J1675" s="122" t="s">
        <v>7349</v>
      </c>
      <c r="K1675" s="0" t="s">
        <v>233</v>
      </c>
      <c r="L1675" s="0" t="s">
        <v>187</v>
      </c>
      <c r="N1675" s="0" t="s">
        <v>72</v>
      </c>
      <c r="O1675" s="85" t="n">
        <v>0.570833333333333</v>
      </c>
      <c r="P1675" s="85" t="n">
        <v>0.591666666666667</v>
      </c>
      <c r="Q1675" s="0" t="s">
        <v>5845</v>
      </c>
      <c r="R1675" s="0" t="s">
        <v>3589</v>
      </c>
      <c r="S1675" s="0" t="s">
        <v>120</v>
      </c>
      <c r="T1675" s="0" t="s">
        <v>6106</v>
      </c>
    </row>
    <row r="1676" customFormat="false" ht="15" hidden="true" customHeight="false" outlineLevel="0" collapsed="false">
      <c r="A1676" s="170" t="n">
        <v>44590</v>
      </c>
      <c r="B1676" s="0" t="s">
        <v>5846</v>
      </c>
      <c r="C1676" s="1" t="n">
        <v>400</v>
      </c>
      <c r="D1676" s="0" t="s">
        <v>104</v>
      </c>
      <c r="E1676" s="0" t="s">
        <v>5847</v>
      </c>
      <c r="G1676" s="174" t="n">
        <f aca="false">MONTH(A1676)+100</f>
        <v>101</v>
      </c>
      <c r="H1676" s="0" t="n">
        <f aca="false">IF(MONTH(A1676)=MONTH(A1675),H1675+1,1001)</f>
        <v>1062</v>
      </c>
      <c r="I1676" s="0" t="str">
        <f aca="false">YEAR(A1676)&amp;RIGHT(G1676,2)&amp;RIGHT(H1676,3)</f>
        <v>202201062</v>
      </c>
      <c r="J1676" s="122" t="s">
        <v>7350</v>
      </c>
      <c r="L1676" s="0" t="s">
        <v>100</v>
      </c>
      <c r="M1676" s="0" t="s">
        <v>2313</v>
      </c>
      <c r="N1676" s="0" t="s">
        <v>80</v>
      </c>
      <c r="O1676" s="7" t="n">
        <v>0.413194444444444</v>
      </c>
      <c r="P1676" s="7" t="n">
        <v>0.415277777777778</v>
      </c>
      <c r="Q1676" s="0" t="s">
        <v>5848</v>
      </c>
      <c r="S1676" s="0" t="s">
        <v>120</v>
      </c>
      <c r="T1676" s="0" t="s">
        <v>6106</v>
      </c>
    </row>
    <row r="1677" customFormat="false" ht="15" hidden="true" customHeight="false" outlineLevel="0" collapsed="false">
      <c r="A1677" s="170" t="n">
        <v>44590</v>
      </c>
      <c r="B1677" s="0" t="s">
        <v>5849</v>
      </c>
      <c r="C1677" s="1" t="n">
        <v>400</v>
      </c>
      <c r="D1677" s="0" t="s">
        <v>104</v>
      </c>
      <c r="E1677" s="0" t="s">
        <v>5850</v>
      </c>
      <c r="G1677" s="174" t="n">
        <f aca="false">MONTH(A1677)+100</f>
        <v>101</v>
      </c>
      <c r="H1677" s="0" t="n">
        <f aca="false">IF(MONTH(A1677)=MONTH(A1676),H1676+1,1001)</f>
        <v>1063</v>
      </c>
      <c r="I1677" s="0" t="str">
        <f aca="false">YEAR(A1677)&amp;RIGHT(G1677,2)&amp;RIGHT(H1677,3)</f>
        <v>202201063</v>
      </c>
      <c r="J1677" s="122" t="s">
        <v>7351</v>
      </c>
      <c r="L1677" s="0" t="s">
        <v>159</v>
      </c>
      <c r="M1677" s="0" t="s">
        <v>2313</v>
      </c>
      <c r="N1677" s="0" t="s">
        <v>80</v>
      </c>
      <c r="O1677" s="7" t="n">
        <v>0.482638888888889</v>
      </c>
      <c r="P1677" s="7" t="n">
        <v>0.513194444444444</v>
      </c>
      <c r="Q1677" s="0" t="s">
        <v>5851</v>
      </c>
      <c r="S1677" s="0" t="s">
        <v>120</v>
      </c>
      <c r="T1677" s="0" t="s">
        <v>6106</v>
      </c>
    </row>
    <row r="1678" customFormat="false" ht="15" hidden="false" customHeight="false" outlineLevel="0" collapsed="false">
      <c r="A1678" s="170" t="n">
        <v>44592</v>
      </c>
      <c r="B1678" s="0" t="s">
        <v>5853</v>
      </c>
      <c r="C1678" s="1" t="n">
        <v>450</v>
      </c>
      <c r="D1678" s="0" t="s">
        <v>821</v>
      </c>
      <c r="E1678" s="0" t="s">
        <v>5854</v>
      </c>
      <c r="G1678" s="174" t="n">
        <f aca="false">MONTH(A1678)+100</f>
        <v>101</v>
      </c>
      <c r="H1678" s="0" t="n">
        <f aca="false">IF(MONTH(A1678)=MONTH(A1677),H1677+1,1001)</f>
        <v>1064</v>
      </c>
      <c r="I1678" s="0" t="str">
        <f aca="false">YEAR(A1678)&amp;RIGHT(G1678,2)&amp;RIGHT(H1678,3)</f>
        <v>202201064</v>
      </c>
      <c r="J1678" s="122" t="s">
        <v>7352</v>
      </c>
      <c r="K1678" s="0" t="s">
        <v>5855</v>
      </c>
      <c r="L1678" s="0" t="s">
        <v>131</v>
      </c>
      <c r="M1678" s="0" t="s">
        <v>2313</v>
      </c>
      <c r="N1678" s="0" t="s">
        <v>80</v>
      </c>
      <c r="O1678" s="7" t="n">
        <v>0.729166666666667</v>
      </c>
      <c r="P1678" s="7" t="n">
        <v>0.75625</v>
      </c>
      <c r="Q1678" s="0" t="s">
        <v>5856</v>
      </c>
      <c r="S1678" s="0" t="s">
        <v>120</v>
      </c>
      <c r="T1678" s="0" t="s">
        <v>6091</v>
      </c>
    </row>
    <row r="1679" customFormat="false" ht="15" hidden="false" customHeight="false" outlineLevel="0" collapsed="false">
      <c r="A1679" s="170" t="n">
        <v>44592</v>
      </c>
      <c r="B1679" s="0" t="s">
        <v>5857</v>
      </c>
      <c r="C1679" s="1" t="n">
        <v>300</v>
      </c>
      <c r="D1679" s="0" t="s">
        <v>821</v>
      </c>
      <c r="E1679" s="0" t="s">
        <v>5858</v>
      </c>
      <c r="G1679" s="174" t="n">
        <f aca="false">MONTH(A1679)+100</f>
        <v>101</v>
      </c>
      <c r="H1679" s="0" t="n">
        <f aca="false">IF(MONTH(A1679)=MONTH(A1678),H1678+1,1001)</f>
        <v>1065</v>
      </c>
      <c r="I1679" s="0" t="str">
        <f aca="false">YEAR(A1679)&amp;RIGHT(G1679,2)&amp;RIGHT(H1679,3)</f>
        <v>202201065</v>
      </c>
      <c r="J1679" s="122" t="s">
        <v>7353</v>
      </c>
      <c r="K1679" s="0" t="s">
        <v>5859</v>
      </c>
      <c r="L1679" s="0" t="s">
        <v>228</v>
      </c>
      <c r="M1679" s="0" t="s">
        <v>2313</v>
      </c>
      <c r="N1679" s="0" t="s">
        <v>72</v>
      </c>
      <c r="O1679" s="85" t="n">
        <v>0.916666666666667</v>
      </c>
      <c r="P1679" s="85" t="n">
        <v>0.916666666666667</v>
      </c>
      <c r="Q1679" s="0" t="s">
        <v>5860</v>
      </c>
      <c r="R1679" s="0" t="s">
        <v>5397</v>
      </c>
      <c r="S1679" s="0" t="s">
        <v>120</v>
      </c>
      <c r="T1679" s="0" t="s">
        <v>6091</v>
      </c>
    </row>
    <row r="1680" customFormat="false" ht="15" hidden="true" customHeight="false" outlineLevel="0" collapsed="false">
      <c r="A1680" s="170" t="n">
        <v>44592</v>
      </c>
      <c r="B1680" s="0" t="s">
        <v>204</v>
      </c>
      <c r="C1680" s="1" t="n">
        <v>450</v>
      </c>
      <c r="D1680" s="0" t="s">
        <v>104</v>
      </c>
      <c r="E1680" s="0" t="s">
        <v>205</v>
      </c>
      <c r="G1680" s="174" t="n">
        <f aca="false">MONTH(A1680)+100</f>
        <v>101</v>
      </c>
      <c r="H1680" s="0" t="n">
        <f aca="false">IF(MONTH(A1680)=MONTH(A1679),H1679+1,1001)</f>
        <v>1066</v>
      </c>
      <c r="I1680" s="0" t="str">
        <f aca="false">YEAR(A1680)&amp;RIGHT(G1680,2)&amp;RIGHT(H1680,3)</f>
        <v>202201066</v>
      </c>
      <c r="J1680" s="122" t="s">
        <v>6107</v>
      </c>
      <c r="K1680" s="0" t="s">
        <v>204</v>
      </c>
      <c r="L1680" s="0" t="s">
        <v>79</v>
      </c>
      <c r="M1680" s="0" t="s">
        <v>2313</v>
      </c>
      <c r="N1680" s="0" t="s">
        <v>80</v>
      </c>
      <c r="O1680" s="7" t="n">
        <v>0.770833333333333</v>
      </c>
      <c r="P1680" s="7" t="n">
        <v>0.822916666666667</v>
      </c>
      <c r="Q1680" s="0" t="s">
        <v>207</v>
      </c>
      <c r="S1680" s="0" t="s">
        <v>120</v>
      </c>
      <c r="T1680" s="0" t="s">
        <v>6091</v>
      </c>
    </row>
    <row r="1681" customFormat="false" ht="15" hidden="true" customHeight="false" outlineLevel="0" collapsed="false">
      <c r="A1681" s="170" t="n">
        <v>44593</v>
      </c>
      <c r="B1681" s="0" t="s">
        <v>5861</v>
      </c>
      <c r="C1681" s="1" t="n">
        <v>450</v>
      </c>
      <c r="D1681" s="0" t="s">
        <v>104</v>
      </c>
      <c r="E1681" s="0" t="s">
        <v>5862</v>
      </c>
      <c r="G1681" s="174" t="n">
        <f aca="false">MONTH(A1681)+100</f>
        <v>102</v>
      </c>
      <c r="H1681" s="0" t="n">
        <f aca="false">IF(MONTH(A1681)=MONTH(A1680),H1680+1,1001)</f>
        <v>1001</v>
      </c>
      <c r="I1681" s="0" t="str">
        <f aca="false">YEAR(A1681)&amp;RIGHT(G1681,2)&amp;RIGHT(H1681,3)</f>
        <v>202202001</v>
      </c>
      <c r="J1681" s="122" t="s">
        <v>7354</v>
      </c>
      <c r="L1681" s="0" t="s">
        <v>131</v>
      </c>
      <c r="M1681" s="0" t="s">
        <v>2313</v>
      </c>
      <c r="N1681" s="0" t="s">
        <v>80</v>
      </c>
      <c r="O1681" s="7" t="n">
        <v>0.288888888888889</v>
      </c>
      <c r="P1681" s="7" t="n">
        <v>0.329861111111111</v>
      </c>
      <c r="Q1681" s="0" t="s">
        <v>5863</v>
      </c>
      <c r="S1681" s="0" t="s">
        <v>75</v>
      </c>
      <c r="T1681" s="0" t="s">
        <v>6095</v>
      </c>
    </row>
    <row r="1682" customFormat="false" ht="15" hidden="true" customHeight="false" outlineLevel="0" collapsed="false">
      <c r="A1682" s="170" t="n">
        <v>44593</v>
      </c>
      <c r="B1682" s="0" t="s">
        <v>1180</v>
      </c>
      <c r="C1682" s="1" t="n">
        <v>400</v>
      </c>
      <c r="D1682" s="0" t="s">
        <v>104</v>
      </c>
      <c r="E1682" s="0" t="s">
        <v>2360</v>
      </c>
      <c r="G1682" s="174" t="n">
        <f aca="false">MONTH(A1682)+100</f>
        <v>102</v>
      </c>
      <c r="H1682" s="0" t="n">
        <f aca="false">IF(MONTH(A1682)=MONTH(A1681),H1681+1,1001)</f>
        <v>1002</v>
      </c>
      <c r="I1682" s="0" t="str">
        <f aca="false">YEAR(A1682)&amp;RIGHT(G1682,2)&amp;RIGHT(H1682,3)</f>
        <v>202202002</v>
      </c>
      <c r="J1682" s="122" t="s">
        <v>6539</v>
      </c>
      <c r="L1682" s="0" t="s">
        <v>113</v>
      </c>
      <c r="M1682" s="0" t="s">
        <v>2313</v>
      </c>
      <c r="N1682" s="0" t="s">
        <v>80</v>
      </c>
      <c r="O1682" s="7" t="n">
        <v>0.454166666666667</v>
      </c>
      <c r="P1682" s="7" t="n">
        <v>0.4875</v>
      </c>
      <c r="Q1682" s="0" t="s">
        <v>2361</v>
      </c>
      <c r="S1682" s="0" t="s">
        <v>75</v>
      </c>
      <c r="T1682" s="0" t="s">
        <v>6095</v>
      </c>
    </row>
    <row r="1683" customFormat="false" ht="15" hidden="true" customHeight="false" outlineLevel="0" collapsed="false">
      <c r="A1683" s="170" t="n">
        <v>44594</v>
      </c>
      <c r="B1683" s="0" t="s">
        <v>5865</v>
      </c>
      <c r="C1683" s="1" t="n">
        <v>200</v>
      </c>
      <c r="D1683" s="0" t="s">
        <v>898</v>
      </c>
      <c r="E1683" s="0" t="s">
        <v>5866</v>
      </c>
      <c r="G1683" s="174" t="n">
        <f aca="false">MONTH(A1683)+100</f>
        <v>102</v>
      </c>
      <c r="H1683" s="0" t="n">
        <f aca="false">IF(MONTH(A1683)=MONTH(A1682),H1682+1,1001)</f>
        <v>1003</v>
      </c>
      <c r="I1683" s="0" t="str">
        <f aca="false">YEAR(A1683)&amp;RIGHT(G1683,2)&amp;RIGHT(H1683,3)</f>
        <v>202202003</v>
      </c>
      <c r="J1683" s="122" t="s">
        <v>7355</v>
      </c>
      <c r="L1683" s="0" t="s">
        <v>1720</v>
      </c>
      <c r="M1683" s="0" t="s">
        <v>2313</v>
      </c>
      <c r="N1683" s="0" t="s">
        <v>80</v>
      </c>
      <c r="O1683" s="7" t="n">
        <v>0.384027777777778</v>
      </c>
      <c r="P1683" s="7" t="n">
        <v>0.394444444444444</v>
      </c>
      <c r="Q1683" s="0" t="s">
        <v>5867</v>
      </c>
      <c r="S1683" s="0" t="s">
        <v>75</v>
      </c>
      <c r="T1683" s="0" t="s">
        <v>6089</v>
      </c>
    </row>
    <row r="1684" customFormat="false" ht="15" hidden="true" customHeight="false" outlineLevel="0" collapsed="false">
      <c r="A1684" s="170" t="n">
        <v>44594</v>
      </c>
      <c r="B1684" s="0" t="s">
        <v>5868</v>
      </c>
      <c r="C1684" s="1" t="n">
        <v>200</v>
      </c>
      <c r="D1684" s="0" t="s">
        <v>898</v>
      </c>
      <c r="E1684" s="0" t="s">
        <v>5869</v>
      </c>
      <c r="G1684" s="174" t="n">
        <f aca="false">MONTH(A1684)+100</f>
        <v>102</v>
      </c>
      <c r="H1684" s="0" t="n">
        <f aca="false">IF(MONTH(A1684)=MONTH(A1683),H1683+1,1001)</f>
        <v>1004</v>
      </c>
      <c r="I1684" s="0" t="str">
        <f aca="false">YEAR(A1684)&amp;RIGHT(G1684,2)&amp;RIGHT(H1684,3)</f>
        <v>202202004</v>
      </c>
      <c r="J1684" s="122" t="s">
        <v>7356</v>
      </c>
      <c r="L1684" s="0" t="s">
        <v>1720</v>
      </c>
      <c r="M1684" s="0" t="s">
        <v>2313</v>
      </c>
      <c r="N1684" s="0" t="s">
        <v>80</v>
      </c>
      <c r="O1684" s="7" t="n">
        <v>0.410416666666667</v>
      </c>
      <c r="P1684" s="7" t="n">
        <v>0.411111111111111</v>
      </c>
      <c r="Q1684" s="0" t="s">
        <v>5870</v>
      </c>
      <c r="S1684" s="0" t="s">
        <v>75</v>
      </c>
      <c r="T1684" s="0" t="s">
        <v>6089</v>
      </c>
    </row>
    <row r="1685" customFormat="false" ht="15" hidden="false" customHeight="false" outlineLevel="0" collapsed="false">
      <c r="A1685" s="170" t="n">
        <v>44594</v>
      </c>
      <c r="B1685" s="0" t="s">
        <v>5871</v>
      </c>
      <c r="C1685" s="1" t="n">
        <v>320</v>
      </c>
      <c r="D1685" s="0" t="s">
        <v>821</v>
      </c>
      <c r="E1685" s="0" t="s">
        <v>5872</v>
      </c>
      <c r="G1685" s="174" t="n">
        <f aca="false">MONTH(A1685)+100</f>
        <v>102</v>
      </c>
      <c r="H1685" s="0" t="n">
        <f aca="false">IF(MONTH(A1685)=MONTH(A1684),H1684+1,1001)</f>
        <v>1005</v>
      </c>
      <c r="I1685" s="0" t="str">
        <f aca="false">YEAR(A1685)&amp;RIGHT(G1685,2)&amp;RIGHT(H1685,3)</f>
        <v>202202005</v>
      </c>
      <c r="J1685" s="122" t="s">
        <v>7357</v>
      </c>
      <c r="K1685" s="0" t="s">
        <v>233</v>
      </c>
      <c r="L1685" s="0" t="s">
        <v>159</v>
      </c>
      <c r="M1685" s="0" t="s">
        <v>2313</v>
      </c>
      <c r="N1685" s="0" t="s">
        <v>757</v>
      </c>
      <c r="O1685" s="85" t="n">
        <v>0.775</v>
      </c>
      <c r="P1685" s="85" t="n">
        <v>0.775</v>
      </c>
      <c r="Q1685" s="0" t="s">
        <v>5873</v>
      </c>
      <c r="R1685" s="0" t="s">
        <v>4413</v>
      </c>
      <c r="S1685" s="0" t="s">
        <v>75</v>
      </c>
      <c r="T1685" s="0" t="s">
        <v>6089</v>
      </c>
    </row>
    <row r="1686" customFormat="false" ht="15" hidden="false" customHeight="false" outlineLevel="0" collapsed="false">
      <c r="A1686" s="170" t="n">
        <v>44596</v>
      </c>
      <c r="B1686" s="0" t="s">
        <v>3080</v>
      </c>
      <c r="C1686" s="1" t="n">
        <v>400</v>
      </c>
      <c r="D1686" s="0" t="s">
        <v>821</v>
      </c>
      <c r="E1686" s="0" t="s">
        <v>3081</v>
      </c>
      <c r="G1686" s="174" t="n">
        <f aca="false">MONTH(A1686)+100</f>
        <v>102</v>
      </c>
      <c r="H1686" s="0" t="n">
        <f aca="false">IF(MONTH(A1686)=MONTH(A1685),H1685+1,1001)</f>
        <v>1006</v>
      </c>
      <c r="I1686" s="0" t="str">
        <f aca="false">YEAR(A1686)&amp;RIGHT(G1686,2)&amp;RIGHT(H1686,3)</f>
        <v>202202006</v>
      </c>
      <c r="J1686" s="122" t="s">
        <v>6703</v>
      </c>
      <c r="K1686" s="0" t="s">
        <v>3082</v>
      </c>
      <c r="L1686" s="0" t="s">
        <v>113</v>
      </c>
      <c r="M1686" s="0" t="s">
        <v>2313</v>
      </c>
      <c r="N1686" s="0" t="s">
        <v>80</v>
      </c>
      <c r="O1686" s="7" t="n">
        <v>0.570138888888889</v>
      </c>
      <c r="P1686" s="7" t="n">
        <v>0.60625</v>
      </c>
      <c r="Q1686" s="0" t="s">
        <v>3083</v>
      </c>
      <c r="S1686" s="0" t="s">
        <v>75</v>
      </c>
      <c r="T1686" s="0" t="s">
        <v>5143</v>
      </c>
    </row>
    <row r="1687" customFormat="false" ht="15" hidden="true" customHeight="false" outlineLevel="0" collapsed="false">
      <c r="A1687" s="170" t="n">
        <v>44596</v>
      </c>
      <c r="B1687" s="0" t="s">
        <v>5878</v>
      </c>
      <c r="C1687" s="1" t="n">
        <v>400</v>
      </c>
      <c r="D1687" s="0" t="s">
        <v>104</v>
      </c>
      <c r="E1687" s="0" t="s">
        <v>5879</v>
      </c>
      <c r="G1687" s="174" t="n">
        <f aca="false">MONTH(A1687)+100</f>
        <v>102</v>
      </c>
      <c r="H1687" s="0" t="n">
        <f aca="false">IF(MONTH(A1687)=MONTH(A1686),H1686+1,1001)</f>
        <v>1007</v>
      </c>
      <c r="I1687" s="0" t="str">
        <f aca="false">YEAR(A1687)&amp;RIGHT(G1687,2)&amp;RIGHT(H1687,3)</f>
        <v>202202007</v>
      </c>
      <c r="J1687" s="122" t="s">
        <v>7358</v>
      </c>
      <c r="L1687" s="0" t="s">
        <v>113</v>
      </c>
      <c r="M1687" s="0" t="s">
        <v>2313</v>
      </c>
      <c r="N1687" s="0" t="s">
        <v>80</v>
      </c>
      <c r="O1687" s="7" t="n">
        <v>0.388888888888889</v>
      </c>
      <c r="P1687" s="7" t="n">
        <v>0.397222222222222</v>
      </c>
      <c r="Q1687" s="0" t="s">
        <v>5880</v>
      </c>
      <c r="S1687" s="0" t="s">
        <v>75</v>
      </c>
      <c r="T1687" s="0" t="s">
        <v>5143</v>
      </c>
    </row>
    <row r="1688" customFormat="false" ht="15" hidden="true" customHeight="false" outlineLevel="0" collapsed="false">
      <c r="A1688" s="170" t="n">
        <v>44596</v>
      </c>
      <c r="B1688" s="0" t="s">
        <v>5246</v>
      </c>
      <c r="C1688" s="1" t="n">
        <v>400</v>
      </c>
      <c r="D1688" s="0" t="s">
        <v>104</v>
      </c>
      <c r="E1688" s="0" t="s">
        <v>5881</v>
      </c>
      <c r="G1688" s="174" t="n">
        <f aca="false">MONTH(A1688)+100</f>
        <v>102</v>
      </c>
      <c r="H1688" s="0" t="n">
        <f aca="false">IF(MONTH(A1688)=MONTH(A1687),H1687+1,1001)</f>
        <v>1008</v>
      </c>
      <c r="I1688" s="0" t="str">
        <f aca="false">YEAR(A1688)&amp;RIGHT(G1688,2)&amp;RIGHT(H1688,3)</f>
        <v>202202008</v>
      </c>
      <c r="J1688" s="122" t="s">
        <v>7359</v>
      </c>
      <c r="L1688" s="0" t="s">
        <v>100</v>
      </c>
      <c r="M1688" s="0" t="s">
        <v>2313</v>
      </c>
      <c r="N1688" s="0" t="s">
        <v>80</v>
      </c>
      <c r="O1688" s="7" t="n">
        <v>0.472916666666667</v>
      </c>
      <c r="P1688" s="7" t="n">
        <v>0.5</v>
      </c>
      <c r="Q1688" s="0" t="s">
        <v>5882</v>
      </c>
      <c r="S1688" s="0" t="s">
        <v>75</v>
      </c>
      <c r="T1688" s="0" t="s">
        <v>5143</v>
      </c>
    </row>
    <row r="1689" customFormat="false" ht="15" hidden="true" customHeight="false" outlineLevel="0" collapsed="false">
      <c r="A1689" s="170" t="n">
        <v>44596</v>
      </c>
      <c r="B1689" s="0" t="s">
        <v>1180</v>
      </c>
      <c r="C1689" s="1" t="n">
        <v>400</v>
      </c>
      <c r="D1689" s="0" t="s">
        <v>104</v>
      </c>
      <c r="E1689" s="0" t="s">
        <v>2360</v>
      </c>
      <c r="G1689" s="174" t="n">
        <f aca="false">MONTH(A1689)+100</f>
        <v>102</v>
      </c>
      <c r="H1689" s="0" t="n">
        <f aca="false">IF(MONTH(A1689)=MONTH(A1688),H1688+1,1001)</f>
        <v>1009</v>
      </c>
      <c r="I1689" s="0" t="str">
        <f aca="false">YEAR(A1689)&amp;RIGHT(G1689,2)&amp;RIGHT(H1689,3)</f>
        <v>202202009</v>
      </c>
      <c r="J1689" s="122" t="s">
        <v>6539</v>
      </c>
      <c r="L1689" s="0" t="s">
        <v>113</v>
      </c>
      <c r="M1689" s="0" t="s">
        <v>2313</v>
      </c>
      <c r="N1689" s="0" t="s">
        <v>80</v>
      </c>
      <c r="O1689" s="7" t="n">
        <v>0.730555555555556</v>
      </c>
      <c r="P1689" s="7" t="n">
        <v>0.734027777777778</v>
      </c>
      <c r="Q1689" s="0" t="s">
        <v>2361</v>
      </c>
      <c r="S1689" s="0" t="s">
        <v>75</v>
      </c>
      <c r="T1689" s="0" t="s">
        <v>5143</v>
      </c>
    </row>
    <row r="1690" customFormat="false" ht="15" hidden="true" customHeight="false" outlineLevel="0" collapsed="false">
      <c r="A1690" s="170" t="n">
        <v>44597</v>
      </c>
      <c r="B1690" s="0" t="s">
        <v>3072</v>
      </c>
      <c r="C1690" s="1" t="n">
        <v>300</v>
      </c>
      <c r="D1690" s="0" t="s">
        <v>104</v>
      </c>
      <c r="E1690" s="0" t="s">
        <v>5887</v>
      </c>
      <c r="G1690" s="174" t="n">
        <f aca="false">MONTH(A1690)+100</f>
        <v>102</v>
      </c>
      <c r="H1690" s="0" t="n">
        <f aca="false">IF(MONTH(A1690)=MONTH(A1689),H1689+1,1001)</f>
        <v>1010</v>
      </c>
      <c r="I1690" s="0" t="str">
        <f aca="false">YEAR(A1690)&amp;RIGHT(G1690,2)&amp;RIGHT(H1690,3)</f>
        <v>202202010</v>
      </c>
      <c r="J1690" s="122" t="s">
        <v>7360</v>
      </c>
      <c r="L1690" s="0" t="s">
        <v>113</v>
      </c>
      <c r="M1690" s="0" t="s">
        <v>2313</v>
      </c>
      <c r="N1690" s="0" t="s">
        <v>80</v>
      </c>
      <c r="O1690" s="7" t="n">
        <v>0.301388888888889</v>
      </c>
      <c r="P1690" s="7" t="n">
        <v>0.329166666666667</v>
      </c>
      <c r="Q1690" s="0" t="s">
        <v>5888</v>
      </c>
      <c r="S1690" s="0" t="s">
        <v>75</v>
      </c>
      <c r="T1690" s="0" t="s">
        <v>6106</v>
      </c>
    </row>
    <row r="1691" customFormat="false" ht="15" hidden="true" customHeight="false" outlineLevel="0" collapsed="false">
      <c r="A1691" s="170" t="n">
        <v>44597</v>
      </c>
      <c r="B1691" s="0" t="s">
        <v>5890</v>
      </c>
      <c r="C1691" s="1" t="n">
        <v>400</v>
      </c>
      <c r="D1691" s="0" t="s">
        <v>104</v>
      </c>
      <c r="G1691" s="174" t="n">
        <f aca="false">MONTH(A1691)+100</f>
        <v>102</v>
      </c>
      <c r="H1691" s="0" t="n">
        <f aca="false">IF(MONTH(A1691)=MONTH(A1690),H1690+1,1001)</f>
        <v>1011</v>
      </c>
      <c r="I1691" s="0" t="str">
        <f aca="false">YEAR(A1691)&amp;RIGHT(G1691,2)&amp;RIGHT(H1691,3)</f>
        <v>202202011</v>
      </c>
      <c r="J1691" s="122" t="s">
        <v>7361</v>
      </c>
      <c r="L1691" s="0" t="s">
        <v>5891</v>
      </c>
      <c r="M1691" s="0" t="s">
        <v>2313</v>
      </c>
      <c r="N1691" s="0" t="s">
        <v>80</v>
      </c>
      <c r="O1691" s="7" t="n">
        <v>0.383333333333333</v>
      </c>
      <c r="P1691" s="7" t="n">
        <v>0.398611111111111</v>
      </c>
      <c r="Q1691" s="0" t="s">
        <v>5892</v>
      </c>
      <c r="S1691" s="0" t="s">
        <v>75</v>
      </c>
      <c r="T1691" s="0" t="s">
        <v>6106</v>
      </c>
    </row>
    <row r="1692" customFormat="false" ht="15" hidden="true" customHeight="false" outlineLevel="0" collapsed="false">
      <c r="A1692" s="170" t="n">
        <v>44597</v>
      </c>
      <c r="B1692" s="0" t="s">
        <v>204</v>
      </c>
      <c r="C1692" s="1" t="n">
        <v>450</v>
      </c>
      <c r="D1692" s="0" t="s">
        <v>104</v>
      </c>
      <c r="E1692" s="0" t="s">
        <v>205</v>
      </c>
      <c r="G1692" s="174" t="n">
        <f aca="false">MONTH(A1692)+100</f>
        <v>102</v>
      </c>
      <c r="H1692" s="0" t="n">
        <f aca="false">IF(MONTH(A1692)=MONTH(A1691),H1691+1,1001)</f>
        <v>1012</v>
      </c>
      <c r="I1692" s="0" t="str">
        <f aca="false">YEAR(A1692)&amp;RIGHT(G1692,2)&amp;RIGHT(H1692,3)</f>
        <v>202202012</v>
      </c>
      <c r="J1692" s="122" t="s">
        <v>6107</v>
      </c>
      <c r="K1692" s="0" t="s">
        <v>204</v>
      </c>
      <c r="L1692" s="0" t="s">
        <v>79</v>
      </c>
      <c r="M1692" s="0" t="s">
        <v>2313</v>
      </c>
      <c r="N1692" s="0" t="s">
        <v>80</v>
      </c>
      <c r="O1692" s="7" t="n">
        <v>0.488194444444444</v>
      </c>
      <c r="P1692" s="7" t="n">
        <v>0.520833333333333</v>
      </c>
      <c r="Q1692" s="0" t="s">
        <v>207</v>
      </c>
      <c r="S1692" s="0" t="s">
        <v>75</v>
      </c>
      <c r="T1692" s="0" t="s">
        <v>6106</v>
      </c>
    </row>
    <row r="1693" customFormat="false" ht="15" hidden="false" customHeight="false" outlineLevel="0" collapsed="false">
      <c r="A1693" s="170" t="n">
        <v>44598</v>
      </c>
      <c r="B1693" s="0" t="s">
        <v>5893</v>
      </c>
      <c r="C1693" s="1" t="n">
        <v>300</v>
      </c>
      <c r="D1693" s="0" t="s">
        <v>821</v>
      </c>
      <c r="E1693" s="0" t="s">
        <v>5894</v>
      </c>
      <c r="G1693" s="174" t="n">
        <f aca="false">MONTH(A1693)+100</f>
        <v>102</v>
      </c>
      <c r="H1693" s="0" t="n">
        <f aca="false">IF(MONTH(A1693)=MONTH(A1692),H1692+1,1001)</f>
        <v>1013</v>
      </c>
      <c r="I1693" s="0" t="str">
        <f aca="false">YEAR(A1693)&amp;RIGHT(G1693,2)&amp;RIGHT(H1693,3)</f>
        <v>202202013</v>
      </c>
      <c r="J1693" s="122" t="s">
        <v>7362</v>
      </c>
      <c r="K1693" s="0" t="s">
        <v>233</v>
      </c>
      <c r="L1693" s="0" t="s">
        <v>100</v>
      </c>
      <c r="M1693" s="0" t="s">
        <v>2313</v>
      </c>
      <c r="N1693" s="0" t="s">
        <v>72</v>
      </c>
      <c r="O1693" s="57" t="n">
        <v>0.43125</v>
      </c>
      <c r="P1693" s="57" t="n">
        <v>0.43125</v>
      </c>
      <c r="Q1693" s="0" t="s">
        <v>5895</v>
      </c>
      <c r="R1693" s="0" t="s">
        <v>5896</v>
      </c>
      <c r="S1693" s="0" t="s">
        <v>75</v>
      </c>
      <c r="T1693" s="0" t="s">
        <v>6110</v>
      </c>
    </row>
    <row r="1694" customFormat="false" ht="15" hidden="false" customHeight="false" outlineLevel="0" collapsed="false">
      <c r="A1694" s="170" t="n">
        <v>44599</v>
      </c>
      <c r="B1694" s="0" t="s">
        <v>1459</v>
      </c>
      <c r="C1694" s="1" t="n">
        <v>300</v>
      </c>
      <c r="D1694" s="0" t="s">
        <v>821</v>
      </c>
      <c r="E1694" s="0" t="s">
        <v>1460</v>
      </c>
      <c r="G1694" s="174" t="n">
        <f aca="false">MONTH(A1694)+100</f>
        <v>102</v>
      </c>
      <c r="H1694" s="0" t="n">
        <f aca="false">IF(MONTH(A1694)=MONTH(A1693),H1693+1,1001)</f>
        <v>1014</v>
      </c>
      <c r="I1694" s="0" t="str">
        <f aca="false">YEAR(A1694)&amp;RIGHT(G1694,2)&amp;RIGHT(H1694,3)</f>
        <v>202202014</v>
      </c>
      <c r="J1694" s="122" t="s">
        <v>6323</v>
      </c>
      <c r="K1694" s="0" t="s">
        <v>1461</v>
      </c>
      <c r="L1694" s="0" t="s">
        <v>159</v>
      </c>
      <c r="M1694" s="0" t="s">
        <v>2313</v>
      </c>
      <c r="N1694" s="0" t="s">
        <v>80</v>
      </c>
      <c r="O1694" s="7" t="n">
        <v>0.38125</v>
      </c>
      <c r="P1694" s="7" t="n">
        <v>0.39375</v>
      </c>
      <c r="Q1694" s="0" t="s">
        <v>5897</v>
      </c>
      <c r="S1694" s="0" t="s">
        <v>75</v>
      </c>
      <c r="T1694" s="0" t="s">
        <v>6091</v>
      </c>
    </row>
    <row r="1695" customFormat="false" ht="15" hidden="false" customHeight="false" outlineLevel="0" collapsed="false">
      <c r="A1695" s="170" t="n">
        <v>44599</v>
      </c>
      <c r="B1695" s="0" t="s">
        <v>3267</v>
      </c>
      <c r="C1695" s="1" t="n">
        <v>430</v>
      </c>
      <c r="D1695" s="0" t="s">
        <v>821</v>
      </c>
      <c r="E1695" s="0" t="s">
        <v>3268</v>
      </c>
      <c r="G1695" s="174" t="n">
        <f aca="false">MONTH(A1695)+100</f>
        <v>102</v>
      </c>
      <c r="H1695" s="0" t="n">
        <f aca="false">IF(MONTH(A1695)=MONTH(A1694),H1694+1,1001)</f>
        <v>1015</v>
      </c>
      <c r="I1695" s="0" t="str">
        <f aca="false">YEAR(A1695)&amp;RIGHT(G1695,2)&amp;RIGHT(H1695,3)</f>
        <v>202202015</v>
      </c>
      <c r="J1695" s="122" t="s">
        <v>6742</v>
      </c>
      <c r="K1695" s="0" t="s">
        <v>3269</v>
      </c>
      <c r="L1695" s="0" t="s">
        <v>314</v>
      </c>
      <c r="M1695" s="0" t="s">
        <v>2313</v>
      </c>
      <c r="N1695" s="0" t="s">
        <v>80</v>
      </c>
      <c r="O1695" s="7" t="n">
        <v>0.407638888888889</v>
      </c>
      <c r="P1695" s="7" t="n">
        <v>0.490972222222222</v>
      </c>
      <c r="Q1695" s="0" t="s">
        <v>3270</v>
      </c>
      <c r="R1695" s="0" t="s">
        <v>2315</v>
      </c>
      <c r="S1695" s="0" t="s">
        <v>75</v>
      </c>
      <c r="T1695" s="0" t="s">
        <v>6091</v>
      </c>
    </row>
    <row r="1696" customFormat="false" ht="15" hidden="false" customHeight="false" outlineLevel="0" collapsed="false">
      <c r="A1696" s="170" t="n">
        <v>44600</v>
      </c>
      <c r="B1696" s="0" t="s">
        <v>5899</v>
      </c>
      <c r="C1696" s="1" t="n">
        <v>380</v>
      </c>
      <c r="D1696" s="0" t="s">
        <v>821</v>
      </c>
      <c r="E1696" s="0" t="s">
        <v>5900</v>
      </c>
      <c r="G1696" s="174" t="n">
        <f aca="false">MONTH(A1696)+100</f>
        <v>102</v>
      </c>
      <c r="H1696" s="0" t="n">
        <f aca="false">IF(MONTH(A1696)=MONTH(A1695),H1695+1,1001)</f>
        <v>1016</v>
      </c>
      <c r="I1696" s="0" t="str">
        <f aca="false">YEAR(A1696)&amp;RIGHT(G1696,2)&amp;RIGHT(H1696,3)</f>
        <v>202202016</v>
      </c>
      <c r="J1696" s="122" t="s">
        <v>7363</v>
      </c>
      <c r="K1696" s="0" t="s">
        <v>5901</v>
      </c>
      <c r="L1696" s="0" t="s">
        <v>100</v>
      </c>
      <c r="M1696" s="0" t="s">
        <v>2313</v>
      </c>
      <c r="N1696" s="0" t="s">
        <v>80</v>
      </c>
      <c r="O1696" s="7" t="n">
        <v>0.372916666666667</v>
      </c>
      <c r="P1696" s="7" t="n">
        <v>0.391666666666667</v>
      </c>
      <c r="Q1696" s="0" t="s">
        <v>5902</v>
      </c>
      <c r="S1696" s="0" t="s">
        <v>115</v>
      </c>
      <c r="T1696" s="0" t="s">
        <v>6095</v>
      </c>
    </row>
    <row r="1697" customFormat="false" ht="15" hidden="true" customHeight="false" outlineLevel="0" collapsed="false">
      <c r="A1697" s="170" t="n">
        <v>44600</v>
      </c>
      <c r="B1697" s="0" t="s">
        <v>1297</v>
      </c>
      <c r="C1697" s="1" t="n">
        <v>300</v>
      </c>
      <c r="D1697" s="0" t="s">
        <v>104</v>
      </c>
      <c r="G1697" s="174" t="n">
        <f aca="false">MONTH(A1697)+100</f>
        <v>102</v>
      </c>
      <c r="H1697" s="0" t="n">
        <f aca="false">IF(MONTH(A1697)=MONTH(A1696),H1696+1,1001)</f>
        <v>1017</v>
      </c>
      <c r="I1697" s="0" t="str">
        <f aca="false">YEAR(A1697)&amp;RIGHT(G1697,2)&amp;RIGHT(H1697,3)</f>
        <v>202202017</v>
      </c>
      <c r="J1697" s="122" t="s">
        <v>7364</v>
      </c>
      <c r="L1697" s="0" t="s">
        <v>187</v>
      </c>
      <c r="M1697" s="0" t="s">
        <v>2313</v>
      </c>
      <c r="N1697" s="0" t="s">
        <v>80</v>
      </c>
      <c r="O1697" s="7" t="n">
        <v>0.43125</v>
      </c>
      <c r="P1697" s="7" t="n">
        <v>0.459722222222222</v>
      </c>
      <c r="Q1697" s="0" t="s">
        <v>5903</v>
      </c>
      <c r="S1697" s="0" t="s">
        <v>115</v>
      </c>
      <c r="T1697" s="0" t="s">
        <v>6095</v>
      </c>
    </row>
    <row r="1698" customFormat="false" ht="15" hidden="true" customHeight="false" outlineLevel="0" collapsed="false">
      <c r="A1698" s="170" t="n">
        <v>44601</v>
      </c>
      <c r="B1698" s="0" t="s">
        <v>204</v>
      </c>
      <c r="C1698" s="1" t="n">
        <v>450</v>
      </c>
      <c r="D1698" s="0" t="s">
        <v>104</v>
      </c>
      <c r="E1698" s="0" t="s">
        <v>205</v>
      </c>
      <c r="G1698" s="174" t="n">
        <f aca="false">MONTH(A1698)+100</f>
        <v>102</v>
      </c>
      <c r="H1698" s="0" t="n">
        <f aca="false">IF(MONTH(A1698)=MONTH(A1697),H1697+1,1001)</f>
        <v>1018</v>
      </c>
      <c r="I1698" s="0" t="str">
        <f aca="false">YEAR(A1698)&amp;RIGHT(G1698,2)&amp;RIGHT(H1698,3)</f>
        <v>202202018</v>
      </c>
      <c r="J1698" s="122" t="s">
        <v>6107</v>
      </c>
      <c r="K1698" s="0" t="s">
        <v>204</v>
      </c>
      <c r="L1698" s="0" t="s">
        <v>79</v>
      </c>
      <c r="M1698" s="0" t="s">
        <v>2313</v>
      </c>
      <c r="N1698" s="0" t="s">
        <v>80</v>
      </c>
      <c r="O1698" s="7" t="n">
        <v>0.413194444444444</v>
      </c>
      <c r="P1698" s="7" t="n">
        <v>0.418055555555556</v>
      </c>
      <c r="Q1698" s="0" t="s">
        <v>207</v>
      </c>
      <c r="S1698" s="0" t="s">
        <v>115</v>
      </c>
      <c r="T1698" s="0" t="s">
        <v>6089</v>
      </c>
    </row>
    <row r="1699" customFormat="false" ht="15" hidden="true" customHeight="false" outlineLevel="0" collapsed="false">
      <c r="A1699" s="170" t="n">
        <v>44601</v>
      </c>
      <c r="B1699" s="0" t="s">
        <v>2478</v>
      </c>
      <c r="C1699" s="1" t="n">
        <v>300</v>
      </c>
      <c r="D1699" s="0" t="s">
        <v>104</v>
      </c>
      <c r="E1699" s="0" t="s">
        <v>421</v>
      </c>
      <c r="G1699" s="174" t="n">
        <f aca="false">MONTH(A1699)+100</f>
        <v>102</v>
      </c>
      <c r="H1699" s="0" t="n">
        <f aca="false">IF(MONTH(A1699)=MONTH(A1698),H1698+1,1001)</f>
        <v>1019</v>
      </c>
      <c r="I1699" s="0" t="str">
        <f aca="false">YEAR(A1699)&amp;RIGHT(G1699,2)&amp;RIGHT(H1699,3)</f>
        <v>202202019</v>
      </c>
      <c r="J1699" s="122" t="s">
        <v>6142</v>
      </c>
      <c r="L1699" s="0" t="s">
        <v>79</v>
      </c>
      <c r="M1699" s="0" t="s">
        <v>2313</v>
      </c>
      <c r="N1699" s="0" t="s">
        <v>80</v>
      </c>
      <c r="O1699" s="7" t="n">
        <v>0.505555555555556</v>
      </c>
      <c r="P1699" s="7" t="n">
        <v>0.538888888888889</v>
      </c>
      <c r="Q1699" s="0" t="s">
        <v>422</v>
      </c>
      <c r="S1699" s="0" t="s">
        <v>115</v>
      </c>
      <c r="T1699" s="0" t="s">
        <v>6089</v>
      </c>
    </row>
    <row r="1700" customFormat="false" ht="15" hidden="true" customHeight="false" outlineLevel="0" collapsed="false">
      <c r="A1700" s="170" t="n">
        <v>44601</v>
      </c>
      <c r="B1700" s="0" t="s">
        <v>1225</v>
      </c>
      <c r="C1700" s="1" t="n">
        <v>500</v>
      </c>
      <c r="D1700" s="0" t="s">
        <v>104</v>
      </c>
      <c r="E1700" s="0" t="s">
        <v>1226</v>
      </c>
      <c r="G1700" s="174" t="n">
        <f aca="false">MONTH(A1700)+100</f>
        <v>102</v>
      </c>
      <c r="H1700" s="0" t="n">
        <f aca="false">IF(MONTH(A1700)=MONTH(A1699),H1699+1,1001)</f>
        <v>1020</v>
      </c>
      <c r="I1700" s="0" t="str">
        <f aca="false">YEAR(A1700)&amp;RIGHT(G1700,2)&amp;RIGHT(H1700,3)</f>
        <v>202202020</v>
      </c>
      <c r="J1700" s="122" t="s">
        <v>6272</v>
      </c>
      <c r="L1700" s="0" t="s">
        <v>1227</v>
      </c>
      <c r="M1700" s="0" t="s">
        <v>2313</v>
      </c>
      <c r="N1700" s="0" t="s">
        <v>80</v>
      </c>
      <c r="O1700" s="7" t="n">
        <v>0.588888888888889</v>
      </c>
      <c r="P1700" s="7" t="n">
        <v>0.627777777777778</v>
      </c>
      <c r="Q1700" s="0" t="s">
        <v>1228</v>
      </c>
      <c r="S1700" s="0" t="s">
        <v>115</v>
      </c>
      <c r="T1700" s="0" t="s">
        <v>6089</v>
      </c>
    </row>
    <row r="1701" customFormat="false" ht="15" hidden="false" customHeight="false" outlineLevel="0" collapsed="false">
      <c r="A1701" s="170" t="n">
        <v>44603</v>
      </c>
      <c r="B1701" s="0" t="s">
        <v>2970</v>
      </c>
      <c r="C1701" s="1" t="n">
        <v>350</v>
      </c>
      <c r="D1701" s="0" t="s">
        <v>821</v>
      </c>
      <c r="E1701" s="0" t="s">
        <v>2971</v>
      </c>
      <c r="G1701" s="174" t="n">
        <f aca="false">MONTH(A1701)+100</f>
        <v>102</v>
      </c>
      <c r="H1701" s="0" t="n">
        <f aca="false">IF(MONTH(A1701)=MONTH(A1700),H1700+1,1001)</f>
        <v>1021</v>
      </c>
      <c r="I1701" s="0" t="str">
        <f aca="false">YEAR(A1701)&amp;RIGHT(G1701,2)&amp;RIGHT(H1701,3)</f>
        <v>202202021</v>
      </c>
      <c r="J1701" s="122" t="s">
        <v>6679</v>
      </c>
      <c r="K1701" s="0" t="s">
        <v>2972</v>
      </c>
      <c r="L1701" s="0" t="s">
        <v>100</v>
      </c>
      <c r="M1701" s="0" t="s">
        <v>2313</v>
      </c>
      <c r="N1701" s="0" t="s">
        <v>757</v>
      </c>
      <c r="O1701" s="57"/>
      <c r="P1701" s="57"/>
      <c r="Q1701" s="0" t="s">
        <v>2973</v>
      </c>
      <c r="S1701" s="0" t="s">
        <v>115</v>
      </c>
      <c r="T1701" s="0" t="s">
        <v>5143</v>
      </c>
    </row>
    <row r="1702" customFormat="false" ht="15" hidden="true" customHeight="false" outlineLevel="0" collapsed="false">
      <c r="A1702" s="170" t="n">
        <v>44604</v>
      </c>
      <c r="B1702" s="0" t="s">
        <v>5908</v>
      </c>
      <c r="C1702" s="1" t="n">
        <v>300</v>
      </c>
      <c r="D1702" s="0" t="s">
        <v>104</v>
      </c>
      <c r="G1702" s="174" t="n">
        <f aca="false">MONTH(A1702)+100</f>
        <v>102</v>
      </c>
      <c r="H1702" s="0" t="n">
        <f aca="false">IF(MONTH(A1702)=MONTH(A1701),H1701+1,1001)</f>
        <v>1022</v>
      </c>
      <c r="I1702" s="0" t="str">
        <f aca="false">YEAR(A1702)&amp;RIGHT(G1702,2)&amp;RIGHT(H1702,3)</f>
        <v>202202022</v>
      </c>
      <c r="J1702" s="122" t="s">
        <v>7365</v>
      </c>
      <c r="L1702" s="0" t="s">
        <v>79</v>
      </c>
      <c r="M1702" s="0" t="s">
        <v>2313</v>
      </c>
      <c r="N1702" s="0" t="s">
        <v>80</v>
      </c>
      <c r="O1702" s="7" t="n">
        <v>0.663194444444444</v>
      </c>
      <c r="P1702" s="7" t="n">
        <v>0.7</v>
      </c>
      <c r="Q1702" s="0" t="s">
        <v>5909</v>
      </c>
      <c r="S1702" s="0" t="s">
        <v>115</v>
      </c>
      <c r="T1702" s="0" t="s">
        <v>6106</v>
      </c>
    </row>
    <row r="1703" customFormat="false" ht="15" hidden="true" customHeight="false" outlineLevel="0" collapsed="false">
      <c r="A1703" s="170" t="n">
        <v>44604</v>
      </c>
      <c r="B1703" s="0" t="s">
        <v>2201</v>
      </c>
      <c r="C1703" s="1" t="n">
        <v>350</v>
      </c>
      <c r="D1703" s="0" t="s">
        <v>104</v>
      </c>
      <c r="E1703" s="0" t="s">
        <v>1129</v>
      </c>
      <c r="G1703" s="174" t="n">
        <f aca="false">MONTH(A1703)+100</f>
        <v>102</v>
      </c>
      <c r="H1703" s="0" t="n">
        <f aca="false">IF(MONTH(A1703)=MONTH(A1702),H1702+1,1001)</f>
        <v>1023</v>
      </c>
      <c r="I1703" s="0" t="str">
        <f aca="false">YEAR(A1703)&amp;RIGHT(G1703,2)&amp;RIGHT(H1703,3)</f>
        <v>202202023</v>
      </c>
      <c r="J1703" s="122" t="s">
        <v>6254</v>
      </c>
      <c r="L1703" s="0" t="s">
        <v>113</v>
      </c>
      <c r="M1703" s="0" t="s">
        <v>2313</v>
      </c>
      <c r="N1703" s="0" t="s">
        <v>80</v>
      </c>
      <c r="O1703" s="7" t="n">
        <v>0.715972222222222</v>
      </c>
      <c r="P1703" s="7" t="n">
        <v>0.725694444444444</v>
      </c>
      <c r="Q1703" s="0" t="s">
        <v>1130</v>
      </c>
      <c r="S1703" s="0" t="s">
        <v>115</v>
      </c>
      <c r="T1703" s="0" t="s">
        <v>6106</v>
      </c>
    </row>
    <row r="1704" customFormat="false" ht="15" hidden="false" customHeight="false" outlineLevel="0" collapsed="false">
      <c r="A1704" s="170" t="n">
        <v>44604</v>
      </c>
      <c r="B1704" s="0" t="s">
        <v>68</v>
      </c>
      <c r="C1704" s="1" t="n">
        <v>450</v>
      </c>
      <c r="D1704" s="0" t="s">
        <v>69</v>
      </c>
      <c r="E1704" s="0" t="s">
        <v>70</v>
      </c>
      <c r="G1704" s="174" t="n">
        <f aca="false">MONTH(A1704)+100</f>
        <v>102</v>
      </c>
      <c r="H1704" s="0" t="n">
        <f aca="false">IF(MONTH(A1704)=MONTH(A1703),H1703+1,1001)</f>
        <v>1024</v>
      </c>
      <c r="I1704" s="0" t="str">
        <f aca="false">YEAR(A1704)&amp;RIGHT(G1704,2)&amp;RIGHT(H1704,3)</f>
        <v>202202024</v>
      </c>
      <c r="J1704" s="122" t="n">
        <v>202003001</v>
      </c>
      <c r="K1704" s="0" t="s">
        <v>71</v>
      </c>
      <c r="L1704" s="0" t="s">
        <v>113</v>
      </c>
      <c r="M1704" s="0" t="s">
        <v>2313</v>
      </c>
      <c r="N1704" s="0" t="s">
        <v>80</v>
      </c>
      <c r="O1704" s="7" t="n">
        <v>0.4625</v>
      </c>
      <c r="P1704" s="7" t="n">
        <v>0.4875</v>
      </c>
      <c r="Q1704" s="0" t="s">
        <v>74</v>
      </c>
      <c r="S1704" s="0" t="s">
        <v>115</v>
      </c>
      <c r="T1704" s="0" t="s">
        <v>6106</v>
      </c>
    </row>
    <row r="1705" customFormat="false" ht="15" hidden="true" customHeight="false" outlineLevel="0" collapsed="false">
      <c r="A1705" s="170" t="n">
        <v>44606</v>
      </c>
      <c r="B1705" s="0" t="s">
        <v>5911</v>
      </c>
      <c r="C1705" s="1" t="n">
        <v>300</v>
      </c>
      <c r="D1705" s="0" t="s">
        <v>104</v>
      </c>
      <c r="G1705" s="174" t="n">
        <f aca="false">MONTH(A1705)+100</f>
        <v>102</v>
      </c>
      <c r="H1705" s="0" t="n">
        <f aca="false">IF(MONTH(A1705)=MONTH(A1704),H1704+1,1001)</f>
        <v>1025</v>
      </c>
      <c r="I1705" s="0" t="str">
        <f aca="false">YEAR(A1705)&amp;RIGHT(G1705,2)&amp;RIGHT(H1705,3)</f>
        <v>202202025</v>
      </c>
      <c r="J1705" s="122" t="s">
        <v>7366</v>
      </c>
      <c r="L1705" s="0" t="s">
        <v>159</v>
      </c>
      <c r="M1705" s="0" t="s">
        <v>2313</v>
      </c>
      <c r="N1705" s="0" t="s">
        <v>80</v>
      </c>
      <c r="O1705" s="7" t="n">
        <v>0.603472222222222</v>
      </c>
      <c r="P1705" s="7" t="n">
        <v>0.61875</v>
      </c>
      <c r="Q1705" s="0" t="s">
        <v>5912</v>
      </c>
      <c r="S1705" s="0" t="s">
        <v>115</v>
      </c>
      <c r="T1705" s="0" t="s">
        <v>6091</v>
      </c>
    </row>
    <row r="1706" customFormat="false" ht="15" hidden="true" customHeight="false" outlineLevel="0" collapsed="false">
      <c r="A1706" s="170" t="n">
        <v>44606</v>
      </c>
      <c r="B1706" s="0" t="s">
        <v>5913</v>
      </c>
      <c r="C1706" s="1" t="n">
        <v>400</v>
      </c>
      <c r="D1706" s="0" t="s">
        <v>104</v>
      </c>
      <c r="G1706" s="174" t="n">
        <f aca="false">MONTH(A1706)+100</f>
        <v>102</v>
      </c>
      <c r="H1706" s="0" t="n">
        <f aca="false">IF(MONTH(A1706)=MONTH(A1705),H1705+1,1001)</f>
        <v>1026</v>
      </c>
      <c r="I1706" s="0" t="str">
        <f aca="false">YEAR(A1706)&amp;RIGHT(G1706,2)&amp;RIGHT(H1706,3)</f>
        <v>202202026</v>
      </c>
      <c r="J1706" s="122" t="s">
        <v>7367</v>
      </c>
      <c r="L1706" s="0" t="s">
        <v>113</v>
      </c>
      <c r="M1706" s="0" t="s">
        <v>2313</v>
      </c>
      <c r="N1706" s="0" t="s">
        <v>80</v>
      </c>
      <c r="O1706" s="7" t="n">
        <v>0.676388888888889</v>
      </c>
      <c r="P1706" s="7" t="n">
        <v>0.683333333333333</v>
      </c>
      <c r="Q1706" s="0" t="s">
        <v>5914</v>
      </c>
      <c r="S1706" s="0" t="s">
        <v>115</v>
      </c>
      <c r="T1706" s="0" t="s">
        <v>6091</v>
      </c>
    </row>
    <row r="1707" customFormat="false" ht="15" hidden="false" customHeight="false" outlineLevel="0" collapsed="false">
      <c r="A1707" s="170" t="n">
        <v>44607</v>
      </c>
      <c r="B1707" s="0" t="s">
        <v>5916</v>
      </c>
      <c r="C1707" s="1" t="n">
        <v>300</v>
      </c>
      <c r="D1707" s="0" t="s">
        <v>821</v>
      </c>
      <c r="E1707" s="0" t="s">
        <v>5917</v>
      </c>
      <c r="G1707" s="174" t="n">
        <f aca="false">MONTH(A1707)+100</f>
        <v>102</v>
      </c>
      <c r="H1707" s="0" t="n">
        <f aca="false">IF(MONTH(A1707)=MONTH(A1706),H1706+1,1001)</f>
        <v>1027</v>
      </c>
      <c r="I1707" s="0" t="str">
        <f aca="false">YEAR(A1707)&amp;RIGHT(G1707,2)&amp;RIGHT(H1707,3)</f>
        <v>202202027</v>
      </c>
      <c r="J1707" s="122" t="s">
        <v>7368</v>
      </c>
      <c r="K1707" s="0" t="s">
        <v>233</v>
      </c>
      <c r="L1707" s="0" t="s">
        <v>183</v>
      </c>
      <c r="M1707" s="0" t="s">
        <v>2313</v>
      </c>
      <c r="N1707" s="0" t="s">
        <v>72</v>
      </c>
      <c r="O1707" s="57" t="n">
        <v>0.513194444444444</v>
      </c>
      <c r="P1707" s="57" t="n">
        <v>0.513194444444444</v>
      </c>
      <c r="Q1707" s="0" t="s">
        <v>5918</v>
      </c>
      <c r="R1707" s="0" t="s">
        <v>5919</v>
      </c>
      <c r="S1707" s="0" t="s">
        <v>115</v>
      </c>
      <c r="T1707" s="0" t="s">
        <v>6095</v>
      </c>
    </row>
    <row r="1708" customFormat="false" ht="15" hidden="true" customHeight="false" outlineLevel="0" collapsed="false">
      <c r="A1708" s="170" t="n">
        <v>44608</v>
      </c>
      <c r="B1708" s="0" t="s">
        <v>5920</v>
      </c>
      <c r="C1708" s="1" t="n">
        <v>450</v>
      </c>
      <c r="D1708" s="0" t="s">
        <v>104</v>
      </c>
      <c r="G1708" s="174" t="n">
        <f aca="false">MONTH(A1708)+100</f>
        <v>102</v>
      </c>
      <c r="H1708" s="0" t="n">
        <f aca="false">IF(MONTH(A1708)=MONTH(A1707),H1707+1,1001)</f>
        <v>1028</v>
      </c>
      <c r="I1708" s="0" t="str">
        <f aca="false">YEAR(A1708)&amp;RIGHT(G1708,2)&amp;RIGHT(H1708,3)</f>
        <v>202202028</v>
      </c>
      <c r="J1708" s="122" t="s">
        <v>7369</v>
      </c>
      <c r="L1708" s="0" t="s">
        <v>314</v>
      </c>
      <c r="M1708" s="0" t="s">
        <v>2313</v>
      </c>
      <c r="N1708" s="0" t="s">
        <v>80</v>
      </c>
      <c r="O1708" s="7" t="n">
        <v>0.338888888888889</v>
      </c>
      <c r="P1708" s="7" t="n">
        <v>0.361111111111111</v>
      </c>
      <c r="Q1708" s="0" t="s">
        <v>5921</v>
      </c>
      <c r="S1708" s="0" t="s">
        <v>332</v>
      </c>
      <c r="T1708" s="0" t="s">
        <v>6089</v>
      </c>
    </row>
    <row r="1709" customFormat="false" ht="15" hidden="true" customHeight="false" outlineLevel="0" collapsed="false">
      <c r="A1709" s="170" t="n">
        <v>44608</v>
      </c>
      <c r="B1709" s="0" t="s">
        <v>204</v>
      </c>
      <c r="C1709" s="1" t="n">
        <v>450</v>
      </c>
      <c r="D1709" s="0" t="s">
        <v>104</v>
      </c>
      <c r="E1709" s="0" t="s">
        <v>205</v>
      </c>
      <c r="G1709" s="174" t="n">
        <f aca="false">MONTH(A1709)+100</f>
        <v>102</v>
      </c>
      <c r="H1709" s="0" t="n">
        <f aca="false">IF(MONTH(A1709)=MONTH(A1708),H1708+1,1001)</f>
        <v>1029</v>
      </c>
      <c r="I1709" s="0" t="str">
        <f aca="false">YEAR(A1709)&amp;RIGHT(G1709,2)&amp;RIGHT(H1709,3)</f>
        <v>202202029</v>
      </c>
      <c r="J1709" s="122" t="s">
        <v>6107</v>
      </c>
      <c r="K1709" s="0" t="s">
        <v>204</v>
      </c>
      <c r="L1709" s="0" t="s">
        <v>79</v>
      </c>
      <c r="M1709" s="0" t="s">
        <v>2313</v>
      </c>
      <c r="N1709" s="0" t="s">
        <v>80</v>
      </c>
      <c r="O1709" s="7" t="n">
        <v>0.719444444444444</v>
      </c>
      <c r="P1709" s="7" t="n">
        <v>0.754166666666667</v>
      </c>
      <c r="Q1709" s="0" t="s">
        <v>207</v>
      </c>
      <c r="S1709" s="0" t="s">
        <v>332</v>
      </c>
      <c r="T1709" s="0" t="s">
        <v>6089</v>
      </c>
    </row>
    <row r="1710" customFormat="false" ht="15" hidden="false" customHeight="false" outlineLevel="0" collapsed="false">
      <c r="A1710" s="170" t="n">
        <v>44609</v>
      </c>
      <c r="B1710" s="0" t="s">
        <v>5922</v>
      </c>
      <c r="C1710" s="1" t="n">
        <v>380</v>
      </c>
      <c r="D1710" s="0" t="s">
        <v>821</v>
      </c>
      <c r="E1710" s="0" t="s">
        <v>5923</v>
      </c>
      <c r="G1710" s="174" t="n">
        <f aca="false">MONTH(A1710)+100</f>
        <v>102</v>
      </c>
      <c r="H1710" s="0" t="n">
        <f aca="false">IF(MONTH(A1710)=MONTH(A1709),H1709+1,1001)</f>
        <v>1030</v>
      </c>
      <c r="I1710" s="0" t="str">
        <f aca="false">YEAR(A1710)&amp;RIGHT(G1710,2)&amp;RIGHT(H1710,3)</f>
        <v>202202030</v>
      </c>
      <c r="J1710" s="122" t="s">
        <v>7370</v>
      </c>
      <c r="K1710" s="0" t="s">
        <v>5924</v>
      </c>
      <c r="L1710" s="0" t="s">
        <v>113</v>
      </c>
      <c r="M1710" s="0" t="s">
        <v>2313</v>
      </c>
      <c r="N1710" s="0" t="s">
        <v>80</v>
      </c>
      <c r="O1710" s="7" t="n">
        <v>0.377777777777778</v>
      </c>
      <c r="P1710" s="7" t="n">
        <v>0.4125</v>
      </c>
      <c r="Q1710" s="0" t="s">
        <v>5925</v>
      </c>
      <c r="S1710" s="0" t="s">
        <v>332</v>
      </c>
      <c r="T1710" s="0" t="s">
        <v>6097</v>
      </c>
    </row>
    <row r="1711" customFormat="false" ht="15" hidden="false" customHeight="false" outlineLevel="0" collapsed="false">
      <c r="A1711" s="170" t="n">
        <v>44609</v>
      </c>
      <c r="B1711" s="0" t="s">
        <v>5926</v>
      </c>
      <c r="C1711" s="1" t="n">
        <v>320</v>
      </c>
      <c r="D1711" s="0" t="s">
        <v>821</v>
      </c>
      <c r="E1711" s="0" t="s">
        <v>5927</v>
      </c>
      <c r="G1711" s="174" t="n">
        <f aca="false">MONTH(A1711)+100</f>
        <v>102</v>
      </c>
      <c r="H1711" s="0" t="n">
        <f aca="false">IF(MONTH(A1711)=MONTH(A1710),H1710+1,1001)</f>
        <v>1031</v>
      </c>
      <c r="I1711" s="0" t="str">
        <f aca="false">YEAR(A1711)&amp;RIGHT(G1711,2)&amp;RIGHT(H1711,3)</f>
        <v>202202031</v>
      </c>
      <c r="J1711" s="122" t="s">
        <v>7371</v>
      </c>
      <c r="K1711" s="0" t="s">
        <v>5928</v>
      </c>
      <c r="L1711" s="0" t="s">
        <v>159</v>
      </c>
      <c r="M1711" s="0" t="s">
        <v>2313</v>
      </c>
      <c r="N1711" s="0" t="s">
        <v>80</v>
      </c>
      <c r="O1711" s="7" t="n">
        <v>0.427083333333333</v>
      </c>
      <c r="P1711" s="7" t="n">
        <v>0.486805555555556</v>
      </c>
      <c r="Q1711" s="0" t="s">
        <v>5929</v>
      </c>
      <c r="S1711" s="0" t="s">
        <v>332</v>
      </c>
      <c r="T1711" s="0" t="s">
        <v>6097</v>
      </c>
    </row>
    <row r="1712" customFormat="false" ht="15" hidden="false" customHeight="false" outlineLevel="0" collapsed="false">
      <c r="A1712" s="170" t="n">
        <v>44609</v>
      </c>
      <c r="B1712" s="0" t="s">
        <v>5930</v>
      </c>
      <c r="C1712" s="1" t="n">
        <v>300</v>
      </c>
      <c r="D1712" s="0" t="s">
        <v>821</v>
      </c>
      <c r="E1712" s="0" t="s">
        <v>5931</v>
      </c>
      <c r="G1712" s="174" t="n">
        <f aca="false">MONTH(A1712)+100</f>
        <v>102</v>
      </c>
      <c r="H1712" s="0" t="n">
        <f aca="false">IF(MONTH(A1712)=MONTH(A1711),H1711+1,1001)</f>
        <v>1032</v>
      </c>
      <c r="I1712" s="0" t="str">
        <f aca="false">YEAR(A1712)&amp;RIGHT(G1712,2)&amp;RIGHT(H1712,3)</f>
        <v>202202032</v>
      </c>
      <c r="J1712" s="122" t="s">
        <v>7372</v>
      </c>
      <c r="K1712" s="0" t="s">
        <v>5932</v>
      </c>
      <c r="L1712" s="0" t="s">
        <v>100</v>
      </c>
      <c r="M1712" s="0" t="s">
        <v>2313</v>
      </c>
      <c r="N1712" s="0" t="s">
        <v>80</v>
      </c>
      <c r="O1712" s="7" t="n">
        <v>0.581944444444444</v>
      </c>
      <c r="P1712" s="7" t="n">
        <v>0.590277777777778</v>
      </c>
      <c r="Q1712" s="0" t="s">
        <v>5933</v>
      </c>
      <c r="S1712" s="0" t="s">
        <v>332</v>
      </c>
      <c r="T1712" s="0" t="s">
        <v>6097</v>
      </c>
    </row>
    <row r="1713" customFormat="false" ht="15" hidden="false" customHeight="false" outlineLevel="0" collapsed="false">
      <c r="A1713" s="170" t="n">
        <v>44609</v>
      </c>
      <c r="B1713" s="0" t="s">
        <v>5934</v>
      </c>
      <c r="C1713" s="1" t="n">
        <v>350</v>
      </c>
      <c r="D1713" s="0" t="s">
        <v>821</v>
      </c>
      <c r="E1713" s="0" t="s">
        <v>5935</v>
      </c>
      <c r="G1713" s="174" t="n">
        <f aca="false">MONTH(A1713)+100</f>
        <v>102</v>
      </c>
      <c r="H1713" s="0" t="n">
        <f aca="false">IF(MONTH(A1713)=MONTH(A1712),H1712+1,1001)</f>
        <v>1033</v>
      </c>
      <c r="I1713" s="0" t="str">
        <f aca="false">YEAR(A1713)&amp;RIGHT(G1713,2)&amp;RIGHT(H1713,3)</f>
        <v>202202033</v>
      </c>
      <c r="J1713" s="122" t="s">
        <v>7373</v>
      </c>
      <c r="K1713" s="0" t="s">
        <v>5936</v>
      </c>
      <c r="L1713" s="0" t="s">
        <v>100</v>
      </c>
      <c r="M1713" s="0" t="s">
        <v>2313</v>
      </c>
      <c r="N1713" s="0" t="s">
        <v>80</v>
      </c>
      <c r="O1713" s="7" t="n">
        <v>0.605555555555555</v>
      </c>
      <c r="P1713" s="7" t="n">
        <v>0.609027777777778</v>
      </c>
      <c r="Q1713" s="0" t="s">
        <v>5937</v>
      </c>
      <c r="S1713" s="0" t="s">
        <v>332</v>
      </c>
      <c r="T1713" s="0" t="s">
        <v>6097</v>
      </c>
    </row>
    <row r="1714" customFormat="false" ht="15" hidden="false" customHeight="false" outlineLevel="0" collapsed="false">
      <c r="A1714" s="170" t="n">
        <v>44609</v>
      </c>
      <c r="B1714" s="0" t="s">
        <v>5938</v>
      </c>
      <c r="C1714" s="1" t="n">
        <v>515</v>
      </c>
      <c r="D1714" s="0" t="s">
        <v>821</v>
      </c>
      <c r="E1714" s="0" t="s">
        <v>5939</v>
      </c>
      <c r="G1714" s="174" t="n">
        <f aca="false">MONTH(A1714)+100</f>
        <v>102</v>
      </c>
      <c r="H1714" s="0" t="n">
        <f aca="false">IF(MONTH(A1714)=MONTH(A1713),H1713+1,1001)</f>
        <v>1034</v>
      </c>
      <c r="I1714" s="0" t="str">
        <f aca="false">YEAR(A1714)&amp;RIGHT(G1714,2)&amp;RIGHT(H1714,3)</f>
        <v>202202034</v>
      </c>
      <c r="J1714" s="122" t="s">
        <v>7374</v>
      </c>
      <c r="K1714" s="0" t="s">
        <v>5940</v>
      </c>
      <c r="L1714" s="0" t="s">
        <v>113</v>
      </c>
      <c r="M1714" s="0" t="s">
        <v>2313</v>
      </c>
      <c r="N1714" s="0" t="s">
        <v>80</v>
      </c>
      <c r="O1714" s="7" t="n">
        <v>0.647916666666667</v>
      </c>
      <c r="P1714" s="7" t="n">
        <v>0.674305555555556</v>
      </c>
      <c r="Q1714" s="0" t="s">
        <v>5941</v>
      </c>
      <c r="R1714" s="0" t="s">
        <v>5942</v>
      </c>
      <c r="S1714" s="0" t="s">
        <v>332</v>
      </c>
      <c r="T1714" s="0" t="s">
        <v>6097</v>
      </c>
    </row>
    <row r="1715" customFormat="false" ht="15" hidden="false" customHeight="false" outlineLevel="0" collapsed="false">
      <c r="A1715" s="170" t="n">
        <v>44610</v>
      </c>
      <c r="B1715" s="0" t="s">
        <v>5947</v>
      </c>
      <c r="C1715" s="1" t="n">
        <v>450</v>
      </c>
      <c r="D1715" s="0" t="s">
        <v>821</v>
      </c>
      <c r="E1715" s="0" t="s">
        <v>5948</v>
      </c>
      <c r="G1715" s="174" t="n">
        <f aca="false">MONTH(A1715)+100</f>
        <v>102</v>
      </c>
      <c r="H1715" s="0" t="n">
        <f aca="false">IF(MONTH(A1715)=MONTH(A1714),H1714+1,1001)</f>
        <v>1035</v>
      </c>
      <c r="I1715" s="0" t="str">
        <f aca="false">YEAR(A1715)&amp;RIGHT(G1715,2)&amp;RIGHT(H1715,3)</f>
        <v>202202035</v>
      </c>
      <c r="J1715" s="122" t="s">
        <v>7375</v>
      </c>
      <c r="K1715" s="0" t="s">
        <v>5949</v>
      </c>
      <c r="L1715" s="0" t="s">
        <v>228</v>
      </c>
      <c r="M1715" s="0" t="s">
        <v>2313</v>
      </c>
      <c r="N1715" s="0" t="s">
        <v>72</v>
      </c>
      <c r="O1715" s="57" t="n">
        <v>0.704166666666667</v>
      </c>
      <c r="P1715" s="57" t="n">
        <v>0.704166666666667</v>
      </c>
      <c r="Q1715" s="0" t="s">
        <v>5950</v>
      </c>
      <c r="S1715" s="0" t="s">
        <v>332</v>
      </c>
      <c r="T1715" s="0" t="s">
        <v>5143</v>
      </c>
    </row>
    <row r="1716" customFormat="false" ht="15" hidden="false" customHeight="false" outlineLevel="0" collapsed="false">
      <c r="A1716" s="170" t="n">
        <v>44614</v>
      </c>
      <c r="B1716" s="0" t="s">
        <v>5951</v>
      </c>
      <c r="C1716" s="1" t="n">
        <v>350</v>
      </c>
      <c r="D1716" s="0" t="s">
        <v>821</v>
      </c>
      <c r="E1716" s="0" t="s">
        <v>5952</v>
      </c>
      <c r="G1716" s="174" t="n">
        <f aca="false">MONTH(A1716)+100</f>
        <v>102</v>
      </c>
      <c r="H1716" s="0" t="n">
        <f aca="false">IF(MONTH(A1716)=MONTH(A1715),H1715+1,1001)</f>
        <v>1036</v>
      </c>
      <c r="I1716" s="0" t="str">
        <f aca="false">YEAR(A1716)&amp;RIGHT(G1716,2)&amp;RIGHT(H1716,3)</f>
        <v>202202036</v>
      </c>
      <c r="J1716" s="122" t="s">
        <v>7376</v>
      </c>
      <c r="K1716" s="0" t="s">
        <v>5953</v>
      </c>
      <c r="L1716" s="0" t="s">
        <v>79</v>
      </c>
      <c r="M1716" s="0" t="s">
        <v>2313</v>
      </c>
      <c r="N1716" s="0" t="s">
        <v>80</v>
      </c>
      <c r="O1716" s="7" t="n">
        <v>0.409722222222222</v>
      </c>
      <c r="P1716" s="7" t="n">
        <v>0.420833333333333</v>
      </c>
      <c r="Q1716" s="0" t="s">
        <v>5954</v>
      </c>
      <c r="S1716" s="0" t="s">
        <v>120</v>
      </c>
      <c r="T1716" s="0" t="s">
        <v>6095</v>
      </c>
    </row>
    <row r="1717" customFormat="false" ht="15" hidden="true" customHeight="false" outlineLevel="0" collapsed="false">
      <c r="A1717" s="170" t="n">
        <v>44614</v>
      </c>
      <c r="B1717" s="0" t="s">
        <v>204</v>
      </c>
      <c r="C1717" s="1" t="n">
        <v>450</v>
      </c>
      <c r="D1717" s="0" t="s">
        <v>104</v>
      </c>
      <c r="E1717" s="0" t="s">
        <v>205</v>
      </c>
      <c r="G1717" s="174" t="n">
        <f aca="false">MONTH(A1717)+100</f>
        <v>102</v>
      </c>
      <c r="H1717" s="0" t="n">
        <f aca="false">IF(MONTH(A1717)=MONTH(A1716),H1716+1,1001)</f>
        <v>1037</v>
      </c>
      <c r="I1717" s="0" t="str">
        <f aca="false">YEAR(A1717)&amp;RIGHT(G1717,2)&amp;RIGHT(H1717,3)</f>
        <v>202202037</v>
      </c>
      <c r="J1717" s="122" t="s">
        <v>6107</v>
      </c>
      <c r="K1717" s="0" t="s">
        <v>204</v>
      </c>
      <c r="L1717" s="0" t="s">
        <v>79</v>
      </c>
      <c r="M1717" s="0" t="s">
        <v>2313</v>
      </c>
      <c r="N1717" s="0" t="s">
        <v>80</v>
      </c>
      <c r="O1717" s="7" t="n">
        <v>0.440972222222222</v>
      </c>
      <c r="P1717" s="7" t="n">
        <v>0.449305555555556</v>
      </c>
      <c r="Q1717" s="0" t="s">
        <v>207</v>
      </c>
      <c r="S1717" s="0" t="s">
        <v>120</v>
      </c>
      <c r="T1717" s="0" t="s">
        <v>6095</v>
      </c>
    </row>
    <row r="1718" customFormat="false" ht="15" hidden="true" customHeight="false" outlineLevel="0" collapsed="false">
      <c r="A1718" s="170" t="n">
        <v>44614</v>
      </c>
      <c r="B1718" s="0" t="s">
        <v>2839</v>
      </c>
      <c r="C1718" s="1" t="n">
        <v>450</v>
      </c>
      <c r="D1718" s="0" t="s">
        <v>104</v>
      </c>
      <c r="E1718" s="0" t="s">
        <v>4141</v>
      </c>
      <c r="G1718" s="174" t="n">
        <f aca="false">MONTH(A1718)+100</f>
        <v>102</v>
      </c>
      <c r="H1718" s="0" t="n">
        <f aca="false">IF(MONTH(A1718)=MONTH(A1717),H1717+1,1001)</f>
        <v>1038</v>
      </c>
      <c r="I1718" s="0" t="str">
        <f aca="false">YEAR(A1718)&amp;RIGHT(G1718,2)&amp;RIGHT(H1718,3)</f>
        <v>202202038</v>
      </c>
      <c r="J1718" s="122" t="s">
        <v>6947</v>
      </c>
      <c r="L1718" s="0" t="s">
        <v>131</v>
      </c>
      <c r="M1718" s="0" t="s">
        <v>2313</v>
      </c>
      <c r="N1718" s="0" t="s">
        <v>80</v>
      </c>
      <c r="O1718" s="7" t="n">
        <v>0.575694444444444</v>
      </c>
      <c r="P1718" s="7" t="n">
        <v>0.606944444444444</v>
      </c>
      <c r="Q1718" s="0" t="s">
        <v>4142</v>
      </c>
      <c r="S1718" s="0" t="s">
        <v>120</v>
      </c>
      <c r="T1718" s="0" t="s">
        <v>6095</v>
      </c>
    </row>
    <row r="1719" customFormat="false" ht="15" hidden="false" customHeight="false" outlineLevel="0" collapsed="false">
      <c r="A1719" s="170" t="n">
        <v>44616</v>
      </c>
      <c r="B1719" s="0" t="s">
        <v>5955</v>
      </c>
      <c r="C1719" s="1" t="n">
        <v>400</v>
      </c>
      <c r="D1719" s="0" t="s">
        <v>821</v>
      </c>
      <c r="E1719" s="0" t="s">
        <v>5956</v>
      </c>
      <c r="G1719" s="174" t="n">
        <f aca="false">MONTH(A1719)+100</f>
        <v>102</v>
      </c>
      <c r="H1719" s="0" t="n">
        <f aca="false">IF(MONTH(A1719)=MONTH(A1718),H1718+1,1001)</f>
        <v>1039</v>
      </c>
      <c r="I1719" s="0" t="str">
        <f aca="false">YEAR(A1719)&amp;RIGHT(G1719,2)&amp;RIGHT(H1719,3)</f>
        <v>202202039</v>
      </c>
      <c r="J1719" s="122" t="s">
        <v>7377</v>
      </c>
      <c r="K1719" s="0" t="s">
        <v>5957</v>
      </c>
      <c r="L1719" s="0" t="s">
        <v>79</v>
      </c>
      <c r="M1719" s="0" t="s">
        <v>2313</v>
      </c>
      <c r="N1719" s="0" t="s">
        <v>80</v>
      </c>
      <c r="O1719" s="7" t="n">
        <v>0.607638888888889</v>
      </c>
      <c r="P1719" s="7" t="n">
        <v>0.639583333333333</v>
      </c>
      <c r="Q1719" s="0" t="s">
        <v>5958</v>
      </c>
      <c r="S1719" s="0" t="s">
        <v>120</v>
      </c>
      <c r="T1719" s="0" t="s">
        <v>6097</v>
      </c>
    </row>
    <row r="1720" customFormat="false" ht="15" hidden="false" customHeight="false" outlineLevel="0" collapsed="false">
      <c r="A1720" s="170" t="n">
        <v>44616</v>
      </c>
      <c r="B1720" s="0" t="s">
        <v>5959</v>
      </c>
      <c r="C1720" s="1" t="n">
        <v>340</v>
      </c>
      <c r="D1720" s="0" t="s">
        <v>821</v>
      </c>
      <c r="E1720" s="0" t="s">
        <v>5960</v>
      </c>
      <c r="G1720" s="174" t="n">
        <f aca="false">MONTH(A1720)+100</f>
        <v>102</v>
      </c>
      <c r="H1720" s="0" t="n">
        <f aca="false">IF(MONTH(A1720)=MONTH(A1719),H1719+1,1001)</f>
        <v>1040</v>
      </c>
      <c r="I1720" s="0" t="str">
        <f aca="false">YEAR(A1720)&amp;RIGHT(G1720,2)&amp;RIGHT(H1720,3)</f>
        <v>202202040</v>
      </c>
      <c r="J1720" s="122" t="s">
        <v>7378</v>
      </c>
      <c r="K1720" s="0" t="s">
        <v>5961</v>
      </c>
      <c r="L1720" s="0" t="s">
        <v>100</v>
      </c>
      <c r="M1720" s="0" t="s">
        <v>2313</v>
      </c>
      <c r="N1720" s="0" t="s">
        <v>72</v>
      </c>
      <c r="O1720" s="7" t="n">
        <v>0.666666666666667</v>
      </c>
      <c r="P1720" s="7" t="n">
        <v>0.666666666666667</v>
      </c>
      <c r="Q1720" s="0" t="s">
        <v>5962</v>
      </c>
      <c r="S1720" s="0" t="s">
        <v>120</v>
      </c>
      <c r="T1720" s="0" t="s">
        <v>6097</v>
      </c>
    </row>
    <row r="1721" customFormat="false" ht="15" hidden="false" customHeight="false" outlineLevel="0" collapsed="false">
      <c r="A1721" s="170" t="n">
        <v>44616</v>
      </c>
      <c r="B1721" s="0" t="s">
        <v>4451</v>
      </c>
      <c r="C1721" s="1" t="n">
        <v>350</v>
      </c>
      <c r="D1721" s="0" t="s">
        <v>821</v>
      </c>
      <c r="E1721" s="0" t="s">
        <v>4452</v>
      </c>
      <c r="G1721" s="174" t="n">
        <f aca="false">MONTH(A1721)+100</f>
        <v>102</v>
      </c>
      <c r="H1721" s="0" t="n">
        <f aca="false">IF(MONTH(A1721)=MONTH(A1720),H1720+1,1001)</f>
        <v>1041</v>
      </c>
      <c r="I1721" s="0" t="str">
        <f aca="false">YEAR(A1721)&amp;RIGHT(G1721,2)&amp;RIGHT(H1721,3)</f>
        <v>202202041</v>
      </c>
      <c r="J1721" s="122" t="s">
        <v>7015</v>
      </c>
      <c r="K1721" s="0" t="s">
        <v>4453</v>
      </c>
      <c r="L1721" s="0" t="s">
        <v>314</v>
      </c>
      <c r="M1721" s="0" t="s">
        <v>2313</v>
      </c>
      <c r="N1721" s="0" t="s">
        <v>72</v>
      </c>
      <c r="O1721" s="7" t="n">
        <v>0.666666666666667</v>
      </c>
      <c r="P1721" s="7" t="n">
        <v>0.666666666666667</v>
      </c>
      <c r="Q1721" s="0" t="s">
        <v>4454</v>
      </c>
      <c r="S1721" s="0" t="s">
        <v>120</v>
      </c>
      <c r="T1721" s="0" t="s">
        <v>6097</v>
      </c>
    </row>
    <row r="1722" customFormat="false" ht="15" hidden="true" customHeight="false" outlineLevel="0" collapsed="false">
      <c r="A1722" s="170" t="n">
        <v>44617</v>
      </c>
      <c r="B1722" s="0" t="s">
        <v>204</v>
      </c>
      <c r="C1722" s="1" t="n">
        <v>450</v>
      </c>
      <c r="D1722" s="0" t="s">
        <v>104</v>
      </c>
      <c r="E1722" s="0" t="s">
        <v>205</v>
      </c>
      <c r="G1722" s="174" t="n">
        <f aca="false">MONTH(A1722)+100</f>
        <v>102</v>
      </c>
      <c r="H1722" s="0" t="n">
        <f aca="false">IF(MONTH(A1722)=MONTH(A1721),H1721+1,1001)</f>
        <v>1042</v>
      </c>
      <c r="I1722" s="0" t="str">
        <f aca="false">YEAR(A1722)&amp;RIGHT(G1722,2)&amp;RIGHT(H1722,3)</f>
        <v>202202042</v>
      </c>
      <c r="J1722" s="122" t="s">
        <v>6107</v>
      </c>
      <c r="K1722" s="0" t="s">
        <v>204</v>
      </c>
      <c r="L1722" s="0" t="s">
        <v>79</v>
      </c>
      <c r="M1722" s="0" t="s">
        <v>2313</v>
      </c>
      <c r="N1722" s="0" t="s">
        <v>80</v>
      </c>
      <c r="O1722" s="7" t="n">
        <v>0.363194444444444</v>
      </c>
      <c r="P1722" s="7" t="n">
        <v>0.393055555555556</v>
      </c>
      <c r="Q1722" s="0" t="s">
        <v>207</v>
      </c>
      <c r="S1722" s="0" t="s">
        <v>120</v>
      </c>
      <c r="T1722" s="0" t="s">
        <v>5143</v>
      </c>
    </row>
    <row r="1723" customFormat="false" ht="15" hidden="false" customHeight="false" outlineLevel="0" collapsed="false">
      <c r="A1723" s="170" t="n">
        <v>44618</v>
      </c>
      <c r="B1723" s="0" t="s">
        <v>5964</v>
      </c>
      <c r="C1723" s="1" t="n">
        <v>400</v>
      </c>
      <c r="D1723" s="0" t="s">
        <v>821</v>
      </c>
      <c r="E1723" s="0" t="s">
        <v>5965</v>
      </c>
      <c r="G1723" s="174" t="n">
        <f aca="false">MONTH(A1723)+100</f>
        <v>102</v>
      </c>
      <c r="H1723" s="0" t="n">
        <f aca="false">IF(MONTH(A1723)=MONTH(A1722),H1722+1,1001)</f>
        <v>1043</v>
      </c>
      <c r="I1723" s="0" t="str">
        <f aca="false">YEAR(A1723)&amp;RIGHT(G1723,2)&amp;RIGHT(H1723,3)</f>
        <v>202202043</v>
      </c>
      <c r="J1723" s="122" t="s">
        <v>7379</v>
      </c>
      <c r="K1723" s="0" t="s">
        <v>233</v>
      </c>
      <c r="L1723" s="0" t="s">
        <v>79</v>
      </c>
      <c r="M1723" s="0" t="s">
        <v>2313</v>
      </c>
      <c r="N1723" s="0" t="s">
        <v>80</v>
      </c>
      <c r="O1723" s="7" t="n">
        <v>0.496527777777778</v>
      </c>
      <c r="P1723" s="7" t="n">
        <v>0.511111111111111</v>
      </c>
      <c r="Q1723" s="0" t="s">
        <v>5966</v>
      </c>
      <c r="S1723" s="0" t="s">
        <v>120</v>
      </c>
      <c r="T1723" s="0" t="s">
        <v>6106</v>
      </c>
    </row>
    <row r="1724" customFormat="false" ht="15" hidden="false" customHeight="false" outlineLevel="0" collapsed="false">
      <c r="A1724" s="170" t="n">
        <v>44618</v>
      </c>
      <c r="B1724" s="0" t="s">
        <v>5967</v>
      </c>
      <c r="C1724" s="1" t="n">
        <v>350</v>
      </c>
      <c r="D1724" s="0" t="s">
        <v>821</v>
      </c>
      <c r="E1724" s="0" t="s">
        <v>5968</v>
      </c>
      <c r="G1724" s="174" t="n">
        <f aca="false">MONTH(A1724)+100</f>
        <v>102</v>
      </c>
      <c r="H1724" s="0" t="n">
        <f aca="false">IF(MONTH(A1724)=MONTH(A1723),H1723+1,1001)</f>
        <v>1044</v>
      </c>
      <c r="I1724" s="0" t="str">
        <f aca="false">YEAR(A1724)&amp;RIGHT(G1724,2)&amp;RIGHT(H1724,3)</f>
        <v>202202044</v>
      </c>
      <c r="J1724" s="122" t="s">
        <v>7380</v>
      </c>
      <c r="K1724" s="0" t="s">
        <v>5969</v>
      </c>
      <c r="L1724" s="0" t="s">
        <v>187</v>
      </c>
      <c r="M1724" s="0" t="s">
        <v>2313</v>
      </c>
      <c r="N1724" s="0" t="s">
        <v>80</v>
      </c>
      <c r="O1724" s="7" t="n">
        <v>0.631944444444444</v>
      </c>
      <c r="P1724" s="7" t="n">
        <v>0.65625</v>
      </c>
      <c r="Q1724" s="0" t="s">
        <v>5970</v>
      </c>
      <c r="S1724" s="0" t="s">
        <v>120</v>
      </c>
      <c r="T1724" s="0" t="s">
        <v>6106</v>
      </c>
    </row>
    <row r="1725" customFormat="false" ht="15" hidden="false" customHeight="false" outlineLevel="0" collapsed="false">
      <c r="A1725" s="170" t="n">
        <v>44618</v>
      </c>
      <c r="B1725" s="0" t="s">
        <v>5971</v>
      </c>
      <c r="C1725" s="1" t="n">
        <v>400</v>
      </c>
      <c r="D1725" s="0" t="s">
        <v>821</v>
      </c>
      <c r="E1725" s="0" t="s">
        <v>5972</v>
      </c>
      <c r="G1725" s="174" t="n">
        <f aca="false">MONTH(A1725)+100</f>
        <v>102</v>
      </c>
      <c r="H1725" s="0" t="n">
        <f aca="false">IF(MONTH(A1725)=MONTH(A1724),H1724+1,1001)</f>
        <v>1045</v>
      </c>
      <c r="I1725" s="0" t="str">
        <f aca="false">YEAR(A1725)&amp;RIGHT(G1725,2)&amp;RIGHT(H1725,3)</f>
        <v>202202045</v>
      </c>
      <c r="J1725" s="122" t="s">
        <v>7381</v>
      </c>
      <c r="K1725" s="0" t="s">
        <v>5973</v>
      </c>
      <c r="L1725" s="0" t="s">
        <v>314</v>
      </c>
      <c r="M1725" s="0" t="s">
        <v>2313</v>
      </c>
      <c r="N1725" s="0" t="s">
        <v>80</v>
      </c>
      <c r="O1725" s="7" t="n">
        <v>0.683333333333333</v>
      </c>
      <c r="P1725" s="7" t="n">
        <v>0.709722222222222</v>
      </c>
      <c r="Q1725" s="0" t="s">
        <v>5974</v>
      </c>
      <c r="S1725" s="0" t="s">
        <v>120</v>
      </c>
      <c r="T1725" s="0" t="s">
        <v>6106</v>
      </c>
    </row>
    <row r="1726" customFormat="false" ht="15" hidden="true" customHeight="false" outlineLevel="0" collapsed="false">
      <c r="A1726" s="170" t="n">
        <v>44618</v>
      </c>
      <c r="B1726" s="0" t="s">
        <v>204</v>
      </c>
      <c r="C1726" s="1" t="n">
        <v>225</v>
      </c>
      <c r="D1726" s="0" t="s">
        <v>104</v>
      </c>
      <c r="E1726" s="0" t="s">
        <v>205</v>
      </c>
      <c r="G1726" s="174" t="n">
        <f aca="false">MONTH(A1726)+100</f>
        <v>102</v>
      </c>
      <c r="H1726" s="0" t="n">
        <f aca="false">IF(MONTH(A1726)=MONTH(A1725),H1725+1,1001)</f>
        <v>1046</v>
      </c>
      <c r="I1726" s="0" t="str">
        <f aca="false">YEAR(A1726)&amp;RIGHT(G1726,2)&amp;RIGHT(H1726,3)</f>
        <v>202202046</v>
      </c>
      <c r="J1726" s="122" t="s">
        <v>6107</v>
      </c>
      <c r="K1726" s="0" t="s">
        <v>204</v>
      </c>
      <c r="L1726" s="0" t="s">
        <v>79</v>
      </c>
      <c r="M1726" s="0" t="s">
        <v>2313</v>
      </c>
      <c r="N1726" s="0" t="s">
        <v>80</v>
      </c>
      <c r="O1726" s="7" t="n">
        <v>0.547222222222222</v>
      </c>
      <c r="P1726" s="7" t="n">
        <v>0.553472222222222</v>
      </c>
      <c r="Q1726" s="0" t="s">
        <v>207</v>
      </c>
      <c r="S1726" s="0" t="s">
        <v>120</v>
      </c>
      <c r="T1726" s="0" t="s">
        <v>6106</v>
      </c>
    </row>
    <row r="1727" customFormat="false" ht="15" hidden="true" customHeight="false" outlineLevel="0" collapsed="false">
      <c r="A1727" s="170" t="n">
        <v>44619</v>
      </c>
      <c r="B1727" s="0" t="s">
        <v>5977</v>
      </c>
      <c r="C1727" s="1" t="n">
        <v>750</v>
      </c>
      <c r="D1727" s="0" t="s">
        <v>104</v>
      </c>
      <c r="G1727" s="174" t="n">
        <f aca="false">MONTH(A1727)+100</f>
        <v>102</v>
      </c>
      <c r="H1727" s="0" t="n">
        <f aca="false">IF(MONTH(A1727)=MONTH(A1726),H1726+1,1001)</f>
        <v>1047</v>
      </c>
      <c r="I1727" s="0" t="str">
        <f aca="false">YEAR(A1727)&amp;RIGHT(G1727,2)&amp;RIGHT(H1727,3)</f>
        <v>202202047</v>
      </c>
      <c r="J1727" s="122" t="s">
        <v>7382</v>
      </c>
      <c r="K1727" s="0" t="s">
        <v>5978</v>
      </c>
      <c r="L1727" s="0" t="s">
        <v>183</v>
      </c>
      <c r="M1727" s="0" t="s">
        <v>2313</v>
      </c>
      <c r="N1727" s="0" t="s">
        <v>80</v>
      </c>
      <c r="O1727" s="7" t="n">
        <v>0.183333333333333</v>
      </c>
      <c r="P1727" s="7" t="n">
        <v>0.197916666666667</v>
      </c>
      <c r="Q1727" s="0" t="s">
        <v>5979</v>
      </c>
      <c r="S1727" s="0" t="s">
        <v>120</v>
      </c>
      <c r="T1727" s="0" t="s">
        <v>6110</v>
      </c>
    </row>
    <row r="1728" customFormat="false" ht="15" hidden="true" customHeight="false" outlineLevel="0" collapsed="false">
      <c r="A1728" s="170" t="n">
        <v>44620</v>
      </c>
      <c r="B1728" s="0" t="s">
        <v>2609</v>
      </c>
      <c r="C1728" s="1" t="n">
        <v>450</v>
      </c>
      <c r="D1728" s="0" t="s">
        <v>104</v>
      </c>
      <c r="E1728" s="0" t="s">
        <v>2610</v>
      </c>
      <c r="G1728" s="174" t="n">
        <f aca="false">MONTH(A1728)+100</f>
        <v>102</v>
      </c>
      <c r="H1728" s="0" t="n">
        <f aca="false">IF(MONTH(A1728)=MONTH(A1727),H1727+1,1001)</f>
        <v>1048</v>
      </c>
      <c r="I1728" s="0" t="str">
        <f aca="false">YEAR(A1728)&amp;RIGHT(G1728,2)&amp;RIGHT(H1728,3)</f>
        <v>202202048</v>
      </c>
      <c r="J1728" s="122" t="s">
        <v>6600</v>
      </c>
      <c r="K1728" s="0" t="s">
        <v>2609</v>
      </c>
      <c r="L1728" s="0" t="s">
        <v>187</v>
      </c>
      <c r="N1728" s="0" t="s">
        <v>80</v>
      </c>
      <c r="O1728" s="7" t="n">
        <v>0.74375</v>
      </c>
      <c r="P1728" s="7" t="n">
        <v>0.770833333333333</v>
      </c>
      <c r="Q1728" s="0" t="s">
        <v>2611</v>
      </c>
      <c r="S1728" s="0" t="s">
        <v>120</v>
      </c>
      <c r="T1728" s="0" t="s">
        <v>6091</v>
      </c>
    </row>
    <row r="1729" customFormat="false" ht="15" hidden="true" customHeight="false" outlineLevel="0" collapsed="false">
      <c r="A1729" s="170" t="n">
        <v>44623</v>
      </c>
      <c r="B1729" s="0" t="s">
        <v>5982</v>
      </c>
      <c r="C1729" s="1" t="n">
        <v>300</v>
      </c>
      <c r="D1729" s="0" t="s">
        <v>821</v>
      </c>
      <c r="E1729" s="0" t="s">
        <v>5983</v>
      </c>
      <c r="G1729" s="174" t="n">
        <f aca="false">MONTH(A1729)+100</f>
        <v>103</v>
      </c>
      <c r="H1729" s="0" t="n">
        <f aca="false">IF(MONTH(A1729)=MONTH(A1728),H1728+1,1001)</f>
        <v>1001</v>
      </c>
      <c r="I1729" s="0" t="str">
        <f aca="false">YEAR(A1729)&amp;RIGHT(G1729,2)&amp;RIGHT(H1729,3)</f>
        <v>202203001</v>
      </c>
      <c r="J1729" s="122" t="s">
        <v>7383</v>
      </c>
      <c r="K1729" s="0" t="s">
        <v>233</v>
      </c>
      <c r="L1729" s="0" t="s">
        <v>159</v>
      </c>
      <c r="M1729" s="0" t="s">
        <v>2313</v>
      </c>
      <c r="N1729" s="0" t="s">
        <v>72</v>
      </c>
      <c r="O1729" s="85" t="n">
        <v>0.905555555555556</v>
      </c>
      <c r="P1729" s="85" t="n">
        <v>0.905555555555556</v>
      </c>
      <c r="Q1729" s="0" t="s">
        <v>5984</v>
      </c>
      <c r="R1729" s="0" t="s">
        <v>5896</v>
      </c>
      <c r="S1729" s="0" t="s">
        <v>75</v>
      </c>
      <c r="T1729" s="0" t="s">
        <v>6097</v>
      </c>
    </row>
    <row r="1730" customFormat="false" ht="15" hidden="true" customHeight="false" outlineLevel="0" collapsed="false">
      <c r="A1730" s="170" t="n">
        <v>44623</v>
      </c>
      <c r="B1730" s="0" t="s">
        <v>5985</v>
      </c>
      <c r="C1730" s="1" t="n">
        <v>400</v>
      </c>
      <c r="D1730" s="0" t="s">
        <v>104</v>
      </c>
      <c r="G1730" s="174" t="n">
        <f aca="false">MONTH(A1730)+100</f>
        <v>103</v>
      </c>
      <c r="H1730" s="0" t="n">
        <f aca="false">IF(MONTH(A1730)=MONTH(A1729),H1729+1,1001)</f>
        <v>1002</v>
      </c>
      <c r="I1730" s="0" t="str">
        <f aca="false">YEAR(A1730)&amp;RIGHT(G1730,2)&amp;RIGHT(H1730,3)</f>
        <v>202203002</v>
      </c>
      <c r="J1730" s="122" t="s">
        <v>7384</v>
      </c>
      <c r="L1730" s="0" t="s">
        <v>79</v>
      </c>
      <c r="M1730" s="0" t="s">
        <v>2313</v>
      </c>
      <c r="N1730" s="0" t="s">
        <v>80</v>
      </c>
      <c r="O1730" s="7" t="n">
        <v>0.728472222222222</v>
      </c>
      <c r="P1730" s="7" t="n">
        <v>0.771527777777778</v>
      </c>
      <c r="Q1730" s="0" t="s">
        <v>5986</v>
      </c>
      <c r="S1730" s="0" t="s">
        <v>75</v>
      </c>
      <c r="T1730" s="0" t="s">
        <v>6097</v>
      </c>
    </row>
    <row r="1731" customFormat="false" ht="15" hidden="true" customHeight="false" outlineLevel="0" collapsed="false">
      <c r="A1731" s="170" t="n">
        <v>44623</v>
      </c>
      <c r="B1731" s="0" t="s">
        <v>204</v>
      </c>
      <c r="C1731" s="1" t="n">
        <v>225</v>
      </c>
      <c r="D1731" s="0" t="s">
        <v>104</v>
      </c>
      <c r="E1731" s="0" t="s">
        <v>205</v>
      </c>
      <c r="G1731" s="174" t="n">
        <f aca="false">MONTH(A1731)+100</f>
        <v>103</v>
      </c>
      <c r="H1731" s="0" t="n">
        <f aca="false">IF(MONTH(A1731)=MONTH(A1730),H1730+1,1001)</f>
        <v>1003</v>
      </c>
      <c r="I1731" s="0" t="str">
        <f aca="false">YEAR(A1731)&amp;RIGHT(G1731,2)&amp;RIGHT(H1731,3)</f>
        <v>202203003</v>
      </c>
      <c r="J1731" s="122" t="s">
        <v>6107</v>
      </c>
      <c r="K1731" s="0" t="s">
        <v>204</v>
      </c>
      <c r="L1731" s="0" t="s">
        <v>79</v>
      </c>
      <c r="M1731" s="0" t="s">
        <v>2313</v>
      </c>
      <c r="N1731" s="0" t="s">
        <v>80</v>
      </c>
      <c r="O1731" s="7" t="n">
        <v>0.807638888888889</v>
      </c>
      <c r="P1731" s="7" t="n">
        <v>0.811111111111111</v>
      </c>
      <c r="Q1731" s="0" t="s">
        <v>207</v>
      </c>
      <c r="S1731" s="0" t="s">
        <v>75</v>
      </c>
      <c r="T1731" s="0" t="s">
        <v>6097</v>
      </c>
    </row>
    <row r="1732" customFormat="false" ht="15" hidden="false" customHeight="false" outlineLevel="0" collapsed="false">
      <c r="A1732" s="170" t="n">
        <v>44625</v>
      </c>
      <c r="B1732" s="0" t="s">
        <v>5793</v>
      </c>
      <c r="C1732" s="1" t="n">
        <v>500</v>
      </c>
      <c r="D1732" s="0" t="s">
        <v>821</v>
      </c>
      <c r="E1732" s="0" t="s">
        <v>5794</v>
      </c>
      <c r="G1732" s="174" t="n">
        <f aca="false">MONTH(A1732)+100</f>
        <v>103</v>
      </c>
      <c r="H1732" s="0" t="n">
        <f aca="false">IF(MONTH(A1732)=MONTH(A1731),H1731+1,1001)</f>
        <v>1004</v>
      </c>
      <c r="I1732" s="0" t="str">
        <f aca="false">YEAR(A1732)&amp;RIGHT(G1732,2)&amp;RIGHT(H1732,3)</f>
        <v>202203004</v>
      </c>
      <c r="J1732" s="122" t="s">
        <v>7337</v>
      </c>
      <c r="K1732" s="0" t="s">
        <v>5795</v>
      </c>
      <c r="L1732" s="0" t="s">
        <v>79</v>
      </c>
      <c r="M1732" s="0" t="s">
        <v>2313</v>
      </c>
      <c r="N1732" s="0" t="s">
        <v>80</v>
      </c>
      <c r="O1732" s="7" t="n">
        <v>0.399305555555556</v>
      </c>
      <c r="P1732" s="7" t="n">
        <v>0.414583333333333</v>
      </c>
      <c r="Q1732" s="0" t="s">
        <v>5796</v>
      </c>
      <c r="S1732" s="0" t="s">
        <v>75</v>
      </c>
      <c r="T1732" s="0" t="s">
        <v>6106</v>
      </c>
    </row>
    <row r="1733" customFormat="false" ht="15" hidden="false" customHeight="false" outlineLevel="0" collapsed="false">
      <c r="A1733" s="170" t="n">
        <v>44625</v>
      </c>
      <c r="B1733" s="0" t="s">
        <v>5987</v>
      </c>
      <c r="C1733" s="1" t="n">
        <v>350</v>
      </c>
      <c r="D1733" s="0" t="s">
        <v>821</v>
      </c>
      <c r="E1733" s="0" t="s">
        <v>5988</v>
      </c>
      <c r="G1733" s="174" t="n">
        <f aca="false">MONTH(A1733)+100</f>
        <v>103</v>
      </c>
      <c r="H1733" s="0" t="n">
        <f aca="false">IF(MONTH(A1733)=MONTH(A1732),H1732+1,1001)</f>
        <v>1005</v>
      </c>
      <c r="I1733" s="0" t="str">
        <f aca="false">YEAR(A1733)&amp;RIGHT(G1733,2)&amp;RIGHT(H1733,3)</f>
        <v>202203005</v>
      </c>
      <c r="J1733" s="122" t="s">
        <v>7385</v>
      </c>
      <c r="K1733" s="0" t="s">
        <v>233</v>
      </c>
      <c r="L1733" s="0" t="s">
        <v>100</v>
      </c>
      <c r="M1733" s="0" t="s">
        <v>2313</v>
      </c>
      <c r="N1733" s="0" t="s">
        <v>80</v>
      </c>
      <c r="O1733" s="7" t="n">
        <v>0.431944444444444</v>
      </c>
      <c r="P1733" s="7" t="n">
        <v>0.475694444444444</v>
      </c>
      <c r="Q1733" s="0" t="s">
        <v>5989</v>
      </c>
      <c r="S1733" s="0" t="s">
        <v>75</v>
      </c>
      <c r="T1733" s="0" t="s">
        <v>6106</v>
      </c>
    </row>
    <row r="1734" customFormat="false" ht="15" hidden="true" customHeight="false" outlineLevel="0" collapsed="false">
      <c r="A1734" s="170" t="n">
        <v>44625</v>
      </c>
      <c r="B1734" s="0" t="s">
        <v>2386</v>
      </c>
      <c r="C1734" s="1" t="n">
        <v>300</v>
      </c>
      <c r="D1734" s="0" t="s">
        <v>104</v>
      </c>
      <c r="G1734" s="174" t="n">
        <f aca="false">MONTH(A1734)+100</f>
        <v>103</v>
      </c>
      <c r="H1734" s="0" t="n">
        <f aca="false">IF(MONTH(A1734)=MONTH(A1733),H1733+1,1001)</f>
        <v>1006</v>
      </c>
      <c r="I1734" s="0" t="str">
        <f aca="false">YEAR(A1734)&amp;RIGHT(G1734,2)&amp;RIGHT(H1734,3)</f>
        <v>202203006</v>
      </c>
      <c r="J1734" s="122" t="s">
        <v>7386</v>
      </c>
      <c r="L1734" s="0" t="s">
        <v>79</v>
      </c>
      <c r="M1734" s="0" t="s">
        <v>2313</v>
      </c>
      <c r="N1734" s="0" t="s">
        <v>80</v>
      </c>
      <c r="O1734" s="7" t="n">
        <v>0.298611111111111</v>
      </c>
      <c r="P1734" s="7" t="n">
        <v>0.30625</v>
      </c>
      <c r="Q1734" s="0" t="s">
        <v>5990</v>
      </c>
      <c r="S1734" s="0" t="s">
        <v>75</v>
      </c>
      <c r="T1734" s="0" t="s">
        <v>6106</v>
      </c>
    </row>
    <row r="1735" customFormat="false" ht="15" hidden="true" customHeight="false" outlineLevel="0" collapsed="false">
      <c r="A1735" s="170" t="n">
        <v>44625</v>
      </c>
      <c r="B1735" s="0" t="s">
        <v>5992</v>
      </c>
      <c r="C1735" s="1" t="n">
        <v>300</v>
      </c>
      <c r="D1735" s="0" t="s">
        <v>104</v>
      </c>
      <c r="G1735" s="174" t="n">
        <f aca="false">MONTH(A1735)+100</f>
        <v>103</v>
      </c>
      <c r="H1735" s="0" t="n">
        <f aca="false">IF(MONTH(A1735)=MONTH(A1734),H1734+1,1001)</f>
        <v>1007</v>
      </c>
      <c r="I1735" s="0" t="str">
        <f aca="false">YEAR(A1735)&amp;RIGHT(G1735,2)&amp;RIGHT(H1735,3)</f>
        <v>202203007</v>
      </c>
      <c r="J1735" s="122" t="s">
        <v>7387</v>
      </c>
      <c r="L1735" s="0" t="s">
        <v>159</v>
      </c>
      <c r="M1735" s="0" t="s">
        <v>2313</v>
      </c>
      <c r="N1735" s="0" t="s">
        <v>80</v>
      </c>
      <c r="O1735" s="7" t="n">
        <v>0.5625</v>
      </c>
      <c r="P1735" s="7" t="n">
        <v>0.591666666666667</v>
      </c>
      <c r="Q1735" s="0" t="s">
        <v>5993</v>
      </c>
      <c r="S1735" s="0" t="s">
        <v>75</v>
      </c>
      <c r="T1735" s="0" t="s">
        <v>6106</v>
      </c>
    </row>
    <row r="1736" customFormat="false" ht="15" hidden="true" customHeight="false" outlineLevel="0" collapsed="false">
      <c r="A1736" s="170" t="n">
        <v>44625</v>
      </c>
      <c r="B1736" s="0" t="s">
        <v>5994</v>
      </c>
      <c r="C1736" s="1" t="n">
        <v>350</v>
      </c>
      <c r="D1736" s="0" t="s">
        <v>104</v>
      </c>
      <c r="G1736" s="174" t="n">
        <f aca="false">MONTH(A1736)+100</f>
        <v>103</v>
      </c>
      <c r="H1736" s="0" t="n">
        <f aca="false">IF(MONTH(A1736)=MONTH(A1735),H1735+1,1001)</f>
        <v>1008</v>
      </c>
      <c r="I1736" s="0" t="str">
        <f aca="false">YEAR(A1736)&amp;RIGHT(G1736,2)&amp;RIGHT(H1736,3)</f>
        <v>202203008</v>
      </c>
      <c r="J1736" s="122" t="s">
        <v>7388</v>
      </c>
      <c r="L1736" s="0" t="s">
        <v>314</v>
      </c>
      <c r="M1736" s="0" t="s">
        <v>2313</v>
      </c>
      <c r="N1736" s="0" t="s">
        <v>80</v>
      </c>
      <c r="O1736" s="7" t="n">
        <v>0.613888888888889</v>
      </c>
      <c r="P1736" s="7" t="n">
        <v>0.634722222222222</v>
      </c>
      <c r="Q1736" s="0" t="s">
        <v>5995</v>
      </c>
      <c r="S1736" s="0" t="s">
        <v>75</v>
      </c>
      <c r="T1736" s="0" t="s">
        <v>6106</v>
      </c>
    </row>
    <row r="1737" customFormat="false" ht="15" hidden="true" customHeight="false" outlineLevel="0" collapsed="false">
      <c r="A1737" s="170" t="n">
        <v>44625</v>
      </c>
      <c r="B1737" s="0" t="s">
        <v>5996</v>
      </c>
      <c r="C1737" s="1" t="n">
        <v>300</v>
      </c>
      <c r="D1737" s="0" t="s">
        <v>104</v>
      </c>
      <c r="G1737" s="174" t="n">
        <f aca="false">MONTH(A1737)+100</f>
        <v>103</v>
      </c>
      <c r="H1737" s="0" t="n">
        <f aca="false">IF(MONTH(A1737)=MONTH(A1736),H1736+1,1001)</f>
        <v>1009</v>
      </c>
      <c r="I1737" s="0" t="str">
        <f aca="false">YEAR(A1737)&amp;RIGHT(G1737,2)&amp;RIGHT(H1737,3)</f>
        <v>202203009</v>
      </c>
      <c r="J1737" s="122" t="s">
        <v>7389</v>
      </c>
      <c r="L1737" s="0" t="s">
        <v>159</v>
      </c>
      <c r="M1737" s="0" t="s">
        <v>2313</v>
      </c>
      <c r="N1737" s="0" t="s">
        <v>80</v>
      </c>
      <c r="O1737" s="7" t="n">
        <v>0.666666666666667</v>
      </c>
      <c r="P1737" s="7" t="n">
        <v>0.690277777777778</v>
      </c>
      <c r="Q1737" s="0" t="s">
        <v>5997</v>
      </c>
      <c r="S1737" s="0" t="s">
        <v>75</v>
      </c>
      <c r="T1737" s="0" t="s">
        <v>6106</v>
      </c>
    </row>
    <row r="1738" customFormat="false" ht="15" hidden="false" customHeight="false" outlineLevel="0" collapsed="false">
      <c r="A1738" s="170" t="n">
        <v>44627</v>
      </c>
      <c r="B1738" s="0" t="s">
        <v>6000</v>
      </c>
      <c r="C1738" s="1" t="n">
        <v>350</v>
      </c>
      <c r="D1738" s="0" t="s">
        <v>821</v>
      </c>
      <c r="E1738" s="0" t="s">
        <v>6001</v>
      </c>
      <c r="G1738" s="174" t="n">
        <f aca="false">MONTH(A1738)+100</f>
        <v>103</v>
      </c>
      <c r="H1738" s="0" t="n">
        <f aca="false">IF(MONTH(A1738)=MONTH(A1737),H1737+1,1001)</f>
        <v>1010</v>
      </c>
      <c r="I1738" s="0" t="str">
        <f aca="false">YEAR(A1738)&amp;RIGHT(G1738,2)&amp;RIGHT(H1738,3)</f>
        <v>202203010</v>
      </c>
      <c r="J1738" s="122" t="s">
        <v>7390</v>
      </c>
      <c r="K1738" s="0" t="s">
        <v>6002</v>
      </c>
      <c r="L1738" s="0" t="s">
        <v>159</v>
      </c>
      <c r="M1738" s="0" t="s">
        <v>2313</v>
      </c>
      <c r="N1738" s="0" t="s">
        <v>80</v>
      </c>
      <c r="O1738" s="7" t="n">
        <v>0.329861111111111</v>
      </c>
      <c r="P1738" s="7" t="n">
        <v>0.35</v>
      </c>
      <c r="Q1738" s="0" t="s">
        <v>6003</v>
      </c>
      <c r="S1738" s="0" t="s">
        <v>75</v>
      </c>
      <c r="T1738" s="0" t="s">
        <v>6091</v>
      </c>
    </row>
    <row r="1739" customFormat="false" ht="15" hidden="true" customHeight="false" outlineLevel="0" collapsed="false">
      <c r="A1739" s="170" t="n">
        <v>44627</v>
      </c>
      <c r="B1739" s="0" t="s">
        <v>6004</v>
      </c>
      <c r="C1739" s="1" t="n">
        <v>450</v>
      </c>
      <c r="D1739" s="0" t="s">
        <v>104</v>
      </c>
      <c r="G1739" s="174" t="n">
        <f aca="false">MONTH(A1739)+100</f>
        <v>103</v>
      </c>
      <c r="H1739" s="0" t="n">
        <f aca="false">IF(MONTH(A1739)=MONTH(A1738),H1738+1,1001)</f>
        <v>1011</v>
      </c>
      <c r="I1739" s="0" t="str">
        <f aca="false">YEAR(A1739)&amp;RIGHT(G1739,2)&amp;RIGHT(H1739,3)</f>
        <v>202203011</v>
      </c>
      <c r="J1739" s="122" t="s">
        <v>7391</v>
      </c>
      <c r="L1739" s="0" t="s">
        <v>79</v>
      </c>
      <c r="M1739" s="0" t="s">
        <v>2313</v>
      </c>
      <c r="N1739" s="0" t="s">
        <v>80</v>
      </c>
      <c r="O1739" s="7" t="n">
        <v>0.395138888888889</v>
      </c>
      <c r="P1739" s="7" t="n">
        <v>0.432638888888889</v>
      </c>
      <c r="Q1739" s="0" t="s">
        <v>6005</v>
      </c>
      <c r="S1739" s="0" t="s">
        <v>75</v>
      </c>
      <c r="T1739" s="0" t="s">
        <v>6091</v>
      </c>
    </row>
    <row r="1740" customFormat="false" ht="15" hidden="true" customHeight="false" outlineLevel="0" collapsed="false">
      <c r="A1740" s="170" t="n">
        <v>44627</v>
      </c>
      <c r="B1740" s="0" t="s">
        <v>6004</v>
      </c>
      <c r="C1740" s="1" t="n">
        <v>450</v>
      </c>
      <c r="D1740" s="0" t="s">
        <v>104</v>
      </c>
      <c r="G1740" s="174" t="n">
        <f aca="false">MONTH(A1740)+100</f>
        <v>103</v>
      </c>
      <c r="H1740" s="0" t="n">
        <f aca="false">IF(MONTH(A1740)=MONTH(A1739),H1739+1,1001)</f>
        <v>1012</v>
      </c>
      <c r="I1740" s="0" t="str">
        <f aca="false">YEAR(A1740)&amp;RIGHT(G1740,2)&amp;RIGHT(H1740,3)</f>
        <v>202203012</v>
      </c>
      <c r="J1740" s="122" t="s">
        <v>7392</v>
      </c>
      <c r="L1740" s="0" t="s">
        <v>79</v>
      </c>
      <c r="M1740" s="0" t="s">
        <v>2313</v>
      </c>
      <c r="N1740" s="0" t="s">
        <v>80</v>
      </c>
      <c r="O1740" s="7" t="n">
        <v>0.579861111111111</v>
      </c>
      <c r="P1740" s="7" t="n">
        <v>0.579861111111111</v>
      </c>
      <c r="Q1740" s="0" t="s">
        <v>6005</v>
      </c>
      <c r="S1740" s="0" t="s">
        <v>75</v>
      </c>
      <c r="T1740" s="0" t="s">
        <v>6091</v>
      </c>
    </row>
    <row r="1741" customFormat="false" ht="15" hidden="true" customHeight="false" outlineLevel="0" collapsed="false">
      <c r="A1741" s="170" t="n">
        <v>44627</v>
      </c>
      <c r="B1741" s="0" t="s">
        <v>6006</v>
      </c>
      <c r="C1741" s="1" t="n">
        <v>300</v>
      </c>
      <c r="D1741" s="0" t="s">
        <v>104</v>
      </c>
      <c r="G1741" s="174" t="n">
        <f aca="false">MONTH(A1741)+100</f>
        <v>103</v>
      </c>
      <c r="H1741" s="0" t="n">
        <f aca="false">IF(MONTH(A1741)=MONTH(A1740),H1740+1,1001)</f>
        <v>1013</v>
      </c>
      <c r="I1741" s="0" t="str">
        <f aca="false">YEAR(A1741)&amp;RIGHT(G1741,2)&amp;RIGHT(H1741,3)</f>
        <v>202203013</v>
      </c>
      <c r="J1741" s="122" t="s">
        <v>7393</v>
      </c>
      <c r="L1741" s="0" t="s">
        <v>79</v>
      </c>
      <c r="M1741" s="0" t="s">
        <v>2313</v>
      </c>
      <c r="N1741" s="0" t="s">
        <v>80</v>
      </c>
      <c r="O1741" s="7" t="n">
        <v>0.639583333333333</v>
      </c>
      <c r="P1741" s="7" t="n">
        <v>0.651388888888889</v>
      </c>
      <c r="Q1741" s="0" t="s">
        <v>6007</v>
      </c>
      <c r="S1741" s="0" t="s">
        <v>75</v>
      </c>
      <c r="T1741" s="0" t="s">
        <v>6091</v>
      </c>
    </row>
    <row r="1742" customFormat="false" ht="15" hidden="false" customHeight="false" outlineLevel="0" collapsed="false">
      <c r="A1742" s="170" t="n">
        <v>44628</v>
      </c>
      <c r="B1742" s="0" t="s">
        <v>6012</v>
      </c>
      <c r="C1742" s="1" t="n">
        <v>800</v>
      </c>
      <c r="D1742" s="0" t="s">
        <v>821</v>
      </c>
      <c r="E1742" s="122" t="s">
        <v>6013</v>
      </c>
      <c r="F1742" s="0" t="s">
        <v>6088</v>
      </c>
      <c r="G1742" s="174" t="n">
        <f aca="false">MONTH(A1742)+100</f>
        <v>103</v>
      </c>
      <c r="H1742" s="0" t="n">
        <f aca="false">IF(MONTH(A1742)=MONTH(A1741),H1741+1,1001)</f>
        <v>1014</v>
      </c>
      <c r="I1742" s="0" t="str">
        <f aca="false">YEAR(A1742)&amp;RIGHT(G1742,2)&amp;RIGHT(H1742,3)</f>
        <v>202203014</v>
      </c>
      <c r="J1742" s="122" t="s">
        <v>7394</v>
      </c>
      <c r="K1742" s="0" t="s">
        <v>6014</v>
      </c>
      <c r="L1742" s="0" t="s">
        <v>79</v>
      </c>
      <c r="M1742" s="0" t="s">
        <v>2313</v>
      </c>
      <c r="N1742" s="0" t="s">
        <v>80</v>
      </c>
      <c r="O1742" s="7" t="n">
        <v>0.3375</v>
      </c>
      <c r="P1742" s="7" t="n">
        <v>0.36875</v>
      </c>
      <c r="Q1742" s="0" t="s">
        <v>6015</v>
      </c>
      <c r="R1742" s="0" t="s">
        <v>6016</v>
      </c>
      <c r="S1742" s="0" t="s">
        <v>115</v>
      </c>
      <c r="T1742" s="0" t="s">
        <v>6095</v>
      </c>
    </row>
    <row r="1743" customFormat="false" ht="15" hidden="true" customHeight="false" outlineLevel="0" collapsed="false">
      <c r="A1743" s="170" t="n">
        <v>44628</v>
      </c>
      <c r="B1743" s="0" t="s">
        <v>6017</v>
      </c>
      <c r="C1743" s="1" t="n">
        <v>300</v>
      </c>
      <c r="D1743" s="0" t="s">
        <v>104</v>
      </c>
      <c r="G1743" s="174" t="n">
        <f aca="false">MONTH(A1743)+100</f>
        <v>103</v>
      </c>
      <c r="H1743" s="0" t="n">
        <f aca="false">IF(MONTH(A1743)=MONTH(A1742),H1742+1,1001)</f>
        <v>1015</v>
      </c>
      <c r="I1743" s="0" t="str">
        <f aca="false">YEAR(A1743)&amp;RIGHT(G1743,2)&amp;RIGHT(H1743,3)</f>
        <v>202203015</v>
      </c>
      <c r="J1743" s="122" t="s">
        <v>7395</v>
      </c>
      <c r="L1743" s="0" t="s">
        <v>113</v>
      </c>
      <c r="M1743" s="0" t="s">
        <v>2313</v>
      </c>
      <c r="N1743" s="0" t="s">
        <v>80</v>
      </c>
      <c r="O1743" s="7" t="n">
        <v>0.486805555555556</v>
      </c>
      <c r="P1743" s="7" t="n">
        <v>0.497916666666667</v>
      </c>
      <c r="Q1743" s="0" t="s">
        <v>6018</v>
      </c>
      <c r="S1743" s="0" t="s">
        <v>115</v>
      </c>
      <c r="T1743" s="0" t="s">
        <v>6095</v>
      </c>
    </row>
    <row r="1744" customFormat="false" ht="15" hidden="true" customHeight="false" outlineLevel="0" collapsed="false">
      <c r="A1744" s="170" t="n">
        <v>44628</v>
      </c>
      <c r="B1744" s="0" t="s">
        <v>6019</v>
      </c>
      <c r="C1744" s="1" t="n">
        <v>300</v>
      </c>
      <c r="D1744" s="0" t="s">
        <v>104</v>
      </c>
      <c r="G1744" s="174" t="n">
        <f aca="false">MONTH(A1744)+100</f>
        <v>103</v>
      </c>
      <c r="H1744" s="0" t="n">
        <f aca="false">IF(MONTH(A1744)=MONTH(A1743),H1743+1,1001)</f>
        <v>1016</v>
      </c>
      <c r="I1744" s="0" t="str">
        <f aca="false">YEAR(A1744)&amp;RIGHT(G1744,2)&amp;RIGHT(H1744,3)</f>
        <v>202203016</v>
      </c>
      <c r="J1744" s="122" t="s">
        <v>7396</v>
      </c>
      <c r="L1744" s="0" t="s">
        <v>79</v>
      </c>
      <c r="M1744" s="0" t="s">
        <v>2313</v>
      </c>
      <c r="N1744" s="0" t="s">
        <v>80</v>
      </c>
      <c r="O1744" s="7" t="n">
        <v>0.522222222222222</v>
      </c>
      <c r="P1744" s="7" t="n">
        <v>0.534027777777778</v>
      </c>
      <c r="Q1744" s="0" t="s">
        <v>6020</v>
      </c>
      <c r="S1744" s="0" t="s">
        <v>115</v>
      </c>
      <c r="T1744" s="0" t="s">
        <v>6095</v>
      </c>
    </row>
    <row r="1745" customFormat="false" ht="15" hidden="true" customHeight="false" outlineLevel="0" collapsed="false">
      <c r="A1745" s="170" t="n">
        <v>44628</v>
      </c>
      <c r="B1745" s="0" t="s">
        <v>6019</v>
      </c>
      <c r="C1745" s="1" t="n">
        <v>300</v>
      </c>
      <c r="D1745" s="0" t="s">
        <v>104</v>
      </c>
      <c r="G1745" s="174" t="n">
        <f aca="false">MONTH(A1745)+100</f>
        <v>103</v>
      </c>
      <c r="H1745" s="0" t="n">
        <f aca="false">IF(MONTH(A1745)=MONTH(A1744),H1744+1,1001)</f>
        <v>1017</v>
      </c>
      <c r="I1745" s="0" t="str">
        <f aca="false">YEAR(A1745)&amp;RIGHT(G1745,2)&amp;RIGHT(H1745,3)</f>
        <v>202203017</v>
      </c>
      <c r="J1745" s="122" t="s">
        <v>7397</v>
      </c>
      <c r="L1745" s="0" t="s">
        <v>79</v>
      </c>
      <c r="M1745" s="0" t="s">
        <v>2313</v>
      </c>
      <c r="N1745" s="0" t="s">
        <v>80</v>
      </c>
      <c r="O1745" s="7" t="n">
        <v>0.659722222222222</v>
      </c>
      <c r="P1745" s="7" t="n">
        <v>0.690277777777778</v>
      </c>
      <c r="Q1745" s="0" t="s">
        <v>6021</v>
      </c>
      <c r="S1745" s="0" t="s">
        <v>115</v>
      </c>
      <c r="T1745" s="0" t="s">
        <v>6095</v>
      </c>
    </row>
    <row r="1746" customFormat="false" ht="15" hidden="false" customHeight="false" outlineLevel="0" collapsed="false">
      <c r="A1746" s="170" t="n">
        <v>44628</v>
      </c>
      <c r="B1746" s="0" t="s">
        <v>4890</v>
      </c>
      <c r="C1746" s="1" t="n">
        <v>430</v>
      </c>
      <c r="D1746" s="0" t="s">
        <v>729</v>
      </c>
      <c r="E1746" s="0" t="s">
        <v>4891</v>
      </c>
      <c r="G1746" s="174" t="n">
        <f aca="false">MONTH(A1746)+100</f>
        <v>103</v>
      </c>
      <c r="H1746" s="0" t="n">
        <f aca="false">IF(MONTH(A1746)=MONTH(A1745),H1745+1,1001)</f>
        <v>1018</v>
      </c>
      <c r="I1746" s="0" t="str">
        <f aca="false">YEAR(A1746)&amp;RIGHT(G1746,2)&amp;RIGHT(H1746,3)</f>
        <v>202203018</v>
      </c>
      <c r="J1746" s="122" t="s">
        <v>7110</v>
      </c>
      <c r="K1746" s="0" t="s">
        <v>233</v>
      </c>
      <c r="L1746" s="0" t="s">
        <v>113</v>
      </c>
      <c r="M1746" s="0" t="s">
        <v>2313</v>
      </c>
      <c r="N1746" s="0" t="s">
        <v>72</v>
      </c>
      <c r="O1746" s="7" t="n">
        <v>0.415277777777778</v>
      </c>
      <c r="P1746" s="7" t="n">
        <v>0.422222222222222</v>
      </c>
      <c r="Q1746" s="0" t="s">
        <v>4892</v>
      </c>
      <c r="R1746" s="0" t="s">
        <v>5896</v>
      </c>
      <c r="S1746" s="0" t="s">
        <v>115</v>
      </c>
      <c r="T1746" s="0" t="s">
        <v>6095</v>
      </c>
    </row>
    <row r="1747" customFormat="false" ht="15" hidden="true" customHeight="false" outlineLevel="0" collapsed="false">
      <c r="A1747" s="170" t="n">
        <v>44629</v>
      </c>
      <c r="B1747" s="0" t="s">
        <v>6025</v>
      </c>
      <c r="C1747" s="1" t="n">
        <v>450</v>
      </c>
      <c r="D1747" s="0" t="s">
        <v>104</v>
      </c>
      <c r="G1747" s="174" t="n">
        <f aca="false">MONTH(A1747)+100</f>
        <v>103</v>
      </c>
      <c r="H1747" s="0" t="n">
        <f aca="false">IF(MONTH(A1747)=MONTH(A1746),H1746+1,1001)</f>
        <v>1019</v>
      </c>
      <c r="I1747" s="0" t="str">
        <f aca="false">YEAR(A1747)&amp;RIGHT(G1747,2)&amp;RIGHT(H1747,3)</f>
        <v>202203019</v>
      </c>
      <c r="J1747" s="122" t="s">
        <v>7398</v>
      </c>
      <c r="L1747" s="0" t="s">
        <v>183</v>
      </c>
      <c r="M1747" s="0" t="s">
        <v>2313</v>
      </c>
      <c r="N1747" s="0" t="s">
        <v>80</v>
      </c>
      <c r="O1747" s="7" t="n">
        <v>0.598611111111111</v>
      </c>
      <c r="P1747" s="7" t="n">
        <v>0.630555555555556</v>
      </c>
      <c r="Q1747" s="0" t="s">
        <v>6026</v>
      </c>
      <c r="S1747" s="0" t="s">
        <v>115</v>
      </c>
      <c r="T1747" s="0" t="s">
        <v>6089</v>
      </c>
    </row>
    <row r="1748" customFormat="false" ht="15" hidden="false" customHeight="false" outlineLevel="0" collapsed="false">
      <c r="A1748" s="170" t="n">
        <v>44629</v>
      </c>
      <c r="B1748" s="0" t="s">
        <v>68</v>
      </c>
      <c r="C1748" s="1" t="n">
        <v>450</v>
      </c>
      <c r="D1748" s="0" t="s">
        <v>69</v>
      </c>
      <c r="E1748" s="0" t="s">
        <v>70</v>
      </c>
      <c r="G1748" s="174" t="n">
        <f aca="false">MONTH(A1748)+100</f>
        <v>103</v>
      </c>
      <c r="H1748" s="0" t="n">
        <f aca="false">IF(MONTH(A1748)=MONTH(A1747),H1747+1,1001)</f>
        <v>1020</v>
      </c>
      <c r="I1748" s="0" t="str">
        <f aca="false">YEAR(A1748)&amp;RIGHT(G1748,2)&amp;RIGHT(H1748,3)</f>
        <v>202203020</v>
      </c>
      <c r="J1748" s="122" t="n">
        <v>202003001</v>
      </c>
      <c r="K1748" s="0" t="s">
        <v>6027</v>
      </c>
      <c r="L1748" s="0" t="s">
        <v>113</v>
      </c>
      <c r="M1748" s="0" t="s">
        <v>2313</v>
      </c>
      <c r="N1748" s="0" t="s">
        <v>80</v>
      </c>
      <c r="O1748" s="7" t="n">
        <v>0.344444444444444</v>
      </c>
      <c r="P1748" s="7" t="n">
        <v>0.373611111111111</v>
      </c>
      <c r="Q1748" s="0" t="s">
        <v>74</v>
      </c>
      <c r="S1748" s="0" t="s">
        <v>115</v>
      </c>
      <c r="T1748" s="0" t="s">
        <v>6089</v>
      </c>
    </row>
    <row r="1749" customFormat="false" ht="15" hidden="false" customHeight="false" outlineLevel="0" collapsed="false">
      <c r="A1749" s="170" t="n">
        <v>44630</v>
      </c>
      <c r="B1749" s="0" t="s">
        <v>5316</v>
      </c>
      <c r="C1749" s="1" t="n">
        <v>950</v>
      </c>
      <c r="D1749" s="0" t="s">
        <v>821</v>
      </c>
      <c r="E1749" s="0" t="s">
        <v>5317</v>
      </c>
      <c r="G1749" s="174" t="n">
        <f aca="false">MONTH(A1749)+100</f>
        <v>103</v>
      </c>
      <c r="H1749" s="0" t="n">
        <f aca="false">IF(MONTH(A1749)=MONTH(A1748),H1748+1,1001)</f>
        <v>1021</v>
      </c>
      <c r="I1749" s="0" t="str">
        <f aca="false">YEAR(A1749)&amp;RIGHT(G1749,2)&amp;RIGHT(H1749,3)</f>
        <v>202203021</v>
      </c>
      <c r="J1749" s="122" t="s">
        <v>7211</v>
      </c>
      <c r="K1749" s="0" t="s">
        <v>5318</v>
      </c>
      <c r="L1749" s="0" t="s">
        <v>79</v>
      </c>
      <c r="M1749" s="0" t="s">
        <v>2313</v>
      </c>
      <c r="N1749" s="0" t="s">
        <v>80</v>
      </c>
      <c r="O1749" s="7" t="n">
        <v>0.640277777777778</v>
      </c>
      <c r="P1749" s="7" t="n">
        <v>0.683333333333333</v>
      </c>
      <c r="Q1749" s="0" t="s">
        <v>5319</v>
      </c>
      <c r="R1749" s="0" t="s">
        <v>3152</v>
      </c>
      <c r="S1749" s="0" t="s">
        <v>115</v>
      </c>
      <c r="T1749" s="0" t="s">
        <v>6097</v>
      </c>
    </row>
    <row r="1750" customFormat="false" ht="15" hidden="true" customHeight="false" outlineLevel="0" collapsed="false">
      <c r="A1750" s="170" t="n">
        <v>44631</v>
      </c>
      <c r="B1750" s="0" t="s">
        <v>204</v>
      </c>
      <c r="C1750" s="1" t="n">
        <v>450</v>
      </c>
      <c r="D1750" s="0" t="s">
        <v>104</v>
      </c>
      <c r="E1750" s="0" t="s">
        <v>205</v>
      </c>
      <c r="G1750" s="174" t="n">
        <f aca="false">MONTH(A1750)+100</f>
        <v>103</v>
      </c>
      <c r="H1750" s="0" t="n">
        <f aca="false">IF(MONTH(A1750)=MONTH(A1749),H1749+1,1001)</f>
        <v>1022</v>
      </c>
      <c r="I1750" s="0" t="str">
        <f aca="false">YEAR(A1750)&amp;RIGHT(G1750,2)&amp;RIGHT(H1750,3)</f>
        <v>202203022</v>
      </c>
      <c r="J1750" s="122" t="s">
        <v>6107</v>
      </c>
      <c r="K1750" s="0" t="s">
        <v>204</v>
      </c>
      <c r="L1750" s="0" t="s">
        <v>79</v>
      </c>
      <c r="M1750" s="0" t="s">
        <v>2313</v>
      </c>
      <c r="N1750" s="0" t="s">
        <v>80</v>
      </c>
      <c r="O1750" s="7" t="n">
        <v>0.379166666666667</v>
      </c>
      <c r="P1750" s="7" t="n">
        <v>0.4125</v>
      </c>
      <c r="Q1750" s="0" t="s">
        <v>207</v>
      </c>
      <c r="S1750" s="0" t="s">
        <v>115</v>
      </c>
      <c r="T1750" s="0" t="s">
        <v>5143</v>
      </c>
    </row>
    <row r="1751" customFormat="false" ht="15" hidden="true" customHeight="false" outlineLevel="0" collapsed="false">
      <c r="A1751" s="170" t="n">
        <v>44632</v>
      </c>
      <c r="B1751" s="0" t="s">
        <v>6033</v>
      </c>
      <c r="C1751" s="1" t="n">
        <v>300</v>
      </c>
      <c r="D1751" s="0" t="s">
        <v>104</v>
      </c>
      <c r="G1751" s="174" t="n">
        <f aca="false">MONTH(A1751)+100</f>
        <v>103</v>
      </c>
      <c r="H1751" s="0" t="n">
        <f aca="false">IF(MONTH(A1751)=MONTH(A1750),H1750+1,1001)</f>
        <v>1023</v>
      </c>
      <c r="I1751" s="0" t="str">
        <f aca="false">YEAR(A1751)&amp;RIGHT(G1751,2)&amp;RIGHT(H1751,3)</f>
        <v>202203023</v>
      </c>
      <c r="J1751" s="122" t="s">
        <v>7399</v>
      </c>
      <c r="L1751" s="0" t="s">
        <v>100</v>
      </c>
      <c r="M1751" s="0" t="s">
        <v>2313</v>
      </c>
      <c r="N1751" s="0" t="s">
        <v>80</v>
      </c>
      <c r="O1751" s="7" t="n">
        <v>0.371527777777778</v>
      </c>
      <c r="P1751" s="7" t="n">
        <v>0.395833333333333</v>
      </c>
      <c r="Q1751" s="0" t="s">
        <v>6034</v>
      </c>
      <c r="S1751" s="0" t="s">
        <v>115</v>
      </c>
      <c r="T1751" s="0" t="s">
        <v>6106</v>
      </c>
    </row>
    <row r="1752" customFormat="false" ht="15" hidden="true" customHeight="false" outlineLevel="0" collapsed="false">
      <c r="A1752" s="170" t="n">
        <v>44632</v>
      </c>
      <c r="B1752" s="0" t="s">
        <v>6035</v>
      </c>
      <c r="C1752" s="1" t="n">
        <v>450</v>
      </c>
      <c r="D1752" s="0" t="s">
        <v>104</v>
      </c>
      <c r="G1752" s="174" t="n">
        <f aca="false">MONTH(A1752)+100</f>
        <v>103</v>
      </c>
      <c r="H1752" s="0" t="n">
        <f aca="false">IF(MONTH(A1752)=MONTH(A1751),H1751+1,1001)</f>
        <v>1024</v>
      </c>
      <c r="I1752" s="0" t="str">
        <f aca="false">YEAR(A1752)&amp;RIGHT(G1752,2)&amp;RIGHT(H1752,3)</f>
        <v>202203024</v>
      </c>
      <c r="J1752" s="122" t="s">
        <v>7400</v>
      </c>
      <c r="L1752" s="0" t="s">
        <v>100</v>
      </c>
      <c r="M1752" s="0" t="s">
        <v>2313</v>
      </c>
      <c r="N1752" s="0" t="s">
        <v>80</v>
      </c>
      <c r="O1752" s="7" t="n">
        <v>0.440277777777778</v>
      </c>
      <c r="P1752" s="7" t="n">
        <v>0.44375</v>
      </c>
      <c r="Q1752" s="0" t="s">
        <v>6036</v>
      </c>
      <c r="S1752" s="0" t="s">
        <v>115</v>
      </c>
      <c r="T1752" s="0" t="s">
        <v>6106</v>
      </c>
    </row>
    <row r="1753" customFormat="false" ht="15" hidden="true" customHeight="false" outlineLevel="0" collapsed="false">
      <c r="A1753" s="170" t="n">
        <v>44632</v>
      </c>
      <c r="B1753" s="0" t="s">
        <v>2839</v>
      </c>
      <c r="C1753" s="1" t="n">
        <v>450</v>
      </c>
      <c r="D1753" s="0" t="s">
        <v>104</v>
      </c>
      <c r="E1753" s="0" t="s">
        <v>4141</v>
      </c>
      <c r="G1753" s="174" t="n">
        <f aca="false">MONTH(A1753)+100</f>
        <v>103</v>
      </c>
      <c r="H1753" s="0" t="n">
        <f aca="false">IF(MONTH(A1753)=MONTH(A1752),H1752+1,1001)</f>
        <v>1025</v>
      </c>
      <c r="I1753" s="0" t="str">
        <f aca="false">YEAR(A1753)&amp;RIGHT(G1753,2)&amp;RIGHT(H1753,3)</f>
        <v>202203025</v>
      </c>
      <c r="J1753" s="122" t="s">
        <v>6947</v>
      </c>
      <c r="L1753" s="0" t="s">
        <v>131</v>
      </c>
      <c r="M1753" s="0" t="s">
        <v>2313</v>
      </c>
      <c r="N1753" s="0" t="s">
        <v>80</v>
      </c>
      <c r="O1753" s="7" t="n">
        <v>0.547222222222222</v>
      </c>
      <c r="P1753" s="7" t="n">
        <v>0.574305555555555</v>
      </c>
      <c r="Q1753" s="0" t="s">
        <v>4142</v>
      </c>
      <c r="S1753" s="0" t="s">
        <v>115</v>
      </c>
      <c r="T1753" s="0" t="s">
        <v>6106</v>
      </c>
    </row>
    <row r="1754" customFormat="false" ht="15" hidden="true" customHeight="false" outlineLevel="0" collapsed="false">
      <c r="A1754" s="170" t="n">
        <v>44632</v>
      </c>
      <c r="B1754" s="0" t="s">
        <v>707</v>
      </c>
      <c r="C1754" s="1" t="n">
        <v>300</v>
      </c>
      <c r="D1754" s="0" t="s">
        <v>104</v>
      </c>
      <c r="G1754" s="174" t="n">
        <f aca="false">MONTH(A1754)+100</f>
        <v>103</v>
      </c>
      <c r="H1754" s="0" t="n">
        <f aca="false">IF(MONTH(A1754)=MONTH(A1753),H1753+1,1001)</f>
        <v>1026</v>
      </c>
      <c r="I1754" s="0" t="str">
        <f aca="false">YEAR(A1754)&amp;RIGHT(G1754,2)&amp;RIGHT(H1754,3)</f>
        <v>202203026</v>
      </c>
      <c r="J1754" s="122" t="s">
        <v>7401</v>
      </c>
      <c r="L1754" s="0" t="s">
        <v>187</v>
      </c>
      <c r="M1754" s="0" t="s">
        <v>2313</v>
      </c>
      <c r="N1754" s="0" t="s">
        <v>80</v>
      </c>
      <c r="O1754" s="7" t="n">
        <v>0.654861111111111</v>
      </c>
      <c r="P1754" s="7" t="n">
        <v>0.672222222222222</v>
      </c>
      <c r="Q1754" s="0" t="s">
        <v>6037</v>
      </c>
      <c r="S1754" s="0" t="s">
        <v>115</v>
      </c>
      <c r="T1754" s="0" t="s">
        <v>6106</v>
      </c>
    </row>
    <row r="1755" customFormat="false" ht="15" hidden="false" customHeight="false" outlineLevel="0" collapsed="false">
      <c r="A1755" s="170" t="n">
        <v>44634</v>
      </c>
      <c r="B1755" s="0" t="s">
        <v>6040</v>
      </c>
      <c r="C1755" s="1" t="n">
        <v>350</v>
      </c>
      <c r="D1755" s="0" t="s">
        <v>821</v>
      </c>
      <c r="E1755" s="0" t="s">
        <v>6041</v>
      </c>
      <c r="G1755" s="174" t="n">
        <f aca="false">MONTH(A1755)+100</f>
        <v>103</v>
      </c>
      <c r="H1755" s="0" t="n">
        <f aca="false">IF(MONTH(A1755)=MONTH(A1754),H1754+1,1001)</f>
        <v>1027</v>
      </c>
      <c r="I1755" s="0" t="str">
        <f aca="false">YEAR(A1755)&amp;RIGHT(G1755,2)&amp;RIGHT(H1755,3)</f>
        <v>202203027</v>
      </c>
      <c r="J1755" s="122" t="s">
        <v>7402</v>
      </c>
      <c r="K1755" s="0" t="s">
        <v>6042</v>
      </c>
      <c r="L1755" s="0" t="s">
        <v>100</v>
      </c>
      <c r="M1755" s="0" t="s">
        <v>2313</v>
      </c>
      <c r="N1755" s="0" t="s">
        <v>80</v>
      </c>
      <c r="O1755" s="7" t="n">
        <v>0.418055555555556</v>
      </c>
      <c r="P1755" s="7" t="n">
        <v>0.4625</v>
      </c>
      <c r="Q1755" s="0" t="s">
        <v>6043</v>
      </c>
      <c r="S1755" s="0" t="s">
        <v>115</v>
      </c>
      <c r="T1755" s="0" t="s">
        <v>6091</v>
      </c>
    </row>
    <row r="1756" customFormat="false" ht="15" hidden="true" customHeight="false" outlineLevel="0" collapsed="false">
      <c r="A1756" s="170" t="n">
        <v>44634</v>
      </c>
      <c r="B1756" s="0" t="s">
        <v>6044</v>
      </c>
      <c r="C1756" s="1" t="n">
        <v>350</v>
      </c>
      <c r="D1756" s="0" t="s">
        <v>104</v>
      </c>
      <c r="G1756" s="174" t="n">
        <f aca="false">MONTH(A1756)+100</f>
        <v>103</v>
      </c>
      <c r="H1756" s="0" t="n">
        <f aca="false">IF(MONTH(A1756)=MONTH(A1755),H1755+1,1001)</f>
        <v>1028</v>
      </c>
      <c r="I1756" s="0" t="str">
        <f aca="false">YEAR(A1756)&amp;RIGHT(G1756,2)&amp;RIGHT(H1756,3)</f>
        <v>202203028</v>
      </c>
      <c r="J1756" s="122" t="s">
        <v>7403</v>
      </c>
      <c r="L1756" s="0" t="s">
        <v>183</v>
      </c>
      <c r="N1756" s="0" t="s">
        <v>80</v>
      </c>
      <c r="O1756" s="7" t="n">
        <v>0.381944444444444</v>
      </c>
      <c r="P1756" s="7" t="n">
        <v>0.397916666666667</v>
      </c>
      <c r="Q1756" s="0" t="s">
        <v>6045</v>
      </c>
      <c r="S1756" s="0" t="s">
        <v>115</v>
      </c>
      <c r="T1756" s="0" t="s">
        <v>6091</v>
      </c>
    </row>
    <row r="1757" customFormat="false" ht="15" hidden="true" customHeight="false" outlineLevel="0" collapsed="false">
      <c r="A1757" s="170" t="n">
        <v>44634</v>
      </c>
      <c r="B1757" s="0" t="s">
        <v>1089</v>
      </c>
      <c r="C1757" s="1" t="n">
        <v>350</v>
      </c>
      <c r="D1757" s="0" t="s">
        <v>104</v>
      </c>
      <c r="G1757" s="174" t="n">
        <f aca="false">MONTH(A1757)+100</f>
        <v>103</v>
      </c>
      <c r="H1757" s="0" t="n">
        <f aca="false">IF(MONTH(A1757)=MONTH(A1756),H1756+1,1001)</f>
        <v>1029</v>
      </c>
      <c r="I1757" s="0" t="str">
        <f aca="false">YEAR(A1757)&amp;RIGHT(G1757,2)&amp;RIGHT(H1757,3)</f>
        <v>202203029</v>
      </c>
      <c r="J1757" s="122" t="s">
        <v>7404</v>
      </c>
      <c r="L1757" s="0" t="s">
        <v>131</v>
      </c>
      <c r="N1757" s="0" t="s">
        <v>80</v>
      </c>
      <c r="O1757" s="7" t="n">
        <v>0.653472222222222</v>
      </c>
      <c r="P1757" s="7" t="n">
        <v>0.684722222222222</v>
      </c>
      <c r="Q1757" s="0" t="s">
        <v>6046</v>
      </c>
      <c r="S1757" s="0" t="s">
        <v>115</v>
      </c>
      <c r="T1757" s="0" t="s">
        <v>6091</v>
      </c>
    </row>
    <row r="1758" customFormat="false" ht="15" hidden="false" customHeight="false" outlineLevel="0" collapsed="false">
      <c r="A1758" s="170" t="n">
        <v>44635</v>
      </c>
      <c r="B1758" s="0" t="s">
        <v>6012</v>
      </c>
      <c r="C1758" s="1" t="n">
        <v>600</v>
      </c>
      <c r="D1758" s="0" t="s">
        <v>821</v>
      </c>
      <c r="E1758" s="0" t="s">
        <v>6013</v>
      </c>
      <c r="G1758" s="174" t="n">
        <f aca="false">MONTH(A1758)+100</f>
        <v>103</v>
      </c>
      <c r="H1758" s="0" t="n">
        <f aca="false">IF(MONTH(A1758)=MONTH(A1757),H1757+1,1001)</f>
        <v>1030</v>
      </c>
      <c r="I1758" s="0" t="str">
        <f aca="false">YEAR(A1758)&amp;RIGHT(G1758,2)&amp;RIGHT(H1758,3)</f>
        <v>202203030</v>
      </c>
      <c r="J1758" s="122" t="s">
        <v>7394</v>
      </c>
      <c r="K1758" s="0" t="s">
        <v>6014</v>
      </c>
      <c r="L1758" s="0" t="s">
        <v>79</v>
      </c>
      <c r="M1758" s="0" t="s">
        <v>2313</v>
      </c>
      <c r="N1758" s="0" t="s">
        <v>80</v>
      </c>
      <c r="O1758" s="7" t="n">
        <v>0.626388888888889</v>
      </c>
      <c r="P1758" s="7" t="n">
        <v>0.645138888888889</v>
      </c>
      <c r="Q1758" s="0" t="s">
        <v>6015</v>
      </c>
      <c r="R1758" s="0" t="s">
        <v>6050</v>
      </c>
      <c r="S1758" s="0" t="s">
        <v>332</v>
      </c>
      <c r="T1758" s="0" t="s">
        <v>6095</v>
      </c>
    </row>
    <row r="1759" customFormat="false" ht="15" hidden="true" customHeight="false" outlineLevel="0" collapsed="false">
      <c r="A1759" s="170" t="n">
        <v>44635</v>
      </c>
      <c r="B1759" s="0" t="s">
        <v>6051</v>
      </c>
      <c r="C1759" s="1" t="n">
        <v>350</v>
      </c>
      <c r="D1759" s="0" t="s">
        <v>104</v>
      </c>
      <c r="G1759" s="174" t="n">
        <f aca="false">MONTH(A1759)+100</f>
        <v>103</v>
      </c>
      <c r="H1759" s="0" t="n">
        <f aca="false">IF(MONTH(A1759)=MONTH(A1758),H1758+1,1001)</f>
        <v>1031</v>
      </c>
      <c r="I1759" s="0" t="str">
        <f aca="false">YEAR(A1759)&amp;RIGHT(G1759,2)&amp;RIGHT(H1759,3)</f>
        <v>202203031</v>
      </c>
      <c r="J1759" s="122" t="s">
        <v>7405</v>
      </c>
      <c r="L1759" s="0" t="s">
        <v>100</v>
      </c>
      <c r="N1759" s="0" t="s">
        <v>80</v>
      </c>
      <c r="O1759" s="7" t="n">
        <v>0.355555555555556</v>
      </c>
      <c r="P1759" s="7" t="n">
        <v>0.381944444444444</v>
      </c>
      <c r="Q1759" s="0" t="s">
        <v>6052</v>
      </c>
      <c r="S1759" s="0" t="s">
        <v>332</v>
      </c>
      <c r="T1759" s="0" t="s">
        <v>6095</v>
      </c>
    </row>
    <row r="1760" customFormat="false" ht="15" hidden="true" customHeight="false" outlineLevel="0" collapsed="false">
      <c r="A1760" s="170" t="n">
        <v>44635</v>
      </c>
      <c r="B1760" s="0" t="s">
        <v>5209</v>
      </c>
      <c r="C1760" s="1" t="n">
        <v>350</v>
      </c>
      <c r="D1760" s="0" t="s">
        <v>104</v>
      </c>
      <c r="G1760" s="174" t="n">
        <f aca="false">MONTH(A1760)+100</f>
        <v>103</v>
      </c>
      <c r="H1760" s="0" t="n">
        <f aca="false">IF(MONTH(A1760)=MONTH(A1759),H1759+1,1001)</f>
        <v>1032</v>
      </c>
      <c r="I1760" s="0" t="str">
        <f aca="false">YEAR(A1760)&amp;RIGHT(G1760,2)&amp;RIGHT(H1760,3)</f>
        <v>202203032</v>
      </c>
      <c r="J1760" s="122" t="s">
        <v>7406</v>
      </c>
      <c r="L1760" s="0" t="s">
        <v>113</v>
      </c>
      <c r="N1760" s="0" t="s">
        <v>80</v>
      </c>
      <c r="O1760" s="7" t="n">
        <v>0.571527777777778</v>
      </c>
      <c r="P1760" s="7" t="n">
        <v>0.581944444444444</v>
      </c>
      <c r="Q1760" s="0" t="s">
        <v>6053</v>
      </c>
      <c r="S1760" s="0" t="s">
        <v>332</v>
      </c>
      <c r="T1760" s="0" t="s">
        <v>6095</v>
      </c>
    </row>
    <row r="1761" customFormat="false" ht="15" hidden="false" customHeight="false" outlineLevel="0" collapsed="false">
      <c r="A1761" s="170" t="n">
        <v>44636</v>
      </c>
      <c r="B1761" s="0" t="s">
        <v>6057</v>
      </c>
      <c r="C1761" s="1" t="n">
        <v>1400</v>
      </c>
      <c r="D1761" s="0" t="s">
        <v>821</v>
      </c>
      <c r="E1761" s="0" t="s">
        <v>6058</v>
      </c>
      <c r="G1761" s="174" t="n">
        <f aca="false">MONTH(A1761)+100</f>
        <v>103</v>
      </c>
      <c r="H1761" s="0" t="n">
        <f aca="false">IF(MONTH(A1761)=MONTH(A1760),H1760+1,1001)</f>
        <v>1033</v>
      </c>
      <c r="I1761" s="0" t="str">
        <f aca="false">YEAR(A1761)&amp;RIGHT(G1761,2)&amp;RIGHT(H1761,3)</f>
        <v>202203033</v>
      </c>
      <c r="J1761" s="122" t="s">
        <v>7407</v>
      </c>
      <c r="K1761" s="0" t="s">
        <v>6057</v>
      </c>
      <c r="L1761" s="0" t="s">
        <v>6059</v>
      </c>
      <c r="M1761" s="0" t="s">
        <v>2313</v>
      </c>
      <c r="N1761" s="0" t="s">
        <v>80</v>
      </c>
      <c r="O1761" s="7" t="n">
        <v>0.610416666666667</v>
      </c>
      <c r="P1761" s="7" t="n">
        <v>0.610416666666667</v>
      </c>
      <c r="Q1761" s="0" t="s">
        <v>6060</v>
      </c>
      <c r="R1761" s="0" t="s">
        <v>6061</v>
      </c>
      <c r="S1761" s="0" t="s">
        <v>332</v>
      </c>
      <c r="T1761" s="0" t="s">
        <v>6089</v>
      </c>
    </row>
    <row r="1762" customFormat="false" ht="15" hidden="false" customHeight="false" outlineLevel="0" collapsed="false">
      <c r="A1762" s="170" t="n">
        <v>44636</v>
      </c>
      <c r="B1762" s="0" t="s">
        <v>6062</v>
      </c>
      <c r="C1762" s="1" t="n">
        <v>400</v>
      </c>
      <c r="D1762" s="0" t="s">
        <v>821</v>
      </c>
      <c r="E1762" s="0" t="s">
        <v>6063</v>
      </c>
      <c r="G1762" s="174" t="n">
        <f aca="false">MONTH(A1762)+100</f>
        <v>103</v>
      </c>
      <c r="H1762" s="0" t="n">
        <f aca="false">IF(MONTH(A1762)=MONTH(A1761),H1761+1,1001)</f>
        <v>1034</v>
      </c>
      <c r="I1762" s="0" t="str">
        <f aca="false">YEAR(A1762)&amp;RIGHT(G1762,2)&amp;RIGHT(H1762,3)</f>
        <v>202203034</v>
      </c>
      <c r="J1762" s="122" t="s">
        <v>7408</v>
      </c>
      <c r="K1762" s="0" t="s">
        <v>233</v>
      </c>
      <c r="L1762" s="0" t="s">
        <v>131</v>
      </c>
      <c r="M1762" s="0" t="s">
        <v>2313</v>
      </c>
      <c r="N1762" s="0" t="s">
        <v>72</v>
      </c>
      <c r="O1762" s="7" t="n">
        <v>0.610416666666667</v>
      </c>
      <c r="P1762" s="7" t="n">
        <v>0.610416666666667</v>
      </c>
      <c r="Q1762" s="0" t="s">
        <v>6064</v>
      </c>
      <c r="R1762" s="0" t="s">
        <v>3589</v>
      </c>
      <c r="S1762" s="0" t="s">
        <v>332</v>
      </c>
      <c r="T1762" s="0" t="s">
        <v>6089</v>
      </c>
    </row>
    <row r="1763" customFormat="false" ht="15" hidden="false" customHeight="false" outlineLevel="0" collapsed="false">
      <c r="A1763" s="170" t="n">
        <v>44636</v>
      </c>
      <c r="B1763" s="0" t="s">
        <v>6065</v>
      </c>
      <c r="C1763" s="1" t="n">
        <v>400</v>
      </c>
      <c r="D1763" s="0" t="s">
        <v>821</v>
      </c>
      <c r="E1763" s="0" t="s">
        <v>6066</v>
      </c>
      <c r="G1763" s="174" t="n">
        <f aca="false">MONTH(A1763)+100</f>
        <v>103</v>
      </c>
      <c r="H1763" s="0" t="n">
        <f aca="false">IF(MONTH(A1763)=MONTH(A1762),H1762+1,1001)</f>
        <v>1035</v>
      </c>
      <c r="I1763" s="0" t="str">
        <f aca="false">YEAR(A1763)&amp;RIGHT(G1763,2)&amp;RIGHT(H1763,3)</f>
        <v>202203035</v>
      </c>
      <c r="J1763" s="122" t="s">
        <v>7409</v>
      </c>
      <c r="K1763" s="0" t="s">
        <v>6067</v>
      </c>
      <c r="L1763" s="0" t="s">
        <v>159</v>
      </c>
      <c r="M1763" s="0" t="s">
        <v>2313</v>
      </c>
      <c r="N1763" s="0" t="s">
        <v>80</v>
      </c>
      <c r="O1763" s="7" t="n">
        <v>0.627777777777778</v>
      </c>
      <c r="P1763" s="7" t="n">
        <v>0.635416666666667</v>
      </c>
      <c r="Q1763" s="0" t="s">
        <v>6068</v>
      </c>
      <c r="S1763" s="0" t="s">
        <v>332</v>
      </c>
      <c r="T1763" s="0" t="s">
        <v>6089</v>
      </c>
    </row>
    <row r="1764" customFormat="false" ht="15" hidden="true" customHeight="false" outlineLevel="0" collapsed="false">
      <c r="A1764" s="170" t="n">
        <v>44636</v>
      </c>
      <c r="B1764" s="0" t="s">
        <v>6069</v>
      </c>
      <c r="C1764" s="1" t="n">
        <v>350</v>
      </c>
      <c r="D1764" s="0" t="s">
        <v>104</v>
      </c>
      <c r="G1764" s="174" t="n">
        <f aca="false">MONTH(A1764)+100</f>
        <v>103</v>
      </c>
      <c r="H1764" s="0" t="n">
        <f aca="false">IF(MONTH(A1764)=MONTH(A1763),H1763+1,1001)</f>
        <v>1036</v>
      </c>
      <c r="I1764" s="0" t="str">
        <f aca="false">YEAR(A1764)&amp;RIGHT(G1764,2)&amp;RIGHT(H1764,3)</f>
        <v>202203036</v>
      </c>
      <c r="J1764" s="122" t="s">
        <v>7410</v>
      </c>
      <c r="L1764" s="0" t="s">
        <v>113</v>
      </c>
      <c r="N1764" s="0" t="s">
        <v>80</v>
      </c>
      <c r="O1764" s="7" t="n">
        <v>0.34375</v>
      </c>
      <c r="P1764" s="7" t="n">
        <v>0.379166666666667</v>
      </c>
      <c r="Q1764" s="0" t="s">
        <v>6070</v>
      </c>
      <c r="S1764" s="0" t="s">
        <v>332</v>
      </c>
      <c r="T1764" s="0" t="s">
        <v>6089</v>
      </c>
    </row>
    <row r="1765" customFormat="false" ht="15" hidden="true" customHeight="false" outlineLevel="0" collapsed="false">
      <c r="A1765" s="170" t="n">
        <v>44636</v>
      </c>
      <c r="B1765" s="0" t="s">
        <v>6071</v>
      </c>
      <c r="C1765" s="1" t="n">
        <v>350</v>
      </c>
      <c r="D1765" s="0" t="s">
        <v>104</v>
      </c>
      <c r="G1765" s="174" t="n">
        <f aca="false">MONTH(A1765)+100</f>
        <v>103</v>
      </c>
      <c r="H1765" s="0" t="n">
        <f aca="false">IF(MONTH(A1765)=MONTH(A1764),H1764+1,1001)</f>
        <v>1037</v>
      </c>
      <c r="I1765" s="0" t="str">
        <f aca="false">YEAR(A1765)&amp;RIGHT(G1765,2)&amp;RIGHT(H1765,3)</f>
        <v>202203037</v>
      </c>
      <c r="J1765" s="122" t="s">
        <v>7411</v>
      </c>
      <c r="L1765" s="0" t="s">
        <v>79</v>
      </c>
      <c r="N1765" s="0" t="s">
        <v>80</v>
      </c>
      <c r="O1765" s="7" t="n">
        <v>0.507638888888889</v>
      </c>
      <c r="P1765" s="7" t="n">
        <v>0.536805555555556</v>
      </c>
      <c r="Q1765" s="0" t="s">
        <v>6072</v>
      </c>
      <c r="S1765" s="0" t="s">
        <v>332</v>
      </c>
      <c r="T1765" s="0" t="s">
        <v>6089</v>
      </c>
    </row>
    <row r="1766" customFormat="false" ht="15" hidden="true" customHeight="false" outlineLevel="0" collapsed="false">
      <c r="A1766" s="170" t="n">
        <v>44636</v>
      </c>
      <c r="B1766" s="0" t="s">
        <v>6073</v>
      </c>
      <c r="C1766" s="1" t="n">
        <v>350</v>
      </c>
      <c r="D1766" s="0" t="s">
        <v>104</v>
      </c>
      <c r="G1766" s="174" t="n">
        <f aca="false">MONTH(A1766)+100</f>
        <v>103</v>
      </c>
      <c r="H1766" s="0" t="n">
        <f aca="false">IF(MONTH(A1766)=MONTH(A1765),H1765+1,1001)</f>
        <v>1038</v>
      </c>
      <c r="I1766" s="0" t="str">
        <f aca="false">YEAR(A1766)&amp;RIGHT(G1766,2)&amp;RIGHT(H1766,3)</f>
        <v>202203038</v>
      </c>
      <c r="J1766" s="122" t="s">
        <v>7412</v>
      </c>
      <c r="L1766" s="0" t="s">
        <v>314</v>
      </c>
      <c r="N1766" s="0" t="s">
        <v>80</v>
      </c>
      <c r="O1766" s="7" t="n">
        <v>0.678472222222222</v>
      </c>
      <c r="P1766" s="7" t="n">
        <v>0.689583333333333</v>
      </c>
      <c r="Q1766" s="0" t="s">
        <v>6074</v>
      </c>
      <c r="S1766" s="0" t="s">
        <v>332</v>
      </c>
      <c r="T1766" s="0" t="s">
        <v>6089</v>
      </c>
    </row>
    <row r="1767" customFormat="false" ht="15" hidden="false" customHeight="false" outlineLevel="0" collapsed="false">
      <c r="A1767" s="170" t="n">
        <v>44637</v>
      </c>
      <c r="B1767" s="0" t="s">
        <v>6076</v>
      </c>
      <c r="C1767" s="1" t="n">
        <v>400</v>
      </c>
      <c r="D1767" s="0" t="s">
        <v>821</v>
      </c>
      <c r="E1767" s="0" t="s">
        <v>6077</v>
      </c>
      <c r="G1767" s="174" t="n">
        <f aca="false">MONTH(A1767)+100</f>
        <v>103</v>
      </c>
      <c r="H1767" s="0" t="n">
        <f aca="false">IF(MONTH(A1767)=MONTH(A1766),H1766+1,1001)</f>
        <v>1039</v>
      </c>
      <c r="I1767" s="0" t="str">
        <f aca="false">YEAR(A1767)&amp;RIGHT(G1767,2)&amp;RIGHT(H1767,3)</f>
        <v>202203039</v>
      </c>
      <c r="J1767" s="122" t="s">
        <v>7413</v>
      </c>
      <c r="K1767" s="0" t="s">
        <v>6078</v>
      </c>
      <c r="L1767" s="0" t="s">
        <v>79</v>
      </c>
      <c r="M1767" s="0" t="s">
        <v>2313</v>
      </c>
      <c r="N1767" s="0" t="s">
        <v>80</v>
      </c>
      <c r="O1767" s="7" t="n">
        <v>0.629861111111111</v>
      </c>
      <c r="P1767" s="7" t="n">
        <v>0.672222222222222</v>
      </c>
      <c r="Q1767" s="0" t="s">
        <v>6079</v>
      </c>
      <c r="S1767" s="0" t="s">
        <v>332</v>
      </c>
      <c r="T1767" s="0" t="s">
        <v>6097</v>
      </c>
    </row>
    <row r="1768" customFormat="false" ht="15" hidden="true" customHeight="false" outlineLevel="0" collapsed="false">
      <c r="A1768" s="170" t="n">
        <v>44637</v>
      </c>
      <c r="B1768" s="0" t="s">
        <v>1314</v>
      </c>
      <c r="C1768" s="1" t="n">
        <v>300</v>
      </c>
      <c r="D1768" s="0" t="s">
        <v>104</v>
      </c>
      <c r="E1768" s="0" t="s">
        <v>1466</v>
      </c>
      <c r="G1768" s="174" t="n">
        <f aca="false">MONTH(A1768)+100</f>
        <v>103</v>
      </c>
      <c r="H1768" s="0" t="n">
        <f aca="false">IF(MONTH(A1768)=MONTH(A1767),H1767+1,1001)</f>
        <v>1040</v>
      </c>
      <c r="I1768" s="0" t="str">
        <f aca="false">YEAR(A1768)&amp;RIGHT(G1768,2)&amp;RIGHT(H1768,3)</f>
        <v>202203040</v>
      </c>
      <c r="J1768" s="122" t="s">
        <v>6325</v>
      </c>
      <c r="L1768" s="0" t="s">
        <v>159</v>
      </c>
      <c r="N1768" s="0" t="s">
        <v>80</v>
      </c>
      <c r="O1768" s="7" t="n">
        <v>0.331944444444444</v>
      </c>
      <c r="P1768" s="7" t="n">
        <v>0.345833333333333</v>
      </c>
      <c r="Q1768" s="0" t="s">
        <v>1467</v>
      </c>
      <c r="S1768" s="0" t="s">
        <v>332</v>
      </c>
      <c r="T1768" s="0" t="s">
        <v>6097</v>
      </c>
    </row>
    <row r="1769" customFormat="false" ht="15" hidden="true" customHeight="false" outlineLevel="0" collapsed="false">
      <c r="A1769" s="170" t="n">
        <v>44637</v>
      </c>
      <c r="B1769" s="0" t="s">
        <v>1314</v>
      </c>
      <c r="C1769" s="1" t="n">
        <v>350</v>
      </c>
      <c r="D1769" s="0" t="s">
        <v>104</v>
      </c>
      <c r="G1769" s="174" t="n">
        <f aca="false">MONTH(A1769)+100</f>
        <v>103</v>
      </c>
      <c r="H1769" s="0" t="n">
        <f aca="false">IF(MONTH(A1769)=MONTH(A1768),H1768+1,1001)</f>
        <v>1041</v>
      </c>
      <c r="I1769" s="0" t="str">
        <f aca="false">YEAR(A1769)&amp;RIGHT(G1769,2)&amp;RIGHT(H1769,3)</f>
        <v>202203041</v>
      </c>
      <c r="J1769" s="122" t="s">
        <v>7414</v>
      </c>
      <c r="L1769" s="0" t="s">
        <v>159</v>
      </c>
      <c r="N1769" s="0" t="s">
        <v>80</v>
      </c>
      <c r="O1769" s="7" t="n">
        <v>0.375</v>
      </c>
      <c r="P1769" s="7" t="n">
        <v>0.378472222222222</v>
      </c>
      <c r="Q1769" s="0" t="s">
        <v>6080</v>
      </c>
      <c r="S1769" s="0" t="s">
        <v>332</v>
      </c>
      <c r="T1769" s="0" t="s">
        <v>6097</v>
      </c>
    </row>
    <row r="1770" customFormat="false" ht="15" hidden="true" customHeight="false" outlineLevel="0" collapsed="false">
      <c r="A1770" s="170" t="n">
        <v>44637</v>
      </c>
      <c r="B1770" s="0" t="s">
        <v>6081</v>
      </c>
      <c r="C1770" s="1" t="n">
        <v>350</v>
      </c>
      <c r="D1770" s="0" t="s">
        <v>104</v>
      </c>
      <c r="G1770" s="174" t="n">
        <f aca="false">MONTH(A1770)+100</f>
        <v>103</v>
      </c>
      <c r="H1770" s="0" t="n">
        <f aca="false">IF(MONTH(A1770)=MONTH(A1769),H1769+1,1001)</f>
        <v>1042</v>
      </c>
      <c r="I1770" s="0" t="str">
        <f aca="false">YEAR(A1770)&amp;RIGHT(G1770,2)&amp;RIGHT(H1770,3)</f>
        <v>202203042</v>
      </c>
      <c r="J1770" s="122" t="s">
        <v>7415</v>
      </c>
      <c r="L1770" s="0" t="s">
        <v>100</v>
      </c>
      <c r="N1770" s="0" t="s">
        <v>80</v>
      </c>
      <c r="O1770" s="7" t="n">
        <v>0.45</v>
      </c>
      <c r="P1770" s="7" t="n">
        <v>0.473611111111111</v>
      </c>
      <c r="Q1770" s="0" t="s">
        <v>6082</v>
      </c>
      <c r="S1770" s="0" t="s">
        <v>332</v>
      </c>
      <c r="T1770" s="0" t="s">
        <v>6097</v>
      </c>
    </row>
    <row r="1771" customFormat="false" ht="15" hidden="true" customHeight="false" outlineLevel="0" collapsed="false">
      <c r="A1771" s="170" t="n">
        <v>44637</v>
      </c>
      <c r="B1771" s="0" t="s">
        <v>4521</v>
      </c>
      <c r="C1771" s="1" t="n">
        <v>350</v>
      </c>
      <c r="D1771" s="0" t="s">
        <v>104</v>
      </c>
      <c r="G1771" s="174" t="n">
        <f aca="false">MONTH(A1771)+100</f>
        <v>103</v>
      </c>
      <c r="H1771" s="0" t="n">
        <f aca="false">IF(MONTH(A1771)=MONTH(A1770),H1770+1,1001)</f>
        <v>1043</v>
      </c>
      <c r="I1771" s="0" t="str">
        <f aca="false">YEAR(A1771)&amp;RIGHT(G1771,2)&amp;RIGHT(H1771,3)</f>
        <v>202203043</v>
      </c>
      <c r="J1771" s="122" t="s">
        <v>7416</v>
      </c>
      <c r="L1771" s="0" t="s">
        <v>100</v>
      </c>
      <c r="N1771" s="0" t="s">
        <v>80</v>
      </c>
      <c r="O1771" s="7" t="n">
        <v>0.588194444444444</v>
      </c>
      <c r="P1771" s="7" t="n">
        <v>0.602777777777778</v>
      </c>
      <c r="Q1771" s="0" t="s">
        <v>6083</v>
      </c>
      <c r="S1771" s="0" t="s">
        <v>332</v>
      </c>
      <c r="T1771" s="0" t="s">
        <v>6097</v>
      </c>
    </row>
    <row r="1045689" customFormat="false" ht="15.75" hidden="false" customHeight="false" outlineLevel="0" collapsed="false"/>
  </sheetData>
  <autoFilter ref="A1:T1771">
    <filterColumn colId="4">
      <customFilters and="false">
        <customFilter operator="equal" val="6*"/>
        <customFilter operator="equal" val="7*"/>
      </customFilters>
    </filterColumn>
  </autoFilter>
  <conditionalFormatting sqref="J1:J1048576">
    <cfRule type="duplicateValues" priority="2" aboveAverage="0" equalAverage="0" bottom="0" percent="0" rank="0" text="" dxfId="26"/>
  </conditionalFormatting>
  <conditionalFormatting sqref="E1371 E131 E16:E17 E19 E25:E26 E30 E33 E47 E50:E51 E53:E54 E65:E66 E69 E75:E76 E80 E84 E88:E89 E92 E106 E116 E137 E145 E154 E167 E174 E180 E186 E188 E190 E198 E205:E206 E211 E213 E217:E218 E229 E243:E244 E250 E252 E257 E272 E274 E277 E281 E283:E284 E287 E293 E307 E309 E312 E321 E324 E331 E333 E337 E345 E352:E353 E357 E362 E389 E415:E416 E421 E424 E427 E443 E448:E449 E466 E471 E475 E484 E498 E507 E512 E520 E523 E525 E538:E539 E542 E549:E550 E553 E577:E580 E605:E606 E608 E610 E615 E617:E618 E622:E623 E643 E656:E657 E669 E674 E676 E682 E685 E700 E712 E714 E723 E730 E737 E739 E751 E755 E771 E777 E800:E801 E806 E815 E824:E825 E844 E847 E855 E873 E883 E907 E914 E939 E985 E1031 E1056 E1065 E1072 E1087 E1090 E1096 E1123 E1135 E1166 E1187 E1298 E1334 E1339 E1345 E1351 E1357 E1392 E1419 E1491 E1517 E1528 E1533 E1545 E1566 E1587 E1658 E1660 E1742">
    <cfRule type="duplicateValues" priority="3" aboveAverage="0" equalAverage="0" bottom="0" percent="0" rank="0" text="" dxfId="27"/>
  </conditionalFormatting>
  <conditionalFormatting sqref="E1:E1048576">
    <cfRule type="duplicateValues" priority="4" aboveAverage="0" equalAverage="0" bottom="0" percent="0" rank="0" text="" dxfId="28"/>
  </conditionalFormatting>
  <conditionalFormatting sqref="J29:J1771">
    <cfRule type="duplicateValues" priority="5" aboveAverage="0" equalAverage="0" bottom="0" percent="0" rank="0" text="" dxfId="29"/>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O1793"/>
  <sheetViews>
    <sheetView showFormulas="false" showGridLines="true" showRowColHeaders="true" showZeros="true" rightToLeft="false" tabSelected="false" showOutlineSymbols="true" defaultGridColor="true" view="normal" topLeftCell="A1729" colorId="64" zoomScale="100" zoomScaleNormal="100" zoomScalePageLayoutView="100" workbookViewId="0">
      <selection pane="topLeft" activeCell="A1" activeCellId="0" sqref="A1"/>
    </sheetView>
  </sheetViews>
  <sheetFormatPr defaultColWidth="9.14453125" defaultRowHeight="15" zeroHeight="false" outlineLevelRow="0" outlineLevelCol="0"/>
  <cols>
    <col collapsed="false" customWidth="true" hidden="false" outlineLevel="0" max="1" min="1" style="0" width="30.14"/>
    <col collapsed="false" customWidth="true" hidden="false" outlineLevel="0" max="2" min="2" style="0" width="24"/>
  </cols>
  <sheetData>
    <row r="1" customFormat="false" ht="15" hidden="false" customHeight="false" outlineLevel="0" collapsed="false">
      <c r="A1" s="32" t="n">
        <v>43927</v>
      </c>
      <c r="B1" s="60" t="s">
        <v>76</v>
      </c>
      <c r="C1" s="61" t="n">
        <v>300</v>
      </c>
      <c r="D1" s="62" t="s">
        <v>77</v>
      </c>
      <c r="E1" s="63" t="s">
        <v>78</v>
      </c>
      <c r="F1" s="65"/>
      <c r="G1" s="65" t="s">
        <v>79</v>
      </c>
      <c r="H1" s="65"/>
      <c r="I1" s="66" t="s">
        <v>80</v>
      </c>
      <c r="J1" s="67" t="n">
        <v>0.40625</v>
      </c>
      <c r="K1" s="67" t="n">
        <v>0.495138888888889</v>
      </c>
      <c r="L1" s="68"/>
      <c r="M1" s="69" t="s">
        <v>82</v>
      </c>
    </row>
    <row r="2" customFormat="false" ht="15" hidden="false" customHeight="false" outlineLevel="0" collapsed="false">
      <c r="A2" s="32" t="n">
        <v>43927</v>
      </c>
      <c r="B2" s="9" t="s">
        <v>83</v>
      </c>
      <c r="C2" s="71" t="n">
        <v>300</v>
      </c>
      <c r="D2" s="72" t="s">
        <v>77</v>
      </c>
      <c r="E2" s="73" t="s">
        <v>84</v>
      </c>
      <c r="F2" s="75"/>
      <c r="G2" s="75" t="s">
        <v>85</v>
      </c>
      <c r="H2" s="75"/>
      <c r="I2" s="76" t="s">
        <v>80</v>
      </c>
      <c r="J2" s="7" t="n">
        <v>0.586805555555556</v>
      </c>
      <c r="K2" s="7" t="n">
        <v>0.609722222222222</v>
      </c>
      <c r="L2" s="77"/>
      <c r="M2" s="78" t="s">
        <v>87</v>
      </c>
    </row>
    <row r="3" customFormat="false" ht="15" hidden="false" customHeight="false" outlineLevel="0" collapsed="false">
      <c r="A3" s="32" t="n">
        <v>43927</v>
      </c>
      <c r="B3" s="9" t="s">
        <v>83</v>
      </c>
      <c r="C3" s="71" t="n">
        <v>300</v>
      </c>
      <c r="D3" s="72" t="s">
        <v>77</v>
      </c>
      <c r="E3" s="73" t="s">
        <v>88</v>
      </c>
      <c r="F3" s="75"/>
      <c r="G3" s="75" t="s">
        <v>85</v>
      </c>
      <c r="H3" s="75"/>
      <c r="I3" s="76" t="s">
        <v>80</v>
      </c>
      <c r="J3" s="7" t="n">
        <v>0.633333333333333</v>
      </c>
      <c r="K3" s="7" t="n">
        <v>0.636805555555555</v>
      </c>
      <c r="L3" s="77"/>
      <c r="M3" s="78" t="s">
        <v>90</v>
      </c>
    </row>
    <row r="4" customFormat="false" ht="15" hidden="false" customHeight="false" outlineLevel="0" collapsed="false">
      <c r="A4" s="32" t="n">
        <v>43928</v>
      </c>
      <c r="B4" s="9" t="s">
        <v>98</v>
      </c>
      <c r="C4" s="71" t="n">
        <v>300</v>
      </c>
      <c r="D4" s="72" t="s">
        <v>77</v>
      </c>
      <c r="E4" s="73" t="s">
        <v>99</v>
      </c>
      <c r="F4" s="75"/>
      <c r="G4" s="75" t="s">
        <v>100</v>
      </c>
      <c r="H4" s="75"/>
      <c r="I4" s="76" t="s">
        <v>80</v>
      </c>
      <c r="J4" s="7" t="n">
        <v>0.410416666666667</v>
      </c>
      <c r="K4" s="7" t="n">
        <v>0.414583333333333</v>
      </c>
      <c r="L4" s="77"/>
      <c r="M4" s="78" t="s">
        <v>102</v>
      </c>
    </row>
    <row r="5" customFormat="false" ht="15" hidden="false" customHeight="false" outlineLevel="0" collapsed="false">
      <c r="A5" s="32" t="n">
        <v>43928</v>
      </c>
      <c r="B5" s="9" t="s">
        <v>103</v>
      </c>
      <c r="C5" s="71" t="n">
        <v>200</v>
      </c>
      <c r="D5" s="72" t="s">
        <v>104</v>
      </c>
      <c r="E5" s="73" t="s">
        <v>105</v>
      </c>
      <c r="F5" s="75"/>
      <c r="G5" s="75" t="s">
        <v>100</v>
      </c>
      <c r="H5" s="75"/>
      <c r="I5" s="76" t="s">
        <v>80</v>
      </c>
      <c r="J5" s="7" t="n">
        <v>0.350694444444444</v>
      </c>
      <c r="K5" s="7" t="n">
        <v>0.368055555555556</v>
      </c>
      <c r="L5" s="77"/>
      <c r="M5" s="78" t="s">
        <v>107</v>
      </c>
    </row>
    <row r="6" customFormat="false" ht="15" hidden="false" customHeight="false" outlineLevel="0" collapsed="false">
      <c r="A6" s="32" t="n">
        <v>43930</v>
      </c>
      <c r="B6" s="60" t="s">
        <v>68</v>
      </c>
      <c r="C6" s="61" t="n">
        <v>450</v>
      </c>
      <c r="D6" s="62" t="s">
        <v>69</v>
      </c>
      <c r="E6" s="63" t="s">
        <v>70</v>
      </c>
      <c r="F6" s="65" t="s">
        <v>71</v>
      </c>
      <c r="G6" s="65" t="s">
        <v>113</v>
      </c>
      <c r="H6" s="65"/>
      <c r="I6" s="66" t="s">
        <v>80</v>
      </c>
      <c r="J6" s="67" t="n">
        <v>0.136805555555556</v>
      </c>
      <c r="K6" s="67" t="n">
        <v>0.159722222222222</v>
      </c>
      <c r="L6" s="68"/>
      <c r="M6" s="69" t="s">
        <v>74</v>
      </c>
    </row>
    <row r="7" customFormat="false" ht="15" hidden="false" customHeight="false" outlineLevel="0" collapsed="false">
      <c r="A7" s="32" t="n">
        <v>43955</v>
      </c>
      <c r="B7" s="90" t="s">
        <v>129</v>
      </c>
      <c r="C7" s="33" t="n">
        <v>380</v>
      </c>
      <c r="D7" s="72" t="s">
        <v>77</v>
      </c>
      <c r="E7" s="73" t="s">
        <v>130</v>
      </c>
      <c r="F7" s="75"/>
      <c r="G7" s="75" t="s">
        <v>131</v>
      </c>
      <c r="H7" s="75"/>
      <c r="I7" s="94" t="s">
        <v>80</v>
      </c>
      <c r="J7" s="7" t="n">
        <v>0.720833333333333</v>
      </c>
      <c r="K7" s="7" t="n">
        <v>0.730555555555556</v>
      </c>
      <c r="L7" s="95"/>
      <c r="M7" s="37" t="s">
        <v>133</v>
      </c>
    </row>
    <row r="8" customFormat="false" ht="15" hidden="false" customHeight="false" outlineLevel="0" collapsed="false">
      <c r="A8" s="32" t="n">
        <v>43955</v>
      </c>
      <c r="B8" s="90" t="s">
        <v>134</v>
      </c>
      <c r="C8" s="33" t="n">
        <v>300</v>
      </c>
      <c r="D8" s="72" t="s">
        <v>104</v>
      </c>
      <c r="E8" s="73" t="s">
        <v>135</v>
      </c>
      <c r="F8" s="75" t="s">
        <v>134</v>
      </c>
      <c r="G8" s="75" t="s">
        <v>131</v>
      </c>
      <c r="H8" s="75"/>
      <c r="I8" s="94" t="s">
        <v>80</v>
      </c>
      <c r="J8" s="7" t="n">
        <v>0.752083333333333</v>
      </c>
      <c r="K8" s="7" t="n">
        <v>0.766666666666667</v>
      </c>
      <c r="L8" s="95"/>
      <c r="M8" s="37" t="s">
        <v>136</v>
      </c>
    </row>
    <row r="9" customFormat="false" ht="15" hidden="false" customHeight="false" outlineLevel="0" collapsed="false">
      <c r="A9" s="32" t="n">
        <v>43956</v>
      </c>
      <c r="B9" s="9" t="s">
        <v>150</v>
      </c>
      <c r="C9" s="33" t="n">
        <v>400</v>
      </c>
      <c r="D9" s="72" t="s">
        <v>104</v>
      </c>
      <c r="E9" s="73" t="s">
        <v>151</v>
      </c>
      <c r="F9" s="75"/>
      <c r="G9" s="75" t="s">
        <v>85</v>
      </c>
      <c r="H9" s="75"/>
      <c r="I9" s="94" t="s">
        <v>80</v>
      </c>
      <c r="J9" s="7" t="n">
        <v>0.418055555555556</v>
      </c>
      <c r="K9" s="7" t="n">
        <v>0.430555555555556</v>
      </c>
      <c r="L9" s="95"/>
      <c r="M9" s="37" t="s">
        <v>152</v>
      </c>
    </row>
    <row r="10" customFormat="false" ht="15" hidden="false" customHeight="false" outlineLevel="0" collapsed="false">
      <c r="A10" s="32" t="n">
        <v>43956</v>
      </c>
      <c r="B10" s="9" t="s">
        <v>153</v>
      </c>
      <c r="C10" s="33" t="n">
        <v>150</v>
      </c>
      <c r="D10" s="72" t="s">
        <v>104</v>
      </c>
      <c r="E10" s="73" t="s">
        <v>154</v>
      </c>
      <c r="F10" s="75"/>
      <c r="G10" s="75" t="s">
        <v>85</v>
      </c>
      <c r="H10" s="75"/>
      <c r="I10" s="94" t="s">
        <v>80</v>
      </c>
      <c r="J10" s="7" t="n">
        <v>0.486805555555556</v>
      </c>
      <c r="K10" s="7" t="n">
        <v>0.497222222222222</v>
      </c>
      <c r="L10" s="95"/>
      <c r="M10" s="37" t="s">
        <v>156</v>
      </c>
    </row>
    <row r="11" customFormat="false" ht="15" hidden="false" customHeight="false" outlineLevel="0" collapsed="false">
      <c r="A11" s="32" t="n">
        <v>43956</v>
      </c>
      <c r="B11" s="9" t="s">
        <v>157</v>
      </c>
      <c r="C11" s="33" t="n">
        <v>300</v>
      </c>
      <c r="D11" s="72" t="s">
        <v>104</v>
      </c>
      <c r="E11" s="73" t="s">
        <v>158</v>
      </c>
      <c r="F11" s="75"/>
      <c r="G11" s="75" t="s">
        <v>159</v>
      </c>
      <c r="H11" s="75"/>
      <c r="I11" s="94" t="s">
        <v>80</v>
      </c>
      <c r="J11" s="7" t="n">
        <v>0.584027777777778</v>
      </c>
      <c r="K11" s="7" t="n">
        <v>0.605555555555555</v>
      </c>
      <c r="L11" s="95"/>
      <c r="M11" s="37" t="s">
        <v>160</v>
      </c>
    </row>
    <row r="12" customFormat="false" ht="15" hidden="false" customHeight="false" outlineLevel="0" collapsed="false">
      <c r="A12" s="32" t="n">
        <v>43958</v>
      </c>
      <c r="B12" s="9" t="s">
        <v>180</v>
      </c>
      <c r="C12" s="33" t="n">
        <v>350</v>
      </c>
      <c r="D12" s="72" t="s">
        <v>181</v>
      </c>
      <c r="E12" s="73" t="s">
        <v>182</v>
      </c>
      <c r="F12" s="75"/>
      <c r="G12" s="75" t="s">
        <v>183</v>
      </c>
      <c r="H12" s="75"/>
      <c r="I12" s="94" t="s">
        <v>80</v>
      </c>
      <c r="J12" s="7" t="n">
        <v>0.375</v>
      </c>
      <c r="K12" s="7" t="n">
        <v>0.407638888888889</v>
      </c>
      <c r="L12" s="95"/>
      <c r="M12" s="37" t="s">
        <v>184</v>
      </c>
    </row>
    <row r="13" customFormat="false" ht="15" hidden="false" customHeight="false" outlineLevel="0" collapsed="false">
      <c r="A13" s="32" t="n">
        <v>43958</v>
      </c>
      <c r="B13" s="9" t="s">
        <v>185</v>
      </c>
      <c r="C13" s="33" t="n">
        <v>300</v>
      </c>
      <c r="D13" s="72" t="s">
        <v>104</v>
      </c>
      <c r="E13" s="73" t="s">
        <v>186</v>
      </c>
      <c r="F13" s="75"/>
      <c r="G13" s="75" t="s">
        <v>187</v>
      </c>
      <c r="H13" s="75"/>
      <c r="I13" s="94" t="s">
        <v>80</v>
      </c>
      <c r="J13" s="7" t="n">
        <v>0.51875</v>
      </c>
      <c r="K13" s="7" t="n">
        <v>0.528472222222222</v>
      </c>
      <c r="L13" s="95"/>
      <c r="M13" s="37" t="s">
        <v>188</v>
      </c>
    </row>
    <row r="14" customFormat="false" ht="15" hidden="false" customHeight="false" outlineLevel="0" collapsed="false">
      <c r="A14" s="32" t="n">
        <v>43960</v>
      </c>
      <c r="B14" s="9" t="s">
        <v>201</v>
      </c>
      <c r="C14" s="33" t="n">
        <v>300</v>
      </c>
      <c r="D14" s="72" t="s">
        <v>104</v>
      </c>
      <c r="E14" s="73" t="s">
        <v>202</v>
      </c>
      <c r="F14" s="75"/>
      <c r="G14" s="75" t="s">
        <v>183</v>
      </c>
      <c r="H14" s="75"/>
      <c r="I14" s="94" t="s">
        <v>80</v>
      </c>
      <c r="J14" s="7" t="n">
        <v>0.420833333333333</v>
      </c>
      <c r="K14" s="7" t="n">
        <v>0.426388888888889</v>
      </c>
      <c r="L14" s="95"/>
      <c r="M14" s="37" t="s">
        <v>203</v>
      </c>
    </row>
    <row r="15" customFormat="false" ht="15" hidden="false" customHeight="false" outlineLevel="0" collapsed="false">
      <c r="A15" s="32" t="n">
        <v>43960</v>
      </c>
      <c r="B15" s="9" t="s">
        <v>204</v>
      </c>
      <c r="C15" s="33" t="n">
        <v>400</v>
      </c>
      <c r="D15" s="72" t="s">
        <v>104</v>
      </c>
      <c r="E15" s="73" t="s">
        <v>205</v>
      </c>
      <c r="F15" s="75" t="s">
        <v>204</v>
      </c>
      <c r="G15" s="75" t="s">
        <v>79</v>
      </c>
      <c r="H15" s="75"/>
      <c r="I15" s="94" t="s">
        <v>80</v>
      </c>
      <c r="J15" s="7" t="n">
        <v>0.550694444444444</v>
      </c>
      <c r="K15" s="7" t="n">
        <v>0.575694444444444</v>
      </c>
      <c r="L15" s="95"/>
      <c r="M15" s="37" t="s">
        <v>207</v>
      </c>
    </row>
    <row r="16" customFormat="false" ht="15" hidden="false" customHeight="false" outlineLevel="0" collapsed="false">
      <c r="A16" s="32" t="n">
        <v>43960</v>
      </c>
      <c r="B16" s="9" t="s">
        <v>208</v>
      </c>
      <c r="C16" s="71" t="n">
        <v>300</v>
      </c>
      <c r="D16" s="72" t="s">
        <v>104</v>
      </c>
      <c r="E16" s="73" t="s">
        <v>209</v>
      </c>
      <c r="F16" s="75"/>
      <c r="G16" s="75" t="s">
        <v>100</v>
      </c>
      <c r="H16" s="75"/>
      <c r="I16" s="76" t="s">
        <v>80</v>
      </c>
      <c r="J16" s="7" t="n">
        <v>0.667361111111111</v>
      </c>
      <c r="K16" s="7" t="n">
        <v>0.705555555555556</v>
      </c>
      <c r="L16" s="95"/>
      <c r="M16" s="78" t="s">
        <v>211</v>
      </c>
    </row>
    <row r="17" customFormat="false" ht="15" hidden="false" customHeight="false" outlineLevel="0" collapsed="false">
      <c r="A17" s="47" t="n">
        <v>43961</v>
      </c>
      <c r="B17" s="48" t="s">
        <v>225</v>
      </c>
      <c r="C17" s="97" t="n">
        <v>300</v>
      </c>
      <c r="D17" s="50" t="s">
        <v>181</v>
      </c>
      <c r="E17" s="51" t="s">
        <v>226</v>
      </c>
      <c r="F17" s="54" t="s">
        <v>227</v>
      </c>
      <c r="G17" s="54" t="s">
        <v>228</v>
      </c>
      <c r="H17" s="54"/>
      <c r="I17" s="55" t="s">
        <v>72</v>
      </c>
      <c r="J17" s="57" t="n">
        <v>0.722222222222222</v>
      </c>
      <c r="K17" s="57" t="n">
        <v>0.722222222222222</v>
      </c>
      <c r="L17" s="58"/>
      <c r="M17" s="98" t="s">
        <v>230</v>
      </c>
    </row>
    <row r="18" customFormat="false" ht="15" hidden="false" customHeight="false" outlineLevel="0" collapsed="false">
      <c r="A18" s="32" t="n">
        <v>43962</v>
      </c>
      <c r="B18" s="9" t="s">
        <v>231</v>
      </c>
      <c r="C18" s="33" t="n">
        <v>450</v>
      </c>
      <c r="D18" s="72" t="s">
        <v>181</v>
      </c>
      <c r="E18" s="73" t="s">
        <v>232</v>
      </c>
      <c r="F18" s="75" t="s">
        <v>233</v>
      </c>
      <c r="G18" s="75" t="s">
        <v>234</v>
      </c>
      <c r="H18" s="75"/>
      <c r="I18" s="94" t="s">
        <v>80</v>
      </c>
      <c r="J18" s="7" t="n">
        <v>0.422916666666667</v>
      </c>
      <c r="K18" s="7" t="n">
        <v>0.454861111111111</v>
      </c>
      <c r="L18" s="95"/>
      <c r="M18" s="37" t="s">
        <v>235</v>
      </c>
    </row>
    <row r="19" customFormat="false" ht="15" hidden="false" customHeight="false" outlineLevel="0" collapsed="false">
      <c r="A19" s="32" t="n">
        <v>43962</v>
      </c>
      <c r="B19" s="9" t="s">
        <v>241</v>
      </c>
      <c r="C19" s="33" t="n">
        <v>350</v>
      </c>
      <c r="D19" s="72" t="s">
        <v>181</v>
      </c>
      <c r="E19" s="73" t="s">
        <v>242</v>
      </c>
      <c r="F19" s="75" t="s">
        <v>233</v>
      </c>
      <c r="G19" s="75" t="s">
        <v>100</v>
      </c>
      <c r="H19" s="75"/>
      <c r="I19" s="94" t="s">
        <v>80</v>
      </c>
      <c r="J19" s="7" t="n">
        <v>0.631944444444444</v>
      </c>
      <c r="K19" s="7" t="n">
        <v>0.65625</v>
      </c>
      <c r="L19" s="95"/>
      <c r="M19" s="37" t="s">
        <v>243</v>
      </c>
    </row>
    <row r="20" customFormat="false" ht="15" hidden="false" customHeight="false" outlineLevel="0" collapsed="false">
      <c r="A20" s="32" t="n">
        <v>43962</v>
      </c>
      <c r="B20" s="9" t="s">
        <v>236</v>
      </c>
      <c r="C20" s="33" t="n">
        <v>350</v>
      </c>
      <c r="D20" s="72" t="s">
        <v>181</v>
      </c>
      <c r="E20" s="73" t="s">
        <v>237</v>
      </c>
      <c r="F20" s="75" t="s">
        <v>238</v>
      </c>
      <c r="G20" s="75" t="s">
        <v>113</v>
      </c>
      <c r="H20" s="75"/>
      <c r="I20" s="94" t="s">
        <v>80</v>
      </c>
      <c r="J20" s="7" t="n">
        <v>0.715277777777778</v>
      </c>
      <c r="K20" s="7" t="n">
        <v>0.751388888888889</v>
      </c>
      <c r="L20" s="95"/>
      <c r="M20" s="37" t="s">
        <v>245</v>
      </c>
    </row>
    <row r="21" customFormat="false" ht="15" hidden="false" customHeight="false" outlineLevel="0" collapsed="false">
      <c r="A21" s="32" t="n">
        <v>43962</v>
      </c>
      <c r="B21" s="9" t="s">
        <v>246</v>
      </c>
      <c r="C21" s="33" t="n">
        <v>300</v>
      </c>
      <c r="D21" s="72" t="s">
        <v>77</v>
      </c>
      <c r="E21" s="73" t="s">
        <v>247</v>
      </c>
      <c r="F21" s="75"/>
      <c r="G21" s="75" t="s">
        <v>100</v>
      </c>
      <c r="H21" s="75"/>
      <c r="I21" s="94" t="s">
        <v>80</v>
      </c>
      <c r="J21" s="7" t="n">
        <v>0.532638888888889</v>
      </c>
      <c r="K21" s="7" t="n">
        <v>0.547222222222222</v>
      </c>
      <c r="L21" s="95"/>
      <c r="M21" s="37" t="s">
        <v>248</v>
      </c>
    </row>
    <row r="22" customFormat="false" ht="15" hidden="false" customHeight="false" outlineLevel="0" collapsed="false">
      <c r="A22" s="32" t="n">
        <v>43962</v>
      </c>
      <c r="B22" s="9" t="s">
        <v>249</v>
      </c>
      <c r="C22" s="33" t="n">
        <v>300</v>
      </c>
      <c r="D22" s="72" t="s">
        <v>104</v>
      </c>
      <c r="E22" s="73" t="s">
        <v>250</v>
      </c>
      <c r="F22" s="75"/>
      <c r="G22" s="75" t="s">
        <v>187</v>
      </c>
      <c r="H22" s="75"/>
      <c r="I22" s="94" t="s">
        <v>80</v>
      </c>
      <c r="J22" s="7" t="n">
        <v>0.596527777777778</v>
      </c>
      <c r="K22" s="7" t="n">
        <v>0.614583333333333</v>
      </c>
      <c r="L22" s="95"/>
      <c r="M22" s="37" t="s">
        <v>251</v>
      </c>
    </row>
    <row r="23" customFormat="false" ht="15" hidden="false" customHeight="false" outlineLevel="0" collapsed="false">
      <c r="A23" s="32" t="n">
        <v>43963</v>
      </c>
      <c r="B23" s="9" t="s">
        <v>264</v>
      </c>
      <c r="C23" s="33" t="n">
        <v>400</v>
      </c>
      <c r="D23" s="72" t="s">
        <v>181</v>
      </c>
      <c r="E23" s="73" t="s">
        <v>265</v>
      </c>
      <c r="F23" s="75" t="s">
        <v>266</v>
      </c>
      <c r="G23" s="75" t="s">
        <v>183</v>
      </c>
      <c r="H23" s="75"/>
      <c r="I23" s="94" t="s">
        <v>80</v>
      </c>
      <c r="J23" s="7" t="n">
        <v>0.645833333333333</v>
      </c>
      <c r="K23" s="67" t="n">
        <v>0.663888888888889</v>
      </c>
      <c r="L23" s="95"/>
      <c r="M23" s="37" t="s">
        <v>268</v>
      </c>
    </row>
    <row r="24" customFormat="false" ht="15" hidden="false" customHeight="false" outlineLevel="0" collapsed="false">
      <c r="A24" s="32" t="n">
        <v>43963</v>
      </c>
      <c r="B24" s="9" t="s">
        <v>269</v>
      </c>
      <c r="C24" s="33" t="n">
        <v>300</v>
      </c>
      <c r="D24" s="72" t="s">
        <v>77</v>
      </c>
      <c r="E24" s="73" t="s">
        <v>270</v>
      </c>
      <c r="F24" s="101"/>
      <c r="G24" s="75" t="s">
        <v>113</v>
      </c>
      <c r="H24" s="75"/>
      <c r="I24" s="94" t="s">
        <v>80</v>
      </c>
      <c r="J24" s="7" t="n">
        <v>0.522916666666667</v>
      </c>
      <c r="K24" s="7" t="n">
        <v>0.54375</v>
      </c>
      <c r="L24" s="95"/>
      <c r="M24" s="37" t="s">
        <v>271</v>
      </c>
    </row>
    <row r="25" customFormat="false" ht="15" hidden="false" customHeight="false" outlineLevel="0" collapsed="false">
      <c r="A25" s="32" t="n">
        <v>43963</v>
      </c>
      <c r="B25" s="9" t="s">
        <v>272</v>
      </c>
      <c r="C25" s="33" t="n">
        <v>300</v>
      </c>
      <c r="D25" s="72" t="s">
        <v>77</v>
      </c>
      <c r="E25" s="73" t="s">
        <v>273</v>
      </c>
      <c r="F25" s="75"/>
      <c r="G25" s="75" t="s">
        <v>187</v>
      </c>
      <c r="H25" s="75"/>
      <c r="I25" s="94" t="s">
        <v>80</v>
      </c>
      <c r="J25" s="7" t="n">
        <v>0.740972222222222</v>
      </c>
      <c r="K25" s="7" t="n">
        <v>0.757638888888889</v>
      </c>
      <c r="L25" s="95"/>
      <c r="M25" s="102" t="s">
        <v>274</v>
      </c>
    </row>
    <row r="26" customFormat="false" ht="15" hidden="false" customHeight="false" outlineLevel="0" collapsed="false">
      <c r="A26" s="32" t="n">
        <v>43963</v>
      </c>
      <c r="B26" s="9" t="s">
        <v>260</v>
      </c>
      <c r="C26" s="33" t="n">
        <v>300</v>
      </c>
      <c r="D26" s="72" t="s">
        <v>77</v>
      </c>
      <c r="E26" s="73" t="s">
        <v>275</v>
      </c>
      <c r="F26" s="75"/>
      <c r="G26" s="75" t="s">
        <v>85</v>
      </c>
      <c r="H26" s="75"/>
      <c r="I26" s="94" t="s">
        <v>80</v>
      </c>
      <c r="J26" s="7" t="n">
        <v>0.823611111111111</v>
      </c>
      <c r="K26" s="7" t="n">
        <v>0.847916666666667</v>
      </c>
      <c r="L26" s="95"/>
      <c r="M26" s="37" t="s">
        <v>277</v>
      </c>
    </row>
    <row r="27" customFormat="false" ht="15" hidden="false" customHeight="false" outlineLevel="0" collapsed="false">
      <c r="A27" s="32" t="n">
        <v>43963</v>
      </c>
      <c r="B27" s="9" t="s">
        <v>264</v>
      </c>
      <c r="C27" s="33" t="n">
        <v>300</v>
      </c>
      <c r="D27" s="72" t="s">
        <v>104</v>
      </c>
      <c r="E27" s="73" t="s">
        <v>278</v>
      </c>
      <c r="F27" s="75"/>
      <c r="G27" s="75" t="s">
        <v>183</v>
      </c>
      <c r="H27" s="75"/>
      <c r="I27" s="94" t="s">
        <v>80</v>
      </c>
      <c r="J27" s="7" t="n">
        <v>0.681944444444444</v>
      </c>
      <c r="K27" s="7" t="n">
        <v>0.681944444444444</v>
      </c>
      <c r="L27" s="95"/>
      <c r="M27" s="37" t="s">
        <v>279</v>
      </c>
    </row>
    <row r="28" customFormat="false" ht="15" hidden="false" customHeight="false" outlineLevel="0" collapsed="false">
      <c r="A28" s="32" t="n">
        <v>43964</v>
      </c>
      <c r="B28" s="9" t="s">
        <v>287</v>
      </c>
      <c r="C28" s="33" t="n">
        <v>250</v>
      </c>
      <c r="D28" s="72" t="s">
        <v>181</v>
      </c>
      <c r="E28" s="73" t="s">
        <v>288</v>
      </c>
      <c r="F28" s="75"/>
      <c r="G28" s="75" t="s">
        <v>183</v>
      </c>
      <c r="H28" s="75"/>
      <c r="I28" s="94" t="s">
        <v>80</v>
      </c>
      <c r="J28" s="7" t="n">
        <v>0.688888888888889</v>
      </c>
      <c r="K28" s="7" t="n">
        <v>0.702777777777778</v>
      </c>
      <c r="L28" s="95"/>
      <c r="M28" s="37" t="s">
        <v>289</v>
      </c>
    </row>
    <row r="29" customFormat="false" ht="15" hidden="false" customHeight="false" outlineLevel="0" collapsed="false">
      <c r="A29" s="32" t="n">
        <v>43964</v>
      </c>
      <c r="B29" s="9" t="s">
        <v>290</v>
      </c>
      <c r="C29" s="33" t="n">
        <v>300</v>
      </c>
      <c r="D29" s="72" t="s">
        <v>77</v>
      </c>
      <c r="E29" s="73" t="s">
        <v>291</v>
      </c>
      <c r="F29" s="75"/>
      <c r="G29" s="75" t="s">
        <v>187</v>
      </c>
      <c r="H29" s="75"/>
      <c r="I29" s="94" t="s">
        <v>80</v>
      </c>
      <c r="J29" s="7" t="n">
        <v>0.433333333333333</v>
      </c>
      <c r="K29" s="7" t="n">
        <v>0.463194444444444</v>
      </c>
      <c r="L29" s="95"/>
      <c r="M29" s="37" t="s">
        <v>292</v>
      </c>
    </row>
    <row r="30" customFormat="false" ht="15" hidden="false" customHeight="false" outlineLevel="0" collapsed="false">
      <c r="A30" s="32" t="n">
        <v>43964</v>
      </c>
      <c r="B30" s="9" t="s">
        <v>293</v>
      </c>
      <c r="C30" s="33" t="n">
        <v>300</v>
      </c>
      <c r="D30" s="72" t="s">
        <v>77</v>
      </c>
      <c r="E30" s="73" t="s">
        <v>294</v>
      </c>
      <c r="F30" s="75"/>
      <c r="G30" s="75" t="s">
        <v>159</v>
      </c>
      <c r="H30" s="75"/>
      <c r="I30" s="94" t="s">
        <v>80</v>
      </c>
      <c r="J30" s="7" t="n">
        <v>0.518055555555556</v>
      </c>
      <c r="K30" s="7" t="n">
        <v>0.51875</v>
      </c>
      <c r="L30" s="95"/>
      <c r="M30" s="37" t="s">
        <v>295</v>
      </c>
    </row>
    <row r="31" customFormat="false" ht="15" hidden="false" customHeight="false" outlineLevel="0" collapsed="false">
      <c r="A31" s="32" t="n">
        <v>43964</v>
      </c>
      <c r="B31" s="9" t="s">
        <v>296</v>
      </c>
      <c r="C31" s="33" t="n">
        <v>400</v>
      </c>
      <c r="D31" s="72" t="s">
        <v>104</v>
      </c>
      <c r="E31" s="73" t="s">
        <v>297</v>
      </c>
      <c r="F31" s="75"/>
      <c r="G31" s="75" t="s">
        <v>100</v>
      </c>
      <c r="H31" s="75"/>
      <c r="I31" s="94" t="s">
        <v>80</v>
      </c>
      <c r="J31" s="7" t="n">
        <v>0.594444444444444</v>
      </c>
      <c r="K31" s="7" t="n">
        <v>0.616666666666667</v>
      </c>
      <c r="L31" s="95"/>
      <c r="M31" s="37" t="s">
        <v>299</v>
      </c>
    </row>
    <row r="32" customFormat="false" ht="15" hidden="false" customHeight="false" outlineLevel="0" collapsed="false">
      <c r="A32" s="32" t="n">
        <v>43965</v>
      </c>
      <c r="B32" s="9" t="s">
        <v>312</v>
      </c>
      <c r="C32" s="33" t="n">
        <v>300</v>
      </c>
      <c r="D32" s="72" t="s">
        <v>77</v>
      </c>
      <c r="E32" s="73" t="s">
        <v>313</v>
      </c>
      <c r="F32" s="75"/>
      <c r="G32" s="75" t="s">
        <v>314</v>
      </c>
      <c r="H32" s="75"/>
      <c r="I32" s="94" t="s">
        <v>80</v>
      </c>
      <c r="J32" s="7" t="n">
        <v>0.640277777777778</v>
      </c>
      <c r="K32" s="7" t="n">
        <v>0.675694444444444</v>
      </c>
      <c r="L32" s="95"/>
      <c r="M32" s="37" t="s">
        <v>315</v>
      </c>
    </row>
    <row r="33" customFormat="false" ht="15" hidden="false" customHeight="false" outlineLevel="0" collapsed="false">
      <c r="A33" s="32" t="n">
        <v>43965</v>
      </c>
      <c r="B33" s="9" t="s">
        <v>316</v>
      </c>
      <c r="C33" s="33" t="n">
        <v>300</v>
      </c>
      <c r="D33" s="72" t="s">
        <v>104</v>
      </c>
      <c r="E33" s="73" t="s">
        <v>317</v>
      </c>
      <c r="F33" s="75"/>
      <c r="G33" s="75" t="s">
        <v>100</v>
      </c>
      <c r="H33" s="75"/>
      <c r="I33" s="94" t="s">
        <v>80</v>
      </c>
      <c r="J33" s="7" t="n">
        <v>0.548611111111111</v>
      </c>
      <c r="K33" s="7" t="n">
        <v>0.564583333333333</v>
      </c>
      <c r="L33" s="95"/>
      <c r="M33" s="37" t="s">
        <v>319</v>
      </c>
    </row>
    <row r="34" customFormat="false" ht="15" hidden="false" customHeight="false" outlineLevel="0" collapsed="false">
      <c r="A34" s="32" t="n">
        <v>43965</v>
      </c>
      <c r="B34" s="9" t="s">
        <v>320</v>
      </c>
      <c r="C34" s="33" t="n">
        <v>350</v>
      </c>
      <c r="D34" s="72" t="s">
        <v>104</v>
      </c>
      <c r="E34" s="73" t="s">
        <v>321</v>
      </c>
      <c r="F34" s="75"/>
      <c r="G34" s="75" t="s">
        <v>314</v>
      </c>
      <c r="H34" s="75"/>
      <c r="I34" s="94" t="s">
        <v>80</v>
      </c>
      <c r="J34" s="7" t="n">
        <v>0.715972222222222</v>
      </c>
      <c r="K34" s="7" t="n">
        <v>0.717361111111111</v>
      </c>
      <c r="L34" s="95"/>
      <c r="M34" s="37" t="s">
        <v>322</v>
      </c>
    </row>
    <row r="35" customFormat="false" ht="15" hidden="false" customHeight="false" outlineLevel="0" collapsed="false">
      <c r="A35" s="32" t="n">
        <v>43966</v>
      </c>
      <c r="B35" s="9" t="s">
        <v>329</v>
      </c>
      <c r="C35" s="33" t="n">
        <v>300</v>
      </c>
      <c r="D35" s="72" t="s">
        <v>77</v>
      </c>
      <c r="E35" s="73" t="s">
        <v>330</v>
      </c>
      <c r="F35" s="75"/>
      <c r="G35" s="75" t="s">
        <v>187</v>
      </c>
      <c r="H35" s="75"/>
      <c r="I35" s="94" t="s">
        <v>80</v>
      </c>
      <c r="J35" s="7" t="n">
        <v>0.39375</v>
      </c>
      <c r="K35" s="7" t="n">
        <v>0.416666666666667</v>
      </c>
      <c r="L35" s="95"/>
      <c r="M35" s="37" t="s">
        <v>331</v>
      </c>
    </row>
    <row r="36" customFormat="false" ht="15" hidden="false" customHeight="false" outlineLevel="0" collapsed="false">
      <c r="A36" s="32" t="n">
        <v>43966</v>
      </c>
      <c r="B36" s="9" t="s">
        <v>333</v>
      </c>
      <c r="C36" s="33" t="n">
        <v>300</v>
      </c>
      <c r="D36" s="72" t="s">
        <v>77</v>
      </c>
      <c r="E36" s="73" t="s">
        <v>334</v>
      </c>
      <c r="F36" s="75"/>
      <c r="G36" s="75" t="s">
        <v>159</v>
      </c>
      <c r="H36" s="75"/>
      <c r="I36" s="94" t="s">
        <v>80</v>
      </c>
      <c r="J36" s="7" t="n">
        <v>0.504861111111111</v>
      </c>
      <c r="K36" s="7" t="n">
        <v>0.5125</v>
      </c>
      <c r="L36" s="95"/>
      <c r="M36" s="37" t="s">
        <v>335</v>
      </c>
    </row>
    <row r="37" customFormat="false" ht="15" hidden="false" customHeight="false" outlineLevel="0" collapsed="false">
      <c r="A37" s="32" t="n">
        <v>43966</v>
      </c>
      <c r="B37" s="9" t="s">
        <v>336</v>
      </c>
      <c r="C37" s="33" t="n">
        <v>300</v>
      </c>
      <c r="D37" s="72" t="s">
        <v>77</v>
      </c>
      <c r="E37" s="73" t="s">
        <v>337</v>
      </c>
      <c r="F37" s="75"/>
      <c r="G37" s="75" t="s">
        <v>113</v>
      </c>
      <c r="H37" s="75"/>
      <c r="I37" s="94" t="s">
        <v>80</v>
      </c>
      <c r="J37" s="7" t="n">
        <v>0.602083333333333</v>
      </c>
      <c r="K37" s="7" t="n">
        <v>0.602777777777778</v>
      </c>
      <c r="L37" s="95"/>
      <c r="M37" s="37" t="s">
        <v>338</v>
      </c>
    </row>
    <row r="38" customFormat="false" ht="15" hidden="false" customHeight="false" outlineLevel="0" collapsed="false">
      <c r="A38" s="32" t="n">
        <v>43969</v>
      </c>
      <c r="B38" s="9" t="s">
        <v>352</v>
      </c>
      <c r="C38" s="33" t="n">
        <v>400</v>
      </c>
      <c r="D38" s="72" t="s">
        <v>181</v>
      </c>
      <c r="E38" s="73" t="s">
        <v>353</v>
      </c>
      <c r="F38" s="75" t="s">
        <v>233</v>
      </c>
      <c r="G38" s="75" t="s">
        <v>234</v>
      </c>
      <c r="H38" s="75"/>
      <c r="I38" s="94" t="s">
        <v>80</v>
      </c>
      <c r="J38" s="7" t="n">
        <v>0.325694444444444</v>
      </c>
      <c r="K38" s="7" t="n">
        <v>0.340972222222222</v>
      </c>
      <c r="L38" s="95"/>
      <c r="M38" s="37" t="s">
        <v>354</v>
      </c>
    </row>
    <row r="39" customFormat="false" ht="15" hidden="false" customHeight="false" outlineLevel="0" collapsed="false">
      <c r="A39" s="32" t="n">
        <v>43969</v>
      </c>
      <c r="B39" s="9" t="s">
        <v>355</v>
      </c>
      <c r="C39" s="33" t="n">
        <v>450</v>
      </c>
      <c r="D39" s="72" t="s">
        <v>181</v>
      </c>
      <c r="E39" s="73" t="s">
        <v>356</v>
      </c>
      <c r="F39" s="75" t="s">
        <v>233</v>
      </c>
      <c r="G39" s="75" t="s">
        <v>131</v>
      </c>
      <c r="H39" s="75"/>
      <c r="I39" s="94" t="s">
        <v>80</v>
      </c>
      <c r="J39" s="7" t="n">
        <v>0.475694444444444</v>
      </c>
      <c r="K39" s="7" t="n">
        <v>0.475694444444444</v>
      </c>
      <c r="L39" s="95"/>
      <c r="M39" s="37" t="s">
        <v>357</v>
      </c>
    </row>
    <row r="40" customFormat="false" ht="15" hidden="false" customHeight="false" outlineLevel="0" collapsed="false">
      <c r="A40" s="32" t="n">
        <v>43969</v>
      </c>
      <c r="B40" s="9" t="s">
        <v>358</v>
      </c>
      <c r="C40" s="33" t="n">
        <v>300</v>
      </c>
      <c r="D40" s="72" t="s">
        <v>77</v>
      </c>
      <c r="E40" s="73" t="s">
        <v>359</v>
      </c>
      <c r="F40" s="75"/>
      <c r="G40" s="75" t="s">
        <v>113</v>
      </c>
      <c r="H40" s="75"/>
      <c r="I40" s="94" t="s">
        <v>80</v>
      </c>
      <c r="J40" s="7" t="n">
        <v>0.620833333333333</v>
      </c>
      <c r="K40" s="7" t="n">
        <v>0.657638888888889</v>
      </c>
      <c r="L40" s="95"/>
      <c r="M40" s="37" t="s">
        <v>360</v>
      </c>
    </row>
    <row r="41" customFormat="false" ht="15" hidden="false" customHeight="false" outlineLevel="0" collapsed="false">
      <c r="A41" s="32" t="n">
        <v>43969</v>
      </c>
      <c r="B41" s="9" t="s">
        <v>361</v>
      </c>
      <c r="C41" s="33" t="n">
        <v>300</v>
      </c>
      <c r="D41" s="72" t="s">
        <v>77</v>
      </c>
      <c r="E41" s="73" t="s">
        <v>362</v>
      </c>
      <c r="F41" s="75"/>
      <c r="G41" s="75" t="s">
        <v>234</v>
      </c>
      <c r="H41" s="75"/>
      <c r="I41" s="94" t="s">
        <v>80</v>
      </c>
      <c r="J41" s="7" t="n">
        <v>0.670833333333333</v>
      </c>
      <c r="K41" s="7" t="n">
        <v>0.69375</v>
      </c>
      <c r="L41" s="95"/>
      <c r="M41" s="37" t="s">
        <v>363</v>
      </c>
    </row>
    <row r="42" customFormat="false" ht="15" hidden="false" customHeight="false" outlineLevel="0" collapsed="false">
      <c r="A42" s="32" t="n">
        <v>43969</v>
      </c>
      <c r="B42" s="9" t="s">
        <v>364</v>
      </c>
      <c r="C42" s="33" t="n">
        <v>420</v>
      </c>
      <c r="D42" s="72" t="s">
        <v>104</v>
      </c>
      <c r="E42" s="73" t="s">
        <v>365</v>
      </c>
      <c r="F42" s="75"/>
      <c r="G42" s="75" t="s">
        <v>187</v>
      </c>
      <c r="H42" s="75"/>
      <c r="I42" s="94" t="s">
        <v>80</v>
      </c>
      <c r="J42" s="7" t="n">
        <v>0.51875</v>
      </c>
      <c r="K42" s="7" t="n">
        <v>0.561111111111111</v>
      </c>
      <c r="L42" s="95"/>
      <c r="M42" s="37" t="s">
        <v>367</v>
      </c>
    </row>
    <row r="43" customFormat="false" ht="15" hidden="false" customHeight="false" outlineLevel="0" collapsed="false">
      <c r="A43" s="32" t="n">
        <v>43969</v>
      </c>
      <c r="B43" s="9" t="s">
        <v>368</v>
      </c>
      <c r="C43" s="33" t="n">
        <v>350</v>
      </c>
      <c r="D43" s="72" t="s">
        <v>104</v>
      </c>
      <c r="E43" s="73" t="s">
        <v>369</v>
      </c>
      <c r="F43" s="75"/>
      <c r="G43" s="75" t="s">
        <v>234</v>
      </c>
      <c r="H43" s="75"/>
      <c r="I43" s="94" t="s">
        <v>80</v>
      </c>
      <c r="J43" s="7" t="n">
        <v>0.728472222222222</v>
      </c>
      <c r="K43" s="7" t="n">
        <v>0.729861111111111</v>
      </c>
      <c r="L43" s="95"/>
      <c r="M43" s="37" t="s">
        <v>360</v>
      </c>
    </row>
    <row r="44" customFormat="false" ht="15" hidden="false" customHeight="false" outlineLevel="0" collapsed="false">
      <c r="A44" s="32" t="n">
        <v>43970</v>
      </c>
      <c r="B44" s="9" t="s">
        <v>378</v>
      </c>
      <c r="C44" s="33" t="n">
        <v>350</v>
      </c>
      <c r="D44" s="72" t="s">
        <v>104</v>
      </c>
      <c r="E44" s="73" t="s">
        <v>379</v>
      </c>
      <c r="F44" s="75"/>
      <c r="G44" s="75" t="s">
        <v>159</v>
      </c>
      <c r="H44" s="75"/>
      <c r="I44" s="94" t="s">
        <v>80</v>
      </c>
      <c r="J44" s="7" t="n">
        <v>0.424305555555556</v>
      </c>
      <c r="K44" s="7" t="n">
        <v>0.440277777777778</v>
      </c>
      <c r="L44" s="95"/>
      <c r="M44" s="37" t="s">
        <v>380</v>
      </c>
    </row>
    <row r="45" customFormat="false" ht="15" hidden="false" customHeight="false" outlineLevel="0" collapsed="false">
      <c r="A45" s="32" t="n">
        <v>43970</v>
      </c>
      <c r="B45" s="9" t="s">
        <v>381</v>
      </c>
      <c r="C45" s="33" t="n">
        <v>300</v>
      </c>
      <c r="D45" s="72" t="s">
        <v>104</v>
      </c>
      <c r="E45" s="73" t="s">
        <v>382</v>
      </c>
      <c r="F45" s="72" t="s">
        <v>381</v>
      </c>
      <c r="G45" s="72" t="s">
        <v>183</v>
      </c>
      <c r="H45" s="72"/>
      <c r="I45" s="94" t="s">
        <v>80</v>
      </c>
      <c r="J45" s="7" t="n">
        <v>0.482638888888889</v>
      </c>
      <c r="K45" s="7" t="n">
        <v>0.488194444444444</v>
      </c>
      <c r="L45" s="95"/>
      <c r="M45" s="37" t="s">
        <v>383</v>
      </c>
    </row>
    <row r="46" customFormat="false" ht="15" hidden="false" customHeight="false" outlineLevel="0" collapsed="false">
      <c r="A46" s="32" t="n">
        <v>43970</v>
      </c>
      <c r="B46" s="9" t="s">
        <v>384</v>
      </c>
      <c r="C46" s="33" t="n">
        <v>300</v>
      </c>
      <c r="D46" s="72" t="s">
        <v>104</v>
      </c>
      <c r="E46" s="73" t="s">
        <v>382</v>
      </c>
      <c r="F46" s="72" t="s">
        <v>381</v>
      </c>
      <c r="G46" s="72" t="s">
        <v>183</v>
      </c>
      <c r="H46" s="72"/>
      <c r="I46" s="94" t="s">
        <v>80</v>
      </c>
      <c r="J46" s="7" t="n">
        <v>0.532638888888889</v>
      </c>
      <c r="K46" s="7" t="n">
        <v>0.545138888888889</v>
      </c>
      <c r="L46" s="95"/>
      <c r="M46" s="37" t="s">
        <v>386</v>
      </c>
    </row>
    <row r="47" customFormat="false" ht="15" hidden="false" customHeight="false" outlineLevel="0" collapsed="false">
      <c r="A47" s="32" t="n">
        <v>43970</v>
      </c>
      <c r="B47" s="9" t="s">
        <v>384</v>
      </c>
      <c r="C47" s="33" t="n">
        <v>300</v>
      </c>
      <c r="D47" s="72" t="s">
        <v>104</v>
      </c>
      <c r="E47" s="73" t="s">
        <v>382</v>
      </c>
      <c r="F47" s="72" t="s">
        <v>381</v>
      </c>
      <c r="G47" s="72" t="s">
        <v>183</v>
      </c>
      <c r="H47" s="72"/>
      <c r="I47" s="94" t="s">
        <v>80</v>
      </c>
      <c r="J47" s="7" t="n">
        <v>0.631944444444444</v>
      </c>
      <c r="K47" s="7" t="n">
        <v>0.634722222222222</v>
      </c>
      <c r="L47" s="95"/>
      <c r="M47" s="37" t="s">
        <v>386</v>
      </c>
    </row>
    <row r="48" customFormat="false" ht="15" hidden="false" customHeight="false" outlineLevel="0" collapsed="false">
      <c r="A48" s="32" t="n">
        <v>43970</v>
      </c>
      <c r="B48" s="9" t="s">
        <v>387</v>
      </c>
      <c r="C48" s="33" t="n">
        <v>450</v>
      </c>
      <c r="D48" s="72" t="s">
        <v>104</v>
      </c>
      <c r="E48" s="73" t="s">
        <v>388</v>
      </c>
      <c r="F48" s="75"/>
      <c r="G48" s="75" t="s">
        <v>314</v>
      </c>
      <c r="H48" s="75"/>
      <c r="I48" s="94" t="s">
        <v>80</v>
      </c>
      <c r="J48" s="7" t="n">
        <v>0.68125</v>
      </c>
      <c r="K48" s="7" t="n">
        <v>0.7125</v>
      </c>
      <c r="L48" s="95"/>
      <c r="M48" s="37" t="s">
        <v>390</v>
      </c>
    </row>
    <row r="49" customFormat="false" ht="15" hidden="false" customHeight="false" outlineLevel="0" collapsed="false">
      <c r="A49" s="32" t="n">
        <v>43970</v>
      </c>
      <c r="B49" s="9" t="s">
        <v>391</v>
      </c>
      <c r="C49" s="33" t="n">
        <v>400</v>
      </c>
      <c r="D49" s="72" t="s">
        <v>104</v>
      </c>
      <c r="E49" s="73" t="s">
        <v>392</v>
      </c>
      <c r="F49" s="75" t="s">
        <v>393</v>
      </c>
      <c r="G49" s="75" t="s">
        <v>394</v>
      </c>
      <c r="H49" s="75"/>
      <c r="I49" s="94" t="s">
        <v>80</v>
      </c>
      <c r="J49" s="7" t="n">
        <v>0.745833333333333</v>
      </c>
      <c r="K49" s="7" t="n">
        <v>0.779166666666667</v>
      </c>
      <c r="L49" s="95"/>
      <c r="M49" s="37" t="s">
        <v>396</v>
      </c>
    </row>
    <row r="50" customFormat="false" ht="15" hidden="false" customHeight="false" outlineLevel="0" collapsed="false">
      <c r="A50" s="32" t="n">
        <v>43971</v>
      </c>
      <c r="B50" s="9" t="s">
        <v>417</v>
      </c>
      <c r="C50" s="33" t="n">
        <v>350</v>
      </c>
      <c r="D50" s="72" t="s">
        <v>181</v>
      </c>
      <c r="E50" s="73" t="s">
        <v>418</v>
      </c>
      <c r="F50" s="75"/>
      <c r="G50" s="75" t="s">
        <v>113</v>
      </c>
      <c r="H50" s="75"/>
      <c r="I50" s="94" t="s">
        <v>80</v>
      </c>
      <c r="J50" s="7" t="n">
        <v>0.525694444444444</v>
      </c>
      <c r="K50" s="7" t="n">
        <v>0.568055555555556</v>
      </c>
      <c r="L50" s="95"/>
      <c r="M50" s="37" t="s">
        <v>419</v>
      </c>
    </row>
    <row r="51" customFormat="false" ht="15" hidden="false" customHeight="false" outlineLevel="0" collapsed="false">
      <c r="A51" s="32" t="n">
        <v>43971</v>
      </c>
      <c r="B51" s="9" t="s">
        <v>420</v>
      </c>
      <c r="C51" s="33" t="n">
        <v>300</v>
      </c>
      <c r="D51" s="72" t="s">
        <v>77</v>
      </c>
      <c r="E51" s="73" t="s">
        <v>421</v>
      </c>
      <c r="F51" s="75"/>
      <c r="G51" s="75" t="s">
        <v>234</v>
      </c>
      <c r="H51" s="75"/>
      <c r="I51" s="94" t="s">
        <v>80</v>
      </c>
      <c r="J51" s="7" t="n">
        <v>0.390277777777778</v>
      </c>
      <c r="K51" s="7" t="n">
        <v>0.401388888888889</v>
      </c>
      <c r="L51" s="95"/>
      <c r="M51" s="37" t="s">
        <v>422</v>
      </c>
    </row>
    <row r="52" customFormat="false" ht="15" hidden="false" customHeight="false" outlineLevel="0" collapsed="false">
      <c r="A52" s="32" t="n">
        <v>43971</v>
      </c>
      <c r="B52" s="9" t="s">
        <v>423</v>
      </c>
      <c r="C52" s="33" t="n">
        <v>300</v>
      </c>
      <c r="D52" s="72" t="s">
        <v>77</v>
      </c>
      <c r="E52" s="73" t="s">
        <v>424</v>
      </c>
      <c r="F52" s="75"/>
      <c r="G52" s="75" t="s">
        <v>79</v>
      </c>
      <c r="H52" s="75"/>
      <c r="I52" s="94" t="s">
        <v>80</v>
      </c>
      <c r="J52" s="7" t="n">
        <v>0.660416666666667</v>
      </c>
      <c r="K52" s="7" t="n">
        <v>0.660416666666667</v>
      </c>
      <c r="L52" s="95"/>
      <c r="M52" s="37" t="s">
        <v>425</v>
      </c>
    </row>
    <row r="53" customFormat="false" ht="15" hidden="false" customHeight="false" outlineLevel="0" collapsed="false">
      <c r="A53" s="32" t="n">
        <v>43971</v>
      </c>
      <c r="B53" s="9" t="s">
        <v>426</v>
      </c>
      <c r="C53" s="33" t="n">
        <v>300</v>
      </c>
      <c r="D53" s="72" t="s">
        <v>104</v>
      </c>
      <c r="E53" s="73" t="s">
        <v>427</v>
      </c>
      <c r="F53" s="75"/>
      <c r="G53" s="75" t="s">
        <v>113</v>
      </c>
      <c r="H53" s="75"/>
      <c r="I53" s="94" t="s">
        <v>80</v>
      </c>
      <c r="J53" s="7" t="n">
        <v>0.43125</v>
      </c>
      <c r="K53" s="7" t="n">
        <v>0.450694444444444</v>
      </c>
      <c r="L53" s="95"/>
      <c r="M53" s="37" t="s">
        <v>428</v>
      </c>
    </row>
    <row r="54" customFormat="false" ht="15" hidden="false" customHeight="false" outlineLevel="0" collapsed="false">
      <c r="A54" s="32" t="n">
        <v>43971</v>
      </c>
      <c r="B54" s="9" t="s">
        <v>429</v>
      </c>
      <c r="C54" s="33" t="n">
        <v>300</v>
      </c>
      <c r="D54" s="72" t="s">
        <v>104</v>
      </c>
      <c r="E54" s="73" t="s">
        <v>430</v>
      </c>
      <c r="F54" s="75"/>
      <c r="G54" s="75" t="s">
        <v>79</v>
      </c>
      <c r="H54" s="75"/>
      <c r="I54" s="94" t="s">
        <v>80</v>
      </c>
      <c r="J54" s="7" t="n">
        <v>0.626388888888889</v>
      </c>
      <c r="K54" s="7" t="n">
        <v>0.629166666666667</v>
      </c>
      <c r="L54" s="95"/>
      <c r="M54" s="37" t="s">
        <v>431</v>
      </c>
    </row>
    <row r="55" customFormat="false" ht="15" hidden="false" customHeight="false" outlineLevel="0" collapsed="false">
      <c r="A55" s="32" t="n">
        <v>43971</v>
      </c>
      <c r="B55" s="9" t="s">
        <v>68</v>
      </c>
      <c r="C55" s="33" t="n">
        <v>500</v>
      </c>
      <c r="D55" s="72" t="s">
        <v>69</v>
      </c>
      <c r="E55" s="73" t="s">
        <v>70</v>
      </c>
      <c r="F55" s="54" t="s">
        <v>71</v>
      </c>
      <c r="G55" s="75" t="s">
        <v>113</v>
      </c>
      <c r="H55" s="75"/>
      <c r="I55" s="94" t="s">
        <v>80</v>
      </c>
      <c r="J55" s="7" t="n">
        <v>0.800694444444444</v>
      </c>
      <c r="K55" s="7" t="n">
        <v>0.800694444444444</v>
      </c>
      <c r="L55" s="95"/>
      <c r="M55" s="37" t="s">
        <v>74</v>
      </c>
    </row>
    <row r="56" customFormat="false" ht="15" hidden="false" customHeight="false" outlineLevel="0" collapsed="false">
      <c r="A56" s="32" t="n">
        <v>43972</v>
      </c>
      <c r="B56" s="9" t="s">
        <v>451</v>
      </c>
      <c r="C56" s="33" t="n">
        <v>350</v>
      </c>
      <c r="D56" s="72" t="s">
        <v>181</v>
      </c>
      <c r="E56" s="73" t="s">
        <v>452</v>
      </c>
      <c r="F56" s="75" t="s">
        <v>233</v>
      </c>
      <c r="G56" s="75" t="s">
        <v>187</v>
      </c>
      <c r="H56" s="75"/>
      <c r="I56" s="34" t="s">
        <v>80</v>
      </c>
      <c r="J56" s="7" t="n">
        <v>0.704861111111111</v>
      </c>
      <c r="K56" s="7" t="n">
        <v>0.715277777777778</v>
      </c>
      <c r="L56" s="95"/>
      <c r="M56" s="37" t="s">
        <v>453</v>
      </c>
    </row>
    <row r="57" customFormat="false" ht="15" hidden="false" customHeight="false" outlineLevel="0" collapsed="false">
      <c r="A57" s="32" t="n">
        <v>43972</v>
      </c>
      <c r="B57" s="9" t="s">
        <v>454</v>
      </c>
      <c r="C57" s="33" t="n">
        <v>300</v>
      </c>
      <c r="D57" s="72" t="s">
        <v>104</v>
      </c>
      <c r="E57" s="73" t="s">
        <v>455</v>
      </c>
      <c r="F57" s="75"/>
      <c r="G57" s="75" t="s">
        <v>100</v>
      </c>
      <c r="H57" s="75"/>
      <c r="I57" s="34" t="s">
        <v>80</v>
      </c>
      <c r="J57" s="7" t="n">
        <v>0.404166666666667</v>
      </c>
      <c r="K57" s="7" t="n">
        <v>0.427777777777778</v>
      </c>
      <c r="L57" s="95"/>
      <c r="M57" s="37" t="s">
        <v>456</v>
      </c>
    </row>
    <row r="58" customFormat="false" ht="15" hidden="false" customHeight="false" outlineLevel="0" collapsed="false">
      <c r="A58" s="32" t="n">
        <v>43973</v>
      </c>
      <c r="B58" s="9" t="s">
        <v>474</v>
      </c>
      <c r="C58" s="33" t="n">
        <v>300</v>
      </c>
      <c r="D58" s="72" t="s">
        <v>77</v>
      </c>
      <c r="E58" s="73" t="s">
        <v>475</v>
      </c>
      <c r="F58" s="75"/>
      <c r="G58" s="75" t="s">
        <v>113</v>
      </c>
      <c r="H58" s="75"/>
      <c r="I58" s="34" t="s">
        <v>80</v>
      </c>
      <c r="J58" s="96" t="n">
        <v>0.403472222222222</v>
      </c>
      <c r="K58" s="7" t="n">
        <v>0.408333333333333</v>
      </c>
      <c r="L58" s="95"/>
      <c r="M58" s="37" t="s">
        <v>477</v>
      </c>
    </row>
    <row r="59" customFormat="false" ht="15" hidden="false" customHeight="false" outlineLevel="0" collapsed="false">
      <c r="A59" s="32" t="n">
        <v>43973</v>
      </c>
      <c r="B59" s="9" t="s">
        <v>478</v>
      </c>
      <c r="C59" s="33" t="n">
        <v>350</v>
      </c>
      <c r="D59" s="72" t="s">
        <v>77</v>
      </c>
      <c r="E59" s="73" t="s">
        <v>479</v>
      </c>
      <c r="F59" s="75"/>
      <c r="G59" s="75" t="s">
        <v>113</v>
      </c>
      <c r="H59" s="75"/>
      <c r="I59" s="34" t="s">
        <v>80</v>
      </c>
      <c r="J59" s="7" t="n">
        <v>0.436805555555555</v>
      </c>
      <c r="K59" s="7" t="n">
        <v>0.443055555555556</v>
      </c>
      <c r="L59" s="95"/>
      <c r="M59" s="37" t="s">
        <v>480</v>
      </c>
    </row>
    <row r="60" customFormat="false" ht="15" hidden="false" customHeight="false" outlineLevel="0" collapsed="false">
      <c r="A60" s="32" t="n">
        <v>43973</v>
      </c>
      <c r="B60" s="9" t="s">
        <v>481</v>
      </c>
      <c r="C60" s="33" t="n">
        <v>300</v>
      </c>
      <c r="D60" s="72" t="s">
        <v>77</v>
      </c>
      <c r="E60" s="73" t="s">
        <v>482</v>
      </c>
      <c r="F60" s="75"/>
      <c r="G60" s="75" t="s">
        <v>183</v>
      </c>
      <c r="H60" s="75"/>
      <c r="I60" s="34" t="s">
        <v>80</v>
      </c>
      <c r="J60" s="7" t="n">
        <v>0.457638888888889</v>
      </c>
      <c r="K60" s="7" t="n">
        <v>0.477777777777778</v>
      </c>
      <c r="L60" s="95"/>
      <c r="M60" s="37" t="s">
        <v>484</v>
      </c>
    </row>
    <row r="61" customFormat="false" ht="15" hidden="false" customHeight="false" outlineLevel="0" collapsed="false">
      <c r="A61" s="32" t="n">
        <v>43973</v>
      </c>
      <c r="B61" s="9" t="s">
        <v>485</v>
      </c>
      <c r="C61" s="33" t="n">
        <v>300</v>
      </c>
      <c r="D61" s="72" t="s">
        <v>104</v>
      </c>
      <c r="E61" s="73" t="s">
        <v>486</v>
      </c>
      <c r="F61" s="75"/>
      <c r="G61" s="75" t="s">
        <v>85</v>
      </c>
      <c r="H61" s="75"/>
      <c r="I61" s="34" t="s">
        <v>80</v>
      </c>
      <c r="J61" s="7" t="n">
        <v>0.334722222222222</v>
      </c>
      <c r="K61" s="7" t="n">
        <v>0.345138888888889</v>
      </c>
      <c r="L61" s="95"/>
      <c r="M61" s="37" t="s">
        <v>488</v>
      </c>
    </row>
    <row r="62" customFormat="false" ht="15" hidden="false" customHeight="false" outlineLevel="0" collapsed="false">
      <c r="A62" s="32" t="n">
        <v>43973</v>
      </c>
      <c r="B62" s="9" t="s">
        <v>489</v>
      </c>
      <c r="C62" s="33" t="n">
        <v>300</v>
      </c>
      <c r="D62" s="72" t="s">
        <v>104</v>
      </c>
      <c r="E62" s="73" t="s">
        <v>382</v>
      </c>
      <c r="F62" s="75" t="s">
        <v>381</v>
      </c>
      <c r="G62" s="75" t="s">
        <v>183</v>
      </c>
      <c r="H62" s="75"/>
      <c r="I62" s="34" t="s">
        <v>80</v>
      </c>
      <c r="J62" s="7" t="n">
        <v>0.627083333333333</v>
      </c>
      <c r="K62" s="7" t="n">
        <v>0.636805555555555</v>
      </c>
      <c r="L62" s="95"/>
      <c r="M62" s="37" t="s">
        <v>490</v>
      </c>
    </row>
    <row r="63" customFormat="false" ht="15" hidden="false" customHeight="false" outlineLevel="0" collapsed="false">
      <c r="A63" s="70" t="n">
        <v>43974</v>
      </c>
      <c r="B63" s="9" t="s">
        <v>501</v>
      </c>
      <c r="C63" s="71" t="n">
        <v>300</v>
      </c>
      <c r="D63" s="72" t="s">
        <v>77</v>
      </c>
      <c r="E63" s="73" t="s">
        <v>502</v>
      </c>
      <c r="F63" s="75"/>
      <c r="G63" s="75" t="s">
        <v>159</v>
      </c>
      <c r="H63" s="75"/>
      <c r="I63" s="104" t="s">
        <v>80</v>
      </c>
      <c r="J63" s="7" t="n">
        <v>0.454861111111111</v>
      </c>
      <c r="K63" s="7" t="n">
        <v>0.476388888888889</v>
      </c>
      <c r="L63" s="95"/>
      <c r="M63" s="78" t="s">
        <v>503</v>
      </c>
    </row>
    <row r="64" customFormat="false" ht="15" hidden="false" customHeight="false" outlineLevel="0" collapsed="false">
      <c r="A64" s="70" t="n">
        <v>43974</v>
      </c>
      <c r="B64" s="9" t="s">
        <v>504</v>
      </c>
      <c r="C64" s="71" t="n">
        <v>450</v>
      </c>
      <c r="D64" s="72" t="s">
        <v>104</v>
      </c>
      <c r="E64" s="73" t="s">
        <v>505</v>
      </c>
      <c r="F64" s="75"/>
      <c r="G64" s="75" t="s">
        <v>79</v>
      </c>
      <c r="H64" s="75"/>
      <c r="I64" s="104" t="s">
        <v>80</v>
      </c>
      <c r="J64" s="7" t="n">
        <v>0.391666666666667</v>
      </c>
      <c r="K64" s="7" t="n">
        <v>0.402777777777778</v>
      </c>
      <c r="L64" s="95"/>
      <c r="M64" s="78" t="s">
        <v>506</v>
      </c>
    </row>
    <row r="65" customFormat="false" ht="15" hidden="false" customHeight="false" outlineLevel="0" collapsed="false">
      <c r="A65" s="70" t="n">
        <v>43976</v>
      </c>
      <c r="B65" s="9" t="s">
        <v>516</v>
      </c>
      <c r="C65" s="71" t="n">
        <v>300</v>
      </c>
      <c r="D65" s="72" t="s">
        <v>77</v>
      </c>
      <c r="E65" s="73" t="s">
        <v>517</v>
      </c>
      <c r="F65" s="75"/>
      <c r="G65" s="75" t="s">
        <v>85</v>
      </c>
      <c r="H65" s="75"/>
      <c r="I65" s="104" t="s">
        <v>80</v>
      </c>
      <c r="J65" s="7" t="n">
        <v>0.613888888888889</v>
      </c>
      <c r="K65" s="7" t="n">
        <v>0.633333333333333</v>
      </c>
      <c r="L65" s="95"/>
      <c r="M65" s="78" t="s">
        <v>518</v>
      </c>
    </row>
    <row r="66" customFormat="false" ht="15" hidden="false" customHeight="false" outlineLevel="0" collapsed="false">
      <c r="A66" s="70" t="n">
        <v>43976</v>
      </c>
      <c r="B66" s="9" t="s">
        <v>519</v>
      </c>
      <c r="C66" s="71" t="n">
        <v>400</v>
      </c>
      <c r="D66" s="72" t="s">
        <v>104</v>
      </c>
      <c r="E66" s="105" t="s">
        <v>270</v>
      </c>
      <c r="F66" s="75"/>
      <c r="G66" s="75" t="s">
        <v>113</v>
      </c>
      <c r="H66" s="75"/>
      <c r="I66" s="104" t="s">
        <v>80</v>
      </c>
      <c r="J66" s="7" t="n">
        <v>0.448611111111111</v>
      </c>
      <c r="K66" s="7" t="n">
        <v>0.451388888888889</v>
      </c>
      <c r="L66" s="95"/>
      <c r="M66" s="78" t="s">
        <v>271</v>
      </c>
    </row>
    <row r="67" customFormat="false" ht="15" hidden="false" customHeight="false" outlineLevel="0" collapsed="false">
      <c r="A67" s="70" t="n">
        <v>43976</v>
      </c>
      <c r="B67" s="9" t="s">
        <v>520</v>
      </c>
      <c r="C67" s="71" t="n">
        <v>350</v>
      </c>
      <c r="D67" s="72" t="s">
        <v>104</v>
      </c>
      <c r="E67" s="73" t="s">
        <v>521</v>
      </c>
      <c r="F67" s="75"/>
      <c r="G67" s="75" t="s">
        <v>113</v>
      </c>
      <c r="H67" s="75"/>
      <c r="I67" s="104" t="s">
        <v>80</v>
      </c>
      <c r="J67" s="7" t="n">
        <v>0.477777777777778</v>
      </c>
      <c r="K67" s="7" t="n">
        <v>0.481944444444444</v>
      </c>
      <c r="L67" s="95"/>
      <c r="M67" s="78" t="s">
        <v>522</v>
      </c>
    </row>
    <row r="68" customFormat="false" ht="15" hidden="false" customHeight="false" outlineLevel="0" collapsed="false">
      <c r="A68" s="70" t="n">
        <v>43977</v>
      </c>
      <c r="B68" s="9" t="s">
        <v>541</v>
      </c>
      <c r="C68" s="71" t="n">
        <v>600</v>
      </c>
      <c r="D68" s="72" t="s">
        <v>104</v>
      </c>
      <c r="E68" s="73" t="s">
        <v>542</v>
      </c>
      <c r="F68" s="75"/>
      <c r="G68" s="75" t="s">
        <v>79</v>
      </c>
      <c r="H68" s="75"/>
      <c r="I68" s="104" t="s">
        <v>80</v>
      </c>
      <c r="J68" s="7" t="n">
        <v>0.430555555555556</v>
      </c>
      <c r="K68" s="7" t="n">
        <v>0.472222222222222</v>
      </c>
      <c r="L68" s="95"/>
      <c r="M68" s="78" t="s">
        <v>543</v>
      </c>
    </row>
    <row r="69" customFormat="false" ht="15" hidden="false" customHeight="false" outlineLevel="0" collapsed="false">
      <c r="A69" s="70" t="n">
        <v>43979</v>
      </c>
      <c r="B69" s="9" t="s">
        <v>563</v>
      </c>
      <c r="C69" s="71" t="n">
        <v>300</v>
      </c>
      <c r="D69" s="72" t="s">
        <v>77</v>
      </c>
      <c r="E69" s="73" t="s">
        <v>564</v>
      </c>
      <c r="F69" s="75"/>
      <c r="G69" s="75" t="s">
        <v>187</v>
      </c>
      <c r="H69" s="75"/>
      <c r="I69" s="104" t="s">
        <v>80</v>
      </c>
      <c r="J69" s="96" t="n">
        <v>0.408333333333333</v>
      </c>
      <c r="K69" s="7" t="n">
        <v>0.4125</v>
      </c>
      <c r="L69" s="77"/>
      <c r="M69" s="78" t="s">
        <v>565</v>
      </c>
    </row>
    <row r="70" customFormat="false" ht="15" hidden="false" customHeight="false" outlineLevel="0" collapsed="false">
      <c r="A70" s="70" t="n">
        <v>43979</v>
      </c>
      <c r="B70" s="9" t="s">
        <v>566</v>
      </c>
      <c r="C70" s="71" t="n">
        <v>500</v>
      </c>
      <c r="D70" s="72" t="s">
        <v>77</v>
      </c>
      <c r="E70" s="73" t="s">
        <v>567</v>
      </c>
      <c r="F70" s="75"/>
      <c r="G70" s="75" t="s">
        <v>131</v>
      </c>
      <c r="H70" s="75"/>
      <c r="I70" s="104" t="s">
        <v>80</v>
      </c>
      <c r="J70" s="7" t="n">
        <v>0.713888888888889</v>
      </c>
      <c r="K70" s="7" t="n">
        <v>0.743055555555555</v>
      </c>
      <c r="L70" s="77"/>
      <c r="M70" s="78" t="s">
        <v>569</v>
      </c>
    </row>
    <row r="71" customFormat="false" ht="15" hidden="false" customHeight="false" outlineLevel="0" collapsed="false">
      <c r="A71" s="70" t="n">
        <v>43979</v>
      </c>
      <c r="B71" s="9" t="s">
        <v>570</v>
      </c>
      <c r="C71" s="71" t="n">
        <v>300</v>
      </c>
      <c r="D71" s="72" t="s">
        <v>104</v>
      </c>
      <c r="E71" s="73" t="s">
        <v>571</v>
      </c>
      <c r="F71" s="75"/>
      <c r="G71" s="75" t="s">
        <v>100</v>
      </c>
      <c r="H71" s="75"/>
      <c r="I71" s="104" t="s">
        <v>80</v>
      </c>
      <c r="J71" s="7" t="n">
        <v>0.499305555555555</v>
      </c>
      <c r="K71" s="7" t="n">
        <v>0.504166666666667</v>
      </c>
      <c r="L71" s="77"/>
      <c r="M71" s="78" t="s">
        <v>572</v>
      </c>
    </row>
    <row r="72" customFormat="false" ht="15" hidden="false" customHeight="false" outlineLevel="0" collapsed="false">
      <c r="A72" s="70" t="n">
        <v>43979</v>
      </c>
      <c r="B72" s="9" t="s">
        <v>573</v>
      </c>
      <c r="C72" s="71" t="n">
        <v>300</v>
      </c>
      <c r="D72" s="72" t="s">
        <v>104</v>
      </c>
      <c r="E72" s="73" t="s">
        <v>574</v>
      </c>
      <c r="F72" s="75"/>
      <c r="G72" s="75" t="s">
        <v>159</v>
      </c>
      <c r="H72" s="75"/>
      <c r="I72" s="104" t="s">
        <v>80</v>
      </c>
      <c r="J72" s="7" t="n">
        <v>0.579861111111111</v>
      </c>
      <c r="K72" s="7" t="n">
        <v>0.585416666666667</v>
      </c>
      <c r="L72" s="77"/>
      <c r="M72" s="78" t="s">
        <v>575</v>
      </c>
    </row>
    <row r="73" customFormat="false" ht="15" hidden="false" customHeight="false" outlineLevel="0" collapsed="false">
      <c r="A73" s="70" t="n">
        <v>43979</v>
      </c>
      <c r="B73" s="9" t="s">
        <v>576</v>
      </c>
      <c r="C73" s="71" t="n">
        <v>450</v>
      </c>
      <c r="D73" s="72" t="s">
        <v>104</v>
      </c>
      <c r="E73" s="73" t="s">
        <v>577</v>
      </c>
      <c r="F73" s="75"/>
      <c r="G73" s="75" t="s">
        <v>314</v>
      </c>
      <c r="H73" s="75"/>
      <c r="I73" s="104" t="s">
        <v>80</v>
      </c>
      <c r="J73" s="7" t="n">
        <v>0.638888888888889</v>
      </c>
      <c r="K73" s="7" t="n">
        <v>0.644444444444444</v>
      </c>
      <c r="L73" s="77"/>
      <c r="M73" s="78" t="s">
        <v>578</v>
      </c>
    </row>
    <row r="74" customFormat="false" ht="15" hidden="false" customHeight="false" outlineLevel="0" collapsed="false">
      <c r="A74" s="70" t="n">
        <v>43980</v>
      </c>
      <c r="B74" s="9" t="s">
        <v>592</v>
      </c>
      <c r="C74" s="71" t="n">
        <v>300</v>
      </c>
      <c r="D74" s="72" t="s">
        <v>77</v>
      </c>
      <c r="E74" s="73" t="s">
        <v>593</v>
      </c>
      <c r="F74" s="75"/>
      <c r="G74" s="75" t="s">
        <v>187</v>
      </c>
      <c r="H74" s="75"/>
      <c r="I74" s="104" t="s">
        <v>80</v>
      </c>
      <c r="J74" s="7" t="n">
        <v>0.640972222222222</v>
      </c>
      <c r="K74" s="7" t="n">
        <v>0.661805555555556</v>
      </c>
      <c r="L74" s="77"/>
      <c r="M74" s="78" t="s">
        <v>594</v>
      </c>
    </row>
    <row r="75" customFormat="false" ht="15" hidden="false" customHeight="false" outlineLevel="0" collapsed="false">
      <c r="A75" s="70" t="n">
        <v>43980</v>
      </c>
      <c r="B75" s="9" t="s">
        <v>595</v>
      </c>
      <c r="C75" s="71" t="n">
        <v>450</v>
      </c>
      <c r="D75" s="72" t="s">
        <v>104</v>
      </c>
      <c r="E75" s="73" t="s">
        <v>596</v>
      </c>
      <c r="F75" s="75"/>
      <c r="G75" s="75" t="s">
        <v>314</v>
      </c>
      <c r="H75" s="75"/>
      <c r="I75" s="104" t="s">
        <v>80</v>
      </c>
      <c r="J75" s="7" t="n">
        <v>0.696527777777778</v>
      </c>
      <c r="K75" s="7" t="n">
        <v>0.704166666666667</v>
      </c>
      <c r="L75" s="95"/>
      <c r="M75" s="78" t="s">
        <v>597</v>
      </c>
    </row>
    <row r="76" customFormat="false" ht="15" hidden="false" customHeight="false" outlineLevel="0" collapsed="false">
      <c r="A76" s="70" t="n">
        <v>43980</v>
      </c>
      <c r="B76" s="9" t="s">
        <v>598</v>
      </c>
      <c r="C76" s="71" t="n">
        <v>450</v>
      </c>
      <c r="D76" s="72" t="s">
        <v>104</v>
      </c>
      <c r="E76" s="73" t="s">
        <v>599</v>
      </c>
      <c r="F76" s="75"/>
      <c r="G76" s="75" t="s">
        <v>113</v>
      </c>
      <c r="H76" s="75"/>
      <c r="I76" s="104" t="s">
        <v>80</v>
      </c>
      <c r="J76" s="7" t="n">
        <v>0.782638888888889</v>
      </c>
      <c r="K76" s="7" t="n">
        <v>0.81875</v>
      </c>
      <c r="L76" s="95"/>
      <c r="M76" s="78" t="s">
        <v>600</v>
      </c>
    </row>
    <row r="77" customFormat="false" ht="15" hidden="false" customHeight="false" outlineLevel="0" collapsed="false">
      <c r="A77" s="70" t="n">
        <v>43981</v>
      </c>
      <c r="B77" s="9" t="s">
        <v>381</v>
      </c>
      <c r="C77" s="71" t="n">
        <v>300</v>
      </c>
      <c r="D77" s="72" t="s">
        <v>606</v>
      </c>
      <c r="E77" s="73" t="s">
        <v>382</v>
      </c>
      <c r="F77" s="75" t="s">
        <v>381</v>
      </c>
      <c r="G77" s="75" t="s">
        <v>183</v>
      </c>
      <c r="H77" s="75"/>
      <c r="I77" s="104" t="s">
        <v>80</v>
      </c>
      <c r="J77" s="7" t="n">
        <v>0.521527777777778</v>
      </c>
      <c r="K77" s="7" t="n">
        <v>0.547916666666667</v>
      </c>
      <c r="L77" s="95"/>
      <c r="M77" s="78" t="s">
        <v>607</v>
      </c>
    </row>
    <row r="78" customFormat="false" ht="15" hidden="false" customHeight="false" outlineLevel="0" collapsed="false">
      <c r="A78" s="70" t="n">
        <v>43981</v>
      </c>
      <c r="B78" s="9" t="s">
        <v>608</v>
      </c>
      <c r="C78" s="71" t="n">
        <v>300</v>
      </c>
      <c r="D78" s="72" t="s">
        <v>104</v>
      </c>
      <c r="E78" s="73" t="s">
        <v>609</v>
      </c>
      <c r="F78" s="75" t="s">
        <v>610</v>
      </c>
      <c r="G78" s="75" t="s">
        <v>183</v>
      </c>
      <c r="H78" s="75"/>
      <c r="I78" s="104" t="s">
        <v>80</v>
      </c>
      <c r="J78" s="7" t="n">
        <v>0.659027777777778</v>
      </c>
      <c r="K78" s="7" t="n">
        <v>0.688888888888889</v>
      </c>
      <c r="L78" s="95"/>
      <c r="M78" s="78" t="s">
        <v>611</v>
      </c>
    </row>
    <row r="79" customFormat="false" ht="15" hidden="false" customHeight="false" outlineLevel="0" collapsed="false">
      <c r="A79" s="70" t="n">
        <v>43981</v>
      </c>
      <c r="B79" s="9" t="s">
        <v>608</v>
      </c>
      <c r="C79" s="71" t="n">
        <v>300</v>
      </c>
      <c r="D79" s="72" t="s">
        <v>104</v>
      </c>
      <c r="E79" s="73" t="s">
        <v>612</v>
      </c>
      <c r="F79" s="75" t="s">
        <v>610</v>
      </c>
      <c r="G79" s="75" t="s">
        <v>183</v>
      </c>
      <c r="H79" s="75"/>
      <c r="I79" s="104" t="s">
        <v>80</v>
      </c>
      <c r="J79" s="7" t="n">
        <v>0.708333333333333</v>
      </c>
      <c r="K79" s="7" t="n">
        <v>0.715972222222222</v>
      </c>
      <c r="L79" s="95"/>
      <c r="M79" s="78" t="s">
        <v>613</v>
      </c>
    </row>
    <row r="80" customFormat="false" ht="15" hidden="false" customHeight="false" outlineLevel="0" collapsed="false">
      <c r="A80" s="70" t="n">
        <v>43981</v>
      </c>
      <c r="B80" s="9" t="s">
        <v>608</v>
      </c>
      <c r="C80" s="71" t="n">
        <v>300</v>
      </c>
      <c r="D80" s="72" t="s">
        <v>104</v>
      </c>
      <c r="E80" s="73" t="s">
        <v>614</v>
      </c>
      <c r="F80" s="75" t="s">
        <v>610</v>
      </c>
      <c r="G80" s="72" t="s">
        <v>183</v>
      </c>
      <c r="H80" s="72"/>
      <c r="I80" s="104" t="s">
        <v>80</v>
      </c>
      <c r="J80" s="7" t="n">
        <v>0.739583333333333</v>
      </c>
      <c r="K80" s="7" t="n">
        <v>0.754861111111111</v>
      </c>
      <c r="L80" s="95"/>
      <c r="M80" s="78" t="s">
        <v>616</v>
      </c>
    </row>
    <row r="81" customFormat="false" ht="15" hidden="false" customHeight="false" outlineLevel="0" collapsed="false">
      <c r="A81" s="70" t="n">
        <v>43983</v>
      </c>
      <c r="B81" s="9" t="s">
        <v>647</v>
      </c>
      <c r="C81" s="71" t="n">
        <v>350</v>
      </c>
      <c r="D81" s="72" t="s">
        <v>181</v>
      </c>
      <c r="E81" s="73" t="s">
        <v>648</v>
      </c>
      <c r="F81" s="75" t="s">
        <v>649</v>
      </c>
      <c r="G81" s="75" t="s">
        <v>183</v>
      </c>
      <c r="H81" s="75"/>
      <c r="I81" s="104" t="s">
        <v>80</v>
      </c>
      <c r="J81" s="7" t="n">
        <v>0.453472222222222</v>
      </c>
      <c r="K81" s="7" t="n">
        <v>0.480555555555556</v>
      </c>
      <c r="L81" s="95"/>
      <c r="M81" s="78" t="s">
        <v>650</v>
      </c>
    </row>
    <row r="82" customFormat="false" ht="15" hidden="false" customHeight="false" outlineLevel="0" collapsed="false">
      <c r="A82" s="70" t="n">
        <v>43983</v>
      </c>
      <c r="B82" s="9" t="s">
        <v>651</v>
      </c>
      <c r="C82" s="71" t="n">
        <v>300</v>
      </c>
      <c r="D82" s="72" t="s">
        <v>104</v>
      </c>
      <c r="E82" s="73" t="s">
        <v>652</v>
      </c>
      <c r="F82" s="75"/>
      <c r="G82" s="75" t="s">
        <v>100</v>
      </c>
      <c r="H82" s="75"/>
      <c r="I82" s="104" t="s">
        <v>80</v>
      </c>
      <c r="J82" s="96"/>
      <c r="K82" s="7" t="n">
        <v>0.429166666666667</v>
      </c>
      <c r="L82" s="95"/>
      <c r="M82" s="78" t="s">
        <v>653</v>
      </c>
    </row>
    <row r="83" customFormat="false" ht="15" hidden="false" customHeight="false" outlineLevel="0" collapsed="false">
      <c r="A83" s="70" t="n">
        <v>43983</v>
      </c>
      <c r="B83" s="9" t="s">
        <v>204</v>
      </c>
      <c r="C83" s="71" t="n">
        <v>400</v>
      </c>
      <c r="D83" s="72" t="s">
        <v>104</v>
      </c>
      <c r="E83" s="73" t="s">
        <v>205</v>
      </c>
      <c r="F83" s="75" t="s">
        <v>204</v>
      </c>
      <c r="G83" s="72" t="s">
        <v>79</v>
      </c>
      <c r="H83" s="72"/>
      <c r="I83" s="104" t="s">
        <v>80</v>
      </c>
      <c r="J83" s="7" t="n">
        <v>0.5375</v>
      </c>
      <c r="K83" s="7" t="n">
        <v>0.572916666666667</v>
      </c>
      <c r="L83" s="95"/>
      <c r="M83" s="78" t="s">
        <v>207</v>
      </c>
    </row>
    <row r="84" customFormat="false" ht="15" hidden="false" customHeight="false" outlineLevel="0" collapsed="false">
      <c r="A84" s="70" t="n">
        <v>43983</v>
      </c>
      <c r="B84" s="9" t="s">
        <v>655</v>
      </c>
      <c r="C84" s="71" t="n">
        <v>300</v>
      </c>
      <c r="D84" s="72" t="s">
        <v>104</v>
      </c>
      <c r="E84" s="73" t="s">
        <v>656</v>
      </c>
      <c r="F84" s="75"/>
      <c r="G84" s="75" t="s">
        <v>113</v>
      </c>
      <c r="H84" s="75"/>
      <c r="I84" s="104" t="s">
        <v>80</v>
      </c>
      <c r="J84" s="7" t="n">
        <v>0.639583333333333</v>
      </c>
      <c r="K84" s="7" t="n">
        <v>0.648611111111111</v>
      </c>
      <c r="L84" s="95"/>
      <c r="M84" s="78" t="s">
        <v>657</v>
      </c>
    </row>
    <row r="85" customFormat="false" ht="15" hidden="false" customHeight="false" outlineLevel="0" collapsed="false">
      <c r="A85" s="70" t="n">
        <v>43983</v>
      </c>
      <c r="B85" s="9" t="s">
        <v>658</v>
      </c>
      <c r="C85" s="71" t="n">
        <v>300</v>
      </c>
      <c r="D85" s="72" t="s">
        <v>104</v>
      </c>
      <c r="E85" s="73" t="s">
        <v>659</v>
      </c>
      <c r="F85" s="75"/>
      <c r="G85" s="75" t="s">
        <v>187</v>
      </c>
      <c r="H85" s="75"/>
      <c r="I85" s="104" t="s">
        <v>80</v>
      </c>
      <c r="J85" s="7" t="n">
        <v>0.718055555555556</v>
      </c>
      <c r="K85" s="7" t="n">
        <v>0.731944444444444</v>
      </c>
      <c r="L85" s="95"/>
      <c r="M85" s="78" t="s">
        <v>660</v>
      </c>
    </row>
    <row r="86" customFormat="false" ht="15" hidden="false" customHeight="false" outlineLevel="0" collapsed="false">
      <c r="A86" s="70" t="n">
        <v>43984</v>
      </c>
      <c r="B86" s="9" t="s">
        <v>668</v>
      </c>
      <c r="C86" s="71" t="n">
        <v>350</v>
      </c>
      <c r="D86" s="72" t="s">
        <v>104</v>
      </c>
      <c r="E86" s="73" t="s">
        <v>669</v>
      </c>
      <c r="F86" s="75"/>
      <c r="G86" s="75" t="s">
        <v>113</v>
      </c>
      <c r="H86" s="75"/>
      <c r="I86" s="104" t="s">
        <v>80</v>
      </c>
      <c r="J86" s="7" t="n">
        <v>0.523611111111111</v>
      </c>
      <c r="K86" s="7" t="n">
        <v>0.529861111111111</v>
      </c>
      <c r="L86" s="95"/>
      <c r="M86" s="78" t="s">
        <v>670</v>
      </c>
    </row>
    <row r="87" customFormat="false" ht="15" hidden="false" customHeight="false" outlineLevel="0" collapsed="false">
      <c r="A87" s="70" t="n">
        <v>43986</v>
      </c>
      <c r="B87" s="9" t="s">
        <v>680</v>
      </c>
      <c r="C87" s="71" t="n">
        <v>300</v>
      </c>
      <c r="D87" s="72" t="s">
        <v>77</v>
      </c>
      <c r="E87" s="73" t="s">
        <v>681</v>
      </c>
      <c r="F87" s="75"/>
      <c r="G87" s="75" t="s">
        <v>113</v>
      </c>
      <c r="H87" s="75"/>
      <c r="I87" s="104" t="s">
        <v>80</v>
      </c>
      <c r="J87" s="7" t="n">
        <v>0.48125</v>
      </c>
      <c r="K87" s="7" t="n">
        <v>0.504166666666667</v>
      </c>
      <c r="L87" s="95"/>
      <c r="M87" s="78" t="s">
        <v>682</v>
      </c>
    </row>
    <row r="88" customFormat="false" ht="15" hidden="false" customHeight="false" outlineLevel="0" collapsed="false">
      <c r="A88" s="70" t="n">
        <v>43986</v>
      </c>
      <c r="B88" s="9" t="s">
        <v>683</v>
      </c>
      <c r="C88" s="71" t="n">
        <v>450</v>
      </c>
      <c r="D88" s="72" t="s">
        <v>104</v>
      </c>
      <c r="E88" s="73" t="s">
        <v>684</v>
      </c>
      <c r="F88" s="75"/>
      <c r="G88" s="75" t="s">
        <v>79</v>
      </c>
      <c r="H88" s="75"/>
      <c r="I88" s="104" t="s">
        <v>80</v>
      </c>
      <c r="J88" s="7" t="n">
        <v>0.447222222222222</v>
      </c>
      <c r="K88" s="7" t="n">
        <v>0.455555555555556</v>
      </c>
      <c r="L88" s="95"/>
      <c r="M88" s="78" t="s">
        <v>685</v>
      </c>
    </row>
    <row r="89" customFormat="false" ht="15" hidden="false" customHeight="false" outlineLevel="0" collapsed="false">
      <c r="A89" s="70" t="n">
        <v>43986</v>
      </c>
      <c r="B89" s="9" t="s">
        <v>686</v>
      </c>
      <c r="C89" s="71" t="n">
        <v>450</v>
      </c>
      <c r="D89" s="72" t="s">
        <v>104</v>
      </c>
      <c r="E89" s="73" t="s">
        <v>687</v>
      </c>
      <c r="F89" s="75"/>
      <c r="G89" s="75" t="s">
        <v>79</v>
      </c>
      <c r="H89" s="75"/>
      <c r="I89" s="104" t="s">
        <v>80</v>
      </c>
      <c r="J89" s="7" t="n">
        <v>0.589583333333333</v>
      </c>
      <c r="K89" s="7" t="n">
        <v>0.592361111111111</v>
      </c>
      <c r="L89" s="95"/>
      <c r="M89" s="78" t="s">
        <v>688</v>
      </c>
    </row>
    <row r="90" customFormat="false" ht="15" hidden="false" customHeight="false" outlineLevel="0" collapsed="false">
      <c r="A90" s="70" t="n">
        <v>43986</v>
      </c>
      <c r="B90" s="9" t="s">
        <v>689</v>
      </c>
      <c r="C90" s="71" t="n">
        <v>400</v>
      </c>
      <c r="D90" s="72" t="s">
        <v>104</v>
      </c>
      <c r="E90" s="73" t="s">
        <v>690</v>
      </c>
      <c r="F90" s="75"/>
      <c r="G90" s="75" t="s">
        <v>100</v>
      </c>
      <c r="H90" s="75"/>
      <c r="I90" s="104" t="s">
        <v>80</v>
      </c>
      <c r="J90" s="7" t="n">
        <v>0.702777777777778</v>
      </c>
      <c r="K90" s="7" t="n">
        <v>0.704166666666667</v>
      </c>
      <c r="L90" s="95"/>
      <c r="M90" s="78" t="s">
        <v>691</v>
      </c>
    </row>
    <row r="91" customFormat="false" ht="15" hidden="false" customHeight="false" outlineLevel="0" collapsed="false">
      <c r="A91" s="70" t="n">
        <v>43987</v>
      </c>
      <c r="B91" s="9" t="s">
        <v>707</v>
      </c>
      <c r="C91" s="71" t="n">
        <v>380</v>
      </c>
      <c r="D91" s="72" t="s">
        <v>104</v>
      </c>
      <c r="E91" s="73" t="s">
        <v>708</v>
      </c>
      <c r="F91" s="75"/>
      <c r="G91" s="75" t="s">
        <v>187</v>
      </c>
      <c r="H91" s="75"/>
      <c r="I91" s="104" t="s">
        <v>80</v>
      </c>
      <c r="J91" s="7" t="n">
        <v>0.440972222222222</v>
      </c>
      <c r="K91" s="7" t="n">
        <v>0.479861111111111</v>
      </c>
      <c r="L91" s="95"/>
      <c r="M91" s="78" t="s">
        <v>709</v>
      </c>
    </row>
    <row r="92" customFormat="false" ht="15" hidden="false" customHeight="false" outlineLevel="0" collapsed="false">
      <c r="A92" s="70" t="n">
        <v>43988</v>
      </c>
      <c r="B92" s="9" t="s">
        <v>68</v>
      </c>
      <c r="C92" s="71" t="n">
        <v>500</v>
      </c>
      <c r="D92" s="72" t="s">
        <v>69</v>
      </c>
      <c r="E92" s="73" t="s">
        <v>70</v>
      </c>
      <c r="F92" s="75" t="s">
        <v>71</v>
      </c>
      <c r="G92" s="75" t="s">
        <v>113</v>
      </c>
      <c r="H92" s="75"/>
      <c r="I92" s="104" t="s">
        <v>80</v>
      </c>
      <c r="J92" s="7" t="n">
        <v>0.671527777777778</v>
      </c>
      <c r="K92" s="7" t="n">
        <v>0.692361111111111</v>
      </c>
      <c r="L92" s="95"/>
      <c r="M92" s="78" t="s">
        <v>74</v>
      </c>
    </row>
    <row r="93" customFormat="false" ht="15" hidden="false" customHeight="false" outlineLevel="0" collapsed="false">
      <c r="A93" s="70" t="n">
        <v>43990</v>
      </c>
      <c r="B93" s="9" t="s">
        <v>716</v>
      </c>
      <c r="C93" s="71" t="n">
        <v>300</v>
      </c>
      <c r="D93" s="72" t="s">
        <v>77</v>
      </c>
      <c r="E93" s="73" t="s">
        <v>717</v>
      </c>
      <c r="F93" s="75"/>
      <c r="G93" s="75" t="s">
        <v>113</v>
      </c>
      <c r="H93" s="75"/>
      <c r="I93" s="104" t="s">
        <v>80</v>
      </c>
      <c r="J93" s="7" t="n">
        <v>0.635416666666667</v>
      </c>
      <c r="K93" s="7" t="n">
        <v>0.656944444444444</v>
      </c>
      <c r="L93" s="95"/>
      <c r="M93" s="78" t="s">
        <v>718</v>
      </c>
    </row>
    <row r="94" customFormat="false" ht="15" hidden="false" customHeight="false" outlineLevel="0" collapsed="false">
      <c r="A94" s="70" t="n">
        <v>43990</v>
      </c>
      <c r="B94" s="9" t="s">
        <v>719</v>
      </c>
      <c r="C94" s="71" t="n">
        <v>300</v>
      </c>
      <c r="D94" s="72" t="s">
        <v>104</v>
      </c>
      <c r="E94" s="73" t="s">
        <v>720</v>
      </c>
      <c r="F94" s="75"/>
      <c r="G94" s="75" t="s">
        <v>100</v>
      </c>
      <c r="H94" s="75"/>
      <c r="I94" s="104" t="s">
        <v>80</v>
      </c>
      <c r="J94" s="7" t="n">
        <v>0.4625</v>
      </c>
      <c r="K94" s="7" t="n">
        <v>0.483333333333333</v>
      </c>
      <c r="L94" s="95"/>
      <c r="M94" s="78" t="s">
        <v>721</v>
      </c>
    </row>
    <row r="95" customFormat="false" ht="15" hidden="false" customHeight="false" outlineLevel="0" collapsed="false">
      <c r="A95" s="70" t="n">
        <v>43990</v>
      </c>
      <c r="B95" s="9" t="s">
        <v>722</v>
      </c>
      <c r="C95" s="71" t="n">
        <v>300</v>
      </c>
      <c r="D95" s="72" t="s">
        <v>104</v>
      </c>
      <c r="E95" s="73" t="s">
        <v>723</v>
      </c>
      <c r="F95" s="75"/>
      <c r="G95" s="75" t="s">
        <v>100</v>
      </c>
      <c r="H95" s="75"/>
      <c r="I95" s="104" t="s">
        <v>80</v>
      </c>
      <c r="J95" s="7" t="n">
        <v>0.594444444444444</v>
      </c>
      <c r="K95" s="7" t="n">
        <v>0.617361111111111</v>
      </c>
      <c r="L95" s="95"/>
      <c r="M95" s="78" t="s">
        <v>724</v>
      </c>
    </row>
    <row r="96" customFormat="false" ht="15" hidden="false" customHeight="false" outlineLevel="0" collapsed="false">
      <c r="A96" s="70" t="n">
        <v>43990</v>
      </c>
      <c r="B96" s="9" t="s">
        <v>725</v>
      </c>
      <c r="C96" s="71" t="n">
        <v>300</v>
      </c>
      <c r="D96" s="72" t="s">
        <v>104</v>
      </c>
      <c r="E96" s="73" t="s">
        <v>726</v>
      </c>
      <c r="F96" s="75"/>
      <c r="G96" s="75" t="s">
        <v>159</v>
      </c>
      <c r="H96" s="75"/>
      <c r="I96" s="104" t="s">
        <v>80</v>
      </c>
      <c r="J96" s="7" t="n">
        <v>0.742361111111111</v>
      </c>
      <c r="K96" s="7" t="n">
        <v>0.755555555555556</v>
      </c>
      <c r="L96" s="95"/>
      <c r="M96" s="78" t="s">
        <v>727</v>
      </c>
    </row>
    <row r="97" customFormat="false" ht="15" hidden="false" customHeight="false" outlineLevel="0" collapsed="false">
      <c r="A97" s="70" t="n">
        <v>43990</v>
      </c>
      <c r="B97" s="9" t="s">
        <v>728</v>
      </c>
      <c r="C97" s="71" t="n">
        <v>300</v>
      </c>
      <c r="D97" s="72" t="s">
        <v>729</v>
      </c>
      <c r="E97" s="73" t="s">
        <v>730</v>
      </c>
      <c r="F97" s="75" t="s">
        <v>731</v>
      </c>
      <c r="G97" s="75" t="s">
        <v>187</v>
      </c>
      <c r="H97" s="75"/>
      <c r="I97" s="104" t="s">
        <v>80</v>
      </c>
      <c r="J97" s="7" t="n">
        <v>0.768055555555556</v>
      </c>
      <c r="K97" s="7" t="n">
        <v>0.782638888888889</v>
      </c>
      <c r="L97" s="95"/>
      <c r="M97" s="78" t="s">
        <v>732</v>
      </c>
    </row>
    <row r="98" customFormat="false" ht="15" hidden="false" customHeight="false" outlineLevel="0" collapsed="false">
      <c r="A98" s="70" t="n">
        <v>43991</v>
      </c>
      <c r="B98" s="9" t="s">
        <v>739</v>
      </c>
      <c r="C98" s="71" t="n">
        <v>300</v>
      </c>
      <c r="D98" s="72" t="s">
        <v>77</v>
      </c>
      <c r="E98" s="73" t="s">
        <v>740</v>
      </c>
      <c r="F98" s="75"/>
      <c r="G98" s="75" t="s">
        <v>100</v>
      </c>
      <c r="H98" s="75"/>
      <c r="I98" s="104" t="s">
        <v>80</v>
      </c>
      <c r="J98" s="7" t="n">
        <v>0.773611111111111</v>
      </c>
      <c r="K98" s="7" t="n">
        <v>0.789583333333333</v>
      </c>
      <c r="L98" s="95"/>
      <c r="M98" s="78" t="s">
        <v>741</v>
      </c>
    </row>
    <row r="99" customFormat="false" ht="15" hidden="false" customHeight="false" outlineLevel="0" collapsed="false">
      <c r="A99" s="70" t="n">
        <v>43991</v>
      </c>
      <c r="B99" s="9" t="s">
        <v>387</v>
      </c>
      <c r="C99" s="71" t="n">
        <v>450</v>
      </c>
      <c r="D99" s="72" t="s">
        <v>104</v>
      </c>
      <c r="E99" s="73" t="s">
        <v>388</v>
      </c>
      <c r="F99" s="75"/>
      <c r="G99" s="75" t="s">
        <v>314</v>
      </c>
      <c r="H99" s="75"/>
      <c r="I99" s="104" t="s">
        <v>80</v>
      </c>
      <c r="J99" s="7" t="n">
        <v>0.628472222222222</v>
      </c>
      <c r="K99" s="7" t="n">
        <v>0.642361111111111</v>
      </c>
      <c r="L99" s="95"/>
      <c r="M99" s="78" t="s">
        <v>390</v>
      </c>
    </row>
    <row r="100" customFormat="false" ht="15" hidden="false" customHeight="false" outlineLevel="0" collapsed="false">
      <c r="A100" s="70" t="n">
        <v>43991</v>
      </c>
      <c r="B100" s="9" t="s">
        <v>742</v>
      </c>
      <c r="C100" s="71" t="n">
        <v>300</v>
      </c>
      <c r="D100" s="72" t="s">
        <v>104</v>
      </c>
      <c r="E100" s="73" t="s">
        <v>593</v>
      </c>
      <c r="F100" s="75"/>
      <c r="G100" s="75" t="s">
        <v>187</v>
      </c>
      <c r="H100" s="75"/>
      <c r="I100" s="104" t="s">
        <v>80</v>
      </c>
      <c r="J100" s="7" t="n">
        <v>0.745833333333333</v>
      </c>
      <c r="K100" s="7" t="n">
        <v>0.75625</v>
      </c>
      <c r="L100" s="95"/>
      <c r="M100" s="78" t="s">
        <v>594</v>
      </c>
    </row>
    <row r="101" customFormat="false" ht="15" hidden="false" customHeight="false" outlineLevel="0" collapsed="false">
      <c r="A101" s="70" t="n">
        <v>43992</v>
      </c>
      <c r="B101" s="9" t="s">
        <v>745</v>
      </c>
      <c r="C101" s="71" t="n">
        <v>300</v>
      </c>
      <c r="D101" s="72" t="s">
        <v>77</v>
      </c>
      <c r="E101" s="73" t="s">
        <v>746</v>
      </c>
      <c r="F101" s="75"/>
      <c r="G101" s="75" t="s">
        <v>100</v>
      </c>
      <c r="H101" s="75"/>
      <c r="I101" s="104" t="s">
        <v>80</v>
      </c>
      <c r="J101" s="7" t="n">
        <v>0.605555555555555</v>
      </c>
      <c r="K101" s="7" t="n">
        <v>0.620138888888889</v>
      </c>
      <c r="L101" s="95"/>
      <c r="M101" s="78" t="s">
        <v>747</v>
      </c>
    </row>
    <row r="102" customFormat="false" ht="15" hidden="false" customHeight="false" outlineLevel="0" collapsed="false">
      <c r="A102" s="70" t="n">
        <v>43992</v>
      </c>
      <c r="B102" s="9" t="s">
        <v>748</v>
      </c>
      <c r="C102" s="71" t="n">
        <v>400</v>
      </c>
      <c r="D102" s="72" t="s">
        <v>104</v>
      </c>
      <c r="E102" s="110" t="s">
        <v>749</v>
      </c>
      <c r="F102" s="75"/>
      <c r="G102" s="75" t="s">
        <v>131</v>
      </c>
      <c r="H102" s="75"/>
      <c r="I102" s="104" t="s">
        <v>80</v>
      </c>
      <c r="J102" s="7" t="n">
        <v>0.388194444444444</v>
      </c>
      <c r="K102" s="7" t="n">
        <v>0.414583333333333</v>
      </c>
      <c r="L102" s="95"/>
      <c r="M102" s="78" t="s">
        <v>750</v>
      </c>
    </row>
    <row r="103" customFormat="false" ht="15" hidden="false" customHeight="false" outlineLevel="0" collapsed="false">
      <c r="A103" s="70" t="n">
        <v>43992</v>
      </c>
      <c r="B103" s="9" t="s">
        <v>751</v>
      </c>
      <c r="C103" s="71" t="n">
        <v>350</v>
      </c>
      <c r="D103" s="72" t="s">
        <v>104</v>
      </c>
      <c r="E103" s="73" t="s">
        <v>752</v>
      </c>
      <c r="F103" s="75"/>
      <c r="G103" s="75" t="s">
        <v>131</v>
      </c>
      <c r="H103" s="75"/>
      <c r="I103" s="104" t="s">
        <v>80</v>
      </c>
      <c r="J103" s="7" t="n">
        <v>0.43125</v>
      </c>
      <c r="K103" s="7" t="n">
        <v>0.455555555555556</v>
      </c>
      <c r="L103" s="95"/>
      <c r="M103" s="78" t="s">
        <v>753</v>
      </c>
    </row>
    <row r="104" customFormat="false" ht="15" hidden="false" customHeight="false" outlineLevel="0" collapsed="false">
      <c r="A104" s="70" t="n">
        <v>43992</v>
      </c>
      <c r="B104" s="9" t="s">
        <v>754</v>
      </c>
      <c r="C104" s="71" t="n">
        <v>250</v>
      </c>
      <c r="D104" s="72" t="s">
        <v>729</v>
      </c>
      <c r="E104" s="73" t="s">
        <v>755</v>
      </c>
      <c r="F104" s="75" t="s">
        <v>756</v>
      </c>
      <c r="G104" s="75" t="s">
        <v>159</v>
      </c>
      <c r="H104" s="75"/>
      <c r="I104" s="104" t="s">
        <v>757</v>
      </c>
      <c r="J104" s="7" t="n">
        <v>0.36875</v>
      </c>
      <c r="K104" s="7" t="n">
        <v>0.36875</v>
      </c>
      <c r="L104" s="95"/>
      <c r="M104" s="78" t="s">
        <v>758</v>
      </c>
    </row>
    <row r="105" customFormat="false" ht="15" hidden="false" customHeight="false" outlineLevel="0" collapsed="false">
      <c r="A105" s="70" t="n">
        <v>43992</v>
      </c>
      <c r="B105" s="9" t="s">
        <v>759</v>
      </c>
      <c r="C105" s="71" t="n">
        <v>350</v>
      </c>
      <c r="D105" s="72" t="s">
        <v>729</v>
      </c>
      <c r="E105" s="73" t="s">
        <v>760</v>
      </c>
      <c r="F105" s="109" t="s">
        <v>761</v>
      </c>
      <c r="G105" s="75" t="s">
        <v>100</v>
      </c>
      <c r="H105" s="75"/>
      <c r="I105" s="104" t="s">
        <v>80</v>
      </c>
      <c r="J105" s="7" t="n">
        <v>0.514583333333333</v>
      </c>
      <c r="K105" s="7" t="n">
        <v>0.540972222222222</v>
      </c>
      <c r="L105" s="95"/>
      <c r="M105" s="78" t="s">
        <v>762</v>
      </c>
    </row>
    <row r="106" customFormat="false" ht="15" hidden="false" customHeight="false" outlineLevel="0" collapsed="false">
      <c r="A106" s="70" t="n">
        <v>43993</v>
      </c>
      <c r="B106" s="9" t="s">
        <v>773</v>
      </c>
      <c r="C106" s="71" t="n">
        <v>300</v>
      </c>
      <c r="D106" s="72" t="s">
        <v>77</v>
      </c>
      <c r="E106" s="73" t="s">
        <v>774</v>
      </c>
      <c r="F106" s="75"/>
      <c r="G106" s="75" t="s">
        <v>79</v>
      </c>
      <c r="H106" s="75"/>
      <c r="I106" s="104" t="s">
        <v>80</v>
      </c>
      <c r="J106" s="7" t="n">
        <v>0.428472222222222</v>
      </c>
      <c r="K106" s="7" t="n">
        <v>0.463888888888889</v>
      </c>
      <c r="L106" s="95"/>
      <c r="M106" s="78" t="s">
        <v>775</v>
      </c>
    </row>
    <row r="107" customFormat="false" ht="15" hidden="false" customHeight="false" outlineLevel="0" collapsed="false">
      <c r="A107" s="70" t="n">
        <v>43993</v>
      </c>
      <c r="B107" s="9" t="s">
        <v>776</v>
      </c>
      <c r="C107" s="71" t="n">
        <v>300</v>
      </c>
      <c r="D107" s="72" t="s">
        <v>77</v>
      </c>
      <c r="E107" s="73" t="s">
        <v>777</v>
      </c>
      <c r="F107" s="75"/>
      <c r="G107" s="75" t="s">
        <v>187</v>
      </c>
      <c r="H107" s="75"/>
      <c r="I107" s="104" t="s">
        <v>80</v>
      </c>
      <c r="J107" s="7" t="n">
        <v>0.538194444444444</v>
      </c>
      <c r="K107" s="7" t="n">
        <v>0.565972222222222</v>
      </c>
      <c r="L107" s="95"/>
      <c r="M107" s="78" t="s">
        <v>778</v>
      </c>
    </row>
    <row r="108" customFormat="false" ht="15" hidden="false" customHeight="false" outlineLevel="0" collapsed="false">
      <c r="A108" s="70" t="n">
        <v>43993</v>
      </c>
      <c r="B108" s="9" t="s">
        <v>779</v>
      </c>
      <c r="C108" s="71" t="n">
        <v>350</v>
      </c>
      <c r="D108" s="72" t="s">
        <v>104</v>
      </c>
      <c r="E108" s="73" t="s">
        <v>780</v>
      </c>
      <c r="F108" s="75"/>
      <c r="G108" s="75" t="s">
        <v>100</v>
      </c>
      <c r="H108" s="75"/>
      <c r="I108" s="104" t="s">
        <v>80</v>
      </c>
      <c r="J108" s="7" t="n">
        <v>0.373611111111111</v>
      </c>
      <c r="K108" s="7" t="n">
        <v>0.3875</v>
      </c>
      <c r="L108" s="95"/>
      <c r="M108" s="78" t="s">
        <v>781</v>
      </c>
    </row>
    <row r="109" customFormat="false" ht="15" hidden="false" customHeight="false" outlineLevel="0" collapsed="false">
      <c r="A109" s="70" t="n">
        <v>43993</v>
      </c>
      <c r="B109" s="9" t="s">
        <v>782</v>
      </c>
      <c r="C109" s="71" t="n">
        <v>300</v>
      </c>
      <c r="D109" s="72" t="s">
        <v>104</v>
      </c>
      <c r="E109" s="73" t="s">
        <v>382</v>
      </c>
      <c r="F109" s="75" t="s">
        <v>381</v>
      </c>
      <c r="G109" s="75" t="s">
        <v>183</v>
      </c>
      <c r="H109" s="75"/>
      <c r="I109" s="104" t="s">
        <v>80</v>
      </c>
      <c r="J109" s="7" t="n">
        <v>0.593055555555556</v>
      </c>
      <c r="K109" s="7" t="n">
        <v>0.618055555555556</v>
      </c>
      <c r="L109" s="95"/>
      <c r="M109" s="78" t="s">
        <v>783</v>
      </c>
    </row>
    <row r="110" customFormat="false" ht="15" hidden="false" customHeight="false" outlineLevel="0" collapsed="false">
      <c r="A110" s="70" t="n">
        <v>43993</v>
      </c>
      <c r="B110" s="9" t="s">
        <v>784</v>
      </c>
      <c r="C110" s="71" t="n">
        <v>300</v>
      </c>
      <c r="D110" s="72" t="s">
        <v>104</v>
      </c>
      <c r="E110" s="73" t="s">
        <v>785</v>
      </c>
      <c r="F110" s="75" t="s">
        <v>784</v>
      </c>
      <c r="G110" s="75" t="s">
        <v>183</v>
      </c>
      <c r="H110" s="75"/>
      <c r="I110" s="104" t="s">
        <v>80</v>
      </c>
      <c r="J110" s="7" t="n">
        <v>0.663194444444444</v>
      </c>
      <c r="K110" s="7" t="n">
        <v>0.679166666666667</v>
      </c>
      <c r="L110" s="95"/>
      <c r="M110" s="78" t="s">
        <v>786</v>
      </c>
    </row>
    <row r="111" customFormat="false" ht="15" hidden="false" customHeight="false" outlineLevel="0" collapsed="false">
      <c r="A111" s="70" t="n">
        <v>43993</v>
      </c>
      <c r="B111" s="9" t="s">
        <v>787</v>
      </c>
      <c r="C111" s="71" t="n">
        <v>300</v>
      </c>
      <c r="D111" s="72" t="s">
        <v>104</v>
      </c>
      <c r="E111" s="73" t="s">
        <v>382</v>
      </c>
      <c r="F111" s="75" t="s">
        <v>381</v>
      </c>
      <c r="G111" s="75" t="s">
        <v>183</v>
      </c>
      <c r="H111" s="75"/>
      <c r="I111" s="104" t="s">
        <v>80</v>
      </c>
      <c r="J111" s="7" t="n">
        <v>0.696527777777778</v>
      </c>
      <c r="K111" s="7" t="n">
        <v>0.711111111111111</v>
      </c>
      <c r="L111" s="95"/>
      <c r="M111" s="78" t="s">
        <v>788</v>
      </c>
    </row>
    <row r="112" customFormat="false" ht="15" hidden="false" customHeight="false" outlineLevel="0" collapsed="false">
      <c r="A112" s="70" t="n">
        <v>43994</v>
      </c>
      <c r="B112" s="9" t="s">
        <v>796</v>
      </c>
      <c r="C112" s="71" t="n">
        <v>1300</v>
      </c>
      <c r="D112" s="72" t="s">
        <v>606</v>
      </c>
      <c r="E112" s="73" t="s">
        <v>797</v>
      </c>
      <c r="F112" s="75"/>
      <c r="G112" s="75" t="s">
        <v>798</v>
      </c>
      <c r="H112" s="75"/>
      <c r="I112" s="104" t="s">
        <v>80</v>
      </c>
      <c r="J112" s="7" t="n">
        <v>0.469444444444444</v>
      </c>
      <c r="K112" s="113" t="n">
        <v>0.557638888888889</v>
      </c>
      <c r="L112" s="95"/>
      <c r="M112" s="78" t="s">
        <v>800</v>
      </c>
    </row>
    <row r="113" customFormat="false" ht="15" hidden="false" customHeight="false" outlineLevel="0" collapsed="false">
      <c r="A113" s="70" t="n">
        <v>43994</v>
      </c>
      <c r="B113" s="9" t="s">
        <v>801</v>
      </c>
      <c r="C113" s="71" t="n">
        <v>300</v>
      </c>
      <c r="D113" s="72" t="s">
        <v>77</v>
      </c>
      <c r="E113" s="73" t="s">
        <v>802</v>
      </c>
      <c r="F113" s="75"/>
      <c r="G113" s="75" t="s">
        <v>113</v>
      </c>
      <c r="H113" s="75"/>
      <c r="I113" s="104" t="s">
        <v>80</v>
      </c>
      <c r="J113" s="7" t="n">
        <v>0.322916666666667</v>
      </c>
      <c r="K113" s="7" t="n">
        <v>0.355555555555556</v>
      </c>
      <c r="L113" s="95"/>
      <c r="M113" s="78" t="s">
        <v>803</v>
      </c>
    </row>
    <row r="114" customFormat="false" ht="15" hidden="false" customHeight="false" outlineLevel="0" collapsed="false">
      <c r="A114" s="70" t="n">
        <v>43994</v>
      </c>
      <c r="B114" s="9" t="s">
        <v>804</v>
      </c>
      <c r="C114" s="71" t="n">
        <v>400</v>
      </c>
      <c r="D114" s="72" t="s">
        <v>104</v>
      </c>
      <c r="E114" s="73" t="s">
        <v>805</v>
      </c>
      <c r="F114" s="75" t="s">
        <v>804</v>
      </c>
      <c r="G114" s="75" t="s">
        <v>79</v>
      </c>
      <c r="H114" s="75"/>
      <c r="I114" s="104" t="s">
        <v>80</v>
      </c>
      <c r="J114" s="7" t="n">
        <v>0.377777777777778</v>
      </c>
      <c r="K114" s="7" t="n">
        <v>0.394444444444444</v>
      </c>
      <c r="L114" s="95"/>
      <c r="M114" s="78" t="s">
        <v>806</v>
      </c>
    </row>
    <row r="115" customFormat="false" ht="15" hidden="false" customHeight="false" outlineLevel="0" collapsed="false">
      <c r="A115" s="70" t="n">
        <v>43995</v>
      </c>
      <c r="B115" s="9" t="s">
        <v>810</v>
      </c>
      <c r="C115" s="71" t="n">
        <v>350</v>
      </c>
      <c r="D115" s="72" t="s">
        <v>77</v>
      </c>
      <c r="E115" s="73" t="s">
        <v>811</v>
      </c>
      <c r="F115" s="75"/>
      <c r="G115" s="75" t="s">
        <v>79</v>
      </c>
      <c r="H115" s="75"/>
      <c r="I115" s="104" t="s">
        <v>80</v>
      </c>
      <c r="J115" s="7" t="n">
        <v>0.403472222222222</v>
      </c>
      <c r="K115" s="7" t="n">
        <v>0.409722222222222</v>
      </c>
      <c r="L115" s="95"/>
      <c r="M115" s="78" t="s">
        <v>812</v>
      </c>
    </row>
    <row r="116" customFormat="false" ht="15" hidden="false" customHeight="false" outlineLevel="0" collapsed="false">
      <c r="A116" s="70" t="n">
        <v>43995</v>
      </c>
      <c r="B116" s="9" t="s">
        <v>204</v>
      </c>
      <c r="C116" s="71" t="n">
        <v>400</v>
      </c>
      <c r="D116" s="72" t="s">
        <v>104</v>
      </c>
      <c r="E116" s="73" t="s">
        <v>205</v>
      </c>
      <c r="F116" s="75" t="s">
        <v>204</v>
      </c>
      <c r="G116" s="75" t="s">
        <v>79</v>
      </c>
      <c r="H116" s="75"/>
      <c r="I116" s="104" t="s">
        <v>80</v>
      </c>
      <c r="J116" s="7" t="n">
        <v>0.536805555555556</v>
      </c>
      <c r="K116" s="7" t="n">
        <v>0.557638888888889</v>
      </c>
      <c r="L116" s="95"/>
      <c r="M116" s="78" t="s">
        <v>207</v>
      </c>
    </row>
    <row r="117" customFormat="false" ht="15" hidden="false" customHeight="false" outlineLevel="0" collapsed="false">
      <c r="A117" s="70" t="n">
        <v>43997</v>
      </c>
      <c r="B117" s="9" t="s">
        <v>817</v>
      </c>
      <c r="C117" s="71" t="n">
        <v>300</v>
      </c>
      <c r="D117" s="72" t="s">
        <v>77</v>
      </c>
      <c r="E117" s="73" t="s">
        <v>818</v>
      </c>
      <c r="F117" s="75"/>
      <c r="G117" s="75" t="s">
        <v>79</v>
      </c>
      <c r="H117" s="75"/>
      <c r="I117" s="104" t="s">
        <v>80</v>
      </c>
      <c r="J117" s="7" t="n">
        <v>0.429166666666667</v>
      </c>
      <c r="K117" s="7" t="n">
        <v>0.436111111111111</v>
      </c>
      <c r="L117" s="95"/>
      <c r="M117" s="78" t="s">
        <v>819</v>
      </c>
    </row>
    <row r="118" customFormat="false" ht="15" hidden="false" customHeight="false" outlineLevel="0" collapsed="false">
      <c r="A118" s="70" t="n">
        <v>43997</v>
      </c>
      <c r="B118" s="9" t="s">
        <v>825</v>
      </c>
      <c r="C118" s="71" t="n">
        <v>450</v>
      </c>
      <c r="D118" s="72" t="s">
        <v>104</v>
      </c>
      <c r="E118" s="73" t="s">
        <v>826</v>
      </c>
      <c r="F118" s="75"/>
      <c r="G118" s="75" t="s">
        <v>79</v>
      </c>
      <c r="H118" s="75"/>
      <c r="I118" s="104" t="s">
        <v>80</v>
      </c>
      <c r="J118" s="7" t="n">
        <v>0.504166666666667</v>
      </c>
      <c r="K118" s="7" t="n">
        <v>0.507638888888889</v>
      </c>
      <c r="L118" s="95"/>
      <c r="M118" s="78" t="s">
        <v>828</v>
      </c>
    </row>
    <row r="119" customFormat="false" ht="15" hidden="false" customHeight="false" outlineLevel="0" collapsed="false">
      <c r="A119" s="70" t="n">
        <v>43998</v>
      </c>
      <c r="B119" s="9" t="s">
        <v>833</v>
      </c>
      <c r="C119" s="71" t="n">
        <v>400</v>
      </c>
      <c r="D119" s="72" t="s">
        <v>104</v>
      </c>
      <c r="E119" s="73" t="s">
        <v>834</v>
      </c>
      <c r="F119" s="75"/>
      <c r="G119" s="75" t="s">
        <v>131</v>
      </c>
      <c r="H119" s="75"/>
      <c r="I119" s="104" t="s">
        <v>80</v>
      </c>
      <c r="J119" s="7" t="n">
        <v>0.382638888888889</v>
      </c>
      <c r="K119" s="7" t="n">
        <v>0.425694444444444</v>
      </c>
      <c r="L119" s="95"/>
      <c r="M119" s="78" t="s">
        <v>835</v>
      </c>
    </row>
    <row r="120" customFormat="false" ht="15" hidden="false" customHeight="false" outlineLevel="0" collapsed="false">
      <c r="A120" s="70" t="n">
        <v>43998</v>
      </c>
      <c r="B120" s="9" t="s">
        <v>836</v>
      </c>
      <c r="C120" s="71" t="n">
        <v>350</v>
      </c>
      <c r="D120" s="72" t="s">
        <v>104</v>
      </c>
      <c r="E120" s="73" t="s">
        <v>837</v>
      </c>
      <c r="F120" s="75"/>
      <c r="G120" s="75" t="s">
        <v>187</v>
      </c>
      <c r="H120" s="75"/>
      <c r="I120" s="104" t="s">
        <v>80</v>
      </c>
      <c r="J120" s="7" t="n">
        <v>0.449305555555556</v>
      </c>
      <c r="K120" s="7" t="n">
        <v>0.495138888888889</v>
      </c>
      <c r="L120" s="95"/>
      <c r="M120" s="78" t="s">
        <v>838</v>
      </c>
    </row>
    <row r="121" customFormat="false" ht="15" hidden="false" customHeight="false" outlineLevel="0" collapsed="false">
      <c r="A121" s="70" t="n">
        <v>43999</v>
      </c>
      <c r="B121" s="9" t="s">
        <v>845</v>
      </c>
      <c r="C121" s="71" t="n">
        <v>450</v>
      </c>
      <c r="D121" s="72" t="s">
        <v>104</v>
      </c>
      <c r="E121" s="73" t="s">
        <v>846</v>
      </c>
      <c r="F121" s="75"/>
      <c r="G121" s="75" t="s">
        <v>113</v>
      </c>
      <c r="H121" s="75"/>
      <c r="I121" s="104" t="s">
        <v>80</v>
      </c>
      <c r="J121" s="7" t="n">
        <v>0.539583333333333</v>
      </c>
      <c r="K121" s="7" t="n">
        <v>0.569444444444444</v>
      </c>
      <c r="L121" s="95"/>
      <c r="M121" s="78" t="s">
        <v>847</v>
      </c>
    </row>
    <row r="122" customFormat="false" ht="15" hidden="false" customHeight="false" outlineLevel="0" collapsed="false">
      <c r="A122" s="70" t="n">
        <v>43999</v>
      </c>
      <c r="B122" s="9" t="s">
        <v>848</v>
      </c>
      <c r="C122" s="71" t="n">
        <v>400</v>
      </c>
      <c r="D122" s="72" t="s">
        <v>104</v>
      </c>
      <c r="E122" s="73" t="s">
        <v>849</v>
      </c>
      <c r="F122" s="75"/>
      <c r="G122" s="75" t="s">
        <v>183</v>
      </c>
      <c r="H122" s="75"/>
      <c r="I122" s="104" t="s">
        <v>80</v>
      </c>
      <c r="J122" s="7" t="n">
        <v>0.665972222222222</v>
      </c>
      <c r="K122" s="7" t="n">
        <v>0.681944444444444</v>
      </c>
      <c r="L122" s="95"/>
      <c r="M122" s="78" t="s">
        <v>850</v>
      </c>
    </row>
    <row r="123" customFormat="false" ht="15" hidden="false" customHeight="false" outlineLevel="0" collapsed="false">
      <c r="A123" s="70" t="n">
        <v>43999</v>
      </c>
      <c r="B123" s="9" t="s">
        <v>851</v>
      </c>
      <c r="C123" s="71" t="n">
        <v>400</v>
      </c>
      <c r="D123" s="72" t="s">
        <v>104</v>
      </c>
      <c r="E123" s="73" t="s">
        <v>852</v>
      </c>
      <c r="F123" s="75"/>
      <c r="G123" s="75" t="s">
        <v>183</v>
      </c>
      <c r="H123" s="75"/>
      <c r="I123" s="104" t="s">
        <v>80</v>
      </c>
      <c r="J123" s="7" t="n">
        <v>0.727777777777778</v>
      </c>
      <c r="K123" s="7" t="n">
        <v>0.730555555555556</v>
      </c>
      <c r="L123" s="95"/>
      <c r="M123" s="78" t="s">
        <v>853</v>
      </c>
    </row>
    <row r="124" customFormat="false" ht="15" hidden="false" customHeight="false" outlineLevel="0" collapsed="false">
      <c r="A124" s="70" t="n">
        <v>43999</v>
      </c>
      <c r="B124" s="9" t="s">
        <v>204</v>
      </c>
      <c r="C124" s="71" t="n">
        <v>400</v>
      </c>
      <c r="D124" s="72" t="s">
        <v>104</v>
      </c>
      <c r="E124" s="73" t="s">
        <v>205</v>
      </c>
      <c r="F124" s="75" t="s">
        <v>204</v>
      </c>
      <c r="G124" s="75" t="s">
        <v>79</v>
      </c>
      <c r="H124" s="75"/>
      <c r="I124" s="104" t="s">
        <v>80</v>
      </c>
      <c r="J124" s="7" t="n">
        <v>0.771527777777778</v>
      </c>
      <c r="K124" s="7" t="n">
        <v>0.80625</v>
      </c>
      <c r="L124" s="95"/>
      <c r="M124" s="78" t="s">
        <v>207</v>
      </c>
    </row>
    <row r="125" customFormat="false" ht="15" hidden="false" customHeight="false" outlineLevel="0" collapsed="false">
      <c r="A125" s="70" t="n">
        <v>43999</v>
      </c>
      <c r="B125" s="9" t="s">
        <v>854</v>
      </c>
      <c r="C125" s="71" t="n">
        <v>850</v>
      </c>
      <c r="D125" s="72" t="s">
        <v>729</v>
      </c>
      <c r="E125" s="73" t="s">
        <v>855</v>
      </c>
      <c r="F125" s="75" t="s">
        <v>856</v>
      </c>
      <c r="G125" s="109" t="s">
        <v>131</v>
      </c>
      <c r="H125" s="75"/>
      <c r="I125" s="104" t="s">
        <v>80</v>
      </c>
      <c r="J125" s="7" t="n">
        <v>0.364583333333333</v>
      </c>
      <c r="K125" s="7" t="n">
        <v>0.406944444444444</v>
      </c>
      <c r="L125" s="95"/>
      <c r="M125" s="117" t="s">
        <v>858</v>
      </c>
    </row>
    <row r="126" customFormat="false" ht="15" hidden="false" customHeight="false" outlineLevel="0" collapsed="false">
      <c r="A126" s="70" t="n">
        <v>44000</v>
      </c>
      <c r="B126" s="9" t="s">
        <v>871</v>
      </c>
      <c r="C126" s="71" t="n">
        <v>450</v>
      </c>
      <c r="D126" s="72" t="s">
        <v>104</v>
      </c>
      <c r="E126" s="73" t="s">
        <v>872</v>
      </c>
      <c r="F126" s="75"/>
      <c r="G126" s="75" t="s">
        <v>113</v>
      </c>
      <c r="H126" s="75"/>
      <c r="I126" s="104" t="s">
        <v>80</v>
      </c>
      <c r="J126" s="7" t="n">
        <v>0.6375</v>
      </c>
      <c r="K126" s="7" t="n">
        <v>0.649305555555556</v>
      </c>
      <c r="L126" s="95"/>
      <c r="M126" s="78" t="s">
        <v>873</v>
      </c>
    </row>
    <row r="127" customFormat="false" ht="15" hidden="false" customHeight="false" outlineLevel="0" collapsed="false">
      <c r="A127" s="70" t="n">
        <v>44000</v>
      </c>
      <c r="B127" s="9" t="s">
        <v>874</v>
      </c>
      <c r="C127" s="71" t="n">
        <v>350</v>
      </c>
      <c r="D127" s="72" t="s">
        <v>104</v>
      </c>
      <c r="E127" s="73" t="s">
        <v>875</v>
      </c>
      <c r="F127" s="75"/>
      <c r="G127" s="75" t="s">
        <v>876</v>
      </c>
      <c r="H127" s="75"/>
      <c r="I127" s="104" t="s">
        <v>80</v>
      </c>
      <c r="J127" s="7" t="n">
        <v>0.691666666666667</v>
      </c>
      <c r="K127" s="7" t="n">
        <v>0.693055555555556</v>
      </c>
      <c r="L127" s="95"/>
      <c r="M127" s="78" t="s">
        <v>877</v>
      </c>
    </row>
    <row r="128" customFormat="false" ht="15" hidden="false" customHeight="false" outlineLevel="0" collapsed="false">
      <c r="A128" s="70" t="n">
        <v>44000</v>
      </c>
      <c r="B128" s="9" t="s">
        <v>878</v>
      </c>
      <c r="C128" s="71" t="n">
        <v>450</v>
      </c>
      <c r="D128" s="72" t="s">
        <v>729</v>
      </c>
      <c r="E128" s="73" t="s">
        <v>879</v>
      </c>
      <c r="F128" s="75" t="s">
        <v>233</v>
      </c>
      <c r="G128" s="75" t="s">
        <v>79</v>
      </c>
      <c r="H128" s="75"/>
      <c r="I128" s="104" t="s">
        <v>757</v>
      </c>
      <c r="J128" s="7" t="n">
        <v>0.44375</v>
      </c>
      <c r="K128" s="7" t="n">
        <v>0.44375</v>
      </c>
      <c r="L128" s="95"/>
      <c r="M128" s="78" t="s">
        <v>880</v>
      </c>
    </row>
    <row r="129" customFormat="false" ht="15" hidden="false" customHeight="false" outlineLevel="0" collapsed="false">
      <c r="A129" s="70" t="n">
        <v>44002</v>
      </c>
      <c r="B129" s="9" t="s">
        <v>897</v>
      </c>
      <c r="C129" s="71" t="n">
        <v>250</v>
      </c>
      <c r="D129" s="72" t="s">
        <v>898</v>
      </c>
      <c r="E129" s="73" t="s">
        <v>899</v>
      </c>
      <c r="F129" s="75" t="s">
        <v>897</v>
      </c>
      <c r="G129" s="75" t="s">
        <v>79</v>
      </c>
      <c r="H129" s="75"/>
      <c r="I129" s="104" t="s">
        <v>80</v>
      </c>
      <c r="J129" s="7" t="n">
        <v>0.500694444444444</v>
      </c>
      <c r="K129" s="7" t="n">
        <v>0.522222222222222</v>
      </c>
      <c r="L129" s="95"/>
      <c r="M129" s="78" t="s">
        <v>900</v>
      </c>
    </row>
    <row r="130" customFormat="false" ht="15" hidden="false" customHeight="false" outlineLevel="0" collapsed="false">
      <c r="A130" s="70" t="n">
        <v>44002</v>
      </c>
      <c r="B130" s="9" t="s">
        <v>897</v>
      </c>
      <c r="C130" s="71" t="n">
        <v>250</v>
      </c>
      <c r="D130" s="72" t="s">
        <v>898</v>
      </c>
      <c r="E130" s="73" t="s">
        <v>899</v>
      </c>
      <c r="F130" s="75" t="s">
        <v>897</v>
      </c>
      <c r="G130" s="75" t="s">
        <v>79</v>
      </c>
      <c r="H130" s="75"/>
      <c r="I130" s="104" t="s">
        <v>80</v>
      </c>
      <c r="J130" s="7" t="n">
        <v>0.5375</v>
      </c>
      <c r="K130" s="7" t="n">
        <v>0.540277777777778</v>
      </c>
      <c r="L130" s="95"/>
      <c r="M130" s="78" t="s">
        <v>901</v>
      </c>
    </row>
    <row r="131" customFormat="false" ht="15" hidden="false" customHeight="false" outlineLevel="0" collapsed="false">
      <c r="A131" s="70" t="n">
        <v>44002</v>
      </c>
      <c r="B131" s="9" t="s">
        <v>902</v>
      </c>
      <c r="C131" s="71" t="n">
        <v>250</v>
      </c>
      <c r="D131" s="72" t="s">
        <v>898</v>
      </c>
      <c r="E131" s="73" t="s">
        <v>899</v>
      </c>
      <c r="F131" s="75" t="s">
        <v>897</v>
      </c>
      <c r="G131" s="75" t="s">
        <v>79</v>
      </c>
      <c r="H131" s="75"/>
      <c r="I131" s="104" t="s">
        <v>80</v>
      </c>
      <c r="J131" s="7" t="n">
        <v>0.564583333333333</v>
      </c>
      <c r="K131" s="7" t="n">
        <v>0.570833333333333</v>
      </c>
      <c r="L131" s="95"/>
      <c r="M131" s="78" t="s">
        <v>903</v>
      </c>
    </row>
    <row r="132" customFormat="false" ht="15" hidden="false" customHeight="false" outlineLevel="0" collapsed="false">
      <c r="A132" s="70" t="n">
        <v>44002</v>
      </c>
      <c r="B132" s="9" t="s">
        <v>897</v>
      </c>
      <c r="C132" s="71" t="n">
        <v>250</v>
      </c>
      <c r="D132" s="72" t="s">
        <v>898</v>
      </c>
      <c r="E132" s="73" t="s">
        <v>899</v>
      </c>
      <c r="F132" s="75" t="s">
        <v>897</v>
      </c>
      <c r="G132" s="75" t="s">
        <v>79</v>
      </c>
      <c r="H132" s="75"/>
      <c r="I132" s="104" t="s">
        <v>80</v>
      </c>
      <c r="J132" s="7" t="n">
        <v>0.601388888888889</v>
      </c>
      <c r="K132" s="7" t="n">
        <v>0.605555555555555</v>
      </c>
      <c r="L132" s="95"/>
      <c r="M132" s="78" t="s">
        <v>904</v>
      </c>
    </row>
    <row r="133" customFormat="false" ht="15" hidden="false" customHeight="false" outlineLevel="0" collapsed="false">
      <c r="A133" s="70" t="n">
        <v>44002</v>
      </c>
      <c r="B133" s="9" t="s">
        <v>897</v>
      </c>
      <c r="C133" s="71" t="n">
        <v>50</v>
      </c>
      <c r="D133" s="72" t="s">
        <v>898</v>
      </c>
      <c r="E133" s="73" t="s">
        <v>899</v>
      </c>
      <c r="F133" s="75" t="s">
        <v>897</v>
      </c>
      <c r="G133" s="75" t="s">
        <v>79</v>
      </c>
      <c r="H133" s="75"/>
      <c r="I133" s="104" t="s">
        <v>80</v>
      </c>
      <c r="J133" s="7" t="n">
        <v>0.619444444444444</v>
      </c>
      <c r="K133" s="7" t="n">
        <v>0.621527777777778</v>
      </c>
      <c r="L133" s="95"/>
      <c r="M133" s="78" t="s">
        <v>905</v>
      </c>
    </row>
    <row r="134" customFormat="false" ht="15" hidden="false" customHeight="false" outlineLevel="0" collapsed="false">
      <c r="A134" s="70" t="n">
        <v>44002</v>
      </c>
      <c r="B134" s="9" t="s">
        <v>204</v>
      </c>
      <c r="C134" s="71" t="n">
        <v>400</v>
      </c>
      <c r="D134" s="72" t="s">
        <v>104</v>
      </c>
      <c r="E134" s="73" t="s">
        <v>205</v>
      </c>
      <c r="F134" s="75" t="s">
        <v>204</v>
      </c>
      <c r="G134" s="75" t="s">
        <v>79</v>
      </c>
      <c r="H134" s="75"/>
      <c r="I134" s="104" t="s">
        <v>80</v>
      </c>
      <c r="J134" s="7" t="n">
        <v>0.704861111111111</v>
      </c>
      <c r="K134" s="7" t="n">
        <v>0.731944444444444</v>
      </c>
      <c r="L134" s="95"/>
      <c r="M134" s="78" t="s">
        <v>207</v>
      </c>
    </row>
    <row r="135" customFormat="false" ht="15" hidden="false" customHeight="false" outlineLevel="0" collapsed="false">
      <c r="A135" s="70" t="n">
        <v>44004</v>
      </c>
      <c r="B135" s="9" t="s">
        <v>915</v>
      </c>
      <c r="C135" s="71" t="n">
        <v>300</v>
      </c>
      <c r="D135" s="72" t="s">
        <v>821</v>
      </c>
      <c r="E135" s="73" t="s">
        <v>916</v>
      </c>
      <c r="F135" s="75" t="s">
        <v>917</v>
      </c>
      <c r="G135" s="75" t="s">
        <v>183</v>
      </c>
      <c r="H135" s="75"/>
      <c r="I135" s="104" t="s">
        <v>757</v>
      </c>
      <c r="J135" s="7" t="n">
        <v>0.653472222222222</v>
      </c>
      <c r="K135" s="7" t="n">
        <v>0.653472222222222</v>
      </c>
      <c r="L135" s="95"/>
      <c r="M135" s="78" t="s">
        <v>918</v>
      </c>
    </row>
    <row r="136" customFormat="false" ht="15" hidden="false" customHeight="false" outlineLevel="0" collapsed="false">
      <c r="A136" s="70" t="n">
        <v>44004</v>
      </c>
      <c r="B136" s="9" t="s">
        <v>919</v>
      </c>
      <c r="C136" s="71" t="n">
        <v>300</v>
      </c>
      <c r="D136" s="72" t="s">
        <v>104</v>
      </c>
      <c r="E136" s="73" t="s">
        <v>920</v>
      </c>
      <c r="F136" s="75"/>
      <c r="G136" s="75" t="s">
        <v>183</v>
      </c>
      <c r="H136" s="75"/>
      <c r="I136" s="104" t="s">
        <v>80</v>
      </c>
      <c r="J136" s="7" t="n">
        <v>0.544444444444444</v>
      </c>
      <c r="K136" s="7" t="n">
        <v>0.567361111111111</v>
      </c>
      <c r="L136" s="95"/>
      <c r="M136" s="78" t="s">
        <v>921</v>
      </c>
    </row>
    <row r="137" customFormat="false" ht="15" hidden="false" customHeight="false" outlineLevel="0" collapsed="false">
      <c r="A137" s="70" t="n">
        <v>44004</v>
      </c>
      <c r="B137" s="9" t="s">
        <v>919</v>
      </c>
      <c r="C137" s="71" t="n">
        <v>300</v>
      </c>
      <c r="D137" s="72" t="s">
        <v>104</v>
      </c>
      <c r="E137" s="73" t="s">
        <v>922</v>
      </c>
      <c r="F137" s="75"/>
      <c r="G137" s="75" t="s">
        <v>183</v>
      </c>
      <c r="H137" s="75"/>
      <c r="I137" s="104" t="s">
        <v>80</v>
      </c>
      <c r="J137" s="7" t="n">
        <v>0.583333333333333</v>
      </c>
      <c r="K137" s="7" t="n">
        <v>0.592361111111111</v>
      </c>
      <c r="L137" s="95"/>
      <c r="M137" s="78" t="s">
        <v>921</v>
      </c>
    </row>
    <row r="138" customFormat="false" ht="15" hidden="false" customHeight="false" outlineLevel="0" collapsed="false">
      <c r="A138" s="70" t="n">
        <v>44004</v>
      </c>
      <c r="B138" s="9" t="s">
        <v>919</v>
      </c>
      <c r="C138" s="71" t="n">
        <v>300</v>
      </c>
      <c r="D138" s="72" t="s">
        <v>104</v>
      </c>
      <c r="E138" s="73" t="s">
        <v>923</v>
      </c>
      <c r="F138" s="75"/>
      <c r="G138" s="75" t="s">
        <v>183</v>
      </c>
      <c r="H138" s="75"/>
      <c r="I138" s="104" t="s">
        <v>80</v>
      </c>
      <c r="J138" s="7" t="n">
        <v>0.620138888888889</v>
      </c>
      <c r="K138" s="7" t="n">
        <v>0.622222222222222</v>
      </c>
      <c r="L138" s="95"/>
      <c r="M138" s="78" t="s">
        <v>921</v>
      </c>
    </row>
    <row r="139" customFormat="false" ht="15" hidden="false" customHeight="false" outlineLevel="0" collapsed="false">
      <c r="A139" s="70" t="n">
        <v>44004</v>
      </c>
      <c r="B139" s="9" t="s">
        <v>924</v>
      </c>
      <c r="C139" s="71" t="n">
        <v>450</v>
      </c>
      <c r="D139" s="72" t="s">
        <v>104</v>
      </c>
      <c r="E139" s="73" t="s">
        <v>925</v>
      </c>
      <c r="F139" s="75"/>
      <c r="G139" s="75" t="s">
        <v>183</v>
      </c>
      <c r="H139" s="75"/>
      <c r="I139" s="104" t="s">
        <v>80</v>
      </c>
      <c r="J139" s="7" t="n">
        <v>0.65625</v>
      </c>
      <c r="K139" s="7" t="n">
        <v>0.698611111111111</v>
      </c>
      <c r="L139" s="95"/>
      <c r="M139" s="78" t="s">
        <v>926</v>
      </c>
    </row>
    <row r="140" customFormat="false" ht="15" hidden="false" customHeight="false" outlineLevel="0" collapsed="false">
      <c r="A140" s="70" t="n">
        <v>44004</v>
      </c>
      <c r="B140" s="9" t="s">
        <v>927</v>
      </c>
      <c r="C140" s="71" t="n">
        <v>400</v>
      </c>
      <c r="D140" s="72" t="s">
        <v>104</v>
      </c>
      <c r="E140" s="73" t="s">
        <v>928</v>
      </c>
      <c r="F140" s="75"/>
      <c r="G140" s="75" t="s">
        <v>113</v>
      </c>
      <c r="H140" s="75"/>
      <c r="I140" s="104" t="s">
        <v>80</v>
      </c>
      <c r="J140" s="7" t="n">
        <v>0.7875</v>
      </c>
      <c r="K140" s="7" t="n">
        <v>0.813194444444444</v>
      </c>
      <c r="L140" s="95"/>
      <c r="M140" s="78" t="s">
        <v>930</v>
      </c>
    </row>
    <row r="141" customFormat="false" ht="15" hidden="false" customHeight="false" outlineLevel="0" collapsed="false">
      <c r="A141" s="70" t="n">
        <v>44005</v>
      </c>
      <c r="B141" s="9" t="s">
        <v>938</v>
      </c>
      <c r="C141" s="71" t="n">
        <v>300</v>
      </c>
      <c r="D141" s="72" t="s">
        <v>77</v>
      </c>
      <c r="E141" s="73" t="s">
        <v>939</v>
      </c>
      <c r="F141" s="75"/>
      <c r="G141" s="75" t="s">
        <v>159</v>
      </c>
      <c r="H141" s="75"/>
      <c r="I141" s="104" t="s">
        <v>80</v>
      </c>
      <c r="J141" s="7" t="n">
        <v>0.459722222222222</v>
      </c>
      <c r="K141" s="7" t="n">
        <v>0.471527777777778</v>
      </c>
      <c r="L141" s="95"/>
      <c r="M141" s="78" t="s">
        <v>940</v>
      </c>
    </row>
    <row r="142" customFormat="false" ht="15" hidden="false" customHeight="false" outlineLevel="0" collapsed="false">
      <c r="A142" s="70" t="n">
        <v>44005</v>
      </c>
      <c r="B142" s="9" t="s">
        <v>941</v>
      </c>
      <c r="C142" s="71" t="n">
        <v>300</v>
      </c>
      <c r="D142" s="72" t="s">
        <v>77</v>
      </c>
      <c r="E142" s="73" t="s">
        <v>942</v>
      </c>
      <c r="F142" s="75"/>
      <c r="G142" s="75" t="s">
        <v>159</v>
      </c>
      <c r="H142" s="75"/>
      <c r="I142" s="104" t="s">
        <v>80</v>
      </c>
      <c r="J142" s="7" t="n">
        <v>0.680555555555555</v>
      </c>
      <c r="K142" s="7" t="n">
        <v>0.694444444444444</v>
      </c>
      <c r="L142" s="95"/>
      <c r="M142" s="78" t="s">
        <v>943</v>
      </c>
    </row>
    <row r="143" customFormat="false" ht="15" hidden="false" customHeight="false" outlineLevel="0" collapsed="false">
      <c r="A143" s="70" t="n">
        <v>44005</v>
      </c>
      <c r="B143" s="9" t="s">
        <v>944</v>
      </c>
      <c r="C143" s="71" t="n">
        <v>300</v>
      </c>
      <c r="D143" s="72" t="s">
        <v>77</v>
      </c>
      <c r="E143" s="73" t="s">
        <v>945</v>
      </c>
      <c r="F143" s="75"/>
      <c r="G143" s="75" t="s">
        <v>187</v>
      </c>
      <c r="H143" s="75"/>
      <c r="I143" s="104" t="s">
        <v>80</v>
      </c>
      <c r="J143" s="7" t="n">
        <v>0.735416666666667</v>
      </c>
      <c r="K143" s="7" t="n">
        <v>0.753472222222222</v>
      </c>
      <c r="L143" s="95"/>
      <c r="M143" s="78" t="s">
        <v>946</v>
      </c>
    </row>
    <row r="144" customFormat="false" ht="15" hidden="false" customHeight="false" outlineLevel="0" collapsed="false">
      <c r="A144" s="70" t="n">
        <v>44005</v>
      </c>
      <c r="B144" s="9" t="s">
        <v>947</v>
      </c>
      <c r="C144" s="71" t="n">
        <v>300</v>
      </c>
      <c r="D144" s="72" t="s">
        <v>821</v>
      </c>
      <c r="E144" s="73" t="s">
        <v>948</v>
      </c>
      <c r="F144" s="75" t="s">
        <v>949</v>
      </c>
      <c r="G144" s="75" t="s">
        <v>187</v>
      </c>
      <c r="H144" s="75"/>
      <c r="I144" s="104" t="s">
        <v>80</v>
      </c>
      <c r="J144" s="7" t="n">
        <v>0.771527777777778</v>
      </c>
      <c r="K144" s="7" t="n">
        <v>0.781944444444444</v>
      </c>
      <c r="L144" s="95"/>
      <c r="M144" s="78" t="s">
        <v>950</v>
      </c>
    </row>
    <row r="145" customFormat="false" ht="15" hidden="false" customHeight="false" outlineLevel="0" collapsed="false">
      <c r="A145" s="70" t="n">
        <v>44005</v>
      </c>
      <c r="B145" s="9" t="s">
        <v>951</v>
      </c>
      <c r="C145" s="71" t="n">
        <v>350</v>
      </c>
      <c r="D145" s="72" t="s">
        <v>104</v>
      </c>
      <c r="E145" s="73" t="s">
        <v>952</v>
      </c>
      <c r="F145" s="75"/>
      <c r="G145" s="75" t="s">
        <v>314</v>
      </c>
      <c r="H145" s="75"/>
      <c r="I145" s="104" t="s">
        <v>80</v>
      </c>
      <c r="J145" s="7" t="n">
        <v>0.5125</v>
      </c>
      <c r="K145" s="7" t="n">
        <v>0.519444444444444</v>
      </c>
      <c r="L145" s="95"/>
      <c r="M145" s="78" t="s">
        <v>953</v>
      </c>
    </row>
    <row r="146" customFormat="false" ht="15" hidden="false" customHeight="false" outlineLevel="0" collapsed="false">
      <c r="A146" s="70" t="n">
        <v>44005</v>
      </c>
      <c r="B146" s="9" t="s">
        <v>954</v>
      </c>
      <c r="C146" s="71" t="n">
        <v>450</v>
      </c>
      <c r="D146" s="72" t="s">
        <v>104</v>
      </c>
      <c r="E146" s="73" t="s">
        <v>955</v>
      </c>
      <c r="F146" s="75"/>
      <c r="G146" s="75" t="s">
        <v>314</v>
      </c>
      <c r="H146" s="75"/>
      <c r="I146" s="104" t="s">
        <v>80</v>
      </c>
      <c r="J146" s="7" t="n">
        <v>0.595138888888889</v>
      </c>
      <c r="K146" s="7" t="n">
        <v>0.602083333333333</v>
      </c>
      <c r="L146" s="95"/>
      <c r="M146" s="78" t="s">
        <v>956</v>
      </c>
    </row>
    <row r="147" customFormat="false" ht="15" hidden="false" customHeight="false" outlineLevel="0" collapsed="false">
      <c r="A147" s="70" t="n">
        <v>44006</v>
      </c>
      <c r="B147" s="9" t="s">
        <v>423</v>
      </c>
      <c r="C147" s="71" t="n">
        <v>300</v>
      </c>
      <c r="D147" s="72" t="s">
        <v>77</v>
      </c>
      <c r="E147" s="73" t="s">
        <v>965</v>
      </c>
      <c r="F147" s="75"/>
      <c r="G147" s="75" t="s">
        <v>79</v>
      </c>
      <c r="H147" s="75"/>
      <c r="I147" s="104" t="s">
        <v>80</v>
      </c>
      <c r="J147" s="7" t="n">
        <v>0.6</v>
      </c>
      <c r="K147" s="7" t="n">
        <v>0.606944444444444</v>
      </c>
      <c r="L147" s="95"/>
      <c r="M147" s="78" t="s">
        <v>966</v>
      </c>
    </row>
    <row r="148" customFormat="false" ht="15" hidden="false" customHeight="false" outlineLevel="0" collapsed="false">
      <c r="A148" s="70" t="n">
        <v>44006</v>
      </c>
      <c r="B148" s="9" t="s">
        <v>967</v>
      </c>
      <c r="C148" s="71" t="n">
        <v>300</v>
      </c>
      <c r="D148" s="72" t="s">
        <v>77</v>
      </c>
      <c r="E148" s="73" t="s">
        <v>968</v>
      </c>
      <c r="F148" s="75"/>
      <c r="G148" s="75" t="s">
        <v>79</v>
      </c>
      <c r="H148" s="75"/>
      <c r="I148" s="104" t="s">
        <v>80</v>
      </c>
      <c r="J148" s="7" t="n">
        <v>0.623611111111111</v>
      </c>
      <c r="K148" s="7" t="n">
        <v>0.642361111111111</v>
      </c>
      <c r="L148" s="95"/>
      <c r="M148" s="78" t="s">
        <v>969</v>
      </c>
    </row>
    <row r="149" customFormat="false" ht="15" hidden="false" customHeight="false" outlineLevel="0" collapsed="false">
      <c r="A149" s="70" t="n">
        <v>44006</v>
      </c>
      <c r="B149" s="9" t="s">
        <v>970</v>
      </c>
      <c r="C149" s="71" t="n">
        <v>400</v>
      </c>
      <c r="D149" s="72" t="s">
        <v>821</v>
      </c>
      <c r="E149" s="73" t="s">
        <v>971</v>
      </c>
      <c r="F149" s="75" t="s">
        <v>972</v>
      </c>
      <c r="G149" s="75" t="s">
        <v>100</v>
      </c>
      <c r="H149" s="75"/>
      <c r="I149" s="104" t="s">
        <v>80</v>
      </c>
      <c r="J149" s="7" t="n">
        <v>0.785416666666667</v>
      </c>
      <c r="K149" s="7" t="n">
        <v>0.785416666666667</v>
      </c>
      <c r="L149" s="95"/>
      <c r="M149" s="78" t="s">
        <v>973</v>
      </c>
    </row>
    <row r="150" customFormat="false" ht="15" hidden="false" customHeight="false" outlineLevel="0" collapsed="false">
      <c r="A150" s="70" t="n">
        <v>44006</v>
      </c>
      <c r="B150" s="9" t="s">
        <v>974</v>
      </c>
      <c r="C150" s="71" t="n">
        <v>300</v>
      </c>
      <c r="D150" s="72" t="s">
        <v>821</v>
      </c>
      <c r="E150" s="73" t="s">
        <v>975</v>
      </c>
      <c r="F150" s="75" t="s">
        <v>976</v>
      </c>
      <c r="G150" s="75" t="s">
        <v>183</v>
      </c>
      <c r="H150" s="75"/>
      <c r="I150" s="104" t="s">
        <v>80</v>
      </c>
      <c r="J150" s="7" t="n">
        <v>0.851388888888889</v>
      </c>
      <c r="K150" s="7" t="n">
        <v>0.8625</v>
      </c>
      <c r="L150" s="95"/>
      <c r="M150" s="78" t="s">
        <v>977</v>
      </c>
    </row>
    <row r="151" customFormat="false" ht="15" hidden="false" customHeight="false" outlineLevel="0" collapsed="false">
      <c r="A151" s="70" t="n">
        <v>44006</v>
      </c>
      <c r="B151" s="9" t="s">
        <v>978</v>
      </c>
      <c r="C151" s="71" t="n">
        <v>350</v>
      </c>
      <c r="D151" s="72" t="s">
        <v>821</v>
      </c>
      <c r="E151" s="73" t="s">
        <v>979</v>
      </c>
      <c r="F151" s="75" t="s">
        <v>980</v>
      </c>
      <c r="G151" s="75" t="s">
        <v>183</v>
      </c>
      <c r="H151" s="75"/>
      <c r="I151" s="104" t="s">
        <v>757</v>
      </c>
      <c r="J151" s="7" t="n">
        <v>0.938888888888889</v>
      </c>
      <c r="K151" s="7" t="n">
        <v>0.938888888888889</v>
      </c>
      <c r="L151" s="95"/>
      <c r="M151" s="78" t="s">
        <v>981</v>
      </c>
    </row>
    <row r="152" customFormat="false" ht="15" hidden="false" customHeight="false" outlineLevel="0" collapsed="false">
      <c r="A152" s="70" t="n">
        <v>44006</v>
      </c>
      <c r="B152" s="9" t="s">
        <v>982</v>
      </c>
      <c r="C152" s="71" t="n">
        <v>350</v>
      </c>
      <c r="D152" s="72" t="s">
        <v>104</v>
      </c>
      <c r="E152" s="73" t="s">
        <v>983</v>
      </c>
      <c r="F152" s="75"/>
      <c r="G152" s="75" t="s">
        <v>113</v>
      </c>
      <c r="H152" s="75"/>
      <c r="I152" s="104" t="s">
        <v>80</v>
      </c>
      <c r="J152" s="7" t="n">
        <v>0.54375</v>
      </c>
      <c r="K152" s="7" t="n">
        <v>0.561111111111111</v>
      </c>
      <c r="L152" s="95"/>
      <c r="M152" s="78" t="s">
        <v>984</v>
      </c>
    </row>
    <row r="153" customFormat="false" ht="15" hidden="false" customHeight="false" outlineLevel="0" collapsed="false">
      <c r="A153" s="70" t="n">
        <v>44006</v>
      </c>
      <c r="B153" s="9" t="s">
        <v>985</v>
      </c>
      <c r="C153" s="71" t="n">
        <v>450</v>
      </c>
      <c r="D153" s="72" t="s">
        <v>104</v>
      </c>
      <c r="E153" s="73" t="s">
        <v>986</v>
      </c>
      <c r="F153" s="75"/>
      <c r="G153" s="75" t="s">
        <v>183</v>
      </c>
      <c r="H153" s="75"/>
      <c r="I153" s="104" t="s">
        <v>80</v>
      </c>
      <c r="J153" s="7" t="n">
        <v>0.888194444444444</v>
      </c>
      <c r="K153" s="7" t="n">
        <v>0.894444444444444</v>
      </c>
      <c r="L153" s="95"/>
      <c r="M153" s="78" t="s">
        <v>987</v>
      </c>
    </row>
    <row r="154" customFormat="false" ht="15" hidden="false" customHeight="false" outlineLevel="0" collapsed="false">
      <c r="A154" s="70" t="n">
        <v>44007</v>
      </c>
      <c r="B154" s="9" t="s">
        <v>655</v>
      </c>
      <c r="C154" s="71" t="n">
        <v>300</v>
      </c>
      <c r="D154" s="72" t="s">
        <v>77</v>
      </c>
      <c r="E154" s="73" t="s">
        <v>1001</v>
      </c>
      <c r="F154" s="75"/>
      <c r="G154" s="75" t="s">
        <v>113</v>
      </c>
      <c r="H154" s="75"/>
      <c r="I154" s="104" t="s">
        <v>80</v>
      </c>
      <c r="J154" s="7" t="n">
        <v>0.416666666666667</v>
      </c>
      <c r="K154" s="7" t="n">
        <v>0.435416666666667</v>
      </c>
      <c r="L154" s="95"/>
      <c r="M154" s="78" t="s">
        <v>1002</v>
      </c>
    </row>
    <row r="155" customFormat="false" ht="15" hidden="false" customHeight="false" outlineLevel="0" collapsed="false">
      <c r="A155" s="70" t="n">
        <v>44007</v>
      </c>
      <c r="B155" s="9" t="s">
        <v>1003</v>
      </c>
      <c r="C155" s="71" t="n">
        <v>300</v>
      </c>
      <c r="D155" s="72" t="s">
        <v>77</v>
      </c>
      <c r="E155" s="73" t="s">
        <v>1004</v>
      </c>
      <c r="F155" s="75"/>
      <c r="G155" s="75" t="s">
        <v>113</v>
      </c>
      <c r="H155" s="75"/>
      <c r="I155" s="104" t="s">
        <v>80</v>
      </c>
      <c r="J155" s="7" t="n">
        <v>0.655555555555556</v>
      </c>
      <c r="K155" s="7" t="n">
        <v>0.656944444444444</v>
      </c>
      <c r="L155" s="95"/>
      <c r="M155" s="78" t="s">
        <v>1005</v>
      </c>
    </row>
    <row r="156" customFormat="false" ht="15" hidden="false" customHeight="false" outlineLevel="0" collapsed="false">
      <c r="A156" s="70" t="n">
        <v>44007</v>
      </c>
      <c r="B156" s="9" t="s">
        <v>204</v>
      </c>
      <c r="C156" s="71" t="n">
        <v>400</v>
      </c>
      <c r="D156" s="72" t="s">
        <v>104</v>
      </c>
      <c r="E156" s="73" t="s">
        <v>205</v>
      </c>
      <c r="F156" s="75" t="s">
        <v>204</v>
      </c>
      <c r="G156" s="75" t="s">
        <v>79</v>
      </c>
      <c r="H156" s="75"/>
      <c r="I156" s="104" t="s">
        <v>80</v>
      </c>
      <c r="J156" s="7" t="n">
        <v>0.779166666666667</v>
      </c>
      <c r="K156" s="7" t="n">
        <v>0.784027777777778</v>
      </c>
      <c r="L156" s="95"/>
      <c r="M156" s="78" t="s">
        <v>207</v>
      </c>
    </row>
    <row r="157" customFormat="false" ht="15" hidden="false" customHeight="false" outlineLevel="0" collapsed="false">
      <c r="A157" s="70" t="n">
        <v>44008</v>
      </c>
      <c r="B157" s="9" t="s">
        <v>1017</v>
      </c>
      <c r="C157" s="71" t="n">
        <v>300</v>
      </c>
      <c r="D157" s="72" t="s">
        <v>77</v>
      </c>
      <c r="E157" s="73" t="s">
        <v>1018</v>
      </c>
      <c r="F157" s="75"/>
      <c r="G157" s="75" t="s">
        <v>187</v>
      </c>
      <c r="H157" s="75"/>
      <c r="I157" s="104" t="s">
        <v>80</v>
      </c>
      <c r="J157" s="7" t="n">
        <v>0.491666666666667</v>
      </c>
      <c r="K157" s="7" t="n">
        <v>0.508333333333333</v>
      </c>
      <c r="L157" s="95"/>
      <c r="M157" s="78" t="s">
        <v>1019</v>
      </c>
    </row>
    <row r="158" customFormat="false" ht="15" hidden="false" customHeight="false" outlineLevel="0" collapsed="false">
      <c r="A158" s="70" t="n">
        <v>44008</v>
      </c>
      <c r="B158" s="9" t="s">
        <v>1020</v>
      </c>
      <c r="C158" s="71" t="n">
        <v>350</v>
      </c>
      <c r="D158" s="72" t="s">
        <v>821</v>
      </c>
      <c r="E158" s="73" t="s">
        <v>1021</v>
      </c>
      <c r="F158" s="75" t="s">
        <v>1022</v>
      </c>
      <c r="G158" s="75" t="s">
        <v>183</v>
      </c>
      <c r="H158" s="75"/>
      <c r="I158" s="104" t="s">
        <v>80</v>
      </c>
      <c r="J158" s="7" t="n">
        <v>0.553472222222222</v>
      </c>
      <c r="K158" s="7" t="n">
        <v>0.576388888888889</v>
      </c>
      <c r="L158" s="95"/>
      <c r="M158" s="78" t="s">
        <v>1023</v>
      </c>
    </row>
    <row r="159" customFormat="false" ht="15" hidden="false" customHeight="false" outlineLevel="0" collapsed="false">
      <c r="A159" s="70" t="n">
        <v>44008</v>
      </c>
      <c r="B159" s="9" t="s">
        <v>1024</v>
      </c>
      <c r="C159" s="71" t="n">
        <v>300</v>
      </c>
      <c r="D159" s="72" t="s">
        <v>104</v>
      </c>
      <c r="E159" s="73" t="s">
        <v>1025</v>
      </c>
      <c r="F159" s="75"/>
      <c r="G159" s="75" t="s">
        <v>183</v>
      </c>
      <c r="H159" s="75"/>
      <c r="I159" s="104" t="s">
        <v>80</v>
      </c>
      <c r="J159" s="7" t="n">
        <v>0.642361111111111</v>
      </c>
      <c r="K159" s="7" t="n">
        <v>0.643055555555556</v>
      </c>
      <c r="L159" s="95"/>
      <c r="M159" s="78" t="s">
        <v>1026</v>
      </c>
    </row>
    <row r="160" customFormat="false" ht="15" hidden="false" customHeight="false" outlineLevel="0" collapsed="false">
      <c r="A160" s="70" t="n">
        <v>44008</v>
      </c>
      <c r="B160" s="9" t="s">
        <v>1027</v>
      </c>
      <c r="C160" s="71" t="n">
        <v>300</v>
      </c>
      <c r="D160" s="72" t="s">
        <v>104</v>
      </c>
      <c r="E160" s="73" t="s">
        <v>1028</v>
      </c>
      <c r="F160" s="75"/>
      <c r="G160" s="75" t="s">
        <v>113</v>
      </c>
      <c r="H160" s="75"/>
      <c r="I160" s="104" t="s">
        <v>80</v>
      </c>
      <c r="J160" s="7" t="n">
        <v>0.726388888888889</v>
      </c>
      <c r="K160" s="7" t="n">
        <v>0.736111111111111</v>
      </c>
      <c r="L160" s="95"/>
      <c r="M160" s="78" t="s">
        <v>1029</v>
      </c>
    </row>
    <row r="161" customFormat="false" ht="15" hidden="false" customHeight="false" outlineLevel="0" collapsed="false">
      <c r="A161" s="70" t="n">
        <v>44008</v>
      </c>
      <c r="B161" s="9" t="s">
        <v>1030</v>
      </c>
      <c r="C161" s="71" t="n">
        <v>300</v>
      </c>
      <c r="D161" s="72" t="s">
        <v>104</v>
      </c>
      <c r="E161" s="73" t="s">
        <v>1031</v>
      </c>
      <c r="F161" s="75"/>
      <c r="G161" s="75" t="s">
        <v>876</v>
      </c>
      <c r="H161" s="75"/>
      <c r="I161" s="104" t="s">
        <v>80</v>
      </c>
      <c r="J161" s="7" t="n">
        <v>0.747222222222222</v>
      </c>
      <c r="K161" s="7" t="n">
        <v>0.765972222222222</v>
      </c>
      <c r="L161" s="95"/>
      <c r="M161" s="78" t="s">
        <v>1032</v>
      </c>
    </row>
    <row r="162" customFormat="false" ht="15" hidden="false" customHeight="false" outlineLevel="0" collapsed="false">
      <c r="A162" s="70" t="n">
        <v>44009</v>
      </c>
      <c r="B162" s="9" t="s">
        <v>1042</v>
      </c>
      <c r="C162" s="71" t="n">
        <v>400</v>
      </c>
      <c r="D162" s="72" t="s">
        <v>821</v>
      </c>
      <c r="E162" s="73" t="s">
        <v>1043</v>
      </c>
      <c r="F162" s="75" t="s">
        <v>1044</v>
      </c>
      <c r="G162" s="75" t="s">
        <v>100</v>
      </c>
      <c r="H162" s="75"/>
      <c r="I162" s="104" t="s">
        <v>80</v>
      </c>
      <c r="J162" s="7" t="n">
        <v>0.572916666666667</v>
      </c>
      <c r="K162" s="123" t="n">
        <v>0.577777777777778</v>
      </c>
      <c r="L162" s="95"/>
      <c r="M162" s="78" t="s">
        <v>1045</v>
      </c>
    </row>
    <row r="163" customFormat="false" ht="15" hidden="false" customHeight="false" outlineLevel="0" collapsed="false">
      <c r="A163" s="70" t="n">
        <v>44009</v>
      </c>
      <c r="B163" s="9" t="s">
        <v>1046</v>
      </c>
      <c r="C163" s="71" t="n">
        <v>370</v>
      </c>
      <c r="D163" s="72" t="s">
        <v>821</v>
      </c>
      <c r="E163" s="73" t="s">
        <v>1047</v>
      </c>
      <c r="F163" s="75" t="s">
        <v>1048</v>
      </c>
      <c r="G163" s="75" t="s">
        <v>1049</v>
      </c>
      <c r="H163" s="75"/>
      <c r="I163" s="104" t="s">
        <v>80</v>
      </c>
      <c r="J163" s="7" t="n">
        <v>0.659722222222222</v>
      </c>
      <c r="K163" s="7" t="n">
        <v>0.676388888888889</v>
      </c>
      <c r="L163" s="95"/>
      <c r="M163" s="78" t="s">
        <v>1050</v>
      </c>
    </row>
    <row r="164" customFormat="false" ht="15" hidden="false" customHeight="false" outlineLevel="0" collapsed="false">
      <c r="A164" s="70" t="n">
        <v>44009</v>
      </c>
      <c r="B164" s="9" t="s">
        <v>1051</v>
      </c>
      <c r="C164" s="71" t="n">
        <v>350</v>
      </c>
      <c r="D164" s="72" t="s">
        <v>821</v>
      </c>
      <c r="E164" s="73" t="s">
        <v>1052</v>
      </c>
      <c r="F164" s="75" t="s">
        <v>1053</v>
      </c>
      <c r="G164" s="75" t="s">
        <v>394</v>
      </c>
      <c r="H164" s="75"/>
      <c r="I164" s="104" t="s">
        <v>80</v>
      </c>
      <c r="J164" s="7" t="n">
        <v>0.694444444444444</v>
      </c>
      <c r="K164" s="7" t="n">
        <v>0.713194444444444</v>
      </c>
      <c r="L164" s="95"/>
      <c r="M164" s="78" t="s">
        <v>1054</v>
      </c>
    </row>
    <row r="165" customFormat="false" ht="15" hidden="false" customHeight="false" outlineLevel="0" collapsed="false">
      <c r="A165" s="70" t="n">
        <v>44009</v>
      </c>
      <c r="B165" s="9" t="s">
        <v>1055</v>
      </c>
      <c r="C165" s="71" t="n">
        <v>400</v>
      </c>
      <c r="D165" s="72" t="s">
        <v>104</v>
      </c>
      <c r="E165" s="73" t="s">
        <v>1056</v>
      </c>
      <c r="F165" s="75"/>
      <c r="G165" s="75" t="s">
        <v>79</v>
      </c>
      <c r="H165" s="75"/>
      <c r="I165" s="104" t="s">
        <v>80</v>
      </c>
      <c r="J165" s="7" t="n">
        <v>0.454166666666667</v>
      </c>
      <c r="K165" s="7" t="n">
        <v>0.480555555555556</v>
      </c>
      <c r="L165" s="95"/>
      <c r="M165" s="78" t="s">
        <v>1057</v>
      </c>
    </row>
    <row r="166" customFormat="false" ht="15" hidden="false" customHeight="false" outlineLevel="0" collapsed="false">
      <c r="A166" s="70" t="n">
        <v>44009</v>
      </c>
      <c r="B166" s="9" t="s">
        <v>1058</v>
      </c>
      <c r="C166" s="71" t="n">
        <v>300</v>
      </c>
      <c r="D166" s="72" t="s">
        <v>104</v>
      </c>
      <c r="E166" s="73" t="s">
        <v>1059</v>
      </c>
      <c r="F166" s="75"/>
      <c r="G166" s="75" t="s">
        <v>100</v>
      </c>
      <c r="H166" s="75"/>
      <c r="I166" s="104" t="s">
        <v>80</v>
      </c>
      <c r="J166" s="7" t="n">
        <v>0.6375</v>
      </c>
      <c r="K166" s="7" t="n">
        <v>0.642361111111111</v>
      </c>
      <c r="L166" s="95"/>
      <c r="M166" s="78" t="s">
        <v>1060</v>
      </c>
    </row>
    <row r="167" customFormat="false" ht="15" hidden="false" customHeight="false" outlineLevel="0" collapsed="false">
      <c r="A167" s="70" t="n">
        <v>44010</v>
      </c>
      <c r="B167" s="9" t="s">
        <v>1068</v>
      </c>
      <c r="C167" s="71" t="n">
        <v>300</v>
      </c>
      <c r="D167" s="72" t="s">
        <v>77</v>
      </c>
      <c r="E167" s="73" t="s">
        <v>1069</v>
      </c>
      <c r="F167" s="75"/>
      <c r="G167" s="75" t="s">
        <v>100</v>
      </c>
      <c r="H167" s="75"/>
      <c r="I167" s="104" t="s">
        <v>80</v>
      </c>
      <c r="J167" s="7" t="n">
        <v>0.546527777777778</v>
      </c>
      <c r="K167" s="7" t="n">
        <v>0.552083333333333</v>
      </c>
      <c r="L167" s="95"/>
      <c r="M167" s="78" t="s">
        <v>1070</v>
      </c>
    </row>
    <row r="168" customFormat="false" ht="15" hidden="false" customHeight="false" outlineLevel="0" collapsed="false">
      <c r="A168" s="70" t="n">
        <v>44010</v>
      </c>
      <c r="B168" s="9" t="s">
        <v>1071</v>
      </c>
      <c r="C168" s="71" t="n">
        <v>300</v>
      </c>
      <c r="D168" s="72" t="s">
        <v>77</v>
      </c>
      <c r="E168" s="73" t="s">
        <v>1072</v>
      </c>
      <c r="F168" s="75"/>
      <c r="G168" s="75" t="s">
        <v>100</v>
      </c>
      <c r="H168" s="75"/>
      <c r="I168" s="104" t="s">
        <v>80</v>
      </c>
      <c r="J168" s="7" t="n">
        <v>0.575</v>
      </c>
      <c r="K168" s="7" t="n">
        <v>0.603472222222222</v>
      </c>
      <c r="L168" s="95"/>
      <c r="M168" s="78" t="s">
        <v>1073</v>
      </c>
    </row>
    <row r="169" customFormat="false" ht="15" hidden="false" customHeight="false" outlineLevel="0" collapsed="false">
      <c r="A169" s="70" t="n">
        <v>44010</v>
      </c>
      <c r="B169" s="9" t="s">
        <v>1074</v>
      </c>
      <c r="C169" s="71" t="n">
        <v>400</v>
      </c>
      <c r="D169" s="72" t="s">
        <v>821</v>
      </c>
      <c r="E169" s="73" t="s">
        <v>1075</v>
      </c>
      <c r="F169" s="75" t="s">
        <v>1076</v>
      </c>
      <c r="G169" s="75" t="s">
        <v>100</v>
      </c>
      <c r="H169" s="75"/>
      <c r="I169" s="104" t="s">
        <v>80</v>
      </c>
      <c r="J169" s="7" t="n">
        <v>0.526388888888889</v>
      </c>
      <c r="K169" s="7" t="n">
        <v>0.529166666666667</v>
      </c>
      <c r="L169" s="95"/>
      <c r="M169" s="78" t="s">
        <v>1077</v>
      </c>
    </row>
    <row r="170" customFormat="false" ht="15" hidden="false" customHeight="false" outlineLevel="0" collapsed="false">
      <c r="A170" s="70" t="n">
        <v>44010</v>
      </c>
      <c r="B170" s="9" t="s">
        <v>751</v>
      </c>
      <c r="C170" s="71" t="n">
        <v>350</v>
      </c>
      <c r="D170" s="72" t="s">
        <v>104</v>
      </c>
      <c r="E170" s="73" t="s">
        <v>1078</v>
      </c>
      <c r="F170" s="75"/>
      <c r="G170" s="75" t="s">
        <v>131</v>
      </c>
      <c r="H170" s="75"/>
      <c r="I170" s="104" t="s">
        <v>80</v>
      </c>
      <c r="J170" s="7" t="n">
        <v>0.731944444444444</v>
      </c>
      <c r="K170" s="7" t="n">
        <v>0.744444444444444</v>
      </c>
      <c r="L170" s="95"/>
      <c r="M170" s="78" t="s">
        <v>1079</v>
      </c>
    </row>
    <row r="171" customFormat="false" ht="15" hidden="false" customHeight="false" outlineLevel="0" collapsed="false">
      <c r="A171" s="70" t="n">
        <v>44010</v>
      </c>
      <c r="B171" s="9" t="s">
        <v>1080</v>
      </c>
      <c r="C171" s="71" t="n">
        <v>350</v>
      </c>
      <c r="D171" s="72" t="s">
        <v>104</v>
      </c>
      <c r="E171" s="73" t="s">
        <v>1081</v>
      </c>
      <c r="F171" s="75"/>
      <c r="G171" s="75" t="s">
        <v>131</v>
      </c>
      <c r="H171" s="75"/>
      <c r="I171" s="104" t="s">
        <v>80</v>
      </c>
      <c r="J171" s="7" t="n">
        <v>0.764583333333333</v>
      </c>
      <c r="K171" s="113" t="n">
        <v>0.777083333333333</v>
      </c>
      <c r="L171" s="95"/>
      <c r="M171" s="78" t="s">
        <v>1082</v>
      </c>
    </row>
    <row r="172" customFormat="false" ht="15" hidden="false" customHeight="false" outlineLevel="0" collapsed="false">
      <c r="A172" s="70" t="n">
        <v>44010</v>
      </c>
      <c r="B172" s="9" t="s">
        <v>1083</v>
      </c>
      <c r="C172" s="71" t="n">
        <v>280</v>
      </c>
      <c r="D172" s="72" t="s">
        <v>104</v>
      </c>
      <c r="E172" s="73" t="s">
        <v>1084</v>
      </c>
      <c r="F172" s="75"/>
      <c r="G172" s="75" t="s">
        <v>159</v>
      </c>
      <c r="H172" s="75"/>
      <c r="I172" s="104" t="s">
        <v>80</v>
      </c>
      <c r="J172" s="7" t="n">
        <v>0.863194444444444</v>
      </c>
      <c r="K172" s="7" t="n">
        <v>0.871527777777778</v>
      </c>
      <c r="L172" s="95"/>
      <c r="M172" s="78" t="s">
        <v>1085</v>
      </c>
    </row>
    <row r="173" customFormat="false" ht="15" hidden="false" customHeight="false" outlineLevel="0" collapsed="false">
      <c r="A173" s="70" t="n">
        <v>44011</v>
      </c>
      <c r="B173" s="9" t="s">
        <v>897</v>
      </c>
      <c r="C173" s="71" t="n">
        <v>250</v>
      </c>
      <c r="D173" s="72" t="s">
        <v>898</v>
      </c>
      <c r="E173" s="73" t="s">
        <v>899</v>
      </c>
      <c r="F173" s="75" t="s">
        <v>897</v>
      </c>
      <c r="G173" s="75" t="s">
        <v>79</v>
      </c>
      <c r="H173" s="75"/>
      <c r="I173" s="104" t="s">
        <v>80</v>
      </c>
      <c r="J173" s="7" t="n">
        <v>0.388888888888889</v>
      </c>
      <c r="K173" s="7" t="n">
        <v>0.416666666666667</v>
      </c>
      <c r="L173" s="95"/>
      <c r="M173" s="78" t="s">
        <v>1097</v>
      </c>
    </row>
    <row r="174" customFormat="false" ht="15" hidden="false" customHeight="false" outlineLevel="0" collapsed="false">
      <c r="A174" s="70" t="n">
        <v>44011</v>
      </c>
      <c r="B174" s="9" t="s">
        <v>897</v>
      </c>
      <c r="C174" s="71" t="n">
        <v>250</v>
      </c>
      <c r="D174" s="72" t="s">
        <v>898</v>
      </c>
      <c r="E174" s="73" t="s">
        <v>899</v>
      </c>
      <c r="F174" s="75" t="s">
        <v>897</v>
      </c>
      <c r="G174" s="75" t="s">
        <v>79</v>
      </c>
      <c r="H174" s="75"/>
      <c r="I174" s="104" t="s">
        <v>80</v>
      </c>
      <c r="J174" s="7" t="n">
        <v>0.446527777777778</v>
      </c>
      <c r="K174" s="7" t="n">
        <v>0.447916666666667</v>
      </c>
      <c r="L174" s="95"/>
      <c r="M174" s="78" t="s">
        <v>1098</v>
      </c>
    </row>
    <row r="175" customFormat="false" ht="15" hidden="false" customHeight="false" outlineLevel="0" collapsed="false">
      <c r="A175" s="70" t="n">
        <v>44011</v>
      </c>
      <c r="B175" s="9" t="s">
        <v>897</v>
      </c>
      <c r="C175" s="71" t="n">
        <v>0</v>
      </c>
      <c r="D175" s="72" t="s">
        <v>898</v>
      </c>
      <c r="E175" s="73" t="s">
        <v>899</v>
      </c>
      <c r="F175" s="75" t="s">
        <v>897</v>
      </c>
      <c r="G175" s="75" t="s">
        <v>79</v>
      </c>
      <c r="H175" s="75"/>
      <c r="I175" s="104" t="s">
        <v>80</v>
      </c>
      <c r="J175" s="7" t="n">
        <v>0.461805555555556</v>
      </c>
      <c r="K175" s="7" t="n">
        <v>0.467361111111111</v>
      </c>
      <c r="L175" s="95"/>
      <c r="M175" s="78" t="s">
        <v>1099</v>
      </c>
    </row>
    <row r="176" customFormat="false" ht="15" hidden="false" customHeight="false" outlineLevel="0" collapsed="false">
      <c r="A176" s="70" t="n">
        <v>44011</v>
      </c>
      <c r="B176" s="9" t="s">
        <v>1100</v>
      </c>
      <c r="C176" s="71" t="n">
        <v>400</v>
      </c>
      <c r="D176" s="72" t="s">
        <v>821</v>
      </c>
      <c r="E176" s="73" t="s">
        <v>1101</v>
      </c>
      <c r="F176" s="75" t="s">
        <v>1102</v>
      </c>
      <c r="G176" s="75" t="s">
        <v>876</v>
      </c>
      <c r="H176" s="75"/>
      <c r="I176" s="104" t="s">
        <v>72</v>
      </c>
      <c r="J176" s="7" t="n">
        <v>0.493055555555556</v>
      </c>
      <c r="K176" s="7" t="n">
        <v>0.493055555555556</v>
      </c>
      <c r="L176" s="95"/>
      <c r="M176" s="78" t="s">
        <v>1103</v>
      </c>
    </row>
    <row r="177" customFormat="false" ht="15" hidden="false" customHeight="false" outlineLevel="0" collapsed="false">
      <c r="A177" s="70" t="n">
        <v>44011</v>
      </c>
      <c r="B177" s="9" t="s">
        <v>1089</v>
      </c>
      <c r="C177" s="71" t="n">
        <v>400</v>
      </c>
      <c r="D177" s="72" t="s">
        <v>104</v>
      </c>
      <c r="E177" s="73" t="s">
        <v>1104</v>
      </c>
      <c r="F177" s="75"/>
      <c r="G177" s="75" t="s">
        <v>131</v>
      </c>
      <c r="H177" s="75"/>
      <c r="I177" s="104" t="s">
        <v>80</v>
      </c>
      <c r="J177" s="7" t="n">
        <v>0.570138888888889</v>
      </c>
      <c r="K177" s="7" t="n">
        <v>0.602083333333333</v>
      </c>
      <c r="L177" s="95"/>
      <c r="M177" s="78" t="s">
        <v>1105</v>
      </c>
    </row>
    <row r="178" customFormat="false" ht="15" hidden="false" customHeight="false" outlineLevel="0" collapsed="false">
      <c r="A178" s="70" t="n">
        <v>44011</v>
      </c>
      <c r="B178" s="9" t="s">
        <v>1089</v>
      </c>
      <c r="C178" s="71" t="n">
        <v>350</v>
      </c>
      <c r="D178" s="72" t="s">
        <v>104</v>
      </c>
      <c r="E178" s="73" t="s">
        <v>1106</v>
      </c>
      <c r="F178" s="75"/>
      <c r="G178" s="75" t="s">
        <v>131</v>
      </c>
      <c r="H178" s="75"/>
      <c r="I178" s="104" t="s">
        <v>80</v>
      </c>
      <c r="J178" s="7" t="n">
        <v>0.629166666666667</v>
      </c>
      <c r="K178" s="7" t="n">
        <v>0.6375</v>
      </c>
      <c r="L178" s="95"/>
      <c r="M178" s="78" t="s">
        <v>1107</v>
      </c>
    </row>
    <row r="179" customFormat="false" ht="15" hidden="false" customHeight="false" outlineLevel="0" collapsed="false">
      <c r="A179" s="70" t="n">
        <v>44011</v>
      </c>
      <c r="B179" s="9" t="s">
        <v>1089</v>
      </c>
      <c r="C179" s="71" t="n">
        <v>350</v>
      </c>
      <c r="D179" s="72" t="s">
        <v>104</v>
      </c>
      <c r="E179" s="73" t="s">
        <v>1108</v>
      </c>
      <c r="F179" s="75"/>
      <c r="G179" s="75" t="s">
        <v>131</v>
      </c>
      <c r="H179" s="75"/>
      <c r="I179" s="104" t="s">
        <v>80</v>
      </c>
      <c r="J179" s="7" t="n">
        <v>0.657638888888889</v>
      </c>
      <c r="K179" s="7" t="n">
        <v>0.658333333333333</v>
      </c>
      <c r="L179" s="95"/>
      <c r="M179" s="78" t="s">
        <v>1109</v>
      </c>
    </row>
    <row r="180" customFormat="false" ht="15" hidden="false" customHeight="false" outlineLevel="0" collapsed="false">
      <c r="A180" s="70" t="n">
        <v>44011</v>
      </c>
      <c r="B180" s="9" t="s">
        <v>1089</v>
      </c>
      <c r="C180" s="71" t="n">
        <v>350</v>
      </c>
      <c r="D180" s="72" t="s">
        <v>104</v>
      </c>
      <c r="E180" s="73" t="s">
        <v>1110</v>
      </c>
      <c r="F180" s="75"/>
      <c r="G180" s="75" t="s">
        <v>131</v>
      </c>
      <c r="H180" s="75"/>
      <c r="I180" s="104" t="s">
        <v>80</v>
      </c>
      <c r="J180" s="7" t="n">
        <v>0.694444444444444</v>
      </c>
      <c r="K180" s="7" t="n">
        <v>0.700694444444444</v>
      </c>
      <c r="L180" s="95"/>
      <c r="M180" s="78" t="s">
        <v>1111</v>
      </c>
    </row>
    <row r="181" customFormat="false" ht="15" hidden="false" customHeight="false" outlineLevel="0" collapsed="false">
      <c r="A181" s="70" t="n">
        <v>44011</v>
      </c>
      <c r="B181" s="9" t="s">
        <v>1112</v>
      </c>
      <c r="C181" s="71" t="n">
        <v>300</v>
      </c>
      <c r="D181" s="72" t="s">
        <v>104</v>
      </c>
      <c r="E181" s="73" t="s">
        <v>1113</v>
      </c>
      <c r="F181" s="75"/>
      <c r="G181" s="75" t="s">
        <v>100</v>
      </c>
      <c r="H181" s="75"/>
      <c r="I181" s="104" t="s">
        <v>80</v>
      </c>
      <c r="J181" s="7" t="n">
        <v>0.775694444444444</v>
      </c>
      <c r="K181" s="7" t="n">
        <v>0.807638888888889</v>
      </c>
      <c r="L181" s="95"/>
      <c r="M181" s="78" t="s">
        <v>1114</v>
      </c>
    </row>
    <row r="182" customFormat="false" ht="15" hidden="false" customHeight="false" outlineLevel="0" collapsed="false">
      <c r="A182" s="70" t="n">
        <v>44011</v>
      </c>
      <c r="B182" s="9" t="s">
        <v>1115</v>
      </c>
      <c r="C182" s="71" t="n">
        <v>300</v>
      </c>
      <c r="D182" s="72" t="s">
        <v>104</v>
      </c>
      <c r="E182" s="73" t="s">
        <v>1116</v>
      </c>
      <c r="F182" s="75"/>
      <c r="G182" s="75" t="s">
        <v>159</v>
      </c>
      <c r="H182" s="75"/>
      <c r="I182" s="104" t="s">
        <v>80</v>
      </c>
      <c r="J182" s="7" t="n">
        <v>0.822222222222222</v>
      </c>
      <c r="K182" s="113" t="n">
        <v>0.848611111111111</v>
      </c>
      <c r="L182" s="95"/>
      <c r="M182" s="78" t="s">
        <v>1117</v>
      </c>
    </row>
    <row r="183" customFormat="false" ht="15" hidden="false" customHeight="false" outlineLevel="0" collapsed="false">
      <c r="A183" s="70" t="n">
        <v>44011</v>
      </c>
      <c r="B183" s="9" t="s">
        <v>1118</v>
      </c>
      <c r="C183" s="71" t="n">
        <v>250</v>
      </c>
      <c r="D183" s="72" t="s">
        <v>729</v>
      </c>
      <c r="E183" s="73" t="s">
        <v>755</v>
      </c>
      <c r="F183" s="75" t="s">
        <v>756</v>
      </c>
      <c r="G183" s="75" t="s">
        <v>159</v>
      </c>
      <c r="H183" s="75"/>
      <c r="I183" s="104" t="s">
        <v>80</v>
      </c>
      <c r="J183" s="7" t="n">
        <v>0.869444444444444</v>
      </c>
      <c r="K183" s="7" t="n">
        <v>0.878472222222222</v>
      </c>
      <c r="L183" s="95"/>
      <c r="M183" s="78" t="s">
        <v>758</v>
      </c>
    </row>
    <row r="184" customFormat="false" ht="15" hidden="false" customHeight="false" outlineLevel="0" collapsed="false">
      <c r="A184" s="70" t="n">
        <v>44012</v>
      </c>
      <c r="B184" s="9" t="s">
        <v>1124</v>
      </c>
      <c r="C184" s="71" t="n">
        <v>450</v>
      </c>
      <c r="D184" s="72" t="s">
        <v>821</v>
      </c>
      <c r="E184" s="73" t="s">
        <v>1125</v>
      </c>
      <c r="F184" s="75" t="s">
        <v>1126</v>
      </c>
      <c r="G184" s="75" t="s">
        <v>113</v>
      </c>
      <c r="H184" s="75"/>
      <c r="I184" s="104" t="s">
        <v>80</v>
      </c>
      <c r="J184" s="7" t="n">
        <v>0.559722222222222</v>
      </c>
      <c r="K184" s="7" t="n">
        <v>0.591666666666667</v>
      </c>
      <c r="L184" s="95"/>
      <c r="M184" s="78" t="s">
        <v>1127</v>
      </c>
    </row>
    <row r="185" customFormat="false" ht="15" hidden="false" customHeight="false" outlineLevel="0" collapsed="false">
      <c r="A185" s="70" t="n">
        <v>44012</v>
      </c>
      <c r="B185" s="9" t="s">
        <v>204</v>
      </c>
      <c r="C185" s="71" t="n">
        <v>400</v>
      </c>
      <c r="D185" s="72" t="s">
        <v>104</v>
      </c>
      <c r="E185" s="73" t="s">
        <v>205</v>
      </c>
      <c r="F185" s="75" t="s">
        <v>204</v>
      </c>
      <c r="G185" s="75" t="s">
        <v>79</v>
      </c>
      <c r="H185" s="75"/>
      <c r="I185" s="104" t="s">
        <v>80</v>
      </c>
      <c r="J185" s="7" t="n">
        <v>0.394444444444444</v>
      </c>
      <c r="K185" s="7" t="n">
        <v>0.400694444444444</v>
      </c>
      <c r="L185" s="95"/>
      <c r="M185" s="78" t="s">
        <v>207</v>
      </c>
    </row>
    <row r="186" customFormat="false" ht="15" hidden="false" customHeight="false" outlineLevel="0" collapsed="false">
      <c r="A186" s="70" t="n">
        <v>44012</v>
      </c>
      <c r="B186" s="9" t="s">
        <v>1128</v>
      </c>
      <c r="C186" s="71" t="n">
        <v>500</v>
      </c>
      <c r="D186" s="72" t="s">
        <v>104</v>
      </c>
      <c r="E186" s="73" t="s">
        <v>1129</v>
      </c>
      <c r="F186" s="75"/>
      <c r="G186" s="75" t="s">
        <v>113</v>
      </c>
      <c r="H186" s="75"/>
      <c r="I186" s="104" t="s">
        <v>80</v>
      </c>
      <c r="J186" s="7" t="n">
        <v>0.425</v>
      </c>
      <c r="K186" s="7" t="n">
        <v>0.442361111111111</v>
      </c>
      <c r="L186" s="95"/>
      <c r="M186" s="78" t="s">
        <v>1130</v>
      </c>
    </row>
    <row r="187" customFormat="false" ht="15" hidden="false" customHeight="false" outlineLevel="0" collapsed="false">
      <c r="A187" s="70" t="n">
        <v>44012</v>
      </c>
      <c r="B187" s="9" t="s">
        <v>1131</v>
      </c>
      <c r="C187" s="71" t="n">
        <v>300</v>
      </c>
      <c r="D187" s="72" t="s">
        <v>104</v>
      </c>
      <c r="E187" s="73" t="s">
        <v>382</v>
      </c>
      <c r="F187" s="75" t="s">
        <v>1132</v>
      </c>
      <c r="G187" s="75" t="s">
        <v>183</v>
      </c>
      <c r="H187" s="75"/>
      <c r="I187" s="104" t="s">
        <v>80</v>
      </c>
      <c r="J187" s="7" t="n">
        <v>0.6875</v>
      </c>
      <c r="K187" s="7" t="n">
        <v>0.704166666666667</v>
      </c>
      <c r="L187" s="95"/>
      <c r="M187" s="78" t="s">
        <v>1133</v>
      </c>
    </row>
    <row r="188" customFormat="false" ht="15" hidden="false" customHeight="false" outlineLevel="0" collapsed="false">
      <c r="A188" s="70" t="n">
        <v>44012</v>
      </c>
      <c r="B188" s="9" t="s">
        <v>1134</v>
      </c>
      <c r="C188" s="71" t="n">
        <v>250</v>
      </c>
      <c r="D188" s="72" t="s">
        <v>104</v>
      </c>
      <c r="E188" s="73" t="s">
        <v>1135</v>
      </c>
      <c r="F188" s="75"/>
      <c r="G188" s="75" t="s">
        <v>183</v>
      </c>
      <c r="H188" s="75"/>
      <c r="I188" s="104" t="s">
        <v>80</v>
      </c>
      <c r="J188" s="7" t="n">
        <v>0.780555555555556</v>
      </c>
      <c r="K188" s="113" t="n">
        <v>0.782638888888889</v>
      </c>
      <c r="L188" s="95"/>
      <c r="M188" s="78" t="s">
        <v>1136</v>
      </c>
    </row>
    <row r="189" customFormat="false" ht="15" hidden="false" customHeight="false" outlineLevel="0" collapsed="false">
      <c r="A189" s="70" t="n">
        <v>44012</v>
      </c>
      <c r="B189" s="9" t="s">
        <v>1132</v>
      </c>
      <c r="C189" s="71" t="n">
        <v>300</v>
      </c>
      <c r="D189" s="72" t="s">
        <v>104</v>
      </c>
      <c r="E189" s="73" t="s">
        <v>382</v>
      </c>
      <c r="F189" s="75" t="s">
        <v>1132</v>
      </c>
      <c r="G189" s="75" t="s">
        <v>183</v>
      </c>
      <c r="H189" s="75"/>
      <c r="I189" s="104" t="s">
        <v>80</v>
      </c>
      <c r="J189" s="7" t="n">
        <v>0.801388888888889</v>
      </c>
      <c r="K189" s="7" t="n">
        <v>0.802083333333333</v>
      </c>
      <c r="L189" s="95"/>
      <c r="M189" s="78" t="s">
        <v>1137</v>
      </c>
    </row>
    <row r="190" customFormat="false" ht="15" hidden="false" customHeight="false" outlineLevel="0" collapsed="false">
      <c r="A190" s="70" t="n">
        <v>44012</v>
      </c>
      <c r="B190" s="9" t="s">
        <v>1138</v>
      </c>
      <c r="C190" s="71" t="n">
        <v>350</v>
      </c>
      <c r="D190" s="72" t="s">
        <v>104</v>
      </c>
      <c r="E190" s="73" t="s">
        <v>1139</v>
      </c>
      <c r="F190" s="75"/>
      <c r="G190" s="75" t="s">
        <v>100</v>
      </c>
      <c r="H190" s="75"/>
      <c r="I190" s="104" t="s">
        <v>80</v>
      </c>
      <c r="J190" s="7" t="n">
        <v>0.872222222222222</v>
      </c>
      <c r="K190" s="7" t="n">
        <v>0.888888888888889</v>
      </c>
      <c r="L190" s="95"/>
      <c r="M190" s="78" t="s">
        <v>1140</v>
      </c>
    </row>
    <row r="191" customFormat="false" ht="15" hidden="false" customHeight="false" outlineLevel="0" collapsed="false">
      <c r="A191" s="70" t="n">
        <v>44013</v>
      </c>
      <c r="B191" s="9" t="s">
        <v>1149</v>
      </c>
      <c r="C191" s="71" t="n">
        <v>300</v>
      </c>
      <c r="D191" s="72" t="s">
        <v>77</v>
      </c>
      <c r="E191" s="73" t="s">
        <v>1150</v>
      </c>
      <c r="F191" s="75"/>
      <c r="G191" s="75" t="s">
        <v>183</v>
      </c>
      <c r="H191" s="75"/>
      <c r="I191" s="104" t="s">
        <v>80</v>
      </c>
      <c r="J191" s="7" t="n">
        <v>0.436111111111111</v>
      </c>
      <c r="K191" s="7" t="n">
        <v>0.441666666666667</v>
      </c>
      <c r="L191" s="95"/>
      <c r="M191" s="78" t="s">
        <v>1151</v>
      </c>
    </row>
    <row r="192" customFormat="false" ht="15" hidden="false" customHeight="false" outlineLevel="0" collapsed="false">
      <c r="A192" s="70" t="n">
        <v>44013</v>
      </c>
      <c r="B192" s="9" t="s">
        <v>1152</v>
      </c>
      <c r="C192" s="71" t="n">
        <v>350</v>
      </c>
      <c r="D192" s="72" t="s">
        <v>821</v>
      </c>
      <c r="E192" s="73" t="s">
        <v>1153</v>
      </c>
      <c r="F192" s="75" t="s">
        <v>1154</v>
      </c>
      <c r="G192" s="75" t="s">
        <v>159</v>
      </c>
      <c r="H192" s="75"/>
      <c r="I192" s="104" t="s">
        <v>72</v>
      </c>
      <c r="J192" s="7" t="n">
        <v>0.505555555555556</v>
      </c>
      <c r="K192" s="7" t="n">
        <v>0.505555555555556</v>
      </c>
      <c r="L192" s="95"/>
      <c r="M192" s="78" t="s">
        <v>1155</v>
      </c>
    </row>
    <row r="193" customFormat="false" ht="15" hidden="false" customHeight="false" outlineLevel="0" collapsed="false">
      <c r="A193" s="70" t="n">
        <v>44013</v>
      </c>
      <c r="B193" s="9" t="s">
        <v>1156</v>
      </c>
      <c r="C193" s="71" t="n">
        <v>380</v>
      </c>
      <c r="D193" s="72" t="s">
        <v>821</v>
      </c>
      <c r="E193" s="73" t="s">
        <v>1157</v>
      </c>
      <c r="F193" s="75" t="s">
        <v>1158</v>
      </c>
      <c r="G193" s="75" t="s">
        <v>1159</v>
      </c>
      <c r="H193" s="75"/>
      <c r="I193" s="104" t="s">
        <v>80</v>
      </c>
      <c r="J193" s="7" t="n">
        <v>0.645138888888889</v>
      </c>
      <c r="K193" s="7" t="n">
        <v>0.664583333333333</v>
      </c>
      <c r="L193" s="95"/>
      <c r="M193" s="78" t="s">
        <v>1161</v>
      </c>
    </row>
    <row r="194" customFormat="false" ht="15" hidden="false" customHeight="false" outlineLevel="0" collapsed="false">
      <c r="A194" s="70" t="n">
        <v>44013</v>
      </c>
      <c r="B194" s="9" t="s">
        <v>1162</v>
      </c>
      <c r="C194" s="71" t="n">
        <v>450</v>
      </c>
      <c r="D194" s="72" t="s">
        <v>821</v>
      </c>
      <c r="E194" s="73" t="s">
        <v>1163</v>
      </c>
      <c r="F194" s="75" t="s">
        <v>1164</v>
      </c>
      <c r="G194" s="75" t="s">
        <v>79</v>
      </c>
      <c r="H194" s="75"/>
      <c r="I194" s="104" t="s">
        <v>80</v>
      </c>
      <c r="J194" s="7" t="n">
        <v>0.770833333333333</v>
      </c>
      <c r="K194" s="7" t="n">
        <v>0.809722222222222</v>
      </c>
      <c r="L194" s="95"/>
      <c r="M194" s="78" t="s">
        <v>1165</v>
      </c>
    </row>
    <row r="195" customFormat="false" ht="15" hidden="false" customHeight="false" outlineLevel="0" collapsed="false">
      <c r="A195" s="70" t="n">
        <v>44013</v>
      </c>
      <c r="B195" s="9" t="s">
        <v>1166</v>
      </c>
      <c r="C195" s="71" t="n">
        <v>400</v>
      </c>
      <c r="D195" s="72" t="s">
        <v>104</v>
      </c>
      <c r="E195" s="73" t="s">
        <v>1167</v>
      </c>
      <c r="F195" s="75"/>
      <c r="G195" s="75" t="s">
        <v>131</v>
      </c>
      <c r="H195" s="75"/>
      <c r="I195" s="104" t="s">
        <v>80</v>
      </c>
      <c r="J195" s="7" t="n">
        <v>0.507638888888889</v>
      </c>
      <c r="K195" s="7" t="n">
        <v>0.543055555555555</v>
      </c>
      <c r="L195" s="95"/>
      <c r="M195" s="78" t="s">
        <v>1168</v>
      </c>
    </row>
    <row r="196" customFormat="false" ht="15" hidden="false" customHeight="false" outlineLevel="0" collapsed="false">
      <c r="A196" s="70" t="n">
        <v>44013</v>
      </c>
      <c r="B196" s="9" t="s">
        <v>1089</v>
      </c>
      <c r="C196" s="71" t="n">
        <v>380</v>
      </c>
      <c r="D196" s="72" t="s">
        <v>104</v>
      </c>
      <c r="E196" s="73" t="s">
        <v>1169</v>
      </c>
      <c r="F196" s="75"/>
      <c r="G196" s="75" t="s">
        <v>131</v>
      </c>
      <c r="H196" s="75"/>
      <c r="I196" s="104" t="s">
        <v>80</v>
      </c>
      <c r="J196" s="7" t="n">
        <v>0.56875</v>
      </c>
      <c r="K196" s="7" t="n">
        <v>0.575694444444444</v>
      </c>
      <c r="L196" s="95"/>
      <c r="M196" s="78" t="s">
        <v>1170</v>
      </c>
    </row>
    <row r="197" customFormat="false" ht="15" hidden="false" customHeight="false" outlineLevel="0" collapsed="false">
      <c r="A197" s="70" t="n">
        <v>44013</v>
      </c>
      <c r="B197" s="9" t="s">
        <v>1171</v>
      </c>
      <c r="C197" s="125" t="n">
        <v>400</v>
      </c>
      <c r="D197" s="72" t="s">
        <v>104</v>
      </c>
      <c r="E197" s="73" t="s">
        <v>1172</v>
      </c>
      <c r="F197" s="75"/>
      <c r="G197" s="75" t="s">
        <v>228</v>
      </c>
      <c r="H197" s="75"/>
      <c r="I197" s="104" t="s">
        <v>80</v>
      </c>
      <c r="J197" s="7" t="n">
        <v>0.709027777777778</v>
      </c>
      <c r="K197" s="7" t="n">
        <v>0.71875</v>
      </c>
      <c r="L197" s="95"/>
      <c r="M197" s="78" t="s">
        <v>1174</v>
      </c>
    </row>
    <row r="198" customFormat="false" ht="15" hidden="false" customHeight="false" outlineLevel="0" collapsed="false">
      <c r="A198" s="70" t="n">
        <v>44014</v>
      </c>
      <c r="B198" s="9" t="s">
        <v>1180</v>
      </c>
      <c r="C198" s="71" t="n">
        <v>300</v>
      </c>
      <c r="D198" s="72" t="s">
        <v>77</v>
      </c>
      <c r="E198" s="73" t="s">
        <v>1181</v>
      </c>
      <c r="F198" s="75"/>
      <c r="G198" s="75" t="s">
        <v>113</v>
      </c>
      <c r="H198" s="75"/>
      <c r="I198" s="104" t="s">
        <v>80</v>
      </c>
      <c r="J198" s="7" t="n">
        <v>0.458333333333333</v>
      </c>
      <c r="K198" s="7" t="n">
        <v>0.470138888888889</v>
      </c>
      <c r="L198" s="95"/>
      <c r="M198" s="78" t="s">
        <v>1183</v>
      </c>
    </row>
    <row r="199" customFormat="false" ht="15" hidden="false" customHeight="false" outlineLevel="0" collapsed="false">
      <c r="A199" s="70" t="n">
        <v>44014</v>
      </c>
      <c r="B199" s="9" t="s">
        <v>1184</v>
      </c>
      <c r="C199" s="71" t="n">
        <v>450</v>
      </c>
      <c r="D199" s="72" t="s">
        <v>821</v>
      </c>
      <c r="E199" s="73" t="s">
        <v>1185</v>
      </c>
      <c r="F199" s="75" t="s">
        <v>1184</v>
      </c>
      <c r="G199" s="75" t="s">
        <v>79</v>
      </c>
      <c r="H199" s="75"/>
      <c r="I199" s="104" t="s">
        <v>80</v>
      </c>
      <c r="J199" s="7" t="n">
        <v>0.559722222222222</v>
      </c>
      <c r="K199" s="7" t="n">
        <v>0.581944444444444</v>
      </c>
      <c r="L199" s="95"/>
      <c r="M199" s="78" t="s">
        <v>1186</v>
      </c>
    </row>
    <row r="200" customFormat="false" ht="15" hidden="false" customHeight="false" outlineLevel="0" collapsed="false">
      <c r="A200" s="70" t="n">
        <v>44014</v>
      </c>
      <c r="B200" s="9" t="s">
        <v>1187</v>
      </c>
      <c r="C200" s="71" t="n">
        <v>450</v>
      </c>
      <c r="D200" s="72" t="s">
        <v>821</v>
      </c>
      <c r="E200" s="73" t="s">
        <v>1188</v>
      </c>
      <c r="F200" s="75" t="s">
        <v>1189</v>
      </c>
      <c r="G200" s="75" t="s">
        <v>113</v>
      </c>
      <c r="H200" s="75"/>
      <c r="I200" s="104" t="s">
        <v>80</v>
      </c>
      <c r="J200" s="7" t="n">
        <v>0.760416666666667</v>
      </c>
      <c r="K200" s="7" t="n">
        <v>0.777083333333333</v>
      </c>
      <c r="L200" s="95"/>
      <c r="M200" s="78" t="s">
        <v>1190</v>
      </c>
    </row>
    <row r="201" customFormat="false" ht="15" hidden="false" customHeight="false" outlineLevel="0" collapsed="false">
      <c r="A201" s="70" t="n">
        <v>44014</v>
      </c>
      <c r="B201" s="9" t="s">
        <v>897</v>
      </c>
      <c r="C201" s="71" t="n">
        <v>300</v>
      </c>
      <c r="D201" s="72" t="s">
        <v>104</v>
      </c>
      <c r="E201" s="73" t="s">
        <v>899</v>
      </c>
      <c r="F201" s="109" t="s">
        <v>897</v>
      </c>
      <c r="G201" s="75" t="s">
        <v>79</v>
      </c>
      <c r="H201" s="75"/>
      <c r="I201" s="104" t="s">
        <v>80</v>
      </c>
      <c r="J201" s="7" t="n">
        <v>0.505555555555556</v>
      </c>
      <c r="K201" s="7" t="n">
        <v>0.523611111111111</v>
      </c>
      <c r="L201" s="95"/>
      <c r="M201" s="78" t="s">
        <v>1191</v>
      </c>
    </row>
    <row r="202" customFormat="false" ht="15" hidden="false" customHeight="false" outlineLevel="0" collapsed="false">
      <c r="A202" s="70" t="n">
        <v>44014</v>
      </c>
      <c r="B202" s="9" t="s">
        <v>204</v>
      </c>
      <c r="C202" s="71" t="n">
        <v>400</v>
      </c>
      <c r="D202" s="72" t="s">
        <v>104</v>
      </c>
      <c r="E202" s="73" t="s">
        <v>205</v>
      </c>
      <c r="F202" s="75" t="s">
        <v>204</v>
      </c>
      <c r="G202" s="75" t="s">
        <v>79</v>
      </c>
      <c r="H202" s="75"/>
      <c r="I202" s="104" t="s">
        <v>80</v>
      </c>
      <c r="J202" s="7" t="n">
        <v>0.702777777777778</v>
      </c>
      <c r="K202" s="7" t="n">
        <v>0.736805555555556</v>
      </c>
      <c r="L202" s="95"/>
      <c r="M202" s="78" t="s">
        <v>207</v>
      </c>
    </row>
    <row r="203" customFormat="false" ht="15" hidden="false" customHeight="false" outlineLevel="0" collapsed="false">
      <c r="A203" s="70" t="n">
        <v>44015</v>
      </c>
      <c r="B203" s="9" t="s">
        <v>1195</v>
      </c>
      <c r="C203" s="71" t="n">
        <v>300</v>
      </c>
      <c r="D203" s="72" t="s">
        <v>77</v>
      </c>
      <c r="E203" s="73" t="s">
        <v>1196</v>
      </c>
      <c r="F203" s="75"/>
      <c r="G203" s="75" t="s">
        <v>876</v>
      </c>
      <c r="H203" s="75"/>
      <c r="I203" s="104" t="s">
        <v>80</v>
      </c>
      <c r="J203" s="7" t="n">
        <v>0.397916666666667</v>
      </c>
      <c r="K203" s="7" t="n">
        <v>0.40625</v>
      </c>
      <c r="L203" s="95"/>
      <c r="M203" s="78" t="s">
        <v>1197</v>
      </c>
    </row>
    <row r="204" customFormat="false" ht="15" hidden="false" customHeight="false" outlineLevel="0" collapsed="false">
      <c r="A204" s="70" t="n">
        <v>44015</v>
      </c>
      <c r="B204" s="9" t="s">
        <v>1198</v>
      </c>
      <c r="C204" s="71" t="n">
        <v>300</v>
      </c>
      <c r="D204" s="72" t="s">
        <v>104</v>
      </c>
      <c r="E204" s="73" t="s">
        <v>1199</v>
      </c>
      <c r="F204" s="75"/>
      <c r="G204" s="75" t="s">
        <v>79</v>
      </c>
      <c r="H204" s="75"/>
      <c r="I204" s="104" t="s">
        <v>80</v>
      </c>
      <c r="J204" s="7" t="n">
        <v>0.452777777777778</v>
      </c>
      <c r="K204" s="7" t="n">
        <v>0.454861111111111</v>
      </c>
      <c r="L204" s="95"/>
      <c r="M204" s="78" t="s">
        <v>1200</v>
      </c>
    </row>
    <row r="205" customFormat="false" ht="15" hidden="false" customHeight="false" outlineLevel="0" collapsed="false">
      <c r="A205" s="70" t="n">
        <v>44015</v>
      </c>
      <c r="B205" s="9" t="s">
        <v>1201</v>
      </c>
      <c r="C205" s="71" t="n">
        <v>500</v>
      </c>
      <c r="D205" s="72" t="s">
        <v>104</v>
      </c>
      <c r="E205" s="73" t="s">
        <v>1202</v>
      </c>
      <c r="F205" s="75"/>
      <c r="G205" s="75" t="s">
        <v>79</v>
      </c>
      <c r="H205" s="75"/>
      <c r="I205" s="104" t="s">
        <v>80</v>
      </c>
      <c r="J205" s="7" t="n">
        <v>0.600694444444444</v>
      </c>
      <c r="K205" s="7" t="n">
        <v>0.640277777777778</v>
      </c>
      <c r="L205" s="95"/>
      <c r="M205" s="78" t="s">
        <v>1203</v>
      </c>
    </row>
    <row r="206" customFormat="false" ht="15" hidden="false" customHeight="false" outlineLevel="0" collapsed="false">
      <c r="A206" s="70" t="n">
        <v>44015</v>
      </c>
      <c r="B206" s="9" t="s">
        <v>1204</v>
      </c>
      <c r="C206" s="71" t="n">
        <v>500</v>
      </c>
      <c r="D206" s="72" t="s">
        <v>104</v>
      </c>
      <c r="E206" s="73" t="s">
        <v>1205</v>
      </c>
      <c r="F206" s="75"/>
      <c r="G206" s="75" t="s">
        <v>79</v>
      </c>
      <c r="H206" s="75"/>
      <c r="I206" s="104" t="s">
        <v>80</v>
      </c>
      <c r="J206" s="7" t="n">
        <v>0.661805555555556</v>
      </c>
      <c r="K206" s="7" t="n">
        <v>0.669444444444444</v>
      </c>
      <c r="L206" s="95"/>
      <c r="M206" s="78" t="s">
        <v>1206</v>
      </c>
    </row>
    <row r="207" customFormat="false" ht="15" hidden="false" customHeight="false" outlineLevel="0" collapsed="false">
      <c r="A207" s="70" t="n">
        <v>44015</v>
      </c>
      <c r="B207" s="9" t="s">
        <v>68</v>
      </c>
      <c r="C207" s="71" t="n">
        <v>500</v>
      </c>
      <c r="D207" s="72" t="s">
        <v>69</v>
      </c>
      <c r="E207" s="73" t="s">
        <v>70</v>
      </c>
      <c r="F207" s="75" t="s">
        <v>71</v>
      </c>
      <c r="G207" s="75" t="s">
        <v>113</v>
      </c>
      <c r="H207" s="75"/>
      <c r="I207" s="104" t="s">
        <v>80</v>
      </c>
      <c r="J207" s="7" t="n">
        <v>0.695833333333333</v>
      </c>
      <c r="K207" s="7" t="n">
        <v>0.715277777777778</v>
      </c>
      <c r="L207" s="95"/>
      <c r="M207" s="78" t="s">
        <v>74</v>
      </c>
    </row>
    <row r="208" customFormat="false" ht="15" hidden="false" customHeight="false" outlineLevel="0" collapsed="false">
      <c r="A208" s="70" t="n">
        <v>44016</v>
      </c>
      <c r="B208" s="9" t="s">
        <v>1220</v>
      </c>
      <c r="C208" s="71" t="n">
        <v>650</v>
      </c>
      <c r="D208" s="72" t="s">
        <v>821</v>
      </c>
      <c r="E208" s="73" t="s">
        <v>1221</v>
      </c>
      <c r="F208" s="75" t="s">
        <v>1222</v>
      </c>
      <c r="G208" s="75" t="s">
        <v>1223</v>
      </c>
      <c r="H208" s="75"/>
      <c r="I208" s="104" t="s">
        <v>80</v>
      </c>
      <c r="J208" s="7" t="n">
        <v>0.324305555555556</v>
      </c>
      <c r="K208" s="7" t="n">
        <v>0.359027777777778</v>
      </c>
      <c r="L208" s="95"/>
      <c r="M208" s="78" t="s">
        <v>1224</v>
      </c>
    </row>
    <row r="209" customFormat="false" ht="15" hidden="false" customHeight="false" outlineLevel="0" collapsed="false">
      <c r="A209" s="70" t="n">
        <v>44016</v>
      </c>
      <c r="B209" s="9" t="s">
        <v>1225</v>
      </c>
      <c r="C209" s="71" t="n">
        <v>650</v>
      </c>
      <c r="D209" s="72" t="s">
        <v>104</v>
      </c>
      <c r="E209" s="73" t="s">
        <v>1226</v>
      </c>
      <c r="F209" s="75"/>
      <c r="G209" s="75" t="s">
        <v>1227</v>
      </c>
      <c r="H209" s="75"/>
      <c r="I209" s="104" t="s">
        <v>80</v>
      </c>
      <c r="J209" s="7" t="n">
        <v>0.530555555555556</v>
      </c>
      <c r="K209" s="7" t="n">
        <v>0.539583333333333</v>
      </c>
      <c r="L209" s="95"/>
      <c r="M209" s="78" t="s">
        <v>1228</v>
      </c>
    </row>
    <row r="210" customFormat="false" ht="15" hidden="false" customHeight="false" outlineLevel="0" collapsed="false">
      <c r="A210" s="70" t="n">
        <v>44016</v>
      </c>
      <c r="B210" s="9" t="s">
        <v>1229</v>
      </c>
      <c r="C210" s="71" t="n">
        <v>300</v>
      </c>
      <c r="D210" s="72" t="s">
        <v>104</v>
      </c>
      <c r="E210" s="73" t="s">
        <v>1230</v>
      </c>
      <c r="F210" s="75"/>
      <c r="G210" s="75" t="s">
        <v>79</v>
      </c>
      <c r="H210" s="75"/>
      <c r="I210" s="104" t="s">
        <v>80</v>
      </c>
      <c r="J210" s="7" t="n">
        <v>0.675</v>
      </c>
      <c r="K210" s="7" t="n">
        <v>0.706944444444444</v>
      </c>
      <c r="L210" s="95"/>
      <c r="M210" s="78" t="s">
        <v>1231</v>
      </c>
    </row>
    <row r="211" customFormat="false" ht="15" hidden="false" customHeight="false" outlineLevel="0" collapsed="false">
      <c r="A211" s="70" t="n">
        <v>44016</v>
      </c>
      <c r="B211" s="9" t="s">
        <v>1232</v>
      </c>
      <c r="C211" s="71" t="n">
        <v>300</v>
      </c>
      <c r="D211" s="72" t="s">
        <v>104</v>
      </c>
      <c r="E211" s="73" t="s">
        <v>1233</v>
      </c>
      <c r="F211" s="75"/>
      <c r="G211" s="75" t="s">
        <v>113</v>
      </c>
      <c r="H211" s="75"/>
      <c r="I211" s="104" t="s">
        <v>80</v>
      </c>
      <c r="J211" s="7" t="n">
        <v>0.729861111111111</v>
      </c>
      <c r="K211" s="7" t="n">
        <v>0.738888888888889</v>
      </c>
      <c r="L211" s="95"/>
      <c r="M211" s="78" t="s">
        <v>1234</v>
      </c>
    </row>
    <row r="212" customFormat="false" ht="15" hidden="false" customHeight="false" outlineLevel="0" collapsed="false">
      <c r="A212" s="70" t="n">
        <v>44018</v>
      </c>
      <c r="B212" s="9" t="s">
        <v>1243</v>
      </c>
      <c r="C212" s="71" t="n">
        <v>400</v>
      </c>
      <c r="D212" s="72" t="s">
        <v>898</v>
      </c>
      <c r="E212" s="73" t="s">
        <v>1244</v>
      </c>
      <c r="F212" s="75"/>
      <c r="G212" s="75" t="s">
        <v>131</v>
      </c>
      <c r="H212" s="75"/>
      <c r="I212" s="104" t="s">
        <v>80</v>
      </c>
      <c r="J212" s="7" t="n">
        <v>0.501388888888889</v>
      </c>
      <c r="K212" s="7" t="n">
        <v>0.504166666666667</v>
      </c>
      <c r="L212" s="95"/>
      <c r="M212" s="78" t="s">
        <v>1245</v>
      </c>
    </row>
    <row r="213" customFormat="false" ht="15" hidden="false" customHeight="false" outlineLevel="0" collapsed="false">
      <c r="A213" s="70" t="n">
        <v>44018</v>
      </c>
      <c r="B213" s="9" t="s">
        <v>1243</v>
      </c>
      <c r="C213" s="71" t="n">
        <v>300</v>
      </c>
      <c r="D213" s="72" t="s">
        <v>898</v>
      </c>
      <c r="E213" s="73" t="s">
        <v>1246</v>
      </c>
      <c r="F213" s="75"/>
      <c r="G213" s="75" t="s">
        <v>131</v>
      </c>
      <c r="H213" s="75"/>
      <c r="I213" s="104" t="s">
        <v>80</v>
      </c>
      <c r="J213" s="7" t="n">
        <v>0.518055555555556</v>
      </c>
      <c r="K213" s="7" t="n">
        <v>0.526388888888889</v>
      </c>
      <c r="L213" s="95"/>
      <c r="M213" s="78" t="s">
        <v>1247</v>
      </c>
    </row>
    <row r="214" customFormat="false" ht="15" hidden="false" customHeight="false" outlineLevel="0" collapsed="false">
      <c r="A214" s="70" t="n">
        <v>44018</v>
      </c>
      <c r="B214" s="9" t="s">
        <v>1243</v>
      </c>
      <c r="C214" s="71" t="n">
        <v>300</v>
      </c>
      <c r="D214" s="72" t="s">
        <v>898</v>
      </c>
      <c r="E214" s="73" t="s">
        <v>1248</v>
      </c>
      <c r="F214" s="75"/>
      <c r="G214" s="75" t="s">
        <v>131</v>
      </c>
      <c r="H214" s="75"/>
      <c r="I214" s="104" t="s">
        <v>80</v>
      </c>
      <c r="J214" s="7" t="n">
        <v>0.553472222222222</v>
      </c>
      <c r="K214" s="7" t="n">
        <v>0.55625</v>
      </c>
      <c r="L214" s="95"/>
      <c r="M214" s="78" t="s">
        <v>1249</v>
      </c>
    </row>
    <row r="215" customFormat="false" ht="15" hidden="false" customHeight="false" outlineLevel="0" collapsed="false">
      <c r="A215" s="70" t="n">
        <v>44018</v>
      </c>
      <c r="B215" s="9" t="s">
        <v>1250</v>
      </c>
      <c r="C215" s="71" t="n">
        <v>300</v>
      </c>
      <c r="D215" s="72" t="s">
        <v>77</v>
      </c>
      <c r="E215" s="73" t="s">
        <v>1251</v>
      </c>
      <c r="F215" s="75"/>
      <c r="G215" s="75" t="s">
        <v>85</v>
      </c>
      <c r="H215" s="75"/>
      <c r="I215" s="104" t="s">
        <v>80</v>
      </c>
      <c r="J215" s="7" t="n">
        <v>0.666666666666667</v>
      </c>
      <c r="K215" s="7" t="n">
        <v>0.704166666666667</v>
      </c>
      <c r="L215" s="95"/>
      <c r="M215" s="78" t="s">
        <v>1252</v>
      </c>
    </row>
    <row r="216" customFormat="false" ht="15" hidden="false" customHeight="false" outlineLevel="0" collapsed="false">
      <c r="A216" s="70" t="n">
        <v>44018</v>
      </c>
      <c r="B216" s="9" t="s">
        <v>1253</v>
      </c>
      <c r="C216" s="71" t="n">
        <v>400</v>
      </c>
      <c r="D216" s="72" t="s">
        <v>104</v>
      </c>
      <c r="E216" s="73" t="s">
        <v>1254</v>
      </c>
      <c r="F216" s="75"/>
      <c r="G216" s="75" t="s">
        <v>100</v>
      </c>
      <c r="H216" s="75"/>
      <c r="I216" s="104" t="s">
        <v>80</v>
      </c>
      <c r="J216" s="7" t="n">
        <v>0.352777777777778</v>
      </c>
      <c r="K216" s="7" t="n">
        <v>0.35625</v>
      </c>
      <c r="L216" s="95"/>
      <c r="M216" s="78" t="s">
        <v>1255</v>
      </c>
    </row>
    <row r="217" customFormat="false" ht="15" hidden="false" customHeight="false" outlineLevel="0" collapsed="false">
      <c r="A217" s="70" t="n">
        <v>44019</v>
      </c>
      <c r="B217" s="9" t="s">
        <v>1225</v>
      </c>
      <c r="C217" s="71" t="n">
        <v>300</v>
      </c>
      <c r="D217" s="72" t="s">
        <v>77</v>
      </c>
      <c r="E217" s="73" t="s">
        <v>1264</v>
      </c>
      <c r="F217" s="75"/>
      <c r="G217" s="75" t="s">
        <v>1227</v>
      </c>
      <c r="H217" s="75"/>
      <c r="I217" s="104" t="s">
        <v>80</v>
      </c>
      <c r="J217" s="7" t="n">
        <v>0.641666666666667</v>
      </c>
      <c r="K217" s="7" t="n">
        <v>0.664583333333333</v>
      </c>
      <c r="L217" s="95"/>
      <c r="M217" s="78" t="s">
        <v>1265</v>
      </c>
    </row>
    <row r="218" customFormat="false" ht="15" hidden="false" customHeight="false" outlineLevel="0" collapsed="false">
      <c r="A218" s="70" t="n">
        <v>44019</v>
      </c>
      <c r="B218" s="9" t="s">
        <v>1225</v>
      </c>
      <c r="C218" s="71" t="n">
        <v>300</v>
      </c>
      <c r="D218" s="72" t="s">
        <v>77</v>
      </c>
      <c r="E218" s="73" t="s">
        <v>1266</v>
      </c>
      <c r="F218" s="75"/>
      <c r="G218" s="75" t="s">
        <v>1227</v>
      </c>
      <c r="H218" s="75"/>
      <c r="I218" s="104" t="s">
        <v>80</v>
      </c>
      <c r="J218" s="7" t="n">
        <v>0.68125</v>
      </c>
      <c r="K218" s="7" t="n">
        <v>0.688888888888889</v>
      </c>
      <c r="L218" s="95"/>
      <c r="M218" s="78" t="s">
        <v>1265</v>
      </c>
    </row>
    <row r="219" customFormat="false" ht="15" hidden="false" customHeight="false" outlineLevel="0" collapsed="false">
      <c r="A219" s="70" t="n">
        <v>44019</v>
      </c>
      <c r="B219" s="9" t="s">
        <v>1267</v>
      </c>
      <c r="C219" s="71" t="n">
        <v>350</v>
      </c>
      <c r="D219" s="72" t="s">
        <v>821</v>
      </c>
      <c r="E219" s="73" t="s">
        <v>1268</v>
      </c>
      <c r="F219" s="75" t="s">
        <v>1269</v>
      </c>
      <c r="G219" s="75" t="s">
        <v>183</v>
      </c>
      <c r="H219" s="75"/>
      <c r="I219" s="104" t="s">
        <v>80</v>
      </c>
      <c r="J219" s="7" t="n">
        <v>0.442361111111111</v>
      </c>
      <c r="K219" s="7" t="n">
        <v>0.48125</v>
      </c>
      <c r="L219" s="95"/>
      <c r="M219" s="78" t="s">
        <v>1270</v>
      </c>
    </row>
    <row r="220" customFormat="false" ht="15" hidden="false" customHeight="false" outlineLevel="0" collapsed="false">
      <c r="A220" s="70" t="n">
        <v>44019</v>
      </c>
      <c r="B220" s="9" t="s">
        <v>1271</v>
      </c>
      <c r="C220" s="71" t="n">
        <v>400</v>
      </c>
      <c r="D220" s="72" t="s">
        <v>104</v>
      </c>
      <c r="E220" s="73" t="s">
        <v>151</v>
      </c>
      <c r="F220" s="75"/>
      <c r="G220" s="75" t="s">
        <v>85</v>
      </c>
      <c r="H220" s="75"/>
      <c r="I220" s="104" t="s">
        <v>80</v>
      </c>
      <c r="J220" s="7" t="n">
        <v>0.359027777777778</v>
      </c>
      <c r="K220" s="7" t="n">
        <v>0.377083333333333</v>
      </c>
      <c r="L220" s="95"/>
      <c r="M220" s="78" t="s">
        <v>152</v>
      </c>
    </row>
    <row r="221" customFormat="false" ht="15" hidden="false" customHeight="false" outlineLevel="0" collapsed="false">
      <c r="A221" s="70" t="n">
        <v>44019</v>
      </c>
      <c r="B221" s="9" t="s">
        <v>1272</v>
      </c>
      <c r="C221" s="120" t="n">
        <v>350</v>
      </c>
      <c r="D221" s="72" t="s">
        <v>104</v>
      </c>
      <c r="E221" s="73" t="s">
        <v>1273</v>
      </c>
      <c r="F221" s="75"/>
      <c r="G221" s="75" t="s">
        <v>113</v>
      </c>
      <c r="H221" s="75"/>
      <c r="I221" s="104" t="s">
        <v>80</v>
      </c>
      <c r="J221" s="7" t="n">
        <v>0.411805555555556</v>
      </c>
      <c r="K221" s="7" t="n">
        <v>0.427777777777778</v>
      </c>
      <c r="L221" s="95"/>
      <c r="M221" s="78" t="s">
        <v>1274</v>
      </c>
    </row>
    <row r="222" customFormat="false" ht="15" hidden="false" customHeight="false" outlineLevel="0" collapsed="false">
      <c r="A222" s="70" t="n">
        <v>44019</v>
      </c>
      <c r="B222" s="9" t="s">
        <v>204</v>
      </c>
      <c r="C222" s="71" t="n">
        <v>400</v>
      </c>
      <c r="D222" s="72" t="s">
        <v>104</v>
      </c>
      <c r="E222" s="73" t="s">
        <v>205</v>
      </c>
      <c r="F222" s="75" t="s">
        <v>204</v>
      </c>
      <c r="G222" s="75" t="s">
        <v>79</v>
      </c>
      <c r="H222" s="75"/>
      <c r="I222" s="104" t="s">
        <v>80</v>
      </c>
      <c r="J222" s="7" t="n">
        <v>0.535416666666667</v>
      </c>
      <c r="K222" s="7" t="n">
        <v>0.565972222222222</v>
      </c>
      <c r="L222" s="95"/>
      <c r="M222" s="78" t="s">
        <v>207</v>
      </c>
    </row>
    <row r="223" customFormat="false" ht="15" hidden="false" customHeight="false" outlineLevel="0" collapsed="false">
      <c r="A223" s="70" t="n">
        <v>44020</v>
      </c>
      <c r="B223" s="9" t="s">
        <v>1279</v>
      </c>
      <c r="C223" s="71" t="n">
        <v>300</v>
      </c>
      <c r="D223" s="72" t="s">
        <v>77</v>
      </c>
      <c r="E223" s="73" t="s">
        <v>1280</v>
      </c>
      <c r="F223" s="75"/>
      <c r="G223" s="75" t="s">
        <v>183</v>
      </c>
      <c r="H223" s="75"/>
      <c r="I223" s="104" t="s">
        <v>80</v>
      </c>
      <c r="J223" s="7" t="n">
        <v>0.388194444444444</v>
      </c>
      <c r="K223" s="7" t="n">
        <v>0.420833333333333</v>
      </c>
      <c r="L223" s="95"/>
      <c r="M223" s="78" t="s">
        <v>1281</v>
      </c>
    </row>
    <row r="224" customFormat="false" ht="15" hidden="false" customHeight="false" outlineLevel="0" collapsed="false">
      <c r="A224" s="70" t="n">
        <v>44020</v>
      </c>
      <c r="B224" s="9" t="s">
        <v>1284</v>
      </c>
      <c r="C224" s="71" t="n">
        <v>250</v>
      </c>
      <c r="D224" s="72" t="s">
        <v>821</v>
      </c>
      <c r="E224" s="73" t="s">
        <v>916</v>
      </c>
      <c r="F224" s="75" t="s">
        <v>917</v>
      </c>
      <c r="G224" s="75" t="s">
        <v>183</v>
      </c>
      <c r="H224" s="75"/>
      <c r="I224" s="104" t="s">
        <v>80</v>
      </c>
      <c r="J224" s="7" t="n">
        <v>0.618055555555556</v>
      </c>
      <c r="K224" s="7" t="n">
        <v>0.630555555555556</v>
      </c>
      <c r="L224" s="95"/>
      <c r="M224" s="78" t="s">
        <v>918</v>
      </c>
    </row>
    <row r="225" customFormat="false" ht="15" hidden="false" customHeight="false" outlineLevel="0" collapsed="false">
      <c r="A225" s="70" t="n">
        <v>44020</v>
      </c>
      <c r="B225" s="9" t="s">
        <v>1285</v>
      </c>
      <c r="C225" s="71" t="n">
        <v>450</v>
      </c>
      <c r="D225" s="72" t="s">
        <v>104</v>
      </c>
      <c r="E225" s="73" t="s">
        <v>1286</v>
      </c>
      <c r="F225" s="72"/>
      <c r="G225" s="72" t="s">
        <v>131</v>
      </c>
      <c r="H225" s="72"/>
      <c r="I225" s="104" t="s">
        <v>80</v>
      </c>
      <c r="J225" s="7" t="n">
        <v>0.461111111111111</v>
      </c>
      <c r="K225" s="7" t="n">
        <v>0.490972222222222</v>
      </c>
      <c r="L225" s="95"/>
      <c r="M225" s="78" t="s">
        <v>1287</v>
      </c>
    </row>
    <row r="226" customFormat="false" ht="15" hidden="false" customHeight="false" outlineLevel="0" collapsed="false">
      <c r="A226" s="70" t="n">
        <v>44021</v>
      </c>
      <c r="B226" s="9" t="s">
        <v>1292</v>
      </c>
      <c r="C226" s="71" t="n">
        <v>400</v>
      </c>
      <c r="D226" s="72" t="s">
        <v>104</v>
      </c>
      <c r="E226" s="73" t="s">
        <v>1293</v>
      </c>
      <c r="F226" s="75"/>
      <c r="G226" s="75" t="s">
        <v>100</v>
      </c>
      <c r="H226" s="75"/>
      <c r="I226" s="104" t="s">
        <v>80</v>
      </c>
      <c r="J226" s="7" t="n">
        <v>0.470138888888889</v>
      </c>
      <c r="K226" s="7" t="n">
        <v>0.479166666666667</v>
      </c>
      <c r="L226" s="95"/>
      <c r="M226" s="78" t="s">
        <v>1294</v>
      </c>
    </row>
    <row r="227" customFormat="false" ht="15" hidden="false" customHeight="false" outlineLevel="0" collapsed="false">
      <c r="A227" s="70" t="n">
        <v>44021</v>
      </c>
      <c r="B227" s="9" t="s">
        <v>1292</v>
      </c>
      <c r="C227" s="71" t="n">
        <v>200</v>
      </c>
      <c r="D227" s="72" t="s">
        <v>104</v>
      </c>
      <c r="E227" s="73" t="s">
        <v>1295</v>
      </c>
      <c r="F227" s="75"/>
      <c r="G227" s="75" t="s">
        <v>100</v>
      </c>
      <c r="H227" s="75"/>
      <c r="I227" s="104" t="s">
        <v>80</v>
      </c>
      <c r="J227" s="7" t="n">
        <v>0.502777777777778</v>
      </c>
      <c r="K227" s="7" t="n">
        <v>0.50625</v>
      </c>
      <c r="L227" s="95"/>
      <c r="M227" s="78" t="s">
        <v>1296</v>
      </c>
    </row>
    <row r="228" customFormat="false" ht="15" hidden="false" customHeight="false" outlineLevel="0" collapsed="false">
      <c r="A228" s="70" t="n">
        <v>44021</v>
      </c>
      <c r="B228" s="9" t="s">
        <v>1297</v>
      </c>
      <c r="C228" s="71" t="n">
        <v>330</v>
      </c>
      <c r="D228" s="72" t="s">
        <v>104</v>
      </c>
      <c r="E228" s="73" t="s">
        <v>1298</v>
      </c>
      <c r="F228" s="75"/>
      <c r="G228" s="75" t="s">
        <v>187</v>
      </c>
      <c r="H228" s="75"/>
      <c r="I228" s="104" t="s">
        <v>80</v>
      </c>
      <c r="J228" s="7" t="n">
        <v>0.669444444444444</v>
      </c>
      <c r="K228" s="7" t="n">
        <v>0.695833333333333</v>
      </c>
      <c r="L228" s="95"/>
      <c r="M228" s="78" t="s">
        <v>1299</v>
      </c>
    </row>
    <row r="229" customFormat="false" ht="15" hidden="false" customHeight="false" outlineLevel="0" collapsed="false">
      <c r="A229" s="70" t="n">
        <v>44021</v>
      </c>
      <c r="B229" s="9" t="s">
        <v>1300</v>
      </c>
      <c r="C229" s="71" t="n">
        <v>350</v>
      </c>
      <c r="D229" s="72" t="s">
        <v>104</v>
      </c>
      <c r="E229" s="73" t="s">
        <v>1301</v>
      </c>
      <c r="F229" s="75"/>
      <c r="G229" s="75" t="s">
        <v>159</v>
      </c>
      <c r="H229" s="75"/>
      <c r="I229" s="104" t="s">
        <v>80</v>
      </c>
      <c r="J229" s="7" t="n">
        <v>0.709027777777778</v>
      </c>
      <c r="K229" s="7" t="n">
        <v>0.727777777777778</v>
      </c>
      <c r="L229" s="95"/>
      <c r="M229" s="78" t="s">
        <v>1303</v>
      </c>
    </row>
    <row r="230" customFormat="false" ht="15" hidden="false" customHeight="false" outlineLevel="0" collapsed="false">
      <c r="A230" s="70" t="n">
        <v>44021</v>
      </c>
      <c r="B230" s="9" t="s">
        <v>1304</v>
      </c>
      <c r="C230" s="71" t="n">
        <v>350</v>
      </c>
      <c r="D230" s="72" t="s">
        <v>104</v>
      </c>
      <c r="E230" s="73" t="s">
        <v>1305</v>
      </c>
      <c r="F230" s="75"/>
      <c r="G230" s="75" t="s">
        <v>159</v>
      </c>
      <c r="H230" s="75"/>
      <c r="I230" s="104" t="s">
        <v>80</v>
      </c>
      <c r="J230" s="7" t="n">
        <v>0.779166666666667</v>
      </c>
      <c r="K230" s="7" t="n">
        <v>0.788888888888889</v>
      </c>
      <c r="L230" s="95"/>
      <c r="M230" s="78" t="s">
        <v>1306</v>
      </c>
    </row>
    <row r="231" customFormat="false" ht="15" hidden="false" customHeight="false" outlineLevel="0" collapsed="false">
      <c r="A231" s="70" t="n">
        <v>44022</v>
      </c>
      <c r="B231" s="9" t="s">
        <v>897</v>
      </c>
      <c r="C231" s="71" t="n">
        <v>250</v>
      </c>
      <c r="D231" s="72" t="s">
        <v>898</v>
      </c>
      <c r="E231" s="73" t="s">
        <v>899</v>
      </c>
      <c r="F231" s="75" t="s">
        <v>897</v>
      </c>
      <c r="G231" s="75" t="s">
        <v>79</v>
      </c>
      <c r="H231" s="75"/>
      <c r="I231" s="104" t="s">
        <v>80</v>
      </c>
      <c r="J231" s="7" t="n">
        <v>0.650694444444444</v>
      </c>
      <c r="K231" s="7" t="n">
        <v>0.673611111111111</v>
      </c>
      <c r="L231" s="95"/>
      <c r="M231" s="78" t="s">
        <v>1309</v>
      </c>
    </row>
    <row r="232" customFormat="false" ht="15" hidden="false" customHeight="false" outlineLevel="0" collapsed="false">
      <c r="A232" s="70" t="n">
        <v>44022</v>
      </c>
      <c r="B232" s="9" t="s">
        <v>897</v>
      </c>
      <c r="C232" s="71" t="n">
        <v>0</v>
      </c>
      <c r="D232" s="72" t="s">
        <v>898</v>
      </c>
      <c r="E232" s="73" t="s">
        <v>899</v>
      </c>
      <c r="F232" s="75" t="s">
        <v>897</v>
      </c>
      <c r="G232" s="75" t="s">
        <v>79</v>
      </c>
      <c r="H232" s="75"/>
      <c r="I232" s="104" t="s">
        <v>80</v>
      </c>
      <c r="J232" s="7" t="n">
        <v>0.713888888888889</v>
      </c>
      <c r="K232" s="7" t="n">
        <v>0.727083333333333</v>
      </c>
      <c r="L232" s="95"/>
      <c r="M232" s="78" t="s">
        <v>1310</v>
      </c>
    </row>
    <row r="233" customFormat="false" ht="15" hidden="false" customHeight="false" outlineLevel="0" collapsed="false">
      <c r="A233" s="70" t="n">
        <v>44022</v>
      </c>
      <c r="B233" s="9" t="s">
        <v>1311</v>
      </c>
      <c r="C233" s="71" t="n">
        <v>300</v>
      </c>
      <c r="D233" s="72" t="s">
        <v>77</v>
      </c>
      <c r="E233" s="73" t="s">
        <v>1312</v>
      </c>
      <c r="F233" s="75"/>
      <c r="G233" s="75" t="s">
        <v>187</v>
      </c>
      <c r="H233" s="75"/>
      <c r="I233" s="104" t="s">
        <v>80</v>
      </c>
      <c r="J233" s="7" t="n">
        <v>0.457638888888889</v>
      </c>
      <c r="K233" s="7" t="n">
        <v>0.461111111111111</v>
      </c>
      <c r="L233" s="95"/>
      <c r="M233" s="78" t="s">
        <v>1313</v>
      </c>
    </row>
    <row r="234" customFormat="false" ht="15" hidden="false" customHeight="false" outlineLevel="0" collapsed="false">
      <c r="A234" s="70" t="n">
        <v>44022</v>
      </c>
      <c r="B234" s="9" t="s">
        <v>1314</v>
      </c>
      <c r="C234" s="71" t="n">
        <v>300</v>
      </c>
      <c r="D234" s="72" t="s">
        <v>77</v>
      </c>
      <c r="E234" s="73" t="s">
        <v>1315</v>
      </c>
      <c r="F234" s="75"/>
      <c r="G234" s="75" t="s">
        <v>159</v>
      </c>
      <c r="H234" s="75"/>
      <c r="I234" s="104" t="s">
        <v>80</v>
      </c>
      <c r="J234" s="7" t="n">
        <v>0.5625</v>
      </c>
      <c r="K234" s="7" t="n">
        <v>0.567361111111111</v>
      </c>
      <c r="L234" s="95"/>
      <c r="M234" s="78" t="s">
        <v>1316</v>
      </c>
    </row>
    <row r="235" customFormat="false" ht="15" hidden="false" customHeight="false" outlineLevel="0" collapsed="false">
      <c r="A235" s="70" t="n">
        <v>44023</v>
      </c>
      <c r="B235" s="9" t="s">
        <v>1333</v>
      </c>
      <c r="C235" s="71" t="n">
        <v>300</v>
      </c>
      <c r="D235" s="72" t="s">
        <v>821</v>
      </c>
      <c r="E235" s="73" t="s">
        <v>1334</v>
      </c>
      <c r="F235" s="75" t="s">
        <v>1335</v>
      </c>
      <c r="G235" s="75" t="s">
        <v>159</v>
      </c>
      <c r="H235" s="75"/>
      <c r="I235" s="104" t="s">
        <v>80</v>
      </c>
      <c r="J235" s="7" t="n">
        <v>0.477083333333333</v>
      </c>
      <c r="K235" s="7" t="n">
        <v>0.491666666666667</v>
      </c>
      <c r="L235" s="95"/>
      <c r="M235" s="78" t="s">
        <v>1336</v>
      </c>
    </row>
    <row r="236" customFormat="false" ht="15" hidden="false" customHeight="false" outlineLevel="0" collapsed="false">
      <c r="A236" s="70" t="n">
        <v>44023</v>
      </c>
      <c r="B236" s="9" t="s">
        <v>1337</v>
      </c>
      <c r="C236" s="71" t="n">
        <v>250</v>
      </c>
      <c r="D236" s="72" t="s">
        <v>104</v>
      </c>
      <c r="E236" s="73" t="s">
        <v>1338</v>
      </c>
      <c r="F236" s="75"/>
      <c r="G236" s="75" t="s">
        <v>159</v>
      </c>
      <c r="H236" s="75"/>
      <c r="I236" s="104" t="s">
        <v>80</v>
      </c>
      <c r="J236" s="7" t="n">
        <v>0.455555555555556</v>
      </c>
      <c r="K236" s="7" t="n">
        <v>0.458333333333333</v>
      </c>
      <c r="L236" s="95"/>
      <c r="M236" s="78" t="s">
        <v>1339</v>
      </c>
    </row>
    <row r="237" customFormat="false" ht="15" hidden="false" customHeight="false" outlineLevel="0" collapsed="false">
      <c r="A237" s="70" t="n">
        <v>44023</v>
      </c>
      <c r="B237" s="9" t="s">
        <v>1340</v>
      </c>
      <c r="C237" s="71" t="n">
        <v>400</v>
      </c>
      <c r="D237" s="72" t="s">
        <v>104</v>
      </c>
      <c r="E237" s="73" t="s">
        <v>1341</v>
      </c>
      <c r="F237" s="75"/>
      <c r="G237" s="75" t="s">
        <v>159</v>
      </c>
      <c r="H237" s="75"/>
      <c r="I237" s="104" t="s">
        <v>80</v>
      </c>
      <c r="J237" s="7" t="n">
        <v>0.569444444444444</v>
      </c>
      <c r="K237" s="7" t="n">
        <v>0.575</v>
      </c>
      <c r="L237" s="95"/>
      <c r="M237" s="78" t="s">
        <v>1342</v>
      </c>
    </row>
    <row r="238" customFormat="false" ht="15" hidden="false" customHeight="false" outlineLevel="0" collapsed="false">
      <c r="A238" s="70" t="n">
        <v>44023</v>
      </c>
      <c r="B238" s="9" t="s">
        <v>1343</v>
      </c>
      <c r="C238" s="71" t="n">
        <v>300</v>
      </c>
      <c r="D238" s="72" t="s">
        <v>104</v>
      </c>
      <c r="E238" s="73" t="s">
        <v>1344</v>
      </c>
      <c r="F238" s="75"/>
      <c r="G238" s="75" t="s">
        <v>159</v>
      </c>
      <c r="H238" s="75"/>
      <c r="I238" s="104" t="s">
        <v>80</v>
      </c>
      <c r="J238" s="7" t="n">
        <v>0.609722222222222</v>
      </c>
      <c r="K238" s="7" t="n">
        <v>0.61875</v>
      </c>
      <c r="L238" s="95"/>
      <c r="M238" s="78" t="s">
        <v>1345</v>
      </c>
    </row>
    <row r="239" customFormat="false" ht="15" hidden="false" customHeight="false" outlineLevel="0" collapsed="false">
      <c r="A239" s="70" t="n">
        <v>44023</v>
      </c>
      <c r="B239" s="9" t="s">
        <v>1346</v>
      </c>
      <c r="C239" s="71" t="n">
        <v>400</v>
      </c>
      <c r="D239" s="72" t="s">
        <v>104</v>
      </c>
      <c r="E239" s="73" t="s">
        <v>1347</v>
      </c>
      <c r="F239" s="75" t="s">
        <v>1348</v>
      </c>
      <c r="G239" s="75" t="s">
        <v>187</v>
      </c>
      <c r="H239" s="75"/>
      <c r="I239" s="104" t="s">
        <v>80</v>
      </c>
      <c r="J239" s="7" t="n">
        <v>0.638888888888889</v>
      </c>
      <c r="K239" s="7" t="n">
        <v>0.659027777777778</v>
      </c>
      <c r="L239" s="95"/>
      <c r="M239" s="78" t="s">
        <v>1349</v>
      </c>
    </row>
    <row r="240" customFormat="false" ht="15" hidden="false" customHeight="false" outlineLevel="0" collapsed="false">
      <c r="A240" s="70" t="n">
        <v>44023</v>
      </c>
      <c r="B240" s="9" t="s">
        <v>204</v>
      </c>
      <c r="C240" s="71" t="n">
        <v>400</v>
      </c>
      <c r="D240" s="72" t="s">
        <v>104</v>
      </c>
      <c r="E240" s="73" t="s">
        <v>205</v>
      </c>
      <c r="F240" s="75" t="s">
        <v>204</v>
      </c>
      <c r="G240" s="75" t="s">
        <v>79</v>
      </c>
      <c r="H240" s="75"/>
      <c r="I240" s="104" t="s">
        <v>80</v>
      </c>
      <c r="J240" s="7" t="n">
        <v>0.721527777777778</v>
      </c>
      <c r="K240" s="7" t="n">
        <v>0.753472222222222</v>
      </c>
      <c r="L240" s="95"/>
      <c r="M240" s="78" t="s">
        <v>207</v>
      </c>
    </row>
    <row r="241" customFormat="false" ht="15" hidden="false" customHeight="false" outlineLevel="0" collapsed="false">
      <c r="A241" s="70" t="n">
        <v>44025</v>
      </c>
      <c r="B241" s="9" t="s">
        <v>1358</v>
      </c>
      <c r="C241" s="71" t="n">
        <v>400</v>
      </c>
      <c r="D241" s="72" t="s">
        <v>821</v>
      </c>
      <c r="E241" s="73" t="s">
        <v>1359</v>
      </c>
      <c r="F241" s="75" t="s">
        <v>1360</v>
      </c>
      <c r="G241" s="75" t="s">
        <v>183</v>
      </c>
      <c r="H241" s="75"/>
      <c r="I241" s="104" t="s">
        <v>80</v>
      </c>
      <c r="J241" s="7" t="n">
        <v>0.600694444444444</v>
      </c>
      <c r="K241" s="7" t="n">
        <v>0.620138888888889</v>
      </c>
      <c r="L241" s="95"/>
      <c r="M241" s="78" t="s">
        <v>1361</v>
      </c>
    </row>
    <row r="242" customFormat="false" ht="15" hidden="false" customHeight="false" outlineLevel="0" collapsed="false">
      <c r="A242" s="70" t="n">
        <v>44025</v>
      </c>
      <c r="B242" s="9" t="s">
        <v>1362</v>
      </c>
      <c r="C242" s="71" t="n">
        <v>300</v>
      </c>
      <c r="D242" s="72" t="s">
        <v>821</v>
      </c>
      <c r="E242" s="73" t="s">
        <v>1363</v>
      </c>
      <c r="F242" s="75" t="s">
        <v>1364</v>
      </c>
      <c r="G242" s="75" t="s">
        <v>159</v>
      </c>
      <c r="H242" s="75"/>
      <c r="I242" s="104" t="s">
        <v>80</v>
      </c>
      <c r="J242" s="7" t="n">
        <v>0.682638888888889</v>
      </c>
      <c r="K242" s="7" t="n">
        <v>0.693055555555556</v>
      </c>
      <c r="L242" s="95"/>
      <c r="M242" s="78" t="s">
        <v>1365</v>
      </c>
    </row>
    <row r="243" customFormat="false" ht="15" hidden="false" customHeight="false" outlineLevel="0" collapsed="false">
      <c r="A243" s="70" t="n">
        <v>44025</v>
      </c>
      <c r="B243" s="9" t="s">
        <v>1366</v>
      </c>
      <c r="C243" s="71" t="n">
        <v>450</v>
      </c>
      <c r="D243" s="72" t="s">
        <v>821</v>
      </c>
      <c r="E243" s="73" t="s">
        <v>1367</v>
      </c>
      <c r="F243" s="75" t="s">
        <v>1368</v>
      </c>
      <c r="G243" s="75" t="s">
        <v>314</v>
      </c>
      <c r="H243" s="75"/>
      <c r="I243" s="104" t="s">
        <v>80</v>
      </c>
      <c r="J243" s="7" t="n">
        <v>0.754861111111111</v>
      </c>
      <c r="K243" s="7" t="n">
        <v>0.794444444444444</v>
      </c>
      <c r="L243" s="95"/>
      <c r="M243" s="78" t="s">
        <v>1369</v>
      </c>
    </row>
    <row r="244" customFormat="false" ht="15" hidden="false" customHeight="false" outlineLevel="0" collapsed="false">
      <c r="A244" s="70" t="n">
        <v>44025</v>
      </c>
      <c r="B244" s="130" t="s">
        <v>1314</v>
      </c>
      <c r="C244" s="71" t="n">
        <v>300</v>
      </c>
      <c r="D244" s="72" t="s">
        <v>104</v>
      </c>
      <c r="E244" s="105" t="s">
        <v>1370</v>
      </c>
      <c r="F244" s="109"/>
      <c r="G244" s="109" t="s">
        <v>159</v>
      </c>
      <c r="H244" s="109"/>
      <c r="I244" s="104" t="s">
        <v>80</v>
      </c>
      <c r="J244" s="7" t="n">
        <v>0.335416666666667</v>
      </c>
      <c r="K244" s="7" t="n">
        <v>0.365277777777778</v>
      </c>
      <c r="L244" s="95"/>
      <c r="M244" s="78" t="s">
        <v>1371</v>
      </c>
    </row>
    <row r="245" customFormat="false" ht="15" hidden="false" customHeight="false" outlineLevel="0" collapsed="false">
      <c r="A245" s="70" t="n">
        <v>44025</v>
      </c>
      <c r="B245" s="9" t="s">
        <v>1372</v>
      </c>
      <c r="C245" s="71" t="n">
        <v>400</v>
      </c>
      <c r="D245" s="72" t="s">
        <v>104</v>
      </c>
      <c r="E245" s="73" t="s">
        <v>1373</v>
      </c>
      <c r="F245" s="75"/>
      <c r="G245" s="75" t="s">
        <v>131</v>
      </c>
      <c r="H245" s="75"/>
      <c r="I245" s="104" t="s">
        <v>80</v>
      </c>
      <c r="J245" s="7" t="n">
        <v>0.40625</v>
      </c>
      <c r="K245" s="7" t="n">
        <v>0.428472222222222</v>
      </c>
      <c r="L245" s="95"/>
      <c r="M245" s="78" t="s">
        <v>1374</v>
      </c>
    </row>
    <row r="246" customFormat="false" ht="15" hidden="false" customHeight="false" outlineLevel="0" collapsed="false">
      <c r="A246" s="70" t="n">
        <v>44025</v>
      </c>
      <c r="B246" s="9" t="s">
        <v>1375</v>
      </c>
      <c r="C246" s="71" t="n">
        <v>300</v>
      </c>
      <c r="D246" s="72" t="s">
        <v>104</v>
      </c>
      <c r="E246" s="73" t="s">
        <v>1376</v>
      </c>
      <c r="F246" s="75"/>
      <c r="G246" s="75" t="s">
        <v>187</v>
      </c>
      <c r="H246" s="75"/>
      <c r="I246" s="104" t="s">
        <v>80</v>
      </c>
      <c r="J246" s="7" t="n">
        <v>0.504166666666667</v>
      </c>
      <c r="K246" s="7" t="n">
        <v>0.517361111111111</v>
      </c>
      <c r="L246" s="95"/>
      <c r="M246" s="78" t="s">
        <v>1377</v>
      </c>
    </row>
    <row r="247" customFormat="false" ht="15" hidden="false" customHeight="false" outlineLevel="0" collapsed="false">
      <c r="A247" s="70" t="n">
        <v>44025</v>
      </c>
      <c r="B247" s="9" t="s">
        <v>1378</v>
      </c>
      <c r="C247" s="71" t="n">
        <v>200</v>
      </c>
      <c r="D247" s="72" t="s">
        <v>104</v>
      </c>
      <c r="E247" s="73" t="s">
        <v>1379</v>
      </c>
      <c r="F247" s="75"/>
      <c r="G247" s="75" t="s">
        <v>159</v>
      </c>
      <c r="H247" s="75"/>
      <c r="I247" s="104" t="s">
        <v>80</v>
      </c>
      <c r="J247" s="7" t="n">
        <v>0.71875</v>
      </c>
      <c r="K247" s="7" t="n">
        <v>0.720833333333333</v>
      </c>
      <c r="L247" s="95"/>
      <c r="M247" s="78" t="s">
        <v>1380</v>
      </c>
    </row>
    <row r="248" customFormat="false" ht="15" hidden="false" customHeight="false" outlineLevel="0" collapsed="false">
      <c r="A248" s="70" t="n">
        <v>44026</v>
      </c>
      <c r="B248" s="9" t="s">
        <v>1388</v>
      </c>
      <c r="C248" s="71" t="n">
        <v>300</v>
      </c>
      <c r="D248" s="72" t="s">
        <v>77</v>
      </c>
      <c r="E248" s="73" t="s">
        <v>1389</v>
      </c>
      <c r="F248" s="75"/>
      <c r="G248" s="75" t="s">
        <v>187</v>
      </c>
      <c r="H248" s="75"/>
      <c r="I248" s="104" t="s">
        <v>80</v>
      </c>
      <c r="J248" s="7" t="n">
        <v>0.647916666666667</v>
      </c>
      <c r="K248" s="7" t="n">
        <v>0.667361111111111</v>
      </c>
      <c r="L248" s="95"/>
      <c r="M248" s="78" t="s">
        <v>1390</v>
      </c>
    </row>
    <row r="249" customFormat="false" ht="15" hidden="false" customHeight="false" outlineLevel="0" collapsed="false">
      <c r="A249" s="70" t="n">
        <v>44026</v>
      </c>
      <c r="B249" s="9" t="s">
        <v>1391</v>
      </c>
      <c r="C249" s="71" t="n">
        <v>430</v>
      </c>
      <c r="D249" s="72" t="s">
        <v>821</v>
      </c>
      <c r="E249" s="73" t="s">
        <v>1392</v>
      </c>
      <c r="F249" s="75" t="s">
        <v>1393</v>
      </c>
      <c r="G249" s="75" t="s">
        <v>113</v>
      </c>
      <c r="H249" s="75"/>
      <c r="I249" s="104" t="s">
        <v>80</v>
      </c>
      <c r="J249" s="7" t="n">
        <v>0.395833333333333</v>
      </c>
      <c r="K249" s="7" t="n">
        <v>0.400694444444444</v>
      </c>
      <c r="L249" s="95"/>
      <c r="M249" s="78" t="s">
        <v>1394</v>
      </c>
    </row>
    <row r="250" customFormat="false" ht="15" hidden="false" customHeight="false" outlineLevel="0" collapsed="false">
      <c r="A250" s="70" t="n">
        <v>44026</v>
      </c>
      <c r="B250" s="9" t="s">
        <v>1395</v>
      </c>
      <c r="C250" s="71" t="n">
        <v>310</v>
      </c>
      <c r="D250" s="72" t="s">
        <v>821</v>
      </c>
      <c r="E250" s="73" t="s">
        <v>1396</v>
      </c>
      <c r="F250" s="75" t="s">
        <v>1397</v>
      </c>
      <c r="G250" s="75" t="s">
        <v>187</v>
      </c>
      <c r="H250" s="75"/>
      <c r="I250" s="104" t="s">
        <v>80</v>
      </c>
      <c r="J250" s="7" t="n">
        <v>0.681944444444444</v>
      </c>
      <c r="K250" s="7" t="n">
        <v>0.690277777777778</v>
      </c>
      <c r="L250" s="95"/>
      <c r="M250" s="78" t="s">
        <v>1398</v>
      </c>
    </row>
    <row r="251" customFormat="false" ht="15" hidden="false" customHeight="false" outlineLevel="0" collapsed="false">
      <c r="A251" s="70" t="n">
        <v>44026</v>
      </c>
      <c r="B251" s="9" t="s">
        <v>1292</v>
      </c>
      <c r="C251" s="120" t="n">
        <v>400</v>
      </c>
      <c r="D251" s="72" t="s">
        <v>104</v>
      </c>
      <c r="E251" s="73" t="s">
        <v>1399</v>
      </c>
      <c r="F251" s="75"/>
      <c r="G251" s="75" t="s">
        <v>100</v>
      </c>
      <c r="H251" s="75"/>
      <c r="I251" s="104" t="s">
        <v>80</v>
      </c>
      <c r="J251" s="7" t="n">
        <v>0.419444444444444</v>
      </c>
      <c r="K251" s="7" t="n">
        <v>0.457638888888889</v>
      </c>
      <c r="L251" s="95"/>
      <c r="M251" s="78" t="s">
        <v>1400</v>
      </c>
    </row>
    <row r="252" customFormat="false" ht="15" hidden="false" customHeight="false" outlineLevel="0" collapsed="false">
      <c r="A252" s="70" t="n">
        <v>44026</v>
      </c>
      <c r="B252" s="9" t="s">
        <v>204</v>
      </c>
      <c r="C252" s="71" t="n">
        <v>400</v>
      </c>
      <c r="D252" s="72" t="s">
        <v>104</v>
      </c>
      <c r="E252" s="73" t="s">
        <v>205</v>
      </c>
      <c r="F252" s="75" t="s">
        <v>204</v>
      </c>
      <c r="G252" s="75" t="s">
        <v>79</v>
      </c>
      <c r="H252" s="75"/>
      <c r="I252" s="104" t="s">
        <v>80</v>
      </c>
      <c r="J252" s="7" t="n">
        <v>0.5375</v>
      </c>
      <c r="K252" s="7" t="n">
        <v>0.571527777777778</v>
      </c>
      <c r="L252" s="95"/>
      <c r="M252" s="78" t="s">
        <v>207</v>
      </c>
    </row>
    <row r="253" customFormat="false" ht="15" hidden="false" customHeight="false" outlineLevel="0" collapsed="false">
      <c r="A253" s="70" t="n">
        <v>44027</v>
      </c>
      <c r="B253" s="9" t="s">
        <v>1408</v>
      </c>
      <c r="C253" s="71" t="n">
        <v>400</v>
      </c>
      <c r="D253" s="72" t="s">
        <v>77</v>
      </c>
      <c r="E253" s="73" t="s">
        <v>1409</v>
      </c>
      <c r="F253" s="75"/>
      <c r="G253" s="75" t="s">
        <v>85</v>
      </c>
      <c r="H253" s="75"/>
      <c r="I253" s="104" t="s">
        <v>80</v>
      </c>
      <c r="J253" s="7" t="n">
        <v>0.370138888888889</v>
      </c>
      <c r="K253" s="7" t="n">
        <v>0.384722222222222</v>
      </c>
      <c r="L253" s="95"/>
      <c r="M253" s="78" t="s">
        <v>1410</v>
      </c>
    </row>
    <row r="254" customFormat="false" ht="15" hidden="false" customHeight="false" outlineLevel="0" collapsed="false">
      <c r="A254" s="70" t="n">
        <v>44027</v>
      </c>
      <c r="B254" s="9" t="s">
        <v>426</v>
      </c>
      <c r="C254" s="71" t="n">
        <v>300</v>
      </c>
      <c r="D254" s="72" t="s">
        <v>77</v>
      </c>
      <c r="E254" s="73" t="s">
        <v>1411</v>
      </c>
      <c r="F254" s="75"/>
      <c r="G254" s="75" t="s">
        <v>113</v>
      </c>
      <c r="H254" s="75"/>
      <c r="I254" s="104" t="s">
        <v>80</v>
      </c>
      <c r="J254" s="7" t="n">
        <v>0.557638888888889</v>
      </c>
      <c r="K254" s="7" t="n">
        <v>0.596527777777778</v>
      </c>
      <c r="L254" s="95"/>
      <c r="M254" s="78" t="s">
        <v>428</v>
      </c>
    </row>
    <row r="255" customFormat="false" ht="15" hidden="false" customHeight="false" outlineLevel="0" collapsed="false">
      <c r="A255" s="70" t="n">
        <v>44027</v>
      </c>
      <c r="B255" s="9" t="s">
        <v>1412</v>
      </c>
      <c r="C255" s="71" t="n">
        <v>300</v>
      </c>
      <c r="D255" s="72" t="s">
        <v>77</v>
      </c>
      <c r="E255" s="73" t="s">
        <v>1413</v>
      </c>
      <c r="F255" s="75"/>
      <c r="G255" s="75" t="s">
        <v>100</v>
      </c>
      <c r="H255" s="75"/>
      <c r="I255" s="104" t="s">
        <v>80</v>
      </c>
      <c r="J255" s="7" t="n">
        <v>0.680555555555555</v>
      </c>
      <c r="K255" s="7" t="n">
        <v>0.690972222222222</v>
      </c>
      <c r="L255" s="95"/>
      <c r="M255" s="78" t="s">
        <v>1414</v>
      </c>
    </row>
    <row r="256" customFormat="false" ht="15" hidden="false" customHeight="false" outlineLevel="0" collapsed="false">
      <c r="A256" s="70" t="n">
        <v>44027</v>
      </c>
      <c r="B256" s="9" t="s">
        <v>996</v>
      </c>
      <c r="C256" s="71" t="n">
        <v>300</v>
      </c>
      <c r="D256" s="72" t="s">
        <v>77</v>
      </c>
      <c r="E256" s="73" t="s">
        <v>1415</v>
      </c>
      <c r="F256" s="75"/>
      <c r="G256" s="75" t="s">
        <v>100</v>
      </c>
      <c r="H256" s="75"/>
      <c r="I256" s="104" t="s">
        <v>80</v>
      </c>
      <c r="J256" s="7" t="n">
        <v>0.724305555555556</v>
      </c>
      <c r="K256" s="7" t="n">
        <v>0.728472222222222</v>
      </c>
      <c r="L256" s="95"/>
      <c r="M256" s="78" t="s">
        <v>1416</v>
      </c>
    </row>
    <row r="257" customFormat="false" ht="15" hidden="false" customHeight="false" outlineLevel="0" collapsed="false">
      <c r="A257" s="70" t="n">
        <v>44027</v>
      </c>
      <c r="B257" s="9" t="s">
        <v>1388</v>
      </c>
      <c r="C257" s="71" t="n">
        <v>300</v>
      </c>
      <c r="D257" s="72" t="s">
        <v>77</v>
      </c>
      <c r="E257" s="73" t="s">
        <v>1417</v>
      </c>
      <c r="F257" s="75"/>
      <c r="G257" s="75" t="s">
        <v>187</v>
      </c>
      <c r="H257" s="75"/>
      <c r="I257" s="104" t="s">
        <v>80</v>
      </c>
      <c r="J257" s="7" t="n">
        <v>0.750694444444444</v>
      </c>
      <c r="K257" s="7" t="n">
        <v>0.759722222222222</v>
      </c>
      <c r="L257" s="95"/>
      <c r="M257" s="78" t="s">
        <v>1418</v>
      </c>
    </row>
    <row r="258" customFormat="false" ht="15" hidden="false" customHeight="false" outlineLevel="0" collapsed="false">
      <c r="A258" s="70" t="n">
        <v>44027</v>
      </c>
      <c r="B258" s="9" t="s">
        <v>1419</v>
      </c>
      <c r="C258" s="71" t="n">
        <v>350</v>
      </c>
      <c r="D258" s="72" t="s">
        <v>821</v>
      </c>
      <c r="E258" s="73" t="s">
        <v>1420</v>
      </c>
      <c r="F258" s="75" t="s">
        <v>1421</v>
      </c>
      <c r="G258" s="75" t="s">
        <v>183</v>
      </c>
      <c r="H258" s="75"/>
      <c r="I258" s="104" t="s">
        <v>757</v>
      </c>
      <c r="J258" s="7" t="n">
        <v>0.845833333333333</v>
      </c>
      <c r="K258" s="7" t="n">
        <v>0.845833333333333</v>
      </c>
      <c r="L258" s="95"/>
      <c r="M258" s="78" t="s">
        <v>1422</v>
      </c>
    </row>
    <row r="259" customFormat="false" ht="15" hidden="false" customHeight="false" outlineLevel="0" collapsed="false">
      <c r="A259" s="70" t="n">
        <v>44027</v>
      </c>
      <c r="B259" s="9" t="s">
        <v>1314</v>
      </c>
      <c r="C259" s="71" t="n">
        <v>300</v>
      </c>
      <c r="D259" s="72" t="s">
        <v>104</v>
      </c>
      <c r="E259" s="73" t="s">
        <v>1424</v>
      </c>
      <c r="F259" s="75"/>
      <c r="G259" s="75" t="s">
        <v>159</v>
      </c>
      <c r="H259" s="75"/>
      <c r="I259" s="104" t="s">
        <v>80</v>
      </c>
      <c r="J259" s="7" t="n">
        <v>0.404166666666667</v>
      </c>
      <c r="K259" s="7" t="n">
        <v>0.438888888888889</v>
      </c>
      <c r="L259" s="95"/>
      <c r="M259" s="78" t="s">
        <v>1425</v>
      </c>
    </row>
    <row r="260" customFormat="false" ht="15" hidden="false" customHeight="false" outlineLevel="0" collapsed="false">
      <c r="A260" s="70" t="n">
        <v>44027</v>
      </c>
      <c r="B260" s="9" t="s">
        <v>1426</v>
      </c>
      <c r="C260" s="71" t="n">
        <v>400</v>
      </c>
      <c r="D260" s="72" t="s">
        <v>104</v>
      </c>
      <c r="E260" s="73" t="s">
        <v>1427</v>
      </c>
      <c r="F260" s="75"/>
      <c r="G260" s="75" t="s">
        <v>187</v>
      </c>
      <c r="H260" s="75"/>
      <c r="I260" s="104" t="s">
        <v>80</v>
      </c>
      <c r="J260" s="7" t="n">
        <v>0.479166666666667</v>
      </c>
      <c r="K260" s="7" t="n">
        <v>0.502777777777778</v>
      </c>
      <c r="L260" s="95"/>
      <c r="M260" s="78" t="s">
        <v>1428</v>
      </c>
      <c r="N260" s="0" t="s">
        <v>1423</v>
      </c>
    </row>
    <row r="261" customFormat="false" ht="15" hidden="false" customHeight="false" outlineLevel="0" collapsed="false">
      <c r="A261" s="70" t="n">
        <v>44028</v>
      </c>
      <c r="B261" s="9" t="s">
        <v>897</v>
      </c>
      <c r="C261" s="71" t="n">
        <v>250</v>
      </c>
      <c r="D261" s="72" t="s">
        <v>898</v>
      </c>
      <c r="E261" s="73" t="s">
        <v>899</v>
      </c>
      <c r="F261" s="75" t="s">
        <v>897</v>
      </c>
      <c r="G261" s="75" t="s">
        <v>79</v>
      </c>
      <c r="H261" s="75"/>
      <c r="I261" s="104" t="s">
        <v>80</v>
      </c>
      <c r="J261" s="7" t="n">
        <v>0.646527777777778</v>
      </c>
      <c r="K261" s="7" t="n">
        <v>0.691666666666667</v>
      </c>
      <c r="L261" s="95"/>
      <c r="M261" s="78" t="s">
        <v>1434</v>
      </c>
    </row>
    <row r="262" customFormat="false" ht="15" hidden="false" customHeight="false" outlineLevel="0" collapsed="false">
      <c r="A262" s="70" t="n">
        <v>44028</v>
      </c>
      <c r="B262" s="9" t="s">
        <v>897</v>
      </c>
      <c r="C262" s="71" t="n">
        <v>250</v>
      </c>
      <c r="D262" s="72" t="s">
        <v>898</v>
      </c>
      <c r="E262" s="73" t="s">
        <v>899</v>
      </c>
      <c r="F262" s="75" t="s">
        <v>897</v>
      </c>
      <c r="G262" s="75" t="s">
        <v>79</v>
      </c>
      <c r="H262" s="75"/>
      <c r="I262" s="104" t="s">
        <v>80</v>
      </c>
      <c r="J262" s="7" t="n">
        <v>0.707638888888889</v>
      </c>
      <c r="K262" s="7" t="n">
        <v>0.711805555555555</v>
      </c>
      <c r="L262" s="95"/>
      <c r="M262" s="78" t="s">
        <v>1435</v>
      </c>
    </row>
    <row r="263" customFormat="false" ht="15" hidden="false" customHeight="false" outlineLevel="0" collapsed="false">
      <c r="A263" s="70" t="n">
        <v>44028</v>
      </c>
      <c r="B263" s="9" t="s">
        <v>1436</v>
      </c>
      <c r="C263" s="71" t="n">
        <v>380</v>
      </c>
      <c r="D263" s="72" t="s">
        <v>821</v>
      </c>
      <c r="E263" s="73" t="s">
        <v>1437</v>
      </c>
      <c r="F263" s="75" t="s">
        <v>1438</v>
      </c>
      <c r="G263" s="75" t="s">
        <v>100</v>
      </c>
      <c r="H263" s="75"/>
      <c r="I263" s="104" t="s">
        <v>80</v>
      </c>
      <c r="J263" s="7" t="n">
        <v>0.566666666666667</v>
      </c>
      <c r="K263" s="7" t="n">
        <v>0.577777777777778</v>
      </c>
      <c r="L263" s="95"/>
      <c r="M263" s="78" t="s">
        <v>1439</v>
      </c>
    </row>
    <row r="264" customFormat="false" ht="15" hidden="false" customHeight="false" outlineLevel="0" collapsed="false">
      <c r="A264" s="70" t="n">
        <v>44028</v>
      </c>
      <c r="B264" s="9" t="s">
        <v>1440</v>
      </c>
      <c r="C264" s="71" t="n">
        <v>400</v>
      </c>
      <c r="D264" s="72" t="s">
        <v>821</v>
      </c>
      <c r="E264" s="73" t="s">
        <v>1441</v>
      </c>
      <c r="F264" s="75" t="s">
        <v>1442</v>
      </c>
      <c r="G264" s="75" t="s">
        <v>113</v>
      </c>
      <c r="H264" s="75"/>
      <c r="I264" s="104" t="s">
        <v>80</v>
      </c>
      <c r="J264" s="7" t="n">
        <v>0.728472222222222</v>
      </c>
      <c r="K264" s="7" t="n">
        <v>0.743055555555555</v>
      </c>
      <c r="L264" s="95"/>
      <c r="M264" s="78" t="s">
        <v>1443</v>
      </c>
    </row>
    <row r="265" customFormat="false" ht="15" hidden="false" customHeight="false" outlineLevel="0" collapsed="false">
      <c r="A265" s="70" t="n">
        <v>44028</v>
      </c>
      <c r="B265" s="9" t="s">
        <v>1282</v>
      </c>
      <c r="C265" s="71" t="n">
        <v>280</v>
      </c>
      <c r="D265" s="72" t="s">
        <v>821</v>
      </c>
      <c r="E265" s="73" t="s">
        <v>916</v>
      </c>
      <c r="F265" s="75" t="s">
        <v>917</v>
      </c>
      <c r="G265" s="75" t="s">
        <v>183</v>
      </c>
      <c r="H265" s="75"/>
      <c r="I265" s="104" t="s">
        <v>80</v>
      </c>
      <c r="J265" s="7" t="n">
        <v>0.833333333333333</v>
      </c>
      <c r="K265" s="7" t="n">
        <v>0.846527777777778</v>
      </c>
      <c r="L265" s="95"/>
      <c r="M265" s="78" t="s">
        <v>918</v>
      </c>
    </row>
    <row r="266" customFormat="false" ht="15" hidden="false" customHeight="false" outlineLevel="0" collapsed="false">
      <c r="A266" s="70" t="n">
        <v>44028</v>
      </c>
      <c r="B266" s="9" t="s">
        <v>1292</v>
      </c>
      <c r="C266" s="71" t="n">
        <v>350</v>
      </c>
      <c r="D266" s="72" t="s">
        <v>104</v>
      </c>
      <c r="E266" s="73" t="s">
        <v>1444</v>
      </c>
      <c r="F266" s="75"/>
      <c r="G266" s="75" t="s">
        <v>100</v>
      </c>
      <c r="H266" s="75"/>
      <c r="I266" s="104" t="s">
        <v>80</v>
      </c>
      <c r="J266" s="7" t="n">
        <v>0.321527777777778</v>
      </c>
      <c r="K266" s="7" t="n">
        <v>0.336805555555556</v>
      </c>
      <c r="L266" s="95"/>
      <c r="M266" s="78" t="s">
        <v>1445</v>
      </c>
    </row>
    <row r="267" customFormat="false" ht="15" hidden="false" customHeight="false" outlineLevel="0" collapsed="false">
      <c r="A267" s="70" t="n">
        <v>44028</v>
      </c>
      <c r="B267" s="9" t="s">
        <v>707</v>
      </c>
      <c r="C267" s="71" t="n">
        <v>400</v>
      </c>
      <c r="D267" s="72" t="s">
        <v>104</v>
      </c>
      <c r="E267" s="73" t="s">
        <v>1446</v>
      </c>
      <c r="F267" s="75"/>
      <c r="G267" s="75" t="s">
        <v>187</v>
      </c>
      <c r="H267" s="75"/>
      <c r="I267" s="104" t="s">
        <v>80</v>
      </c>
      <c r="J267" s="7" t="n">
        <v>0.365277777777778</v>
      </c>
      <c r="K267" s="7" t="n">
        <v>0.390277777777778</v>
      </c>
      <c r="L267" s="95"/>
      <c r="M267" s="78" t="s">
        <v>1447</v>
      </c>
    </row>
    <row r="268" customFormat="false" ht="15" hidden="false" customHeight="false" outlineLevel="0" collapsed="false">
      <c r="A268" s="70" t="n">
        <v>44028</v>
      </c>
      <c r="B268" s="9" t="s">
        <v>1448</v>
      </c>
      <c r="C268" s="71" t="n">
        <v>400</v>
      </c>
      <c r="D268" s="72" t="s">
        <v>104</v>
      </c>
      <c r="E268" s="73" t="s">
        <v>1449</v>
      </c>
      <c r="F268" s="75"/>
      <c r="G268" s="75" t="s">
        <v>131</v>
      </c>
      <c r="H268" s="75"/>
      <c r="I268" s="104" t="s">
        <v>80</v>
      </c>
      <c r="J268" s="7" t="n">
        <v>0.450694444444444</v>
      </c>
      <c r="K268" s="7" t="n">
        <v>0.477083333333333</v>
      </c>
      <c r="L268" s="95"/>
      <c r="M268" s="78" t="s">
        <v>1450</v>
      </c>
    </row>
    <row r="269" customFormat="false" ht="15" hidden="false" customHeight="false" outlineLevel="0" collapsed="false">
      <c r="A269" s="70" t="n">
        <v>44029</v>
      </c>
      <c r="B269" s="9" t="s">
        <v>1292</v>
      </c>
      <c r="C269" s="71" t="n">
        <v>300</v>
      </c>
      <c r="D269" s="72" t="s">
        <v>77</v>
      </c>
      <c r="E269" s="73" t="s">
        <v>1457</v>
      </c>
      <c r="F269" s="75"/>
      <c r="G269" s="75" t="s">
        <v>100</v>
      </c>
      <c r="H269" s="75"/>
      <c r="I269" s="104" t="s">
        <v>80</v>
      </c>
      <c r="J269" s="7" t="n">
        <v>0.3625</v>
      </c>
      <c r="K269" s="7" t="n">
        <v>0.377777777777778</v>
      </c>
      <c r="L269" s="95"/>
      <c r="M269" s="78" t="s">
        <v>1458</v>
      </c>
    </row>
    <row r="270" customFormat="false" ht="15" hidden="false" customHeight="false" outlineLevel="0" collapsed="false">
      <c r="A270" s="70" t="n">
        <v>44029</v>
      </c>
      <c r="B270" s="9" t="s">
        <v>1459</v>
      </c>
      <c r="C270" s="71" t="n">
        <v>300</v>
      </c>
      <c r="D270" s="72" t="s">
        <v>821</v>
      </c>
      <c r="E270" s="73" t="s">
        <v>1460</v>
      </c>
      <c r="F270" s="75" t="s">
        <v>1461</v>
      </c>
      <c r="G270" s="75" t="s">
        <v>159</v>
      </c>
      <c r="H270" s="75"/>
      <c r="I270" s="104" t="s">
        <v>80</v>
      </c>
      <c r="J270" s="7" t="n">
        <v>0.415277777777778</v>
      </c>
      <c r="K270" s="7" t="n">
        <v>0.445138888888889</v>
      </c>
      <c r="L270" s="95"/>
      <c r="M270" s="78" t="s">
        <v>1462</v>
      </c>
    </row>
    <row r="271" customFormat="false" ht="15" hidden="false" customHeight="false" outlineLevel="0" collapsed="false">
      <c r="A271" s="70" t="n">
        <v>44029</v>
      </c>
      <c r="B271" s="9" t="s">
        <v>1463</v>
      </c>
      <c r="C271" s="71" t="n">
        <v>330</v>
      </c>
      <c r="D271" s="72" t="s">
        <v>821</v>
      </c>
      <c r="E271" s="73" t="s">
        <v>1464</v>
      </c>
      <c r="F271" s="75" t="s">
        <v>1463</v>
      </c>
      <c r="G271" s="75" t="s">
        <v>187</v>
      </c>
      <c r="H271" s="75"/>
      <c r="I271" s="104" t="s">
        <v>80</v>
      </c>
      <c r="J271" s="7" t="n">
        <v>0.680555555555555</v>
      </c>
      <c r="K271" s="7" t="n">
        <v>0.706944444444444</v>
      </c>
      <c r="L271" s="95"/>
      <c r="M271" s="78" t="s">
        <v>1465</v>
      </c>
    </row>
    <row r="272" customFormat="false" ht="15" hidden="false" customHeight="false" outlineLevel="0" collapsed="false">
      <c r="A272" s="70" t="n">
        <v>44029</v>
      </c>
      <c r="B272" s="9" t="s">
        <v>1314</v>
      </c>
      <c r="C272" s="71" t="n">
        <v>300</v>
      </c>
      <c r="D272" s="72" t="s">
        <v>104</v>
      </c>
      <c r="E272" s="73" t="s">
        <v>1466</v>
      </c>
      <c r="F272" s="75"/>
      <c r="G272" s="75" t="s">
        <v>159</v>
      </c>
      <c r="H272" s="75"/>
      <c r="I272" s="104" t="s">
        <v>80</v>
      </c>
      <c r="J272" s="7" t="n">
        <v>0.473611111111111</v>
      </c>
      <c r="K272" s="7" t="n">
        <v>0.476388888888889</v>
      </c>
      <c r="L272" s="95"/>
      <c r="M272" s="78" t="s">
        <v>1467</v>
      </c>
    </row>
    <row r="273" customFormat="false" ht="15" hidden="false" customHeight="false" outlineLevel="0" collapsed="false">
      <c r="A273" s="70" t="n">
        <v>44029</v>
      </c>
      <c r="B273" s="9" t="s">
        <v>204</v>
      </c>
      <c r="C273" s="71" t="n">
        <v>400</v>
      </c>
      <c r="D273" s="72" t="s">
        <v>104</v>
      </c>
      <c r="E273" s="73" t="s">
        <v>205</v>
      </c>
      <c r="F273" s="75" t="s">
        <v>204</v>
      </c>
      <c r="G273" s="75" t="s">
        <v>79</v>
      </c>
      <c r="H273" s="75"/>
      <c r="I273" s="104" t="s">
        <v>80</v>
      </c>
      <c r="J273" s="7" t="n">
        <v>0.556944444444444</v>
      </c>
      <c r="K273" s="7" t="n">
        <v>0.56875</v>
      </c>
      <c r="L273" s="95"/>
      <c r="M273" s="78" t="s">
        <v>207</v>
      </c>
    </row>
    <row r="274" customFormat="false" ht="15" hidden="false" customHeight="false" outlineLevel="0" collapsed="false">
      <c r="A274" s="70" t="n">
        <v>44029</v>
      </c>
      <c r="B274" s="9" t="s">
        <v>1468</v>
      </c>
      <c r="C274" s="71" t="n">
        <v>400</v>
      </c>
      <c r="D274" s="72" t="s">
        <v>104</v>
      </c>
      <c r="E274" s="73" t="s">
        <v>1469</v>
      </c>
      <c r="F274" s="72"/>
      <c r="G274" s="72" t="s">
        <v>394</v>
      </c>
      <c r="H274" s="72"/>
      <c r="I274" s="104" t="s">
        <v>80</v>
      </c>
      <c r="J274" s="7" t="n">
        <v>0.757638888888889</v>
      </c>
      <c r="K274" s="7" t="n">
        <v>0.773611111111111</v>
      </c>
      <c r="L274" s="95"/>
      <c r="M274" s="78" t="s">
        <v>1470</v>
      </c>
    </row>
    <row r="275" customFormat="false" ht="15" hidden="false" customHeight="false" outlineLevel="0" collapsed="false">
      <c r="A275" s="70" t="n">
        <v>44030</v>
      </c>
      <c r="B275" s="9" t="s">
        <v>1476</v>
      </c>
      <c r="C275" s="71" t="n">
        <v>300</v>
      </c>
      <c r="D275" s="72" t="s">
        <v>104</v>
      </c>
      <c r="E275" s="73" t="s">
        <v>1477</v>
      </c>
      <c r="F275" s="75"/>
      <c r="G275" s="75" t="s">
        <v>100</v>
      </c>
      <c r="H275" s="75"/>
      <c r="I275" s="104" t="s">
        <v>80</v>
      </c>
      <c r="J275" s="7" t="n">
        <v>0.343055555555555</v>
      </c>
      <c r="K275" s="7" t="n">
        <v>0.354861111111111</v>
      </c>
      <c r="L275" s="95"/>
      <c r="M275" s="78" t="s">
        <v>1478</v>
      </c>
    </row>
    <row r="276" customFormat="false" ht="15" hidden="false" customHeight="false" outlineLevel="0" collapsed="false">
      <c r="A276" s="70" t="n">
        <v>44030</v>
      </c>
      <c r="B276" s="9" t="s">
        <v>1479</v>
      </c>
      <c r="C276" s="71" t="n">
        <v>300</v>
      </c>
      <c r="D276" s="72" t="s">
        <v>104</v>
      </c>
      <c r="E276" s="73" t="s">
        <v>202</v>
      </c>
      <c r="F276" s="75"/>
      <c r="G276" s="75" t="s">
        <v>183</v>
      </c>
      <c r="H276" s="75"/>
      <c r="I276" s="104" t="s">
        <v>80</v>
      </c>
      <c r="J276" s="7" t="n">
        <v>0.382638888888889</v>
      </c>
      <c r="K276" s="7" t="n">
        <v>0.410416666666667</v>
      </c>
      <c r="L276" s="95"/>
      <c r="M276" s="78" t="s">
        <v>203</v>
      </c>
    </row>
    <row r="277" customFormat="false" ht="15" hidden="false" customHeight="false" outlineLevel="0" collapsed="false">
      <c r="A277" s="70" t="n">
        <v>44030</v>
      </c>
      <c r="B277" s="9" t="s">
        <v>1479</v>
      </c>
      <c r="C277" s="124" t="n">
        <v>300</v>
      </c>
      <c r="D277" s="72" t="s">
        <v>104</v>
      </c>
      <c r="E277" s="73" t="s">
        <v>1480</v>
      </c>
      <c r="F277" s="75"/>
      <c r="G277" s="75" t="s">
        <v>183</v>
      </c>
      <c r="H277" s="75"/>
      <c r="I277" s="104" t="s">
        <v>80</v>
      </c>
      <c r="J277" s="7" t="n">
        <v>0.461111111111111</v>
      </c>
      <c r="K277" s="7" t="n">
        <v>0.470833333333333</v>
      </c>
      <c r="L277" s="95"/>
      <c r="M277" s="78" t="s">
        <v>1481</v>
      </c>
    </row>
    <row r="278" customFormat="false" ht="15" hidden="false" customHeight="false" outlineLevel="0" collapsed="false">
      <c r="A278" s="70" t="n">
        <v>44030</v>
      </c>
      <c r="B278" s="9" t="s">
        <v>1482</v>
      </c>
      <c r="C278" s="71" t="n">
        <v>300</v>
      </c>
      <c r="D278" s="72" t="s">
        <v>104</v>
      </c>
      <c r="E278" s="73" t="s">
        <v>1483</v>
      </c>
      <c r="F278" s="75"/>
      <c r="G278" s="75" t="s">
        <v>183</v>
      </c>
      <c r="H278" s="75"/>
      <c r="I278" s="104" t="s">
        <v>80</v>
      </c>
      <c r="J278" s="7" t="n">
        <v>0.501388888888889</v>
      </c>
      <c r="K278" s="7" t="n">
        <v>0.504861111111111</v>
      </c>
      <c r="L278" s="95"/>
      <c r="M278" s="78" t="s">
        <v>1484</v>
      </c>
    </row>
    <row r="279" customFormat="false" ht="15" hidden="false" customHeight="false" outlineLevel="0" collapsed="false">
      <c r="A279" s="70" t="n">
        <v>44030</v>
      </c>
      <c r="B279" s="9" t="s">
        <v>1485</v>
      </c>
      <c r="C279" s="71" t="n">
        <v>350</v>
      </c>
      <c r="D279" s="72" t="s">
        <v>104</v>
      </c>
      <c r="E279" s="73" t="s">
        <v>1486</v>
      </c>
      <c r="F279" s="75"/>
      <c r="G279" s="75" t="s">
        <v>159</v>
      </c>
      <c r="H279" s="75"/>
      <c r="I279" s="104" t="s">
        <v>80</v>
      </c>
      <c r="J279" s="7" t="n">
        <v>0.572916666666667</v>
      </c>
      <c r="K279" s="7" t="n">
        <v>0.590277777777778</v>
      </c>
      <c r="L279" s="95"/>
      <c r="M279" s="78" t="s">
        <v>1487</v>
      </c>
    </row>
    <row r="280" customFormat="false" ht="15" hidden="false" customHeight="false" outlineLevel="0" collapsed="false">
      <c r="A280" s="70" t="n">
        <v>44030</v>
      </c>
      <c r="B280" s="9" t="s">
        <v>1488</v>
      </c>
      <c r="C280" s="71" t="n">
        <v>300</v>
      </c>
      <c r="D280" s="72" t="s">
        <v>104</v>
      </c>
      <c r="E280" s="73" t="s">
        <v>1489</v>
      </c>
      <c r="F280" s="75"/>
      <c r="G280" s="75" t="s">
        <v>159</v>
      </c>
      <c r="H280" s="75"/>
      <c r="I280" s="104" t="s">
        <v>80</v>
      </c>
      <c r="J280" s="7" t="n">
        <v>0.702083333333333</v>
      </c>
      <c r="K280" s="7" t="n">
        <v>0.704166666666667</v>
      </c>
      <c r="L280" s="95"/>
      <c r="M280" s="78" t="s">
        <v>1490</v>
      </c>
    </row>
    <row r="281" customFormat="false" ht="15" hidden="false" customHeight="false" outlineLevel="0" collapsed="false">
      <c r="A281" s="70" t="n">
        <v>44031</v>
      </c>
      <c r="B281" s="9" t="s">
        <v>1412</v>
      </c>
      <c r="C281" s="71" t="n">
        <v>300</v>
      </c>
      <c r="D281" s="72" t="s">
        <v>104</v>
      </c>
      <c r="E281" s="73" t="s">
        <v>1498</v>
      </c>
      <c r="F281" s="75"/>
      <c r="G281" s="75" t="s">
        <v>100</v>
      </c>
      <c r="H281" s="75"/>
      <c r="I281" s="104" t="s">
        <v>80</v>
      </c>
      <c r="J281" s="7" t="n">
        <v>0.375694444444444</v>
      </c>
      <c r="K281" s="113" t="n">
        <v>0.396527777777778</v>
      </c>
      <c r="L281" s="95"/>
      <c r="M281" s="78" t="s">
        <v>1499</v>
      </c>
    </row>
    <row r="282" customFormat="false" ht="15" hidden="false" customHeight="false" outlineLevel="0" collapsed="false">
      <c r="A282" s="70" t="n">
        <v>44032</v>
      </c>
      <c r="B282" s="9" t="s">
        <v>1292</v>
      </c>
      <c r="C282" s="71" t="n">
        <v>300</v>
      </c>
      <c r="D282" s="72" t="s">
        <v>77</v>
      </c>
      <c r="E282" s="73" t="s">
        <v>1502</v>
      </c>
      <c r="F282" s="75"/>
      <c r="G282" s="75" t="s">
        <v>100</v>
      </c>
      <c r="H282" s="75"/>
      <c r="I282" s="104" t="s">
        <v>80</v>
      </c>
      <c r="J282" s="7" t="n">
        <v>0.416666666666667</v>
      </c>
      <c r="K282" s="7" t="n">
        <v>0.450694444444444</v>
      </c>
      <c r="L282" s="95"/>
      <c r="M282" s="78" t="s">
        <v>1503</v>
      </c>
    </row>
    <row r="283" customFormat="false" ht="15" hidden="false" customHeight="false" outlineLevel="0" collapsed="false">
      <c r="A283" s="70" t="n">
        <v>44032</v>
      </c>
      <c r="B283" s="9" t="s">
        <v>1504</v>
      </c>
      <c r="C283" s="71" t="n">
        <v>350</v>
      </c>
      <c r="D283" s="72" t="s">
        <v>104</v>
      </c>
      <c r="E283" s="73" t="s">
        <v>669</v>
      </c>
      <c r="F283" s="75"/>
      <c r="G283" s="75" t="s">
        <v>113</v>
      </c>
      <c r="H283" s="75"/>
      <c r="I283" s="104" t="s">
        <v>80</v>
      </c>
      <c r="J283" s="7" t="n">
        <v>0.334027777777778</v>
      </c>
      <c r="K283" s="7" t="n">
        <v>0.338888888888889</v>
      </c>
      <c r="L283" s="95"/>
      <c r="M283" s="78" t="s">
        <v>670</v>
      </c>
    </row>
    <row r="284" customFormat="false" ht="15" hidden="false" customHeight="false" outlineLevel="0" collapsed="false">
      <c r="A284" s="70" t="n">
        <v>44032</v>
      </c>
      <c r="B284" s="9" t="s">
        <v>98</v>
      </c>
      <c r="C284" s="71" t="n">
        <v>300</v>
      </c>
      <c r="D284" s="72" t="s">
        <v>104</v>
      </c>
      <c r="E284" s="73" t="s">
        <v>1505</v>
      </c>
      <c r="F284" s="75"/>
      <c r="G284" s="75" t="s">
        <v>100</v>
      </c>
      <c r="H284" s="75"/>
      <c r="I284" s="104" t="s">
        <v>80</v>
      </c>
      <c r="J284" s="7" t="n">
        <v>0.464583333333333</v>
      </c>
      <c r="K284" s="7" t="n">
        <v>0.477083333333333</v>
      </c>
      <c r="L284" s="95"/>
      <c r="M284" s="78" t="s">
        <v>1506</v>
      </c>
    </row>
    <row r="285" customFormat="false" ht="15" hidden="false" customHeight="false" outlineLevel="0" collapsed="false">
      <c r="A285" s="70" t="n">
        <v>44032</v>
      </c>
      <c r="B285" s="9" t="s">
        <v>1507</v>
      </c>
      <c r="C285" s="71" t="n">
        <v>300</v>
      </c>
      <c r="D285" s="72" t="s">
        <v>104</v>
      </c>
      <c r="E285" s="73" t="s">
        <v>1508</v>
      </c>
      <c r="F285" s="75"/>
      <c r="G285" s="75" t="s">
        <v>85</v>
      </c>
      <c r="H285" s="75"/>
      <c r="I285" s="104" t="s">
        <v>80</v>
      </c>
      <c r="J285" s="7" t="n">
        <v>0.484722222222222</v>
      </c>
      <c r="K285" s="7" t="n">
        <v>0.501388888888889</v>
      </c>
      <c r="L285" s="95"/>
      <c r="M285" s="78" t="s">
        <v>1509</v>
      </c>
    </row>
    <row r="286" customFormat="false" ht="15" hidden="false" customHeight="false" outlineLevel="0" collapsed="false">
      <c r="A286" s="70" t="n">
        <v>44032</v>
      </c>
      <c r="B286" s="9" t="s">
        <v>1292</v>
      </c>
      <c r="C286" s="71" t="n">
        <v>400</v>
      </c>
      <c r="D286" s="72" t="s">
        <v>104</v>
      </c>
      <c r="E286" s="73" t="s">
        <v>1295</v>
      </c>
      <c r="F286" s="75"/>
      <c r="G286" s="75" t="s">
        <v>100</v>
      </c>
      <c r="H286" s="75"/>
      <c r="I286" s="104" t="s">
        <v>80</v>
      </c>
      <c r="J286" s="7" t="n">
        <v>0.51875</v>
      </c>
      <c r="K286" s="7" t="n">
        <v>0.551388888888889</v>
      </c>
      <c r="L286" s="95"/>
      <c r="M286" s="78" t="s">
        <v>1296</v>
      </c>
    </row>
    <row r="287" customFormat="false" ht="15" hidden="false" customHeight="false" outlineLevel="0" collapsed="false">
      <c r="A287" s="70" t="n">
        <v>44032</v>
      </c>
      <c r="B287" s="9" t="s">
        <v>1510</v>
      </c>
      <c r="C287" s="71" t="n">
        <v>400</v>
      </c>
      <c r="D287" s="72" t="s">
        <v>104</v>
      </c>
      <c r="E287" s="73" t="s">
        <v>1511</v>
      </c>
      <c r="F287" s="75"/>
      <c r="G287" s="75" t="s">
        <v>131</v>
      </c>
      <c r="H287" s="75"/>
      <c r="I287" s="104" t="s">
        <v>80</v>
      </c>
      <c r="J287" s="7" t="n">
        <v>0.690277777777778</v>
      </c>
      <c r="K287" s="7" t="n">
        <v>0.691666666666667</v>
      </c>
      <c r="L287" s="95"/>
      <c r="M287" s="78" t="s">
        <v>1512</v>
      </c>
    </row>
    <row r="288" customFormat="false" ht="15" hidden="false" customHeight="false" outlineLevel="0" collapsed="false">
      <c r="A288" s="70" t="n">
        <v>44032</v>
      </c>
      <c r="B288" s="9" t="s">
        <v>1513</v>
      </c>
      <c r="C288" s="71" t="n">
        <v>350</v>
      </c>
      <c r="D288" s="72" t="s">
        <v>104</v>
      </c>
      <c r="E288" s="73" t="s">
        <v>1514</v>
      </c>
      <c r="F288" s="75"/>
      <c r="G288" s="75" t="s">
        <v>183</v>
      </c>
      <c r="H288" s="75"/>
      <c r="I288" s="104" t="s">
        <v>80</v>
      </c>
      <c r="J288" s="7" t="n">
        <v>0.70625</v>
      </c>
      <c r="K288" s="7" t="n">
        <v>0.731944444444444</v>
      </c>
      <c r="L288" s="95"/>
      <c r="M288" s="78" t="s">
        <v>1515</v>
      </c>
    </row>
    <row r="289" customFormat="false" ht="15" hidden="false" customHeight="false" outlineLevel="0" collapsed="false">
      <c r="A289" s="70" t="n">
        <v>44032</v>
      </c>
      <c r="B289" s="9" t="s">
        <v>1516</v>
      </c>
      <c r="C289" s="71" t="n">
        <v>300</v>
      </c>
      <c r="D289" s="72" t="s">
        <v>104</v>
      </c>
      <c r="E289" s="73" t="s">
        <v>1517</v>
      </c>
      <c r="F289" s="75"/>
      <c r="G289" s="75" t="s">
        <v>85</v>
      </c>
      <c r="H289" s="75"/>
      <c r="I289" s="104" t="s">
        <v>80</v>
      </c>
      <c r="J289" s="7" t="n">
        <v>0.780555555555556</v>
      </c>
      <c r="K289" s="7" t="n">
        <v>0.825694444444444</v>
      </c>
      <c r="L289" s="95"/>
      <c r="M289" s="78" t="s">
        <v>1518</v>
      </c>
    </row>
    <row r="290" customFormat="false" ht="15" hidden="false" customHeight="false" outlineLevel="0" collapsed="false">
      <c r="A290" s="70" t="n">
        <v>44033</v>
      </c>
      <c r="B290" s="9" t="s">
        <v>1530</v>
      </c>
      <c r="C290" s="71" t="n">
        <v>350</v>
      </c>
      <c r="D290" s="72" t="s">
        <v>104</v>
      </c>
      <c r="E290" s="73" t="s">
        <v>1531</v>
      </c>
      <c r="F290" s="75"/>
      <c r="G290" s="75" t="s">
        <v>113</v>
      </c>
      <c r="H290" s="75"/>
      <c r="I290" s="104" t="s">
        <v>80</v>
      </c>
      <c r="J290" s="7" t="n">
        <v>0.365972222222222</v>
      </c>
      <c r="K290" s="7" t="n">
        <v>0.366666666666667</v>
      </c>
      <c r="L290" s="95"/>
      <c r="M290" s="78" t="s">
        <v>1532</v>
      </c>
    </row>
    <row r="291" customFormat="false" ht="15" hidden="false" customHeight="false" outlineLevel="0" collapsed="false">
      <c r="A291" s="70" t="n">
        <v>44033</v>
      </c>
      <c r="B291" s="9" t="s">
        <v>1530</v>
      </c>
      <c r="C291" s="71" t="n">
        <v>300</v>
      </c>
      <c r="D291" s="72" t="s">
        <v>104</v>
      </c>
      <c r="E291" s="73" t="s">
        <v>1533</v>
      </c>
      <c r="F291" s="75"/>
      <c r="G291" s="75" t="s">
        <v>113</v>
      </c>
      <c r="H291" s="75"/>
      <c r="I291" s="104" t="s">
        <v>80</v>
      </c>
      <c r="J291" s="7" t="n">
        <v>0.380555555555556</v>
      </c>
      <c r="K291" s="7" t="n">
        <v>0.380555555555556</v>
      </c>
      <c r="L291" s="95"/>
      <c r="M291" s="78" t="s">
        <v>1534</v>
      </c>
    </row>
    <row r="292" customFormat="false" ht="15" hidden="false" customHeight="false" outlineLevel="0" collapsed="false">
      <c r="A292" s="70" t="n">
        <v>44033</v>
      </c>
      <c r="B292" s="9" t="s">
        <v>784</v>
      </c>
      <c r="C292" s="71" t="n">
        <v>400</v>
      </c>
      <c r="D292" s="72" t="s">
        <v>104</v>
      </c>
      <c r="E292" s="73" t="s">
        <v>1535</v>
      </c>
      <c r="F292" s="75" t="s">
        <v>784</v>
      </c>
      <c r="G292" s="75" t="s">
        <v>183</v>
      </c>
      <c r="H292" s="75"/>
      <c r="I292" s="104" t="s">
        <v>80</v>
      </c>
      <c r="J292" s="7" t="n">
        <v>0.468055555555555</v>
      </c>
      <c r="K292" s="7" t="n">
        <v>0.492361111111111</v>
      </c>
      <c r="L292" s="95"/>
      <c r="M292" s="133" t="s">
        <v>1536</v>
      </c>
    </row>
    <row r="293" customFormat="false" ht="15" hidden="false" customHeight="false" outlineLevel="0" collapsed="false">
      <c r="A293" s="70" t="n">
        <v>44033</v>
      </c>
      <c r="B293" s="9" t="s">
        <v>1537</v>
      </c>
      <c r="C293" s="71" t="n">
        <v>400</v>
      </c>
      <c r="D293" s="72" t="s">
        <v>104</v>
      </c>
      <c r="E293" s="73" t="s">
        <v>1538</v>
      </c>
      <c r="F293" s="75"/>
      <c r="G293" s="75" t="s">
        <v>187</v>
      </c>
      <c r="H293" s="75"/>
      <c r="I293" s="104" t="s">
        <v>80</v>
      </c>
      <c r="J293" s="7" t="n">
        <v>0.505555555555556</v>
      </c>
      <c r="K293" s="7" t="n">
        <v>0.533333333333333</v>
      </c>
      <c r="L293" s="95"/>
      <c r="M293" s="78" t="s">
        <v>1540</v>
      </c>
    </row>
    <row r="294" customFormat="false" ht="15" hidden="false" customHeight="false" outlineLevel="0" collapsed="false">
      <c r="A294" s="70" t="n">
        <v>44033</v>
      </c>
      <c r="B294" s="9" t="s">
        <v>1541</v>
      </c>
      <c r="C294" s="71" t="n">
        <v>300</v>
      </c>
      <c r="D294" s="72" t="s">
        <v>104</v>
      </c>
      <c r="E294" s="73" t="s">
        <v>1542</v>
      </c>
      <c r="F294" s="75"/>
      <c r="G294" s="72" t="s">
        <v>100</v>
      </c>
      <c r="H294" s="72"/>
      <c r="I294" s="104" t="s">
        <v>80</v>
      </c>
      <c r="J294" s="7" t="n">
        <v>0.597222222222222</v>
      </c>
      <c r="K294" s="7" t="n">
        <v>0.609722222222222</v>
      </c>
      <c r="L294" s="95"/>
      <c r="M294" s="133" t="s">
        <v>1543</v>
      </c>
    </row>
    <row r="295" customFormat="false" ht="15" hidden="false" customHeight="false" outlineLevel="0" collapsed="false">
      <c r="A295" s="70" t="n">
        <v>44033</v>
      </c>
      <c r="B295" s="9" t="s">
        <v>1068</v>
      </c>
      <c r="C295" s="71" t="n">
        <v>400</v>
      </c>
      <c r="D295" s="72" t="s">
        <v>104</v>
      </c>
      <c r="E295" s="73" t="s">
        <v>1544</v>
      </c>
      <c r="F295" s="75"/>
      <c r="G295" s="75" t="s">
        <v>100</v>
      </c>
      <c r="H295" s="75"/>
      <c r="I295" s="104" t="s">
        <v>80</v>
      </c>
      <c r="J295" s="7" t="n">
        <v>0.620138888888889</v>
      </c>
      <c r="K295" s="7" t="n">
        <v>0.6375</v>
      </c>
      <c r="L295" s="95"/>
      <c r="M295" s="78" t="s">
        <v>1545</v>
      </c>
    </row>
    <row r="296" customFormat="false" ht="15" hidden="false" customHeight="false" outlineLevel="0" collapsed="false">
      <c r="A296" s="70" t="n">
        <v>44033</v>
      </c>
      <c r="B296" s="9" t="s">
        <v>1546</v>
      </c>
      <c r="C296" s="71" t="n">
        <v>350</v>
      </c>
      <c r="D296" s="72" t="s">
        <v>104</v>
      </c>
      <c r="E296" s="73" t="s">
        <v>1547</v>
      </c>
      <c r="F296" s="75"/>
      <c r="G296" s="75" t="s">
        <v>100</v>
      </c>
      <c r="H296" s="75"/>
      <c r="I296" s="104" t="s">
        <v>80</v>
      </c>
      <c r="J296" s="7" t="n">
        <v>0.665277777777778</v>
      </c>
      <c r="K296" s="7" t="n">
        <v>0.681944444444444</v>
      </c>
      <c r="L296" s="95"/>
      <c r="M296" s="78" t="s">
        <v>1548</v>
      </c>
    </row>
    <row r="297" customFormat="false" ht="15" hidden="false" customHeight="false" outlineLevel="0" collapsed="false">
      <c r="A297" s="70" t="n">
        <v>44034</v>
      </c>
      <c r="B297" s="9" t="s">
        <v>204</v>
      </c>
      <c r="C297" s="71" t="n">
        <v>400</v>
      </c>
      <c r="D297" s="72" t="s">
        <v>104</v>
      </c>
      <c r="E297" s="73" t="s">
        <v>205</v>
      </c>
      <c r="F297" s="75" t="s">
        <v>204</v>
      </c>
      <c r="G297" s="75" t="s">
        <v>79</v>
      </c>
      <c r="H297" s="75"/>
      <c r="I297" s="104" t="s">
        <v>80</v>
      </c>
      <c r="J297" s="7" t="n">
        <v>0.0409722222222222</v>
      </c>
      <c r="K297" s="7" t="n">
        <v>0.0645833333333333</v>
      </c>
      <c r="L297" s="95"/>
      <c r="M297" s="78" t="s">
        <v>207</v>
      </c>
    </row>
    <row r="298" customFormat="false" ht="15" hidden="false" customHeight="false" outlineLevel="0" collapsed="false">
      <c r="A298" s="70" t="n">
        <v>44034</v>
      </c>
      <c r="B298" s="9" t="s">
        <v>1553</v>
      </c>
      <c r="C298" s="71" t="n">
        <v>350</v>
      </c>
      <c r="D298" s="72" t="s">
        <v>104</v>
      </c>
      <c r="E298" s="73" t="s">
        <v>421</v>
      </c>
      <c r="F298" s="75"/>
      <c r="G298" s="75" t="s">
        <v>79</v>
      </c>
      <c r="H298" s="75"/>
      <c r="I298" s="104" t="s">
        <v>80</v>
      </c>
      <c r="J298" s="7" t="n">
        <v>0.4375</v>
      </c>
      <c r="K298" s="7" t="n">
        <v>0.45</v>
      </c>
      <c r="L298" s="95"/>
      <c r="M298" s="78" t="s">
        <v>422</v>
      </c>
    </row>
    <row r="299" customFormat="false" ht="15" hidden="false" customHeight="false" outlineLevel="0" collapsed="false">
      <c r="A299" s="70" t="n">
        <v>44034</v>
      </c>
      <c r="B299" s="9" t="s">
        <v>1554</v>
      </c>
      <c r="C299" s="71" t="n">
        <v>350</v>
      </c>
      <c r="D299" s="72" t="s">
        <v>104</v>
      </c>
      <c r="E299" s="73" t="s">
        <v>1555</v>
      </c>
      <c r="F299" s="75"/>
      <c r="G299" s="75" t="s">
        <v>187</v>
      </c>
      <c r="H299" s="75"/>
      <c r="I299" s="104" t="s">
        <v>80</v>
      </c>
      <c r="J299" s="7" t="n">
        <v>0.506944444444444</v>
      </c>
      <c r="K299" s="7" t="n">
        <v>0.5125</v>
      </c>
      <c r="L299" s="95"/>
      <c r="M299" s="78" t="s">
        <v>1556</v>
      </c>
    </row>
    <row r="300" customFormat="false" ht="15" hidden="false" customHeight="false" outlineLevel="0" collapsed="false">
      <c r="A300" s="70" t="n">
        <v>44034</v>
      </c>
      <c r="B300" s="9" t="s">
        <v>1557</v>
      </c>
      <c r="C300" s="71" t="n">
        <v>350</v>
      </c>
      <c r="D300" s="72" t="s">
        <v>104</v>
      </c>
      <c r="E300" s="73" t="s">
        <v>1558</v>
      </c>
      <c r="F300" s="75"/>
      <c r="G300" s="72" t="s">
        <v>183</v>
      </c>
      <c r="H300" s="72"/>
      <c r="I300" s="104" t="s">
        <v>80</v>
      </c>
      <c r="J300" s="7" t="n">
        <v>0.570833333333333</v>
      </c>
      <c r="K300" s="7" t="n">
        <v>0.572916666666667</v>
      </c>
      <c r="L300" s="95"/>
      <c r="M300" s="78" t="s">
        <v>1559</v>
      </c>
    </row>
    <row r="301" customFormat="false" ht="15" hidden="false" customHeight="false" outlineLevel="0" collapsed="false">
      <c r="A301" s="70" t="n">
        <v>44034</v>
      </c>
      <c r="B301" s="9" t="s">
        <v>1560</v>
      </c>
      <c r="C301" s="71" t="n">
        <v>400</v>
      </c>
      <c r="D301" s="72" t="s">
        <v>104</v>
      </c>
      <c r="E301" s="73" t="s">
        <v>1561</v>
      </c>
      <c r="F301" s="75"/>
      <c r="G301" s="75" t="s">
        <v>131</v>
      </c>
      <c r="H301" s="75"/>
      <c r="I301" s="104" t="s">
        <v>80</v>
      </c>
      <c r="J301" s="7" t="n">
        <v>0.618055555555556</v>
      </c>
      <c r="K301" s="7" t="n">
        <v>0.623611111111111</v>
      </c>
      <c r="L301" s="95"/>
      <c r="M301" s="78" t="s">
        <v>1562</v>
      </c>
    </row>
    <row r="302" customFormat="false" ht="15" hidden="false" customHeight="false" outlineLevel="0" collapsed="false">
      <c r="A302" s="70" t="n">
        <v>44034</v>
      </c>
      <c r="B302" s="9" t="s">
        <v>1563</v>
      </c>
      <c r="C302" s="71" t="n">
        <v>350</v>
      </c>
      <c r="D302" s="72" t="s">
        <v>104</v>
      </c>
      <c r="E302" s="73" t="s">
        <v>1564</v>
      </c>
      <c r="F302" s="75"/>
      <c r="G302" s="75" t="s">
        <v>100</v>
      </c>
      <c r="H302" s="75"/>
      <c r="I302" s="104" t="s">
        <v>80</v>
      </c>
      <c r="J302" s="7" t="n">
        <v>0.727777777777778</v>
      </c>
      <c r="K302" s="7" t="n">
        <v>0.748611111111111</v>
      </c>
      <c r="L302" s="95"/>
      <c r="M302" s="78" t="s">
        <v>1565</v>
      </c>
    </row>
    <row r="303" customFormat="false" ht="15" hidden="false" customHeight="false" outlineLevel="0" collapsed="false">
      <c r="A303" s="70" t="n">
        <v>44034</v>
      </c>
      <c r="B303" s="9" t="s">
        <v>1455</v>
      </c>
      <c r="C303" s="71" t="n">
        <v>300</v>
      </c>
      <c r="D303" s="72" t="s">
        <v>104</v>
      </c>
      <c r="E303" s="73" t="s">
        <v>1566</v>
      </c>
      <c r="F303" s="75"/>
      <c r="G303" s="75" t="s">
        <v>183</v>
      </c>
      <c r="H303" s="75"/>
      <c r="I303" s="104" t="s">
        <v>80</v>
      </c>
      <c r="J303" s="7" t="n">
        <v>0.802083333333333</v>
      </c>
      <c r="K303" s="7" t="n">
        <v>0.823611111111111</v>
      </c>
      <c r="L303" s="95"/>
      <c r="M303" s="78" t="s">
        <v>1567</v>
      </c>
    </row>
    <row r="304" customFormat="false" ht="15" hidden="false" customHeight="false" outlineLevel="0" collapsed="false">
      <c r="A304" s="70" t="n">
        <v>44035</v>
      </c>
      <c r="B304" s="9" t="s">
        <v>1577</v>
      </c>
      <c r="C304" s="71" t="n">
        <v>400</v>
      </c>
      <c r="D304" s="72" t="s">
        <v>104</v>
      </c>
      <c r="E304" s="73" t="s">
        <v>1578</v>
      </c>
      <c r="F304" s="75"/>
      <c r="G304" s="75" t="s">
        <v>314</v>
      </c>
      <c r="H304" s="75"/>
      <c r="I304" s="104" t="s">
        <v>80</v>
      </c>
      <c r="J304" s="7" t="n">
        <v>0.454166666666667</v>
      </c>
      <c r="K304" s="7" t="n">
        <v>0.478472222222222</v>
      </c>
      <c r="L304" s="95"/>
      <c r="M304" s="78" t="s">
        <v>1579</v>
      </c>
    </row>
    <row r="305" customFormat="false" ht="15" hidden="false" customHeight="false" outlineLevel="0" collapsed="false">
      <c r="A305" s="70" t="n">
        <v>44035</v>
      </c>
      <c r="B305" s="9" t="s">
        <v>1546</v>
      </c>
      <c r="C305" s="71" t="n">
        <v>300</v>
      </c>
      <c r="D305" s="72" t="s">
        <v>104</v>
      </c>
      <c r="E305" s="73" t="s">
        <v>1580</v>
      </c>
      <c r="F305" s="75"/>
      <c r="G305" s="75" t="s">
        <v>100</v>
      </c>
      <c r="H305" s="75"/>
      <c r="I305" s="104" t="s">
        <v>80</v>
      </c>
      <c r="J305" s="7" t="n">
        <v>0.522916666666667</v>
      </c>
      <c r="K305" s="7" t="n">
        <v>0.5375</v>
      </c>
      <c r="L305" s="95"/>
      <c r="M305" s="78" t="s">
        <v>1581</v>
      </c>
    </row>
    <row r="306" customFormat="false" ht="15" hidden="false" customHeight="false" outlineLevel="0" collapsed="false">
      <c r="A306" s="70" t="n">
        <v>44035</v>
      </c>
      <c r="B306" s="9" t="s">
        <v>1582</v>
      </c>
      <c r="C306" s="71" t="n">
        <v>300</v>
      </c>
      <c r="D306" s="72" t="s">
        <v>104</v>
      </c>
      <c r="E306" s="73" t="s">
        <v>1583</v>
      </c>
      <c r="F306" s="75"/>
      <c r="G306" s="75" t="s">
        <v>183</v>
      </c>
      <c r="H306" s="75"/>
      <c r="I306" s="104" t="s">
        <v>80</v>
      </c>
      <c r="J306" s="7" t="n">
        <v>0.632638888888889</v>
      </c>
      <c r="K306" s="7" t="n">
        <v>0.633333333333333</v>
      </c>
      <c r="L306" s="95"/>
      <c r="M306" s="78" t="s">
        <v>1584</v>
      </c>
    </row>
    <row r="307" customFormat="false" ht="15" hidden="false" customHeight="false" outlineLevel="0" collapsed="false">
      <c r="A307" s="70" t="n">
        <v>44035</v>
      </c>
      <c r="B307" s="9" t="s">
        <v>1585</v>
      </c>
      <c r="C307" s="71" t="n">
        <v>300</v>
      </c>
      <c r="D307" s="72" t="s">
        <v>104</v>
      </c>
      <c r="E307" s="73" t="s">
        <v>1586</v>
      </c>
      <c r="F307" s="75"/>
      <c r="G307" s="75" t="s">
        <v>183</v>
      </c>
      <c r="H307" s="75"/>
      <c r="I307" s="104" t="s">
        <v>80</v>
      </c>
      <c r="J307" s="7" t="n">
        <v>0.689583333333333</v>
      </c>
      <c r="K307" s="7" t="n">
        <v>0.705555555555556</v>
      </c>
      <c r="L307" s="95"/>
      <c r="M307" s="78" t="s">
        <v>1587</v>
      </c>
    </row>
    <row r="308" customFormat="false" ht="15" hidden="false" customHeight="false" outlineLevel="0" collapsed="false">
      <c r="A308" s="70" t="n">
        <v>44035</v>
      </c>
      <c r="B308" s="9" t="s">
        <v>1588</v>
      </c>
      <c r="C308" s="71" t="n">
        <v>350</v>
      </c>
      <c r="D308" s="72" t="s">
        <v>104</v>
      </c>
      <c r="E308" s="73" t="s">
        <v>1589</v>
      </c>
      <c r="F308" s="75"/>
      <c r="G308" s="75" t="s">
        <v>228</v>
      </c>
      <c r="H308" s="75"/>
      <c r="I308" s="104" t="s">
        <v>80</v>
      </c>
      <c r="J308" s="7" t="n">
        <v>0.765972222222222</v>
      </c>
      <c r="K308" s="7" t="n">
        <v>0.788194444444444</v>
      </c>
      <c r="L308" s="95"/>
      <c r="M308" s="78" t="s">
        <v>1590</v>
      </c>
    </row>
    <row r="309" customFormat="false" ht="15" hidden="false" customHeight="false" outlineLevel="0" collapsed="false">
      <c r="A309" s="70" t="n">
        <v>44036</v>
      </c>
      <c r="B309" s="9" t="s">
        <v>1597</v>
      </c>
      <c r="C309" s="71" t="n">
        <v>300</v>
      </c>
      <c r="D309" s="72" t="s">
        <v>77</v>
      </c>
      <c r="E309" s="73" t="s">
        <v>1598</v>
      </c>
      <c r="F309" s="75"/>
      <c r="G309" s="75" t="s">
        <v>187</v>
      </c>
      <c r="H309" s="75"/>
      <c r="I309" s="104" t="s">
        <v>80</v>
      </c>
      <c r="J309" s="7" t="n">
        <v>0.461805555555556</v>
      </c>
      <c r="K309" s="7" t="n">
        <v>0.489583333333333</v>
      </c>
      <c r="L309" s="95"/>
      <c r="M309" s="78" t="s">
        <v>1599</v>
      </c>
    </row>
    <row r="310" customFormat="false" ht="15" hidden="false" customHeight="false" outlineLevel="0" collapsed="false">
      <c r="A310" s="70" t="n">
        <v>44036</v>
      </c>
      <c r="B310" s="9" t="s">
        <v>1343</v>
      </c>
      <c r="C310" s="71" t="n">
        <v>300</v>
      </c>
      <c r="D310" s="72" t="s">
        <v>104</v>
      </c>
      <c r="E310" s="73" t="s">
        <v>1600</v>
      </c>
      <c r="F310" s="75"/>
      <c r="G310" s="75" t="s">
        <v>159</v>
      </c>
      <c r="H310" s="75"/>
      <c r="I310" s="104" t="s">
        <v>80</v>
      </c>
      <c r="J310" s="7" t="n">
        <v>0.39375</v>
      </c>
      <c r="K310" s="7" t="n">
        <v>0.424305555555556</v>
      </c>
      <c r="L310" s="95"/>
      <c r="M310" s="78" t="s">
        <v>1601</v>
      </c>
    </row>
    <row r="311" customFormat="false" ht="15" hidden="false" customHeight="false" outlineLevel="0" collapsed="false">
      <c r="A311" s="70" t="n">
        <v>44036</v>
      </c>
      <c r="B311" s="9" t="s">
        <v>1602</v>
      </c>
      <c r="C311" s="71" t="n">
        <v>400</v>
      </c>
      <c r="D311" s="72" t="s">
        <v>104</v>
      </c>
      <c r="E311" s="73" t="s">
        <v>805</v>
      </c>
      <c r="F311" s="75"/>
      <c r="G311" s="72" t="s">
        <v>79</v>
      </c>
      <c r="H311" s="72"/>
      <c r="I311" s="104" t="s">
        <v>80</v>
      </c>
      <c r="J311" s="7" t="n">
        <v>0.515972222222222</v>
      </c>
      <c r="K311" s="7" t="n">
        <v>0.545138888888889</v>
      </c>
      <c r="L311" s="95"/>
      <c r="M311" s="78" t="s">
        <v>806</v>
      </c>
    </row>
    <row r="312" customFormat="false" ht="15" hidden="false" customHeight="false" outlineLevel="0" collapsed="false">
      <c r="A312" s="70" t="n">
        <v>44036</v>
      </c>
      <c r="B312" s="130" t="s">
        <v>204</v>
      </c>
      <c r="C312" s="71" t="n">
        <v>400</v>
      </c>
      <c r="D312" s="72" t="s">
        <v>104</v>
      </c>
      <c r="E312" s="73" t="s">
        <v>205</v>
      </c>
      <c r="F312" s="75" t="s">
        <v>204</v>
      </c>
      <c r="G312" s="109" t="s">
        <v>79</v>
      </c>
      <c r="H312" s="109"/>
      <c r="I312" s="104" t="s">
        <v>80</v>
      </c>
      <c r="J312" s="7" t="n">
        <v>0.589583333333333</v>
      </c>
      <c r="K312" s="7" t="n">
        <v>0.595138888888889</v>
      </c>
      <c r="L312" s="95"/>
      <c r="M312" s="78" t="s">
        <v>207</v>
      </c>
    </row>
    <row r="313" customFormat="false" ht="15" hidden="false" customHeight="false" outlineLevel="0" collapsed="false">
      <c r="A313" s="70" t="n">
        <v>44039</v>
      </c>
      <c r="B313" s="9" t="s">
        <v>1166</v>
      </c>
      <c r="C313" s="71" t="n">
        <v>380</v>
      </c>
      <c r="D313" s="72" t="s">
        <v>104</v>
      </c>
      <c r="E313" s="73" t="s">
        <v>1605</v>
      </c>
      <c r="F313" s="75"/>
      <c r="G313" s="75" t="s">
        <v>131</v>
      </c>
      <c r="H313" s="75"/>
      <c r="I313" s="104" t="s">
        <v>80</v>
      </c>
      <c r="J313" s="7" t="n">
        <v>0.327083333333333</v>
      </c>
      <c r="K313" s="7" t="n">
        <v>0.393055555555556</v>
      </c>
      <c r="L313" s="95"/>
      <c r="M313" s="78" t="s">
        <v>1606</v>
      </c>
    </row>
    <row r="314" customFormat="false" ht="15" hidden="false" customHeight="false" outlineLevel="0" collapsed="false">
      <c r="A314" s="70" t="n">
        <v>44039</v>
      </c>
      <c r="B314" s="9" t="s">
        <v>314</v>
      </c>
      <c r="C314" s="71" t="n">
        <v>350</v>
      </c>
      <c r="D314" s="72" t="s">
        <v>104</v>
      </c>
      <c r="E314" s="73" t="s">
        <v>1607</v>
      </c>
      <c r="F314" s="75"/>
      <c r="G314" s="75" t="s">
        <v>187</v>
      </c>
      <c r="H314" s="75"/>
      <c r="I314" s="104" t="s">
        <v>80</v>
      </c>
      <c r="J314" s="7" t="n">
        <v>0.417361111111111</v>
      </c>
      <c r="K314" s="7" t="n">
        <v>0.468055555555555</v>
      </c>
      <c r="L314" s="95"/>
      <c r="M314" s="78" t="s">
        <v>1608</v>
      </c>
    </row>
    <row r="315" customFormat="false" ht="15" hidden="false" customHeight="false" outlineLevel="0" collapsed="false">
      <c r="A315" s="70" t="n">
        <v>44039</v>
      </c>
      <c r="B315" s="9" t="s">
        <v>204</v>
      </c>
      <c r="C315" s="71" t="n">
        <v>400</v>
      </c>
      <c r="D315" s="72" t="s">
        <v>104</v>
      </c>
      <c r="E315" s="73" t="s">
        <v>205</v>
      </c>
      <c r="F315" s="75" t="s">
        <v>204</v>
      </c>
      <c r="G315" s="75" t="s">
        <v>79</v>
      </c>
      <c r="H315" s="75"/>
      <c r="I315" s="104" t="s">
        <v>80</v>
      </c>
      <c r="J315" s="7" t="n">
        <v>0.638194444444444</v>
      </c>
      <c r="K315" s="7" t="n">
        <v>0.669444444444444</v>
      </c>
      <c r="L315" s="95"/>
      <c r="M315" s="78" t="s">
        <v>207</v>
      </c>
    </row>
    <row r="316" customFormat="false" ht="15" hidden="false" customHeight="false" outlineLevel="0" collapsed="false">
      <c r="A316" s="70" t="n">
        <v>44040</v>
      </c>
      <c r="B316" s="9" t="s">
        <v>336</v>
      </c>
      <c r="C316" s="71" t="n">
        <v>350</v>
      </c>
      <c r="D316" s="72" t="s">
        <v>104</v>
      </c>
      <c r="E316" s="73" t="s">
        <v>1613</v>
      </c>
      <c r="F316" s="75"/>
      <c r="G316" s="75" t="s">
        <v>113</v>
      </c>
      <c r="H316" s="75"/>
      <c r="I316" s="104" t="s">
        <v>80</v>
      </c>
      <c r="J316" s="7" t="n">
        <v>0.711805555555555</v>
      </c>
      <c r="K316" s="7" t="n">
        <v>0.711805555555555</v>
      </c>
      <c r="L316" s="95"/>
      <c r="M316" s="78" t="s">
        <v>1614</v>
      </c>
    </row>
    <row r="317" customFormat="false" ht="15" hidden="false" customHeight="false" outlineLevel="0" collapsed="false">
      <c r="A317" s="70" t="n">
        <v>44040</v>
      </c>
      <c r="B317" s="9" t="s">
        <v>1615</v>
      </c>
      <c r="C317" s="71" t="n">
        <v>400</v>
      </c>
      <c r="D317" s="72" t="s">
        <v>104</v>
      </c>
      <c r="E317" s="73" t="s">
        <v>1616</v>
      </c>
      <c r="F317" s="75"/>
      <c r="G317" s="75" t="s">
        <v>876</v>
      </c>
      <c r="H317" s="75"/>
      <c r="I317" s="104" t="s">
        <v>80</v>
      </c>
      <c r="J317" s="7" t="n">
        <v>0.729166666666667</v>
      </c>
      <c r="K317" s="7" t="n">
        <v>0.739583333333333</v>
      </c>
      <c r="L317" s="95"/>
      <c r="M317" s="78" t="s">
        <v>1617</v>
      </c>
    </row>
    <row r="318" customFormat="false" ht="15" hidden="false" customHeight="false" outlineLevel="0" collapsed="false">
      <c r="A318" s="70" t="n">
        <v>44041</v>
      </c>
      <c r="B318" s="9" t="s">
        <v>1621</v>
      </c>
      <c r="C318" s="71" t="n">
        <v>250</v>
      </c>
      <c r="D318" s="72" t="s">
        <v>821</v>
      </c>
      <c r="E318" s="73" t="s">
        <v>1622</v>
      </c>
      <c r="F318" s="75" t="s">
        <v>1623</v>
      </c>
      <c r="G318" s="75" t="s">
        <v>159</v>
      </c>
      <c r="H318" s="75"/>
      <c r="I318" s="104" t="s">
        <v>80</v>
      </c>
      <c r="J318" s="7" t="n">
        <v>0.710416666666667</v>
      </c>
      <c r="K318" s="7" t="n">
        <v>0.734722222222222</v>
      </c>
      <c r="L318" s="95"/>
      <c r="M318" s="78" t="s">
        <v>1624</v>
      </c>
    </row>
    <row r="319" customFormat="false" ht="15" hidden="false" customHeight="false" outlineLevel="0" collapsed="false">
      <c r="A319" s="70" t="n">
        <v>44041</v>
      </c>
      <c r="B319" s="9" t="s">
        <v>1625</v>
      </c>
      <c r="C319" s="71" t="n">
        <v>420</v>
      </c>
      <c r="D319" s="72" t="s">
        <v>821</v>
      </c>
      <c r="E319" s="73" t="s">
        <v>1626</v>
      </c>
      <c r="F319" s="75" t="s">
        <v>1627</v>
      </c>
      <c r="G319" s="75" t="s">
        <v>876</v>
      </c>
      <c r="H319" s="75"/>
      <c r="I319" s="104" t="s">
        <v>80</v>
      </c>
      <c r="J319" s="7" t="n">
        <v>0.777083333333333</v>
      </c>
      <c r="K319" s="7" t="n">
        <v>0.814583333333333</v>
      </c>
      <c r="L319" s="95"/>
      <c r="M319" s="78" t="s">
        <v>1628</v>
      </c>
    </row>
    <row r="320" customFormat="false" ht="15" hidden="false" customHeight="false" outlineLevel="0" collapsed="false">
      <c r="A320" s="70" t="n">
        <v>44041</v>
      </c>
      <c r="B320" s="9" t="s">
        <v>1629</v>
      </c>
      <c r="C320" s="71" t="n">
        <v>350</v>
      </c>
      <c r="D320" s="72" t="s">
        <v>104</v>
      </c>
      <c r="E320" s="73" t="s">
        <v>1630</v>
      </c>
      <c r="F320" s="75"/>
      <c r="G320" s="75" t="s">
        <v>183</v>
      </c>
      <c r="H320" s="75"/>
      <c r="I320" s="104" t="s">
        <v>80</v>
      </c>
      <c r="J320" s="7" t="n">
        <v>0.6</v>
      </c>
      <c r="K320" s="7" t="n">
        <v>0.634027777777778</v>
      </c>
      <c r="L320" s="95"/>
      <c r="M320" s="78" t="s">
        <v>1631</v>
      </c>
    </row>
    <row r="321" customFormat="false" ht="15" hidden="false" customHeight="false" outlineLevel="0" collapsed="false">
      <c r="A321" s="70" t="n">
        <v>44042</v>
      </c>
      <c r="B321" s="9" t="s">
        <v>1638</v>
      </c>
      <c r="C321" s="71" t="n">
        <v>300</v>
      </c>
      <c r="D321" s="72" t="s">
        <v>77</v>
      </c>
      <c r="E321" s="73" t="s">
        <v>1639</v>
      </c>
      <c r="F321" s="75"/>
      <c r="G321" s="75" t="s">
        <v>159</v>
      </c>
      <c r="H321" s="75"/>
      <c r="I321" s="104" t="s">
        <v>80</v>
      </c>
      <c r="J321" s="7" t="n">
        <v>0.459722222222222</v>
      </c>
      <c r="K321" s="7" t="n">
        <v>0.56875</v>
      </c>
      <c r="L321" s="95"/>
      <c r="M321" s="78" t="s">
        <v>1640</v>
      </c>
    </row>
    <row r="322" customFormat="false" ht="15" hidden="false" customHeight="false" outlineLevel="0" collapsed="false">
      <c r="A322" s="70" t="n">
        <v>44042</v>
      </c>
      <c r="B322" s="9" t="s">
        <v>1641</v>
      </c>
      <c r="C322" s="71" t="n">
        <v>880</v>
      </c>
      <c r="D322" s="72" t="s">
        <v>821</v>
      </c>
      <c r="E322" s="73" t="s">
        <v>1642</v>
      </c>
      <c r="F322" s="75" t="s">
        <v>1643</v>
      </c>
      <c r="G322" s="75" t="s">
        <v>1227</v>
      </c>
      <c r="H322" s="75"/>
      <c r="I322" s="104" t="s">
        <v>80</v>
      </c>
      <c r="J322" s="7" t="n">
        <v>0.2875</v>
      </c>
      <c r="K322" s="7" t="n">
        <v>0.290972222222222</v>
      </c>
      <c r="L322" s="95"/>
      <c r="M322" s="78" t="s">
        <v>1644</v>
      </c>
    </row>
    <row r="323" customFormat="false" ht="15" hidden="false" customHeight="false" outlineLevel="0" collapsed="false">
      <c r="A323" s="70" t="n">
        <v>44042</v>
      </c>
      <c r="B323" s="9" t="s">
        <v>1645</v>
      </c>
      <c r="C323" s="71" t="n">
        <v>0</v>
      </c>
      <c r="D323" s="72" t="s">
        <v>821</v>
      </c>
      <c r="E323" s="73" t="s">
        <v>1642</v>
      </c>
      <c r="F323" s="75" t="s">
        <v>1643</v>
      </c>
      <c r="G323" s="75" t="s">
        <v>1227</v>
      </c>
      <c r="H323" s="75"/>
      <c r="I323" s="104" t="s">
        <v>80</v>
      </c>
      <c r="J323" s="7" t="n">
        <v>0.340277777777778</v>
      </c>
      <c r="K323" s="7" t="n">
        <v>0.34375</v>
      </c>
      <c r="L323" s="95"/>
      <c r="M323" s="78" t="s">
        <v>1646</v>
      </c>
    </row>
    <row r="324" customFormat="false" ht="15" hidden="false" customHeight="false" outlineLevel="0" collapsed="false">
      <c r="A324" s="70" t="n">
        <v>44042</v>
      </c>
      <c r="B324" s="9" t="s">
        <v>204</v>
      </c>
      <c r="C324" s="71" t="n">
        <v>400</v>
      </c>
      <c r="D324" s="72" t="s">
        <v>104</v>
      </c>
      <c r="E324" s="73" t="s">
        <v>205</v>
      </c>
      <c r="F324" s="75" t="s">
        <v>204</v>
      </c>
      <c r="G324" s="75" t="s">
        <v>79</v>
      </c>
      <c r="H324" s="75"/>
      <c r="I324" s="104" t="s">
        <v>80</v>
      </c>
      <c r="J324" s="7" t="n">
        <v>0.615277777777778</v>
      </c>
      <c r="K324" s="7" t="n">
        <v>0.650694444444444</v>
      </c>
      <c r="L324" s="95"/>
      <c r="M324" s="78" t="s">
        <v>207</v>
      </c>
    </row>
    <row r="325" customFormat="false" ht="15" hidden="false" customHeight="false" outlineLevel="0" collapsed="false">
      <c r="A325" s="70" t="n">
        <v>44043</v>
      </c>
      <c r="B325" s="9" t="s">
        <v>1641</v>
      </c>
      <c r="C325" s="71" t="n">
        <v>800</v>
      </c>
      <c r="D325" s="72" t="s">
        <v>821</v>
      </c>
      <c r="E325" s="73" t="s">
        <v>1642</v>
      </c>
      <c r="F325" s="75" t="s">
        <v>1643</v>
      </c>
      <c r="G325" s="75" t="s">
        <v>1227</v>
      </c>
      <c r="H325" s="75"/>
      <c r="I325" s="104" t="s">
        <v>80</v>
      </c>
      <c r="J325" s="7" t="n">
        <v>0.266666666666667</v>
      </c>
      <c r="K325" s="7" t="n">
        <v>0.291666666666667</v>
      </c>
      <c r="L325" s="95"/>
      <c r="M325" s="78" t="s">
        <v>1646</v>
      </c>
    </row>
    <row r="326" customFormat="false" ht="15" hidden="false" customHeight="false" outlineLevel="0" collapsed="false">
      <c r="A326" s="70" t="n">
        <v>44043</v>
      </c>
      <c r="B326" s="9" t="s">
        <v>1645</v>
      </c>
      <c r="C326" s="71" t="n">
        <v>0</v>
      </c>
      <c r="D326" s="72" t="s">
        <v>821</v>
      </c>
      <c r="E326" s="73" t="s">
        <v>1642</v>
      </c>
      <c r="F326" s="75" t="s">
        <v>1643</v>
      </c>
      <c r="G326" s="75" t="s">
        <v>1227</v>
      </c>
      <c r="H326" s="75"/>
      <c r="I326" s="104" t="s">
        <v>80</v>
      </c>
      <c r="J326" s="7" t="n">
        <v>0.320138888888889</v>
      </c>
      <c r="K326" s="7" t="n">
        <v>0.331944444444444</v>
      </c>
      <c r="L326" s="95"/>
      <c r="M326" s="78" t="s">
        <v>1648</v>
      </c>
    </row>
    <row r="327" customFormat="false" ht="15" hidden="false" customHeight="false" outlineLevel="0" collapsed="false">
      <c r="A327" s="70" t="n">
        <v>44043</v>
      </c>
      <c r="B327" s="9" t="s">
        <v>1649</v>
      </c>
      <c r="C327" s="71" t="n">
        <v>400</v>
      </c>
      <c r="D327" s="72" t="s">
        <v>104</v>
      </c>
      <c r="E327" s="73" t="s">
        <v>1650</v>
      </c>
      <c r="F327" s="75"/>
      <c r="G327" s="75" t="s">
        <v>85</v>
      </c>
      <c r="H327" s="75"/>
      <c r="I327" s="104" t="s">
        <v>80</v>
      </c>
      <c r="J327" s="7" t="n">
        <v>0.405555555555555</v>
      </c>
      <c r="K327" s="7" t="n">
        <v>0.470138888888889</v>
      </c>
      <c r="L327" s="95"/>
      <c r="M327" s="78" t="s">
        <v>1651</v>
      </c>
    </row>
    <row r="328" customFormat="false" ht="15" hidden="false" customHeight="false" outlineLevel="0" collapsed="false">
      <c r="A328" s="70" t="n">
        <v>44043</v>
      </c>
      <c r="B328" s="9" t="s">
        <v>1652</v>
      </c>
      <c r="C328" s="71" t="n">
        <v>400</v>
      </c>
      <c r="D328" s="72" t="s">
        <v>104</v>
      </c>
      <c r="E328" s="73" t="s">
        <v>1254</v>
      </c>
      <c r="F328" s="75"/>
      <c r="G328" s="75" t="s">
        <v>100</v>
      </c>
      <c r="H328" s="75"/>
      <c r="I328" s="104" t="s">
        <v>80</v>
      </c>
      <c r="J328" s="7" t="n">
        <v>0.545833333333333</v>
      </c>
      <c r="K328" s="7" t="n">
        <v>0.575694444444444</v>
      </c>
      <c r="L328" s="95"/>
      <c r="M328" s="78" t="s">
        <v>1255</v>
      </c>
    </row>
    <row r="329" customFormat="false" ht="15" hidden="false" customHeight="false" outlineLevel="0" collapsed="false">
      <c r="A329" s="70" t="n">
        <v>44044</v>
      </c>
      <c r="B329" s="9" t="s">
        <v>1654</v>
      </c>
      <c r="C329" s="71" t="n">
        <v>420</v>
      </c>
      <c r="D329" s="72" t="s">
        <v>821</v>
      </c>
      <c r="E329" s="73" t="s">
        <v>1655</v>
      </c>
      <c r="F329" s="75" t="s">
        <v>1656</v>
      </c>
      <c r="G329" s="75" t="s">
        <v>113</v>
      </c>
      <c r="H329" s="75"/>
      <c r="I329" s="104" t="s">
        <v>80</v>
      </c>
      <c r="J329" s="7" t="n">
        <v>0.554861111111111</v>
      </c>
      <c r="K329" s="7" t="n">
        <v>0.566666666666667</v>
      </c>
      <c r="L329" s="95"/>
      <c r="M329" s="78" t="s">
        <v>1657</v>
      </c>
    </row>
    <row r="330" customFormat="false" ht="15" hidden="false" customHeight="false" outlineLevel="0" collapsed="false">
      <c r="A330" s="70" t="n">
        <v>44044</v>
      </c>
      <c r="B330" s="9" t="s">
        <v>1658</v>
      </c>
      <c r="C330" s="71" t="n">
        <v>300</v>
      </c>
      <c r="D330" s="72" t="s">
        <v>104</v>
      </c>
      <c r="E330" s="73" t="s">
        <v>1659</v>
      </c>
      <c r="F330" s="75"/>
      <c r="G330" s="75" t="s">
        <v>159</v>
      </c>
      <c r="H330" s="75"/>
      <c r="I330" s="104" t="s">
        <v>80</v>
      </c>
      <c r="J330" s="7" t="n">
        <v>0.583333333333333</v>
      </c>
      <c r="K330" s="7" t="n">
        <v>0.609027777777778</v>
      </c>
      <c r="L330" s="95"/>
      <c r="M330" s="78" t="s">
        <v>1660</v>
      </c>
    </row>
    <row r="331" customFormat="false" ht="15" hidden="false" customHeight="false" outlineLevel="0" collapsed="false">
      <c r="A331" s="70" t="n">
        <v>44044</v>
      </c>
      <c r="B331" s="9" t="s">
        <v>1285</v>
      </c>
      <c r="C331" s="71" t="n">
        <v>400</v>
      </c>
      <c r="D331" s="72" t="s">
        <v>104</v>
      </c>
      <c r="E331" s="73" t="s">
        <v>1661</v>
      </c>
      <c r="F331" s="75"/>
      <c r="G331" s="75" t="s">
        <v>131</v>
      </c>
      <c r="H331" s="75"/>
      <c r="I331" s="104" t="s">
        <v>80</v>
      </c>
      <c r="J331" s="7" t="n">
        <v>0.65</v>
      </c>
      <c r="K331" s="7" t="n">
        <v>0.686111111111111</v>
      </c>
      <c r="L331" s="95"/>
      <c r="M331" s="78" t="s">
        <v>1662</v>
      </c>
    </row>
    <row r="332" customFormat="false" ht="15" hidden="false" customHeight="false" outlineLevel="0" collapsed="false">
      <c r="A332" s="70" t="n">
        <v>44046</v>
      </c>
      <c r="B332" s="9" t="s">
        <v>1665</v>
      </c>
      <c r="C332" s="71" t="n">
        <v>350</v>
      </c>
      <c r="D332" s="72" t="s">
        <v>104</v>
      </c>
      <c r="E332" s="73" t="s">
        <v>1666</v>
      </c>
      <c r="F332" s="75"/>
      <c r="G332" s="75" t="s">
        <v>79</v>
      </c>
      <c r="H332" s="75"/>
      <c r="I332" s="104" t="s">
        <v>80</v>
      </c>
      <c r="J332" s="7" t="n">
        <v>0.358333333333333</v>
      </c>
      <c r="K332" s="7" t="n">
        <v>0.36875</v>
      </c>
      <c r="L332" s="95"/>
      <c r="M332" s="78" t="s">
        <v>1667</v>
      </c>
    </row>
    <row r="333" customFormat="false" ht="15" hidden="false" customHeight="false" outlineLevel="0" collapsed="false">
      <c r="A333" s="70" t="n">
        <v>44046</v>
      </c>
      <c r="B333" s="9" t="s">
        <v>204</v>
      </c>
      <c r="C333" s="71" t="n">
        <v>400</v>
      </c>
      <c r="D333" s="72" t="s">
        <v>104</v>
      </c>
      <c r="E333" s="73" t="s">
        <v>205</v>
      </c>
      <c r="F333" s="75" t="s">
        <v>204</v>
      </c>
      <c r="G333" s="75" t="s">
        <v>79</v>
      </c>
      <c r="H333" s="75"/>
      <c r="I333" s="104" t="s">
        <v>80</v>
      </c>
      <c r="J333" s="7" t="n">
        <v>0.461111111111111</v>
      </c>
      <c r="K333" s="7" t="n">
        <v>0.473611111111111</v>
      </c>
      <c r="L333" s="95"/>
      <c r="M333" s="78" t="s">
        <v>207</v>
      </c>
    </row>
    <row r="334" customFormat="false" ht="15" hidden="false" customHeight="false" outlineLevel="0" collapsed="false">
      <c r="A334" s="70" t="n">
        <v>44046</v>
      </c>
      <c r="B334" s="9" t="s">
        <v>1089</v>
      </c>
      <c r="C334" s="71" t="n">
        <v>250</v>
      </c>
      <c r="D334" s="72" t="s">
        <v>104</v>
      </c>
      <c r="E334" s="73" t="s">
        <v>1668</v>
      </c>
      <c r="F334" s="75"/>
      <c r="G334" s="75" t="s">
        <v>131</v>
      </c>
      <c r="H334" s="75"/>
      <c r="I334" s="104" t="s">
        <v>80</v>
      </c>
      <c r="J334" s="7" t="n">
        <v>0.611111111111111</v>
      </c>
      <c r="K334" s="7" t="n">
        <v>0.651388888888889</v>
      </c>
      <c r="L334" s="95"/>
      <c r="M334" s="78" t="s">
        <v>1669</v>
      </c>
    </row>
    <row r="335" customFormat="false" ht="15" hidden="false" customHeight="false" outlineLevel="0" collapsed="false">
      <c r="A335" s="70" t="n">
        <v>44046</v>
      </c>
      <c r="B335" s="9" t="s">
        <v>1670</v>
      </c>
      <c r="C335" s="71" t="n">
        <v>300</v>
      </c>
      <c r="D335" s="72" t="s">
        <v>104</v>
      </c>
      <c r="E335" s="73" t="s">
        <v>1671</v>
      </c>
      <c r="F335" s="75" t="s">
        <v>1672</v>
      </c>
      <c r="G335" s="75" t="s">
        <v>131</v>
      </c>
      <c r="H335" s="75"/>
      <c r="I335" s="104" t="s">
        <v>80</v>
      </c>
      <c r="J335" s="7" t="n">
        <v>0.663194444444444</v>
      </c>
      <c r="K335" s="7" t="n">
        <v>0.688194444444444</v>
      </c>
      <c r="L335" s="95"/>
      <c r="M335" s="78" t="s">
        <v>1673</v>
      </c>
    </row>
    <row r="336" customFormat="false" ht="15" hidden="false" customHeight="false" outlineLevel="0" collapsed="false">
      <c r="A336" s="70" t="n">
        <v>44047</v>
      </c>
      <c r="B336" s="9" t="s">
        <v>1677</v>
      </c>
      <c r="C336" s="71" t="n">
        <v>300</v>
      </c>
      <c r="D336" s="72" t="s">
        <v>77</v>
      </c>
      <c r="E336" s="73" t="s">
        <v>1678</v>
      </c>
      <c r="F336" s="75"/>
      <c r="G336" s="75" t="s">
        <v>187</v>
      </c>
      <c r="H336" s="75"/>
      <c r="I336" s="104" t="s">
        <v>80</v>
      </c>
      <c r="J336" s="7" t="n">
        <v>0.490277777777778</v>
      </c>
      <c r="K336" s="7" t="n">
        <v>0.505555555555556</v>
      </c>
      <c r="L336" s="95"/>
      <c r="M336" s="78" t="s">
        <v>1679</v>
      </c>
    </row>
    <row r="337" customFormat="false" ht="15" hidden="false" customHeight="false" outlineLevel="0" collapsed="false">
      <c r="A337" s="70" t="n">
        <v>44047</v>
      </c>
      <c r="B337" s="9" t="s">
        <v>1680</v>
      </c>
      <c r="C337" s="71" t="n">
        <v>400</v>
      </c>
      <c r="D337" s="72" t="s">
        <v>821</v>
      </c>
      <c r="E337" s="73" t="s">
        <v>1681</v>
      </c>
      <c r="F337" s="75" t="s">
        <v>1680</v>
      </c>
      <c r="G337" s="75" t="s">
        <v>100</v>
      </c>
      <c r="H337" s="75"/>
      <c r="I337" s="104" t="s">
        <v>80</v>
      </c>
      <c r="J337" s="7" t="n">
        <v>0.332638888888889</v>
      </c>
      <c r="K337" s="7" t="n">
        <v>0.348611111111111</v>
      </c>
      <c r="L337" s="95"/>
      <c r="M337" s="78" t="s">
        <v>1682</v>
      </c>
    </row>
    <row r="338" customFormat="false" ht="15" hidden="false" customHeight="false" outlineLevel="0" collapsed="false">
      <c r="A338" s="70" t="n">
        <v>44047</v>
      </c>
      <c r="B338" s="9" t="s">
        <v>1674</v>
      </c>
      <c r="C338" s="71" t="n">
        <v>400</v>
      </c>
      <c r="D338" s="72" t="s">
        <v>104</v>
      </c>
      <c r="E338" s="73" t="s">
        <v>1683</v>
      </c>
      <c r="F338" s="75"/>
      <c r="G338" s="75" t="s">
        <v>113</v>
      </c>
      <c r="H338" s="75"/>
      <c r="I338" s="104" t="s">
        <v>80</v>
      </c>
      <c r="J338" s="7" t="n">
        <v>0.555555555555556</v>
      </c>
      <c r="K338" s="7" t="n">
        <v>0.659722222222222</v>
      </c>
      <c r="L338" s="95"/>
      <c r="M338" s="78" t="s">
        <v>1684</v>
      </c>
    </row>
    <row r="339" customFormat="false" ht="15" hidden="false" customHeight="false" outlineLevel="0" collapsed="false">
      <c r="A339" s="70" t="n">
        <v>44048</v>
      </c>
      <c r="B339" s="9" t="s">
        <v>1688</v>
      </c>
      <c r="C339" s="71" t="n">
        <v>300</v>
      </c>
      <c r="D339" s="72" t="s">
        <v>821</v>
      </c>
      <c r="E339" s="73" t="s">
        <v>1689</v>
      </c>
      <c r="F339" s="75" t="s">
        <v>1690</v>
      </c>
      <c r="G339" s="75" t="s">
        <v>187</v>
      </c>
      <c r="H339" s="75"/>
      <c r="I339" s="104" t="s">
        <v>80</v>
      </c>
      <c r="J339" s="7" t="n">
        <v>0.400694444444444</v>
      </c>
      <c r="K339" s="7" t="n">
        <v>0.428472222222222</v>
      </c>
      <c r="L339" s="95"/>
      <c r="M339" s="78" t="s">
        <v>1691</v>
      </c>
    </row>
    <row r="340" customFormat="false" ht="15" hidden="false" customHeight="false" outlineLevel="0" collapsed="false">
      <c r="A340" s="70" t="n">
        <v>44048</v>
      </c>
      <c r="B340" s="9" t="s">
        <v>1692</v>
      </c>
      <c r="C340" s="71" t="n">
        <v>350</v>
      </c>
      <c r="D340" s="72" t="s">
        <v>104</v>
      </c>
      <c r="E340" s="73" t="s">
        <v>1693</v>
      </c>
      <c r="F340" s="75"/>
      <c r="G340" s="75" t="s">
        <v>394</v>
      </c>
      <c r="H340" s="75"/>
      <c r="I340" s="104" t="s">
        <v>80</v>
      </c>
      <c r="J340" s="7" t="n">
        <v>0.444444444444444</v>
      </c>
      <c r="K340" s="7" t="n">
        <v>0.456944444444444</v>
      </c>
      <c r="L340" s="95"/>
      <c r="M340" s="78" t="s">
        <v>1694</v>
      </c>
    </row>
    <row r="341" customFormat="false" ht="15" hidden="false" customHeight="false" outlineLevel="0" collapsed="false">
      <c r="A341" s="70" t="n">
        <v>44048</v>
      </c>
      <c r="B341" s="9" t="s">
        <v>204</v>
      </c>
      <c r="C341" s="71" t="n">
        <v>400</v>
      </c>
      <c r="D341" s="72" t="s">
        <v>104</v>
      </c>
      <c r="E341" s="73" t="s">
        <v>205</v>
      </c>
      <c r="F341" s="75" t="s">
        <v>204</v>
      </c>
      <c r="G341" s="75" t="s">
        <v>79</v>
      </c>
      <c r="H341" s="75"/>
      <c r="I341" s="104" t="s">
        <v>80</v>
      </c>
      <c r="J341" s="7" t="n">
        <v>0.7625</v>
      </c>
      <c r="K341" s="7" t="n">
        <v>0.792361111111111</v>
      </c>
      <c r="L341" s="95"/>
      <c r="M341" s="78" t="s">
        <v>207</v>
      </c>
    </row>
    <row r="342" customFormat="false" ht="15" hidden="false" customHeight="false" outlineLevel="0" collapsed="false">
      <c r="A342" s="70" t="n">
        <v>44049</v>
      </c>
      <c r="B342" s="9" t="s">
        <v>1701</v>
      </c>
      <c r="C342" s="71" t="n">
        <v>450</v>
      </c>
      <c r="D342" s="72" t="s">
        <v>69</v>
      </c>
      <c r="E342" s="73" t="s">
        <v>1702</v>
      </c>
      <c r="F342" s="75" t="s">
        <v>1703</v>
      </c>
      <c r="G342" s="75" t="s">
        <v>79</v>
      </c>
      <c r="H342" s="75"/>
      <c r="I342" s="104" t="s">
        <v>80</v>
      </c>
      <c r="J342" s="7" t="n">
        <v>0.507638888888889</v>
      </c>
      <c r="K342" s="7" t="n">
        <v>0.529166666666667</v>
      </c>
      <c r="L342" s="95"/>
      <c r="M342" s="78" t="s">
        <v>1704</v>
      </c>
    </row>
    <row r="343" customFormat="false" ht="15" hidden="false" customHeight="false" outlineLevel="0" collapsed="false">
      <c r="A343" s="70" t="n">
        <v>44050</v>
      </c>
      <c r="B343" s="9" t="s">
        <v>1706</v>
      </c>
      <c r="C343" s="71" t="n">
        <v>500</v>
      </c>
      <c r="D343" s="72" t="s">
        <v>821</v>
      </c>
      <c r="E343" s="73" t="s">
        <v>1707</v>
      </c>
      <c r="F343" s="75" t="s">
        <v>1708</v>
      </c>
      <c r="G343" s="75" t="s">
        <v>1227</v>
      </c>
      <c r="H343" s="75"/>
      <c r="I343" s="104" t="s">
        <v>80</v>
      </c>
      <c r="J343" s="7" t="n">
        <v>0.382638888888889</v>
      </c>
      <c r="K343" s="7" t="n">
        <v>0.409027777777778</v>
      </c>
      <c r="L343" s="95"/>
      <c r="M343" s="78" t="s">
        <v>1709</v>
      </c>
    </row>
    <row r="344" customFormat="false" ht="15" hidden="false" customHeight="false" outlineLevel="0" collapsed="false">
      <c r="A344" s="70" t="n">
        <v>44050</v>
      </c>
      <c r="B344" s="9" t="s">
        <v>1710</v>
      </c>
      <c r="C344" s="71" t="n">
        <v>430</v>
      </c>
      <c r="D344" s="72" t="s">
        <v>821</v>
      </c>
      <c r="E344" s="73" t="s">
        <v>1711</v>
      </c>
      <c r="F344" s="75" t="s">
        <v>1712</v>
      </c>
      <c r="G344" s="75" t="s">
        <v>131</v>
      </c>
      <c r="H344" s="75"/>
      <c r="I344" s="104" t="s">
        <v>80</v>
      </c>
      <c r="J344" s="7" t="n">
        <v>0.590972222222222</v>
      </c>
      <c r="K344" s="7" t="n">
        <v>0.663194444444444</v>
      </c>
      <c r="L344" s="95"/>
      <c r="M344" s="78" t="s">
        <v>1713</v>
      </c>
    </row>
    <row r="345" customFormat="false" ht="15" hidden="false" customHeight="false" outlineLevel="0" collapsed="false">
      <c r="A345" s="70" t="n">
        <v>44050</v>
      </c>
      <c r="B345" s="9" t="s">
        <v>1479</v>
      </c>
      <c r="C345" s="71" t="n">
        <v>300</v>
      </c>
      <c r="D345" s="72" t="s">
        <v>104</v>
      </c>
      <c r="E345" s="73" t="s">
        <v>1714</v>
      </c>
      <c r="F345" s="75"/>
      <c r="G345" s="75" t="s">
        <v>394</v>
      </c>
      <c r="H345" s="75"/>
      <c r="I345" s="104" t="s">
        <v>80</v>
      </c>
      <c r="J345" s="7" t="n">
        <v>0.303472222222222</v>
      </c>
      <c r="K345" s="7" t="n">
        <v>0.349305555555556</v>
      </c>
      <c r="L345" s="95"/>
      <c r="M345" s="78" t="s">
        <v>1715</v>
      </c>
    </row>
    <row r="346" customFormat="false" ht="15" hidden="false" customHeight="false" outlineLevel="0" collapsed="false">
      <c r="A346" s="70" t="n">
        <v>44050</v>
      </c>
      <c r="B346" s="9" t="s">
        <v>520</v>
      </c>
      <c r="C346" s="71" t="n">
        <v>350</v>
      </c>
      <c r="D346" s="72" t="s">
        <v>104</v>
      </c>
      <c r="E346" s="73" t="s">
        <v>521</v>
      </c>
      <c r="F346" s="75"/>
      <c r="G346" s="75" t="s">
        <v>113</v>
      </c>
      <c r="H346" s="75"/>
      <c r="I346" s="104" t="s">
        <v>80</v>
      </c>
      <c r="J346" s="7" t="n">
        <v>0.467361111111111</v>
      </c>
      <c r="K346" s="7" t="n">
        <v>0.561111111111111</v>
      </c>
      <c r="L346" s="95"/>
      <c r="M346" s="78" t="s">
        <v>522</v>
      </c>
    </row>
    <row r="347" customFormat="false" ht="15" hidden="false" customHeight="false" outlineLevel="0" collapsed="false">
      <c r="A347" s="70" t="n">
        <v>44050</v>
      </c>
      <c r="B347" s="9" t="s">
        <v>1229</v>
      </c>
      <c r="C347" s="71" t="n">
        <v>400</v>
      </c>
      <c r="D347" s="72" t="s">
        <v>104</v>
      </c>
      <c r="E347" s="73" t="s">
        <v>1716</v>
      </c>
      <c r="F347" s="75"/>
      <c r="G347" s="75" t="s">
        <v>79</v>
      </c>
      <c r="H347" s="75"/>
      <c r="I347" s="104" t="s">
        <v>80</v>
      </c>
      <c r="J347" s="7" t="n">
        <v>0.752083333333333</v>
      </c>
      <c r="K347" s="7" t="n">
        <v>0.791666666666667</v>
      </c>
      <c r="L347" s="95"/>
      <c r="M347" s="78" t="s">
        <v>1717</v>
      </c>
    </row>
    <row r="348" customFormat="false" ht="15" hidden="false" customHeight="false" outlineLevel="0" collapsed="false">
      <c r="A348" s="70" t="n">
        <v>44050</v>
      </c>
      <c r="B348" s="9" t="s">
        <v>1718</v>
      </c>
      <c r="C348" s="71" t="n">
        <v>250</v>
      </c>
      <c r="D348" s="72" t="s">
        <v>104</v>
      </c>
      <c r="E348" s="73" t="s">
        <v>1719</v>
      </c>
      <c r="F348" s="75"/>
      <c r="G348" s="75" t="s">
        <v>1720</v>
      </c>
      <c r="H348" s="75"/>
      <c r="I348" s="104" t="s">
        <v>80</v>
      </c>
      <c r="J348" s="7" t="n">
        <v>0.818055555555556</v>
      </c>
      <c r="K348" s="7" t="n">
        <v>0.840277777777778</v>
      </c>
      <c r="L348" s="95"/>
      <c r="M348" s="78" t="s">
        <v>1721</v>
      </c>
    </row>
    <row r="349" customFormat="false" ht="15" hidden="false" customHeight="false" outlineLevel="0" collapsed="false">
      <c r="A349" s="70" t="n">
        <v>44050</v>
      </c>
      <c r="B349" s="9" t="s">
        <v>1118</v>
      </c>
      <c r="C349" s="71" t="n">
        <v>250</v>
      </c>
      <c r="D349" s="72" t="s">
        <v>729</v>
      </c>
      <c r="E349" s="73" t="s">
        <v>755</v>
      </c>
      <c r="F349" s="75" t="s">
        <v>756</v>
      </c>
      <c r="G349" s="75" t="s">
        <v>159</v>
      </c>
      <c r="H349" s="75"/>
      <c r="I349" s="104" t="s">
        <v>80</v>
      </c>
      <c r="J349" s="7" t="n">
        <v>0.874305555555556</v>
      </c>
      <c r="K349" s="7" t="n">
        <v>0.894444444444444</v>
      </c>
      <c r="L349" s="95"/>
      <c r="M349" s="78" t="s">
        <v>758</v>
      </c>
    </row>
    <row r="350" customFormat="false" ht="15" hidden="false" customHeight="false" outlineLevel="0" collapsed="false">
      <c r="A350" s="70" t="n">
        <v>44051</v>
      </c>
      <c r="B350" s="9" t="s">
        <v>1723</v>
      </c>
      <c r="C350" s="71" t="n">
        <v>350</v>
      </c>
      <c r="D350" s="72" t="s">
        <v>821</v>
      </c>
      <c r="E350" s="73" t="s">
        <v>1724</v>
      </c>
      <c r="F350" s="75" t="s">
        <v>1725</v>
      </c>
      <c r="G350" s="75" t="s">
        <v>100</v>
      </c>
      <c r="H350" s="75"/>
      <c r="I350" s="104" t="s">
        <v>80</v>
      </c>
      <c r="J350" s="7" t="n">
        <v>0.724305555555556</v>
      </c>
      <c r="K350" s="7" t="n">
        <v>0.732638888888889</v>
      </c>
      <c r="L350" s="95"/>
      <c r="M350" s="78" t="s">
        <v>1726</v>
      </c>
    </row>
    <row r="351" customFormat="false" ht="15" hidden="false" customHeight="false" outlineLevel="0" collapsed="false">
      <c r="A351" s="70" t="n">
        <v>44051</v>
      </c>
      <c r="B351" s="9" t="s">
        <v>1727</v>
      </c>
      <c r="C351" s="71" t="n">
        <v>400</v>
      </c>
      <c r="D351" s="72" t="s">
        <v>104</v>
      </c>
      <c r="E351" s="73" t="s">
        <v>1728</v>
      </c>
      <c r="F351" s="75"/>
      <c r="G351" s="75" t="s">
        <v>100</v>
      </c>
      <c r="H351" s="75"/>
      <c r="I351" s="104" t="s">
        <v>80</v>
      </c>
      <c r="J351" s="7" t="n">
        <v>0.676388888888889</v>
      </c>
      <c r="K351" s="7" t="n">
        <v>0.692361111111111</v>
      </c>
      <c r="L351" s="95"/>
      <c r="M351" s="78" t="s">
        <v>1729</v>
      </c>
    </row>
    <row r="352" customFormat="false" ht="15" hidden="false" customHeight="false" outlineLevel="0" collapsed="false">
      <c r="A352" s="70" t="n">
        <v>44051</v>
      </c>
      <c r="B352" s="9" t="s">
        <v>204</v>
      </c>
      <c r="C352" s="71" t="n">
        <v>400</v>
      </c>
      <c r="D352" s="72" t="s">
        <v>104</v>
      </c>
      <c r="E352" s="73" t="s">
        <v>205</v>
      </c>
      <c r="F352" s="75" t="s">
        <v>204</v>
      </c>
      <c r="G352" s="75" t="s">
        <v>79</v>
      </c>
      <c r="H352" s="75"/>
      <c r="I352" s="104" t="s">
        <v>80</v>
      </c>
      <c r="J352" s="7" t="n">
        <v>0.783333333333333</v>
      </c>
      <c r="K352" s="7" t="n">
        <v>0.816666666666667</v>
      </c>
      <c r="L352" s="95"/>
      <c r="M352" s="78" t="s">
        <v>207</v>
      </c>
    </row>
    <row r="353" customFormat="false" ht="15" hidden="false" customHeight="false" outlineLevel="0" collapsed="false">
      <c r="A353" s="70" t="n">
        <v>44053</v>
      </c>
      <c r="B353" s="9" t="s">
        <v>1734</v>
      </c>
      <c r="C353" s="71" t="n">
        <v>300</v>
      </c>
      <c r="D353" s="72" t="s">
        <v>821</v>
      </c>
      <c r="E353" s="73" t="n">
        <v>71312017</v>
      </c>
      <c r="F353" s="75" t="s">
        <v>233</v>
      </c>
      <c r="G353" s="75" t="s">
        <v>228</v>
      </c>
      <c r="H353" s="75"/>
      <c r="I353" s="104" t="s">
        <v>80</v>
      </c>
      <c r="J353" s="7" t="n">
        <v>0.69375</v>
      </c>
      <c r="K353" s="7" t="n">
        <v>0.715277777777778</v>
      </c>
      <c r="L353" s="95"/>
      <c r="M353" s="78" t="s">
        <v>1735</v>
      </c>
    </row>
    <row r="354" customFormat="false" ht="15" hidden="false" customHeight="false" outlineLevel="0" collapsed="false">
      <c r="A354" s="70" t="n">
        <v>44053</v>
      </c>
      <c r="B354" s="9" t="s">
        <v>1292</v>
      </c>
      <c r="C354" s="71" t="n">
        <v>300</v>
      </c>
      <c r="D354" s="72" t="s">
        <v>104</v>
      </c>
      <c r="E354" s="73" t="s">
        <v>1736</v>
      </c>
      <c r="F354" s="75"/>
      <c r="G354" s="75" t="s">
        <v>100</v>
      </c>
      <c r="H354" s="75"/>
      <c r="I354" s="104" t="s">
        <v>80</v>
      </c>
      <c r="J354" s="7" t="n">
        <v>0.348611111111111</v>
      </c>
      <c r="K354" s="7" t="n">
        <v>0.38125</v>
      </c>
      <c r="L354" s="95"/>
      <c r="M354" s="78" t="s">
        <v>1737</v>
      </c>
    </row>
    <row r="355" customFormat="false" ht="15" hidden="false" customHeight="false" outlineLevel="0" collapsed="false">
      <c r="A355" s="70" t="n">
        <v>44053</v>
      </c>
      <c r="B355" s="9" t="s">
        <v>1250</v>
      </c>
      <c r="C355" s="71" t="n">
        <v>300</v>
      </c>
      <c r="D355" s="72" t="s">
        <v>104</v>
      </c>
      <c r="E355" s="73" t="s">
        <v>1738</v>
      </c>
      <c r="F355" s="75"/>
      <c r="G355" s="75" t="s">
        <v>100</v>
      </c>
      <c r="H355" s="75"/>
      <c r="I355" s="104" t="s">
        <v>80</v>
      </c>
      <c r="J355" s="7" t="n">
        <v>0.402083333333333</v>
      </c>
      <c r="K355" s="7" t="n">
        <v>0.414583333333333</v>
      </c>
      <c r="L355" s="95"/>
      <c r="M355" s="78" t="s">
        <v>1739</v>
      </c>
    </row>
    <row r="356" customFormat="false" ht="15" hidden="false" customHeight="false" outlineLevel="0" collapsed="false">
      <c r="A356" s="70" t="n">
        <v>44053</v>
      </c>
      <c r="B356" s="9" t="s">
        <v>1740</v>
      </c>
      <c r="C356" s="71" t="n">
        <v>300</v>
      </c>
      <c r="D356" s="72" t="s">
        <v>104</v>
      </c>
      <c r="E356" s="73" t="s">
        <v>1741</v>
      </c>
      <c r="F356" s="75"/>
      <c r="G356" s="75" t="s">
        <v>159</v>
      </c>
      <c r="H356" s="75"/>
      <c r="I356" s="104" t="s">
        <v>80</v>
      </c>
      <c r="J356" s="7" t="n">
        <v>0.440972222222222</v>
      </c>
      <c r="K356" s="7" t="n">
        <v>0.459027777777778</v>
      </c>
      <c r="L356" s="95"/>
      <c r="M356" s="78" t="s">
        <v>1742</v>
      </c>
    </row>
    <row r="357" customFormat="false" ht="15" hidden="false" customHeight="false" outlineLevel="0" collapsed="false">
      <c r="A357" s="70" t="n">
        <v>44053</v>
      </c>
      <c r="B357" s="9" t="s">
        <v>1743</v>
      </c>
      <c r="C357" s="71" t="n">
        <v>400</v>
      </c>
      <c r="D357" s="72" t="s">
        <v>104</v>
      </c>
      <c r="E357" s="73" t="s">
        <v>1744</v>
      </c>
      <c r="F357" s="75"/>
      <c r="G357" s="75" t="s">
        <v>79</v>
      </c>
      <c r="H357" s="75"/>
      <c r="I357" s="104" t="s">
        <v>80</v>
      </c>
      <c r="J357" s="7" t="n">
        <v>0.745833333333333</v>
      </c>
      <c r="K357" s="7" t="n">
        <v>0.771527777777778</v>
      </c>
      <c r="L357" s="95"/>
      <c r="M357" s="78" t="s">
        <v>1745</v>
      </c>
    </row>
    <row r="358" customFormat="false" ht="15" hidden="false" customHeight="false" outlineLevel="0" collapsed="false">
      <c r="A358" s="70" t="n">
        <v>44054</v>
      </c>
      <c r="B358" s="9" t="s">
        <v>1750</v>
      </c>
      <c r="C358" s="71" t="n">
        <v>440</v>
      </c>
      <c r="D358" s="72" t="s">
        <v>821</v>
      </c>
      <c r="E358" s="73" t="s">
        <v>1751</v>
      </c>
      <c r="F358" s="75" t="s">
        <v>1752</v>
      </c>
      <c r="G358" s="75" t="s">
        <v>85</v>
      </c>
      <c r="H358" s="75"/>
      <c r="I358" s="104" t="s">
        <v>80</v>
      </c>
      <c r="J358" s="7" t="n">
        <v>0.625694444444444</v>
      </c>
      <c r="K358" s="7" t="n">
        <v>0.665972222222222</v>
      </c>
      <c r="L358" s="95"/>
      <c r="M358" s="78" t="s">
        <v>1753</v>
      </c>
    </row>
    <row r="359" customFormat="false" ht="15" hidden="false" customHeight="false" outlineLevel="0" collapsed="false">
      <c r="A359" s="70" t="n">
        <v>44054</v>
      </c>
      <c r="B359" s="9" t="s">
        <v>204</v>
      </c>
      <c r="C359" s="120" t="n">
        <v>400</v>
      </c>
      <c r="D359" s="72" t="s">
        <v>104</v>
      </c>
      <c r="E359" s="73" t="s">
        <v>205</v>
      </c>
      <c r="F359" s="75" t="s">
        <v>204</v>
      </c>
      <c r="G359" s="75" t="s">
        <v>79</v>
      </c>
      <c r="H359" s="75"/>
      <c r="I359" s="104" t="s">
        <v>80</v>
      </c>
      <c r="J359" s="7" t="n">
        <v>0.401388888888889</v>
      </c>
      <c r="K359" s="7" t="n">
        <v>0.434722222222222</v>
      </c>
      <c r="L359" s="95"/>
      <c r="M359" s="78" t="s">
        <v>207</v>
      </c>
    </row>
    <row r="360" customFormat="false" ht="15" hidden="false" customHeight="false" outlineLevel="0" collapsed="false">
      <c r="A360" s="70" t="n">
        <v>44054</v>
      </c>
      <c r="B360" s="9" t="s">
        <v>134</v>
      </c>
      <c r="C360" s="71" t="n">
        <v>300</v>
      </c>
      <c r="D360" s="72" t="s">
        <v>104</v>
      </c>
      <c r="E360" s="73" t="s">
        <v>1754</v>
      </c>
      <c r="F360" s="75" t="s">
        <v>134</v>
      </c>
      <c r="G360" s="75" t="s">
        <v>131</v>
      </c>
      <c r="H360" s="75"/>
      <c r="I360" s="104" t="s">
        <v>80</v>
      </c>
      <c r="J360" s="7" t="n">
        <v>0.519444444444444</v>
      </c>
      <c r="K360" s="7" t="n">
        <v>0.561111111111111</v>
      </c>
      <c r="L360" s="95"/>
      <c r="M360" s="78" t="s">
        <v>1755</v>
      </c>
    </row>
    <row r="361" customFormat="false" ht="15" hidden="false" customHeight="false" outlineLevel="0" collapsed="false">
      <c r="A361" s="70" t="n">
        <v>44054</v>
      </c>
      <c r="B361" s="9" t="s">
        <v>134</v>
      </c>
      <c r="C361" s="71" t="n">
        <v>300</v>
      </c>
      <c r="D361" s="72" t="s">
        <v>104</v>
      </c>
      <c r="E361" s="73" t="s">
        <v>1756</v>
      </c>
      <c r="F361" s="75" t="s">
        <v>134</v>
      </c>
      <c r="G361" s="75" t="s">
        <v>131</v>
      </c>
      <c r="H361" s="75"/>
      <c r="I361" s="104" t="s">
        <v>80</v>
      </c>
      <c r="J361" s="7" t="n">
        <v>0.566666666666667</v>
      </c>
      <c r="K361" s="7" t="n">
        <v>0.566666666666667</v>
      </c>
      <c r="L361" s="95"/>
      <c r="M361" s="78" t="s">
        <v>1755</v>
      </c>
    </row>
    <row r="362" customFormat="false" ht="15" hidden="false" customHeight="false" outlineLevel="0" collapsed="false">
      <c r="A362" s="70" t="n">
        <v>44054</v>
      </c>
      <c r="B362" s="9" t="s">
        <v>134</v>
      </c>
      <c r="C362" s="71" t="n">
        <v>300</v>
      </c>
      <c r="D362" s="72" t="s">
        <v>104</v>
      </c>
      <c r="E362" s="131" t="s">
        <v>1757</v>
      </c>
      <c r="F362" s="101" t="s">
        <v>134</v>
      </c>
      <c r="G362" s="101" t="s">
        <v>131</v>
      </c>
      <c r="H362" s="109"/>
      <c r="I362" s="104" t="s">
        <v>80</v>
      </c>
      <c r="J362" s="7" t="n">
        <v>0.580555555555556</v>
      </c>
      <c r="K362" s="7" t="n">
        <v>0.580555555555556</v>
      </c>
      <c r="L362" s="95"/>
      <c r="M362" s="78" t="s">
        <v>1755</v>
      </c>
    </row>
    <row r="363" customFormat="false" ht="15" hidden="false" customHeight="false" outlineLevel="0" collapsed="false">
      <c r="A363" s="70" t="n">
        <v>44055</v>
      </c>
      <c r="B363" s="9" t="s">
        <v>233</v>
      </c>
      <c r="C363" s="71" t="n">
        <v>380</v>
      </c>
      <c r="D363" s="72" t="s">
        <v>821</v>
      </c>
      <c r="E363" s="73" t="s">
        <v>1759</v>
      </c>
      <c r="F363" s="75" t="s">
        <v>233</v>
      </c>
      <c r="G363" s="75" t="s">
        <v>100</v>
      </c>
      <c r="H363" s="75"/>
      <c r="I363" s="104" t="s">
        <v>72</v>
      </c>
      <c r="J363" s="7" t="n">
        <v>0.596527777777778</v>
      </c>
      <c r="K363" s="7" t="n">
        <v>0.596527777777778</v>
      </c>
      <c r="L363" s="95"/>
      <c r="M363" s="78" t="s">
        <v>1760</v>
      </c>
    </row>
    <row r="364" customFormat="false" ht="15" hidden="false" customHeight="false" outlineLevel="0" collapsed="false">
      <c r="A364" s="47" t="n">
        <v>44055</v>
      </c>
      <c r="B364" s="79" t="s">
        <v>1761</v>
      </c>
      <c r="C364" s="49" t="n">
        <v>580</v>
      </c>
      <c r="D364" s="80" t="s">
        <v>821</v>
      </c>
      <c r="E364" s="81" t="s">
        <v>1762</v>
      </c>
      <c r="F364" s="83" t="s">
        <v>1761</v>
      </c>
      <c r="G364" s="83" t="s">
        <v>131</v>
      </c>
      <c r="H364" s="83"/>
      <c r="I364" s="103" t="s">
        <v>72</v>
      </c>
      <c r="J364" s="85" t="n">
        <v>0.596527777777778</v>
      </c>
      <c r="K364" s="85" t="n">
        <v>0.596527777777778</v>
      </c>
      <c r="L364" s="99"/>
      <c r="M364" s="59" t="s">
        <v>1763</v>
      </c>
    </row>
    <row r="365" customFormat="false" ht="15" hidden="false" customHeight="false" outlineLevel="0" collapsed="false">
      <c r="A365" s="70" t="n">
        <v>44057</v>
      </c>
      <c r="B365" s="9" t="s">
        <v>204</v>
      </c>
      <c r="C365" s="71" t="n">
        <v>400</v>
      </c>
      <c r="D365" s="72" t="s">
        <v>104</v>
      </c>
      <c r="E365" s="73" t="s">
        <v>205</v>
      </c>
      <c r="F365" s="75" t="s">
        <v>204</v>
      </c>
      <c r="G365" s="75" t="s">
        <v>79</v>
      </c>
      <c r="H365" s="75"/>
      <c r="I365" s="104" t="s">
        <v>80</v>
      </c>
      <c r="J365" s="7" t="n">
        <v>0.479166666666667</v>
      </c>
      <c r="K365" s="7" t="n">
        <v>0.515277777777778</v>
      </c>
      <c r="L365" s="95"/>
      <c r="M365" s="78" t="s">
        <v>207</v>
      </c>
    </row>
    <row r="366" customFormat="false" ht="15" hidden="false" customHeight="false" outlineLevel="0" collapsed="false">
      <c r="A366" s="70" t="n">
        <v>44058</v>
      </c>
      <c r="B366" s="9" t="s">
        <v>98</v>
      </c>
      <c r="C366" s="71" t="n">
        <v>300</v>
      </c>
      <c r="D366" s="72" t="s">
        <v>77</v>
      </c>
      <c r="E366" s="73" t="s">
        <v>1768</v>
      </c>
      <c r="F366" s="75"/>
      <c r="G366" s="75" t="s">
        <v>100</v>
      </c>
      <c r="H366" s="75"/>
      <c r="I366" s="104" t="s">
        <v>80</v>
      </c>
      <c r="J366" s="7" t="n">
        <v>0.688888888888889</v>
      </c>
      <c r="K366" s="7" t="n">
        <v>0.708333333333333</v>
      </c>
      <c r="L366" s="95"/>
      <c r="M366" s="78" t="s">
        <v>1769</v>
      </c>
    </row>
    <row r="367" customFormat="false" ht="15" hidden="false" customHeight="false" outlineLevel="0" collapsed="false">
      <c r="A367" s="70" t="n">
        <v>44058</v>
      </c>
      <c r="B367" s="9" t="s">
        <v>1388</v>
      </c>
      <c r="C367" s="71" t="n">
        <v>300</v>
      </c>
      <c r="D367" s="72" t="s">
        <v>77</v>
      </c>
      <c r="E367" s="73" t="s">
        <v>1389</v>
      </c>
      <c r="F367" s="75"/>
      <c r="G367" s="75" t="s">
        <v>187</v>
      </c>
      <c r="H367" s="75"/>
      <c r="I367" s="104" t="s">
        <v>80</v>
      </c>
      <c r="J367" s="7" t="n">
        <v>0.727083333333333</v>
      </c>
      <c r="K367" s="7" t="n">
        <v>0.752083333333333</v>
      </c>
      <c r="L367" s="95"/>
      <c r="M367" s="78" t="s">
        <v>1390</v>
      </c>
    </row>
    <row r="368" customFormat="false" ht="15" hidden="false" customHeight="false" outlineLevel="0" collapsed="false">
      <c r="A368" s="70" t="n">
        <v>44058</v>
      </c>
      <c r="B368" s="9" t="s">
        <v>1770</v>
      </c>
      <c r="C368" s="120" t="n">
        <v>430</v>
      </c>
      <c r="D368" s="137" t="s">
        <v>821</v>
      </c>
      <c r="E368" s="73" t="s">
        <v>1771</v>
      </c>
      <c r="F368" s="75" t="s">
        <v>1772</v>
      </c>
      <c r="G368" s="75" t="s">
        <v>876</v>
      </c>
      <c r="H368" s="75"/>
      <c r="I368" s="104" t="s">
        <v>80</v>
      </c>
      <c r="J368" s="7" t="n">
        <v>0.798611111111111</v>
      </c>
      <c r="K368" s="7" t="n">
        <v>0.830555555555556</v>
      </c>
      <c r="L368" s="95"/>
      <c r="M368" s="78" t="s">
        <v>1773</v>
      </c>
    </row>
    <row r="369" customFormat="false" ht="15" hidden="false" customHeight="false" outlineLevel="0" collapsed="false">
      <c r="A369" s="70" t="n">
        <v>44060</v>
      </c>
      <c r="B369" s="9" t="s">
        <v>1585</v>
      </c>
      <c r="C369" s="71" t="n">
        <v>300</v>
      </c>
      <c r="D369" s="72" t="s">
        <v>77</v>
      </c>
      <c r="E369" s="138" t="s">
        <v>1586</v>
      </c>
      <c r="F369" s="72"/>
      <c r="G369" s="72" t="s">
        <v>183</v>
      </c>
      <c r="H369" s="72"/>
      <c r="I369" s="104" t="s">
        <v>80</v>
      </c>
      <c r="J369" s="7" t="n">
        <v>0.410416666666667</v>
      </c>
      <c r="K369" s="7" t="n">
        <v>0.43125</v>
      </c>
      <c r="L369" s="95"/>
      <c r="M369" s="78" t="s">
        <v>1775</v>
      </c>
    </row>
    <row r="370" customFormat="false" ht="15" hidden="false" customHeight="false" outlineLevel="0" collapsed="false">
      <c r="A370" s="70" t="n">
        <v>44060</v>
      </c>
      <c r="B370" s="9" t="s">
        <v>1776</v>
      </c>
      <c r="C370" s="71" t="n">
        <v>1450</v>
      </c>
      <c r="D370" s="72" t="s">
        <v>821</v>
      </c>
      <c r="E370" s="138" t="s">
        <v>1777</v>
      </c>
      <c r="F370" s="72" t="s">
        <v>1778</v>
      </c>
      <c r="G370" s="72" t="s">
        <v>1779</v>
      </c>
      <c r="H370" s="72"/>
      <c r="I370" s="78" t="s">
        <v>80</v>
      </c>
      <c r="J370" s="7" t="n">
        <v>0.495138888888889</v>
      </c>
      <c r="K370" s="7" t="n">
        <v>0.561111111111111</v>
      </c>
      <c r="L370" s="95"/>
      <c r="M370" s="78" t="s">
        <v>1780</v>
      </c>
    </row>
    <row r="371" customFormat="false" ht="15" hidden="false" customHeight="false" outlineLevel="0" collapsed="false">
      <c r="A371" s="70" t="n">
        <v>44060</v>
      </c>
      <c r="B371" s="9" t="s">
        <v>1781</v>
      </c>
      <c r="C371" s="71" t="n">
        <v>350</v>
      </c>
      <c r="D371" s="72" t="s">
        <v>821</v>
      </c>
      <c r="E371" s="138" t="s">
        <v>1782</v>
      </c>
      <c r="F371" s="72" t="s">
        <v>1783</v>
      </c>
      <c r="G371" s="72" t="s">
        <v>394</v>
      </c>
      <c r="H371" s="72"/>
      <c r="I371" s="104" t="s">
        <v>80</v>
      </c>
      <c r="J371" s="7" t="n">
        <v>0.740972222222222</v>
      </c>
      <c r="K371" s="7" t="n">
        <v>0.765972222222222</v>
      </c>
      <c r="L371" s="95"/>
      <c r="M371" s="78" t="s">
        <v>1784</v>
      </c>
    </row>
    <row r="372" customFormat="false" ht="15" hidden="false" customHeight="false" outlineLevel="0" collapsed="false">
      <c r="A372" s="70" t="n">
        <v>44060</v>
      </c>
      <c r="B372" s="9" t="s">
        <v>944</v>
      </c>
      <c r="C372" s="71" t="n">
        <v>400</v>
      </c>
      <c r="D372" s="72" t="s">
        <v>104</v>
      </c>
      <c r="E372" s="73" t="s">
        <v>945</v>
      </c>
      <c r="F372" s="75"/>
      <c r="G372" s="75" t="s">
        <v>187</v>
      </c>
      <c r="H372" s="75"/>
      <c r="I372" s="104" t="s">
        <v>80</v>
      </c>
      <c r="J372" s="7" t="n">
        <v>0.388888888888889</v>
      </c>
      <c r="K372" s="7" t="n">
        <v>0.396527777777778</v>
      </c>
      <c r="L372" s="95"/>
      <c r="M372" s="78" t="s">
        <v>407</v>
      </c>
    </row>
    <row r="373" customFormat="false" ht="15" hidden="false" customHeight="false" outlineLevel="0" collapsed="false">
      <c r="A373" s="70" t="n">
        <v>44060</v>
      </c>
      <c r="B373" s="9" t="s">
        <v>1408</v>
      </c>
      <c r="C373" s="71" t="n">
        <v>300</v>
      </c>
      <c r="D373" s="72" t="s">
        <v>104</v>
      </c>
      <c r="E373" s="73" t="s">
        <v>1785</v>
      </c>
      <c r="F373" s="75"/>
      <c r="G373" s="75" t="s">
        <v>85</v>
      </c>
      <c r="H373" s="75"/>
      <c r="I373" s="104" t="s">
        <v>80</v>
      </c>
      <c r="J373" s="7" t="n">
        <v>0.605555555555555</v>
      </c>
      <c r="K373" s="7" t="n">
        <v>0.667361111111111</v>
      </c>
      <c r="L373" s="95"/>
      <c r="M373" s="78" t="s">
        <v>1786</v>
      </c>
    </row>
    <row r="374" customFormat="false" ht="15" hidden="false" customHeight="false" outlineLevel="0" collapsed="false">
      <c r="A374" s="70" t="n">
        <v>44061</v>
      </c>
      <c r="B374" s="9" t="s">
        <v>1362</v>
      </c>
      <c r="C374" s="71" t="n">
        <v>330</v>
      </c>
      <c r="D374" s="72" t="s">
        <v>821</v>
      </c>
      <c r="E374" s="73" t="s">
        <v>1363</v>
      </c>
      <c r="F374" s="75" t="s">
        <v>1364</v>
      </c>
      <c r="G374" s="75" t="s">
        <v>159</v>
      </c>
      <c r="H374" s="75"/>
      <c r="I374" s="78" t="s">
        <v>80</v>
      </c>
      <c r="J374" s="7" t="n">
        <v>0.495138888888889</v>
      </c>
      <c r="K374" s="7" t="n">
        <v>0.508333333333333</v>
      </c>
      <c r="L374" s="95"/>
      <c r="M374" s="78" t="s">
        <v>1365</v>
      </c>
    </row>
    <row r="375" customFormat="false" ht="15" hidden="false" customHeight="false" outlineLevel="0" collapsed="false">
      <c r="A375" s="70" t="n">
        <v>44061</v>
      </c>
      <c r="B375" s="9" t="s">
        <v>1792</v>
      </c>
      <c r="C375" s="71" t="n">
        <v>450</v>
      </c>
      <c r="D375" s="72" t="s">
        <v>821</v>
      </c>
      <c r="E375" s="73" t="s">
        <v>1793</v>
      </c>
      <c r="F375" s="75" t="s">
        <v>1794</v>
      </c>
      <c r="G375" s="75" t="s">
        <v>131</v>
      </c>
      <c r="H375" s="75"/>
      <c r="I375" s="78" t="s">
        <v>80</v>
      </c>
      <c r="J375" s="7" t="n">
        <v>0.569444444444444</v>
      </c>
      <c r="K375" s="7" t="n">
        <v>0.65625</v>
      </c>
      <c r="L375" s="95"/>
      <c r="M375" s="78" t="s">
        <v>1795</v>
      </c>
    </row>
    <row r="376" customFormat="false" ht="15" hidden="false" customHeight="false" outlineLevel="0" collapsed="false">
      <c r="A376" s="70" t="n">
        <v>44061</v>
      </c>
      <c r="B376" s="9" t="s">
        <v>1585</v>
      </c>
      <c r="C376" s="120" t="n">
        <v>350</v>
      </c>
      <c r="D376" s="72" t="s">
        <v>104</v>
      </c>
      <c r="E376" s="73" t="s">
        <v>1586</v>
      </c>
      <c r="F376" s="75"/>
      <c r="G376" s="75" t="s">
        <v>183</v>
      </c>
      <c r="H376" s="75"/>
      <c r="I376" s="78" t="s">
        <v>80</v>
      </c>
      <c r="J376" s="7" t="n">
        <v>0.426388888888889</v>
      </c>
      <c r="K376" s="7" t="n">
        <v>0.450694444444444</v>
      </c>
      <c r="L376" s="95"/>
      <c r="M376" s="78" t="s">
        <v>1587</v>
      </c>
    </row>
    <row r="377" customFormat="false" ht="15" hidden="false" customHeight="false" outlineLevel="0" collapsed="false">
      <c r="A377" s="70" t="n">
        <v>44063</v>
      </c>
      <c r="B377" s="9" t="s">
        <v>1796</v>
      </c>
      <c r="C377" s="120" t="n">
        <v>400</v>
      </c>
      <c r="D377" s="72" t="s">
        <v>821</v>
      </c>
      <c r="E377" s="73" t="s">
        <v>1797</v>
      </c>
      <c r="F377" s="75" t="s">
        <v>1798</v>
      </c>
      <c r="G377" s="75" t="s">
        <v>100</v>
      </c>
      <c r="H377" s="75"/>
      <c r="I377" s="78" t="s">
        <v>80</v>
      </c>
      <c r="J377" s="7" t="n">
        <v>0.554166666666667</v>
      </c>
      <c r="K377" s="7" t="n">
        <v>0.603472222222222</v>
      </c>
      <c r="L377" s="95"/>
      <c r="M377" s="78" t="s">
        <v>1799</v>
      </c>
    </row>
    <row r="378" customFormat="false" ht="15" hidden="false" customHeight="false" outlineLevel="0" collapsed="false">
      <c r="A378" s="70" t="n">
        <v>44063</v>
      </c>
      <c r="B378" s="9" t="s">
        <v>1800</v>
      </c>
      <c r="C378" s="120" t="n">
        <v>350</v>
      </c>
      <c r="D378" s="72" t="s">
        <v>821</v>
      </c>
      <c r="E378" s="73" t="s">
        <v>1801</v>
      </c>
      <c r="F378" s="75" t="s">
        <v>1802</v>
      </c>
      <c r="G378" s="75" t="s">
        <v>159</v>
      </c>
      <c r="H378" s="75"/>
      <c r="I378" s="78" t="s">
        <v>80</v>
      </c>
      <c r="J378" s="7" t="n">
        <v>0.620833333333333</v>
      </c>
      <c r="K378" s="7" t="n">
        <v>0.65625</v>
      </c>
      <c r="L378" s="95"/>
      <c r="M378" s="78" t="s">
        <v>1803</v>
      </c>
    </row>
    <row r="379" customFormat="false" ht="15" hidden="false" customHeight="false" outlineLevel="0" collapsed="false">
      <c r="A379" s="70" t="n">
        <v>44063</v>
      </c>
      <c r="B379" s="9" t="s">
        <v>1804</v>
      </c>
      <c r="C379" s="120" t="n">
        <v>300</v>
      </c>
      <c r="D379" s="72" t="s">
        <v>821</v>
      </c>
      <c r="E379" s="73" t="s">
        <v>1805</v>
      </c>
      <c r="F379" s="75" t="s">
        <v>1806</v>
      </c>
      <c r="G379" s="75" t="s">
        <v>159</v>
      </c>
      <c r="H379" s="75"/>
      <c r="I379" s="78" t="s">
        <v>80</v>
      </c>
      <c r="J379" s="7" t="n">
        <v>0.678472222222222</v>
      </c>
      <c r="K379" s="7" t="n">
        <v>0.693055555555556</v>
      </c>
      <c r="L379" s="95"/>
      <c r="M379" s="78" t="s">
        <v>1807</v>
      </c>
    </row>
    <row r="380" customFormat="false" ht="15" hidden="false" customHeight="false" outlineLevel="0" collapsed="false">
      <c r="A380" s="70" t="n">
        <v>44063</v>
      </c>
      <c r="B380" s="9" t="s">
        <v>1808</v>
      </c>
      <c r="C380" s="71" t="n">
        <v>300</v>
      </c>
      <c r="D380" s="72" t="s">
        <v>104</v>
      </c>
      <c r="E380" s="73" t="s">
        <v>297</v>
      </c>
      <c r="F380" s="75"/>
      <c r="G380" s="75" t="s">
        <v>100</v>
      </c>
      <c r="H380" s="75"/>
      <c r="I380" s="78" t="s">
        <v>80</v>
      </c>
      <c r="J380" s="7" t="n">
        <v>0.461805555555556</v>
      </c>
      <c r="K380" s="7" t="n">
        <v>0.463888888888889</v>
      </c>
      <c r="L380" s="95"/>
      <c r="M380" s="78" t="s">
        <v>299</v>
      </c>
    </row>
    <row r="381" customFormat="false" ht="15" hidden="false" customHeight="false" outlineLevel="0" collapsed="false">
      <c r="A381" s="70" t="n">
        <v>44063</v>
      </c>
      <c r="B381" s="9" t="s">
        <v>1343</v>
      </c>
      <c r="C381" s="71" t="n">
        <v>300</v>
      </c>
      <c r="D381" s="72" t="s">
        <v>104</v>
      </c>
      <c r="E381" s="73" t="s">
        <v>1600</v>
      </c>
      <c r="F381" s="75"/>
      <c r="G381" s="75" t="s">
        <v>159</v>
      </c>
      <c r="H381" s="75"/>
      <c r="I381" s="78" t="s">
        <v>80</v>
      </c>
      <c r="J381" s="7" t="n">
        <v>0.484722222222222</v>
      </c>
      <c r="K381" s="7" t="n">
        <v>0.508333333333333</v>
      </c>
      <c r="L381" s="95"/>
      <c r="M381" s="78" t="s">
        <v>1601</v>
      </c>
    </row>
    <row r="382" customFormat="false" ht="15" hidden="false" customHeight="false" outlineLevel="0" collapsed="false">
      <c r="A382" s="70" t="n">
        <v>44064</v>
      </c>
      <c r="B382" s="9" t="s">
        <v>1809</v>
      </c>
      <c r="C382" s="71" t="n">
        <v>380</v>
      </c>
      <c r="D382" s="72" t="s">
        <v>104</v>
      </c>
      <c r="E382" s="73" t="s">
        <v>1810</v>
      </c>
      <c r="F382" s="75"/>
      <c r="G382" s="75" t="s">
        <v>394</v>
      </c>
      <c r="H382" s="75"/>
      <c r="I382" s="78" t="s">
        <v>80</v>
      </c>
      <c r="J382" s="7" t="n">
        <v>0.461111111111111</v>
      </c>
      <c r="K382" s="7" t="n">
        <v>0.482638888888889</v>
      </c>
      <c r="L382" s="95"/>
      <c r="M382" s="78" t="s">
        <v>1811</v>
      </c>
    </row>
    <row r="383" customFormat="false" ht="15" hidden="false" customHeight="false" outlineLevel="0" collapsed="false">
      <c r="A383" s="70" t="n">
        <v>44064</v>
      </c>
      <c r="B383" s="9" t="s">
        <v>1670</v>
      </c>
      <c r="C383" s="71" t="n">
        <v>300</v>
      </c>
      <c r="D383" s="72" t="s">
        <v>104</v>
      </c>
      <c r="E383" s="73" t="s">
        <v>1812</v>
      </c>
      <c r="F383" s="75" t="s">
        <v>1672</v>
      </c>
      <c r="G383" s="75" t="s">
        <v>131</v>
      </c>
      <c r="H383" s="75"/>
      <c r="I383" s="78" t="s">
        <v>80</v>
      </c>
      <c r="J383" s="7" t="n">
        <v>0.553472222222222</v>
      </c>
      <c r="K383" s="7" t="n">
        <v>0.554861111111111</v>
      </c>
      <c r="L383" s="95"/>
      <c r="M383" s="78" t="s">
        <v>1813</v>
      </c>
    </row>
    <row r="384" customFormat="false" ht="15" hidden="false" customHeight="false" outlineLevel="0" collapsed="false">
      <c r="A384" s="70" t="n">
        <v>44065</v>
      </c>
      <c r="B384" s="9" t="s">
        <v>1818</v>
      </c>
      <c r="C384" s="71" t="n">
        <v>380</v>
      </c>
      <c r="D384" s="72" t="s">
        <v>821</v>
      </c>
      <c r="E384" s="73" t="s">
        <v>1819</v>
      </c>
      <c r="F384" s="75" t="s">
        <v>1820</v>
      </c>
      <c r="G384" s="75" t="s">
        <v>100</v>
      </c>
      <c r="H384" s="75"/>
      <c r="I384" s="78" t="s">
        <v>80</v>
      </c>
      <c r="J384" s="7" t="n">
        <v>0.572222222222222</v>
      </c>
      <c r="K384" s="7" t="n">
        <v>0.602777777777778</v>
      </c>
      <c r="L384" s="95"/>
      <c r="M384" s="78" t="s">
        <v>1821</v>
      </c>
    </row>
    <row r="385" customFormat="false" ht="15" hidden="false" customHeight="false" outlineLevel="0" collapsed="false">
      <c r="A385" s="70" t="n">
        <v>44065</v>
      </c>
      <c r="B385" s="9" t="s">
        <v>1822</v>
      </c>
      <c r="C385" s="71" t="n">
        <v>300</v>
      </c>
      <c r="D385" s="72" t="s">
        <v>104</v>
      </c>
      <c r="E385" s="73" t="s">
        <v>1823</v>
      </c>
      <c r="F385" s="75"/>
      <c r="G385" s="75" t="s">
        <v>100</v>
      </c>
      <c r="H385" s="75"/>
      <c r="I385" s="78" t="s">
        <v>80</v>
      </c>
      <c r="J385" s="7" t="n">
        <v>0.620833333333333</v>
      </c>
      <c r="K385" s="7" t="n">
        <v>0.650694444444444</v>
      </c>
      <c r="L385" s="95"/>
      <c r="M385" s="78" t="s">
        <v>1824</v>
      </c>
    </row>
    <row r="386" customFormat="false" ht="15" hidden="false" customHeight="false" outlineLevel="0" collapsed="false">
      <c r="A386" s="70" t="n">
        <v>44066</v>
      </c>
      <c r="B386" s="9" t="s">
        <v>1828</v>
      </c>
      <c r="C386" s="71" t="n">
        <v>300</v>
      </c>
      <c r="D386" s="72" t="s">
        <v>104</v>
      </c>
      <c r="E386" s="73" t="s">
        <v>1829</v>
      </c>
      <c r="F386" s="75"/>
      <c r="G386" s="75" t="s">
        <v>100</v>
      </c>
      <c r="H386" s="75"/>
      <c r="I386" s="78" t="s">
        <v>80</v>
      </c>
      <c r="J386" s="7" t="n">
        <v>0.627083333333333</v>
      </c>
      <c r="K386" s="7" t="n">
        <v>0.638888888888889</v>
      </c>
      <c r="L386" s="95"/>
      <c r="M386" s="78" t="s">
        <v>1830</v>
      </c>
    </row>
    <row r="387" customFormat="false" ht="15" hidden="false" customHeight="false" outlineLevel="0" collapsed="false">
      <c r="A387" s="70" t="n">
        <v>44066</v>
      </c>
      <c r="B387" s="9" t="s">
        <v>1831</v>
      </c>
      <c r="C387" s="71" t="n">
        <v>300</v>
      </c>
      <c r="D387" s="72" t="s">
        <v>104</v>
      </c>
      <c r="E387" s="73" t="s">
        <v>1832</v>
      </c>
      <c r="F387" s="75"/>
      <c r="G387" s="75" t="s">
        <v>100</v>
      </c>
      <c r="H387" s="75"/>
      <c r="I387" s="78" t="s">
        <v>80</v>
      </c>
      <c r="J387" s="7" t="n">
        <v>0.65625</v>
      </c>
      <c r="K387" s="7" t="n">
        <v>0.669444444444444</v>
      </c>
      <c r="L387" s="95"/>
      <c r="M387" s="78" t="s">
        <v>1833</v>
      </c>
    </row>
    <row r="388" customFormat="false" ht="15" hidden="false" customHeight="false" outlineLevel="0" collapsed="false">
      <c r="A388" s="70" t="n">
        <v>44067</v>
      </c>
      <c r="B388" s="9" t="s">
        <v>1836</v>
      </c>
      <c r="C388" s="71" t="n">
        <v>340</v>
      </c>
      <c r="D388" s="72" t="s">
        <v>821</v>
      </c>
      <c r="E388" s="73" t="s">
        <v>1837</v>
      </c>
      <c r="F388" s="75" t="s">
        <v>1838</v>
      </c>
      <c r="G388" s="75" t="s">
        <v>159</v>
      </c>
      <c r="H388" s="75"/>
      <c r="I388" s="78" t="s">
        <v>80</v>
      </c>
      <c r="J388" s="7" t="n">
        <v>0.665972222222222</v>
      </c>
      <c r="K388" s="7" t="n">
        <v>0.668055555555556</v>
      </c>
      <c r="L388" s="95"/>
      <c r="M388" s="78" t="s">
        <v>1839</v>
      </c>
    </row>
    <row r="389" customFormat="false" ht="15" hidden="false" customHeight="false" outlineLevel="0" collapsed="false">
      <c r="A389" s="70" t="n">
        <v>44067</v>
      </c>
      <c r="B389" s="9" t="s">
        <v>1840</v>
      </c>
      <c r="C389" s="71" t="n">
        <v>370</v>
      </c>
      <c r="D389" s="72" t="s">
        <v>821</v>
      </c>
      <c r="E389" s="73" t="s">
        <v>1841</v>
      </c>
      <c r="F389" s="75" t="s">
        <v>1842</v>
      </c>
      <c r="G389" s="75" t="s">
        <v>131</v>
      </c>
      <c r="H389" s="75"/>
      <c r="I389" s="78" t="s">
        <v>80</v>
      </c>
      <c r="J389" s="7" t="n">
        <v>0.759722222222222</v>
      </c>
      <c r="K389" s="7" t="n">
        <v>0.796527777777778</v>
      </c>
      <c r="L389" s="95"/>
      <c r="M389" s="78" t="s">
        <v>1843</v>
      </c>
    </row>
    <row r="390" customFormat="false" ht="15" hidden="false" customHeight="false" outlineLevel="0" collapsed="false">
      <c r="A390" s="70" t="n">
        <v>44067</v>
      </c>
      <c r="B390" s="9" t="s">
        <v>1844</v>
      </c>
      <c r="C390" s="71" t="n">
        <v>300</v>
      </c>
      <c r="D390" s="72" t="s">
        <v>104</v>
      </c>
      <c r="E390" s="73" t="s">
        <v>1845</v>
      </c>
      <c r="F390" s="75"/>
      <c r="G390" s="75" t="s">
        <v>100</v>
      </c>
      <c r="H390" s="75"/>
      <c r="I390" s="78" t="s">
        <v>80</v>
      </c>
      <c r="J390" s="7" t="n">
        <v>0.413888888888889</v>
      </c>
      <c r="K390" s="7" t="n">
        <v>0.427777777777778</v>
      </c>
      <c r="L390" s="95"/>
      <c r="M390" s="78" t="s">
        <v>1846</v>
      </c>
    </row>
    <row r="391" customFormat="false" ht="15" hidden="false" customHeight="false" outlineLevel="0" collapsed="false">
      <c r="A391" s="70" t="n">
        <v>44067</v>
      </c>
      <c r="B391" s="9" t="s">
        <v>1378</v>
      </c>
      <c r="C391" s="71" t="n">
        <v>350</v>
      </c>
      <c r="D391" s="72" t="s">
        <v>104</v>
      </c>
      <c r="E391" s="73" t="s">
        <v>1847</v>
      </c>
      <c r="F391" s="75"/>
      <c r="G391" s="75" t="s">
        <v>159</v>
      </c>
      <c r="H391" s="75"/>
      <c r="I391" s="78" t="s">
        <v>80</v>
      </c>
      <c r="J391" s="7" t="n">
        <v>0.468055555555555</v>
      </c>
      <c r="K391" s="7" t="n">
        <v>0.501388888888889</v>
      </c>
      <c r="L391" s="95"/>
      <c r="M391" s="78" t="s">
        <v>1848</v>
      </c>
    </row>
    <row r="392" customFormat="false" ht="15" hidden="false" customHeight="false" outlineLevel="0" collapsed="false">
      <c r="A392" s="70" t="n">
        <v>44067</v>
      </c>
      <c r="B392" s="9" t="s">
        <v>1670</v>
      </c>
      <c r="C392" s="71" t="n">
        <v>300</v>
      </c>
      <c r="D392" s="72" t="s">
        <v>104</v>
      </c>
      <c r="E392" s="73" t="s">
        <v>1671</v>
      </c>
      <c r="F392" s="75" t="s">
        <v>1672</v>
      </c>
      <c r="G392" s="75" t="s">
        <v>131</v>
      </c>
      <c r="H392" s="75"/>
      <c r="I392" s="78" t="s">
        <v>80</v>
      </c>
      <c r="J392" s="7" t="n">
        <v>0.547916666666667</v>
      </c>
      <c r="K392" s="7" t="n">
        <v>0.569444444444444</v>
      </c>
      <c r="L392" s="95"/>
      <c r="M392" s="78" t="s">
        <v>1673</v>
      </c>
    </row>
    <row r="393" customFormat="false" ht="15" hidden="false" customHeight="false" outlineLevel="0" collapsed="false">
      <c r="A393" s="70" t="n">
        <v>44067</v>
      </c>
      <c r="B393" s="9" t="s">
        <v>1314</v>
      </c>
      <c r="C393" s="71" t="n">
        <v>300</v>
      </c>
      <c r="D393" s="72" t="s">
        <v>104</v>
      </c>
      <c r="E393" s="73" t="s">
        <v>1466</v>
      </c>
      <c r="F393" s="75"/>
      <c r="G393" s="75" t="s">
        <v>159</v>
      </c>
      <c r="H393" s="75"/>
      <c r="I393" s="78" t="s">
        <v>80</v>
      </c>
      <c r="J393" s="7" t="n">
        <v>0.636111111111111</v>
      </c>
      <c r="K393" s="7" t="n">
        <v>0.647222222222222</v>
      </c>
      <c r="L393" s="95"/>
      <c r="M393" s="78" t="s">
        <v>1467</v>
      </c>
    </row>
    <row r="394" customFormat="false" ht="15" hidden="false" customHeight="false" outlineLevel="0" collapsed="false">
      <c r="A394" s="70" t="n">
        <v>44067</v>
      </c>
      <c r="B394" s="9" t="s">
        <v>1089</v>
      </c>
      <c r="C394" s="71" t="n">
        <v>400</v>
      </c>
      <c r="D394" s="72" t="s">
        <v>104</v>
      </c>
      <c r="E394" s="73" t="s">
        <v>1849</v>
      </c>
      <c r="F394" s="75"/>
      <c r="G394" s="75" t="s">
        <v>131</v>
      </c>
      <c r="H394" s="75"/>
      <c r="I394" s="78" t="s">
        <v>80</v>
      </c>
      <c r="J394" s="7" t="n">
        <v>0.702777777777778</v>
      </c>
      <c r="K394" s="7" t="n">
        <v>0.733333333333333</v>
      </c>
      <c r="L394" s="95"/>
      <c r="M394" s="78" t="s">
        <v>1850</v>
      </c>
    </row>
    <row r="395" customFormat="false" ht="15" hidden="false" customHeight="false" outlineLevel="0" collapsed="false">
      <c r="A395" s="70" t="n">
        <v>44068</v>
      </c>
      <c r="B395" s="9" t="s">
        <v>1852</v>
      </c>
      <c r="C395" s="71" t="n">
        <v>340</v>
      </c>
      <c r="D395" s="72" t="s">
        <v>821</v>
      </c>
      <c r="E395" s="73" t="s">
        <v>1853</v>
      </c>
      <c r="F395" s="75" t="s">
        <v>1854</v>
      </c>
      <c r="G395" s="75" t="s">
        <v>100</v>
      </c>
      <c r="H395" s="75"/>
      <c r="I395" s="78" t="s">
        <v>80</v>
      </c>
      <c r="J395" s="7" t="n">
        <v>0.445833333333333</v>
      </c>
      <c r="K395" s="7" t="n">
        <v>0.452083333333333</v>
      </c>
      <c r="L395" s="95"/>
      <c r="M395" s="78" t="s">
        <v>1855</v>
      </c>
    </row>
    <row r="396" customFormat="false" ht="15" hidden="false" customHeight="false" outlineLevel="0" collapsed="false">
      <c r="A396" s="70" t="n">
        <v>44068</v>
      </c>
      <c r="B396" s="9" t="s">
        <v>1856</v>
      </c>
      <c r="C396" s="71" t="n">
        <v>400</v>
      </c>
      <c r="D396" s="72" t="s">
        <v>821</v>
      </c>
      <c r="E396" s="73" t="s">
        <v>1857</v>
      </c>
      <c r="F396" s="75" t="s">
        <v>1858</v>
      </c>
      <c r="G396" s="75" t="s">
        <v>79</v>
      </c>
      <c r="H396" s="75"/>
      <c r="I396" s="78" t="s">
        <v>80</v>
      </c>
      <c r="J396" s="7" t="n">
        <v>0.608333333333333</v>
      </c>
      <c r="K396" s="7" t="n">
        <v>0.627083333333333</v>
      </c>
      <c r="L396" s="95"/>
      <c r="M396" s="78" t="s">
        <v>1859</v>
      </c>
    </row>
    <row r="397" customFormat="false" ht="15" hidden="false" customHeight="false" outlineLevel="0" collapsed="false">
      <c r="A397" s="70" t="n">
        <v>44068</v>
      </c>
      <c r="B397" s="9" t="s">
        <v>1860</v>
      </c>
      <c r="C397" s="71" t="n">
        <v>380</v>
      </c>
      <c r="D397" s="72" t="s">
        <v>821</v>
      </c>
      <c r="E397" s="73" t="s">
        <v>1861</v>
      </c>
      <c r="F397" s="75" t="s">
        <v>1862</v>
      </c>
      <c r="G397" s="75" t="s">
        <v>85</v>
      </c>
      <c r="H397" s="75"/>
      <c r="I397" s="78" t="s">
        <v>80</v>
      </c>
      <c r="J397" s="7" t="n">
        <v>0.643055555555556</v>
      </c>
      <c r="K397" s="7" t="n">
        <v>0.666666666666667</v>
      </c>
      <c r="L397" s="95"/>
      <c r="M397" s="78" t="s">
        <v>1863</v>
      </c>
    </row>
    <row r="398" customFormat="false" ht="15" hidden="false" customHeight="false" outlineLevel="0" collapsed="false">
      <c r="A398" s="70" t="n">
        <v>44068</v>
      </c>
      <c r="B398" s="9" t="s">
        <v>1864</v>
      </c>
      <c r="C398" s="71" t="n">
        <v>450</v>
      </c>
      <c r="D398" s="72" t="s">
        <v>821</v>
      </c>
      <c r="E398" s="73" t="s">
        <v>1865</v>
      </c>
      <c r="F398" s="75" t="s">
        <v>1866</v>
      </c>
      <c r="G398" s="75" t="s">
        <v>131</v>
      </c>
      <c r="H398" s="75"/>
      <c r="I398" s="78" t="s">
        <v>80</v>
      </c>
      <c r="J398" s="7" t="n">
        <v>0.760416666666667</v>
      </c>
      <c r="K398" s="7" t="n">
        <v>0.800694444444444</v>
      </c>
      <c r="L398" s="95"/>
      <c r="M398" s="78" t="s">
        <v>1867</v>
      </c>
    </row>
    <row r="399" customFormat="false" ht="15" hidden="false" customHeight="false" outlineLevel="0" collapsed="false">
      <c r="A399" s="70" t="n">
        <v>44068</v>
      </c>
      <c r="B399" s="9" t="s">
        <v>1868</v>
      </c>
      <c r="C399" s="71" t="n">
        <v>340</v>
      </c>
      <c r="D399" s="72" t="s">
        <v>104</v>
      </c>
      <c r="E399" s="73" t="s">
        <v>1869</v>
      </c>
      <c r="F399" s="75"/>
      <c r="G399" s="75" t="s">
        <v>159</v>
      </c>
      <c r="H399" s="75"/>
      <c r="I399" s="78" t="s">
        <v>80</v>
      </c>
      <c r="J399" s="7" t="n">
        <v>0.684027777777778</v>
      </c>
      <c r="K399" s="7" t="n">
        <v>0.717361111111111</v>
      </c>
      <c r="L399" s="95"/>
      <c r="M399" s="78" t="s">
        <v>1870</v>
      </c>
    </row>
    <row r="400" customFormat="false" ht="15" hidden="false" customHeight="false" outlineLevel="0" collapsed="false">
      <c r="A400" s="70" t="n">
        <v>44069</v>
      </c>
      <c r="B400" s="9" t="s">
        <v>1874</v>
      </c>
      <c r="C400" s="71" t="n">
        <v>360</v>
      </c>
      <c r="D400" s="72" t="s">
        <v>821</v>
      </c>
      <c r="E400" s="73" t="s">
        <v>1875</v>
      </c>
      <c r="F400" s="75" t="s">
        <v>1876</v>
      </c>
      <c r="G400" s="75" t="s">
        <v>100</v>
      </c>
      <c r="H400" s="75"/>
      <c r="I400" s="78" t="s">
        <v>80</v>
      </c>
      <c r="J400" s="7" t="n">
        <v>0.50625</v>
      </c>
      <c r="K400" s="7" t="n">
        <v>0.513888888888889</v>
      </c>
      <c r="L400" s="95"/>
      <c r="M400" s="78" t="s">
        <v>1877</v>
      </c>
    </row>
    <row r="401" customFormat="false" ht="15" hidden="false" customHeight="false" outlineLevel="0" collapsed="false">
      <c r="A401" s="70" t="n">
        <v>44069</v>
      </c>
      <c r="B401" s="9" t="s">
        <v>1878</v>
      </c>
      <c r="C401" s="71" t="n">
        <v>440</v>
      </c>
      <c r="D401" s="72" t="s">
        <v>821</v>
      </c>
      <c r="E401" s="73" t="s">
        <v>1879</v>
      </c>
      <c r="F401" s="75" t="s">
        <v>1878</v>
      </c>
      <c r="G401" s="75" t="s">
        <v>876</v>
      </c>
      <c r="H401" s="75"/>
      <c r="I401" s="78" t="s">
        <v>80</v>
      </c>
      <c r="J401" s="7" t="n">
        <v>0.542361111111111</v>
      </c>
      <c r="K401" s="7" t="n">
        <v>0.577777777777778</v>
      </c>
      <c r="L401" s="95"/>
      <c r="M401" s="78" t="s">
        <v>1880</v>
      </c>
    </row>
    <row r="402" customFormat="false" ht="15" hidden="false" customHeight="false" outlineLevel="0" collapsed="false">
      <c r="A402" s="70" t="n">
        <v>44069</v>
      </c>
      <c r="B402" s="9" t="s">
        <v>1881</v>
      </c>
      <c r="C402" s="71" t="n">
        <v>300</v>
      </c>
      <c r="D402" s="72" t="s">
        <v>821</v>
      </c>
      <c r="E402" s="73" t="s">
        <v>1882</v>
      </c>
      <c r="F402" s="75" t="s">
        <v>1883</v>
      </c>
      <c r="G402" s="75" t="s">
        <v>159</v>
      </c>
      <c r="H402" s="75"/>
      <c r="I402" s="78" t="s">
        <v>80</v>
      </c>
      <c r="J402" s="7" t="n">
        <v>0.734027777777778</v>
      </c>
      <c r="K402" s="7" t="n">
        <v>0.742361111111111</v>
      </c>
      <c r="L402" s="95"/>
      <c r="M402" s="78" t="s">
        <v>1884</v>
      </c>
    </row>
    <row r="403" customFormat="false" ht="15" hidden="false" customHeight="false" outlineLevel="0" collapsed="false">
      <c r="A403" s="70" t="n">
        <v>44069</v>
      </c>
      <c r="B403" s="136" t="s">
        <v>1885</v>
      </c>
      <c r="C403" s="71" t="n">
        <v>300</v>
      </c>
      <c r="D403" s="72" t="s">
        <v>104</v>
      </c>
      <c r="E403" s="73" t="s">
        <v>1886</v>
      </c>
      <c r="F403" s="75"/>
      <c r="G403" s="75" t="s">
        <v>159</v>
      </c>
      <c r="H403" s="75"/>
      <c r="I403" s="78" t="s">
        <v>80</v>
      </c>
      <c r="J403" s="7" t="n">
        <v>0.758333333333333</v>
      </c>
      <c r="K403" s="7" t="n">
        <v>0.774305555555555</v>
      </c>
      <c r="L403" s="95"/>
      <c r="M403" s="78" t="s">
        <v>1887</v>
      </c>
    </row>
    <row r="404" customFormat="false" ht="15" hidden="false" customHeight="false" outlineLevel="0" collapsed="false">
      <c r="A404" s="70" t="n">
        <v>44069</v>
      </c>
      <c r="B404" s="136" t="s">
        <v>1888</v>
      </c>
      <c r="C404" s="71" t="n">
        <v>300</v>
      </c>
      <c r="D404" s="72" t="s">
        <v>104</v>
      </c>
      <c r="E404" s="73" t="s">
        <v>1889</v>
      </c>
      <c r="F404" s="75"/>
      <c r="G404" s="75" t="s">
        <v>159</v>
      </c>
      <c r="H404" s="75"/>
      <c r="I404" s="78" t="s">
        <v>80</v>
      </c>
      <c r="J404" s="7" t="n">
        <v>0.804861111111111</v>
      </c>
      <c r="K404" s="7" t="n">
        <v>0.809722222222222</v>
      </c>
      <c r="L404" s="95"/>
      <c r="M404" s="78" t="s">
        <v>1890</v>
      </c>
    </row>
    <row r="405" customFormat="false" ht="15" hidden="false" customHeight="false" outlineLevel="0" collapsed="false">
      <c r="A405" s="70" t="n">
        <v>44070</v>
      </c>
      <c r="B405" s="9" t="s">
        <v>1894</v>
      </c>
      <c r="C405" s="71" t="n">
        <v>450</v>
      </c>
      <c r="D405" s="72" t="s">
        <v>821</v>
      </c>
      <c r="E405" s="73" t="s">
        <v>1895</v>
      </c>
      <c r="F405" s="75" t="s">
        <v>1896</v>
      </c>
      <c r="G405" s="75" t="s">
        <v>131</v>
      </c>
      <c r="H405" s="75"/>
      <c r="I405" s="78" t="s">
        <v>80</v>
      </c>
      <c r="J405" s="7" t="n">
        <v>0.431944444444444</v>
      </c>
      <c r="K405" s="7" t="n">
        <v>0.453472222222222</v>
      </c>
      <c r="L405" s="95"/>
      <c r="M405" s="78" t="s">
        <v>1897</v>
      </c>
    </row>
    <row r="406" customFormat="false" ht="15" hidden="false" customHeight="false" outlineLevel="0" collapsed="false">
      <c r="A406" s="70" t="n">
        <v>44070</v>
      </c>
      <c r="B406" s="9" t="s">
        <v>1898</v>
      </c>
      <c r="C406" s="71" t="n">
        <v>300</v>
      </c>
      <c r="D406" s="72" t="s">
        <v>821</v>
      </c>
      <c r="E406" s="73" t="s">
        <v>1899</v>
      </c>
      <c r="F406" s="75" t="s">
        <v>1900</v>
      </c>
      <c r="G406" s="75" t="s">
        <v>394</v>
      </c>
      <c r="H406" s="75"/>
      <c r="I406" s="78" t="s">
        <v>80</v>
      </c>
      <c r="J406" s="7" t="n">
        <v>0.470138888888889</v>
      </c>
      <c r="K406" s="7" t="n">
        <v>0.505555555555556</v>
      </c>
      <c r="L406" s="95"/>
      <c r="M406" s="78" t="s">
        <v>1901</v>
      </c>
    </row>
    <row r="407" customFormat="false" ht="15" hidden="false" customHeight="false" outlineLevel="0" collapsed="false">
      <c r="A407" s="70" t="n">
        <v>44070</v>
      </c>
      <c r="B407" s="9" t="s">
        <v>1902</v>
      </c>
      <c r="C407" s="71" t="n">
        <v>300</v>
      </c>
      <c r="D407" s="72" t="s">
        <v>821</v>
      </c>
      <c r="E407" s="73" t="s">
        <v>1903</v>
      </c>
      <c r="F407" s="75" t="s">
        <v>1904</v>
      </c>
      <c r="G407" s="75" t="s">
        <v>159</v>
      </c>
      <c r="H407" s="75"/>
      <c r="I407" s="78" t="s">
        <v>80</v>
      </c>
      <c r="J407" s="7" t="n">
        <v>0.653472222222222</v>
      </c>
      <c r="K407" s="7" t="n">
        <v>0.669444444444444</v>
      </c>
      <c r="L407" s="95"/>
      <c r="M407" s="78" t="s">
        <v>1905</v>
      </c>
    </row>
    <row r="408" customFormat="false" ht="15" hidden="false" customHeight="false" outlineLevel="0" collapsed="false">
      <c r="A408" s="70" t="n">
        <v>44070</v>
      </c>
      <c r="B408" s="9" t="s">
        <v>1868</v>
      </c>
      <c r="C408" s="71" t="n">
        <v>300</v>
      </c>
      <c r="D408" s="72" t="s">
        <v>104</v>
      </c>
      <c r="E408" s="73" t="s">
        <v>1906</v>
      </c>
      <c r="F408" s="75"/>
      <c r="G408" s="75" t="s">
        <v>159</v>
      </c>
      <c r="H408" s="75"/>
      <c r="I408" s="78" t="s">
        <v>80</v>
      </c>
      <c r="J408" s="7" t="n">
        <v>0.690277777777778</v>
      </c>
      <c r="K408" s="7" t="n">
        <v>0.693055555555556</v>
      </c>
      <c r="L408" s="95"/>
      <c r="M408" s="78" t="s">
        <v>1907</v>
      </c>
    </row>
    <row r="409" customFormat="false" ht="15" hidden="false" customHeight="false" outlineLevel="0" collapsed="false">
      <c r="A409" s="70" t="n">
        <v>44070</v>
      </c>
      <c r="B409" s="9" t="s">
        <v>68</v>
      </c>
      <c r="C409" s="71" t="n">
        <v>450</v>
      </c>
      <c r="D409" s="72" t="s">
        <v>69</v>
      </c>
      <c r="E409" s="73" t="s">
        <v>70</v>
      </c>
      <c r="F409" s="75" t="s">
        <v>71</v>
      </c>
      <c r="G409" s="75" t="s">
        <v>113</v>
      </c>
      <c r="H409" s="75"/>
      <c r="I409" s="78" t="s">
        <v>80</v>
      </c>
      <c r="J409" s="7" t="n">
        <v>0.742361111111111</v>
      </c>
      <c r="K409" s="7" t="n">
        <v>0.788194444444444</v>
      </c>
      <c r="L409" s="95"/>
      <c r="M409" s="78" t="s">
        <v>74</v>
      </c>
    </row>
    <row r="410" customFormat="false" ht="15" hidden="false" customHeight="false" outlineLevel="0" collapsed="false">
      <c r="A410" s="70" t="n">
        <v>44071</v>
      </c>
      <c r="B410" s="9" t="s">
        <v>1914</v>
      </c>
      <c r="C410" s="71" t="n">
        <v>480</v>
      </c>
      <c r="D410" s="72" t="s">
        <v>821</v>
      </c>
      <c r="E410" s="73" t="s">
        <v>1915</v>
      </c>
      <c r="F410" s="75" t="s">
        <v>1916</v>
      </c>
      <c r="G410" s="75" t="s">
        <v>1159</v>
      </c>
      <c r="H410" s="75"/>
      <c r="I410" s="78" t="s">
        <v>80</v>
      </c>
      <c r="J410" s="7" t="n">
        <v>0.602777777777778</v>
      </c>
      <c r="K410" s="7" t="n">
        <v>0.632638888888889</v>
      </c>
      <c r="L410" s="95"/>
      <c r="M410" s="78" t="s">
        <v>1186</v>
      </c>
    </row>
    <row r="411" customFormat="false" ht="15" hidden="false" customHeight="false" outlineLevel="0" collapsed="false">
      <c r="A411" s="70" t="n">
        <v>44071</v>
      </c>
      <c r="B411" s="9" t="s">
        <v>1918</v>
      </c>
      <c r="C411" s="71" t="n">
        <v>500</v>
      </c>
      <c r="D411" s="72" t="s">
        <v>821</v>
      </c>
      <c r="E411" s="73" t="s">
        <v>1919</v>
      </c>
      <c r="F411" s="75" t="s">
        <v>1920</v>
      </c>
      <c r="G411" s="75" t="s">
        <v>228</v>
      </c>
      <c r="H411" s="75"/>
      <c r="I411" s="78" t="s">
        <v>80</v>
      </c>
      <c r="J411" s="7" t="n">
        <v>0.719444444444444</v>
      </c>
      <c r="K411" s="7" t="n">
        <v>0.729166666666667</v>
      </c>
      <c r="L411" s="95"/>
      <c r="M411" s="78" t="s">
        <v>1921</v>
      </c>
    </row>
    <row r="412" customFormat="false" ht="15" hidden="false" customHeight="false" outlineLevel="0" collapsed="false">
      <c r="A412" s="70" t="n">
        <v>44071</v>
      </c>
      <c r="B412" s="9" t="s">
        <v>1225</v>
      </c>
      <c r="C412" s="71" t="n">
        <v>500</v>
      </c>
      <c r="D412" s="72" t="s">
        <v>104</v>
      </c>
      <c r="E412" s="73" t="s">
        <v>1922</v>
      </c>
      <c r="F412" s="75"/>
      <c r="G412" s="72" t="s">
        <v>1227</v>
      </c>
      <c r="H412" s="72"/>
      <c r="I412" s="78" t="s">
        <v>80</v>
      </c>
      <c r="J412" s="7" t="n">
        <v>0.403472222222222</v>
      </c>
      <c r="K412" s="7" t="n">
        <v>0.414583333333333</v>
      </c>
      <c r="L412" s="95"/>
      <c r="M412" s="78" t="s">
        <v>1923</v>
      </c>
    </row>
    <row r="413" customFormat="false" ht="15" hidden="false" customHeight="false" outlineLevel="0" collapsed="false">
      <c r="A413" s="70" t="n">
        <v>44071</v>
      </c>
      <c r="B413" s="9" t="s">
        <v>1924</v>
      </c>
      <c r="C413" s="71" t="n">
        <v>300</v>
      </c>
      <c r="D413" s="72" t="s">
        <v>104</v>
      </c>
      <c r="E413" s="73" t="s">
        <v>1925</v>
      </c>
      <c r="F413" s="75"/>
      <c r="G413" s="75" t="s">
        <v>159</v>
      </c>
      <c r="H413" s="75"/>
      <c r="I413" s="78" t="s">
        <v>80</v>
      </c>
      <c r="J413" s="7" t="n">
        <v>0.756944444444444</v>
      </c>
      <c r="K413" s="7" t="n">
        <v>0.779861111111111</v>
      </c>
      <c r="L413" s="95"/>
      <c r="M413" s="78" t="s">
        <v>1926</v>
      </c>
    </row>
    <row r="414" customFormat="false" ht="15" hidden="false" customHeight="false" outlineLevel="0" collapsed="false">
      <c r="A414" s="70" t="n">
        <v>44072</v>
      </c>
      <c r="B414" s="9" t="s">
        <v>1929</v>
      </c>
      <c r="C414" s="71" t="n">
        <v>600</v>
      </c>
      <c r="D414" s="72" t="s">
        <v>821</v>
      </c>
      <c r="E414" s="73" t="s">
        <v>1930</v>
      </c>
      <c r="F414" s="75" t="s">
        <v>1931</v>
      </c>
      <c r="G414" s="75" t="s">
        <v>1227</v>
      </c>
      <c r="H414" s="75"/>
      <c r="I414" s="78" t="s">
        <v>80</v>
      </c>
      <c r="J414" s="7" t="n">
        <v>0.36875</v>
      </c>
      <c r="K414" s="7" t="n">
        <v>0.379166666666667</v>
      </c>
      <c r="L414" s="95"/>
      <c r="M414" s="78" t="s">
        <v>1933</v>
      </c>
    </row>
    <row r="415" customFormat="false" ht="15" hidden="false" customHeight="false" outlineLevel="0" collapsed="false">
      <c r="A415" s="70" t="n">
        <v>44072</v>
      </c>
      <c r="B415" s="9" t="s">
        <v>1929</v>
      </c>
      <c r="C415" s="71" t="n">
        <v>300</v>
      </c>
      <c r="D415" s="72" t="s">
        <v>821</v>
      </c>
      <c r="E415" s="73" t="s">
        <v>1930</v>
      </c>
      <c r="F415" s="72" t="s">
        <v>1931</v>
      </c>
      <c r="G415" s="75" t="s">
        <v>1227</v>
      </c>
      <c r="H415" s="75"/>
      <c r="I415" s="78" t="s">
        <v>80</v>
      </c>
      <c r="J415" s="7" t="n">
        <v>0.659027777777778</v>
      </c>
      <c r="K415" s="7" t="n">
        <v>0.675</v>
      </c>
      <c r="L415" s="95"/>
      <c r="M415" s="78" t="s">
        <v>1933</v>
      </c>
    </row>
    <row r="416" customFormat="false" ht="15" hidden="false" customHeight="false" outlineLevel="0" collapsed="false">
      <c r="A416" s="70" t="n">
        <v>44072</v>
      </c>
      <c r="B416" s="9" t="s">
        <v>1934</v>
      </c>
      <c r="C416" s="71" t="n">
        <v>380</v>
      </c>
      <c r="D416" s="72" t="s">
        <v>821</v>
      </c>
      <c r="E416" s="73" t="s">
        <v>1935</v>
      </c>
      <c r="F416" s="75" t="s">
        <v>1936</v>
      </c>
      <c r="G416" s="75" t="s">
        <v>113</v>
      </c>
      <c r="H416" s="75"/>
      <c r="I416" s="78" t="s">
        <v>80</v>
      </c>
      <c r="J416" s="7" t="n">
        <v>0.816666666666667</v>
      </c>
      <c r="K416" s="7" t="n">
        <v>0.828472222222222</v>
      </c>
      <c r="L416" s="95"/>
      <c r="M416" s="78" t="s">
        <v>1937</v>
      </c>
    </row>
    <row r="417" customFormat="false" ht="15" hidden="false" customHeight="false" outlineLevel="0" collapsed="false">
      <c r="A417" s="70" t="n">
        <v>44072</v>
      </c>
      <c r="B417" s="9" t="s">
        <v>1938</v>
      </c>
      <c r="C417" s="71" t="n">
        <v>400</v>
      </c>
      <c r="D417" s="72" t="s">
        <v>104</v>
      </c>
      <c r="E417" s="73" t="s">
        <v>1939</v>
      </c>
      <c r="F417" s="75"/>
      <c r="G417" s="75" t="s">
        <v>131</v>
      </c>
      <c r="H417" s="75"/>
      <c r="I417" s="78" t="s">
        <v>80</v>
      </c>
      <c r="J417" s="7" t="n">
        <v>0.469444444444444</v>
      </c>
      <c r="K417" s="7" t="n">
        <v>0.506944444444444</v>
      </c>
      <c r="L417" s="95"/>
      <c r="M417" s="78" t="s">
        <v>1940</v>
      </c>
    </row>
    <row r="418" customFormat="false" ht="15" hidden="false" customHeight="false" outlineLevel="0" collapsed="false">
      <c r="A418" s="70" t="n">
        <v>44072</v>
      </c>
      <c r="B418" s="9" t="s">
        <v>134</v>
      </c>
      <c r="C418" s="71" t="n">
        <v>300</v>
      </c>
      <c r="D418" s="72" t="s">
        <v>104</v>
      </c>
      <c r="E418" s="73" t="s">
        <v>1754</v>
      </c>
      <c r="F418" s="75" t="s">
        <v>134</v>
      </c>
      <c r="G418" s="75" t="s">
        <v>131</v>
      </c>
      <c r="H418" s="75"/>
      <c r="I418" s="78" t="s">
        <v>80</v>
      </c>
      <c r="J418" s="7" t="n">
        <v>0.528472222222222</v>
      </c>
      <c r="K418" s="7" t="n">
        <v>0.547222222222222</v>
      </c>
      <c r="L418" s="95"/>
      <c r="M418" s="78" t="s">
        <v>1755</v>
      </c>
    </row>
    <row r="419" customFormat="false" ht="15" hidden="false" customHeight="false" outlineLevel="0" collapsed="false">
      <c r="A419" s="70" t="n">
        <v>44072</v>
      </c>
      <c r="B419" s="9" t="s">
        <v>1941</v>
      </c>
      <c r="C419" s="71" t="n">
        <v>300</v>
      </c>
      <c r="D419" s="72" t="s">
        <v>104</v>
      </c>
      <c r="E419" s="73" t="s">
        <v>1942</v>
      </c>
      <c r="F419" s="75"/>
      <c r="G419" s="75" t="s">
        <v>159</v>
      </c>
      <c r="H419" s="75"/>
      <c r="I419" s="78" t="s">
        <v>80</v>
      </c>
      <c r="J419" s="7" t="n">
        <v>0.560416666666667</v>
      </c>
      <c r="K419" s="7" t="n">
        <v>0.590277777777778</v>
      </c>
      <c r="L419" s="95"/>
      <c r="M419" s="78" t="s">
        <v>1943</v>
      </c>
    </row>
    <row r="420" customFormat="false" ht="15" hidden="false" customHeight="false" outlineLevel="0" collapsed="false">
      <c r="A420" s="70" t="n">
        <v>44072</v>
      </c>
      <c r="B420" s="9" t="s">
        <v>1944</v>
      </c>
      <c r="C420" s="71" t="n">
        <v>400</v>
      </c>
      <c r="D420" s="72" t="s">
        <v>104</v>
      </c>
      <c r="E420" s="73" t="s">
        <v>1945</v>
      </c>
      <c r="F420" s="75"/>
      <c r="G420" s="75" t="s">
        <v>183</v>
      </c>
      <c r="H420" s="75"/>
      <c r="I420" s="78" t="s">
        <v>80</v>
      </c>
      <c r="J420" s="7" t="n">
        <v>0.697222222222222</v>
      </c>
      <c r="K420" s="7" t="n">
        <v>0.728472222222222</v>
      </c>
      <c r="L420" s="95"/>
      <c r="M420" s="78" t="s">
        <v>1946</v>
      </c>
    </row>
    <row r="421" customFormat="false" ht="15" hidden="false" customHeight="false" outlineLevel="0" collapsed="false">
      <c r="A421" s="70" t="n">
        <v>44074</v>
      </c>
      <c r="B421" s="9" t="s">
        <v>1948</v>
      </c>
      <c r="C421" s="71" t="n">
        <v>250</v>
      </c>
      <c r="D421" s="72" t="s">
        <v>898</v>
      </c>
      <c r="E421" s="73" t="s">
        <v>1949</v>
      </c>
      <c r="F421" s="75"/>
      <c r="G421" s="75" t="s">
        <v>187</v>
      </c>
      <c r="H421" s="75"/>
      <c r="I421" s="78" t="s">
        <v>80</v>
      </c>
      <c r="J421" s="7" t="n">
        <v>0.358333333333333</v>
      </c>
      <c r="K421" s="7" t="n">
        <v>0.404861111111111</v>
      </c>
      <c r="L421" s="95"/>
      <c r="M421" s="78" t="s">
        <v>1950</v>
      </c>
    </row>
    <row r="422" customFormat="false" ht="15" hidden="false" customHeight="false" outlineLevel="0" collapsed="false">
      <c r="A422" s="70" t="n">
        <v>44074</v>
      </c>
      <c r="B422" s="9" t="s">
        <v>1948</v>
      </c>
      <c r="C422" s="71" t="n">
        <v>250</v>
      </c>
      <c r="D422" s="72" t="s">
        <v>898</v>
      </c>
      <c r="E422" s="73" t="s">
        <v>1951</v>
      </c>
      <c r="F422" s="75"/>
      <c r="G422" s="75" t="s">
        <v>187</v>
      </c>
      <c r="H422" s="75"/>
      <c r="I422" s="78" t="s">
        <v>80</v>
      </c>
      <c r="J422" s="7" t="n">
        <v>0.420138888888889</v>
      </c>
      <c r="K422" s="7" t="n">
        <v>0.420833333333333</v>
      </c>
      <c r="L422" s="95"/>
      <c r="M422" s="78" t="s">
        <v>1950</v>
      </c>
    </row>
    <row r="423" customFormat="false" ht="15" hidden="false" customHeight="false" outlineLevel="0" collapsed="false">
      <c r="A423" s="70" t="n">
        <v>44074</v>
      </c>
      <c r="B423" s="9" t="s">
        <v>1952</v>
      </c>
      <c r="C423" s="71" t="n">
        <v>370</v>
      </c>
      <c r="D423" s="72" t="s">
        <v>821</v>
      </c>
      <c r="E423" s="73" t="s">
        <v>1953</v>
      </c>
      <c r="F423" s="75" t="s">
        <v>1954</v>
      </c>
      <c r="G423" s="75" t="s">
        <v>100</v>
      </c>
      <c r="H423" s="75"/>
      <c r="I423" s="78" t="s">
        <v>80</v>
      </c>
      <c r="J423" s="7" t="n">
        <v>0.48125</v>
      </c>
      <c r="K423" s="7" t="n">
        <v>0.492361111111111</v>
      </c>
      <c r="L423" s="95"/>
      <c r="M423" s="78" t="s">
        <v>1955</v>
      </c>
    </row>
    <row r="424" customFormat="false" ht="15" hidden="false" customHeight="false" outlineLevel="0" collapsed="false">
      <c r="A424" s="70" t="n">
        <v>44076</v>
      </c>
      <c r="B424" s="9" t="s">
        <v>1966</v>
      </c>
      <c r="C424" s="71" t="n">
        <v>300</v>
      </c>
      <c r="D424" s="72" t="s">
        <v>821</v>
      </c>
      <c r="E424" s="73" t="s">
        <v>1967</v>
      </c>
      <c r="F424" s="75" t="s">
        <v>1968</v>
      </c>
      <c r="G424" s="75" t="s">
        <v>183</v>
      </c>
      <c r="H424" s="75"/>
      <c r="I424" s="78" t="s">
        <v>80</v>
      </c>
      <c r="J424" s="7" t="n">
        <v>0.429166666666667</v>
      </c>
      <c r="K424" s="7" t="n">
        <v>0.438194444444444</v>
      </c>
      <c r="L424" s="95"/>
      <c r="M424" s="78" t="s">
        <v>1969</v>
      </c>
    </row>
    <row r="425" customFormat="false" ht="15" hidden="false" customHeight="false" outlineLevel="0" collapsed="false">
      <c r="A425" s="70" t="n">
        <v>44076</v>
      </c>
      <c r="B425" s="9" t="s">
        <v>1970</v>
      </c>
      <c r="C425" s="71" t="n">
        <v>400</v>
      </c>
      <c r="D425" s="72" t="s">
        <v>821</v>
      </c>
      <c r="E425" s="73" t="s">
        <v>1971</v>
      </c>
      <c r="F425" s="75" t="s">
        <v>1972</v>
      </c>
      <c r="G425" s="75" t="s">
        <v>159</v>
      </c>
      <c r="H425" s="75"/>
      <c r="I425" s="78" t="s">
        <v>80</v>
      </c>
      <c r="J425" s="7" t="n">
        <v>0.607638888888889</v>
      </c>
      <c r="K425" s="7" t="n">
        <v>0.615277777777778</v>
      </c>
      <c r="L425" s="95"/>
      <c r="M425" s="78" t="s">
        <v>1973</v>
      </c>
    </row>
    <row r="426" customFormat="false" ht="15" hidden="false" customHeight="false" outlineLevel="0" collapsed="false">
      <c r="A426" s="70" t="n">
        <v>44076</v>
      </c>
      <c r="B426" s="9" t="s">
        <v>1412</v>
      </c>
      <c r="C426" s="71" t="n">
        <v>200</v>
      </c>
      <c r="D426" s="72" t="s">
        <v>104</v>
      </c>
      <c r="E426" s="73" t="s">
        <v>1498</v>
      </c>
      <c r="F426" s="75"/>
      <c r="G426" s="75" t="s">
        <v>100</v>
      </c>
      <c r="H426" s="75"/>
      <c r="I426" s="78" t="s">
        <v>80</v>
      </c>
      <c r="J426" s="7" t="n">
        <v>0.677777777777778</v>
      </c>
      <c r="K426" s="7" t="n">
        <v>0.736805555555556</v>
      </c>
      <c r="L426" s="95"/>
      <c r="M426" s="78" t="s">
        <v>1499</v>
      </c>
    </row>
    <row r="427" customFormat="false" ht="15" hidden="false" customHeight="false" outlineLevel="0" collapsed="false">
      <c r="A427" s="70" t="n">
        <v>44077</v>
      </c>
      <c r="B427" s="9" t="s">
        <v>1980</v>
      </c>
      <c r="C427" s="71" t="n">
        <v>300</v>
      </c>
      <c r="D427" s="72" t="s">
        <v>77</v>
      </c>
      <c r="E427" s="73" t="s">
        <v>1981</v>
      </c>
      <c r="F427" s="75"/>
      <c r="G427" s="75" t="s">
        <v>113</v>
      </c>
      <c r="H427" s="75"/>
      <c r="I427" s="78" t="s">
        <v>80</v>
      </c>
      <c r="J427" s="7" t="n">
        <v>0.409722222222222</v>
      </c>
      <c r="K427" s="7" t="n">
        <v>0.425</v>
      </c>
      <c r="L427" s="95"/>
      <c r="M427" s="78" t="s">
        <v>1982</v>
      </c>
    </row>
    <row r="428" customFormat="false" ht="15" hidden="false" customHeight="false" outlineLevel="0" collapsed="false">
      <c r="A428" s="70" t="n">
        <v>44077</v>
      </c>
      <c r="B428" s="9" t="s">
        <v>1412</v>
      </c>
      <c r="C428" s="71" t="n">
        <v>300</v>
      </c>
      <c r="D428" s="72" t="s">
        <v>77</v>
      </c>
      <c r="E428" s="73" t="s">
        <v>1413</v>
      </c>
      <c r="F428" s="75"/>
      <c r="G428" s="75" t="s">
        <v>100</v>
      </c>
      <c r="H428" s="75"/>
      <c r="I428" s="78" t="s">
        <v>80</v>
      </c>
      <c r="J428" s="7" t="n">
        <v>0.5</v>
      </c>
      <c r="K428" s="7" t="n">
        <v>0.518055555555556</v>
      </c>
      <c r="L428" s="95"/>
      <c r="M428" s="78" t="s">
        <v>1414</v>
      </c>
    </row>
    <row r="429" customFormat="false" ht="15" hidden="false" customHeight="false" outlineLevel="0" collapsed="false">
      <c r="A429" s="70" t="n">
        <v>44077</v>
      </c>
      <c r="B429" s="9" t="s">
        <v>1124</v>
      </c>
      <c r="C429" s="120" t="n">
        <v>450</v>
      </c>
      <c r="D429" s="137" t="s">
        <v>1983</v>
      </c>
      <c r="E429" s="73" t="s">
        <v>1125</v>
      </c>
      <c r="F429" s="75" t="s">
        <v>1126</v>
      </c>
      <c r="G429" s="75" t="s">
        <v>113</v>
      </c>
      <c r="H429" s="75"/>
      <c r="I429" s="78" t="s">
        <v>80</v>
      </c>
      <c r="J429" s="7" t="n">
        <v>0.369444444444444</v>
      </c>
      <c r="K429" s="7" t="n">
        <v>0.379166666666667</v>
      </c>
      <c r="L429" s="95"/>
      <c r="M429" s="78" t="s">
        <v>1127</v>
      </c>
    </row>
    <row r="430" customFormat="false" ht="15" hidden="false" customHeight="false" outlineLevel="0" collapsed="false">
      <c r="A430" s="70" t="n">
        <v>44077</v>
      </c>
      <c r="B430" s="9" t="s">
        <v>1984</v>
      </c>
      <c r="C430" s="120" t="n">
        <v>300</v>
      </c>
      <c r="D430" s="137" t="s">
        <v>821</v>
      </c>
      <c r="E430" s="73" t="s">
        <v>1985</v>
      </c>
      <c r="F430" s="75" t="s">
        <v>1986</v>
      </c>
      <c r="G430" s="75" t="s">
        <v>187</v>
      </c>
      <c r="H430" s="75"/>
      <c r="I430" s="78" t="s">
        <v>80</v>
      </c>
      <c r="J430" s="7" t="n">
        <v>0.5375</v>
      </c>
      <c r="K430" s="7" t="n">
        <v>0.552083333333333</v>
      </c>
      <c r="L430" s="95"/>
      <c r="M430" s="78" t="s">
        <v>1987</v>
      </c>
    </row>
    <row r="431" customFormat="false" ht="15" hidden="false" customHeight="false" outlineLevel="0" collapsed="false">
      <c r="A431" s="70" t="n">
        <v>44077</v>
      </c>
      <c r="B431" s="9" t="s">
        <v>1988</v>
      </c>
      <c r="C431" s="120" t="n">
        <v>350</v>
      </c>
      <c r="D431" s="137" t="s">
        <v>821</v>
      </c>
      <c r="E431" s="73" t="s">
        <v>1989</v>
      </c>
      <c r="F431" s="75" t="s">
        <v>1990</v>
      </c>
      <c r="G431" s="75" t="s">
        <v>85</v>
      </c>
      <c r="H431" s="75"/>
      <c r="I431" s="78" t="s">
        <v>80</v>
      </c>
      <c r="J431" s="7" t="n">
        <v>0.645138888888889</v>
      </c>
      <c r="K431" s="7" t="n">
        <v>0.646527777777778</v>
      </c>
      <c r="L431" s="95"/>
      <c r="M431" s="78" t="s">
        <v>1991</v>
      </c>
    </row>
    <row r="432" customFormat="false" ht="15" hidden="false" customHeight="false" outlineLevel="0" collapsed="false">
      <c r="A432" s="70" t="n">
        <v>44077</v>
      </c>
      <c r="B432" s="136" t="s">
        <v>1408</v>
      </c>
      <c r="C432" s="71" t="n">
        <v>300</v>
      </c>
      <c r="D432" s="72" t="s">
        <v>104</v>
      </c>
      <c r="E432" s="73" t="s">
        <v>1992</v>
      </c>
      <c r="F432" s="75"/>
      <c r="G432" s="75" t="s">
        <v>85</v>
      </c>
      <c r="H432" s="75"/>
      <c r="I432" s="78" t="s">
        <v>80</v>
      </c>
      <c r="J432" s="7" t="n">
        <v>0.6</v>
      </c>
      <c r="K432" s="7" t="n">
        <v>0.634722222222222</v>
      </c>
      <c r="L432" s="95"/>
      <c r="M432" s="78" t="s">
        <v>1993</v>
      </c>
    </row>
    <row r="433" customFormat="false" ht="15" hidden="false" customHeight="false" outlineLevel="0" collapsed="false">
      <c r="A433" s="70" t="n">
        <v>44077</v>
      </c>
      <c r="B433" s="9" t="s">
        <v>1385</v>
      </c>
      <c r="C433" s="71" t="n">
        <v>300</v>
      </c>
      <c r="D433" s="72" t="s">
        <v>104</v>
      </c>
      <c r="E433" s="73" t="s">
        <v>1994</v>
      </c>
      <c r="F433" s="75"/>
      <c r="G433" s="75" t="s">
        <v>159</v>
      </c>
      <c r="H433" s="75"/>
      <c r="I433" s="78" t="s">
        <v>80</v>
      </c>
      <c r="J433" s="7" t="n">
        <v>0.659722222222222</v>
      </c>
      <c r="K433" s="7" t="n">
        <v>0.698611111111111</v>
      </c>
      <c r="L433" s="95"/>
      <c r="M433" s="78" t="s">
        <v>281</v>
      </c>
    </row>
    <row r="434" customFormat="false" ht="15" hidden="false" customHeight="false" outlineLevel="0" collapsed="false">
      <c r="A434" s="70" t="n">
        <v>44078</v>
      </c>
      <c r="B434" s="9" t="s">
        <v>1408</v>
      </c>
      <c r="C434" s="71" t="n">
        <v>300</v>
      </c>
      <c r="D434" s="72" t="s">
        <v>77</v>
      </c>
      <c r="E434" s="73" t="s">
        <v>1996</v>
      </c>
      <c r="F434" s="75"/>
      <c r="G434" s="75" t="s">
        <v>85</v>
      </c>
      <c r="H434" s="75"/>
      <c r="I434" s="78" t="s">
        <v>80</v>
      </c>
      <c r="J434" s="7" t="n">
        <v>0.531944444444444</v>
      </c>
      <c r="K434" s="7" t="n">
        <v>0.577083333333333</v>
      </c>
      <c r="L434" s="95"/>
      <c r="M434" s="78" t="s">
        <v>1997</v>
      </c>
    </row>
    <row r="435" customFormat="false" ht="15" hidden="false" customHeight="false" outlineLevel="0" collapsed="false">
      <c r="A435" s="70" t="n">
        <v>44078</v>
      </c>
      <c r="B435" s="9" t="s">
        <v>1998</v>
      </c>
      <c r="C435" s="120" t="n">
        <v>300</v>
      </c>
      <c r="D435" s="72" t="s">
        <v>77</v>
      </c>
      <c r="E435" s="73" t="s">
        <v>1999</v>
      </c>
      <c r="F435" s="75"/>
      <c r="G435" s="75" t="s">
        <v>85</v>
      </c>
      <c r="H435" s="75"/>
      <c r="I435" s="78" t="s">
        <v>80</v>
      </c>
      <c r="J435" s="7" t="n">
        <v>0.605555555555555</v>
      </c>
      <c r="K435" s="7" t="n">
        <v>0.622916666666667</v>
      </c>
      <c r="L435" s="95"/>
      <c r="M435" s="78" t="s">
        <v>2000</v>
      </c>
    </row>
    <row r="436" customFormat="false" ht="15" hidden="false" customHeight="false" outlineLevel="0" collapsed="false">
      <c r="A436" s="70" t="n">
        <v>44078</v>
      </c>
      <c r="B436" s="9" t="s">
        <v>1479</v>
      </c>
      <c r="C436" s="71" t="n">
        <v>300</v>
      </c>
      <c r="D436" s="72" t="s">
        <v>77</v>
      </c>
      <c r="E436" s="73" t="s">
        <v>2001</v>
      </c>
      <c r="F436" s="75"/>
      <c r="G436" s="75" t="s">
        <v>183</v>
      </c>
      <c r="H436" s="75"/>
      <c r="I436" s="78" t="s">
        <v>80</v>
      </c>
      <c r="J436" s="7" t="n">
        <v>0.704166666666667</v>
      </c>
      <c r="K436" s="7" t="n">
        <v>0.719444444444444</v>
      </c>
      <c r="L436" s="95"/>
      <c r="M436" s="78" t="s">
        <v>2002</v>
      </c>
    </row>
    <row r="437" customFormat="false" ht="15" hidden="false" customHeight="false" outlineLevel="0" collapsed="false">
      <c r="A437" s="70" t="n">
        <v>44078</v>
      </c>
      <c r="B437" s="9" t="s">
        <v>2003</v>
      </c>
      <c r="C437" s="71" t="n">
        <v>350</v>
      </c>
      <c r="D437" s="72" t="s">
        <v>821</v>
      </c>
      <c r="E437" s="73" t="s">
        <v>2004</v>
      </c>
      <c r="F437" s="75" t="s">
        <v>233</v>
      </c>
      <c r="G437" s="75" t="s">
        <v>100</v>
      </c>
      <c r="H437" s="75"/>
      <c r="I437" s="78" t="s">
        <v>80</v>
      </c>
      <c r="J437" s="7" t="n">
        <v>0.765972222222222</v>
      </c>
      <c r="K437" s="7" t="n">
        <v>0.790972222222222</v>
      </c>
      <c r="L437" s="95"/>
      <c r="M437" s="78" t="s">
        <v>2005</v>
      </c>
    </row>
    <row r="438" customFormat="false" ht="15" hidden="false" customHeight="false" outlineLevel="0" collapsed="false">
      <c r="A438" s="70" t="n">
        <v>44078</v>
      </c>
      <c r="B438" s="9" t="s">
        <v>1585</v>
      </c>
      <c r="C438" s="71" t="n">
        <v>350</v>
      </c>
      <c r="D438" s="72" t="s">
        <v>104</v>
      </c>
      <c r="E438" s="73" t="s">
        <v>1586</v>
      </c>
      <c r="F438" s="75"/>
      <c r="G438" s="75" t="s">
        <v>183</v>
      </c>
      <c r="H438" s="75"/>
      <c r="I438" s="78" t="s">
        <v>80</v>
      </c>
      <c r="J438" s="7" t="n">
        <v>0.415972222222222</v>
      </c>
      <c r="K438" s="7" t="n">
        <v>0.435416666666667</v>
      </c>
      <c r="L438" s="95"/>
      <c r="M438" s="78" t="s">
        <v>1587</v>
      </c>
    </row>
    <row r="439" customFormat="false" ht="15" hidden="false" customHeight="false" outlineLevel="0" collapsed="false">
      <c r="A439" s="70" t="n">
        <v>44079</v>
      </c>
      <c r="B439" s="9" t="s">
        <v>2007</v>
      </c>
      <c r="C439" s="71" t="n">
        <v>300</v>
      </c>
      <c r="D439" s="72" t="s">
        <v>77</v>
      </c>
      <c r="E439" s="73" t="s">
        <v>2008</v>
      </c>
      <c r="F439" s="75"/>
      <c r="G439" s="75" t="s">
        <v>85</v>
      </c>
      <c r="H439" s="75"/>
      <c r="I439" s="78" t="s">
        <v>80</v>
      </c>
      <c r="J439" s="7" t="n">
        <v>0.490277777777778</v>
      </c>
      <c r="K439" s="7" t="n">
        <v>0.514583333333333</v>
      </c>
      <c r="L439" s="95"/>
      <c r="M439" s="78" t="s">
        <v>2010</v>
      </c>
    </row>
    <row r="440" customFormat="false" ht="15" hidden="false" customHeight="false" outlineLevel="0" collapsed="false">
      <c r="A440" s="70" t="n">
        <v>44079</v>
      </c>
      <c r="B440" s="9" t="s">
        <v>2011</v>
      </c>
      <c r="C440" s="71" t="n">
        <v>400</v>
      </c>
      <c r="D440" s="72" t="s">
        <v>821</v>
      </c>
      <c r="E440" s="73" t="s">
        <v>2012</v>
      </c>
      <c r="F440" s="75" t="s">
        <v>2013</v>
      </c>
      <c r="G440" s="75" t="s">
        <v>85</v>
      </c>
      <c r="H440" s="75"/>
      <c r="I440" s="78" t="s">
        <v>80</v>
      </c>
      <c r="J440" s="7" t="n">
        <v>0.638888888888889</v>
      </c>
      <c r="K440" s="7" t="n">
        <v>0.643055555555556</v>
      </c>
      <c r="L440" s="95"/>
      <c r="M440" s="78" t="s">
        <v>2014</v>
      </c>
    </row>
    <row r="441" customFormat="false" ht="15" hidden="false" customHeight="false" outlineLevel="0" collapsed="false">
      <c r="A441" s="70" t="n">
        <v>44079</v>
      </c>
      <c r="B441" s="9" t="s">
        <v>1126</v>
      </c>
      <c r="C441" s="71" t="n">
        <v>450</v>
      </c>
      <c r="D441" s="72" t="s">
        <v>104</v>
      </c>
      <c r="E441" s="73" t="s">
        <v>2015</v>
      </c>
      <c r="F441" s="75"/>
      <c r="G441" s="75" t="s">
        <v>113</v>
      </c>
      <c r="H441" s="75"/>
      <c r="I441" s="78" t="s">
        <v>80</v>
      </c>
      <c r="J441" s="7" t="n">
        <v>0.406944444444444</v>
      </c>
      <c r="K441" s="7" t="n">
        <v>0.409027777777778</v>
      </c>
      <c r="L441" s="95"/>
      <c r="M441" s="78" t="s">
        <v>2016</v>
      </c>
    </row>
    <row r="442" customFormat="false" ht="15" hidden="false" customHeight="false" outlineLevel="0" collapsed="false">
      <c r="A442" s="70" t="n">
        <v>44081</v>
      </c>
      <c r="B442" s="9" t="s">
        <v>2019</v>
      </c>
      <c r="C442" s="71" t="n">
        <v>300</v>
      </c>
      <c r="D442" s="72" t="s">
        <v>77</v>
      </c>
      <c r="E442" s="73" t="s">
        <v>2020</v>
      </c>
      <c r="F442" s="75"/>
      <c r="G442" s="75" t="s">
        <v>183</v>
      </c>
      <c r="H442" s="75"/>
      <c r="I442" s="78" t="s">
        <v>80</v>
      </c>
      <c r="J442" s="7" t="n">
        <v>0.479166666666667</v>
      </c>
      <c r="K442" s="7" t="n">
        <v>0.494444444444444</v>
      </c>
      <c r="L442" s="95"/>
      <c r="M442" s="78" t="s">
        <v>2021</v>
      </c>
    </row>
    <row r="443" customFormat="false" ht="15" hidden="false" customHeight="false" outlineLevel="0" collapsed="false">
      <c r="A443" s="70" t="n">
        <v>44081</v>
      </c>
      <c r="B443" s="9" t="s">
        <v>2022</v>
      </c>
      <c r="C443" s="71" t="n">
        <v>300</v>
      </c>
      <c r="D443" s="72" t="s">
        <v>77</v>
      </c>
      <c r="E443" s="73" t="s">
        <v>2023</v>
      </c>
      <c r="F443" s="75"/>
      <c r="G443" s="75" t="s">
        <v>85</v>
      </c>
      <c r="H443" s="75"/>
      <c r="I443" s="78" t="s">
        <v>80</v>
      </c>
      <c r="J443" s="7" t="n">
        <v>0.7375</v>
      </c>
      <c r="K443" s="7" t="n">
        <v>0.772222222222222</v>
      </c>
      <c r="L443" s="95"/>
      <c r="M443" s="78" t="s">
        <v>2024</v>
      </c>
    </row>
    <row r="444" customFormat="false" ht="15" hidden="false" customHeight="false" outlineLevel="0" collapsed="false">
      <c r="A444" s="70" t="n">
        <v>44081</v>
      </c>
      <c r="B444" s="9" t="s">
        <v>2025</v>
      </c>
      <c r="C444" s="71" t="n">
        <v>300</v>
      </c>
      <c r="D444" s="72" t="s">
        <v>77</v>
      </c>
      <c r="E444" s="73" t="s">
        <v>2026</v>
      </c>
      <c r="F444" s="75"/>
      <c r="G444" s="75" t="s">
        <v>187</v>
      </c>
      <c r="H444" s="75"/>
      <c r="I444" s="78" t="s">
        <v>80</v>
      </c>
      <c r="J444" s="7" t="n">
        <v>0.791666666666667</v>
      </c>
      <c r="K444" s="7" t="n">
        <v>0.828472222222222</v>
      </c>
      <c r="L444" s="95"/>
      <c r="M444" s="78" t="s">
        <v>2027</v>
      </c>
    </row>
    <row r="445" customFormat="false" ht="15" hidden="false" customHeight="false" outlineLevel="0" collapsed="false">
      <c r="A445" s="70" t="n">
        <v>44081</v>
      </c>
      <c r="B445" s="9" t="s">
        <v>2028</v>
      </c>
      <c r="C445" s="71" t="n">
        <v>360</v>
      </c>
      <c r="D445" s="72" t="s">
        <v>821</v>
      </c>
      <c r="E445" s="73" t="s">
        <v>2029</v>
      </c>
      <c r="F445" s="75" t="s">
        <v>2030</v>
      </c>
      <c r="G445" s="75" t="s">
        <v>113</v>
      </c>
      <c r="H445" s="75"/>
      <c r="I445" s="78" t="s">
        <v>80</v>
      </c>
      <c r="J445" s="7" t="n">
        <v>0.694444444444444</v>
      </c>
      <c r="K445" s="7" t="n">
        <v>0.710416666666667</v>
      </c>
      <c r="L445" s="95"/>
      <c r="M445" s="78" t="s">
        <v>2031</v>
      </c>
    </row>
    <row r="446" customFormat="false" ht="15" hidden="false" customHeight="false" outlineLevel="0" collapsed="false">
      <c r="A446" s="70" t="n">
        <v>44081</v>
      </c>
      <c r="B446" s="9" t="s">
        <v>2032</v>
      </c>
      <c r="C446" s="71" t="n">
        <v>400</v>
      </c>
      <c r="D446" s="72" t="s">
        <v>104</v>
      </c>
      <c r="E446" s="73" t="s">
        <v>2033</v>
      </c>
      <c r="F446" s="75"/>
      <c r="G446" s="75" t="s">
        <v>183</v>
      </c>
      <c r="H446" s="75"/>
      <c r="I446" s="78" t="s">
        <v>80</v>
      </c>
      <c r="J446" s="7" t="n">
        <v>0.420833333333333</v>
      </c>
      <c r="K446" s="7" t="n">
        <v>0.457638888888889</v>
      </c>
      <c r="L446" s="95"/>
      <c r="M446" s="78" t="s">
        <v>2034</v>
      </c>
    </row>
    <row r="447" customFormat="false" ht="15" hidden="false" customHeight="false" outlineLevel="0" collapsed="false">
      <c r="A447" s="70" t="n">
        <v>44082</v>
      </c>
      <c r="B447" s="9" t="s">
        <v>2037</v>
      </c>
      <c r="C447" s="71" t="n">
        <v>300</v>
      </c>
      <c r="D447" s="72" t="s">
        <v>821</v>
      </c>
      <c r="E447" s="73" t="s">
        <v>2038</v>
      </c>
      <c r="F447" s="75" t="s">
        <v>2039</v>
      </c>
      <c r="G447" s="75" t="s">
        <v>1227</v>
      </c>
      <c r="H447" s="75"/>
      <c r="I447" s="78" t="s">
        <v>80</v>
      </c>
      <c r="J447" s="7" t="n">
        <v>0.347916666666667</v>
      </c>
      <c r="K447" s="7" t="n">
        <v>0.4</v>
      </c>
      <c r="L447" s="95"/>
      <c r="M447" s="78" t="s">
        <v>2040</v>
      </c>
    </row>
    <row r="448" customFormat="false" ht="15" hidden="false" customHeight="false" outlineLevel="0" collapsed="false">
      <c r="A448" s="70" t="n">
        <v>44082</v>
      </c>
      <c r="B448" s="9" t="s">
        <v>2037</v>
      </c>
      <c r="C448" s="71" t="n">
        <v>300</v>
      </c>
      <c r="D448" s="72" t="s">
        <v>821</v>
      </c>
      <c r="E448" s="73" t="s">
        <v>2038</v>
      </c>
      <c r="F448" s="75" t="s">
        <v>2039</v>
      </c>
      <c r="G448" s="75" t="s">
        <v>1227</v>
      </c>
      <c r="H448" s="75"/>
      <c r="I448" s="78" t="s">
        <v>80</v>
      </c>
      <c r="J448" s="7" t="n">
        <v>0.415972222222222</v>
      </c>
      <c r="K448" s="7" t="n">
        <v>0.415972222222222</v>
      </c>
      <c r="L448" s="95"/>
      <c r="M448" s="78" t="s">
        <v>2041</v>
      </c>
    </row>
    <row r="449" customFormat="false" ht="15" hidden="false" customHeight="false" outlineLevel="0" collapsed="false">
      <c r="A449" s="70" t="n">
        <v>44082</v>
      </c>
      <c r="B449" s="9" t="s">
        <v>2037</v>
      </c>
      <c r="C449" s="71" t="n">
        <v>250</v>
      </c>
      <c r="D449" s="72" t="s">
        <v>821</v>
      </c>
      <c r="E449" s="73" t="s">
        <v>2038</v>
      </c>
      <c r="F449" s="75" t="s">
        <v>2039</v>
      </c>
      <c r="G449" s="75" t="s">
        <v>1227</v>
      </c>
      <c r="H449" s="75"/>
      <c r="I449" s="78" t="s">
        <v>80</v>
      </c>
      <c r="J449" s="7" t="n">
        <v>0.43125</v>
      </c>
      <c r="K449" s="7" t="n">
        <v>0.500694444444444</v>
      </c>
      <c r="L449" s="95"/>
      <c r="M449" s="78" t="s">
        <v>2042</v>
      </c>
    </row>
    <row r="450" customFormat="false" ht="15" hidden="false" customHeight="false" outlineLevel="0" collapsed="false">
      <c r="A450" s="70" t="n">
        <v>44082</v>
      </c>
      <c r="B450" s="9" t="s">
        <v>2043</v>
      </c>
      <c r="C450" s="71" t="n">
        <v>370</v>
      </c>
      <c r="D450" s="72" t="s">
        <v>821</v>
      </c>
      <c r="E450" s="73" t="s">
        <v>2044</v>
      </c>
      <c r="F450" s="75" t="s">
        <v>2045</v>
      </c>
      <c r="G450" s="75" t="s">
        <v>183</v>
      </c>
      <c r="H450" s="75"/>
      <c r="I450" s="78" t="s">
        <v>80</v>
      </c>
      <c r="J450" s="7" t="n">
        <v>0.674305555555556</v>
      </c>
      <c r="K450" s="7" t="n">
        <v>0.697916666666667</v>
      </c>
      <c r="L450" s="95"/>
      <c r="M450" s="78" t="s">
        <v>2046</v>
      </c>
    </row>
    <row r="451" customFormat="false" ht="15" hidden="false" customHeight="false" outlineLevel="0" collapsed="false">
      <c r="A451" s="70" t="n">
        <v>44082</v>
      </c>
      <c r="B451" s="9" t="s">
        <v>2047</v>
      </c>
      <c r="C451" s="71" t="n">
        <v>400</v>
      </c>
      <c r="D451" s="72" t="s">
        <v>821</v>
      </c>
      <c r="E451" s="73" t="s">
        <v>2048</v>
      </c>
      <c r="F451" s="75" t="s">
        <v>2049</v>
      </c>
      <c r="G451" s="75" t="s">
        <v>113</v>
      </c>
      <c r="H451" s="75"/>
      <c r="I451" s="78" t="s">
        <v>80</v>
      </c>
      <c r="J451" s="7" t="n">
        <v>0.741666666666667</v>
      </c>
      <c r="K451" s="7" t="n">
        <v>0.777777777777778</v>
      </c>
      <c r="L451" s="95"/>
      <c r="M451" s="78" t="s">
        <v>2050</v>
      </c>
    </row>
    <row r="452" customFormat="false" ht="15" hidden="false" customHeight="false" outlineLevel="0" collapsed="false">
      <c r="A452" s="70" t="n">
        <v>44082</v>
      </c>
      <c r="B452" s="9" t="s">
        <v>2051</v>
      </c>
      <c r="C452" s="71" t="n">
        <v>300</v>
      </c>
      <c r="D452" s="72" t="s">
        <v>104</v>
      </c>
      <c r="E452" s="73" t="s">
        <v>2052</v>
      </c>
      <c r="F452" s="75"/>
      <c r="G452" s="75" t="s">
        <v>85</v>
      </c>
      <c r="H452" s="75"/>
      <c r="I452" s="78" t="s">
        <v>80</v>
      </c>
      <c r="J452" s="7" t="n">
        <v>0.8875</v>
      </c>
      <c r="K452" s="7" t="n">
        <v>0.926388888888889</v>
      </c>
      <c r="L452" s="95"/>
      <c r="M452" s="78" t="s">
        <v>2053</v>
      </c>
    </row>
    <row r="453" customFormat="false" ht="15" hidden="false" customHeight="false" outlineLevel="0" collapsed="false">
      <c r="A453" s="70" t="n">
        <v>44083</v>
      </c>
      <c r="B453" s="9" t="s">
        <v>2061</v>
      </c>
      <c r="C453" s="71" t="n">
        <v>300</v>
      </c>
      <c r="D453" s="72" t="s">
        <v>77</v>
      </c>
      <c r="E453" s="73" t="s">
        <v>2062</v>
      </c>
      <c r="F453" s="75"/>
      <c r="G453" s="75" t="s">
        <v>187</v>
      </c>
      <c r="H453" s="75"/>
      <c r="I453" s="78" t="s">
        <v>80</v>
      </c>
      <c r="J453" s="7" t="n">
        <v>0.650694444444444</v>
      </c>
      <c r="K453" s="7" t="n">
        <v>0.740972222222222</v>
      </c>
      <c r="L453" s="95"/>
      <c r="M453" s="78" t="s">
        <v>2063</v>
      </c>
    </row>
    <row r="454" customFormat="false" ht="15" hidden="false" customHeight="false" outlineLevel="0" collapsed="false">
      <c r="A454" s="70" t="n">
        <v>44083</v>
      </c>
      <c r="B454" s="9" t="s">
        <v>2064</v>
      </c>
      <c r="C454" s="71" t="n">
        <v>340</v>
      </c>
      <c r="D454" s="72" t="s">
        <v>821</v>
      </c>
      <c r="E454" s="73" t="s">
        <v>2065</v>
      </c>
      <c r="F454" s="75" t="s">
        <v>2066</v>
      </c>
      <c r="G454" s="75" t="s">
        <v>314</v>
      </c>
      <c r="H454" s="75"/>
      <c r="I454" s="78" t="s">
        <v>80</v>
      </c>
      <c r="J454" s="7" t="n">
        <v>0.371527777777778</v>
      </c>
      <c r="K454" s="7" t="n">
        <v>0.396527777777778</v>
      </c>
      <c r="L454" s="95"/>
      <c r="M454" s="78" t="s">
        <v>2067</v>
      </c>
    </row>
    <row r="455" customFormat="false" ht="15" hidden="false" customHeight="false" outlineLevel="0" collapsed="false">
      <c r="A455" s="70" t="n">
        <v>44083</v>
      </c>
      <c r="B455" s="9" t="s">
        <v>2068</v>
      </c>
      <c r="C455" s="71" t="n">
        <v>350</v>
      </c>
      <c r="D455" s="72" t="s">
        <v>821</v>
      </c>
      <c r="E455" s="73" t="s">
        <v>2069</v>
      </c>
      <c r="F455" s="75" t="s">
        <v>2070</v>
      </c>
      <c r="G455" s="75" t="s">
        <v>187</v>
      </c>
      <c r="H455" s="75"/>
      <c r="I455" s="78" t="s">
        <v>80</v>
      </c>
      <c r="J455" s="7" t="n">
        <v>0.590277777777778</v>
      </c>
      <c r="K455" s="7" t="n">
        <v>0.599305555555556</v>
      </c>
      <c r="L455" s="95"/>
      <c r="M455" s="78" t="s">
        <v>2071</v>
      </c>
    </row>
    <row r="456" customFormat="false" ht="15" hidden="false" customHeight="false" outlineLevel="0" collapsed="false">
      <c r="A456" s="70" t="n">
        <v>44083</v>
      </c>
      <c r="B456" s="9" t="s">
        <v>2072</v>
      </c>
      <c r="C456" s="71" t="n">
        <v>300</v>
      </c>
      <c r="D456" s="72" t="s">
        <v>821</v>
      </c>
      <c r="E456" s="73" t="s">
        <v>2073</v>
      </c>
      <c r="F456" s="75" t="s">
        <v>1690</v>
      </c>
      <c r="G456" s="75" t="s">
        <v>187</v>
      </c>
      <c r="H456" s="75"/>
      <c r="I456" s="78" t="s">
        <v>80</v>
      </c>
      <c r="J456" s="7" t="n">
        <v>0.769444444444444</v>
      </c>
      <c r="K456" s="7" t="n">
        <v>0.802777777777778</v>
      </c>
      <c r="L456" s="95"/>
      <c r="M456" s="78" t="s">
        <v>2074</v>
      </c>
    </row>
    <row r="457" customFormat="false" ht="15" hidden="false" customHeight="false" outlineLevel="0" collapsed="false">
      <c r="A457" s="70" t="n">
        <v>44083</v>
      </c>
      <c r="B457" s="9" t="s">
        <v>2075</v>
      </c>
      <c r="C457" s="71" t="n">
        <v>300</v>
      </c>
      <c r="D457" s="72" t="s">
        <v>104</v>
      </c>
      <c r="E457" s="73" t="s">
        <v>2076</v>
      </c>
      <c r="F457" s="75"/>
      <c r="G457" s="75" t="s">
        <v>100</v>
      </c>
      <c r="H457" s="75"/>
      <c r="I457" s="78" t="s">
        <v>80</v>
      </c>
      <c r="J457" s="7" t="n">
        <v>0.336805555555556</v>
      </c>
      <c r="K457" s="7" t="n">
        <v>0.347916666666667</v>
      </c>
      <c r="L457" s="95"/>
      <c r="M457" s="78" t="s">
        <v>2077</v>
      </c>
    </row>
    <row r="458" customFormat="false" ht="15" hidden="false" customHeight="false" outlineLevel="0" collapsed="false">
      <c r="A458" s="70" t="n">
        <v>44083</v>
      </c>
      <c r="B458" s="9" t="s">
        <v>2078</v>
      </c>
      <c r="C458" s="71" t="n">
        <v>310</v>
      </c>
      <c r="D458" s="72" t="s">
        <v>729</v>
      </c>
      <c r="E458" s="73" t="s">
        <v>2079</v>
      </c>
      <c r="F458" s="75" t="s">
        <v>2078</v>
      </c>
      <c r="G458" s="75" t="s">
        <v>159</v>
      </c>
      <c r="H458" s="75"/>
      <c r="I458" s="78" t="s">
        <v>80</v>
      </c>
      <c r="J458" s="7" t="n">
        <v>0.447916666666667</v>
      </c>
      <c r="K458" s="7" t="n">
        <v>0.459722222222222</v>
      </c>
      <c r="L458" s="95"/>
      <c r="M458" s="78" t="s">
        <v>2080</v>
      </c>
    </row>
    <row r="459" customFormat="false" ht="15" hidden="false" customHeight="false" outlineLevel="0" collapsed="false">
      <c r="A459" s="70" t="n">
        <v>44084</v>
      </c>
      <c r="B459" s="9" t="s">
        <v>1546</v>
      </c>
      <c r="C459" s="71" t="n">
        <v>300</v>
      </c>
      <c r="D459" s="72" t="s">
        <v>77</v>
      </c>
      <c r="E459" s="73" t="s">
        <v>2085</v>
      </c>
      <c r="F459" s="75"/>
      <c r="G459" s="75" t="s">
        <v>100</v>
      </c>
      <c r="H459" s="75"/>
      <c r="I459" s="78" t="s">
        <v>80</v>
      </c>
      <c r="J459" s="7" t="n">
        <v>0.6125</v>
      </c>
      <c r="K459" s="7" t="n">
        <v>0.646527777777778</v>
      </c>
      <c r="L459" s="95"/>
      <c r="M459" s="78" t="s">
        <v>2086</v>
      </c>
    </row>
    <row r="460" customFormat="false" ht="15" hidden="false" customHeight="false" outlineLevel="0" collapsed="false">
      <c r="A460" s="70" t="n">
        <v>44084</v>
      </c>
      <c r="B460" s="9" t="s">
        <v>1388</v>
      </c>
      <c r="C460" s="71" t="n">
        <v>300</v>
      </c>
      <c r="D460" s="72" t="s">
        <v>77</v>
      </c>
      <c r="E460" s="73" t="s">
        <v>2087</v>
      </c>
      <c r="F460" s="75"/>
      <c r="G460" s="75" t="s">
        <v>187</v>
      </c>
      <c r="H460" s="75"/>
      <c r="I460" s="78" t="s">
        <v>80</v>
      </c>
      <c r="J460" s="7" t="n">
        <v>0.705555555555556</v>
      </c>
      <c r="K460" s="7" t="n">
        <v>0.715972222222222</v>
      </c>
      <c r="L460" s="95"/>
      <c r="M460" s="78" t="s">
        <v>2088</v>
      </c>
      <c r="N460" s="0" t="s">
        <v>2093</v>
      </c>
    </row>
    <row r="461" customFormat="false" ht="15" hidden="false" customHeight="false" outlineLevel="0" collapsed="false">
      <c r="A461" s="70" t="n">
        <v>44084</v>
      </c>
      <c r="B461" s="9" t="s">
        <v>2089</v>
      </c>
      <c r="C461" s="120" t="n">
        <v>360</v>
      </c>
      <c r="D461" s="72" t="s">
        <v>821</v>
      </c>
      <c r="E461" s="73" t="s">
        <v>2090</v>
      </c>
      <c r="F461" s="75" t="s">
        <v>2091</v>
      </c>
      <c r="G461" s="75" t="s">
        <v>100</v>
      </c>
      <c r="H461" s="75"/>
      <c r="I461" s="78" t="s">
        <v>80</v>
      </c>
      <c r="J461" s="7" t="n">
        <v>0.430555555555556</v>
      </c>
      <c r="K461" s="7" t="n">
        <v>0.455555555555556</v>
      </c>
      <c r="L461" s="95"/>
      <c r="M461" s="78" t="s">
        <v>2092</v>
      </c>
      <c r="N461" s="143"/>
    </row>
    <row r="462" customFormat="false" ht="15" hidden="false" customHeight="false" outlineLevel="0" collapsed="false">
      <c r="A462" s="70" t="n">
        <v>44084</v>
      </c>
      <c r="B462" s="9" t="s">
        <v>2094</v>
      </c>
      <c r="C462" s="71" t="n">
        <v>300</v>
      </c>
      <c r="D462" s="72" t="s">
        <v>821</v>
      </c>
      <c r="E462" s="73" t="s">
        <v>2095</v>
      </c>
      <c r="F462" s="75" t="s">
        <v>2096</v>
      </c>
      <c r="G462" s="75" t="s">
        <v>159</v>
      </c>
      <c r="H462" s="75"/>
      <c r="I462" s="78" t="s">
        <v>80</v>
      </c>
      <c r="J462" s="7" t="n">
        <v>0.732638888888889</v>
      </c>
      <c r="K462" s="7" t="n">
        <v>0.75625</v>
      </c>
      <c r="L462" s="95"/>
      <c r="M462" s="78" t="s">
        <v>2097</v>
      </c>
    </row>
    <row r="463" customFormat="false" ht="15" hidden="false" customHeight="false" outlineLevel="0" collapsed="false">
      <c r="A463" s="70" t="n">
        <v>44084</v>
      </c>
      <c r="B463" s="9" t="s">
        <v>1530</v>
      </c>
      <c r="C463" s="71" t="n">
        <v>350</v>
      </c>
      <c r="D463" s="72" t="s">
        <v>104</v>
      </c>
      <c r="E463" s="73" t="s">
        <v>1533</v>
      </c>
      <c r="F463" s="75"/>
      <c r="G463" s="75" t="s">
        <v>113</v>
      </c>
      <c r="H463" s="75"/>
      <c r="I463" s="78" t="s">
        <v>80</v>
      </c>
      <c r="J463" s="7" t="n">
        <v>0.399305555555556</v>
      </c>
      <c r="K463" s="7" t="n">
        <v>0.4125</v>
      </c>
      <c r="L463" s="95"/>
      <c r="M463" s="78" t="s">
        <v>1534</v>
      </c>
    </row>
    <row r="464" customFormat="false" ht="15" hidden="false" customHeight="false" outlineLevel="0" collapsed="false">
      <c r="A464" s="70" t="n">
        <v>44084</v>
      </c>
      <c r="B464" s="9" t="s">
        <v>1126</v>
      </c>
      <c r="C464" s="71" t="n">
        <v>350</v>
      </c>
      <c r="D464" s="72" t="s">
        <v>104</v>
      </c>
      <c r="E464" s="73" t="s">
        <v>2098</v>
      </c>
      <c r="F464" s="75"/>
      <c r="G464" s="75" t="s">
        <v>113</v>
      </c>
      <c r="H464" s="75"/>
      <c r="I464" s="78" t="s">
        <v>80</v>
      </c>
      <c r="J464" s="7" t="n">
        <v>0.51875</v>
      </c>
      <c r="K464" s="7" t="n">
        <v>0.5875</v>
      </c>
      <c r="L464" s="95"/>
      <c r="M464" s="78" t="s">
        <v>2099</v>
      </c>
    </row>
    <row r="465" customFormat="false" ht="15" hidden="false" customHeight="false" outlineLevel="0" collapsed="false">
      <c r="A465" s="70" t="n">
        <v>44085</v>
      </c>
      <c r="B465" s="9" t="s">
        <v>1998</v>
      </c>
      <c r="C465" s="71" t="n">
        <v>300</v>
      </c>
      <c r="D465" s="72" t="s">
        <v>77</v>
      </c>
      <c r="E465" s="73" t="s">
        <v>2104</v>
      </c>
      <c r="F465" s="75"/>
      <c r="G465" s="75" t="s">
        <v>85</v>
      </c>
      <c r="H465" s="75"/>
      <c r="I465" s="78" t="s">
        <v>80</v>
      </c>
      <c r="J465" s="7" t="n">
        <v>0.427083333333333</v>
      </c>
      <c r="K465" s="7" t="n">
        <v>0.427777777777778</v>
      </c>
      <c r="L465" s="95"/>
      <c r="M465" s="78" t="s">
        <v>2105</v>
      </c>
    </row>
    <row r="466" customFormat="false" ht="15" hidden="false" customHeight="false" outlineLevel="0" collapsed="false">
      <c r="A466" s="70" t="n">
        <v>44085</v>
      </c>
      <c r="B466" s="9" t="s">
        <v>2106</v>
      </c>
      <c r="C466" s="71" t="n">
        <v>250</v>
      </c>
      <c r="D466" s="72" t="s">
        <v>729</v>
      </c>
      <c r="E466" s="73" t="s">
        <v>2107</v>
      </c>
      <c r="F466" s="75" t="s">
        <v>2108</v>
      </c>
      <c r="G466" s="75" t="s">
        <v>100</v>
      </c>
      <c r="H466" s="75"/>
      <c r="I466" s="78" t="s">
        <v>80</v>
      </c>
      <c r="J466" s="7" t="n">
        <v>0.603472222222222</v>
      </c>
      <c r="K466" s="7" t="n">
        <v>0.620138888888889</v>
      </c>
      <c r="L466" s="95"/>
      <c r="M466" s="78" t="s">
        <v>2109</v>
      </c>
    </row>
    <row r="467" customFormat="false" ht="15" hidden="false" customHeight="false" outlineLevel="0" collapsed="false">
      <c r="A467" s="70" t="n">
        <v>44085</v>
      </c>
      <c r="B467" s="9" t="s">
        <v>2110</v>
      </c>
      <c r="C467" s="71" t="n">
        <v>400</v>
      </c>
      <c r="D467" s="72" t="s">
        <v>729</v>
      </c>
      <c r="E467" s="73" t="s">
        <v>1359</v>
      </c>
      <c r="F467" s="75" t="s">
        <v>1360</v>
      </c>
      <c r="G467" s="75" t="s">
        <v>183</v>
      </c>
      <c r="H467" s="75"/>
      <c r="I467" s="78" t="s">
        <v>757</v>
      </c>
      <c r="J467" s="7" t="n">
        <v>0.6625</v>
      </c>
      <c r="K467" s="7" t="n">
        <v>0.6625</v>
      </c>
      <c r="L467" s="95"/>
      <c r="M467" s="78" t="s">
        <v>2109</v>
      </c>
    </row>
    <row r="468" customFormat="false" ht="15" hidden="false" customHeight="false" outlineLevel="0" collapsed="false">
      <c r="A468" s="70" t="n">
        <v>44085</v>
      </c>
      <c r="B468" s="9" t="s">
        <v>2112</v>
      </c>
      <c r="C468" s="71" t="n">
        <v>400</v>
      </c>
      <c r="D468" s="72" t="s">
        <v>729</v>
      </c>
      <c r="E468" s="73" t="s">
        <v>2113</v>
      </c>
      <c r="F468" s="75" t="s">
        <v>2114</v>
      </c>
      <c r="G468" s="75" t="s">
        <v>100</v>
      </c>
      <c r="H468" s="75"/>
      <c r="I468" s="78" t="s">
        <v>757</v>
      </c>
      <c r="J468" s="7" t="n">
        <v>0.911111111111111</v>
      </c>
      <c r="K468" s="7" t="n">
        <v>0.911805555555556</v>
      </c>
      <c r="L468" s="95"/>
      <c r="M468" s="78" t="s">
        <v>2109</v>
      </c>
    </row>
    <row r="469" customFormat="false" ht="15" hidden="false" customHeight="false" outlineLevel="0" collapsed="false">
      <c r="A469" s="70" t="n">
        <v>44086</v>
      </c>
      <c r="B469" s="9" t="s">
        <v>2119</v>
      </c>
      <c r="C469" s="71" t="n">
        <v>300</v>
      </c>
      <c r="D469" s="72" t="s">
        <v>77</v>
      </c>
      <c r="E469" s="73" t="s">
        <v>2120</v>
      </c>
      <c r="F469" s="75" t="s">
        <v>784</v>
      </c>
      <c r="G469" s="75" t="s">
        <v>183</v>
      </c>
      <c r="H469" s="75"/>
      <c r="I469" s="78" t="s">
        <v>80</v>
      </c>
      <c r="J469" s="7" t="n">
        <v>0.527777777777778</v>
      </c>
      <c r="K469" s="7" t="n">
        <v>0.566666666666667</v>
      </c>
      <c r="L469" s="95"/>
      <c r="M469" s="78" t="s">
        <v>2121</v>
      </c>
    </row>
    <row r="470" customFormat="false" ht="15" hidden="false" customHeight="false" outlineLevel="0" collapsed="false">
      <c r="A470" s="70" t="n">
        <v>44086</v>
      </c>
      <c r="B470" s="9" t="s">
        <v>2122</v>
      </c>
      <c r="C470" s="71" t="n">
        <v>310</v>
      </c>
      <c r="D470" s="72" t="s">
        <v>1983</v>
      </c>
      <c r="E470" s="73" t="s">
        <v>1396</v>
      </c>
      <c r="F470" s="75" t="s">
        <v>1397</v>
      </c>
      <c r="G470" s="75" t="s">
        <v>187</v>
      </c>
      <c r="H470" s="75"/>
      <c r="I470" s="78" t="s">
        <v>80</v>
      </c>
      <c r="J470" s="7" t="n">
        <v>0.496527777777778</v>
      </c>
      <c r="K470" s="7" t="n">
        <v>0.504861111111111</v>
      </c>
      <c r="L470" s="95"/>
      <c r="M470" s="78" t="s">
        <v>1398</v>
      </c>
      <c r="N470" s="0" t="s">
        <v>2126</v>
      </c>
    </row>
    <row r="471" customFormat="false" ht="15" hidden="false" customHeight="false" outlineLevel="0" collapsed="false">
      <c r="A471" s="70" t="n">
        <v>44086</v>
      </c>
      <c r="B471" s="9" t="s">
        <v>2123</v>
      </c>
      <c r="C471" s="71" t="n">
        <v>400</v>
      </c>
      <c r="D471" s="72" t="s">
        <v>104</v>
      </c>
      <c r="E471" s="73" t="s">
        <v>2124</v>
      </c>
      <c r="F471" s="75"/>
      <c r="G471" s="75" t="s">
        <v>100</v>
      </c>
      <c r="H471" s="75"/>
      <c r="I471" s="78" t="s">
        <v>80</v>
      </c>
      <c r="J471" s="7" t="n">
        <v>0.403472222222222</v>
      </c>
      <c r="K471" s="7" t="n">
        <v>0.41875</v>
      </c>
      <c r="L471" s="95"/>
      <c r="M471" s="78" t="s">
        <v>2125</v>
      </c>
    </row>
    <row r="472" customFormat="false" ht="15" hidden="false" customHeight="false" outlineLevel="0" collapsed="false">
      <c r="A472" s="70" t="n">
        <v>44086</v>
      </c>
      <c r="B472" s="9" t="s">
        <v>2127</v>
      </c>
      <c r="C472" s="71" t="n">
        <v>350</v>
      </c>
      <c r="D472" s="72" t="s">
        <v>729</v>
      </c>
      <c r="E472" s="73" t="s">
        <v>2128</v>
      </c>
      <c r="F472" s="75" t="s">
        <v>2129</v>
      </c>
      <c r="G472" s="75" t="s">
        <v>100</v>
      </c>
      <c r="H472" s="75"/>
      <c r="I472" s="78" t="s">
        <v>80</v>
      </c>
      <c r="J472" s="7" t="n">
        <v>0.345138888888889</v>
      </c>
      <c r="K472" s="7" t="n">
        <v>0.345833333333333</v>
      </c>
      <c r="L472" s="95"/>
      <c r="M472" s="78" t="s">
        <v>2130</v>
      </c>
    </row>
    <row r="473" customFormat="false" ht="15" hidden="false" customHeight="false" outlineLevel="0" collapsed="false">
      <c r="A473" s="70" t="n">
        <v>44086</v>
      </c>
      <c r="B473" s="9" t="s">
        <v>2131</v>
      </c>
      <c r="C473" s="71" t="n">
        <v>350</v>
      </c>
      <c r="D473" s="72" t="s">
        <v>729</v>
      </c>
      <c r="E473" s="73" t="s">
        <v>2132</v>
      </c>
      <c r="F473" s="75" t="s">
        <v>2133</v>
      </c>
      <c r="G473" s="75" t="s">
        <v>183</v>
      </c>
      <c r="H473" s="75"/>
      <c r="I473" s="78" t="s">
        <v>72</v>
      </c>
      <c r="J473" s="7" t="n">
        <v>0.654166666666667</v>
      </c>
      <c r="K473" s="7" t="n">
        <v>0.654166666666667</v>
      </c>
      <c r="L473" s="95"/>
      <c r="M473" s="78" t="s">
        <v>2134</v>
      </c>
    </row>
    <row r="474" customFormat="false" ht="15" hidden="false" customHeight="false" outlineLevel="0" collapsed="false">
      <c r="A474" s="70" t="n">
        <v>44088</v>
      </c>
      <c r="B474" s="9" t="s">
        <v>2141</v>
      </c>
      <c r="C474" s="71" t="n">
        <v>300</v>
      </c>
      <c r="D474" s="72" t="s">
        <v>77</v>
      </c>
      <c r="E474" s="73" t="s">
        <v>2142</v>
      </c>
      <c r="F474" s="75"/>
      <c r="G474" s="75" t="s">
        <v>113</v>
      </c>
      <c r="H474" s="75"/>
      <c r="I474" s="78" t="s">
        <v>80</v>
      </c>
      <c r="J474" s="7" t="n">
        <v>0.568055555555556</v>
      </c>
      <c r="K474" s="7" t="n">
        <v>0.589583333333333</v>
      </c>
      <c r="L474" s="95"/>
      <c r="M474" s="78" t="s">
        <v>2143</v>
      </c>
    </row>
    <row r="475" customFormat="false" ht="15" hidden="false" customHeight="false" outlineLevel="0" collapsed="false">
      <c r="A475" s="70" t="n">
        <v>44088</v>
      </c>
      <c r="B475" s="9" t="s">
        <v>2145</v>
      </c>
      <c r="C475" s="71" t="n">
        <v>300</v>
      </c>
      <c r="D475" s="72" t="s">
        <v>821</v>
      </c>
      <c r="E475" s="73" t="s">
        <v>2146</v>
      </c>
      <c r="F475" s="75" t="s">
        <v>2147</v>
      </c>
      <c r="G475" s="75" t="s">
        <v>159</v>
      </c>
      <c r="H475" s="75"/>
      <c r="I475" s="78" t="s">
        <v>80</v>
      </c>
      <c r="J475" s="7" t="n">
        <v>0.647916666666667</v>
      </c>
      <c r="K475" s="7" t="n">
        <v>0.721527777777778</v>
      </c>
      <c r="L475" s="95"/>
      <c r="M475" s="78" t="s">
        <v>2148</v>
      </c>
      <c r="N475" s="0" t="s">
        <v>2144</v>
      </c>
    </row>
    <row r="476" customFormat="false" ht="15" hidden="false" customHeight="false" outlineLevel="0" collapsed="false">
      <c r="A476" s="70" t="n">
        <v>44088</v>
      </c>
      <c r="B476" s="9" t="s">
        <v>1541</v>
      </c>
      <c r="C476" s="71" t="n">
        <v>350</v>
      </c>
      <c r="D476" s="72" t="s">
        <v>104</v>
      </c>
      <c r="E476" s="73" t="s">
        <v>2149</v>
      </c>
      <c r="F476" s="75"/>
      <c r="G476" s="75" t="s">
        <v>100</v>
      </c>
      <c r="H476" s="75"/>
      <c r="I476" s="78" t="s">
        <v>80</v>
      </c>
      <c r="J476" s="7" t="n">
        <v>0.375</v>
      </c>
      <c r="K476" s="7" t="n">
        <v>0.389583333333333</v>
      </c>
      <c r="L476" s="95"/>
      <c r="M476" s="78" t="s">
        <v>2150</v>
      </c>
    </row>
    <row r="477" customFormat="false" ht="15" hidden="false" customHeight="false" outlineLevel="0" collapsed="false">
      <c r="A477" s="70" t="n">
        <v>44089</v>
      </c>
      <c r="B477" s="9" t="s">
        <v>2155</v>
      </c>
      <c r="C477" s="71" t="n">
        <v>340</v>
      </c>
      <c r="D477" s="72" t="s">
        <v>821</v>
      </c>
      <c r="E477" s="73" t="s">
        <v>2156</v>
      </c>
      <c r="F477" s="75" t="s">
        <v>2157</v>
      </c>
      <c r="G477" s="75" t="s">
        <v>187</v>
      </c>
      <c r="H477" s="75"/>
      <c r="I477" s="78" t="s">
        <v>80</v>
      </c>
      <c r="J477" s="7" t="n">
        <v>0.326388888888889</v>
      </c>
      <c r="K477" s="7" t="n">
        <v>0.341666666666667</v>
      </c>
      <c r="L477" s="95"/>
      <c r="M477" s="78" t="s">
        <v>2158</v>
      </c>
    </row>
    <row r="478" customFormat="false" ht="15" hidden="false" customHeight="false" outlineLevel="0" collapsed="false">
      <c r="A478" s="70" t="n">
        <v>44089</v>
      </c>
      <c r="B478" s="9" t="s">
        <v>2159</v>
      </c>
      <c r="C478" s="71" t="n">
        <v>380</v>
      </c>
      <c r="D478" s="72" t="s">
        <v>821</v>
      </c>
      <c r="E478" s="73" t="s">
        <v>2160</v>
      </c>
      <c r="F478" s="75" t="s">
        <v>2161</v>
      </c>
      <c r="G478" s="75" t="s">
        <v>100</v>
      </c>
      <c r="H478" s="75"/>
      <c r="I478" s="78" t="s">
        <v>72</v>
      </c>
      <c r="J478" s="7" t="n">
        <v>0.983333333333333</v>
      </c>
      <c r="K478" s="7" t="n">
        <v>0.983333333333333</v>
      </c>
      <c r="L478" s="95"/>
      <c r="M478" s="78" t="s">
        <v>2162</v>
      </c>
    </row>
    <row r="479" customFormat="false" ht="15" hidden="false" customHeight="false" outlineLevel="0" collapsed="false">
      <c r="A479" s="70" t="n">
        <v>44089</v>
      </c>
      <c r="B479" s="9" t="s">
        <v>2163</v>
      </c>
      <c r="C479" s="71" t="n">
        <v>350</v>
      </c>
      <c r="D479" s="72" t="s">
        <v>821</v>
      </c>
      <c r="E479" s="73" t="s">
        <v>2164</v>
      </c>
      <c r="F479" s="75" t="s">
        <v>2163</v>
      </c>
      <c r="G479" s="75" t="s">
        <v>183</v>
      </c>
      <c r="H479" s="75"/>
      <c r="I479" s="78" t="s">
        <v>72</v>
      </c>
      <c r="J479" s="7" t="n">
        <v>0.984027777777778</v>
      </c>
      <c r="K479" s="7" t="n">
        <v>0.984027777777778</v>
      </c>
      <c r="L479" s="95"/>
      <c r="M479" s="78" t="s">
        <v>2165</v>
      </c>
    </row>
    <row r="480" customFormat="false" ht="15" hidden="false" customHeight="false" outlineLevel="0" collapsed="false">
      <c r="A480" s="70" t="n">
        <v>44089</v>
      </c>
      <c r="B480" s="9" t="s">
        <v>1388</v>
      </c>
      <c r="C480" s="71" t="n">
        <v>300</v>
      </c>
      <c r="D480" s="72" t="s">
        <v>104</v>
      </c>
      <c r="E480" s="73" t="s">
        <v>2166</v>
      </c>
      <c r="F480" s="75"/>
      <c r="G480" s="75" t="s">
        <v>100</v>
      </c>
      <c r="H480" s="75"/>
      <c r="I480" s="78" t="s">
        <v>80</v>
      </c>
      <c r="J480" s="7" t="n">
        <v>0.567361111111111</v>
      </c>
      <c r="K480" s="7" t="n">
        <v>0.571527777777778</v>
      </c>
      <c r="L480" s="95"/>
      <c r="M480" s="78" t="s">
        <v>2167</v>
      </c>
    </row>
    <row r="481" customFormat="false" ht="15" hidden="false" customHeight="false" outlineLevel="0" collapsed="false">
      <c r="A481" s="70" t="n">
        <v>44089</v>
      </c>
      <c r="B481" s="9" t="s">
        <v>1388</v>
      </c>
      <c r="C481" s="71" t="n">
        <v>250</v>
      </c>
      <c r="D481" s="72" t="s">
        <v>104</v>
      </c>
      <c r="E481" s="73" t="s">
        <v>2168</v>
      </c>
      <c r="F481" s="75"/>
      <c r="G481" s="75" t="s">
        <v>100</v>
      </c>
      <c r="H481" s="75"/>
      <c r="I481" s="78" t="s">
        <v>80</v>
      </c>
      <c r="J481" s="7" t="n">
        <v>0.60625</v>
      </c>
      <c r="K481" s="7" t="n">
        <v>0.611805555555556</v>
      </c>
      <c r="L481" s="95"/>
      <c r="M481" s="78" t="s">
        <v>2169</v>
      </c>
    </row>
    <row r="482" customFormat="false" ht="15" hidden="false" customHeight="false" outlineLevel="0" collapsed="false">
      <c r="A482" s="70" t="n">
        <v>44089</v>
      </c>
      <c r="B482" s="9" t="s">
        <v>2170</v>
      </c>
      <c r="C482" s="71" t="n">
        <v>400</v>
      </c>
      <c r="D482" s="72" t="s">
        <v>104</v>
      </c>
      <c r="E482" s="73" t="s">
        <v>2171</v>
      </c>
      <c r="F482" s="75"/>
      <c r="G482" s="75" t="s">
        <v>113</v>
      </c>
      <c r="H482" s="75"/>
      <c r="I482" s="78" t="s">
        <v>80</v>
      </c>
      <c r="J482" s="7" t="n">
        <v>0.804861111111111</v>
      </c>
      <c r="K482" s="7" t="n">
        <v>0.940972222222222</v>
      </c>
      <c r="L482" s="95"/>
      <c r="M482" s="78" t="s">
        <v>2172</v>
      </c>
    </row>
    <row r="483" customFormat="false" ht="15" hidden="false" customHeight="false" outlineLevel="0" collapsed="false">
      <c r="A483" s="70" t="n">
        <v>44089</v>
      </c>
      <c r="B483" s="9" t="s">
        <v>68</v>
      </c>
      <c r="C483" s="71" t="n">
        <v>450</v>
      </c>
      <c r="D483" s="72" t="s">
        <v>69</v>
      </c>
      <c r="E483" s="73" t="s">
        <v>70</v>
      </c>
      <c r="F483" s="75" t="s">
        <v>71</v>
      </c>
      <c r="G483" s="75" t="s">
        <v>113</v>
      </c>
      <c r="H483" s="75"/>
      <c r="I483" s="78" t="s">
        <v>80</v>
      </c>
      <c r="J483" s="7" t="n">
        <v>0.651388888888889</v>
      </c>
      <c r="K483" s="7" t="n">
        <v>0.693055555555556</v>
      </c>
      <c r="L483" s="95"/>
      <c r="M483" s="133" t="s">
        <v>74</v>
      </c>
    </row>
    <row r="484" customFormat="false" ht="15" hidden="false" customHeight="false" outlineLevel="0" collapsed="false">
      <c r="A484" s="70" t="n">
        <v>44090</v>
      </c>
      <c r="B484" s="9" t="s">
        <v>1285</v>
      </c>
      <c r="C484" s="71" t="n">
        <v>350</v>
      </c>
      <c r="D484" s="72" t="s">
        <v>104</v>
      </c>
      <c r="E484" s="73" t="s">
        <v>2177</v>
      </c>
      <c r="F484" s="75"/>
      <c r="G484" s="75" t="s">
        <v>131</v>
      </c>
      <c r="H484" s="75"/>
      <c r="I484" s="78" t="s">
        <v>80</v>
      </c>
      <c r="J484" s="7" t="n">
        <v>0.369444444444444</v>
      </c>
      <c r="K484" s="7" t="n">
        <v>0.404861111111111</v>
      </c>
      <c r="L484" s="95"/>
      <c r="M484" s="78" t="s">
        <v>2178</v>
      </c>
    </row>
    <row r="485" customFormat="false" ht="15" hidden="false" customHeight="false" outlineLevel="0" collapsed="false">
      <c r="A485" s="70" t="n">
        <v>44090</v>
      </c>
      <c r="B485" s="9" t="s">
        <v>1285</v>
      </c>
      <c r="C485" s="71" t="n">
        <v>350</v>
      </c>
      <c r="D485" s="72" t="s">
        <v>104</v>
      </c>
      <c r="E485" s="73" t="s">
        <v>2179</v>
      </c>
      <c r="F485" s="75"/>
      <c r="G485" s="75" t="s">
        <v>131</v>
      </c>
      <c r="H485" s="75"/>
      <c r="I485" s="78" t="s">
        <v>80</v>
      </c>
      <c r="J485" s="7" t="n">
        <v>0.417361111111111</v>
      </c>
      <c r="K485" s="7" t="n">
        <v>0.423611111111111</v>
      </c>
      <c r="L485" s="95"/>
      <c r="M485" s="78" t="s">
        <v>2180</v>
      </c>
    </row>
    <row r="486" customFormat="false" ht="15" hidden="false" customHeight="false" outlineLevel="0" collapsed="false">
      <c r="A486" s="70" t="n">
        <v>44090</v>
      </c>
      <c r="B486" s="9" t="s">
        <v>1285</v>
      </c>
      <c r="C486" s="71" t="n">
        <v>350</v>
      </c>
      <c r="D486" s="72" t="s">
        <v>104</v>
      </c>
      <c r="E486" s="73" t="s">
        <v>2181</v>
      </c>
      <c r="F486" s="75"/>
      <c r="G486" s="75" t="s">
        <v>131</v>
      </c>
      <c r="H486" s="75"/>
      <c r="I486" s="78" t="s">
        <v>80</v>
      </c>
      <c r="J486" s="7" t="n">
        <v>0.440972222222222</v>
      </c>
      <c r="K486" s="7" t="n">
        <v>0.442361111111111</v>
      </c>
      <c r="L486" s="95"/>
      <c r="M486" s="78" t="s">
        <v>2182</v>
      </c>
    </row>
    <row r="487" customFormat="false" ht="15" hidden="false" customHeight="false" outlineLevel="0" collapsed="false">
      <c r="A487" s="70" t="n">
        <v>44091</v>
      </c>
      <c r="B487" s="9" t="s">
        <v>1652</v>
      </c>
      <c r="C487" s="71" t="n">
        <v>400</v>
      </c>
      <c r="D487" s="72" t="s">
        <v>77</v>
      </c>
      <c r="E487" s="73" t="s">
        <v>1254</v>
      </c>
      <c r="F487" s="75"/>
      <c r="G487" s="75" t="s">
        <v>100</v>
      </c>
      <c r="H487" s="75"/>
      <c r="I487" s="78" t="s">
        <v>80</v>
      </c>
      <c r="J487" s="7" t="n">
        <v>0.451388888888889</v>
      </c>
      <c r="K487" s="7" t="n">
        <v>0.461111111111111</v>
      </c>
      <c r="L487" s="95"/>
      <c r="M487" s="78" t="s">
        <v>1255</v>
      </c>
    </row>
    <row r="488" customFormat="false" ht="15" hidden="false" customHeight="false" outlineLevel="0" collapsed="false">
      <c r="A488" s="70" t="n">
        <v>44091</v>
      </c>
      <c r="B488" s="9" t="s">
        <v>1948</v>
      </c>
      <c r="C488" s="71" t="n">
        <v>350</v>
      </c>
      <c r="D488" s="72" t="s">
        <v>104</v>
      </c>
      <c r="E488" s="73" t="s">
        <v>2186</v>
      </c>
      <c r="F488" s="75"/>
      <c r="G488" s="75" t="s">
        <v>314</v>
      </c>
      <c r="H488" s="75"/>
      <c r="I488" s="78" t="s">
        <v>80</v>
      </c>
      <c r="J488" s="7" t="n">
        <v>0.339583333333333</v>
      </c>
      <c r="K488" s="7" t="n">
        <v>0.368055555555556</v>
      </c>
      <c r="L488" s="95"/>
      <c r="M488" s="78" t="s">
        <v>2187</v>
      </c>
    </row>
    <row r="489" customFormat="false" ht="15" hidden="false" customHeight="false" outlineLevel="0" collapsed="false">
      <c r="A489" s="70" t="n">
        <v>44092</v>
      </c>
      <c r="B489" s="9" t="s">
        <v>520</v>
      </c>
      <c r="C489" s="71" t="n">
        <v>350</v>
      </c>
      <c r="D489" s="72" t="s">
        <v>104</v>
      </c>
      <c r="E489" s="73" t="s">
        <v>521</v>
      </c>
      <c r="F489" s="75"/>
      <c r="G489" s="75" t="s">
        <v>113</v>
      </c>
      <c r="H489" s="75"/>
      <c r="I489" s="78" t="s">
        <v>80</v>
      </c>
      <c r="J489" s="7" t="n">
        <v>0.347916666666667</v>
      </c>
      <c r="K489" s="7" t="n">
        <v>0.369444444444444</v>
      </c>
      <c r="L489" s="95"/>
      <c r="M489" s="78" t="s">
        <v>522</v>
      </c>
    </row>
    <row r="490" customFormat="false" ht="15" hidden="false" customHeight="false" outlineLevel="0" collapsed="false">
      <c r="A490" s="70" t="n">
        <v>44093</v>
      </c>
      <c r="B490" s="9" t="s">
        <v>2188</v>
      </c>
      <c r="C490" s="71" t="n">
        <v>390</v>
      </c>
      <c r="D490" s="72" t="s">
        <v>1983</v>
      </c>
      <c r="E490" s="73" t="s">
        <v>1626</v>
      </c>
      <c r="F490" s="75" t="s">
        <v>1627</v>
      </c>
      <c r="G490" s="75" t="s">
        <v>876</v>
      </c>
      <c r="H490" s="75"/>
      <c r="I490" s="78" t="s">
        <v>80</v>
      </c>
      <c r="J490" s="7" t="n">
        <v>0.755555555555556</v>
      </c>
      <c r="K490" s="7" t="n">
        <v>0.786111111111111</v>
      </c>
      <c r="L490" s="95"/>
      <c r="M490" s="78" t="s">
        <v>1628</v>
      </c>
    </row>
    <row r="491" customFormat="false" ht="15" hidden="false" customHeight="false" outlineLevel="0" collapsed="false">
      <c r="A491" s="70" t="n">
        <v>44093</v>
      </c>
      <c r="B491" s="9" t="s">
        <v>2190</v>
      </c>
      <c r="C491" s="71" t="n">
        <v>400</v>
      </c>
      <c r="D491" s="72" t="s">
        <v>821</v>
      </c>
      <c r="E491" s="73" t="s">
        <v>2191</v>
      </c>
      <c r="F491" s="75" t="s">
        <v>2192</v>
      </c>
      <c r="G491" s="75" t="s">
        <v>79</v>
      </c>
      <c r="H491" s="75"/>
      <c r="I491" s="78" t="s">
        <v>80</v>
      </c>
      <c r="J491" s="7" t="n">
        <v>0.374305555555555</v>
      </c>
      <c r="K491" s="7" t="n">
        <v>0.374305555555555</v>
      </c>
      <c r="L491" s="95"/>
      <c r="M491" s="78" t="s">
        <v>2193</v>
      </c>
    </row>
    <row r="492" customFormat="false" ht="15" hidden="false" customHeight="false" outlineLevel="0" collapsed="false">
      <c r="A492" s="70" t="n">
        <v>44093</v>
      </c>
      <c r="B492" s="9" t="s">
        <v>1948</v>
      </c>
      <c r="C492" s="71" t="n">
        <v>300</v>
      </c>
      <c r="D492" s="72" t="s">
        <v>104</v>
      </c>
      <c r="E492" s="73" t="s">
        <v>2194</v>
      </c>
      <c r="F492" s="75"/>
      <c r="G492" s="75" t="s">
        <v>314</v>
      </c>
      <c r="H492" s="75"/>
      <c r="I492" s="78" t="s">
        <v>80</v>
      </c>
      <c r="J492" s="7" t="n">
        <v>0.474305555555556</v>
      </c>
      <c r="K492" s="7" t="n">
        <v>0.507638888888889</v>
      </c>
      <c r="L492" s="95"/>
      <c r="M492" s="78" t="s">
        <v>2195</v>
      </c>
    </row>
    <row r="493" customFormat="false" ht="15" hidden="false" customHeight="false" outlineLevel="0" collapsed="false">
      <c r="A493" s="70" t="n">
        <v>44093</v>
      </c>
      <c r="B493" s="9" t="s">
        <v>1658</v>
      </c>
      <c r="C493" s="124" t="n">
        <v>300</v>
      </c>
      <c r="D493" s="72" t="s">
        <v>104</v>
      </c>
      <c r="E493" s="73" t="s">
        <v>1661</v>
      </c>
      <c r="F493" s="75"/>
      <c r="G493" s="75" t="s">
        <v>159</v>
      </c>
      <c r="H493" s="75"/>
      <c r="I493" s="78" t="s">
        <v>80</v>
      </c>
      <c r="J493" s="7" t="n">
        <v>0.540277777777778</v>
      </c>
      <c r="K493" s="7" t="n">
        <v>0.557638888888889</v>
      </c>
      <c r="L493" s="95"/>
      <c r="M493" s="78" t="s">
        <v>1660</v>
      </c>
    </row>
    <row r="494" customFormat="false" ht="15" hidden="false" customHeight="false" outlineLevel="0" collapsed="false">
      <c r="A494" s="70" t="n">
        <v>44093</v>
      </c>
      <c r="B494" s="9" t="s">
        <v>2196</v>
      </c>
      <c r="C494" s="71" t="n">
        <v>300</v>
      </c>
      <c r="D494" s="72" t="s">
        <v>104</v>
      </c>
      <c r="E494" s="73" t="s">
        <v>2197</v>
      </c>
      <c r="F494" s="75" t="s">
        <v>2196</v>
      </c>
      <c r="G494" s="75" t="s">
        <v>79</v>
      </c>
      <c r="H494" s="75"/>
      <c r="I494" s="78" t="s">
        <v>80</v>
      </c>
      <c r="J494" s="7" t="n">
        <v>0.615972222222222</v>
      </c>
      <c r="K494" s="7" t="n">
        <v>0.658333333333333</v>
      </c>
      <c r="L494" s="95"/>
      <c r="M494" s="78" t="s">
        <v>2198</v>
      </c>
    </row>
    <row r="495" customFormat="false" ht="15" hidden="false" customHeight="false" outlineLevel="0" collapsed="false">
      <c r="A495" s="70" t="n">
        <v>44093</v>
      </c>
      <c r="B495" s="9" t="s">
        <v>2196</v>
      </c>
      <c r="C495" s="71" t="n">
        <v>300</v>
      </c>
      <c r="D495" s="72" t="s">
        <v>104</v>
      </c>
      <c r="E495" s="73" t="s">
        <v>2199</v>
      </c>
      <c r="F495" s="75" t="s">
        <v>2196</v>
      </c>
      <c r="G495" s="75" t="s">
        <v>79</v>
      </c>
      <c r="H495" s="75"/>
      <c r="I495" s="78" t="s">
        <v>80</v>
      </c>
      <c r="J495" s="7" t="n">
        <v>0.688888888888889</v>
      </c>
      <c r="K495" s="7" t="n">
        <v>0.688888888888889</v>
      </c>
      <c r="L495" s="95"/>
      <c r="M495" s="78" t="s">
        <v>2200</v>
      </c>
      <c r="N495" s="0" t="s">
        <v>2189</v>
      </c>
    </row>
    <row r="496" customFormat="false" ht="15" hidden="false" customHeight="false" outlineLevel="0" collapsed="false">
      <c r="A496" s="70" t="n">
        <v>44093</v>
      </c>
      <c r="B496" s="9" t="s">
        <v>2201</v>
      </c>
      <c r="C496" s="71" t="n">
        <v>300</v>
      </c>
      <c r="D496" s="72" t="s">
        <v>104</v>
      </c>
      <c r="E496" s="73" t="s">
        <v>2202</v>
      </c>
      <c r="F496" s="75"/>
      <c r="G496" s="75" t="s">
        <v>113</v>
      </c>
      <c r="H496" s="75"/>
      <c r="I496" s="78" t="s">
        <v>80</v>
      </c>
      <c r="J496" s="7" t="n">
        <v>0.804861111111111</v>
      </c>
      <c r="K496" s="7" t="n">
        <v>0.81875</v>
      </c>
      <c r="L496" s="95"/>
      <c r="M496" s="78" t="s">
        <v>2203</v>
      </c>
    </row>
    <row r="497" customFormat="false" ht="15" hidden="false" customHeight="false" outlineLevel="0" collapsed="false">
      <c r="A497" s="70" t="n">
        <v>44093</v>
      </c>
      <c r="B497" s="9" t="s">
        <v>651</v>
      </c>
      <c r="C497" s="124" t="n">
        <v>350</v>
      </c>
      <c r="D497" s="72" t="s">
        <v>104</v>
      </c>
      <c r="E497" s="73" t="s">
        <v>2204</v>
      </c>
      <c r="F497" s="75"/>
      <c r="G497" s="75" t="s">
        <v>100</v>
      </c>
      <c r="H497" s="75"/>
      <c r="I497" s="78" t="s">
        <v>80</v>
      </c>
      <c r="J497" s="7" t="n">
        <v>0.838194444444444</v>
      </c>
      <c r="K497" s="7" t="n">
        <v>0.868055555555555</v>
      </c>
      <c r="L497" s="95"/>
      <c r="M497" s="78" t="s">
        <v>2205</v>
      </c>
    </row>
    <row r="498" customFormat="false" ht="15" hidden="false" customHeight="false" outlineLevel="0" collapsed="false">
      <c r="A498" s="70" t="n">
        <v>44093</v>
      </c>
      <c r="B498" s="9" t="s">
        <v>1493</v>
      </c>
      <c r="C498" s="71" t="n">
        <v>300</v>
      </c>
      <c r="D498" s="72" t="s">
        <v>104</v>
      </c>
      <c r="E498" s="73" t="s">
        <v>2206</v>
      </c>
      <c r="F498" s="75"/>
      <c r="G498" s="75" t="s">
        <v>159</v>
      </c>
      <c r="H498" s="75"/>
      <c r="I498" s="78" t="s">
        <v>80</v>
      </c>
      <c r="J498" s="7" t="n">
        <v>0.896527777777778</v>
      </c>
      <c r="K498" s="7" t="n">
        <v>0.922222222222222</v>
      </c>
      <c r="L498" s="95"/>
      <c r="M498" s="78" t="s">
        <v>2207</v>
      </c>
    </row>
    <row r="499" customFormat="false" ht="15" hidden="false" customHeight="false" outlineLevel="0" collapsed="false">
      <c r="A499" s="70" t="n">
        <v>44095</v>
      </c>
      <c r="B499" s="9" t="s">
        <v>2215</v>
      </c>
      <c r="C499" s="71" t="n">
        <v>330</v>
      </c>
      <c r="D499" s="72" t="s">
        <v>821</v>
      </c>
      <c r="E499" s="73" t="s">
        <v>2216</v>
      </c>
      <c r="F499" s="75" t="s">
        <v>2217</v>
      </c>
      <c r="G499" s="75" t="s">
        <v>159</v>
      </c>
      <c r="H499" s="75"/>
      <c r="I499" s="78" t="s">
        <v>72</v>
      </c>
      <c r="J499" s="7" t="n">
        <v>0.558333333333333</v>
      </c>
      <c r="K499" s="7" t="n">
        <v>0.558333333333333</v>
      </c>
      <c r="L499" s="95"/>
      <c r="M499" s="78" t="s">
        <v>2218</v>
      </c>
    </row>
    <row r="500" customFormat="false" ht="15" hidden="false" customHeight="false" outlineLevel="0" collapsed="false">
      <c r="A500" s="70" t="n">
        <v>44095</v>
      </c>
      <c r="B500" s="9" t="s">
        <v>2219</v>
      </c>
      <c r="C500" s="71" t="n">
        <v>400</v>
      </c>
      <c r="D500" s="72" t="s">
        <v>104</v>
      </c>
      <c r="E500" s="73" t="s">
        <v>2220</v>
      </c>
      <c r="F500" s="75"/>
      <c r="G500" s="75" t="s">
        <v>79</v>
      </c>
      <c r="H500" s="75"/>
      <c r="I500" s="78" t="s">
        <v>80</v>
      </c>
      <c r="J500" s="7" t="n">
        <v>0.327083333333333</v>
      </c>
      <c r="K500" s="7" t="n">
        <v>0.358333333333333</v>
      </c>
      <c r="L500" s="95"/>
      <c r="M500" s="78" t="s">
        <v>2221</v>
      </c>
    </row>
    <row r="501" customFormat="false" ht="15" hidden="false" customHeight="false" outlineLevel="0" collapsed="false">
      <c r="A501" s="70" t="n">
        <v>44095</v>
      </c>
      <c r="B501" s="9" t="s">
        <v>2222</v>
      </c>
      <c r="C501" s="71" t="n">
        <v>450</v>
      </c>
      <c r="D501" s="72" t="s">
        <v>104</v>
      </c>
      <c r="E501" s="73" t="s">
        <v>2223</v>
      </c>
      <c r="F501" s="75"/>
      <c r="G501" s="75" t="s">
        <v>394</v>
      </c>
      <c r="H501" s="75"/>
      <c r="I501" s="78" t="s">
        <v>80</v>
      </c>
      <c r="J501" s="7" t="n">
        <v>0.46875</v>
      </c>
      <c r="K501" s="7" t="n">
        <v>0.49375</v>
      </c>
      <c r="L501" s="95"/>
      <c r="M501" s="78" t="s">
        <v>2224</v>
      </c>
    </row>
    <row r="502" customFormat="false" ht="15" hidden="false" customHeight="false" outlineLevel="0" collapsed="false">
      <c r="A502" s="70" t="n">
        <v>44095</v>
      </c>
      <c r="B502" s="9" t="s">
        <v>2225</v>
      </c>
      <c r="C502" s="71" t="n">
        <v>600</v>
      </c>
      <c r="D502" s="72" t="s">
        <v>104</v>
      </c>
      <c r="E502" s="73" t="s">
        <v>2226</v>
      </c>
      <c r="F502" s="75"/>
      <c r="G502" s="75" t="s">
        <v>113</v>
      </c>
      <c r="H502" s="75"/>
      <c r="I502" s="78" t="s">
        <v>80</v>
      </c>
      <c r="J502" s="7" t="n">
        <v>0.590277777777778</v>
      </c>
      <c r="K502" s="7" t="n">
        <v>0.625</v>
      </c>
      <c r="L502" s="95"/>
      <c r="M502" s="78" t="s">
        <v>2227</v>
      </c>
    </row>
    <row r="503" customFormat="false" ht="15" hidden="false" customHeight="false" outlineLevel="0" collapsed="false">
      <c r="A503" s="70" t="n">
        <v>44096</v>
      </c>
      <c r="B503" s="9" t="s">
        <v>2232</v>
      </c>
      <c r="C503" s="71" t="n">
        <v>380</v>
      </c>
      <c r="D503" s="72" t="s">
        <v>821</v>
      </c>
      <c r="E503" s="73" t="s">
        <v>2233</v>
      </c>
      <c r="F503" s="75" t="s">
        <v>2232</v>
      </c>
      <c r="G503" s="75" t="s">
        <v>100</v>
      </c>
      <c r="H503" s="75"/>
      <c r="I503" s="78" t="s">
        <v>80</v>
      </c>
      <c r="J503" s="7" t="n">
        <v>0.339583333333333</v>
      </c>
      <c r="K503" s="7" t="n">
        <v>0.359722222222222</v>
      </c>
      <c r="L503" s="95"/>
      <c r="M503" s="78" t="s">
        <v>2234</v>
      </c>
    </row>
    <row r="504" customFormat="false" ht="15" hidden="false" customHeight="false" outlineLevel="0" collapsed="false">
      <c r="A504" s="70" t="n">
        <v>44096</v>
      </c>
      <c r="B504" s="9" t="s">
        <v>2235</v>
      </c>
      <c r="C504" s="71" t="n">
        <v>340</v>
      </c>
      <c r="D504" s="72" t="s">
        <v>821</v>
      </c>
      <c r="E504" s="73" t="s">
        <v>2236</v>
      </c>
      <c r="F504" s="75" t="s">
        <v>2237</v>
      </c>
      <c r="G504" s="75" t="s">
        <v>159</v>
      </c>
      <c r="H504" s="75"/>
      <c r="I504" s="78" t="s">
        <v>80</v>
      </c>
      <c r="J504" s="7" t="n">
        <v>0.470138888888889</v>
      </c>
      <c r="K504" s="7" t="n">
        <v>0.527777777777778</v>
      </c>
      <c r="L504" s="95"/>
      <c r="M504" s="78" t="s">
        <v>2239</v>
      </c>
    </row>
    <row r="505" customFormat="false" ht="15" hidden="false" customHeight="false" outlineLevel="0" collapsed="false">
      <c r="A505" s="70" t="n">
        <v>44096</v>
      </c>
      <c r="B505" s="9" t="s">
        <v>1229</v>
      </c>
      <c r="C505" s="71" t="n">
        <v>350</v>
      </c>
      <c r="D505" s="72" t="s">
        <v>104</v>
      </c>
      <c r="E505" s="73" t="s">
        <v>2240</v>
      </c>
      <c r="F505" s="75"/>
      <c r="G505" s="75" t="s">
        <v>79</v>
      </c>
      <c r="H505" s="75"/>
      <c r="I505" s="78" t="s">
        <v>80</v>
      </c>
      <c r="J505" s="7" t="n">
        <v>0.390972222222222</v>
      </c>
      <c r="K505" s="7" t="n">
        <v>0.439583333333333</v>
      </c>
      <c r="L505" s="95"/>
      <c r="M505" s="78" t="s">
        <v>2241</v>
      </c>
    </row>
    <row r="506" customFormat="false" ht="15" hidden="false" customHeight="false" outlineLevel="0" collapsed="false">
      <c r="A506" s="70" t="n">
        <v>44097</v>
      </c>
      <c r="B506" s="9" t="s">
        <v>2201</v>
      </c>
      <c r="C506" s="71" t="n">
        <v>300</v>
      </c>
      <c r="D506" s="72" t="s">
        <v>77</v>
      </c>
      <c r="E506" s="73" t="s">
        <v>2244</v>
      </c>
      <c r="F506" s="75"/>
      <c r="G506" s="75" t="s">
        <v>113</v>
      </c>
      <c r="H506" s="75"/>
      <c r="I506" s="78" t="s">
        <v>80</v>
      </c>
      <c r="J506" s="7" t="n">
        <v>0.440277777777778</v>
      </c>
      <c r="K506" s="7" t="n">
        <v>0.464583333333333</v>
      </c>
      <c r="L506" s="95"/>
      <c r="M506" s="78" t="s">
        <v>2245</v>
      </c>
    </row>
    <row r="507" customFormat="false" ht="15" hidden="false" customHeight="false" outlineLevel="0" collapsed="false">
      <c r="A507" s="70" t="n">
        <v>44097</v>
      </c>
      <c r="B507" s="9" t="s">
        <v>2246</v>
      </c>
      <c r="C507" s="71" t="n">
        <v>420</v>
      </c>
      <c r="D507" s="72" t="s">
        <v>821</v>
      </c>
      <c r="E507" s="73" t="s">
        <v>2247</v>
      </c>
      <c r="F507" s="75" t="s">
        <v>2248</v>
      </c>
      <c r="G507" s="75" t="s">
        <v>113</v>
      </c>
      <c r="H507" s="75"/>
      <c r="I507" s="78" t="s">
        <v>80</v>
      </c>
      <c r="J507" s="7" t="n">
        <v>0.500694444444444</v>
      </c>
      <c r="K507" s="7" t="n">
        <v>0.524305555555556</v>
      </c>
      <c r="L507" s="95"/>
      <c r="M507" s="78" t="s">
        <v>2249</v>
      </c>
    </row>
    <row r="508" customFormat="false" ht="15" hidden="false" customHeight="false" outlineLevel="0" collapsed="false">
      <c r="A508" s="70" t="n">
        <v>44097</v>
      </c>
      <c r="B508" s="9" t="s">
        <v>982</v>
      </c>
      <c r="C508" s="71" t="n">
        <v>350</v>
      </c>
      <c r="D508" s="72" t="s">
        <v>104</v>
      </c>
      <c r="E508" s="73" t="s">
        <v>983</v>
      </c>
      <c r="F508" s="75"/>
      <c r="G508" s="75" t="s">
        <v>113</v>
      </c>
      <c r="H508" s="75"/>
      <c r="I508" s="78" t="s">
        <v>80</v>
      </c>
      <c r="J508" s="7" t="n">
        <v>0.616666666666667</v>
      </c>
      <c r="K508" s="7" t="n">
        <v>0.725</v>
      </c>
      <c r="L508" s="95"/>
      <c r="M508" s="78" t="s">
        <v>984</v>
      </c>
    </row>
    <row r="509" customFormat="false" ht="15" hidden="false" customHeight="false" outlineLevel="0" collapsed="false">
      <c r="A509" s="70" t="n">
        <v>44098</v>
      </c>
      <c r="B509" s="9" t="s">
        <v>2025</v>
      </c>
      <c r="C509" s="71" t="n">
        <v>300</v>
      </c>
      <c r="D509" s="72" t="s">
        <v>77</v>
      </c>
      <c r="E509" s="73" t="s">
        <v>2252</v>
      </c>
      <c r="F509" s="75"/>
      <c r="G509" s="75" t="s">
        <v>187</v>
      </c>
      <c r="H509" s="75"/>
      <c r="I509" s="78" t="s">
        <v>80</v>
      </c>
      <c r="J509" s="7" t="n">
        <v>0.398611111111111</v>
      </c>
      <c r="K509" s="7" t="n">
        <v>0.415277777777778</v>
      </c>
      <c r="L509" s="95"/>
      <c r="M509" s="78" t="s">
        <v>2253</v>
      </c>
    </row>
    <row r="510" customFormat="false" ht="15" hidden="false" customHeight="false" outlineLevel="0" collapsed="false">
      <c r="A510" s="70" t="n">
        <v>44098</v>
      </c>
      <c r="B510" s="9" t="s">
        <v>2254</v>
      </c>
      <c r="C510" s="71" t="n">
        <v>300</v>
      </c>
      <c r="D510" s="72" t="s">
        <v>821</v>
      </c>
      <c r="E510" s="73" t="s">
        <v>2255</v>
      </c>
      <c r="F510" s="75" t="s">
        <v>1421</v>
      </c>
      <c r="G510" s="75" t="s">
        <v>183</v>
      </c>
      <c r="H510" s="75"/>
      <c r="I510" s="78" t="s">
        <v>80</v>
      </c>
      <c r="J510" s="7" t="n">
        <v>0.485416666666667</v>
      </c>
      <c r="K510" s="7" t="n">
        <v>0.488888888888889</v>
      </c>
      <c r="L510" s="95"/>
      <c r="M510" s="78" t="s">
        <v>1422</v>
      </c>
    </row>
    <row r="511" customFormat="false" ht="15" hidden="false" customHeight="false" outlineLevel="0" collapsed="false">
      <c r="A511" s="70" t="n">
        <v>44099</v>
      </c>
      <c r="B511" s="9" t="s">
        <v>2265</v>
      </c>
      <c r="C511" s="71" t="n">
        <v>320</v>
      </c>
      <c r="D511" s="72" t="s">
        <v>821</v>
      </c>
      <c r="E511" s="73" t="s">
        <v>2266</v>
      </c>
      <c r="F511" s="75" t="s">
        <v>2267</v>
      </c>
      <c r="G511" s="75" t="s">
        <v>100</v>
      </c>
      <c r="H511" s="75"/>
      <c r="I511" s="78" t="s">
        <v>80</v>
      </c>
      <c r="J511" s="7" t="n">
        <v>0.6625</v>
      </c>
      <c r="K511" s="7" t="n">
        <v>0.698611111111111</v>
      </c>
      <c r="L511" s="95"/>
      <c r="M511" s="78" t="s">
        <v>2268</v>
      </c>
    </row>
    <row r="512" customFormat="false" ht="15" hidden="false" customHeight="false" outlineLevel="0" collapsed="false">
      <c r="A512" s="70" t="n">
        <v>44099</v>
      </c>
      <c r="B512" s="9" t="s">
        <v>1507</v>
      </c>
      <c r="C512" s="71" t="n">
        <v>350</v>
      </c>
      <c r="D512" s="72" t="s">
        <v>104</v>
      </c>
      <c r="E512" s="73" t="s">
        <v>2269</v>
      </c>
      <c r="F512" s="75"/>
      <c r="G512" s="75" t="s">
        <v>85</v>
      </c>
      <c r="H512" s="75"/>
      <c r="I512" s="78" t="s">
        <v>80</v>
      </c>
      <c r="J512" s="7" t="n">
        <v>0.429166666666667</v>
      </c>
      <c r="K512" s="7" t="n">
        <v>0.434722222222222</v>
      </c>
      <c r="L512" s="95"/>
      <c r="M512" s="78" t="s">
        <v>2270</v>
      </c>
    </row>
    <row r="513" customFormat="false" ht="15" hidden="false" customHeight="false" outlineLevel="0" collapsed="false">
      <c r="A513" s="70" t="n">
        <v>44099</v>
      </c>
      <c r="B513" s="9" t="s">
        <v>1448</v>
      </c>
      <c r="C513" s="71" t="n">
        <v>400</v>
      </c>
      <c r="D513" s="72" t="s">
        <v>104</v>
      </c>
      <c r="E513" s="73" t="s">
        <v>2271</v>
      </c>
      <c r="F513" s="75"/>
      <c r="G513" s="75" t="s">
        <v>131</v>
      </c>
      <c r="H513" s="75"/>
      <c r="I513" s="78" t="s">
        <v>80</v>
      </c>
      <c r="J513" s="7" t="n">
        <v>0.50625</v>
      </c>
      <c r="K513" s="7" t="n">
        <v>0.538194444444444</v>
      </c>
      <c r="L513" s="95"/>
      <c r="M513" s="78" t="s">
        <v>2272</v>
      </c>
      <c r="N513" s="0" t="s">
        <v>2273</v>
      </c>
    </row>
    <row r="514" customFormat="false" ht="15" hidden="false" customHeight="false" outlineLevel="0" collapsed="false">
      <c r="A514" s="70" t="n">
        <v>44099</v>
      </c>
      <c r="B514" s="9" t="s">
        <v>1504</v>
      </c>
      <c r="C514" s="71" t="n">
        <v>300</v>
      </c>
      <c r="D514" s="72" t="s">
        <v>104</v>
      </c>
      <c r="E514" s="73" t="s">
        <v>669</v>
      </c>
      <c r="F514" s="75"/>
      <c r="G514" s="75" t="s">
        <v>113</v>
      </c>
      <c r="H514" s="75"/>
      <c r="I514" s="78" t="s">
        <v>80</v>
      </c>
      <c r="J514" s="7" t="n">
        <v>0.602083333333333</v>
      </c>
      <c r="K514" s="7" t="n">
        <v>0.636111111111111</v>
      </c>
      <c r="L514" s="95"/>
      <c r="M514" s="78" t="s">
        <v>670</v>
      </c>
    </row>
    <row r="515" customFormat="false" ht="15" hidden="false" customHeight="false" outlineLevel="0" collapsed="false">
      <c r="A515" s="70" t="n">
        <v>44100</v>
      </c>
      <c r="B515" s="9" t="s">
        <v>2276</v>
      </c>
      <c r="C515" s="71" t="n">
        <v>300</v>
      </c>
      <c r="D515" s="72" t="s">
        <v>77</v>
      </c>
      <c r="E515" s="73" t="s">
        <v>2277</v>
      </c>
      <c r="F515" s="75"/>
      <c r="G515" s="75" t="s">
        <v>187</v>
      </c>
      <c r="H515" s="75"/>
      <c r="I515" s="78" t="s">
        <v>80</v>
      </c>
      <c r="J515" s="7" t="n">
        <v>0.407638888888889</v>
      </c>
      <c r="K515" s="7" t="n">
        <v>0.435416666666667</v>
      </c>
      <c r="L515" s="95"/>
      <c r="M515" s="78" t="s">
        <v>2278</v>
      </c>
    </row>
    <row r="516" customFormat="false" ht="15" hidden="false" customHeight="false" outlineLevel="0" collapsed="false">
      <c r="A516" s="70" t="n">
        <v>44100</v>
      </c>
      <c r="B516" s="9" t="s">
        <v>2279</v>
      </c>
      <c r="C516" s="71" t="n">
        <v>300</v>
      </c>
      <c r="D516" s="72" t="s">
        <v>821</v>
      </c>
      <c r="E516" s="73" t="s">
        <v>2280</v>
      </c>
      <c r="F516" s="75" t="s">
        <v>2281</v>
      </c>
      <c r="G516" s="75" t="s">
        <v>159</v>
      </c>
      <c r="H516" s="75"/>
      <c r="I516" s="78" t="s">
        <v>80</v>
      </c>
      <c r="J516" s="7" t="n">
        <v>0.475</v>
      </c>
      <c r="K516" s="7" t="n">
        <v>0.490972222222222</v>
      </c>
      <c r="L516" s="95"/>
      <c r="M516" s="78" t="s">
        <v>2282</v>
      </c>
    </row>
    <row r="517" customFormat="false" ht="15" hidden="false" customHeight="false" outlineLevel="0" collapsed="false">
      <c r="A517" s="70" t="n">
        <v>44100</v>
      </c>
      <c r="B517" s="9" t="s">
        <v>2283</v>
      </c>
      <c r="C517" s="71" t="n">
        <v>300</v>
      </c>
      <c r="D517" s="72" t="s">
        <v>821</v>
      </c>
      <c r="E517" s="73" t="s">
        <v>2284</v>
      </c>
      <c r="F517" s="75" t="s">
        <v>2285</v>
      </c>
      <c r="G517" s="75" t="s">
        <v>183</v>
      </c>
      <c r="H517" s="75"/>
      <c r="I517" s="78" t="s">
        <v>80</v>
      </c>
      <c r="J517" s="7" t="n">
        <v>0.6125</v>
      </c>
      <c r="K517" s="7" t="n">
        <v>0.615972222222222</v>
      </c>
      <c r="L517" s="95"/>
      <c r="M517" s="78" t="s">
        <v>2286</v>
      </c>
    </row>
    <row r="518" customFormat="false" ht="15" hidden="false" customHeight="false" outlineLevel="0" collapsed="false">
      <c r="A518" s="70" t="n">
        <v>44100</v>
      </c>
      <c r="B518" s="9" t="s">
        <v>2287</v>
      </c>
      <c r="C518" s="71" t="n">
        <v>300</v>
      </c>
      <c r="D518" s="72" t="s">
        <v>104</v>
      </c>
      <c r="E518" s="73" t="s">
        <v>2288</v>
      </c>
      <c r="F518" s="75"/>
      <c r="G518" s="75" t="s">
        <v>187</v>
      </c>
      <c r="H518" s="75"/>
      <c r="I518" s="78" t="s">
        <v>80</v>
      </c>
      <c r="J518" s="7" t="n">
        <v>0.372916666666667</v>
      </c>
      <c r="K518" s="7" t="n">
        <v>0.392361111111111</v>
      </c>
      <c r="L518" s="95"/>
      <c r="M518" s="78" t="s">
        <v>2289</v>
      </c>
    </row>
    <row r="519" customFormat="false" ht="15" hidden="false" customHeight="false" outlineLevel="0" collapsed="false">
      <c r="A519" s="70" t="n">
        <v>44102</v>
      </c>
      <c r="B519" s="9" t="s">
        <v>2296</v>
      </c>
      <c r="C519" s="71" t="n">
        <v>350</v>
      </c>
      <c r="D519" s="72" t="s">
        <v>104</v>
      </c>
      <c r="E519" s="73" t="s">
        <v>2297</v>
      </c>
      <c r="F519" s="75"/>
      <c r="G519" s="75" t="s">
        <v>876</v>
      </c>
      <c r="H519" s="75"/>
      <c r="I519" s="78" t="s">
        <v>80</v>
      </c>
      <c r="J519" s="7" t="n">
        <v>0.600694444444444</v>
      </c>
      <c r="K519" s="7" t="n">
        <v>0.615277777777778</v>
      </c>
      <c r="L519" s="95"/>
      <c r="M519" s="78" t="s">
        <v>2298</v>
      </c>
    </row>
    <row r="520" customFormat="false" ht="15" hidden="false" customHeight="false" outlineLevel="0" collapsed="false">
      <c r="A520" s="70" t="n">
        <v>44103</v>
      </c>
      <c r="B520" s="9" t="s">
        <v>2301</v>
      </c>
      <c r="C520" s="71" t="n">
        <v>400</v>
      </c>
      <c r="D520" s="72" t="s">
        <v>77</v>
      </c>
      <c r="E520" s="73" t="s">
        <v>2302</v>
      </c>
      <c r="F520" s="75"/>
      <c r="G520" s="75" t="s">
        <v>100</v>
      </c>
      <c r="H520" s="75"/>
      <c r="I520" s="78" t="s">
        <v>80</v>
      </c>
      <c r="J520" s="7" t="n">
        <v>0.428472222222222</v>
      </c>
      <c r="K520" s="7" t="n">
        <v>0.448611111111111</v>
      </c>
      <c r="L520" s="95"/>
      <c r="M520" s="78" t="s">
        <v>2303</v>
      </c>
    </row>
    <row r="521" customFormat="false" ht="15" hidden="false" customHeight="false" outlineLevel="0" collapsed="false">
      <c r="A521" s="70" t="n">
        <v>44103</v>
      </c>
      <c r="B521" s="9" t="s">
        <v>1980</v>
      </c>
      <c r="C521" s="71" t="n">
        <v>400</v>
      </c>
      <c r="D521" s="72" t="s">
        <v>77</v>
      </c>
      <c r="E521" s="73" t="s">
        <v>2304</v>
      </c>
      <c r="F521" s="75"/>
      <c r="G521" s="75" t="s">
        <v>113</v>
      </c>
      <c r="H521" s="75"/>
      <c r="I521" s="78" t="s">
        <v>80</v>
      </c>
      <c r="J521" s="7" t="n">
        <v>0.718055555555556</v>
      </c>
      <c r="K521" s="7" t="n">
        <v>0.760416666666667</v>
      </c>
      <c r="L521" s="95"/>
      <c r="M521" s="78" t="s">
        <v>2305</v>
      </c>
      <c r="N521" s="0" t="s">
        <v>2315</v>
      </c>
    </row>
    <row r="522" customFormat="false" ht="15" hidden="false" customHeight="false" outlineLevel="0" collapsed="false">
      <c r="A522" s="70" t="n">
        <v>44103</v>
      </c>
      <c r="B522" s="9" t="s">
        <v>2306</v>
      </c>
      <c r="C522" s="71" t="n">
        <v>400</v>
      </c>
      <c r="D522" s="72" t="s">
        <v>821</v>
      </c>
      <c r="E522" s="73" t="s">
        <v>2307</v>
      </c>
      <c r="F522" s="75" t="s">
        <v>2308</v>
      </c>
      <c r="G522" s="75" t="s">
        <v>100</v>
      </c>
      <c r="H522" s="75"/>
      <c r="I522" s="78" t="s">
        <v>80</v>
      </c>
      <c r="J522" s="7" t="n">
        <v>0.633333333333333</v>
      </c>
      <c r="K522" s="7" t="n">
        <v>0.659027777777778</v>
      </c>
      <c r="L522" s="95"/>
      <c r="M522" s="78" t="s">
        <v>2309</v>
      </c>
    </row>
    <row r="523" customFormat="false" ht="15" hidden="false" customHeight="false" outlineLevel="0" collapsed="false">
      <c r="A523" s="70" t="n">
        <v>44103</v>
      </c>
      <c r="B523" s="9" t="s">
        <v>2310</v>
      </c>
      <c r="C523" s="71" t="n">
        <v>300</v>
      </c>
      <c r="D523" s="72" t="s">
        <v>821</v>
      </c>
      <c r="E523" s="73" t="s">
        <v>2311</v>
      </c>
      <c r="F523" s="75" t="s">
        <v>2312</v>
      </c>
      <c r="G523" s="75" t="s">
        <v>228</v>
      </c>
      <c r="H523" s="75" t="s">
        <v>2313</v>
      </c>
      <c r="I523" s="78" t="s">
        <v>72</v>
      </c>
      <c r="J523" s="7" t="n">
        <v>0.869444444444444</v>
      </c>
      <c r="K523" s="7" t="n">
        <v>0.869444444444444</v>
      </c>
      <c r="L523" s="95"/>
      <c r="M523" s="78" t="s">
        <v>2314</v>
      </c>
    </row>
    <row r="524" customFormat="false" ht="15" hidden="false" customHeight="false" outlineLevel="0" collapsed="false">
      <c r="A524" s="70" t="n">
        <v>44103</v>
      </c>
      <c r="B524" s="9" t="s">
        <v>2201</v>
      </c>
      <c r="C524" s="71" t="n">
        <v>450</v>
      </c>
      <c r="D524" s="72" t="s">
        <v>104</v>
      </c>
      <c r="E524" s="73" t="s">
        <v>1129</v>
      </c>
      <c r="F524" s="75"/>
      <c r="G524" s="75" t="s">
        <v>113</v>
      </c>
      <c r="H524" s="75"/>
      <c r="I524" s="78" t="s">
        <v>80</v>
      </c>
      <c r="J524" s="7" t="n">
        <v>0.561111111111111</v>
      </c>
      <c r="K524" s="7" t="n">
        <v>0.611805555555556</v>
      </c>
      <c r="L524" s="95"/>
      <c r="M524" s="78" t="s">
        <v>1130</v>
      </c>
    </row>
    <row r="525" customFormat="false" ht="15" hidden="false" customHeight="false" outlineLevel="0" collapsed="false">
      <c r="A525" s="70" t="n">
        <v>44103</v>
      </c>
      <c r="B525" s="9" t="s">
        <v>2316</v>
      </c>
      <c r="C525" s="71" t="n">
        <v>300</v>
      </c>
      <c r="D525" s="72" t="s">
        <v>104</v>
      </c>
      <c r="E525" s="73" t="s">
        <v>2317</v>
      </c>
      <c r="F525" s="75"/>
      <c r="G525" s="75" t="s">
        <v>187</v>
      </c>
      <c r="H525" s="75"/>
      <c r="I525" s="78" t="s">
        <v>80</v>
      </c>
      <c r="J525" s="7" t="n">
        <v>0.853472222222222</v>
      </c>
      <c r="K525" s="7" t="n">
        <v>0.869444444444444</v>
      </c>
      <c r="L525" s="95"/>
      <c r="M525" s="78" t="s">
        <v>2318</v>
      </c>
    </row>
    <row r="526" customFormat="false" ht="15" hidden="false" customHeight="false" outlineLevel="0" collapsed="false">
      <c r="A526" s="70" t="n">
        <v>44104</v>
      </c>
      <c r="B526" s="9" t="s">
        <v>1980</v>
      </c>
      <c r="C526" s="71" t="n">
        <v>400</v>
      </c>
      <c r="D526" s="72" t="s">
        <v>77</v>
      </c>
      <c r="E526" s="73" t="s">
        <v>2321</v>
      </c>
      <c r="F526" s="75"/>
      <c r="G526" s="75" t="s">
        <v>113</v>
      </c>
      <c r="H526" s="75"/>
      <c r="I526" s="78" t="s">
        <v>80</v>
      </c>
      <c r="J526" s="7" t="n">
        <v>0.756944444444444</v>
      </c>
      <c r="K526" s="7" t="n">
        <v>0.809027777777778</v>
      </c>
      <c r="L526" s="95"/>
      <c r="M526" s="78" t="s">
        <v>2322</v>
      </c>
    </row>
    <row r="527" customFormat="false" ht="15" hidden="false" customHeight="false" outlineLevel="0" collapsed="false">
      <c r="A527" s="70" t="n">
        <v>44104</v>
      </c>
      <c r="B527" s="9" t="s">
        <v>2323</v>
      </c>
      <c r="C527" s="71" t="n">
        <v>400</v>
      </c>
      <c r="D527" s="72" t="s">
        <v>821</v>
      </c>
      <c r="E527" s="73" t="s">
        <v>2324</v>
      </c>
      <c r="F527" s="75" t="s">
        <v>2325</v>
      </c>
      <c r="G527" s="75" t="s">
        <v>131</v>
      </c>
      <c r="H527" s="75"/>
      <c r="I527" s="78" t="s">
        <v>80</v>
      </c>
      <c r="J527" s="7" t="n">
        <v>0.6625</v>
      </c>
      <c r="K527" s="7" t="n">
        <v>0.69375</v>
      </c>
      <c r="L527" s="95"/>
      <c r="M527" s="78" t="s">
        <v>2326</v>
      </c>
    </row>
    <row r="528" customFormat="false" ht="15" hidden="false" customHeight="false" outlineLevel="0" collapsed="false">
      <c r="A528" s="70" t="n">
        <v>44104</v>
      </c>
      <c r="B528" s="9" t="s">
        <v>2327</v>
      </c>
      <c r="C528" s="71" t="n">
        <v>400</v>
      </c>
      <c r="D528" s="72" t="s">
        <v>104</v>
      </c>
      <c r="E528" s="73" t="s">
        <v>2328</v>
      </c>
      <c r="F528" s="75"/>
      <c r="G528" s="75" t="s">
        <v>113</v>
      </c>
      <c r="H528" s="75"/>
      <c r="I528" s="78" t="s">
        <v>80</v>
      </c>
      <c r="J528" s="7" t="n">
        <v>0.359722222222222</v>
      </c>
      <c r="K528" s="7" t="n">
        <v>0.383333333333333</v>
      </c>
      <c r="L528" s="95"/>
      <c r="M528" s="78" t="s">
        <v>2329</v>
      </c>
    </row>
    <row r="529" customFormat="false" ht="15" hidden="false" customHeight="false" outlineLevel="0" collapsed="false">
      <c r="A529" s="70" t="n">
        <v>44104</v>
      </c>
      <c r="B529" s="9" t="s">
        <v>2330</v>
      </c>
      <c r="C529" s="71" t="n">
        <v>400</v>
      </c>
      <c r="D529" s="72" t="s">
        <v>104</v>
      </c>
      <c r="E529" s="73" t="s">
        <v>2331</v>
      </c>
      <c r="F529" s="75"/>
      <c r="G529" s="75" t="s">
        <v>79</v>
      </c>
      <c r="H529" s="75"/>
      <c r="I529" s="78" t="s">
        <v>80</v>
      </c>
      <c r="J529" s="7" t="n">
        <v>0.479166666666667</v>
      </c>
      <c r="K529" s="7" t="n">
        <v>0.548611111111111</v>
      </c>
      <c r="L529" s="95"/>
      <c r="M529" s="78" t="s">
        <v>2332</v>
      </c>
    </row>
    <row r="530" customFormat="false" ht="15" hidden="false" customHeight="false" outlineLevel="0" collapsed="false">
      <c r="A530" s="70" t="n">
        <v>44105</v>
      </c>
      <c r="B530" s="9" t="s">
        <v>2334</v>
      </c>
      <c r="C530" s="71" t="n">
        <v>300</v>
      </c>
      <c r="D530" s="72" t="s">
        <v>77</v>
      </c>
      <c r="E530" s="73" t="s">
        <v>2335</v>
      </c>
      <c r="F530" s="75"/>
      <c r="G530" s="75" t="s">
        <v>183</v>
      </c>
      <c r="H530" s="75"/>
      <c r="I530" s="78" t="s">
        <v>80</v>
      </c>
      <c r="J530" s="7" t="n">
        <v>0.365277777777778</v>
      </c>
      <c r="K530" s="7" t="n">
        <v>0.39375</v>
      </c>
      <c r="L530" s="95"/>
      <c r="M530" s="78" t="s">
        <v>2336</v>
      </c>
    </row>
    <row r="531" customFormat="false" ht="15" hidden="false" customHeight="false" outlineLevel="0" collapsed="false">
      <c r="A531" s="70" t="n">
        <v>44105</v>
      </c>
      <c r="B531" s="9" t="s">
        <v>2337</v>
      </c>
      <c r="C531" s="71" t="n">
        <v>300</v>
      </c>
      <c r="D531" s="72" t="s">
        <v>77</v>
      </c>
      <c r="E531" s="73" t="s">
        <v>2338</v>
      </c>
      <c r="F531" s="75"/>
      <c r="G531" s="75" t="s">
        <v>187</v>
      </c>
      <c r="H531" s="75"/>
      <c r="I531" s="78" t="s">
        <v>80</v>
      </c>
      <c r="J531" s="7" t="n">
        <v>0.775</v>
      </c>
      <c r="K531" s="7" t="n">
        <v>0.790972222222222</v>
      </c>
      <c r="L531" s="95"/>
      <c r="M531" s="78" t="s">
        <v>2339</v>
      </c>
    </row>
    <row r="532" customFormat="false" ht="15" hidden="false" customHeight="false" outlineLevel="0" collapsed="false">
      <c r="A532" s="70" t="n">
        <v>44105</v>
      </c>
      <c r="B532" s="9" t="s">
        <v>2341</v>
      </c>
      <c r="C532" s="71" t="n">
        <v>400</v>
      </c>
      <c r="D532" s="72" t="s">
        <v>77</v>
      </c>
      <c r="E532" s="73" t="s">
        <v>2342</v>
      </c>
      <c r="F532" s="75"/>
      <c r="G532" s="75" t="s">
        <v>113</v>
      </c>
      <c r="H532" s="75"/>
      <c r="I532" s="78" t="s">
        <v>80</v>
      </c>
      <c r="J532" s="7" t="n">
        <v>0.959027777777778</v>
      </c>
      <c r="K532" s="7" t="n">
        <v>0.978472222222222</v>
      </c>
      <c r="L532" s="95"/>
      <c r="M532" s="78" t="s">
        <v>2343</v>
      </c>
      <c r="N532" s="0" t="s">
        <v>2345</v>
      </c>
    </row>
    <row r="533" customFormat="false" ht="15" hidden="false" customHeight="false" outlineLevel="0" collapsed="false">
      <c r="A533" s="70" t="n">
        <v>44105</v>
      </c>
      <c r="B533" s="9" t="s">
        <v>2344</v>
      </c>
      <c r="C533" s="71" t="n">
        <v>300</v>
      </c>
      <c r="D533" s="72" t="s">
        <v>104</v>
      </c>
      <c r="E533" s="73" t="s">
        <v>1413</v>
      </c>
      <c r="F533" s="75"/>
      <c r="G533" s="75" t="s">
        <v>100</v>
      </c>
      <c r="H533" s="75"/>
      <c r="I533" s="78" t="s">
        <v>80</v>
      </c>
      <c r="J533" s="7" t="n">
        <v>0.674305555555556</v>
      </c>
      <c r="K533" s="7" t="n">
        <v>0.695138888888889</v>
      </c>
      <c r="L533" s="95"/>
      <c r="M533" s="78" t="s">
        <v>1414</v>
      </c>
      <c r="N533" s="0" t="s">
        <v>2348</v>
      </c>
    </row>
    <row r="534" customFormat="false" ht="15" hidden="false" customHeight="false" outlineLevel="0" collapsed="false">
      <c r="A534" s="70" t="n">
        <v>44105</v>
      </c>
      <c r="B534" s="9" t="s">
        <v>1346</v>
      </c>
      <c r="C534" s="124" t="n">
        <v>300</v>
      </c>
      <c r="D534" s="144" t="s">
        <v>104</v>
      </c>
      <c r="E534" s="73" t="s">
        <v>2346</v>
      </c>
      <c r="F534" s="75" t="s">
        <v>1348</v>
      </c>
      <c r="G534" s="75" t="s">
        <v>187</v>
      </c>
      <c r="H534" s="75"/>
      <c r="I534" s="78" t="s">
        <v>80</v>
      </c>
      <c r="J534" s="7" t="n">
        <v>0.708333333333333</v>
      </c>
      <c r="K534" s="7" t="n">
        <v>0.715972222222222</v>
      </c>
      <c r="L534" s="95"/>
      <c r="M534" s="78" t="s">
        <v>2347</v>
      </c>
      <c r="N534" s="0" t="s">
        <v>2351</v>
      </c>
    </row>
    <row r="535" customFormat="false" ht="15" hidden="false" customHeight="false" outlineLevel="0" collapsed="false">
      <c r="A535" s="70" t="n">
        <v>44105</v>
      </c>
      <c r="B535" s="9" t="s">
        <v>2337</v>
      </c>
      <c r="C535" s="71" t="n">
        <v>300</v>
      </c>
      <c r="D535" s="72" t="s">
        <v>104</v>
      </c>
      <c r="E535" s="73" t="s">
        <v>2349</v>
      </c>
      <c r="F535" s="75"/>
      <c r="G535" s="75" t="s">
        <v>187</v>
      </c>
      <c r="H535" s="75"/>
      <c r="I535" s="78" t="s">
        <v>80</v>
      </c>
      <c r="J535" s="7" t="n">
        <v>0.729861111111111</v>
      </c>
      <c r="K535" s="7" t="n">
        <v>0.738888888888889</v>
      </c>
      <c r="L535" s="95"/>
      <c r="M535" s="78" t="s">
        <v>2350</v>
      </c>
      <c r="N535" s="0" t="s">
        <v>2340</v>
      </c>
    </row>
    <row r="536" customFormat="false" ht="15" hidden="false" customHeight="false" outlineLevel="0" collapsed="false">
      <c r="A536" s="70" t="n">
        <v>44105</v>
      </c>
      <c r="B536" s="9" t="s">
        <v>1701</v>
      </c>
      <c r="C536" s="71" t="n">
        <v>450</v>
      </c>
      <c r="D536" s="72" t="s">
        <v>69</v>
      </c>
      <c r="E536" s="73" t="s">
        <v>2352</v>
      </c>
      <c r="F536" s="75" t="s">
        <v>1703</v>
      </c>
      <c r="G536" s="75" t="s">
        <v>79</v>
      </c>
      <c r="H536" s="75"/>
      <c r="I536" s="78" t="s">
        <v>80</v>
      </c>
      <c r="J536" s="7" t="n">
        <v>0.483333333333333</v>
      </c>
      <c r="K536" s="7" t="n">
        <v>0.497916666666667</v>
      </c>
      <c r="L536" s="95"/>
      <c r="M536" s="78" t="s">
        <v>1704</v>
      </c>
    </row>
    <row r="537" customFormat="false" ht="15" hidden="false" customHeight="false" outlineLevel="0" collapsed="false">
      <c r="A537" s="70" t="n">
        <v>44106</v>
      </c>
      <c r="B537" s="9" t="s">
        <v>1180</v>
      </c>
      <c r="C537" s="71" t="n">
        <v>400</v>
      </c>
      <c r="D537" s="72" t="s">
        <v>77</v>
      </c>
      <c r="E537" s="73" t="s">
        <v>2360</v>
      </c>
      <c r="F537" s="75"/>
      <c r="G537" s="75" t="s">
        <v>113</v>
      </c>
      <c r="H537" s="75"/>
      <c r="I537" s="78" t="s">
        <v>80</v>
      </c>
      <c r="J537" s="7" t="n">
        <v>0.570138888888889</v>
      </c>
      <c r="K537" s="7" t="n">
        <v>0.572916666666667</v>
      </c>
      <c r="L537" s="95"/>
      <c r="M537" s="78" t="s">
        <v>2361</v>
      </c>
    </row>
    <row r="538" customFormat="false" ht="15" hidden="false" customHeight="false" outlineLevel="0" collapsed="false">
      <c r="A538" s="70" t="n">
        <v>44106</v>
      </c>
      <c r="B538" s="9" t="s">
        <v>131</v>
      </c>
      <c r="C538" s="71" t="n">
        <v>450</v>
      </c>
      <c r="D538" s="72" t="s">
        <v>77</v>
      </c>
      <c r="E538" s="73" t="s">
        <v>2362</v>
      </c>
      <c r="F538" s="75"/>
      <c r="G538" s="75" t="s">
        <v>131</v>
      </c>
      <c r="H538" s="75"/>
      <c r="I538" s="78" t="s">
        <v>80</v>
      </c>
      <c r="J538" s="7" t="n">
        <v>0.725</v>
      </c>
      <c r="K538" s="7" t="n">
        <v>0.748611111111111</v>
      </c>
      <c r="L538" s="95"/>
      <c r="M538" s="78" t="s">
        <v>2363</v>
      </c>
    </row>
    <row r="539" customFormat="false" ht="15" hidden="false" customHeight="false" outlineLevel="0" collapsed="false">
      <c r="A539" s="70" t="n">
        <v>44106</v>
      </c>
      <c r="B539" s="9" t="s">
        <v>1706</v>
      </c>
      <c r="C539" s="71" t="n">
        <v>500</v>
      </c>
      <c r="D539" s="72" t="s">
        <v>821</v>
      </c>
      <c r="E539" s="73" t="s">
        <v>1707</v>
      </c>
      <c r="F539" s="75" t="s">
        <v>1708</v>
      </c>
      <c r="G539" s="75" t="s">
        <v>1227</v>
      </c>
      <c r="H539" s="75"/>
      <c r="I539" s="78" t="s">
        <v>80</v>
      </c>
      <c r="J539" s="7" t="n">
        <v>0.379166666666667</v>
      </c>
      <c r="K539" s="7" t="n">
        <v>0.41875</v>
      </c>
      <c r="L539" s="95"/>
      <c r="M539" s="78" t="s">
        <v>1709</v>
      </c>
    </row>
    <row r="540" customFormat="false" ht="15" hidden="false" customHeight="false" outlineLevel="0" collapsed="false">
      <c r="A540" s="70" t="n">
        <v>44107</v>
      </c>
      <c r="B540" s="9" t="s">
        <v>2368</v>
      </c>
      <c r="C540" s="71" t="n">
        <v>500</v>
      </c>
      <c r="D540" s="72" t="s">
        <v>821</v>
      </c>
      <c r="E540" s="73" t="s">
        <v>2369</v>
      </c>
      <c r="F540" s="75" t="s">
        <v>2370</v>
      </c>
      <c r="G540" s="75" t="s">
        <v>1227</v>
      </c>
      <c r="H540" s="75"/>
      <c r="I540" s="78" t="s">
        <v>80</v>
      </c>
      <c r="J540" s="7" t="n">
        <v>0.595833333333333</v>
      </c>
      <c r="K540" s="7" t="n">
        <v>0.647916666666667</v>
      </c>
      <c r="L540" s="95"/>
      <c r="M540" s="78" t="s">
        <v>2371</v>
      </c>
    </row>
    <row r="541" customFormat="false" ht="15" hidden="false" customHeight="false" outlineLevel="0" collapsed="false">
      <c r="A541" s="70" t="n">
        <v>44107</v>
      </c>
      <c r="B541" s="9" t="s">
        <v>2372</v>
      </c>
      <c r="C541" s="71" t="n">
        <v>400</v>
      </c>
      <c r="D541" s="72" t="s">
        <v>104</v>
      </c>
      <c r="E541" s="73" t="s">
        <v>2373</v>
      </c>
      <c r="F541" s="75"/>
      <c r="G541" s="75" t="s">
        <v>1720</v>
      </c>
      <c r="H541" s="75"/>
      <c r="I541" s="78" t="s">
        <v>80</v>
      </c>
      <c r="J541" s="7" t="n">
        <v>0.273611111111111</v>
      </c>
      <c r="K541" s="7" t="n">
        <v>0.279166666666667</v>
      </c>
      <c r="L541" s="95"/>
      <c r="M541" s="78" t="s">
        <v>2374</v>
      </c>
    </row>
    <row r="542" customFormat="false" ht="15" hidden="false" customHeight="false" outlineLevel="0" collapsed="false">
      <c r="A542" s="70" t="n">
        <v>44107</v>
      </c>
      <c r="B542" s="9" t="s">
        <v>1941</v>
      </c>
      <c r="C542" s="71" t="n">
        <v>300</v>
      </c>
      <c r="D542" s="72" t="s">
        <v>104</v>
      </c>
      <c r="E542" s="73" t="s">
        <v>2375</v>
      </c>
      <c r="F542" s="75"/>
      <c r="G542" s="75" t="s">
        <v>159</v>
      </c>
      <c r="H542" s="75"/>
      <c r="I542" s="78" t="s">
        <v>80</v>
      </c>
      <c r="J542" s="7" t="n">
        <v>0.429861111111111</v>
      </c>
      <c r="K542" s="7" t="n">
        <v>0.441666666666667</v>
      </c>
      <c r="L542" s="95"/>
      <c r="M542" s="78" t="s">
        <v>2376</v>
      </c>
    </row>
    <row r="543" customFormat="false" ht="15" hidden="false" customHeight="false" outlineLevel="0" collapsed="false">
      <c r="A543" s="70" t="n">
        <v>44107</v>
      </c>
      <c r="B543" s="9" t="s">
        <v>2377</v>
      </c>
      <c r="C543" s="71" t="n">
        <v>400</v>
      </c>
      <c r="D543" s="72" t="s">
        <v>104</v>
      </c>
      <c r="E543" s="73" t="s">
        <v>2015</v>
      </c>
      <c r="F543" s="75"/>
      <c r="G543" s="75" t="s">
        <v>113</v>
      </c>
      <c r="H543" s="75"/>
      <c r="I543" s="78" t="s">
        <v>80</v>
      </c>
      <c r="J543" s="7" t="n">
        <v>0.521527777777778</v>
      </c>
      <c r="K543" s="7" t="n">
        <v>0.522916666666667</v>
      </c>
      <c r="L543" s="95"/>
      <c r="M543" s="78" t="s">
        <v>2016</v>
      </c>
      <c r="N543" s="0" t="s">
        <v>2378</v>
      </c>
    </row>
    <row r="544" customFormat="false" ht="15" hidden="false" customHeight="false" outlineLevel="0" collapsed="false">
      <c r="A544" s="70" t="n">
        <v>44107</v>
      </c>
      <c r="B544" s="9" t="s">
        <v>2379</v>
      </c>
      <c r="C544" s="124" t="n">
        <v>350</v>
      </c>
      <c r="D544" s="72" t="s">
        <v>2380</v>
      </c>
      <c r="E544" s="73" t="s">
        <v>2381</v>
      </c>
      <c r="F544" s="75" t="s">
        <v>2382</v>
      </c>
      <c r="G544" s="75" t="s">
        <v>314</v>
      </c>
      <c r="H544" s="75"/>
      <c r="I544" s="78" t="s">
        <v>80</v>
      </c>
      <c r="J544" s="7" t="n">
        <v>0.397222222222222</v>
      </c>
      <c r="K544" s="7" t="n">
        <v>0.411805555555556</v>
      </c>
      <c r="L544" s="95"/>
      <c r="M544" s="78" t="s">
        <v>2383</v>
      </c>
    </row>
    <row r="545" customFormat="false" ht="15" hidden="false" customHeight="false" outlineLevel="0" collapsed="false">
      <c r="A545" s="87" t="n">
        <v>44108</v>
      </c>
      <c r="B545" s="48" t="s">
        <v>2391</v>
      </c>
      <c r="C545" s="97" t="n">
        <v>350</v>
      </c>
      <c r="D545" s="50" t="s">
        <v>821</v>
      </c>
      <c r="E545" s="51" t="s">
        <v>2392</v>
      </c>
      <c r="F545" s="54" t="s">
        <v>2393</v>
      </c>
      <c r="G545" s="54" t="s">
        <v>159</v>
      </c>
      <c r="H545" s="54"/>
      <c r="I545" s="98" t="s">
        <v>72</v>
      </c>
      <c r="J545" s="57"/>
      <c r="K545" s="57"/>
      <c r="L545" s="145"/>
      <c r="M545" s="98" t="s">
        <v>2394</v>
      </c>
    </row>
    <row r="546" customFormat="false" ht="15" hidden="false" customHeight="false" outlineLevel="0" collapsed="false">
      <c r="A546" s="70" t="n">
        <v>44109</v>
      </c>
      <c r="B546" s="9" t="s">
        <v>1980</v>
      </c>
      <c r="C546" s="71" t="n">
        <v>400</v>
      </c>
      <c r="D546" s="72" t="s">
        <v>77</v>
      </c>
      <c r="E546" s="73" t="s">
        <v>2304</v>
      </c>
      <c r="F546" s="75"/>
      <c r="G546" s="75" t="s">
        <v>113</v>
      </c>
      <c r="H546" s="75"/>
      <c r="I546" s="78" t="s">
        <v>80</v>
      </c>
      <c r="J546" s="7" t="n">
        <v>0.335416666666667</v>
      </c>
      <c r="K546" s="7" t="n">
        <v>0.359027777777778</v>
      </c>
      <c r="L546" s="95"/>
      <c r="M546" s="78" t="s">
        <v>2305</v>
      </c>
    </row>
    <row r="547" customFormat="false" ht="15" hidden="false" customHeight="false" outlineLevel="0" collapsed="false">
      <c r="A547" s="70" t="n">
        <v>44109</v>
      </c>
      <c r="B547" s="9" t="s">
        <v>2395</v>
      </c>
      <c r="C547" s="71" t="n">
        <v>350</v>
      </c>
      <c r="D547" s="72" t="s">
        <v>104</v>
      </c>
      <c r="E547" s="73" t="s">
        <v>2396</v>
      </c>
      <c r="F547" s="75"/>
      <c r="G547" s="75" t="s">
        <v>183</v>
      </c>
      <c r="H547" s="75"/>
      <c r="I547" s="78" t="s">
        <v>80</v>
      </c>
      <c r="J547" s="7" t="n">
        <v>0.481944444444444</v>
      </c>
      <c r="K547" s="7" t="n">
        <v>0.503472222222222</v>
      </c>
      <c r="L547" s="95"/>
      <c r="M547" s="78" t="s">
        <v>2397</v>
      </c>
      <c r="N547" s="0" t="s">
        <v>2398</v>
      </c>
    </row>
    <row r="548" customFormat="false" ht="15" hidden="false" customHeight="false" outlineLevel="0" collapsed="false">
      <c r="A548" s="70" t="n">
        <v>44109</v>
      </c>
      <c r="B548" s="9" t="s">
        <v>1412</v>
      </c>
      <c r="C548" s="71" t="n">
        <v>300</v>
      </c>
      <c r="D548" s="72" t="s">
        <v>104</v>
      </c>
      <c r="E548" s="73" t="s">
        <v>2399</v>
      </c>
      <c r="F548" s="75"/>
      <c r="G548" s="75" t="s">
        <v>187</v>
      </c>
      <c r="H548" s="75"/>
      <c r="I548" s="78" t="s">
        <v>80</v>
      </c>
      <c r="J548" s="7" t="n">
        <v>0.643055555555556</v>
      </c>
      <c r="K548" s="7" t="n">
        <v>0.65625</v>
      </c>
      <c r="L548" s="95"/>
      <c r="M548" s="78" t="s">
        <v>2400</v>
      </c>
    </row>
    <row r="549" customFormat="false" ht="15" hidden="false" customHeight="false" outlineLevel="0" collapsed="false">
      <c r="A549" s="70" t="n">
        <v>44110</v>
      </c>
      <c r="B549" s="9" t="s">
        <v>2404</v>
      </c>
      <c r="C549" s="71" t="n">
        <v>300</v>
      </c>
      <c r="D549" s="72" t="s">
        <v>77</v>
      </c>
      <c r="E549" s="73" t="s">
        <v>2405</v>
      </c>
      <c r="F549" s="75"/>
      <c r="G549" s="75" t="s">
        <v>79</v>
      </c>
      <c r="H549" s="75"/>
      <c r="I549" s="78" t="s">
        <v>80</v>
      </c>
      <c r="J549" s="7" t="n">
        <v>0.361111111111111</v>
      </c>
      <c r="K549" s="7" t="n">
        <v>0.398611111111111</v>
      </c>
      <c r="L549" s="95"/>
      <c r="M549" s="78" t="s">
        <v>2406</v>
      </c>
    </row>
    <row r="550" customFormat="false" ht="15" hidden="false" customHeight="false" outlineLevel="0" collapsed="false">
      <c r="A550" s="70" t="n">
        <v>44110</v>
      </c>
      <c r="B550" s="9" t="s">
        <v>2407</v>
      </c>
      <c r="C550" s="71" t="n">
        <v>300</v>
      </c>
      <c r="D550" s="72" t="s">
        <v>77</v>
      </c>
      <c r="E550" s="73" t="s">
        <v>2408</v>
      </c>
      <c r="F550" s="75"/>
      <c r="G550" s="75" t="s">
        <v>79</v>
      </c>
      <c r="H550" s="75"/>
      <c r="I550" s="78" t="s">
        <v>80</v>
      </c>
      <c r="J550" s="7" t="n">
        <v>0.418055555555556</v>
      </c>
      <c r="K550" s="7" t="n">
        <v>0.43125</v>
      </c>
      <c r="L550" s="95"/>
      <c r="M550" s="78" t="s">
        <v>2409</v>
      </c>
    </row>
    <row r="551" customFormat="false" ht="15" hidden="false" customHeight="false" outlineLevel="0" collapsed="false">
      <c r="A551" s="70" t="n">
        <v>44110</v>
      </c>
      <c r="B551" s="9" t="s">
        <v>2410</v>
      </c>
      <c r="C551" s="71" t="n">
        <v>370</v>
      </c>
      <c r="D551" s="72" t="s">
        <v>821</v>
      </c>
      <c r="E551" s="73" t="s">
        <v>2411</v>
      </c>
      <c r="F551" s="75" t="s">
        <v>2412</v>
      </c>
      <c r="G551" s="75" t="s">
        <v>187</v>
      </c>
      <c r="H551" s="75"/>
      <c r="I551" s="78" t="s">
        <v>72</v>
      </c>
      <c r="J551" s="7" t="n">
        <v>0.769444444444444</v>
      </c>
      <c r="K551" s="7" t="n">
        <v>0.769444444444444</v>
      </c>
      <c r="L551" s="95"/>
      <c r="M551" s="78" t="s">
        <v>2413</v>
      </c>
    </row>
    <row r="552" customFormat="false" ht="15" hidden="false" customHeight="false" outlineLevel="0" collapsed="false">
      <c r="A552" s="47" t="n">
        <v>44110</v>
      </c>
      <c r="B552" s="79" t="s">
        <v>1507</v>
      </c>
      <c r="C552" s="49" t="n">
        <v>300</v>
      </c>
      <c r="D552" s="80" t="s">
        <v>104</v>
      </c>
      <c r="E552" s="81" t="s">
        <v>1508</v>
      </c>
      <c r="F552" s="83"/>
      <c r="G552" s="83" t="s">
        <v>85</v>
      </c>
      <c r="H552" s="83"/>
      <c r="I552" s="59" t="s">
        <v>80</v>
      </c>
      <c r="J552" s="85" t="n">
        <v>0.455555555555556</v>
      </c>
      <c r="K552" s="85" t="n">
        <v>0.494444444444444</v>
      </c>
      <c r="L552" s="99"/>
      <c r="M552" s="59" t="s">
        <v>1509</v>
      </c>
    </row>
    <row r="553" customFormat="false" ht="15" hidden="false" customHeight="false" outlineLevel="0" collapsed="false">
      <c r="A553" s="70" t="n">
        <v>44111</v>
      </c>
      <c r="B553" s="9" t="s">
        <v>2201</v>
      </c>
      <c r="C553" s="71" t="n">
        <v>400</v>
      </c>
      <c r="D553" s="72" t="s">
        <v>104</v>
      </c>
      <c r="E553" s="73" t="s">
        <v>2202</v>
      </c>
      <c r="F553" s="75"/>
      <c r="G553" s="75" t="s">
        <v>113</v>
      </c>
      <c r="H553" s="75"/>
      <c r="I553" s="78" t="s">
        <v>80</v>
      </c>
      <c r="J553" s="7" t="n">
        <v>0.482638888888889</v>
      </c>
      <c r="K553" s="7" t="n">
        <v>0.5125</v>
      </c>
      <c r="L553" s="95"/>
      <c r="M553" s="78" t="s">
        <v>2203</v>
      </c>
    </row>
    <row r="554" customFormat="false" ht="15" hidden="false" customHeight="false" outlineLevel="0" collapsed="false">
      <c r="A554" s="70" t="n">
        <v>44111</v>
      </c>
      <c r="B554" s="9" t="s">
        <v>1343</v>
      </c>
      <c r="C554" s="124" t="n">
        <v>300</v>
      </c>
      <c r="D554" s="72" t="s">
        <v>104</v>
      </c>
      <c r="E554" s="73" t="s">
        <v>2414</v>
      </c>
      <c r="F554" s="75"/>
      <c r="G554" s="75" t="s">
        <v>159</v>
      </c>
      <c r="H554" s="75"/>
      <c r="I554" s="78" t="s">
        <v>80</v>
      </c>
      <c r="J554" s="7" t="n">
        <v>0.561805555555556</v>
      </c>
      <c r="K554" s="7" t="n">
        <v>0.584027777777778</v>
      </c>
      <c r="L554" s="95"/>
      <c r="M554" s="78" t="s">
        <v>2415</v>
      </c>
    </row>
    <row r="555" customFormat="false" ht="15" hidden="false" customHeight="false" outlineLevel="0" collapsed="false">
      <c r="A555" s="70" t="n">
        <v>44111</v>
      </c>
      <c r="B555" s="9" t="s">
        <v>1343</v>
      </c>
      <c r="C555" s="71" t="n">
        <v>300</v>
      </c>
      <c r="D555" s="72" t="s">
        <v>104</v>
      </c>
      <c r="E555" s="73" t="s">
        <v>1600</v>
      </c>
      <c r="F555" s="75"/>
      <c r="G555" s="75" t="s">
        <v>159</v>
      </c>
      <c r="H555" s="75"/>
      <c r="I555" s="78" t="s">
        <v>80</v>
      </c>
      <c r="J555" s="7" t="n">
        <v>0.629166666666667</v>
      </c>
      <c r="K555" s="7" t="n">
        <v>0.640277777777778</v>
      </c>
      <c r="L555" s="95"/>
      <c r="M555" s="78" t="s">
        <v>1601</v>
      </c>
    </row>
    <row r="556" customFormat="false" ht="15" hidden="false" customHeight="false" outlineLevel="0" collapsed="false">
      <c r="A556" s="70" t="n">
        <v>44113</v>
      </c>
      <c r="B556" s="9" t="s">
        <v>2418</v>
      </c>
      <c r="C556" s="71" t="n">
        <v>450</v>
      </c>
      <c r="D556" s="72" t="s">
        <v>821</v>
      </c>
      <c r="E556" s="73" t="s">
        <v>2419</v>
      </c>
      <c r="F556" s="75" t="s">
        <v>2420</v>
      </c>
      <c r="G556" s="75" t="s">
        <v>1227</v>
      </c>
      <c r="H556" s="75"/>
      <c r="I556" s="78" t="s">
        <v>80</v>
      </c>
      <c r="J556" s="7" t="n">
        <v>0.395833333333333</v>
      </c>
      <c r="K556" s="7" t="n">
        <v>0.395833333333333</v>
      </c>
      <c r="L556" s="95"/>
      <c r="M556" s="78" t="s">
        <v>2422</v>
      </c>
    </row>
    <row r="557" customFormat="false" ht="15" hidden="false" customHeight="false" outlineLevel="0" collapsed="false">
      <c r="A557" s="70" t="n">
        <v>44113</v>
      </c>
      <c r="B557" s="9" t="s">
        <v>2423</v>
      </c>
      <c r="C557" s="71" t="n">
        <v>500</v>
      </c>
      <c r="D557" s="72" t="s">
        <v>821</v>
      </c>
      <c r="E557" s="73" t="s">
        <v>2424</v>
      </c>
      <c r="F557" s="75" t="s">
        <v>2423</v>
      </c>
      <c r="G557" s="75" t="s">
        <v>79</v>
      </c>
      <c r="H557" s="75"/>
      <c r="I557" s="78" t="s">
        <v>80</v>
      </c>
      <c r="J557" s="7" t="n">
        <v>0.510416666666667</v>
      </c>
      <c r="K557" s="7" t="n">
        <v>0.510416666666667</v>
      </c>
      <c r="L557" s="95"/>
      <c r="M557" s="78" t="s">
        <v>2425</v>
      </c>
    </row>
    <row r="558" customFormat="false" ht="15" hidden="false" customHeight="false" outlineLevel="0" collapsed="false">
      <c r="A558" s="70" t="n">
        <v>44113</v>
      </c>
      <c r="B558" s="9" t="s">
        <v>2426</v>
      </c>
      <c r="C558" s="71" t="n">
        <v>350</v>
      </c>
      <c r="D558" s="72" t="s">
        <v>821</v>
      </c>
      <c r="E558" s="73" t="s">
        <v>2427</v>
      </c>
      <c r="F558" s="75" t="s">
        <v>2428</v>
      </c>
      <c r="G558" s="75" t="s">
        <v>100</v>
      </c>
      <c r="H558" s="75"/>
      <c r="I558" s="78" t="s">
        <v>80</v>
      </c>
      <c r="J558" s="7" t="n">
        <v>0.511111111111111</v>
      </c>
      <c r="K558" s="7" t="n">
        <v>0.511111111111111</v>
      </c>
      <c r="L558" s="95"/>
      <c r="M558" s="78" t="s">
        <v>2429</v>
      </c>
    </row>
    <row r="559" customFormat="false" ht="15" hidden="false" customHeight="false" outlineLevel="0" collapsed="false">
      <c r="A559" s="47" t="n">
        <v>44113</v>
      </c>
      <c r="B559" s="79" t="s">
        <v>2430</v>
      </c>
      <c r="C559" s="49" t="n">
        <v>380</v>
      </c>
      <c r="D559" s="80" t="s">
        <v>821</v>
      </c>
      <c r="E559" s="81" t="s">
        <v>2431</v>
      </c>
      <c r="F559" s="83" t="s">
        <v>2432</v>
      </c>
      <c r="G559" s="83" t="s">
        <v>183</v>
      </c>
      <c r="H559" s="83"/>
      <c r="I559" s="59" t="s">
        <v>72</v>
      </c>
      <c r="J559" s="85" t="n">
        <v>0.536805555555556</v>
      </c>
      <c r="K559" s="85" t="n">
        <v>0.536805555555556</v>
      </c>
      <c r="L559" s="99"/>
      <c r="M559" s="59" t="s">
        <v>2434</v>
      </c>
    </row>
    <row r="560" customFormat="false" ht="15" hidden="false" customHeight="false" outlineLevel="0" collapsed="false">
      <c r="A560" s="70" t="n">
        <v>44114</v>
      </c>
      <c r="B560" s="9" t="s">
        <v>2435</v>
      </c>
      <c r="C560" s="71" t="n">
        <v>380</v>
      </c>
      <c r="D560" s="72" t="s">
        <v>821</v>
      </c>
      <c r="E560" s="73" t="s">
        <v>2436</v>
      </c>
      <c r="F560" s="75" t="s">
        <v>2437</v>
      </c>
      <c r="G560" s="75" t="s">
        <v>187</v>
      </c>
      <c r="H560" s="75"/>
      <c r="I560" s="78" t="s">
        <v>80</v>
      </c>
      <c r="J560" s="7" t="n">
        <v>0.354166666666667</v>
      </c>
      <c r="K560" s="7" t="n">
        <v>0.354166666666667</v>
      </c>
      <c r="L560" s="95"/>
      <c r="M560" s="78" t="s">
        <v>2439</v>
      </c>
    </row>
    <row r="561" customFormat="false" ht="15" hidden="false" customHeight="false" outlineLevel="0" collapsed="false">
      <c r="A561" s="70" t="n">
        <v>44114</v>
      </c>
      <c r="B561" s="9" t="s">
        <v>2440</v>
      </c>
      <c r="C561" s="71" t="n">
        <v>430</v>
      </c>
      <c r="D561" s="72" t="s">
        <v>821</v>
      </c>
      <c r="E561" s="73" t="s">
        <v>2441</v>
      </c>
      <c r="F561" s="75" t="s">
        <v>2442</v>
      </c>
      <c r="G561" s="75" t="s">
        <v>131</v>
      </c>
      <c r="H561" s="75"/>
      <c r="I561" s="78" t="s">
        <v>80</v>
      </c>
      <c r="J561" s="7" t="n">
        <v>0.4375</v>
      </c>
      <c r="K561" s="7" t="n">
        <v>0.4375</v>
      </c>
      <c r="L561" s="95"/>
      <c r="M561" s="78" t="s">
        <v>2444</v>
      </c>
    </row>
    <row r="562" customFormat="false" ht="15" hidden="false" customHeight="false" outlineLevel="0" collapsed="false">
      <c r="A562" s="70" t="n">
        <v>44114</v>
      </c>
      <c r="B562" s="9" t="s">
        <v>2445</v>
      </c>
      <c r="C562" s="71" t="n">
        <v>300</v>
      </c>
      <c r="D562" s="72" t="s">
        <v>821</v>
      </c>
      <c r="E562" s="73" t="s">
        <v>2446</v>
      </c>
      <c r="F562" s="75" t="s">
        <v>233</v>
      </c>
      <c r="G562" s="75" t="s">
        <v>183</v>
      </c>
      <c r="H562" s="75"/>
      <c r="I562" s="78" t="s">
        <v>72</v>
      </c>
      <c r="J562" s="7" t="n">
        <v>0.893055555555556</v>
      </c>
      <c r="K562" s="7" t="n">
        <v>0.893055555555556</v>
      </c>
      <c r="L562" s="95"/>
      <c r="M562" s="78" t="s">
        <v>2447</v>
      </c>
    </row>
    <row r="563" customFormat="false" ht="15" hidden="false" customHeight="false" outlineLevel="0" collapsed="false">
      <c r="A563" s="70" t="n">
        <v>44114</v>
      </c>
      <c r="B563" s="136" t="s">
        <v>2448</v>
      </c>
      <c r="C563" s="71" t="n">
        <v>380</v>
      </c>
      <c r="D563" s="72" t="s">
        <v>104</v>
      </c>
      <c r="E563" s="73" t="s">
        <v>2449</v>
      </c>
      <c r="F563" s="75"/>
      <c r="G563" s="75" t="s">
        <v>183</v>
      </c>
      <c r="H563" s="75"/>
      <c r="I563" s="78" t="s">
        <v>80</v>
      </c>
      <c r="J563" s="7"/>
      <c r="K563" s="7"/>
      <c r="L563" s="95"/>
      <c r="M563" s="78" t="s">
        <v>2450</v>
      </c>
      <c r="N563" s="0" t="s">
        <v>2451</v>
      </c>
    </row>
    <row r="564" customFormat="false" ht="15" hidden="false" customHeight="false" outlineLevel="0" collapsed="false">
      <c r="A564" s="47" t="n">
        <v>44114</v>
      </c>
      <c r="B564" s="79" t="s">
        <v>1941</v>
      </c>
      <c r="C564" s="49" t="n">
        <v>300</v>
      </c>
      <c r="D564" s="80" t="s">
        <v>104</v>
      </c>
      <c r="E564" s="81" t="s">
        <v>2452</v>
      </c>
      <c r="F564" s="83"/>
      <c r="G564" s="83" t="s">
        <v>159</v>
      </c>
      <c r="H564" s="83"/>
      <c r="I564" s="59" t="s">
        <v>80</v>
      </c>
      <c r="J564" s="85"/>
      <c r="K564" s="85"/>
      <c r="L564" s="99"/>
      <c r="M564" s="59" t="s">
        <v>2454</v>
      </c>
      <c r="N564" s="0" t="s">
        <v>2451</v>
      </c>
    </row>
    <row r="565" customFormat="false" ht="15" hidden="false" customHeight="false" outlineLevel="0" collapsed="false">
      <c r="A565" s="70" t="n">
        <v>44116</v>
      </c>
      <c r="B565" s="9" t="s">
        <v>98</v>
      </c>
      <c r="C565" s="71" t="n">
        <v>300</v>
      </c>
      <c r="D565" s="72" t="s">
        <v>104</v>
      </c>
      <c r="E565" s="73" t="s">
        <v>2455</v>
      </c>
      <c r="F565" s="75"/>
      <c r="G565" s="75" t="s">
        <v>100</v>
      </c>
      <c r="H565" s="75"/>
      <c r="I565" s="78" t="s">
        <v>80</v>
      </c>
      <c r="J565" s="7" t="n">
        <v>0.357638888888889</v>
      </c>
      <c r="K565" s="7" t="n">
        <v>0.390277777777778</v>
      </c>
      <c r="L565" s="95"/>
      <c r="M565" s="133" t="s">
        <v>2456</v>
      </c>
    </row>
    <row r="566" customFormat="false" ht="15" hidden="false" customHeight="false" outlineLevel="0" collapsed="false">
      <c r="A566" s="70" t="n">
        <v>44117</v>
      </c>
      <c r="B566" s="9" t="s">
        <v>1718</v>
      </c>
      <c r="C566" s="71" t="n">
        <v>350</v>
      </c>
      <c r="D566" s="72" t="s">
        <v>104</v>
      </c>
      <c r="E566" s="73" t="s">
        <v>2458</v>
      </c>
      <c r="F566" s="75"/>
      <c r="G566" s="75" t="s">
        <v>1720</v>
      </c>
      <c r="H566" s="75"/>
      <c r="I566" s="78" t="s">
        <v>80</v>
      </c>
      <c r="J566" s="7" t="n">
        <v>0.69375</v>
      </c>
      <c r="K566" s="7" t="n">
        <v>0.719444444444444</v>
      </c>
      <c r="L566" s="95"/>
      <c r="M566" s="78" t="s">
        <v>2459</v>
      </c>
    </row>
    <row r="567" customFormat="false" ht="15" hidden="false" customHeight="false" outlineLevel="0" collapsed="false">
      <c r="A567" s="70" t="n">
        <v>44118</v>
      </c>
      <c r="B567" s="9" t="s">
        <v>1948</v>
      </c>
      <c r="C567" s="71" t="n">
        <v>350</v>
      </c>
      <c r="D567" s="72" t="s">
        <v>104</v>
      </c>
      <c r="E567" s="73" t="s">
        <v>2461</v>
      </c>
      <c r="F567" s="75"/>
      <c r="G567" s="75" t="s">
        <v>187</v>
      </c>
      <c r="H567" s="75"/>
      <c r="I567" s="78" t="s">
        <v>80</v>
      </c>
      <c r="J567" s="7" t="n">
        <v>0.423611111111111</v>
      </c>
      <c r="K567" s="7" t="n">
        <v>0.445138888888889</v>
      </c>
      <c r="L567" s="95"/>
      <c r="M567" s="78" t="s">
        <v>2462</v>
      </c>
    </row>
    <row r="568" customFormat="false" ht="15" hidden="false" customHeight="false" outlineLevel="0" collapsed="false">
      <c r="A568" s="70" t="n">
        <v>44118</v>
      </c>
      <c r="B568" s="9" t="s">
        <v>1225</v>
      </c>
      <c r="C568" s="71" t="n">
        <v>400</v>
      </c>
      <c r="D568" s="72" t="s">
        <v>104</v>
      </c>
      <c r="E568" s="73" t="s">
        <v>2463</v>
      </c>
      <c r="F568" s="75"/>
      <c r="G568" s="75" t="s">
        <v>1227</v>
      </c>
      <c r="H568" s="75"/>
      <c r="I568" s="78" t="s">
        <v>80</v>
      </c>
      <c r="J568" s="7" t="n">
        <v>0.515277777777778</v>
      </c>
      <c r="K568" s="7" t="n">
        <v>0.642361111111111</v>
      </c>
      <c r="L568" s="95"/>
      <c r="M568" s="78" t="s">
        <v>2464</v>
      </c>
    </row>
    <row r="569" customFormat="false" ht="15" hidden="false" customHeight="false" outlineLevel="0" collapsed="false">
      <c r="A569" s="70" t="n">
        <v>44121</v>
      </c>
      <c r="B569" s="9" t="s">
        <v>1292</v>
      </c>
      <c r="C569" s="71" t="n">
        <v>300</v>
      </c>
      <c r="D569" s="72" t="s">
        <v>77</v>
      </c>
      <c r="E569" s="73" t="s">
        <v>2466</v>
      </c>
      <c r="F569" s="75"/>
      <c r="G569" s="75" t="s">
        <v>100</v>
      </c>
      <c r="H569" s="75"/>
      <c r="I569" s="78" t="s">
        <v>80</v>
      </c>
      <c r="J569" s="7" t="n">
        <v>0.475694444444444</v>
      </c>
      <c r="K569" s="7" t="n">
        <v>0.518055555555556</v>
      </c>
      <c r="L569" s="95"/>
      <c r="M569" s="78" t="s">
        <v>2467</v>
      </c>
    </row>
    <row r="570" customFormat="false" ht="15" hidden="false" customHeight="false" outlineLevel="0" collapsed="false">
      <c r="A570" s="70" t="n">
        <v>44121</v>
      </c>
      <c r="B570" s="9" t="s">
        <v>2468</v>
      </c>
      <c r="C570" s="71" t="n">
        <v>300</v>
      </c>
      <c r="D570" s="72" t="s">
        <v>821</v>
      </c>
      <c r="E570" s="73" t="s">
        <v>2469</v>
      </c>
      <c r="F570" s="75" t="s">
        <v>2470</v>
      </c>
      <c r="G570" s="75" t="s">
        <v>2471</v>
      </c>
      <c r="H570" s="75"/>
      <c r="I570" s="78" t="s">
        <v>80</v>
      </c>
      <c r="J570" s="7" t="n">
        <v>0.359722222222222</v>
      </c>
      <c r="K570" s="7" t="n">
        <v>0.384722222222222</v>
      </c>
      <c r="L570" s="95"/>
      <c r="M570" s="78" t="s">
        <v>2472</v>
      </c>
      <c r="N570" s="0" t="s">
        <v>2473</v>
      </c>
    </row>
    <row r="571" customFormat="false" ht="15" hidden="false" customHeight="false" outlineLevel="0" collapsed="false">
      <c r="A571" s="70" t="n">
        <v>44121</v>
      </c>
      <c r="B571" s="9" t="s">
        <v>2474</v>
      </c>
      <c r="C571" s="124" t="n">
        <v>480</v>
      </c>
      <c r="D571" s="144" t="s">
        <v>821</v>
      </c>
      <c r="E571" s="73" t="s">
        <v>2475</v>
      </c>
      <c r="F571" s="75" t="s">
        <v>2476</v>
      </c>
      <c r="G571" s="75" t="s">
        <v>234</v>
      </c>
      <c r="H571" s="75"/>
      <c r="I571" s="78" t="s">
        <v>80</v>
      </c>
      <c r="J571" s="7" t="n">
        <v>0.535416666666667</v>
      </c>
      <c r="K571" s="7" t="n">
        <v>0.591666666666667</v>
      </c>
      <c r="L571" s="95"/>
      <c r="M571" s="78" t="s">
        <v>2477</v>
      </c>
    </row>
    <row r="572" customFormat="false" ht="15" hidden="false" customHeight="false" outlineLevel="0" collapsed="false">
      <c r="A572" s="70" t="n">
        <v>44121</v>
      </c>
      <c r="B572" s="9" t="s">
        <v>2478</v>
      </c>
      <c r="C572" s="71" t="n">
        <v>300</v>
      </c>
      <c r="D572" s="72" t="s">
        <v>104</v>
      </c>
      <c r="E572" s="73" t="s">
        <v>421</v>
      </c>
      <c r="F572" s="75"/>
      <c r="G572" s="75" t="s">
        <v>234</v>
      </c>
      <c r="H572" s="75"/>
      <c r="I572" s="78" t="s">
        <v>80</v>
      </c>
      <c r="J572" s="7" t="n">
        <v>0.311805555555556</v>
      </c>
      <c r="K572" s="7" t="n">
        <v>0.34375</v>
      </c>
      <c r="L572" s="95"/>
      <c r="M572" s="78" t="s">
        <v>422</v>
      </c>
    </row>
    <row r="573" customFormat="false" ht="15" hidden="false" customHeight="false" outlineLevel="0" collapsed="false">
      <c r="A573" s="70" t="n">
        <v>44121</v>
      </c>
      <c r="B573" s="9" t="s">
        <v>2479</v>
      </c>
      <c r="C573" s="71" t="n">
        <v>300</v>
      </c>
      <c r="D573" s="72" t="s">
        <v>104</v>
      </c>
      <c r="E573" s="73" t="s">
        <v>2480</v>
      </c>
      <c r="F573" s="75"/>
      <c r="G573" s="75" t="s">
        <v>2471</v>
      </c>
      <c r="H573" s="75"/>
      <c r="I573" s="78" t="s">
        <v>80</v>
      </c>
      <c r="J573" s="7" t="n">
        <v>0.409722222222222</v>
      </c>
      <c r="K573" s="7" t="n">
        <v>0.410416666666667</v>
      </c>
      <c r="L573" s="95"/>
      <c r="M573" s="78" t="s">
        <v>2481</v>
      </c>
    </row>
    <row r="574" customFormat="false" ht="15" hidden="false" customHeight="false" outlineLevel="0" collapsed="false">
      <c r="A574" s="70" t="n">
        <v>44125</v>
      </c>
      <c r="B574" s="9" t="s">
        <v>1723</v>
      </c>
      <c r="C574" s="71" t="n">
        <v>300</v>
      </c>
      <c r="D574" s="72" t="s">
        <v>1983</v>
      </c>
      <c r="E574" s="73" t="s">
        <v>1724</v>
      </c>
      <c r="F574" s="75" t="s">
        <v>1725</v>
      </c>
      <c r="G574" s="75" t="s">
        <v>100</v>
      </c>
      <c r="H574" s="75"/>
      <c r="I574" s="78" t="s">
        <v>80</v>
      </c>
      <c r="J574" s="7" t="n">
        <v>0.401388888888889</v>
      </c>
      <c r="K574" s="7" t="n">
        <v>0.413194444444444</v>
      </c>
      <c r="L574" s="95"/>
      <c r="M574" s="78" t="s">
        <v>1726</v>
      </c>
      <c r="N574" s="0" t="s">
        <v>2273</v>
      </c>
    </row>
    <row r="575" customFormat="false" ht="15" hidden="false" customHeight="false" outlineLevel="0" collapsed="false">
      <c r="A575" s="70" t="n">
        <v>44125</v>
      </c>
      <c r="B575" s="9" t="s">
        <v>2483</v>
      </c>
      <c r="C575" s="71" t="n">
        <v>350</v>
      </c>
      <c r="D575" s="72" t="s">
        <v>104</v>
      </c>
      <c r="E575" s="73" t="s">
        <v>2484</v>
      </c>
      <c r="F575" s="75"/>
      <c r="G575" s="75" t="s">
        <v>113</v>
      </c>
      <c r="H575" s="75"/>
      <c r="I575" s="78" t="s">
        <v>80</v>
      </c>
      <c r="J575" s="7" t="n">
        <v>0.429861111111111</v>
      </c>
      <c r="K575" s="7" t="n">
        <v>0.465277777777778</v>
      </c>
      <c r="L575" s="95"/>
      <c r="M575" s="78" t="s">
        <v>2485</v>
      </c>
    </row>
    <row r="576" customFormat="false" ht="15" hidden="false" customHeight="false" outlineLevel="0" collapsed="false">
      <c r="A576" s="70" t="n">
        <v>44127</v>
      </c>
      <c r="B576" s="9" t="s">
        <v>1229</v>
      </c>
      <c r="C576" s="71" t="n">
        <v>300</v>
      </c>
      <c r="D576" s="72" t="s">
        <v>77</v>
      </c>
      <c r="E576" s="73" t="s">
        <v>2491</v>
      </c>
      <c r="F576" s="75"/>
      <c r="G576" s="75" t="s">
        <v>79</v>
      </c>
      <c r="H576" s="75"/>
      <c r="I576" s="78" t="s">
        <v>80</v>
      </c>
      <c r="J576" s="7" t="n">
        <v>0.406944444444444</v>
      </c>
      <c r="K576" s="7" t="n">
        <v>0.447916666666667</v>
      </c>
      <c r="L576" s="95"/>
      <c r="M576" s="78" t="s">
        <v>2492</v>
      </c>
    </row>
    <row r="577" customFormat="false" ht="15" hidden="false" customHeight="false" outlineLevel="0" collapsed="false">
      <c r="A577" s="70" t="n">
        <v>44127</v>
      </c>
      <c r="B577" s="9" t="s">
        <v>2493</v>
      </c>
      <c r="C577" s="71" t="n">
        <v>300</v>
      </c>
      <c r="D577" s="72" t="s">
        <v>77</v>
      </c>
      <c r="E577" s="73" t="s">
        <v>2494</v>
      </c>
      <c r="F577" s="75"/>
      <c r="G577" s="75" t="s">
        <v>1720</v>
      </c>
      <c r="H577" s="75"/>
      <c r="I577" s="78" t="s">
        <v>80</v>
      </c>
      <c r="J577" s="7" t="n">
        <v>0.525</v>
      </c>
      <c r="K577" s="7" t="n">
        <v>0.548611111111111</v>
      </c>
      <c r="L577" s="95"/>
      <c r="M577" s="78" t="s">
        <v>2495</v>
      </c>
    </row>
    <row r="578" customFormat="false" ht="15" hidden="false" customHeight="false" outlineLevel="0" collapsed="false">
      <c r="A578" s="70" t="n">
        <v>44127</v>
      </c>
      <c r="B578" s="9" t="s">
        <v>2496</v>
      </c>
      <c r="C578" s="71" t="n">
        <v>300</v>
      </c>
      <c r="D578" s="72" t="s">
        <v>821</v>
      </c>
      <c r="E578" s="73" t="s">
        <v>2497</v>
      </c>
      <c r="F578" s="75" t="s">
        <v>2498</v>
      </c>
      <c r="G578" s="75" t="s">
        <v>159</v>
      </c>
      <c r="H578" s="75"/>
      <c r="I578" s="78" t="s">
        <v>80</v>
      </c>
      <c r="J578" s="7" t="n">
        <v>0.349305555555556</v>
      </c>
      <c r="K578" s="7" t="n">
        <v>0.363194444444444</v>
      </c>
      <c r="L578" s="95"/>
      <c r="M578" s="78" t="s">
        <v>2499</v>
      </c>
    </row>
    <row r="579" customFormat="false" ht="15" hidden="false" customHeight="false" outlineLevel="0" collapsed="false">
      <c r="A579" s="70" t="n">
        <v>44127</v>
      </c>
      <c r="B579" s="9" t="s">
        <v>1285</v>
      </c>
      <c r="C579" s="71" t="n">
        <v>350</v>
      </c>
      <c r="D579" s="72" t="s">
        <v>104</v>
      </c>
      <c r="E579" s="73" t="s">
        <v>2500</v>
      </c>
      <c r="F579" s="75"/>
      <c r="G579" s="75" t="s">
        <v>131</v>
      </c>
      <c r="H579" s="75"/>
      <c r="I579" s="78" t="s">
        <v>80</v>
      </c>
      <c r="J579" s="7" t="n">
        <v>0.611805555555556</v>
      </c>
      <c r="K579" s="7" t="n">
        <v>0.711111111111111</v>
      </c>
      <c r="L579" s="95"/>
      <c r="M579" s="78" t="s">
        <v>2501</v>
      </c>
    </row>
    <row r="580" customFormat="false" ht="15" hidden="false" customHeight="false" outlineLevel="0" collapsed="false">
      <c r="A580" s="70" t="n">
        <v>44128</v>
      </c>
      <c r="B580" s="9" t="s">
        <v>2504</v>
      </c>
      <c r="C580" s="71" t="n">
        <v>350</v>
      </c>
      <c r="D580" s="72" t="s">
        <v>1983</v>
      </c>
      <c r="E580" s="73" t="s">
        <v>2505</v>
      </c>
      <c r="F580" s="75" t="s">
        <v>2506</v>
      </c>
      <c r="G580" s="75" t="s">
        <v>183</v>
      </c>
      <c r="H580" s="75"/>
      <c r="I580" s="78" t="s">
        <v>80</v>
      </c>
      <c r="J580" s="7" t="n">
        <v>0.389583333333333</v>
      </c>
      <c r="K580" s="7" t="n">
        <v>0.415277777777778</v>
      </c>
      <c r="L580" s="95"/>
      <c r="M580" s="78" t="s">
        <v>2507</v>
      </c>
      <c r="N580" s="147" t="s">
        <v>2508</v>
      </c>
    </row>
    <row r="581" customFormat="false" ht="15" hidden="false" customHeight="false" outlineLevel="0" collapsed="false">
      <c r="A581" s="70" t="n">
        <v>44128</v>
      </c>
      <c r="B581" s="9" t="s">
        <v>2509</v>
      </c>
      <c r="C581" s="71" t="n">
        <v>300</v>
      </c>
      <c r="D581" s="72" t="s">
        <v>104</v>
      </c>
      <c r="E581" s="73" t="s">
        <v>2510</v>
      </c>
      <c r="F581" s="75"/>
      <c r="G581" s="75" t="s">
        <v>79</v>
      </c>
      <c r="H581" s="75"/>
      <c r="I581" s="78" t="s">
        <v>80</v>
      </c>
      <c r="J581" s="7" t="n">
        <v>0.617361111111111</v>
      </c>
      <c r="K581" s="7" t="n">
        <v>0.650694444444444</v>
      </c>
      <c r="L581" s="95"/>
      <c r="M581" s="78" t="s">
        <v>2511</v>
      </c>
    </row>
    <row r="582" customFormat="false" ht="15" hidden="false" customHeight="false" outlineLevel="0" collapsed="false">
      <c r="A582" s="70" t="n">
        <v>44128</v>
      </c>
      <c r="B582" s="9" t="s">
        <v>2512</v>
      </c>
      <c r="C582" s="71" t="n">
        <v>300</v>
      </c>
      <c r="D582" s="72" t="s">
        <v>104</v>
      </c>
      <c r="E582" s="73" t="s">
        <v>2513</v>
      </c>
      <c r="F582" s="75"/>
      <c r="G582" s="75" t="s">
        <v>113</v>
      </c>
      <c r="H582" s="75"/>
      <c r="I582" s="78" t="s">
        <v>80</v>
      </c>
      <c r="J582" s="7" t="n">
        <v>0.664583333333333</v>
      </c>
      <c r="K582" s="7" t="n">
        <v>0.675</v>
      </c>
      <c r="L582" s="95"/>
      <c r="M582" s="78" t="s">
        <v>2514</v>
      </c>
    </row>
    <row r="583" customFormat="false" ht="15" hidden="false" customHeight="false" outlineLevel="0" collapsed="false">
      <c r="A583" s="70" t="n">
        <v>44129</v>
      </c>
      <c r="B583" s="9" t="s">
        <v>1229</v>
      </c>
      <c r="C583" s="71" t="n">
        <v>400</v>
      </c>
      <c r="D583" s="72" t="s">
        <v>104</v>
      </c>
      <c r="E583" s="73" t="s">
        <v>2519</v>
      </c>
      <c r="F583" s="75"/>
      <c r="G583" s="75" t="s">
        <v>1126</v>
      </c>
      <c r="H583" s="75"/>
      <c r="I583" s="78" t="s">
        <v>80</v>
      </c>
      <c r="J583" s="7" t="n">
        <v>0.5375</v>
      </c>
      <c r="K583" s="7" t="n">
        <v>0.576388888888889</v>
      </c>
      <c r="L583" s="95"/>
      <c r="M583" s="78" t="s">
        <v>2520</v>
      </c>
    </row>
    <row r="584" customFormat="false" ht="15" hidden="false" customHeight="false" outlineLevel="0" collapsed="false">
      <c r="A584" s="70" t="n">
        <v>44130</v>
      </c>
      <c r="B584" s="9" t="s">
        <v>2523</v>
      </c>
      <c r="C584" s="71" t="n">
        <v>350</v>
      </c>
      <c r="D584" s="72" t="s">
        <v>821</v>
      </c>
      <c r="E584" s="73" t="s">
        <v>2524</v>
      </c>
      <c r="F584" s="75" t="s">
        <v>2525</v>
      </c>
      <c r="G584" s="75" t="s">
        <v>100</v>
      </c>
      <c r="H584" s="75"/>
      <c r="I584" s="78" t="s">
        <v>80</v>
      </c>
      <c r="J584" s="7" t="n">
        <v>0.765277777777778</v>
      </c>
      <c r="K584" s="7" t="n">
        <v>0.784722222222222</v>
      </c>
      <c r="L584" s="95"/>
      <c r="M584" s="78" t="s">
        <v>2526</v>
      </c>
    </row>
    <row r="585" customFormat="false" ht="15" hidden="false" customHeight="false" outlineLevel="0" collapsed="false">
      <c r="A585" s="70" t="n">
        <v>44130</v>
      </c>
      <c r="B585" s="9" t="s">
        <v>2527</v>
      </c>
      <c r="C585" s="71" t="n">
        <v>300</v>
      </c>
      <c r="D585" s="72" t="s">
        <v>104</v>
      </c>
      <c r="E585" s="73" t="s">
        <v>2528</v>
      </c>
      <c r="F585" s="75"/>
      <c r="G585" s="75" t="s">
        <v>183</v>
      </c>
      <c r="H585" s="75"/>
      <c r="I585" s="78" t="s">
        <v>80</v>
      </c>
      <c r="J585" s="7" t="n">
        <v>0.647916666666667</v>
      </c>
      <c r="K585" s="7" t="n">
        <v>0.659722222222222</v>
      </c>
      <c r="L585" s="95"/>
      <c r="M585" s="78" t="s">
        <v>2529</v>
      </c>
    </row>
    <row r="586" customFormat="false" ht="15" hidden="false" customHeight="false" outlineLevel="0" collapsed="false">
      <c r="A586" s="70" t="n">
        <v>44130</v>
      </c>
      <c r="B586" s="9" t="s">
        <v>982</v>
      </c>
      <c r="C586" s="71" t="n">
        <v>350</v>
      </c>
      <c r="D586" s="72" t="s">
        <v>104</v>
      </c>
      <c r="E586" s="73" t="s">
        <v>983</v>
      </c>
      <c r="F586" s="75"/>
      <c r="G586" s="75" t="s">
        <v>113</v>
      </c>
      <c r="H586" s="75"/>
      <c r="I586" s="78" t="s">
        <v>80</v>
      </c>
      <c r="J586" s="7" t="n">
        <v>0.705555555555556</v>
      </c>
      <c r="K586" s="7" t="n">
        <v>0.750694444444444</v>
      </c>
      <c r="L586" s="95"/>
      <c r="M586" s="78" t="s">
        <v>984</v>
      </c>
    </row>
    <row r="587" customFormat="false" ht="15" hidden="false" customHeight="false" outlineLevel="0" collapsed="false">
      <c r="A587" s="70" t="n">
        <v>44131</v>
      </c>
      <c r="B587" s="136" t="s">
        <v>2531</v>
      </c>
      <c r="C587" s="71" t="n">
        <v>300</v>
      </c>
      <c r="D587" s="72" t="s">
        <v>77</v>
      </c>
      <c r="E587" s="73" t="s">
        <v>2532</v>
      </c>
      <c r="F587" s="75"/>
      <c r="G587" s="75" t="s">
        <v>85</v>
      </c>
      <c r="H587" s="75"/>
      <c r="I587" s="78" t="s">
        <v>80</v>
      </c>
      <c r="J587" s="7" t="n">
        <v>0.821527777777778</v>
      </c>
      <c r="K587" s="7" t="n">
        <v>0.854861111111111</v>
      </c>
      <c r="L587" s="95"/>
      <c r="M587" s="78" t="s">
        <v>2533</v>
      </c>
    </row>
    <row r="588" customFormat="false" ht="15" hidden="false" customHeight="false" outlineLevel="0" collapsed="false">
      <c r="A588" s="70" t="n">
        <v>44131</v>
      </c>
      <c r="B588" s="9" t="s">
        <v>2534</v>
      </c>
      <c r="C588" s="124" t="n">
        <v>300</v>
      </c>
      <c r="D588" s="72" t="s">
        <v>821</v>
      </c>
      <c r="E588" s="73" t="s">
        <v>2535</v>
      </c>
      <c r="F588" s="75" t="s">
        <v>2536</v>
      </c>
      <c r="G588" s="75" t="s">
        <v>183</v>
      </c>
      <c r="H588" s="75"/>
      <c r="I588" s="78" t="s">
        <v>80</v>
      </c>
      <c r="J588" s="7" t="n">
        <v>0.452083333333333</v>
      </c>
      <c r="K588" s="7" t="n">
        <v>0.607638888888889</v>
      </c>
      <c r="L588" s="95"/>
      <c r="M588" s="78" t="s">
        <v>2537</v>
      </c>
    </row>
    <row r="589" customFormat="false" ht="15" hidden="false" customHeight="false" outlineLevel="0" collapsed="false">
      <c r="A589" s="70" t="n">
        <v>44131</v>
      </c>
      <c r="B589" s="9" t="s">
        <v>1412</v>
      </c>
      <c r="C589" s="71" t="n">
        <v>300</v>
      </c>
      <c r="D589" s="72" t="s">
        <v>104</v>
      </c>
      <c r="E589" s="73" t="s">
        <v>1413</v>
      </c>
      <c r="F589" s="75"/>
      <c r="G589" s="75" t="s">
        <v>100</v>
      </c>
      <c r="H589" s="75"/>
      <c r="I589" s="78" t="s">
        <v>80</v>
      </c>
      <c r="J589" s="7" t="n">
        <v>0.288888888888889</v>
      </c>
      <c r="K589" s="7" t="n">
        <v>0.302777777777778</v>
      </c>
      <c r="L589" s="95"/>
      <c r="M589" s="78" t="s">
        <v>1414</v>
      </c>
    </row>
    <row r="590" customFormat="false" ht="15" hidden="false" customHeight="false" outlineLevel="0" collapsed="false">
      <c r="A590" s="70" t="n">
        <v>44131</v>
      </c>
      <c r="B590" s="9" t="s">
        <v>2538</v>
      </c>
      <c r="C590" s="71" t="n">
        <v>100</v>
      </c>
      <c r="D590" s="72" t="s">
        <v>104</v>
      </c>
      <c r="E590" s="73" t="s">
        <v>2539</v>
      </c>
      <c r="F590" s="75"/>
      <c r="G590" s="75" t="s">
        <v>183</v>
      </c>
      <c r="H590" s="75"/>
      <c r="I590" s="78" t="s">
        <v>80</v>
      </c>
      <c r="J590" s="7" t="n">
        <v>0.370833333333333</v>
      </c>
      <c r="K590" s="7" t="n">
        <v>0.40625</v>
      </c>
      <c r="L590" s="95"/>
      <c r="M590" s="78" t="s">
        <v>2540</v>
      </c>
    </row>
    <row r="591" customFormat="false" ht="15" hidden="false" customHeight="false" outlineLevel="0" collapsed="false">
      <c r="A591" s="70" t="n">
        <v>44131</v>
      </c>
      <c r="B591" s="9" t="s">
        <v>68</v>
      </c>
      <c r="C591" s="71" t="n">
        <v>450</v>
      </c>
      <c r="D591" s="72" t="s">
        <v>69</v>
      </c>
      <c r="E591" s="73" t="s">
        <v>70</v>
      </c>
      <c r="F591" s="75" t="s">
        <v>71</v>
      </c>
      <c r="G591" s="75" t="s">
        <v>113</v>
      </c>
      <c r="H591" s="75"/>
      <c r="I591" s="78" t="s">
        <v>80</v>
      </c>
      <c r="J591" s="7" t="n">
        <v>0.705555555555556</v>
      </c>
      <c r="K591" s="7" t="n">
        <v>0.722916666666667</v>
      </c>
      <c r="L591" s="95"/>
      <c r="M591" s="78" t="s">
        <v>74</v>
      </c>
    </row>
    <row r="592" customFormat="false" ht="15" hidden="false" customHeight="false" outlineLevel="0" collapsed="false">
      <c r="A592" s="70" t="n">
        <v>44133</v>
      </c>
      <c r="B592" s="9" t="s">
        <v>2543</v>
      </c>
      <c r="C592" s="71" t="n">
        <v>300</v>
      </c>
      <c r="D592" s="72" t="s">
        <v>104</v>
      </c>
      <c r="E592" s="73" t="s">
        <v>2544</v>
      </c>
      <c r="F592" s="75"/>
      <c r="G592" s="75" t="s">
        <v>100</v>
      </c>
      <c r="H592" s="75"/>
      <c r="I592" s="78" t="s">
        <v>80</v>
      </c>
      <c r="J592" s="7" t="n">
        <v>0.629861111111111</v>
      </c>
      <c r="K592" s="7" t="n">
        <v>0.645833333333333</v>
      </c>
      <c r="L592" s="95"/>
      <c r="M592" s="78" t="s">
        <v>2545</v>
      </c>
    </row>
    <row r="593" customFormat="false" ht="15" hidden="false" customHeight="false" outlineLevel="0" collapsed="false">
      <c r="A593" s="70" t="n">
        <v>44133</v>
      </c>
      <c r="B593" s="9" t="s">
        <v>2546</v>
      </c>
      <c r="C593" s="71" t="n">
        <v>350</v>
      </c>
      <c r="D593" s="72" t="s">
        <v>104</v>
      </c>
      <c r="E593" s="73" t="s">
        <v>1586</v>
      </c>
      <c r="F593" s="75"/>
      <c r="G593" s="75" t="s">
        <v>159</v>
      </c>
      <c r="H593" s="75"/>
      <c r="I593" s="78" t="s">
        <v>80</v>
      </c>
      <c r="J593" s="7" t="n">
        <v>0.664583333333333</v>
      </c>
      <c r="K593" s="7" t="n">
        <v>0.689583333333333</v>
      </c>
      <c r="L593" s="95"/>
      <c r="M593" s="78" t="s">
        <v>1587</v>
      </c>
    </row>
    <row r="594" customFormat="false" ht="15" hidden="false" customHeight="false" outlineLevel="0" collapsed="false">
      <c r="A594" s="70" t="n">
        <v>44135</v>
      </c>
      <c r="B594" s="9" t="s">
        <v>2548</v>
      </c>
      <c r="C594" s="71" t="n">
        <v>400</v>
      </c>
      <c r="D594" s="72" t="s">
        <v>104</v>
      </c>
      <c r="E594" s="73" t="s">
        <v>2549</v>
      </c>
      <c r="F594" s="75" t="s">
        <v>610</v>
      </c>
      <c r="G594" s="75" t="s">
        <v>183</v>
      </c>
      <c r="H594" s="75"/>
      <c r="I594" s="78" t="s">
        <v>80</v>
      </c>
      <c r="J594" s="7" t="n">
        <v>0.6</v>
      </c>
      <c r="K594" s="7" t="n">
        <v>0.648611111111111</v>
      </c>
      <c r="L594" s="95"/>
      <c r="M594" s="78" t="s">
        <v>616</v>
      </c>
    </row>
    <row r="595" customFormat="false" ht="15" hidden="false" customHeight="false" outlineLevel="0" collapsed="false">
      <c r="A595" s="70" t="n">
        <v>44135</v>
      </c>
      <c r="B595" s="9" t="s">
        <v>2550</v>
      </c>
      <c r="C595" s="71" t="n">
        <v>350</v>
      </c>
      <c r="D595" s="72" t="s">
        <v>104</v>
      </c>
      <c r="E595" s="73" t="s">
        <v>2551</v>
      </c>
      <c r="F595" s="75"/>
      <c r="G595" s="75" t="s">
        <v>1159</v>
      </c>
      <c r="H595" s="75"/>
      <c r="I595" s="78" t="s">
        <v>80</v>
      </c>
      <c r="J595" s="7" t="n">
        <v>0.74375</v>
      </c>
      <c r="K595" s="7" t="n">
        <v>0.773611111111111</v>
      </c>
      <c r="L595" s="95"/>
      <c r="M595" s="78" t="s">
        <v>2552</v>
      </c>
    </row>
    <row r="596" customFormat="false" ht="15" hidden="false" customHeight="false" outlineLevel="0" collapsed="false">
      <c r="A596" s="70" t="n">
        <v>44139</v>
      </c>
      <c r="B596" s="9" t="s">
        <v>2554</v>
      </c>
      <c r="C596" s="71" t="n">
        <v>300</v>
      </c>
      <c r="D596" s="72" t="s">
        <v>821</v>
      </c>
      <c r="E596" s="73" t="s">
        <v>2555</v>
      </c>
      <c r="F596" s="75" t="s">
        <v>2556</v>
      </c>
      <c r="G596" s="75" t="s">
        <v>159</v>
      </c>
      <c r="H596" s="75"/>
      <c r="I596" s="78" t="s">
        <v>80</v>
      </c>
      <c r="J596" s="7" t="n">
        <v>0.613194444444444</v>
      </c>
      <c r="K596" s="7" t="n">
        <v>0.629861111111111</v>
      </c>
      <c r="L596" s="95"/>
      <c r="M596" s="78" t="s">
        <v>2557</v>
      </c>
    </row>
    <row r="597" customFormat="false" ht="15" hidden="false" customHeight="false" outlineLevel="0" collapsed="false">
      <c r="A597" s="70" t="n">
        <v>44139</v>
      </c>
      <c r="B597" s="9" t="s">
        <v>576</v>
      </c>
      <c r="C597" s="71" t="n">
        <v>450</v>
      </c>
      <c r="D597" s="72" t="s">
        <v>104</v>
      </c>
      <c r="E597" s="73" t="s">
        <v>577</v>
      </c>
      <c r="F597" s="75"/>
      <c r="G597" s="75" t="s">
        <v>314</v>
      </c>
      <c r="H597" s="75"/>
      <c r="I597" s="78" t="s">
        <v>80</v>
      </c>
      <c r="J597" s="7" t="n">
        <v>0.648611111111111</v>
      </c>
      <c r="K597" s="7" t="n">
        <v>0.666666666666667</v>
      </c>
      <c r="L597" s="95"/>
      <c r="M597" s="78" t="s">
        <v>578</v>
      </c>
    </row>
    <row r="598" customFormat="false" ht="15" hidden="false" customHeight="false" outlineLevel="0" collapsed="false">
      <c r="A598" s="70" t="n">
        <v>44139</v>
      </c>
      <c r="B598" s="9" t="s">
        <v>2558</v>
      </c>
      <c r="C598" s="71" t="n">
        <v>300</v>
      </c>
      <c r="D598" s="72" t="s">
        <v>104</v>
      </c>
      <c r="E598" s="73" t="s">
        <v>2559</v>
      </c>
      <c r="F598" s="75"/>
      <c r="G598" s="75" t="s">
        <v>159</v>
      </c>
      <c r="H598" s="75"/>
      <c r="I598" s="78" t="s">
        <v>80</v>
      </c>
      <c r="J598" s="7" t="n">
        <v>0.701388888888889</v>
      </c>
      <c r="K598" s="7" t="n">
        <v>0.723611111111111</v>
      </c>
      <c r="L598" s="95"/>
      <c r="M598" s="78" t="s">
        <v>2560</v>
      </c>
    </row>
    <row r="599" customFormat="false" ht="15" hidden="false" customHeight="false" outlineLevel="0" collapsed="false">
      <c r="A599" s="70" t="n">
        <v>44140</v>
      </c>
      <c r="B599" s="9" t="s">
        <v>2562</v>
      </c>
      <c r="C599" s="71" t="n">
        <v>350</v>
      </c>
      <c r="D599" s="72" t="s">
        <v>181</v>
      </c>
      <c r="E599" s="73" t="s">
        <v>2563</v>
      </c>
      <c r="F599" s="75" t="s">
        <v>2564</v>
      </c>
      <c r="G599" s="75" t="s">
        <v>100</v>
      </c>
      <c r="H599" s="75"/>
      <c r="I599" s="78" t="s">
        <v>80</v>
      </c>
      <c r="J599" s="7" t="n">
        <v>0.815277777777778</v>
      </c>
      <c r="K599" s="7" t="n">
        <v>0.851388888888889</v>
      </c>
      <c r="L599" s="95"/>
      <c r="M599" s="78" t="s">
        <v>2565</v>
      </c>
    </row>
    <row r="600" customFormat="false" ht="15" hidden="false" customHeight="false" outlineLevel="0" collapsed="false">
      <c r="A600" s="70" t="n">
        <v>44140</v>
      </c>
      <c r="B600" s="9" t="s">
        <v>2567</v>
      </c>
      <c r="C600" s="71" t="n">
        <v>300</v>
      </c>
      <c r="D600" s="72" t="s">
        <v>77</v>
      </c>
      <c r="E600" s="73" t="s">
        <v>2568</v>
      </c>
      <c r="F600" s="75"/>
      <c r="G600" s="75" t="s">
        <v>100</v>
      </c>
      <c r="H600" s="75"/>
      <c r="I600" s="78" t="s">
        <v>80</v>
      </c>
      <c r="J600" s="7" t="n">
        <v>0.549305555555556</v>
      </c>
      <c r="K600" s="7" t="n">
        <v>0.65</v>
      </c>
      <c r="L600" s="95"/>
      <c r="M600" s="78" t="s">
        <v>2569</v>
      </c>
    </row>
    <row r="601" customFormat="false" ht="15" hidden="false" customHeight="false" outlineLevel="0" collapsed="false">
      <c r="A601" s="70" t="n">
        <v>44140</v>
      </c>
      <c r="B601" s="9" t="s">
        <v>2570</v>
      </c>
      <c r="C601" s="71" t="n">
        <v>300</v>
      </c>
      <c r="D601" s="72" t="s">
        <v>77</v>
      </c>
      <c r="E601" s="73" t="s">
        <v>2571</v>
      </c>
      <c r="F601" s="75"/>
      <c r="G601" s="75" t="s">
        <v>113</v>
      </c>
      <c r="H601" s="75"/>
      <c r="I601" s="78" t="s">
        <v>80</v>
      </c>
      <c r="J601" s="7" t="n">
        <v>0.6625</v>
      </c>
      <c r="K601" s="7" t="n">
        <v>0.693055555555556</v>
      </c>
      <c r="L601" s="95"/>
      <c r="M601" s="78" t="s">
        <v>2572</v>
      </c>
    </row>
    <row r="602" customFormat="false" ht="15" hidden="false" customHeight="false" outlineLevel="0" collapsed="false">
      <c r="A602" s="70" t="n">
        <v>44140</v>
      </c>
      <c r="B602" s="9" t="s">
        <v>2573</v>
      </c>
      <c r="C602" s="71" t="n">
        <v>450</v>
      </c>
      <c r="D602" s="72" t="s">
        <v>821</v>
      </c>
      <c r="E602" s="73" t="s">
        <v>2574</v>
      </c>
      <c r="F602" s="75" t="s">
        <v>2536</v>
      </c>
      <c r="G602" s="75" t="s">
        <v>314</v>
      </c>
      <c r="H602" s="75"/>
      <c r="I602" s="78" t="s">
        <v>80</v>
      </c>
      <c r="J602" s="7" t="n">
        <v>0.763194444444444</v>
      </c>
      <c r="K602" s="7" t="n">
        <v>0.790972222222222</v>
      </c>
      <c r="L602" s="95"/>
      <c r="M602" s="78" t="s">
        <v>2575</v>
      </c>
    </row>
    <row r="603" customFormat="false" ht="15" hidden="false" customHeight="false" outlineLevel="0" collapsed="false">
      <c r="A603" s="70" t="n">
        <v>44140</v>
      </c>
      <c r="B603" s="9" t="s">
        <v>2576</v>
      </c>
      <c r="C603" s="71" t="n">
        <v>400</v>
      </c>
      <c r="D603" s="72" t="s">
        <v>104</v>
      </c>
      <c r="E603" s="73" t="s">
        <v>2577</v>
      </c>
      <c r="F603" s="75"/>
      <c r="G603" s="75" t="s">
        <v>113</v>
      </c>
      <c r="H603" s="75"/>
      <c r="I603" s="78" t="s">
        <v>80</v>
      </c>
      <c r="J603" s="7" t="n">
        <v>0.2875</v>
      </c>
      <c r="K603" s="7" t="n">
        <v>0.309027777777778</v>
      </c>
      <c r="L603" s="95"/>
      <c r="M603" s="78" t="s">
        <v>2578</v>
      </c>
    </row>
    <row r="604" customFormat="false" ht="15" hidden="false" customHeight="false" outlineLevel="0" collapsed="false">
      <c r="A604" s="70" t="n">
        <v>44140</v>
      </c>
      <c r="B604" s="9" t="s">
        <v>504</v>
      </c>
      <c r="C604" s="71" t="n">
        <v>350</v>
      </c>
      <c r="D604" s="72" t="s">
        <v>104</v>
      </c>
      <c r="E604" s="73" t="s">
        <v>2579</v>
      </c>
      <c r="F604" s="75"/>
      <c r="G604" s="75" t="s">
        <v>113</v>
      </c>
      <c r="H604" s="75"/>
      <c r="I604" s="78" t="s">
        <v>80</v>
      </c>
      <c r="J604" s="7" t="n">
        <v>0.452083333333333</v>
      </c>
      <c r="K604" s="7" t="n">
        <v>0.472222222222222</v>
      </c>
      <c r="L604" s="95"/>
      <c r="M604" s="78" t="s">
        <v>2580</v>
      </c>
    </row>
    <row r="605" customFormat="false" ht="15" hidden="false" customHeight="false" outlineLevel="0" collapsed="false">
      <c r="A605" s="70" t="n">
        <v>44140</v>
      </c>
      <c r="B605" s="9" t="s">
        <v>1701</v>
      </c>
      <c r="C605" s="71" t="n">
        <v>400</v>
      </c>
      <c r="D605" s="72" t="s">
        <v>69</v>
      </c>
      <c r="E605" s="73" t="s">
        <v>2352</v>
      </c>
      <c r="F605" s="75" t="s">
        <v>1703</v>
      </c>
      <c r="G605" s="75" t="s">
        <v>79</v>
      </c>
      <c r="H605" s="75"/>
      <c r="I605" s="78" t="s">
        <v>80</v>
      </c>
      <c r="J605" s="7" t="n">
        <v>0.386111111111111</v>
      </c>
      <c r="K605" s="7" t="n">
        <v>0.434027777777778</v>
      </c>
      <c r="L605" s="95"/>
      <c r="M605" s="78" t="s">
        <v>1704</v>
      </c>
      <c r="N605" s="0" t="s">
        <v>2566</v>
      </c>
    </row>
    <row r="606" customFormat="false" ht="15" hidden="false" customHeight="false" outlineLevel="0" collapsed="false">
      <c r="A606" s="87" t="n">
        <v>44141</v>
      </c>
      <c r="B606" s="48" t="s">
        <v>2583</v>
      </c>
      <c r="C606" s="97" t="n">
        <v>350</v>
      </c>
      <c r="D606" s="50" t="s">
        <v>181</v>
      </c>
      <c r="E606" s="51" t="s">
        <v>2584</v>
      </c>
      <c r="F606" s="54" t="s">
        <v>2585</v>
      </c>
      <c r="G606" s="54" t="s">
        <v>394</v>
      </c>
      <c r="H606" s="54"/>
      <c r="I606" s="98" t="s">
        <v>72</v>
      </c>
      <c r="J606" s="57" t="n">
        <v>0.685416666666667</v>
      </c>
      <c r="K606" s="57" t="n">
        <v>0.685416666666667</v>
      </c>
      <c r="L606" s="145"/>
      <c r="M606" s="98" t="s">
        <v>2586</v>
      </c>
    </row>
    <row r="607" customFormat="false" ht="15" hidden="false" customHeight="false" outlineLevel="0" collapsed="false">
      <c r="A607" s="70" t="n">
        <v>44144</v>
      </c>
      <c r="B607" s="9" t="s">
        <v>2395</v>
      </c>
      <c r="C607" s="71" t="n">
        <v>300</v>
      </c>
      <c r="D607" s="72" t="s">
        <v>77</v>
      </c>
      <c r="E607" s="73" t="s">
        <v>2396</v>
      </c>
      <c r="F607" s="75"/>
      <c r="G607" s="75" t="s">
        <v>183</v>
      </c>
      <c r="H607" s="75"/>
      <c r="I607" s="78" t="s">
        <v>80</v>
      </c>
      <c r="J607" s="7" t="n">
        <v>0.4875</v>
      </c>
      <c r="K607" s="7" t="n">
        <v>0.507638888888889</v>
      </c>
      <c r="L607" s="95"/>
      <c r="M607" s="78" t="s">
        <v>2397</v>
      </c>
    </row>
    <row r="608" customFormat="false" ht="15" hidden="false" customHeight="false" outlineLevel="0" collapsed="false">
      <c r="A608" s="70" t="n">
        <v>44144</v>
      </c>
      <c r="B608" s="9" t="s">
        <v>2591</v>
      </c>
      <c r="C608" s="71" t="n">
        <v>300</v>
      </c>
      <c r="D608" s="72" t="s">
        <v>821</v>
      </c>
      <c r="E608" s="73" t="s">
        <v>2592</v>
      </c>
      <c r="F608" s="75" t="s">
        <v>2593</v>
      </c>
      <c r="G608" s="75" t="s">
        <v>183</v>
      </c>
      <c r="H608" s="75"/>
      <c r="I608" s="78" t="s">
        <v>80</v>
      </c>
      <c r="J608" s="7" t="n">
        <v>0.371527777777778</v>
      </c>
      <c r="K608" s="7" t="n">
        <v>0.428472222222222</v>
      </c>
      <c r="L608" s="95"/>
      <c r="M608" s="78" t="s">
        <v>2594</v>
      </c>
    </row>
    <row r="609" customFormat="false" ht="15" hidden="false" customHeight="false" outlineLevel="0" collapsed="false">
      <c r="A609" s="70" t="n">
        <v>44144</v>
      </c>
      <c r="B609" s="9" t="s">
        <v>2595</v>
      </c>
      <c r="C609" s="71" t="n">
        <v>250</v>
      </c>
      <c r="D609" s="72" t="s">
        <v>821</v>
      </c>
      <c r="E609" s="73" t="s">
        <v>2596</v>
      </c>
      <c r="F609" s="75" t="s">
        <v>2536</v>
      </c>
      <c r="G609" s="75" t="s">
        <v>159</v>
      </c>
      <c r="H609" s="75"/>
      <c r="I609" s="78" t="s">
        <v>80</v>
      </c>
      <c r="J609" s="7" t="n">
        <v>0.565972222222222</v>
      </c>
      <c r="K609" s="7" t="n">
        <v>0.725694444444444</v>
      </c>
      <c r="L609" s="95"/>
      <c r="M609" s="78" t="s">
        <v>2597</v>
      </c>
    </row>
    <row r="610" customFormat="false" ht="15" hidden="false" customHeight="false" outlineLevel="0" collapsed="false">
      <c r="A610" s="70" t="n">
        <v>44144</v>
      </c>
      <c r="B610" s="9" t="s">
        <v>2598</v>
      </c>
      <c r="C610" s="124" t="n">
        <v>350</v>
      </c>
      <c r="D610" s="72" t="s">
        <v>104</v>
      </c>
      <c r="E610" s="73" t="s">
        <v>2599</v>
      </c>
      <c r="F610" s="75"/>
      <c r="G610" s="75" t="s">
        <v>159</v>
      </c>
      <c r="H610" s="75"/>
      <c r="I610" s="78" t="s">
        <v>80</v>
      </c>
      <c r="J610" s="7" t="n">
        <v>0.343055555555555</v>
      </c>
      <c r="K610" s="7" t="n">
        <v>0.349305555555556</v>
      </c>
      <c r="L610" s="95"/>
      <c r="M610" s="78" t="s">
        <v>2600</v>
      </c>
    </row>
    <row r="611" customFormat="false" ht="15" hidden="false" customHeight="false" outlineLevel="0" collapsed="false">
      <c r="A611" s="70" t="n">
        <v>44145</v>
      </c>
      <c r="B611" s="9" t="s">
        <v>2602</v>
      </c>
      <c r="C611" s="71" t="n">
        <v>400</v>
      </c>
      <c r="D611" s="72" t="s">
        <v>821</v>
      </c>
      <c r="E611" s="73" t="s">
        <v>2603</v>
      </c>
      <c r="F611" s="75" t="s">
        <v>2536</v>
      </c>
      <c r="G611" s="75" t="s">
        <v>85</v>
      </c>
      <c r="H611" s="75"/>
      <c r="I611" s="78" t="s">
        <v>80</v>
      </c>
      <c r="J611" s="7" t="n">
        <v>0.754166666666667</v>
      </c>
      <c r="K611" s="7" t="n">
        <v>0.770138888888889</v>
      </c>
      <c r="L611" s="95"/>
      <c r="M611" s="78" t="s">
        <v>2604</v>
      </c>
    </row>
    <row r="612" customFormat="false" ht="15" hidden="false" customHeight="false" outlineLevel="0" collapsed="false">
      <c r="A612" s="70" t="n">
        <v>44145</v>
      </c>
      <c r="B612" s="9" t="s">
        <v>2605</v>
      </c>
      <c r="C612" s="71" t="n">
        <v>700</v>
      </c>
      <c r="D612" s="72" t="s">
        <v>821</v>
      </c>
      <c r="E612" s="73" t="s">
        <v>2606</v>
      </c>
      <c r="F612" s="75" t="s">
        <v>2607</v>
      </c>
      <c r="G612" s="75" t="s">
        <v>1227</v>
      </c>
      <c r="H612" s="75"/>
      <c r="I612" s="78" t="s">
        <v>72</v>
      </c>
      <c r="J612" s="7" t="n">
        <v>0.941666666666667</v>
      </c>
      <c r="K612" s="7" t="n">
        <v>0.941666666666667</v>
      </c>
      <c r="L612" s="95"/>
      <c r="M612" s="78" t="s">
        <v>2608</v>
      </c>
    </row>
    <row r="613" customFormat="false" ht="15" hidden="false" customHeight="false" outlineLevel="0" collapsed="false">
      <c r="A613" s="70" t="n">
        <v>44145</v>
      </c>
      <c r="B613" s="9" t="s">
        <v>2609</v>
      </c>
      <c r="C613" s="71" t="n">
        <v>400</v>
      </c>
      <c r="D613" s="72" t="s">
        <v>104</v>
      </c>
      <c r="E613" s="73" t="s">
        <v>2610</v>
      </c>
      <c r="F613" s="75" t="s">
        <v>2609</v>
      </c>
      <c r="G613" s="75" t="s">
        <v>187</v>
      </c>
      <c r="H613" s="75"/>
      <c r="I613" s="78" t="s">
        <v>80</v>
      </c>
      <c r="J613" s="7" t="n">
        <v>0.828472222222222</v>
      </c>
      <c r="K613" s="7" t="n">
        <v>0.849305555555556</v>
      </c>
      <c r="L613" s="95"/>
      <c r="M613" s="78" t="s">
        <v>2611</v>
      </c>
    </row>
    <row r="614" customFormat="false" ht="15" hidden="false" customHeight="false" outlineLevel="0" collapsed="false">
      <c r="A614" s="70" t="n">
        <v>44147</v>
      </c>
      <c r="B614" s="9" t="s">
        <v>576</v>
      </c>
      <c r="C614" s="71" t="n">
        <v>450</v>
      </c>
      <c r="D614" s="72" t="s">
        <v>104</v>
      </c>
      <c r="E614" s="73" t="s">
        <v>577</v>
      </c>
      <c r="F614" s="75"/>
      <c r="G614" s="75" t="s">
        <v>314</v>
      </c>
      <c r="H614" s="75"/>
      <c r="I614" s="78" t="s">
        <v>80</v>
      </c>
      <c r="J614" s="7" t="n">
        <v>0.422916666666667</v>
      </c>
      <c r="K614" s="7" t="n">
        <v>0.48125</v>
      </c>
      <c r="L614" s="95"/>
      <c r="M614" s="78" t="s">
        <v>578</v>
      </c>
    </row>
    <row r="615" customFormat="false" ht="15" hidden="false" customHeight="false" outlineLevel="0" collapsed="false">
      <c r="A615" s="70" t="n">
        <v>44148</v>
      </c>
      <c r="B615" s="9" t="s">
        <v>2620</v>
      </c>
      <c r="C615" s="71" t="n">
        <v>350</v>
      </c>
      <c r="D615" s="72" t="s">
        <v>69</v>
      </c>
      <c r="E615" s="73" t="s">
        <v>2621</v>
      </c>
      <c r="F615" s="75" t="s">
        <v>2622</v>
      </c>
      <c r="G615" s="75" t="s">
        <v>79</v>
      </c>
      <c r="H615" s="75"/>
      <c r="I615" s="78" t="s">
        <v>80</v>
      </c>
      <c r="J615" s="7" t="n">
        <v>0.530555555555556</v>
      </c>
      <c r="K615" s="7" t="n">
        <v>0.580555555555556</v>
      </c>
      <c r="L615" s="95"/>
      <c r="M615" s="78" t="s">
        <v>2623</v>
      </c>
    </row>
    <row r="616" customFormat="false" ht="15" hidden="false" customHeight="false" outlineLevel="0" collapsed="false">
      <c r="A616" s="70" t="n">
        <v>44149</v>
      </c>
      <c r="B616" s="9" t="s">
        <v>2626</v>
      </c>
      <c r="C616" s="71" t="n">
        <v>350</v>
      </c>
      <c r="D616" s="72" t="s">
        <v>104</v>
      </c>
      <c r="E616" s="73" t="s">
        <v>2627</v>
      </c>
      <c r="F616" s="75"/>
      <c r="G616" s="75" t="s">
        <v>159</v>
      </c>
      <c r="H616" s="75"/>
      <c r="I616" s="78" t="s">
        <v>80</v>
      </c>
      <c r="J616" s="7" t="n">
        <v>0.45</v>
      </c>
      <c r="K616" s="7" t="n">
        <v>0.540277777777778</v>
      </c>
      <c r="L616" s="95"/>
      <c r="M616" s="78" t="s">
        <v>2628</v>
      </c>
    </row>
    <row r="617" customFormat="false" ht="15" hidden="false" customHeight="false" outlineLevel="0" collapsed="false">
      <c r="A617" s="70" t="n">
        <v>44149</v>
      </c>
      <c r="B617" s="9" t="s">
        <v>2620</v>
      </c>
      <c r="C617" s="71" t="n">
        <v>350</v>
      </c>
      <c r="D617" s="72" t="s">
        <v>69</v>
      </c>
      <c r="E617" s="73" t="s">
        <v>2621</v>
      </c>
      <c r="F617" s="75" t="s">
        <v>2622</v>
      </c>
      <c r="G617" s="75" t="s">
        <v>79</v>
      </c>
      <c r="H617" s="75"/>
      <c r="I617" s="78" t="s">
        <v>80</v>
      </c>
      <c r="J617" s="7" t="n">
        <v>0.328472222222222</v>
      </c>
      <c r="K617" s="7" t="n">
        <v>0.346527777777778</v>
      </c>
      <c r="L617" s="95"/>
      <c r="M617" s="78" t="s">
        <v>2623</v>
      </c>
    </row>
    <row r="618" customFormat="false" ht="15" hidden="false" customHeight="false" outlineLevel="0" collapsed="false">
      <c r="A618" s="87" t="n">
        <v>44150</v>
      </c>
      <c r="B618" s="48" t="s">
        <v>2630</v>
      </c>
      <c r="C618" s="97" t="n">
        <v>340</v>
      </c>
      <c r="D618" s="50" t="s">
        <v>821</v>
      </c>
      <c r="E618" s="51" t="s">
        <v>2631</v>
      </c>
      <c r="F618" s="54" t="s">
        <v>2632</v>
      </c>
      <c r="G618" s="54" t="s">
        <v>187</v>
      </c>
      <c r="H618" s="54"/>
      <c r="I618" s="98" t="s">
        <v>72</v>
      </c>
      <c r="J618" s="57"/>
      <c r="K618" s="57"/>
      <c r="L618" s="145"/>
      <c r="M618" s="98" t="s">
        <v>2633</v>
      </c>
    </row>
    <row r="619" customFormat="false" ht="15" hidden="false" customHeight="false" outlineLevel="0" collapsed="false">
      <c r="A619" s="70" t="n">
        <v>44151</v>
      </c>
      <c r="B619" s="136" t="s">
        <v>2634</v>
      </c>
      <c r="C619" s="71" t="n">
        <v>400</v>
      </c>
      <c r="D619" s="72" t="s">
        <v>104</v>
      </c>
      <c r="E619" s="73" t="s">
        <v>1254</v>
      </c>
      <c r="F619" s="75"/>
      <c r="G619" s="75" t="s">
        <v>100</v>
      </c>
      <c r="H619" s="75"/>
      <c r="I619" s="78" t="s">
        <v>80</v>
      </c>
      <c r="J619" s="7" t="n">
        <v>0.383333333333333</v>
      </c>
      <c r="K619" s="7" t="n">
        <v>0.393055555555556</v>
      </c>
      <c r="L619" s="95"/>
      <c r="M619" s="78" t="s">
        <v>1255</v>
      </c>
    </row>
    <row r="620" customFormat="false" ht="15" hidden="false" customHeight="false" outlineLevel="0" collapsed="false">
      <c r="A620" s="70" t="n">
        <v>44152</v>
      </c>
      <c r="B620" s="9" t="s">
        <v>2642</v>
      </c>
      <c r="C620" s="71" t="n">
        <v>450</v>
      </c>
      <c r="D620" s="72" t="s">
        <v>821</v>
      </c>
      <c r="E620" s="73" t="s">
        <v>2643</v>
      </c>
      <c r="F620" s="75" t="s">
        <v>2644</v>
      </c>
      <c r="G620" s="75" t="s">
        <v>79</v>
      </c>
      <c r="H620" s="75"/>
      <c r="I620" s="78" t="s">
        <v>80</v>
      </c>
      <c r="J620" s="7" t="n">
        <v>0.682638888888889</v>
      </c>
      <c r="K620" s="7" t="n">
        <v>0.732638888888889</v>
      </c>
      <c r="L620" s="95"/>
      <c r="M620" s="78" t="s">
        <v>2645</v>
      </c>
      <c r="N620" s="0" t="s">
        <v>2646</v>
      </c>
    </row>
    <row r="621" customFormat="false" ht="15" hidden="false" customHeight="false" outlineLevel="0" collapsed="false">
      <c r="A621" s="70" t="n">
        <v>44152</v>
      </c>
      <c r="B621" s="9" t="s">
        <v>2647</v>
      </c>
      <c r="C621" s="71" t="n">
        <v>400</v>
      </c>
      <c r="D621" s="72" t="s">
        <v>104</v>
      </c>
      <c r="E621" s="73" t="s">
        <v>2648</v>
      </c>
      <c r="F621" s="75"/>
      <c r="G621" s="75" t="s">
        <v>79</v>
      </c>
      <c r="H621" s="75"/>
      <c r="I621" s="78" t="s">
        <v>80</v>
      </c>
      <c r="J621" s="7" t="n">
        <v>0.853472222222222</v>
      </c>
      <c r="K621" s="7" t="n">
        <v>0.893055555555556</v>
      </c>
      <c r="L621" s="95"/>
      <c r="M621" s="78" t="s">
        <v>2649</v>
      </c>
    </row>
    <row r="622" customFormat="false" ht="15" hidden="false" customHeight="false" outlineLevel="0" collapsed="false">
      <c r="A622" s="70" t="n">
        <v>44153</v>
      </c>
      <c r="B622" s="9" t="s">
        <v>68</v>
      </c>
      <c r="C622" s="71" t="n">
        <v>450</v>
      </c>
      <c r="D622" s="72" t="s">
        <v>69</v>
      </c>
      <c r="E622" s="73" t="s">
        <v>70</v>
      </c>
      <c r="F622" s="75" t="s">
        <v>71</v>
      </c>
      <c r="G622" s="75" t="s">
        <v>113</v>
      </c>
      <c r="H622" s="75"/>
      <c r="I622" s="78" t="s">
        <v>80</v>
      </c>
      <c r="J622" s="7" t="n">
        <v>0.770138888888889</v>
      </c>
      <c r="K622" s="7" t="n">
        <v>0.801388888888889</v>
      </c>
      <c r="L622" s="95"/>
      <c r="M622" s="78" t="s">
        <v>74</v>
      </c>
    </row>
    <row r="623" customFormat="false" ht="15" hidden="false" customHeight="false" outlineLevel="0" collapsed="false">
      <c r="A623" s="70" t="n">
        <v>44155</v>
      </c>
      <c r="B623" s="9" t="s">
        <v>2656</v>
      </c>
      <c r="C623" s="71" t="n">
        <v>300</v>
      </c>
      <c r="D623" s="72" t="s">
        <v>821</v>
      </c>
      <c r="E623" s="73" t="s">
        <v>2657</v>
      </c>
      <c r="F623" s="75" t="s">
        <v>2658</v>
      </c>
      <c r="G623" s="75" t="s">
        <v>100</v>
      </c>
      <c r="H623" s="75"/>
      <c r="I623" s="78" t="s">
        <v>80</v>
      </c>
      <c r="J623" s="7" t="n">
        <v>0.380555555555556</v>
      </c>
      <c r="K623" s="7" t="n">
        <v>0.672222222222222</v>
      </c>
      <c r="L623" s="95"/>
      <c r="M623" s="78" t="s">
        <v>2659</v>
      </c>
      <c r="N623" s="0" t="s">
        <v>2378</v>
      </c>
    </row>
    <row r="624" customFormat="false" ht="15" hidden="false" customHeight="false" outlineLevel="0" collapsed="false">
      <c r="A624" s="70" t="n">
        <v>44155</v>
      </c>
      <c r="B624" s="9" t="s">
        <v>504</v>
      </c>
      <c r="C624" s="124" t="n">
        <v>500</v>
      </c>
      <c r="D624" s="72" t="s">
        <v>104</v>
      </c>
      <c r="E624" s="73" t="s">
        <v>505</v>
      </c>
      <c r="F624" s="75"/>
      <c r="G624" s="75" t="s">
        <v>113</v>
      </c>
      <c r="H624" s="75"/>
      <c r="I624" s="78" t="s">
        <v>80</v>
      </c>
      <c r="J624" s="7" t="n">
        <v>0.221527777777778</v>
      </c>
      <c r="K624" s="7" t="n">
        <v>0.252083333333333</v>
      </c>
      <c r="L624" s="95"/>
      <c r="M624" s="78" t="s">
        <v>506</v>
      </c>
    </row>
    <row r="625" customFormat="false" ht="15" hidden="false" customHeight="false" outlineLevel="0" collapsed="false">
      <c r="A625" s="70" t="n">
        <v>44156</v>
      </c>
      <c r="B625" s="136" t="s">
        <v>2661</v>
      </c>
      <c r="C625" s="71" t="n">
        <v>330</v>
      </c>
      <c r="D625" s="72" t="s">
        <v>821</v>
      </c>
      <c r="E625" s="73" t="s">
        <v>2662</v>
      </c>
      <c r="F625" s="75" t="s">
        <v>2663</v>
      </c>
      <c r="G625" s="75" t="s">
        <v>187</v>
      </c>
      <c r="H625" s="75"/>
      <c r="I625" s="78" t="s">
        <v>80</v>
      </c>
      <c r="J625" s="7" t="n">
        <v>0.670138888888889</v>
      </c>
      <c r="K625" s="7" t="n">
        <v>0.697916666666667</v>
      </c>
      <c r="L625" s="95"/>
      <c r="M625" s="78" t="s">
        <v>2664</v>
      </c>
    </row>
    <row r="626" customFormat="false" ht="15" hidden="false" customHeight="false" outlineLevel="0" collapsed="false">
      <c r="A626" s="70" t="n">
        <v>44156</v>
      </c>
      <c r="B626" s="9" t="s">
        <v>1126</v>
      </c>
      <c r="C626" s="71" t="n">
        <v>450</v>
      </c>
      <c r="D626" s="72" t="s">
        <v>104</v>
      </c>
      <c r="E626" s="73" t="s">
        <v>2665</v>
      </c>
      <c r="F626" s="75"/>
      <c r="G626" s="75" t="s">
        <v>113</v>
      </c>
      <c r="H626" s="75"/>
      <c r="I626" s="78" t="s">
        <v>80</v>
      </c>
      <c r="J626" s="7" t="n">
        <v>0.341666666666667</v>
      </c>
      <c r="K626" s="7" t="n">
        <v>0.365277777777778</v>
      </c>
      <c r="L626" s="95"/>
      <c r="M626" s="78" t="s">
        <v>2666</v>
      </c>
    </row>
    <row r="627" customFormat="false" ht="15" hidden="false" customHeight="false" outlineLevel="0" collapsed="false">
      <c r="A627" s="70" t="n">
        <v>44158</v>
      </c>
      <c r="B627" s="9" t="s">
        <v>2673</v>
      </c>
      <c r="C627" s="71" t="n">
        <v>350</v>
      </c>
      <c r="D627" s="72" t="s">
        <v>821</v>
      </c>
      <c r="E627" s="73" t="s">
        <v>2674</v>
      </c>
      <c r="F627" s="75" t="s">
        <v>2675</v>
      </c>
      <c r="G627" s="75" t="s">
        <v>100</v>
      </c>
      <c r="H627" s="75"/>
      <c r="I627" s="78" t="s">
        <v>80</v>
      </c>
      <c r="J627" s="7" t="n">
        <v>0.607638888888889</v>
      </c>
      <c r="K627" s="7" t="n">
        <v>0.618055555555556</v>
      </c>
      <c r="L627" s="95"/>
      <c r="M627" s="78" t="s">
        <v>2676</v>
      </c>
    </row>
    <row r="628" customFormat="false" ht="15" hidden="false" customHeight="false" outlineLevel="0" collapsed="false">
      <c r="A628" s="70" t="n">
        <v>44158</v>
      </c>
      <c r="B628" s="9" t="s">
        <v>2677</v>
      </c>
      <c r="C628" s="71" t="n">
        <v>400</v>
      </c>
      <c r="D628" s="72" t="s">
        <v>104</v>
      </c>
      <c r="E628" s="73" t="s">
        <v>2678</v>
      </c>
      <c r="F628" s="75"/>
      <c r="G628" s="75" t="s">
        <v>187</v>
      </c>
      <c r="H628" s="75"/>
      <c r="I628" s="78" t="s">
        <v>80</v>
      </c>
      <c r="J628" s="7" t="n">
        <v>0.465277777777778</v>
      </c>
      <c r="K628" s="7" t="n">
        <v>0.475</v>
      </c>
      <c r="L628" s="95"/>
      <c r="M628" s="78" t="s">
        <v>2679</v>
      </c>
    </row>
    <row r="629" customFormat="false" ht="15" hidden="false" customHeight="false" outlineLevel="0" collapsed="false">
      <c r="A629" s="70" t="n">
        <v>44159</v>
      </c>
      <c r="B629" s="9" t="s">
        <v>2681</v>
      </c>
      <c r="C629" s="71" t="n">
        <v>400</v>
      </c>
      <c r="D629" s="72" t="s">
        <v>821</v>
      </c>
      <c r="E629" s="73" t="s">
        <v>2682</v>
      </c>
      <c r="F629" s="75" t="s">
        <v>2683</v>
      </c>
      <c r="G629" s="75" t="s">
        <v>113</v>
      </c>
      <c r="H629" s="75"/>
      <c r="I629" s="78" t="s">
        <v>80</v>
      </c>
      <c r="J629" s="7" t="n">
        <v>0.39375</v>
      </c>
      <c r="K629" s="7" t="n">
        <v>0.415277777777778</v>
      </c>
      <c r="L629" s="95"/>
      <c r="M629" s="78" t="s">
        <v>2684</v>
      </c>
    </row>
    <row r="630" customFormat="false" ht="15" hidden="false" customHeight="false" outlineLevel="0" collapsed="false">
      <c r="A630" s="70" t="n">
        <v>44159</v>
      </c>
      <c r="B630" s="9" t="s">
        <v>2685</v>
      </c>
      <c r="C630" s="71" t="n">
        <v>500</v>
      </c>
      <c r="D630" s="72" t="s">
        <v>104</v>
      </c>
      <c r="E630" s="73" t="s">
        <v>2686</v>
      </c>
      <c r="F630" s="75"/>
      <c r="G630" s="75" t="s">
        <v>79</v>
      </c>
      <c r="H630" s="75"/>
      <c r="I630" s="78" t="s">
        <v>80</v>
      </c>
      <c r="J630" s="7" t="n">
        <v>0.313888888888889</v>
      </c>
      <c r="K630" s="7" t="n">
        <v>0.35625</v>
      </c>
      <c r="L630" s="95"/>
      <c r="M630" s="78" t="s">
        <v>2687</v>
      </c>
    </row>
    <row r="631" customFormat="false" ht="15" hidden="false" customHeight="false" outlineLevel="0" collapsed="false">
      <c r="A631" s="70" t="n">
        <v>44161</v>
      </c>
      <c r="B631" s="9" t="s">
        <v>2691</v>
      </c>
      <c r="C631" s="71" t="n">
        <v>350</v>
      </c>
      <c r="D631" s="72" t="s">
        <v>821</v>
      </c>
      <c r="E631" s="73" t="s">
        <v>2692</v>
      </c>
      <c r="F631" s="75" t="s">
        <v>2693</v>
      </c>
      <c r="G631" s="75" t="s">
        <v>187</v>
      </c>
      <c r="H631" s="75"/>
      <c r="I631" s="78" t="s">
        <v>80</v>
      </c>
      <c r="J631" s="7" t="n">
        <v>0.371527777777778</v>
      </c>
      <c r="K631" s="7" t="n">
        <v>0.386111111111111</v>
      </c>
      <c r="L631" s="95"/>
      <c r="M631" s="78" t="s">
        <v>2694</v>
      </c>
    </row>
    <row r="632" customFormat="false" ht="15" hidden="false" customHeight="false" outlineLevel="0" collapsed="false">
      <c r="A632" s="70" t="n">
        <v>44161</v>
      </c>
      <c r="B632" s="9" t="s">
        <v>314</v>
      </c>
      <c r="C632" s="71" t="n">
        <v>450</v>
      </c>
      <c r="D632" s="72" t="s">
        <v>104</v>
      </c>
      <c r="E632" s="73" t="s">
        <v>2695</v>
      </c>
      <c r="F632" s="75"/>
      <c r="G632" s="75" t="s">
        <v>314</v>
      </c>
      <c r="H632" s="75"/>
      <c r="I632" s="78" t="s">
        <v>80</v>
      </c>
      <c r="J632" s="7" t="n">
        <v>0.294444444444444</v>
      </c>
      <c r="K632" s="7" t="n">
        <v>0.325</v>
      </c>
      <c r="L632" s="95"/>
      <c r="M632" s="78" t="s">
        <v>2696</v>
      </c>
    </row>
    <row r="633" customFormat="false" ht="15" hidden="false" customHeight="false" outlineLevel="0" collapsed="false">
      <c r="A633" s="70" t="n">
        <v>44161</v>
      </c>
      <c r="B633" s="9" t="s">
        <v>2697</v>
      </c>
      <c r="C633" s="71" t="n">
        <v>350</v>
      </c>
      <c r="D633" s="72" t="s">
        <v>104</v>
      </c>
      <c r="E633" s="73" t="s">
        <v>2698</v>
      </c>
      <c r="F633" s="75"/>
      <c r="G633" s="75" t="s">
        <v>187</v>
      </c>
      <c r="H633" s="75"/>
      <c r="I633" s="78" t="s">
        <v>80</v>
      </c>
      <c r="J633" s="7" t="n">
        <v>0.411805555555556</v>
      </c>
      <c r="K633" s="7" t="n">
        <v>0.413194444444444</v>
      </c>
      <c r="L633" s="95"/>
      <c r="M633" s="78" t="s">
        <v>2699</v>
      </c>
    </row>
    <row r="634" customFormat="false" ht="15" hidden="false" customHeight="false" outlineLevel="0" collapsed="false">
      <c r="A634" s="70" t="n">
        <v>44162</v>
      </c>
      <c r="B634" s="9" t="s">
        <v>2701</v>
      </c>
      <c r="C634" s="71" t="n">
        <v>50</v>
      </c>
      <c r="D634" s="72" t="s">
        <v>821</v>
      </c>
      <c r="E634" s="73" t="s">
        <v>2702</v>
      </c>
      <c r="F634" s="75" t="s">
        <v>2703</v>
      </c>
      <c r="G634" s="75" t="s">
        <v>183</v>
      </c>
      <c r="H634" s="75"/>
      <c r="I634" s="78" t="s">
        <v>80</v>
      </c>
      <c r="J634" s="7" t="n">
        <v>0.601388888888889</v>
      </c>
      <c r="K634" s="7" t="n">
        <v>0.680555555555555</v>
      </c>
      <c r="L634" s="95"/>
      <c r="M634" s="78" t="s">
        <v>2704</v>
      </c>
    </row>
    <row r="635" customFormat="false" ht="15" hidden="false" customHeight="false" outlineLevel="0" collapsed="false">
      <c r="A635" s="70" t="n">
        <v>44162</v>
      </c>
      <c r="B635" s="9" t="s">
        <v>2706</v>
      </c>
      <c r="C635" s="71" t="n">
        <v>400</v>
      </c>
      <c r="D635" s="72" t="s">
        <v>821</v>
      </c>
      <c r="E635" s="73" t="s">
        <v>2707</v>
      </c>
      <c r="F635" s="75" t="s">
        <v>2708</v>
      </c>
      <c r="G635" s="75" t="s">
        <v>100</v>
      </c>
      <c r="H635" s="75"/>
      <c r="I635" s="78" t="s">
        <v>80</v>
      </c>
      <c r="J635" s="7" t="n">
        <v>0.729861111111111</v>
      </c>
      <c r="K635" s="7" t="n">
        <v>0.763888888888889</v>
      </c>
      <c r="L635" s="95"/>
      <c r="M635" s="78" t="s">
        <v>2709</v>
      </c>
      <c r="N635" s="0" t="s">
        <v>2705</v>
      </c>
    </row>
    <row r="636" customFormat="false" ht="15" hidden="false" customHeight="false" outlineLevel="0" collapsed="false">
      <c r="A636" s="70" t="n">
        <v>44162</v>
      </c>
      <c r="B636" s="136" t="s">
        <v>2377</v>
      </c>
      <c r="C636" s="124" t="n">
        <v>400</v>
      </c>
      <c r="D636" s="72" t="s">
        <v>104</v>
      </c>
      <c r="E636" s="73" t="s">
        <v>2015</v>
      </c>
      <c r="F636" s="75"/>
      <c r="G636" s="75" t="s">
        <v>113</v>
      </c>
      <c r="H636" s="75"/>
      <c r="I636" s="78" t="s">
        <v>80</v>
      </c>
      <c r="J636" s="7" t="n">
        <v>0.352777777777778</v>
      </c>
      <c r="K636" s="7" t="n">
        <v>0.375694444444444</v>
      </c>
      <c r="L636" s="95"/>
      <c r="M636" s="78" t="s">
        <v>2016</v>
      </c>
    </row>
    <row r="637" customFormat="false" ht="15" hidden="false" customHeight="false" outlineLevel="0" collapsed="false">
      <c r="A637" s="70" t="n">
        <v>44163</v>
      </c>
      <c r="B637" s="9" t="s">
        <v>2714</v>
      </c>
      <c r="C637" s="71" t="n">
        <v>550</v>
      </c>
      <c r="D637" s="72" t="s">
        <v>104</v>
      </c>
      <c r="E637" s="73" t="s">
        <v>2715</v>
      </c>
      <c r="F637" s="75"/>
      <c r="G637" s="75" t="s">
        <v>79</v>
      </c>
      <c r="H637" s="75"/>
      <c r="I637" s="78" t="s">
        <v>80</v>
      </c>
      <c r="J637" s="7" t="n">
        <v>0.672916666666667</v>
      </c>
      <c r="K637" s="7" t="n">
        <v>0.743055555555555</v>
      </c>
      <c r="L637" s="95"/>
      <c r="M637" s="78" t="s">
        <v>2716</v>
      </c>
    </row>
    <row r="638" customFormat="false" ht="15" hidden="false" customHeight="false" outlineLevel="0" collapsed="false">
      <c r="A638" s="70" t="n">
        <v>44165</v>
      </c>
      <c r="B638" s="9" t="s">
        <v>2119</v>
      </c>
      <c r="C638" s="71" t="n">
        <v>300</v>
      </c>
      <c r="D638" s="72" t="s">
        <v>77</v>
      </c>
      <c r="E638" s="73" t="s">
        <v>2120</v>
      </c>
      <c r="F638" s="75" t="s">
        <v>784</v>
      </c>
      <c r="G638" s="75" t="s">
        <v>183</v>
      </c>
      <c r="H638" s="75"/>
      <c r="I638" s="78" t="s">
        <v>80</v>
      </c>
      <c r="J638" s="7" t="n">
        <v>0.682638888888889</v>
      </c>
      <c r="K638" s="7" t="n">
        <v>0.710416666666667</v>
      </c>
      <c r="L638" s="95"/>
      <c r="M638" s="78" t="s">
        <v>2121</v>
      </c>
      <c r="N638" s="0" t="s">
        <v>2722</v>
      </c>
    </row>
    <row r="639" customFormat="false" ht="15" hidden="false" customHeight="false" outlineLevel="0" collapsed="false">
      <c r="A639" s="70" t="n">
        <v>44165</v>
      </c>
      <c r="B639" s="9" t="s">
        <v>2718</v>
      </c>
      <c r="C639" s="71" t="n">
        <v>350</v>
      </c>
      <c r="D639" s="72" t="s">
        <v>821</v>
      </c>
      <c r="E639" s="73" t="s">
        <v>2719</v>
      </c>
      <c r="F639" s="75" t="s">
        <v>2720</v>
      </c>
      <c r="G639" s="75" t="s">
        <v>187</v>
      </c>
      <c r="H639" s="75"/>
      <c r="I639" s="78" t="s">
        <v>80</v>
      </c>
      <c r="J639" s="7" t="n">
        <v>0.522222222222222</v>
      </c>
      <c r="K639" s="7" t="n">
        <v>0.523611111111111</v>
      </c>
      <c r="L639" s="95"/>
      <c r="M639" s="78" t="s">
        <v>2721</v>
      </c>
    </row>
    <row r="640" customFormat="false" ht="15" hidden="false" customHeight="false" outlineLevel="0" collapsed="false">
      <c r="A640" s="70" t="n">
        <v>44165</v>
      </c>
      <c r="B640" s="9" t="s">
        <v>2723</v>
      </c>
      <c r="C640" s="71" t="n">
        <v>460</v>
      </c>
      <c r="D640" s="72" t="s">
        <v>821</v>
      </c>
      <c r="E640" s="73" t="s">
        <v>2724</v>
      </c>
      <c r="F640" s="75" t="s">
        <v>2725</v>
      </c>
      <c r="G640" s="75" t="s">
        <v>187</v>
      </c>
      <c r="H640" s="75"/>
      <c r="I640" s="78" t="s">
        <v>80</v>
      </c>
      <c r="J640" s="7" t="n">
        <v>0.591666666666667</v>
      </c>
      <c r="K640" s="7" t="n">
        <v>0.606944444444444</v>
      </c>
      <c r="L640" s="95"/>
      <c r="M640" s="78" t="s">
        <v>2726</v>
      </c>
    </row>
    <row r="641" customFormat="false" ht="15" hidden="false" customHeight="false" outlineLevel="0" collapsed="false">
      <c r="A641" s="70" t="n">
        <v>44165</v>
      </c>
      <c r="B641" s="9" t="s">
        <v>2727</v>
      </c>
      <c r="C641" s="71" t="n">
        <v>400</v>
      </c>
      <c r="D641" s="72" t="s">
        <v>104</v>
      </c>
      <c r="E641" s="73" t="s">
        <v>2728</v>
      </c>
      <c r="F641" s="75"/>
      <c r="G641" s="75" t="s">
        <v>79</v>
      </c>
      <c r="H641" s="75"/>
      <c r="I641" s="78" t="s">
        <v>80</v>
      </c>
      <c r="J641" s="7" t="n">
        <v>0.790277777777778</v>
      </c>
      <c r="K641" s="7" t="n">
        <v>0.80625</v>
      </c>
      <c r="L641" s="95"/>
      <c r="M641" s="78" t="s">
        <v>2729</v>
      </c>
    </row>
    <row r="642" customFormat="false" ht="15" hidden="false" customHeight="false" outlineLevel="0" collapsed="false">
      <c r="A642" s="70" t="n">
        <v>44165</v>
      </c>
      <c r="B642" s="9" t="s">
        <v>2327</v>
      </c>
      <c r="C642" s="71" t="n">
        <v>350</v>
      </c>
      <c r="D642" s="72" t="s">
        <v>104</v>
      </c>
      <c r="E642" s="73" t="s">
        <v>2730</v>
      </c>
      <c r="F642" s="75"/>
      <c r="G642" s="75" t="s">
        <v>113</v>
      </c>
      <c r="H642" s="75"/>
      <c r="I642" s="78" t="s">
        <v>80</v>
      </c>
      <c r="J642" s="7" t="n">
        <v>0.842361111111111</v>
      </c>
      <c r="K642" s="7" t="n">
        <v>0.850694444444444</v>
      </c>
      <c r="L642" s="95"/>
      <c r="M642" s="78" t="s">
        <v>2731</v>
      </c>
    </row>
    <row r="643" customFormat="false" ht="15" hidden="false" customHeight="false" outlineLevel="0" collapsed="false">
      <c r="A643" s="70" t="n">
        <v>44166</v>
      </c>
      <c r="B643" s="9" t="s">
        <v>2737</v>
      </c>
      <c r="C643" s="71" t="n">
        <v>390</v>
      </c>
      <c r="D643" s="72" t="s">
        <v>821</v>
      </c>
      <c r="E643" s="73" t="s">
        <v>2738</v>
      </c>
      <c r="F643" s="75" t="s">
        <v>2739</v>
      </c>
      <c r="G643" s="75" t="s">
        <v>131</v>
      </c>
      <c r="H643" s="75"/>
      <c r="I643" s="78" t="s">
        <v>80</v>
      </c>
      <c r="J643" s="7" t="n">
        <v>0.575</v>
      </c>
      <c r="K643" s="7" t="n">
        <v>0.613888888888889</v>
      </c>
      <c r="L643" s="95"/>
      <c r="M643" s="78" t="s">
        <v>2740</v>
      </c>
    </row>
    <row r="644" customFormat="false" ht="15" hidden="false" customHeight="false" outlineLevel="0" collapsed="false">
      <c r="A644" s="70" t="n">
        <v>44166</v>
      </c>
      <c r="B644" s="9" t="s">
        <v>2741</v>
      </c>
      <c r="C644" s="71" t="n">
        <v>350</v>
      </c>
      <c r="D644" s="72" t="s">
        <v>821</v>
      </c>
      <c r="E644" s="73" t="s">
        <v>2742</v>
      </c>
      <c r="F644" s="75" t="s">
        <v>2743</v>
      </c>
      <c r="G644" s="75" t="s">
        <v>113</v>
      </c>
      <c r="H644" s="75"/>
      <c r="I644" s="78" t="s">
        <v>80</v>
      </c>
      <c r="J644" s="7" t="n">
        <v>0.700694444444444</v>
      </c>
      <c r="K644" s="7" t="n">
        <v>0.71875</v>
      </c>
      <c r="L644" s="95"/>
      <c r="M644" s="78" t="s">
        <v>2744</v>
      </c>
    </row>
    <row r="645" customFormat="false" ht="15" hidden="false" customHeight="false" outlineLevel="0" collapsed="false">
      <c r="A645" s="70" t="n">
        <v>44167</v>
      </c>
      <c r="B645" s="9" t="s">
        <v>2122</v>
      </c>
      <c r="C645" s="71" t="n">
        <v>300</v>
      </c>
      <c r="D645" s="72" t="s">
        <v>821</v>
      </c>
      <c r="E645" s="73" t="s">
        <v>1396</v>
      </c>
      <c r="F645" s="75" t="s">
        <v>1397</v>
      </c>
      <c r="G645" s="75" t="s">
        <v>187</v>
      </c>
      <c r="H645" s="75"/>
      <c r="I645" s="78" t="s">
        <v>80</v>
      </c>
      <c r="J645" s="7" t="n">
        <v>0.575694444444444</v>
      </c>
      <c r="K645" s="7" t="n">
        <v>0.579166666666667</v>
      </c>
      <c r="L645" s="95"/>
      <c r="M645" s="78" t="s">
        <v>1398</v>
      </c>
    </row>
    <row r="646" customFormat="false" ht="15" hidden="false" customHeight="false" outlineLevel="0" collapsed="false">
      <c r="A646" s="70" t="n">
        <v>44167</v>
      </c>
      <c r="B646" s="9" t="s">
        <v>2746</v>
      </c>
      <c r="C646" s="71" t="n">
        <v>350</v>
      </c>
      <c r="D646" s="72" t="s">
        <v>821</v>
      </c>
      <c r="E646" s="73" t="s">
        <v>2747</v>
      </c>
      <c r="F646" s="75" t="s">
        <v>2748</v>
      </c>
      <c r="G646" s="75" t="s">
        <v>100</v>
      </c>
      <c r="H646" s="75"/>
      <c r="I646" s="78" t="s">
        <v>80</v>
      </c>
      <c r="J646" s="7" t="n">
        <v>0.59375</v>
      </c>
      <c r="K646" s="7" t="n">
        <v>0.645833333333333</v>
      </c>
      <c r="L646" s="95"/>
      <c r="M646" s="78" t="s">
        <v>2749</v>
      </c>
    </row>
    <row r="647" customFormat="false" ht="15" hidden="false" customHeight="false" outlineLevel="0" collapsed="false">
      <c r="A647" s="70" t="n">
        <v>44168</v>
      </c>
      <c r="B647" s="9" t="s">
        <v>2751</v>
      </c>
      <c r="C647" s="71" t="n">
        <v>400</v>
      </c>
      <c r="D647" s="72" t="s">
        <v>821</v>
      </c>
      <c r="E647" s="73" t="s">
        <v>2752</v>
      </c>
      <c r="F647" s="75" t="s">
        <v>233</v>
      </c>
      <c r="G647" s="75" t="s">
        <v>183</v>
      </c>
      <c r="H647" s="75"/>
      <c r="I647" s="78" t="s">
        <v>80</v>
      </c>
      <c r="J647" s="7" t="n">
        <v>0.565972222222222</v>
      </c>
      <c r="K647" s="7" t="n">
        <v>0.589583333333333</v>
      </c>
      <c r="L647" s="95"/>
      <c r="M647" s="78" t="s">
        <v>2753</v>
      </c>
    </row>
    <row r="648" customFormat="false" ht="15" hidden="false" customHeight="false" outlineLevel="0" collapsed="false">
      <c r="A648" s="70" t="n">
        <v>44169</v>
      </c>
      <c r="B648" s="9" t="s">
        <v>1412</v>
      </c>
      <c r="C648" s="71" t="n">
        <v>350</v>
      </c>
      <c r="D648" s="72" t="s">
        <v>104</v>
      </c>
      <c r="E648" s="73" t="s">
        <v>1413</v>
      </c>
      <c r="F648" s="75"/>
      <c r="G648" s="75" t="s">
        <v>100</v>
      </c>
      <c r="H648" s="75"/>
      <c r="I648" s="78" t="s">
        <v>80</v>
      </c>
      <c r="J648" s="7" t="n">
        <v>0.400694444444444</v>
      </c>
      <c r="K648" s="7" t="n">
        <v>0.409027777777778</v>
      </c>
      <c r="L648" s="95"/>
      <c r="M648" s="78" t="s">
        <v>1414</v>
      </c>
      <c r="N648" s="0" t="s">
        <v>2759</v>
      </c>
    </row>
    <row r="649" customFormat="false" ht="15" hidden="false" customHeight="false" outlineLevel="0" collapsed="false">
      <c r="A649" s="70" t="n">
        <v>44170</v>
      </c>
      <c r="B649" s="9" t="s">
        <v>2222</v>
      </c>
      <c r="C649" s="71" t="n">
        <v>350</v>
      </c>
      <c r="D649" s="72" t="s">
        <v>77</v>
      </c>
      <c r="E649" s="73" t="s">
        <v>2764</v>
      </c>
      <c r="F649" s="75"/>
      <c r="G649" s="75" t="s">
        <v>394</v>
      </c>
      <c r="H649" s="75"/>
      <c r="I649" s="78" t="s">
        <v>80</v>
      </c>
      <c r="J649" s="7" t="n">
        <v>0.634027777777778</v>
      </c>
      <c r="K649" s="7" t="n">
        <v>0.640277777777778</v>
      </c>
      <c r="L649" s="95"/>
      <c r="M649" s="78" t="s">
        <v>2765</v>
      </c>
    </row>
    <row r="650" customFormat="false" ht="15" hidden="false" customHeight="false" outlineLevel="0" collapsed="false">
      <c r="A650" s="70" t="n">
        <v>44174</v>
      </c>
      <c r="B650" s="9" t="s">
        <v>2774</v>
      </c>
      <c r="C650" s="71" t="n">
        <v>350</v>
      </c>
      <c r="D650" s="72" t="s">
        <v>104</v>
      </c>
      <c r="E650" s="73" t="s">
        <v>2775</v>
      </c>
      <c r="F650" s="75"/>
      <c r="G650" s="75" t="s">
        <v>159</v>
      </c>
      <c r="H650" s="75"/>
      <c r="I650" s="78" t="s">
        <v>80</v>
      </c>
      <c r="J650" s="7" t="n">
        <v>0.339583333333333</v>
      </c>
      <c r="K650" s="7" t="n">
        <v>0.353472222222222</v>
      </c>
      <c r="L650" s="95"/>
      <c r="M650" s="78" t="s">
        <v>2776</v>
      </c>
    </row>
    <row r="651" customFormat="false" ht="15" hidden="false" customHeight="false" outlineLevel="0" collapsed="false">
      <c r="A651" s="70" t="n">
        <v>44174</v>
      </c>
      <c r="B651" s="9" t="s">
        <v>2777</v>
      </c>
      <c r="C651" s="71" t="n">
        <v>400</v>
      </c>
      <c r="D651" s="72" t="s">
        <v>104</v>
      </c>
      <c r="E651" s="73" t="s">
        <v>2778</v>
      </c>
      <c r="F651" s="75"/>
      <c r="G651" s="75" t="s">
        <v>183</v>
      </c>
      <c r="H651" s="75"/>
      <c r="I651" s="78" t="s">
        <v>80</v>
      </c>
      <c r="J651" s="7" t="n">
        <v>0.4</v>
      </c>
      <c r="K651" s="7" t="n">
        <v>0.418055555555556</v>
      </c>
      <c r="L651" s="95"/>
      <c r="M651" s="78" t="s">
        <v>2780</v>
      </c>
    </row>
    <row r="652" customFormat="false" ht="15" hidden="false" customHeight="false" outlineLevel="0" collapsed="false">
      <c r="A652" s="70" t="n">
        <v>44174</v>
      </c>
      <c r="B652" s="9" t="s">
        <v>2781</v>
      </c>
      <c r="C652" s="71" t="n">
        <v>350</v>
      </c>
      <c r="D652" s="72" t="s">
        <v>104</v>
      </c>
      <c r="E652" s="73" t="s">
        <v>2782</v>
      </c>
      <c r="F652" s="75"/>
      <c r="G652" s="75" t="s">
        <v>876</v>
      </c>
      <c r="H652" s="75"/>
      <c r="I652" s="78" t="s">
        <v>80</v>
      </c>
      <c r="J652" s="7" t="n">
        <v>0.520833333333333</v>
      </c>
      <c r="K652" s="7" t="n">
        <v>0.744444444444444</v>
      </c>
      <c r="L652" s="95"/>
      <c r="M652" s="78" t="s">
        <v>2783</v>
      </c>
    </row>
    <row r="653" customFormat="false" ht="15" hidden="false" customHeight="false" outlineLevel="0" collapsed="false">
      <c r="A653" s="70" t="n">
        <v>44175</v>
      </c>
      <c r="B653" s="9" t="s">
        <v>2201</v>
      </c>
      <c r="C653" s="71" t="n">
        <v>400</v>
      </c>
      <c r="D653" s="72" t="s">
        <v>104</v>
      </c>
      <c r="E653" s="73" t="s">
        <v>2202</v>
      </c>
      <c r="F653" s="75"/>
      <c r="G653" s="75" t="s">
        <v>113</v>
      </c>
      <c r="H653" s="75"/>
      <c r="I653" s="78" t="s">
        <v>80</v>
      </c>
      <c r="J653" s="7" t="n">
        <v>0.60625</v>
      </c>
      <c r="K653" s="7" t="n">
        <v>0.629166666666667</v>
      </c>
      <c r="L653" s="95"/>
      <c r="M653" s="78" t="s">
        <v>2203</v>
      </c>
      <c r="N653" s="0" t="s">
        <v>2759</v>
      </c>
    </row>
    <row r="654" customFormat="false" ht="15" hidden="false" customHeight="false" outlineLevel="0" collapsed="false">
      <c r="A654" s="70" t="n">
        <v>44176</v>
      </c>
      <c r="B654" s="9" t="s">
        <v>1670</v>
      </c>
      <c r="C654" s="71" t="n">
        <v>300</v>
      </c>
      <c r="D654" s="72" t="s">
        <v>104</v>
      </c>
      <c r="E654" s="73" t="s">
        <v>2787</v>
      </c>
      <c r="F654" s="75" t="s">
        <v>1672</v>
      </c>
      <c r="G654" s="75" t="s">
        <v>131</v>
      </c>
      <c r="H654" s="75"/>
      <c r="I654" s="78" t="s">
        <v>80</v>
      </c>
      <c r="J654" s="7" t="n">
        <v>0.441666666666667</v>
      </c>
      <c r="K654" s="7" t="n">
        <v>0.461805555555556</v>
      </c>
      <c r="L654" s="95"/>
      <c r="M654" s="78" t="s">
        <v>2788</v>
      </c>
    </row>
    <row r="655" customFormat="false" ht="15" hidden="false" customHeight="false" outlineLevel="0" collapsed="false">
      <c r="A655" s="70" t="n">
        <v>44176</v>
      </c>
      <c r="B655" s="9" t="s">
        <v>1670</v>
      </c>
      <c r="C655" s="71" t="n">
        <v>300</v>
      </c>
      <c r="D655" s="72" t="s">
        <v>104</v>
      </c>
      <c r="E655" s="73" t="s">
        <v>2789</v>
      </c>
      <c r="F655" s="75" t="s">
        <v>1672</v>
      </c>
      <c r="G655" s="75" t="s">
        <v>131</v>
      </c>
      <c r="H655" s="75"/>
      <c r="I655" s="78" t="s">
        <v>80</v>
      </c>
      <c r="J655" s="7" t="n">
        <v>0.471527777777778</v>
      </c>
      <c r="K655" s="7" t="n">
        <v>0.476388888888889</v>
      </c>
      <c r="L655" s="95"/>
      <c r="M655" s="78" t="s">
        <v>2790</v>
      </c>
    </row>
    <row r="656" customFormat="false" ht="15" hidden="false" customHeight="false" outlineLevel="0" collapsed="false">
      <c r="A656" s="70" t="n">
        <v>44176</v>
      </c>
      <c r="B656" s="9" t="s">
        <v>2791</v>
      </c>
      <c r="C656" s="120" t="n">
        <v>400</v>
      </c>
      <c r="D656" s="72" t="s">
        <v>104</v>
      </c>
      <c r="E656" s="73" t="s">
        <v>2792</v>
      </c>
      <c r="F656" s="75"/>
      <c r="G656" s="75" t="s">
        <v>100</v>
      </c>
      <c r="H656" s="75"/>
      <c r="I656" s="78" t="s">
        <v>80</v>
      </c>
      <c r="J656" s="7" t="n">
        <v>0.625</v>
      </c>
      <c r="K656" s="7" t="n">
        <v>0.625</v>
      </c>
      <c r="L656" s="95"/>
      <c r="M656" s="78" t="s">
        <v>2793</v>
      </c>
      <c r="N656" s="0" t="s">
        <v>2794</v>
      </c>
    </row>
    <row r="657" customFormat="false" ht="15" hidden="false" customHeight="false" outlineLevel="0" collapsed="false">
      <c r="A657" s="70" t="n">
        <v>44177</v>
      </c>
      <c r="B657" s="9" t="s">
        <v>2796</v>
      </c>
      <c r="C657" s="71" t="n">
        <v>350</v>
      </c>
      <c r="D657" s="72" t="s">
        <v>104</v>
      </c>
      <c r="E657" s="73" t="s">
        <v>2797</v>
      </c>
      <c r="F657" s="75"/>
      <c r="G657" s="75" t="s">
        <v>100</v>
      </c>
      <c r="H657" s="75"/>
      <c r="I657" s="78" t="s">
        <v>80</v>
      </c>
      <c r="J657" s="7"/>
      <c r="K657" s="7" t="n">
        <v>0.354166666666667</v>
      </c>
      <c r="L657" s="95"/>
      <c r="M657" s="133" t="s">
        <v>2798</v>
      </c>
      <c r="N657" s="0" t="s">
        <v>2794</v>
      </c>
    </row>
    <row r="658" customFormat="false" ht="15" hidden="false" customHeight="false" outlineLevel="0" collapsed="false">
      <c r="A658" s="70" t="n">
        <v>44177</v>
      </c>
      <c r="B658" s="9" t="s">
        <v>2546</v>
      </c>
      <c r="C658" s="71" t="n">
        <v>350</v>
      </c>
      <c r="D658" s="72" t="s">
        <v>104</v>
      </c>
      <c r="E658" s="73" t="s">
        <v>2799</v>
      </c>
      <c r="F658" s="75"/>
      <c r="G658" s="75" t="s">
        <v>159</v>
      </c>
      <c r="H658" s="75"/>
      <c r="I658" s="78" t="s">
        <v>80</v>
      </c>
      <c r="J658" s="7"/>
      <c r="K658" s="7" t="n">
        <v>0.4375</v>
      </c>
      <c r="L658" s="95"/>
      <c r="M658" s="78" t="s">
        <v>2800</v>
      </c>
      <c r="N658" s="0" t="s">
        <v>2794</v>
      </c>
    </row>
    <row r="659" customFormat="false" ht="15" hidden="false" customHeight="false" outlineLevel="0" collapsed="false">
      <c r="A659" s="70" t="n">
        <v>44177</v>
      </c>
      <c r="B659" s="9" t="s">
        <v>2201</v>
      </c>
      <c r="C659" s="71" t="n">
        <v>350</v>
      </c>
      <c r="D659" s="72" t="s">
        <v>104</v>
      </c>
      <c r="E659" s="73" t="s">
        <v>2801</v>
      </c>
      <c r="F659" s="75"/>
      <c r="G659" s="75" t="s">
        <v>113</v>
      </c>
      <c r="H659" s="75"/>
      <c r="I659" s="78" t="s">
        <v>80</v>
      </c>
      <c r="J659" s="7"/>
      <c r="K659" s="7" t="n">
        <v>0.520833333333333</v>
      </c>
      <c r="L659" s="95"/>
      <c r="M659" s="133" t="s">
        <v>2802</v>
      </c>
      <c r="N659" s="0" t="s">
        <v>2794</v>
      </c>
    </row>
    <row r="660" customFormat="false" ht="15" hidden="false" customHeight="false" outlineLevel="0" collapsed="false">
      <c r="A660" s="70" t="n">
        <v>44177</v>
      </c>
      <c r="B660" s="9" t="s">
        <v>423</v>
      </c>
      <c r="C660" s="71" t="n">
        <v>250</v>
      </c>
      <c r="D660" s="72" t="s">
        <v>104</v>
      </c>
      <c r="E660" s="73" t="s">
        <v>2803</v>
      </c>
      <c r="F660" s="75"/>
      <c r="G660" s="75" t="s">
        <v>113</v>
      </c>
      <c r="H660" s="75"/>
      <c r="I660" s="78" t="s">
        <v>80</v>
      </c>
      <c r="J660" s="7"/>
      <c r="K660" s="7" t="n">
        <v>0.604166666666667</v>
      </c>
      <c r="L660" s="95"/>
      <c r="M660" s="133" t="s">
        <v>2804</v>
      </c>
      <c r="N660" s="0" t="s">
        <v>2794</v>
      </c>
    </row>
    <row r="661" customFormat="false" ht="15" hidden="false" customHeight="false" outlineLevel="0" collapsed="false">
      <c r="A661" s="47" t="n">
        <v>44177</v>
      </c>
      <c r="B661" s="79" t="s">
        <v>2805</v>
      </c>
      <c r="C661" s="49" t="n">
        <v>300</v>
      </c>
      <c r="D661" s="80" t="s">
        <v>104</v>
      </c>
      <c r="E661" s="81" t="s">
        <v>2806</v>
      </c>
      <c r="F661" s="83"/>
      <c r="G661" s="83" t="s">
        <v>1720</v>
      </c>
      <c r="H661" s="83"/>
      <c r="I661" s="59" t="s">
        <v>80</v>
      </c>
      <c r="J661" s="85"/>
      <c r="K661" s="85" t="n">
        <v>0.6875</v>
      </c>
      <c r="L661" s="99"/>
      <c r="M661" s="133" t="s">
        <v>2807</v>
      </c>
      <c r="N661" s="0" t="s">
        <v>2794</v>
      </c>
    </row>
    <row r="662" customFormat="false" ht="15" hidden="false" customHeight="false" outlineLevel="0" collapsed="false">
      <c r="A662" s="70" t="n">
        <v>44179</v>
      </c>
      <c r="B662" s="9" t="s">
        <v>2808</v>
      </c>
      <c r="C662" s="71" t="n">
        <v>300</v>
      </c>
      <c r="D662" s="72" t="s">
        <v>104</v>
      </c>
      <c r="E662" s="73" t="s">
        <v>2809</v>
      </c>
      <c r="F662" s="75"/>
      <c r="G662" s="75" t="s">
        <v>183</v>
      </c>
      <c r="H662" s="75"/>
      <c r="I662" s="78" t="s">
        <v>80</v>
      </c>
      <c r="J662" s="7"/>
      <c r="K662" s="7" t="n">
        <v>0.354166666666667</v>
      </c>
      <c r="L662" s="95"/>
      <c r="M662" s="133" t="s">
        <v>2807</v>
      </c>
      <c r="N662" s="0" t="s">
        <v>2794</v>
      </c>
    </row>
    <row r="663" customFormat="false" ht="15" hidden="false" customHeight="false" outlineLevel="0" collapsed="false">
      <c r="A663" s="47" t="n">
        <v>44179</v>
      </c>
      <c r="B663" s="79" t="s">
        <v>2810</v>
      </c>
      <c r="C663" s="49" t="n">
        <v>400</v>
      </c>
      <c r="D663" s="80" t="s">
        <v>104</v>
      </c>
      <c r="E663" s="81" t="s">
        <v>2811</v>
      </c>
      <c r="F663" s="83"/>
      <c r="G663" s="83" t="s">
        <v>100</v>
      </c>
      <c r="H663" s="83"/>
      <c r="I663" s="59" t="s">
        <v>80</v>
      </c>
      <c r="J663" s="85"/>
      <c r="K663" s="85" t="n">
        <v>0.4375</v>
      </c>
      <c r="L663" s="99"/>
      <c r="M663" s="133" t="s">
        <v>2812</v>
      </c>
      <c r="N663" s="0" t="s">
        <v>2794</v>
      </c>
    </row>
    <row r="664" customFormat="false" ht="15" hidden="false" customHeight="false" outlineLevel="0" collapsed="false">
      <c r="A664" s="70" t="n">
        <v>44180</v>
      </c>
      <c r="B664" s="9" t="s">
        <v>1944</v>
      </c>
      <c r="C664" s="71" t="n">
        <v>370</v>
      </c>
      <c r="D664" s="72" t="s">
        <v>104</v>
      </c>
      <c r="E664" s="73" t="s">
        <v>2813</v>
      </c>
      <c r="F664" s="75"/>
      <c r="G664" s="75" t="s">
        <v>183</v>
      </c>
      <c r="H664" s="75"/>
      <c r="I664" s="78" t="s">
        <v>80</v>
      </c>
      <c r="J664" s="7"/>
      <c r="K664" s="7" t="n">
        <v>0.354166666666667</v>
      </c>
      <c r="L664" s="95"/>
      <c r="M664" s="133" t="s">
        <v>2814</v>
      </c>
      <c r="N664" s="0" t="s">
        <v>2794</v>
      </c>
    </row>
    <row r="665" customFormat="false" ht="15" hidden="false" customHeight="false" outlineLevel="0" collapsed="false">
      <c r="A665" s="47" t="n">
        <v>44180</v>
      </c>
      <c r="B665" s="79" t="s">
        <v>1658</v>
      </c>
      <c r="C665" s="49" t="n">
        <v>350</v>
      </c>
      <c r="D665" s="80" t="s">
        <v>104</v>
      </c>
      <c r="E665" s="81" t="s">
        <v>2815</v>
      </c>
      <c r="F665" s="83"/>
      <c r="G665" s="83" t="s">
        <v>159</v>
      </c>
      <c r="H665" s="83"/>
      <c r="I665" s="59" t="s">
        <v>80</v>
      </c>
      <c r="J665" s="85"/>
      <c r="K665" s="85" t="n">
        <v>0.4375</v>
      </c>
      <c r="L665" s="99"/>
      <c r="M665" s="133" t="s">
        <v>2816</v>
      </c>
      <c r="N665" s="0" t="s">
        <v>2794</v>
      </c>
    </row>
    <row r="666" customFormat="false" ht="15" hidden="false" customHeight="false" outlineLevel="0" collapsed="false">
      <c r="A666" s="70" t="n">
        <v>44181</v>
      </c>
      <c r="B666" s="9" t="s">
        <v>2817</v>
      </c>
      <c r="C666" s="71" t="n">
        <v>480</v>
      </c>
      <c r="D666" s="72" t="s">
        <v>821</v>
      </c>
      <c r="E666" s="73" t="s">
        <v>2818</v>
      </c>
      <c r="F666" s="75" t="s">
        <v>2819</v>
      </c>
      <c r="G666" s="75" t="s">
        <v>131</v>
      </c>
      <c r="H666" s="75"/>
      <c r="I666" s="78" t="s">
        <v>80</v>
      </c>
      <c r="J666" s="7" t="n">
        <v>0.384722222222222</v>
      </c>
      <c r="K666" s="7" t="n">
        <v>0.426388888888889</v>
      </c>
      <c r="L666" s="95"/>
      <c r="M666" s="133" t="s">
        <v>2820</v>
      </c>
    </row>
    <row r="667" customFormat="false" ht="15" hidden="false" customHeight="false" outlineLevel="0" collapsed="false">
      <c r="A667" s="70" t="n">
        <v>44181</v>
      </c>
      <c r="B667" s="9" t="s">
        <v>2821</v>
      </c>
      <c r="C667" s="71" t="n">
        <v>300</v>
      </c>
      <c r="D667" s="72" t="s">
        <v>104</v>
      </c>
      <c r="E667" s="73" t="s">
        <v>2822</v>
      </c>
      <c r="F667" s="75"/>
      <c r="G667" s="75" t="s">
        <v>131</v>
      </c>
      <c r="H667" s="75"/>
      <c r="I667" s="78" t="s">
        <v>80</v>
      </c>
      <c r="J667" s="7" t="n">
        <v>0.475</v>
      </c>
      <c r="K667" s="7" t="n">
        <v>0.4875</v>
      </c>
      <c r="L667" s="95"/>
      <c r="M667" s="78" t="s">
        <v>2823</v>
      </c>
    </row>
    <row r="668" customFormat="false" ht="15" hidden="false" customHeight="false" outlineLevel="0" collapsed="false">
      <c r="A668" s="70" t="n">
        <v>44181</v>
      </c>
      <c r="B668" s="9" t="s">
        <v>2824</v>
      </c>
      <c r="C668" s="71" t="n">
        <v>300</v>
      </c>
      <c r="D668" s="72" t="s">
        <v>104</v>
      </c>
      <c r="E668" s="73" t="s">
        <v>2825</v>
      </c>
      <c r="F668" s="75"/>
      <c r="G668" s="75" t="s">
        <v>183</v>
      </c>
      <c r="H668" s="75"/>
      <c r="I668" s="78" t="s">
        <v>80</v>
      </c>
      <c r="J668" s="7" t="n">
        <v>0.539583333333333</v>
      </c>
      <c r="K668" s="7" t="n">
        <v>0.661805555555556</v>
      </c>
      <c r="L668" s="95"/>
      <c r="M668" s="78" t="s">
        <v>2826</v>
      </c>
      <c r="N668" s="0" t="s">
        <v>2827</v>
      </c>
    </row>
    <row r="669" customFormat="false" ht="15" hidden="false" customHeight="false" outlineLevel="0" collapsed="false">
      <c r="A669" s="70" t="n">
        <v>44182</v>
      </c>
      <c r="B669" s="9" t="s">
        <v>2831</v>
      </c>
      <c r="C669" s="71" t="n">
        <v>200</v>
      </c>
      <c r="D669" s="72" t="s">
        <v>898</v>
      </c>
      <c r="E669" s="73" t="s">
        <v>2832</v>
      </c>
      <c r="F669" s="75"/>
      <c r="G669" s="75" t="s">
        <v>79</v>
      </c>
      <c r="H669" s="75"/>
      <c r="I669" s="78" t="s">
        <v>80</v>
      </c>
      <c r="J669" s="7" t="n">
        <v>0.554166666666667</v>
      </c>
      <c r="K669" s="7" t="n">
        <v>0.586111111111111</v>
      </c>
      <c r="L669" s="95"/>
      <c r="M669" s="78" t="s">
        <v>2833</v>
      </c>
    </row>
    <row r="670" customFormat="false" ht="15" hidden="false" customHeight="false" outlineLevel="0" collapsed="false">
      <c r="A670" s="70" t="n">
        <v>44182</v>
      </c>
      <c r="B670" s="9" t="s">
        <v>2834</v>
      </c>
      <c r="C670" s="71" t="n">
        <v>200</v>
      </c>
      <c r="D670" s="72" t="s">
        <v>898</v>
      </c>
      <c r="E670" s="73" t="s">
        <v>2835</v>
      </c>
      <c r="F670" s="75"/>
      <c r="G670" s="75" t="s">
        <v>79</v>
      </c>
      <c r="H670" s="75"/>
      <c r="I670" s="78" t="s">
        <v>80</v>
      </c>
      <c r="J670" s="7" t="n">
        <v>0.594444444444444</v>
      </c>
      <c r="K670" s="7" t="n">
        <v>0.594444444444444</v>
      </c>
      <c r="L670" s="95"/>
      <c r="M670" s="78" t="s">
        <v>2836</v>
      </c>
    </row>
    <row r="671" customFormat="false" ht="15" hidden="false" customHeight="false" outlineLevel="0" collapsed="false">
      <c r="A671" s="70" t="n">
        <v>44182</v>
      </c>
      <c r="B671" s="9" t="s">
        <v>2831</v>
      </c>
      <c r="C671" s="71" t="n">
        <v>300</v>
      </c>
      <c r="D671" s="72" t="s">
        <v>104</v>
      </c>
      <c r="E671" s="73" t="s">
        <v>2837</v>
      </c>
      <c r="F671" s="75"/>
      <c r="G671" s="75" t="s">
        <v>79</v>
      </c>
      <c r="H671" s="75"/>
      <c r="I671" s="78" t="s">
        <v>80</v>
      </c>
      <c r="J671" s="7" t="n">
        <v>0.611805555555556</v>
      </c>
      <c r="K671" s="7" t="n">
        <v>0.617361111111111</v>
      </c>
      <c r="L671" s="95"/>
      <c r="M671" s="78" t="s">
        <v>2838</v>
      </c>
    </row>
    <row r="672" customFormat="false" ht="15" hidden="false" customHeight="false" outlineLevel="0" collapsed="false">
      <c r="A672" s="70" t="n">
        <v>44182</v>
      </c>
      <c r="B672" s="9" t="s">
        <v>2839</v>
      </c>
      <c r="C672" s="71" t="n">
        <v>450</v>
      </c>
      <c r="D672" s="72" t="s">
        <v>104</v>
      </c>
      <c r="E672" s="73" t="s">
        <v>2840</v>
      </c>
      <c r="F672" s="75"/>
      <c r="G672" s="75" t="s">
        <v>131</v>
      </c>
      <c r="H672" s="75"/>
      <c r="I672" s="78" t="s">
        <v>80</v>
      </c>
      <c r="J672" s="7" t="n">
        <v>0.68125</v>
      </c>
      <c r="K672" s="7" t="n">
        <v>0.709722222222222</v>
      </c>
      <c r="L672" s="95"/>
      <c r="M672" s="78" t="s">
        <v>2841</v>
      </c>
    </row>
    <row r="673" customFormat="false" ht="15" hidden="false" customHeight="false" outlineLevel="0" collapsed="false">
      <c r="A673" s="70" t="n">
        <v>44183</v>
      </c>
      <c r="B673" s="9" t="s">
        <v>2843</v>
      </c>
      <c r="C673" s="71" t="n">
        <v>2100</v>
      </c>
      <c r="D673" s="72" t="s">
        <v>104</v>
      </c>
      <c r="E673" s="73" t="s">
        <v>2844</v>
      </c>
      <c r="F673" s="75"/>
      <c r="G673" s="75" t="s">
        <v>2845</v>
      </c>
      <c r="H673" s="75"/>
      <c r="I673" s="78" t="s">
        <v>80</v>
      </c>
      <c r="J673" s="7" t="n">
        <v>0.559722222222222</v>
      </c>
      <c r="K673" s="7" t="n">
        <v>0.569444444444444</v>
      </c>
      <c r="L673" s="95"/>
      <c r="M673" s="78" t="s">
        <v>2846</v>
      </c>
    </row>
    <row r="674" customFormat="false" ht="15" hidden="false" customHeight="false" outlineLevel="0" collapsed="false">
      <c r="A674" s="70" t="n">
        <v>44184</v>
      </c>
      <c r="B674" s="9" t="s">
        <v>2855</v>
      </c>
      <c r="C674" s="71" t="n">
        <v>450</v>
      </c>
      <c r="D674" s="72" t="s">
        <v>821</v>
      </c>
      <c r="E674" s="73" t="s">
        <v>2856</v>
      </c>
      <c r="F674" s="75" t="s">
        <v>2857</v>
      </c>
      <c r="G674" s="75" t="s">
        <v>1227</v>
      </c>
      <c r="H674" s="75"/>
      <c r="I674" s="78" t="s">
        <v>80</v>
      </c>
      <c r="J674" s="7" t="n">
        <v>0.397916666666667</v>
      </c>
      <c r="K674" s="7" t="n">
        <v>0.398611111111111</v>
      </c>
      <c r="L674" s="95"/>
      <c r="M674" s="78" t="s">
        <v>2858</v>
      </c>
      <c r="N674" s="0" t="s">
        <v>2859</v>
      </c>
    </row>
    <row r="675" customFormat="false" ht="15" hidden="false" customHeight="false" outlineLevel="0" collapsed="false">
      <c r="A675" s="70" t="n">
        <v>44184</v>
      </c>
      <c r="B675" s="9" t="s">
        <v>2860</v>
      </c>
      <c r="C675" s="71" t="n">
        <v>350</v>
      </c>
      <c r="D675" s="72" t="s">
        <v>821</v>
      </c>
      <c r="E675" s="73" t="s">
        <v>2861</v>
      </c>
      <c r="F675" s="75" t="s">
        <v>2862</v>
      </c>
      <c r="G675" s="75" t="s">
        <v>100</v>
      </c>
      <c r="H675" s="75"/>
      <c r="I675" s="78" t="s">
        <v>80</v>
      </c>
      <c r="J675" s="7" t="n">
        <v>0.65</v>
      </c>
      <c r="K675" s="7" t="n">
        <v>0.6875</v>
      </c>
      <c r="L675" s="95"/>
      <c r="M675" s="78" t="s">
        <v>2863</v>
      </c>
    </row>
    <row r="676" customFormat="false" ht="15" hidden="false" customHeight="false" outlineLevel="0" collapsed="false">
      <c r="A676" s="70" t="n">
        <v>44184</v>
      </c>
      <c r="B676" s="9" t="s">
        <v>2864</v>
      </c>
      <c r="C676" s="71" t="n">
        <v>350</v>
      </c>
      <c r="D676" s="72" t="s">
        <v>821</v>
      </c>
      <c r="E676" s="73" t="s">
        <v>2865</v>
      </c>
      <c r="F676" s="75" t="s">
        <v>233</v>
      </c>
      <c r="G676" s="75" t="s">
        <v>159</v>
      </c>
      <c r="H676" s="75"/>
      <c r="I676" s="78" t="s">
        <v>80</v>
      </c>
      <c r="J676" s="7" t="n">
        <v>0.714583333333333</v>
      </c>
      <c r="K676" s="7" t="n">
        <v>0.738888888888889</v>
      </c>
      <c r="L676" s="95"/>
      <c r="M676" s="78" t="s">
        <v>2866</v>
      </c>
    </row>
    <row r="677" customFormat="false" ht="15" hidden="false" customHeight="false" outlineLevel="0" collapsed="false">
      <c r="A677" s="70" t="n">
        <v>44184</v>
      </c>
      <c r="B677" s="9" t="s">
        <v>150</v>
      </c>
      <c r="C677" s="124" t="n">
        <v>400</v>
      </c>
      <c r="D677" s="72" t="s">
        <v>104</v>
      </c>
      <c r="E677" s="73" t="s">
        <v>151</v>
      </c>
      <c r="F677" s="75"/>
      <c r="G677" s="75" t="s">
        <v>85</v>
      </c>
      <c r="H677" s="75"/>
      <c r="I677" s="78" t="s">
        <v>80</v>
      </c>
      <c r="J677" s="7" t="n">
        <v>0.601388888888889</v>
      </c>
      <c r="K677" s="7" t="n">
        <v>0.635416666666667</v>
      </c>
      <c r="L677" s="95"/>
      <c r="M677" s="78" t="s">
        <v>152</v>
      </c>
    </row>
    <row r="678" customFormat="false" ht="15" hidden="false" customHeight="false" outlineLevel="0" collapsed="false">
      <c r="A678" s="70" t="n">
        <v>44185</v>
      </c>
      <c r="B678" s="9" t="s">
        <v>1229</v>
      </c>
      <c r="C678" s="71" t="n">
        <v>400</v>
      </c>
      <c r="D678" s="72" t="s">
        <v>104</v>
      </c>
      <c r="E678" s="73" t="s">
        <v>2240</v>
      </c>
      <c r="F678" s="75"/>
      <c r="G678" s="75" t="s">
        <v>79</v>
      </c>
      <c r="H678" s="75"/>
      <c r="I678" s="78" t="s">
        <v>80</v>
      </c>
      <c r="J678" s="7" t="n">
        <v>0.609722222222222</v>
      </c>
      <c r="K678" s="7" t="n">
        <v>0.643055555555556</v>
      </c>
      <c r="L678" s="95"/>
      <c r="M678" s="78" t="s">
        <v>2241</v>
      </c>
      <c r="N678" s="0" t="s">
        <v>2273</v>
      </c>
    </row>
    <row r="679" customFormat="false" ht="15" hidden="false" customHeight="false" outlineLevel="0" collapsed="false">
      <c r="A679" s="70" t="n">
        <v>44185</v>
      </c>
      <c r="B679" s="9" t="s">
        <v>2876</v>
      </c>
      <c r="C679" s="71" t="n">
        <v>350</v>
      </c>
      <c r="D679" s="72" t="s">
        <v>104</v>
      </c>
      <c r="E679" s="73" t="s">
        <v>2877</v>
      </c>
      <c r="F679" s="75"/>
      <c r="G679" s="75" t="s">
        <v>183</v>
      </c>
      <c r="H679" s="75"/>
      <c r="I679" s="78" t="s">
        <v>80</v>
      </c>
      <c r="J679" s="7" t="n">
        <v>0.78125</v>
      </c>
      <c r="K679" s="7" t="n">
        <v>0.785416666666667</v>
      </c>
      <c r="L679" s="95"/>
      <c r="M679" s="78" t="s">
        <v>2878</v>
      </c>
    </row>
    <row r="680" customFormat="false" ht="15" hidden="false" customHeight="false" outlineLevel="0" collapsed="false">
      <c r="A680" s="70" t="n">
        <v>44186</v>
      </c>
      <c r="B680" s="9" t="s">
        <v>2770</v>
      </c>
      <c r="C680" s="71" t="n">
        <v>250</v>
      </c>
      <c r="D680" s="72" t="s">
        <v>77</v>
      </c>
      <c r="E680" s="73" t="s">
        <v>2881</v>
      </c>
      <c r="F680" s="75"/>
      <c r="G680" s="75" t="s">
        <v>187</v>
      </c>
      <c r="H680" s="75"/>
      <c r="I680" s="78" t="s">
        <v>80</v>
      </c>
      <c r="J680" s="7" t="n">
        <v>0.659027777777778</v>
      </c>
      <c r="K680" s="7" t="n">
        <v>0.68125</v>
      </c>
      <c r="L680" s="95"/>
      <c r="M680" s="78" t="s">
        <v>2882</v>
      </c>
    </row>
    <row r="681" customFormat="false" ht="15" hidden="false" customHeight="false" outlineLevel="0" collapsed="false">
      <c r="A681" s="70" t="n">
        <v>44186</v>
      </c>
      <c r="B681" s="9" t="s">
        <v>2478</v>
      </c>
      <c r="C681" s="71" t="n">
        <v>300</v>
      </c>
      <c r="D681" s="72" t="s">
        <v>104</v>
      </c>
      <c r="E681" s="73" t="s">
        <v>421</v>
      </c>
      <c r="F681" s="75"/>
      <c r="G681" s="75" t="s">
        <v>79</v>
      </c>
      <c r="H681" s="75"/>
      <c r="I681" s="78" t="s">
        <v>80</v>
      </c>
      <c r="J681" s="7" t="n">
        <v>0.353472222222222</v>
      </c>
      <c r="K681" s="7" t="n">
        <v>0.364583333333333</v>
      </c>
      <c r="L681" s="95"/>
      <c r="M681" s="78" t="s">
        <v>422</v>
      </c>
    </row>
    <row r="682" customFormat="false" ht="15" hidden="false" customHeight="false" outlineLevel="0" collapsed="false">
      <c r="A682" s="70" t="n">
        <v>44186</v>
      </c>
      <c r="B682" s="9" t="s">
        <v>2483</v>
      </c>
      <c r="C682" s="71" t="n">
        <v>300</v>
      </c>
      <c r="D682" s="72" t="s">
        <v>104</v>
      </c>
      <c r="E682" s="73" t="s">
        <v>2883</v>
      </c>
      <c r="F682" s="75"/>
      <c r="G682" s="75" t="s">
        <v>79</v>
      </c>
      <c r="H682" s="75"/>
      <c r="I682" s="78" t="s">
        <v>80</v>
      </c>
      <c r="J682" s="7" t="n">
        <v>0.382638888888889</v>
      </c>
      <c r="K682" s="7" t="n">
        <v>0.397916666666667</v>
      </c>
      <c r="L682" s="95"/>
      <c r="M682" s="78" t="s">
        <v>2884</v>
      </c>
    </row>
    <row r="683" customFormat="false" ht="15" hidden="false" customHeight="false" outlineLevel="0" collapsed="false">
      <c r="A683" s="70" t="n">
        <v>44186</v>
      </c>
      <c r="B683" s="9" t="s">
        <v>2201</v>
      </c>
      <c r="C683" s="71" t="n">
        <v>400</v>
      </c>
      <c r="D683" s="72" t="s">
        <v>104</v>
      </c>
      <c r="E683" s="73" t="s">
        <v>2885</v>
      </c>
      <c r="F683" s="75"/>
      <c r="G683" s="75" t="s">
        <v>113</v>
      </c>
      <c r="H683" s="75"/>
      <c r="I683" s="78" t="s">
        <v>80</v>
      </c>
      <c r="J683" s="7" t="n">
        <v>0.413194444444444</v>
      </c>
      <c r="K683" s="7" t="n">
        <v>0.436111111111111</v>
      </c>
      <c r="L683" s="95"/>
      <c r="M683" s="78" t="s">
        <v>2886</v>
      </c>
    </row>
    <row r="684" customFormat="false" ht="15" hidden="false" customHeight="false" outlineLevel="0" collapsed="false">
      <c r="A684" s="70" t="n">
        <v>44186</v>
      </c>
      <c r="B684" s="9" t="s">
        <v>2543</v>
      </c>
      <c r="C684" s="71" t="n">
        <v>300</v>
      </c>
      <c r="D684" s="72" t="s">
        <v>104</v>
      </c>
      <c r="E684" s="73" t="s">
        <v>2887</v>
      </c>
      <c r="F684" s="75"/>
      <c r="G684" s="75" t="s">
        <v>100</v>
      </c>
      <c r="H684" s="75"/>
      <c r="I684" s="78" t="s">
        <v>80</v>
      </c>
      <c r="J684" s="7" t="n">
        <v>0.50625</v>
      </c>
      <c r="K684" s="7" t="n">
        <v>0.529861111111111</v>
      </c>
      <c r="L684" s="95"/>
      <c r="M684" s="78" t="s">
        <v>2888</v>
      </c>
    </row>
    <row r="685" customFormat="false" ht="15" hidden="false" customHeight="false" outlineLevel="0" collapsed="false">
      <c r="A685" s="70" t="n">
        <v>44186</v>
      </c>
      <c r="B685" s="9" t="s">
        <v>1412</v>
      </c>
      <c r="C685" s="71" t="n">
        <v>300</v>
      </c>
      <c r="D685" s="72" t="s">
        <v>104</v>
      </c>
      <c r="E685" s="73" t="s">
        <v>1413</v>
      </c>
      <c r="F685" s="75"/>
      <c r="G685" s="75" t="s">
        <v>100</v>
      </c>
      <c r="H685" s="75"/>
      <c r="I685" s="78" t="s">
        <v>80</v>
      </c>
      <c r="J685" s="7" t="n">
        <v>0.634027777777778</v>
      </c>
      <c r="K685" s="7" t="n">
        <v>0.636805555555555</v>
      </c>
      <c r="L685" s="95"/>
      <c r="M685" s="78" t="s">
        <v>1414</v>
      </c>
    </row>
    <row r="686" customFormat="false" ht="15" hidden="false" customHeight="false" outlineLevel="0" collapsed="false">
      <c r="A686" s="70" t="n">
        <v>44187</v>
      </c>
      <c r="B686" s="9" t="s">
        <v>2893</v>
      </c>
      <c r="C686" s="71" t="n">
        <v>300</v>
      </c>
      <c r="D686" s="72" t="s">
        <v>104</v>
      </c>
      <c r="E686" s="73" t="s">
        <v>2894</v>
      </c>
      <c r="F686" s="75"/>
      <c r="G686" s="75" t="s">
        <v>183</v>
      </c>
      <c r="H686" s="75"/>
      <c r="I686" s="78" t="s">
        <v>80</v>
      </c>
      <c r="J686" s="7" t="n">
        <v>0.348611111111111</v>
      </c>
      <c r="K686" s="7" t="n">
        <v>0.372916666666667</v>
      </c>
      <c r="L686" s="95"/>
      <c r="M686" s="78" t="s">
        <v>2895</v>
      </c>
    </row>
    <row r="687" customFormat="false" ht="15" hidden="false" customHeight="false" outlineLevel="0" collapsed="false">
      <c r="A687" s="70" t="n">
        <v>44187</v>
      </c>
      <c r="B687" s="9" t="s">
        <v>2123</v>
      </c>
      <c r="C687" s="71" t="n">
        <v>300</v>
      </c>
      <c r="D687" s="72" t="s">
        <v>104</v>
      </c>
      <c r="E687" s="73" t="s">
        <v>2896</v>
      </c>
      <c r="F687" s="75"/>
      <c r="G687" s="75" t="s">
        <v>100</v>
      </c>
      <c r="H687" s="75"/>
      <c r="I687" s="78" t="s">
        <v>80</v>
      </c>
      <c r="J687" s="7" t="n">
        <v>0.415972222222222</v>
      </c>
      <c r="K687" s="7" t="n">
        <v>0.433333333333333</v>
      </c>
      <c r="L687" s="95"/>
      <c r="M687" s="78" t="s">
        <v>2897</v>
      </c>
    </row>
    <row r="688" customFormat="false" ht="15" hidden="false" customHeight="false" outlineLevel="0" collapsed="false">
      <c r="A688" s="70" t="n">
        <v>44187</v>
      </c>
      <c r="B688" s="9" t="s">
        <v>2898</v>
      </c>
      <c r="C688" s="71" t="n">
        <v>300</v>
      </c>
      <c r="D688" s="72" t="s">
        <v>104</v>
      </c>
      <c r="E688" s="73" t="s">
        <v>2899</v>
      </c>
      <c r="F688" s="75"/>
      <c r="G688" s="75" t="s">
        <v>187</v>
      </c>
      <c r="H688" s="75"/>
      <c r="I688" s="78" t="s">
        <v>80</v>
      </c>
      <c r="J688" s="7" t="n">
        <v>0.55</v>
      </c>
      <c r="K688" s="7" t="n">
        <v>0.556944444444444</v>
      </c>
      <c r="L688" s="95"/>
      <c r="M688" s="78" t="s">
        <v>2900</v>
      </c>
    </row>
    <row r="689" customFormat="false" ht="15" hidden="false" customHeight="false" outlineLevel="0" collapsed="false">
      <c r="A689" s="70" t="n">
        <v>44187</v>
      </c>
      <c r="B689" s="9" t="s">
        <v>2901</v>
      </c>
      <c r="C689" s="71" t="n">
        <v>250</v>
      </c>
      <c r="D689" s="72" t="s">
        <v>104</v>
      </c>
      <c r="E689" s="73" t="s">
        <v>2902</v>
      </c>
      <c r="F689" s="75"/>
      <c r="G689" s="75" t="s">
        <v>183</v>
      </c>
      <c r="H689" s="75"/>
      <c r="I689" s="78" t="s">
        <v>80</v>
      </c>
      <c r="J689" s="7" t="n">
        <v>0.596527777777778</v>
      </c>
      <c r="K689" s="7" t="n">
        <v>0.597916666666667</v>
      </c>
      <c r="L689" s="95"/>
      <c r="M689" s="78" t="s">
        <v>2903</v>
      </c>
    </row>
    <row r="690" customFormat="false" ht="15" hidden="false" customHeight="false" outlineLevel="0" collapsed="false">
      <c r="A690" s="70" t="n">
        <v>44188</v>
      </c>
      <c r="B690" s="9" t="s">
        <v>2907</v>
      </c>
      <c r="C690" s="71" t="n">
        <v>300</v>
      </c>
      <c r="D690" s="72" t="s">
        <v>104</v>
      </c>
      <c r="E690" s="73" t="s">
        <v>2908</v>
      </c>
      <c r="F690" s="75"/>
      <c r="G690" s="75" t="s">
        <v>113</v>
      </c>
      <c r="H690" s="75"/>
      <c r="I690" s="78" t="s">
        <v>80</v>
      </c>
      <c r="J690" s="7" t="n">
        <v>0.405555555555555</v>
      </c>
      <c r="K690" s="7" t="n">
        <v>0.432638888888889</v>
      </c>
      <c r="L690" s="95"/>
      <c r="M690" s="78" t="s">
        <v>2909</v>
      </c>
    </row>
    <row r="691" customFormat="false" ht="15" hidden="false" customHeight="false" outlineLevel="0" collapsed="false">
      <c r="A691" s="70" t="n">
        <v>44188</v>
      </c>
      <c r="B691" s="9" t="s">
        <v>2201</v>
      </c>
      <c r="C691" s="71" t="n">
        <v>350</v>
      </c>
      <c r="D691" s="72" t="s">
        <v>104</v>
      </c>
      <c r="E691" s="73" t="s">
        <v>2910</v>
      </c>
      <c r="F691" s="75"/>
      <c r="G691" s="75" t="s">
        <v>113</v>
      </c>
      <c r="H691" s="75"/>
      <c r="I691" s="78" t="s">
        <v>80</v>
      </c>
      <c r="J691" s="7" t="n">
        <v>0.552083333333333</v>
      </c>
      <c r="K691" s="7" t="n">
        <v>0.554166666666667</v>
      </c>
      <c r="L691" s="95"/>
      <c r="M691" s="78" t="s">
        <v>2911</v>
      </c>
    </row>
    <row r="692" customFormat="false" ht="15" hidden="false" customHeight="false" outlineLevel="0" collapsed="false">
      <c r="A692" s="70" t="n">
        <v>44188</v>
      </c>
      <c r="B692" s="9" t="s">
        <v>2912</v>
      </c>
      <c r="C692" s="71" t="n">
        <v>400</v>
      </c>
      <c r="D692" s="72" t="s">
        <v>104</v>
      </c>
      <c r="E692" s="73" t="s">
        <v>2913</v>
      </c>
      <c r="F692" s="75"/>
      <c r="G692" s="75" t="s">
        <v>131</v>
      </c>
      <c r="H692" s="75"/>
      <c r="I692" s="78" t="s">
        <v>80</v>
      </c>
      <c r="J692" s="7" t="n">
        <v>0.563888888888889</v>
      </c>
      <c r="K692" s="7" t="n">
        <v>0.633333333333333</v>
      </c>
      <c r="L692" s="95"/>
      <c r="M692" s="78" t="s">
        <v>2914</v>
      </c>
    </row>
    <row r="693" customFormat="false" ht="15" hidden="false" customHeight="false" outlineLevel="0" collapsed="false">
      <c r="A693" s="70" t="n">
        <v>44189</v>
      </c>
      <c r="B693" s="9" t="s">
        <v>897</v>
      </c>
      <c r="C693" s="71" t="n">
        <v>300</v>
      </c>
      <c r="D693" s="72" t="s">
        <v>898</v>
      </c>
      <c r="E693" s="73" t="s">
        <v>899</v>
      </c>
      <c r="F693" s="75" t="s">
        <v>897</v>
      </c>
      <c r="G693" s="75" t="s">
        <v>79</v>
      </c>
      <c r="H693" s="75"/>
      <c r="I693" s="78" t="s">
        <v>80</v>
      </c>
      <c r="J693" s="7" t="n">
        <v>0.579861111111111</v>
      </c>
      <c r="K693" s="7" t="n">
        <v>0.620138888888889</v>
      </c>
      <c r="L693" s="95"/>
      <c r="M693" s="78" t="s">
        <v>901</v>
      </c>
    </row>
    <row r="694" customFormat="false" ht="15" hidden="false" customHeight="false" outlineLevel="0" collapsed="false">
      <c r="A694" s="70" t="n">
        <v>44189</v>
      </c>
      <c r="B694" s="9" t="s">
        <v>897</v>
      </c>
      <c r="C694" s="71" t="n">
        <v>250</v>
      </c>
      <c r="D694" s="72" t="s">
        <v>898</v>
      </c>
      <c r="E694" s="73" t="s">
        <v>899</v>
      </c>
      <c r="F694" s="75" t="s">
        <v>897</v>
      </c>
      <c r="G694" s="75" t="s">
        <v>79</v>
      </c>
      <c r="H694" s="75"/>
      <c r="I694" s="78" t="s">
        <v>80</v>
      </c>
      <c r="J694" s="7" t="n">
        <v>0.645138888888889</v>
      </c>
      <c r="K694" s="7" t="n">
        <v>0.648611111111111</v>
      </c>
      <c r="L694" s="95"/>
      <c r="M694" s="78" t="s">
        <v>2919</v>
      </c>
    </row>
    <row r="695" customFormat="false" ht="15" hidden="false" customHeight="false" outlineLevel="0" collapsed="false">
      <c r="A695" s="70" t="n">
        <v>44190</v>
      </c>
      <c r="B695" s="9" t="s">
        <v>2921</v>
      </c>
      <c r="C695" s="71" t="n">
        <v>550</v>
      </c>
      <c r="D695" s="72" t="s">
        <v>821</v>
      </c>
      <c r="E695" s="73" t="s">
        <v>2922</v>
      </c>
      <c r="F695" s="75" t="s">
        <v>2923</v>
      </c>
      <c r="G695" s="75" t="s">
        <v>131</v>
      </c>
      <c r="H695" s="75"/>
      <c r="I695" s="78" t="s">
        <v>757</v>
      </c>
      <c r="J695" s="7" t="n">
        <v>0.4875</v>
      </c>
      <c r="K695" s="7" t="n">
        <v>0.4875</v>
      </c>
      <c r="L695" s="95"/>
      <c r="M695" s="78" t="s">
        <v>2925</v>
      </c>
    </row>
    <row r="696" customFormat="false" ht="15" hidden="false" customHeight="false" outlineLevel="0" collapsed="false">
      <c r="A696" s="70" t="n">
        <v>44191</v>
      </c>
      <c r="B696" s="9" t="s">
        <v>2926</v>
      </c>
      <c r="C696" s="71" t="n">
        <v>300</v>
      </c>
      <c r="D696" s="72" t="s">
        <v>77</v>
      </c>
      <c r="E696" s="73" t="s">
        <v>2927</v>
      </c>
      <c r="F696" s="75"/>
      <c r="G696" s="75" t="s">
        <v>314</v>
      </c>
      <c r="H696" s="75"/>
      <c r="I696" s="78" t="s">
        <v>80</v>
      </c>
      <c r="J696" s="7" t="n">
        <v>0.860416666666667</v>
      </c>
      <c r="K696" s="7" t="n">
        <v>0.879861111111111</v>
      </c>
      <c r="L696" s="95"/>
      <c r="M696" s="78" t="s">
        <v>2928</v>
      </c>
    </row>
    <row r="697" customFormat="false" ht="15" hidden="false" customHeight="false" outlineLevel="0" collapsed="false">
      <c r="A697" s="70" t="n">
        <v>44191</v>
      </c>
      <c r="B697" s="9" t="s">
        <v>2929</v>
      </c>
      <c r="C697" s="71" t="n">
        <v>350</v>
      </c>
      <c r="D697" s="72" t="s">
        <v>77</v>
      </c>
      <c r="E697" s="73" t="s">
        <v>2930</v>
      </c>
      <c r="F697" s="75"/>
      <c r="G697" s="75" t="s">
        <v>113</v>
      </c>
      <c r="H697" s="75"/>
      <c r="I697" s="78" t="s">
        <v>80</v>
      </c>
      <c r="J697" s="7" t="n">
        <v>0.89375</v>
      </c>
      <c r="K697" s="7" t="n">
        <v>0.939583333333333</v>
      </c>
      <c r="L697" s="95"/>
      <c r="M697" s="78" t="s">
        <v>2931</v>
      </c>
    </row>
    <row r="698" customFormat="false" ht="15" hidden="false" customHeight="false" outlineLevel="0" collapsed="false">
      <c r="A698" s="70" t="n">
        <v>44192</v>
      </c>
      <c r="B698" s="9" t="s">
        <v>2932</v>
      </c>
      <c r="C698" s="71" t="n">
        <v>250</v>
      </c>
      <c r="D698" s="72" t="s">
        <v>104</v>
      </c>
      <c r="E698" s="73" t="s">
        <v>2933</v>
      </c>
      <c r="F698" s="75"/>
      <c r="G698" s="75" t="s">
        <v>113</v>
      </c>
      <c r="H698" s="75"/>
      <c r="I698" s="78" t="s">
        <v>80</v>
      </c>
      <c r="J698" s="7" t="n">
        <v>0.628472222222222</v>
      </c>
      <c r="K698" s="7" t="n">
        <v>0.658333333333333</v>
      </c>
      <c r="L698" s="95"/>
      <c r="M698" s="78" t="s">
        <v>2934</v>
      </c>
      <c r="N698" s="0" t="s">
        <v>2935</v>
      </c>
    </row>
    <row r="699" customFormat="false" ht="15" hidden="false" customHeight="false" outlineLevel="0" collapsed="false">
      <c r="A699" s="70" t="n">
        <v>44192</v>
      </c>
      <c r="B699" s="9" t="s">
        <v>2932</v>
      </c>
      <c r="C699" s="71" t="n">
        <v>250</v>
      </c>
      <c r="D699" s="72" t="s">
        <v>104</v>
      </c>
      <c r="E699" s="73" t="s">
        <v>2933</v>
      </c>
      <c r="F699" s="75"/>
      <c r="G699" s="75" t="s">
        <v>113</v>
      </c>
      <c r="H699" s="75"/>
      <c r="I699" s="78" t="s">
        <v>80</v>
      </c>
      <c r="J699" s="7" t="n">
        <v>0.728472222222222</v>
      </c>
      <c r="K699" s="7" t="n">
        <v>0.767361111111111</v>
      </c>
      <c r="L699" s="95"/>
      <c r="M699" s="78" t="s">
        <v>2934</v>
      </c>
      <c r="N699" s="0" t="s">
        <v>2935</v>
      </c>
    </row>
    <row r="700" customFormat="false" ht="15" hidden="false" customHeight="false" outlineLevel="0" collapsed="false">
      <c r="A700" s="70" t="n">
        <v>44193</v>
      </c>
      <c r="B700" s="9" t="s">
        <v>2936</v>
      </c>
      <c r="C700" s="71" t="n">
        <v>400</v>
      </c>
      <c r="D700" s="72" t="s">
        <v>821</v>
      </c>
      <c r="E700" s="73" t="s">
        <v>2937</v>
      </c>
      <c r="F700" s="75" t="s">
        <v>233</v>
      </c>
      <c r="G700" s="75" t="s">
        <v>100</v>
      </c>
      <c r="H700" s="75"/>
      <c r="I700" s="78" t="s">
        <v>80</v>
      </c>
      <c r="J700" s="7" t="n">
        <v>0.381944444444444</v>
      </c>
      <c r="K700" s="7" t="n">
        <v>0.399305555555556</v>
      </c>
      <c r="L700" s="95"/>
      <c r="M700" s="78" t="s">
        <v>2938</v>
      </c>
    </row>
    <row r="701" customFormat="false" ht="15" hidden="false" customHeight="false" outlineLevel="0" collapsed="false">
      <c r="A701" s="70" t="n">
        <v>44193</v>
      </c>
      <c r="B701" s="9" t="s">
        <v>2939</v>
      </c>
      <c r="C701" s="71" t="n">
        <v>390</v>
      </c>
      <c r="D701" s="72" t="s">
        <v>821</v>
      </c>
      <c r="E701" s="73" t="s">
        <v>2940</v>
      </c>
      <c r="F701" s="75" t="s">
        <v>233</v>
      </c>
      <c r="G701" s="75" t="s">
        <v>187</v>
      </c>
      <c r="H701" s="75"/>
      <c r="I701" s="78" t="s">
        <v>80</v>
      </c>
      <c r="J701" s="7" t="n">
        <v>0.465972222222222</v>
      </c>
      <c r="K701" s="7" t="n">
        <v>0.484722222222222</v>
      </c>
      <c r="L701" s="95"/>
      <c r="M701" s="78" t="s">
        <v>2941</v>
      </c>
    </row>
    <row r="702" customFormat="false" ht="15" hidden="false" customHeight="false" outlineLevel="0" collapsed="false">
      <c r="A702" s="70" t="n">
        <v>44193</v>
      </c>
      <c r="B702" s="9" t="s">
        <v>2942</v>
      </c>
      <c r="C702" s="71" t="n">
        <v>300</v>
      </c>
      <c r="D702" s="72" t="s">
        <v>104</v>
      </c>
      <c r="E702" s="73" t="s">
        <v>2943</v>
      </c>
      <c r="F702" s="75"/>
      <c r="G702" s="75" t="s">
        <v>100</v>
      </c>
      <c r="H702" s="75"/>
      <c r="I702" s="78" t="s">
        <v>80</v>
      </c>
      <c r="J702" s="7" t="n">
        <v>0.35</v>
      </c>
      <c r="K702" s="7" t="n">
        <v>0.365277777777778</v>
      </c>
      <c r="L702" s="95"/>
      <c r="M702" s="78" t="s">
        <v>2944</v>
      </c>
    </row>
    <row r="703" customFormat="false" ht="15" hidden="false" customHeight="false" outlineLevel="0" collapsed="false">
      <c r="A703" s="70" t="n">
        <v>44193</v>
      </c>
      <c r="B703" s="9" t="s">
        <v>2945</v>
      </c>
      <c r="C703" s="71" t="n">
        <v>350</v>
      </c>
      <c r="D703" s="72" t="s">
        <v>104</v>
      </c>
      <c r="E703" s="73" t="s">
        <v>2946</v>
      </c>
      <c r="F703" s="75"/>
      <c r="G703" s="75" t="s">
        <v>187</v>
      </c>
      <c r="H703" s="75"/>
      <c r="I703" s="78" t="s">
        <v>80</v>
      </c>
      <c r="J703" s="7" t="n">
        <v>0.503472222222222</v>
      </c>
      <c r="K703" s="7" t="n">
        <v>0.503472222222222</v>
      </c>
      <c r="L703" s="95"/>
      <c r="M703" s="78" t="s">
        <v>2947</v>
      </c>
    </row>
    <row r="704" customFormat="false" ht="15" hidden="false" customHeight="false" outlineLevel="0" collapsed="false">
      <c r="A704" s="70" t="n">
        <v>44193</v>
      </c>
      <c r="B704" s="9" t="s">
        <v>68</v>
      </c>
      <c r="C704" s="71" t="n">
        <v>450</v>
      </c>
      <c r="D704" s="72" t="s">
        <v>69</v>
      </c>
      <c r="E704" s="73" t="s">
        <v>70</v>
      </c>
      <c r="F704" s="75" t="s">
        <v>71</v>
      </c>
      <c r="G704" s="75" t="s">
        <v>113</v>
      </c>
      <c r="H704" s="75"/>
      <c r="I704" s="78" t="s">
        <v>80</v>
      </c>
      <c r="J704" s="7" t="n">
        <v>0.594444444444444</v>
      </c>
      <c r="K704" s="7" t="n">
        <v>0.596527777777778</v>
      </c>
      <c r="L704" s="95"/>
      <c r="M704" s="78" t="s">
        <v>74</v>
      </c>
    </row>
    <row r="705" customFormat="false" ht="15" hidden="false" customHeight="false" outlineLevel="0" collapsed="false">
      <c r="A705" s="70" t="n">
        <v>44194</v>
      </c>
      <c r="B705" s="9" t="s">
        <v>2954</v>
      </c>
      <c r="C705" s="71" t="n">
        <v>300</v>
      </c>
      <c r="D705" s="72" t="s">
        <v>77</v>
      </c>
      <c r="E705" s="73" t="s">
        <v>2955</v>
      </c>
      <c r="F705" s="75"/>
      <c r="G705" s="75" t="s">
        <v>100</v>
      </c>
      <c r="H705" s="75"/>
      <c r="I705" s="78" t="s">
        <v>80</v>
      </c>
      <c r="J705" s="7" t="n">
        <v>0.391666666666667</v>
      </c>
      <c r="K705" s="7" t="n">
        <v>0.4375</v>
      </c>
      <c r="L705" s="95"/>
      <c r="M705" s="78" t="s">
        <v>2956</v>
      </c>
    </row>
    <row r="706" customFormat="false" ht="15" hidden="false" customHeight="false" outlineLevel="0" collapsed="false">
      <c r="A706" s="70" t="n">
        <v>44194</v>
      </c>
      <c r="B706" s="9" t="s">
        <v>2957</v>
      </c>
      <c r="C706" s="71" t="n">
        <v>750</v>
      </c>
      <c r="D706" s="72" t="s">
        <v>77</v>
      </c>
      <c r="E706" s="73" t="s">
        <v>2958</v>
      </c>
      <c r="F706" s="75"/>
      <c r="G706" s="75" t="s">
        <v>183</v>
      </c>
      <c r="H706" s="75"/>
      <c r="I706" s="78" t="s">
        <v>80</v>
      </c>
      <c r="J706" s="7" t="n">
        <v>0.502083333333333</v>
      </c>
      <c r="K706" s="7" t="n">
        <v>0.522916666666667</v>
      </c>
      <c r="L706" s="95"/>
      <c r="M706" s="78" t="s">
        <v>2959</v>
      </c>
    </row>
    <row r="707" customFormat="false" ht="15" hidden="false" customHeight="false" outlineLevel="0" collapsed="false">
      <c r="A707" s="70" t="n">
        <v>44194</v>
      </c>
      <c r="B707" s="9" t="s">
        <v>2960</v>
      </c>
      <c r="C707" s="71" t="n">
        <v>400</v>
      </c>
      <c r="D707" s="72" t="s">
        <v>104</v>
      </c>
      <c r="E707" s="73" t="s">
        <v>2961</v>
      </c>
      <c r="F707" s="75"/>
      <c r="G707" s="75" t="s">
        <v>79</v>
      </c>
      <c r="H707" s="75"/>
      <c r="I707" s="78" t="s">
        <v>80</v>
      </c>
      <c r="J707" s="7" t="n">
        <v>0.332638888888889</v>
      </c>
      <c r="K707" s="7" t="n">
        <v>0.36875</v>
      </c>
      <c r="L707" s="95"/>
      <c r="M707" s="78" t="s">
        <v>2962</v>
      </c>
    </row>
    <row r="708" customFormat="false" ht="15" hidden="false" customHeight="false" outlineLevel="0" collapsed="false">
      <c r="A708" s="70" t="n">
        <v>44194</v>
      </c>
      <c r="B708" s="9" t="s">
        <v>2558</v>
      </c>
      <c r="C708" s="71" t="n">
        <v>300</v>
      </c>
      <c r="D708" s="72" t="s">
        <v>104</v>
      </c>
      <c r="E708" s="73" t="s">
        <v>2963</v>
      </c>
      <c r="F708" s="75"/>
      <c r="G708" s="75" t="s">
        <v>159</v>
      </c>
      <c r="H708" s="75"/>
      <c r="I708" s="78" t="s">
        <v>80</v>
      </c>
      <c r="J708" s="7" t="n">
        <v>0.548611111111111</v>
      </c>
      <c r="K708" s="7" t="n">
        <v>0.577777777777778</v>
      </c>
      <c r="L708" s="95"/>
      <c r="M708" s="78" t="s">
        <v>2964</v>
      </c>
    </row>
    <row r="709" customFormat="false" ht="15" hidden="false" customHeight="false" outlineLevel="0" collapsed="false">
      <c r="A709" s="70" t="n">
        <v>44195</v>
      </c>
      <c r="B709" s="9" t="s">
        <v>2967</v>
      </c>
      <c r="C709" s="71" t="n">
        <v>300</v>
      </c>
      <c r="D709" s="72" t="s">
        <v>77</v>
      </c>
      <c r="E709" s="73" t="s">
        <v>2968</v>
      </c>
      <c r="F709" s="75"/>
      <c r="G709" s="75" t="s">
        <v>183</v>
      </c>
      <c r="H709" s="75"/>
      <c r="I709" s="78" t="s">
        <v>80</v>
      </c>
      <c r="J709" s="7" t="n">
        <v>0.413888888888889</v>
      </c>
      <c r="K709" s="7" t="n">
        <v>0.44375</v>
      </c>
      <c r="L709" s="95"/>
      <c r="M709" s="78" t="s">
        <v>2969</v>
      </c>
    </row>
    <row r="710" customFormat="false" ht="15" hidden="false" customHeight="false" outlineLevel="0" collapsed="false">
      <c r="A710" s="70" t="n">
        <v>44195</v>
      </c>
      <c r="B710" s="9" t="s">
        <v>2970</v>
      </c>
      <c r="C710" s="71" t="n">
        <v>350</v>
      </c>
      <c r="D710" s="72" t="s">
        <v>821</v>
      </c>
      <c r="E710" s="73" t="s">
        <v>2971</v>
      </c>
      <c r="F710" s="75" t="s">
        <v>2972</v>
      </c>
      <c r="G710" s="75" t="s">
        <v>100</v>
      </c>
      <c r="H710" s="75"/>
      <c r="I710" s="78" t="s">
        <v>80</v>
      </c>
      <c r="J710" s="7" t="n">
        <v>0.659027777777778</v>
      </c>
      <c r="K710" s="7" t="n">
        <v>0.727083333333333</v>
      </c>
      <c r="L710" s="95"/>
      <c r="M710" s="78" t="s">
        <v>2973</v>
      </c>
    </row>
    <row r="711" customFormat="false" ht="15" hidden="false" customHeight="false" outlineLevel="0" collapsed="false">
      <c r="A711" s="70" t="n">
        <v>44195</v>
      </c>
      <c r="B711" s="9" t="s">
        <v>1089</v>
      </c>
      <c r="C711" s="71" t="n">
        <v>400</v>
      </c>
      <c r="D711" s="72" t="s">
        <v>104</v>
      </c>
      <c r="E711" s="73" t="s">
        <v>2974</v>
      </c>
      <c r="F711" s="75"/>
      <c r="G711" s="75" t="s">
        <v>131</v>
      </c>
      <c r="H711" s="75"/>
      <c r="I711" s="78" t="s">
        <v>80</v>
      </c>
      <c r="J711" s="7" t="n">
        <v>0.369444444444444</v>
      </c>
      <c r="K711" s="7" t="n">
        <v>0.395138888888889</v>
      </c>
      <c r="L711" s="95"/>
      <c r="M711" s="78" t="s">
        <v>2975</v>
      </c>
    </row>
    <row r="712" customFormat="false" ht="15" hidden="false" customHeight="false" outlineLevel="0" collapsed="false">
      <c r="A712" s="70" t="n">
        <v>44195</v>
      </c>
      <c r="B712" s="9" t="s">
        <v>2976</v>
      </c>
      <c r="C712" s="71" t="n">
        <v>300</v>
      </c>
      <c r="D712" s="72" t="s">
        <v>104</v>
      </c>
      <c r="E712" s="73" t="s">
        <v>2977</v>
      </c>
      <c r="F712" s="75"/>
      <c r="G712" s="75" t="s">
        <v>159</v>
      </c>
      <c r="H712" s="75"/>
      <c r="I712" s="78" t="s">
        <v>80</v>
      </c>
      <c r="J712" s="7" t="n">
        <v>0.491666666666667</v>
      </c>
      <c r="K712" s="7" t="n">
        <v>0.505555555555556</v>
      </c>
      <c r="L712" s="95"/>
      <c r="M712" s="78" t="s">
        <v>2978</v>
      </c>
    </row>
    <row r="713" customFormat="false" ht="15" hidden="false" customHeight="false" outlineLevel="0" collapsed="false">
      <c r="A713" s="70" t="n">
        <v>44195</v>
      </c>
      <c r="B713" s="9" t="s">
        <v>2979</v>
      </c>
      <c r="C713" s="124" t="n">
        <v>350</v>
      </c>
      <c r="D713" s="144" t="s">
        <v>104</v>
      </c>
      <c r="E713" s="73" t="s">
        <v>2098</v>
      </c>
      <c r="F713" s="75"/>
      <c r="G713" s="75" t="s">
        <v>113</v>
      </c>
      <c r="H713" s="75"/>
      <c r="I713" s="78" t="s">
        <v>80</v>
      </c>
      <c r="J713" s="7" t="n">
        <v>0.540972222222222</v>
      </c>
      <c r="K713" s="7" t="n">
        <v>0.581944444444444</v>
      </c>
      <c r="L713" s="95"/>
      <c r="M713" s="78" t="s">
        <v>2099</v>
      </c>
    </row>
    <row r="714" customFormat="false" ht="15" hidden="false" customHeight="false" outlineLevel="0" collapsed="false">
      <c r="A714" s="70" t="n">
        <v>44196</v>
      </c>
      <c r="B714" s="9" t="s">
        <v>2201</v>
      </c>
      <c r="C714" s="71" t="n">
        <v>300</v>
      </c>
      <c r="D714" s="72" t="s">
        <v>77</v>
      </c>
      <c r="E714" s="73" t="s">
        <v>2981</v>
      </c>
      <c r="F714" s="75"/>
      <c r="G714" s="75" t="s">
        <v>113</v>
      </c>
      <c r="H714" s="75"/>
      <c r="I714" s="78" t="s">
        <v>80</v>
      </c>
      <c r="J714" s="7" t="n">
        <v>0.359027777777778</v>
      </c>
      <c r="K714" s="7" t="n">
        <v>0.388194444444444</v>
      </c>
      <c r="L714" s="95"/>
      <c r="M714" s="78" t="s">
        <v>2982</v>
      </c>
    </row>
    <row r="715" customFormat="false" ht="15" hidden="false" customHeight="false" outlineLevel="0" collapsed="false">
      <c r="A715" s="70" t="n">
        <v>44196</v>
      </c>
      <c r="B715" s="9" t="s">
        <v>2983</v>
      </c>
      <c r="C715" s="71" t="n">
        <v>300</v>
      </c>
      <c r="D715" s="72" t="s">
        <v>77</v>
      </c>
      <c r="E715" s="73" t="s">
        <v>1486</v>
      </c>
      <c r="F715" s="75"/>
      <c r="G715" s="75" t="s">
        <v>159</v>
      </c>
      <c r="H715" s="75"/>
      <c r="I715" s="78" t="s">
        <v>80</v>
      </c>
      <c r="J715" s="7" t="n">
        <v>0.461805555555556</v>
      </c>
      <c r="K715" s="7" t="n">
        <v>0.484722222222222</v>
      </c>
      <c r="L715" s="95"/>
      <c r="M715" s="78" t="s">
        <v>1487</v>
      </c>
    </row>
    <row r="716" customFormat="false" ht="15" hidden="false" customHeight="false" outlineLevel="0" collapsed="false">
      <c r="A716" s="70" t="n">
        <v>44196</v>
      </c>
      <c r="B716" s="9" t="s">
        <v>2546</v>
      </c>
      <c r="C716" s="71" t="n">
        <v>300</v>
      </c>
      <c r="D716" s="72" t="s">
        <v>77</v>
      </c>
      <c r="E716" s="73" t="s">
        <v>2984</v>
      </c>
      <c r="F716" s="75"/>
      <c r="G716" s="75" t="s">
        <v>159</v>
      </c>
      <c r="H716" s="75"/>
      <c r="I716" s="78" t="s">
        <v>80</v>
      </c>
      <c r="J716" s="7" t="n">
        <v>0.508333333333333</v>
      </c>
      <c r="K716" s="7" t="n">
        <v>0.518055555555556</v>
      </c>
      <c r="L716" s="95"/>
      <c r="M716" s="78" t="s">
        <v>2985</v>
      </c>
    </row>
    <row r="717" customFormat="false" ht="15" hidden="false" customHeight="false" outlineLevel="0" collapsed="false">
      <c r="A717" s="70" t="n">
        <v>44196</v>
      </c>
      <c r="B717" s="9" t="s">
        <v>2201</v>
      </c>
      <c r="C717" s="71" t="n">
        <v>300</v>
      </c>
      <c r="D717" s="72" t="s">
        <v>77</v>
      </c>
      <c r="E717" s="73" t="s">
        <v>2202</v>
      </c>
      <c r="F717" s="75"/>
      <c r="G717" s="75" t="s">
        <v>113</v>
      </c>
      <c r="H717" s="75"/>
      <c r="I717" s="78" t="s">
        <v>80</v>
      </c>
      <c r="J717" s="7" t="n">
        <v>0.561805555555556</v>
      </c>
      <c r="K717" s="7" t="n">
        <v>0.602083333333333</v>
      </c>
      <c r="L717" s="95"/>
      <c r="M717" s="78" t="s">
        <v>2203</v>
      </c>
    </row>
    <row r="718" customFormat="false" ht="15" hidden="false" customHeight="false" outlineLevel="0" collapsed="false">
      <c r="A718" s="70" t="n">
        <v>44196</v>
      </c>
      <c r="B718" s="9" t="s">
        <v>2986</v>
      </c>
      <c r="C718" s="71" t="n">
        <v>300</v>
      </c>
      <c r="D718" s="72" t="s">
        <v>104</v>
      </c>
      <c r="E718" s="73" t="s">
        <v>2987</v>
      </c>
      <c r="F718" s="75"/>
      <c r="G718" s="75" t="s">
        <v>187</v>
      </c>
      <c r="H718" s="75"/>
      <c r="I718" s="78" t="s">
        <v>80</v>
      </c>
      <c r="J718" s="7" t="n">
        <v>0.325694444444444</v>
      </c>
      <c r="K718" s="7" t="n">
        <v>0.341666666666667</v>
      </c>
      <c r="L718" s="95"/>
      <c r="M718" s="78" t="s">
        <v>2988</v>
      </c>
    </row>
    <row r="719" customFormat="false" ht="15" hidden="false" customHeight="false" outlineLevel="0" collapsed="false">
      <c r="A719" s="70" t="n">
        <v>44196</v>
      </c>
      <c r="B719" s="9" t="s">
        <v>2989</v>
      </c>
      <c r="C719" s="71" t="n">
        <v>350</v>
      </c>
      <c r="D719" s="72" t="s">
        <v>104</v>
      </c>
      <c r="E719" s="73" t="s">
        <v>521</v>
      </c>
      <c r="F719" s="75"/>
      <c r="G719" s="75" t="s">
        <v>113</v>
      </c>
      <c r="H719" s="75"/>
      <c r="I719" s="78" t="s">
        <v>80</v>
      </c>
      <c r="J719" s="7" t="n">
        <v>0.625694444444444</v>
      </c>
      <c r="K719" s="7" t="n">
        <v>0.63125</v>
      </c>
      <c r="L719" s="95"/>
      <c r="M719" s="78" t="s">
        <v>522</v>
      </c>
    </row>
    <row r="720" customFormat="false" ht="15" hidden="false" customHeight="false" outlineLevel="0" collapsed="false">
      <c r="A720" s="70" t="n">
        <v>44196</v>
      </c>
      <c r="B720" s="9" t="s">
        <v>1375</v>
      </c>
      <c r="C720" s="124" t="n">
        <v>300</v>
      </c>
      <c r="D720" s="72" t="s">
        <v>104</v>
      </c>
      <c r="E720" s="73" t="s">
        <v>2990</v>
      </c>
      <c r="F720" s="75"/>
      <c r="G720" s="75" t="s">
        <v>187</v>
      </c>
      <c r="H720" s="75"/>
      <c r="I720" s="78" t="s">
        <v>80</v>
      </c>
      <c r="J720" s="7" t="n">
        <v>0.663194444444444</v>
      </c>
      <c r="K720" s="7" t="n">
        <v>0.691666666666667</v>
      </c>
      <c r="L720" s="95"/>
      <c r="M720" s="78" t="s">
        <v>2991</v>
      </c>
    </row>
    <row r="721" customFormat="false" ht="15" hidden="false" customHeight="false" outlineLevel="0" collapsed="false">
      <c r="A721" s="70" t="n">
        <v>44200</v>
      </c>
      <c r="B721" s="9" t="s">
        <v>2993</v>
      </c>
      <c r="C721" s="71" t="n">
        <v>300</v>
      </c>
      <c r="D721" s="72" t="s">
        <v>77</v>
      </c>
      <c r="E721" s="73" t="s">
        <v>2994</v>
      </c>
      <c r="F721" s="75"/>
      <c r="G721" s="75" t="s">
        <v>79</v>
      </c>
      <c r="H721" s="75"/>
      <c r="I721" s="78" t="s">
        <v>80</v>
      </c>
      <c r="J721" s="7" t="n">
        <v>0.350694444444444</v>
      </c>
      <c r="K721" s="7" t="n">
        <v>0.381944444444444</v>
      </c>
      <c r="L721" s="95"/>
      <c r="M721" s="78" t="s">
        <v>2995</v>
      </c>
    </row>
    <row r="722" customFormat="false" ht="15" hidden="false" customHeight="false" outlineLevel="0" collapsed="false">
      <c r="A722" s="70" t="n">
        <v>44200</v>
      </c>
      <c r="B722" s="9" t="s">
        <v>2996</v>
      </c>
      <c r="C722" s="71" t="n">
        <v>300</v>
      </c>
      <c r="D722" s="72" t="s">
        <v>104</v>
      </c>
      <c r="E722" s="73" t="s">
        <v>2997</v>
      </c>
      <c r="F722" s="75"/>
      <c r="G722" s="75" t="s">
        <v>113</v>
      </c>
      <c r="H722" s="75"/>
      <c r="I722" s="78" t="s">
        <v>80</v>
      </c>
      <c r="J722" s="7" t="n">
        <v>0.425694444444444</v>
      </c>
      <c r="K722" s="7" t="n">
        <v>0.425694444444444</v>
      </c>
      <c r="L722" s="95"/>
      <c r="M722" s="78" t="s">
        <v>2998</v>
      </c>
    </row>
    <row r="723" customFormat="false" ht="15" hidden="false" customHeight="false" outlineLevel="0" collapsed="false">
      <c r="A723" s="70" t="n">
        <v>44200</v>
      </c>
      <c r="B723" s="9" t="s">
        <v>2316</v>
      </c>
      <c r="C723" s="71" t="n">
        <v>350</v>
      </c>
      <c r="D723" s="72" t="s">
        <v>104</v>
      </c>
      <c r="E723" s="73" t="s">
        <v>2999</v>
      </c>
      <c r="F723" s="75"/>
      <c r="G723" s="75" t="s">
        <v>187</v>
      </c>
      <c r="H723" s="75"/>
      <c r="I723" s="78" t="s">
        <v>80</v>
      </c>
      <c r="J723" s="7" t="n">
        <v>0.513888888888889</v>
      </c>
      <c r="K723" s="7" t="n">
        <v>0.546527777777778</v>
      </c>
      <c r="L723" s="95"/>
      <c r="M723" s="78" t="s">
        <v>3000</v>
      </c>
    </row>
    <row r="724" customFormat="false" ht="15" hidden="false" customHeight="false" outlineLevel="0" collapsed="false">
      <c r="A724" s="70" t="n">
        <v>44201</v>
      </c>
      <c r="B724" s="9" t="s">
        <v>2170</v>
      </c>
      <c r="C724" s="71" t="n">
        <v>400</v>
      </c>
      <c r="D724" s="72" t="s">
        <v>104</v>
      </c>
      <c r="E724" s="73" t="s">
        <v>2171</v>
      </c>
      <c r="F724" s="75"/>
      <c r="G724" s="75" t="s">
        <v>113</v>
      </c>
      <c r="H724" s="75"/>
      <c r="I724" s="78" t="s">
        <v>80</v>
      </c>
      <c r="J724" s="7" t="n">
        <v>0.252083333333333</v>
      </c>
      <c r="K724" s="7" t="n">
        <v>0.273611111111111</v>
      </c>
      <c r="L724" s="95"/>
      <c r="M724" s="78" t="s">
        <v>2172</v>
      </c>
    </row>
    <row r="725" customFormat="false" ht="15" hidden="false" customHeight="false" outlineLevel="0" collapsed="false">
      <c r="A725" s="70" t="n">
        <v>44202</v>
      </c>
      <c r="B725" s="9" t="s">
        <v>2493</v>
      </c>
      <c r="C725" s="71" t="n">
        <v>300</v>
      </c>
      <c r="D725" s="72" t="s">
        <v>77</v>
      </c>
      <c r="E725" s="73" t="s">
        <v>2494</v>
      </c>
      <c r="F725" s="75"/>
      <c r="G725" s="75" t="s">
        <v>1720</v>
      </c>
      <c r="H725" s="75"/>
      <c r="I725" s="78" t="s">
        <v>80</v>
      </c>
      <c r="J725" s="7" t="n">
        <v>0.594444444444444</v>
      </c>
      <c r="K725" s="7" t="n">
        <v>0.622916666666667</v>
      </c>
      <c r="L725" s="95"/>
      <c r="M725" s="78" t="s">
        <v>2495</v>
      </c>
    </row>
    <row r="726" customFormat="false" ht="15" hidden="false" customHeight="false" outlineLevel="0" collapsed="false">
      <c r="A726" s="70" t="n">
        <v>44202</v>
      </c>
      <c r="B726" s="9" t="s">
        <v>1180</v>
      </c>
      <c r="C726" s="71" t="n">
        <v>400</v>
      </c>
      <c r="D726" s="72" t="s">
        <v>77</v>
      </c>
      <c r="E726" s="73" t="s">
        <v>2360</v>
      </c>
      <c r="F726" s="75"/>
      <c r="G726" s="75" t="s">
        <v>113</v>
      </c>
      <c r="H726" s="75"/>
      <c r="I726" s="78" t="s">
        <v>80</v>
      </c>
      <c r="J726" s="7" t="n">
        <v>0.848611111111111</v>
      </c>
      <c r="K726" s="7" t="n">
        <v>0.884722222222222</v>
      </c>
      <c r="L726" s="95"/>
      <c r="M726" s="78" t="s">
        <v>2361</v>
      </c>
    </row>
    <row r="727" customFormat="false" ht="15" hidden="false" customHeight="false" outlineLevel="0" collapsed="false">
      <c r="A727" s="70" t="n">
        <v>44202</v>
      </c>
      <c r="B727" s="9" t="s">
        <v>2254</v>
      </c>
      <c r="C727" s="71" t="n">
        <v>300</v>
      </c>
      <c r="D727" s="72" t="s">
        <v>821</v>
      </c>
      <c r="E727" s="73" t="s">
        <v>2255</v>
      </c>
      <c r="F727" s="75" t="s">
        <v>1421</v>
      </c>
      <c r="G727" s="75" t="s">
        <v>183</v>
      </c>
      <c r="H727" s="75"/>
      <c r="I727" s="78" t="s">
        <v>80</v>
      </c>
      <c r="J727" s="7" t="n">
        <v>0.553472222222222</v>
      </c>
      <c r="K727" s="7" t="n">
        <v>0.574305555555555</v>
      </c>
      <c r="L727" s="95"/>
      <c r="M727" s="78" t="s">
        <v>1422</v>
      </c>
    </row>
    <row r="728" customFormat="false" ht="15" hidden="false" customHeight="false" outlineLevel="0" collapsed="false">
      <c r="A728" s="70" t="n">
        <v>44203</v>
      </c>
      <c r="B728" s="9" t="s">
        <v>3011</v>
      </c>
      <c r="C728" s="71" t="n">
        <v>1750</v>
      </c>
      <c r="D728" s="72" t="s">
        <v>821</v>
      </c>
      <c r="E728" s="73" t="s">
        <v>3012</v>
      </c>
      <c r="F728" s="75" t="s">
        <v>3013</v>
      </c>
      <c r="G728" s="75" t="s">
        <v>3014</v>
      </c>
      <c r="H728" s="75"/>
      <c r="I728" s="78" t="s">
        <v>80</v>
      </c>
      <c r="J728" s="7" t="n">
        <v>0.415972222222222</v>
      </c>
      <c r="K728" s="7" t="n">
        <v>0.477777777777778</v>
      </c>
      <c r="L728" s="95"/>
      <c r="M728" s="78" t="s">
        <v>3015</v>
      </c>
    </row>
    <row r="729" customFormat="false" ht="15" hidden="false" customHeight="false" outlineLevel="0" collapsed="false">
      <c r="A729" s="70" t="n">
        <v>44204</v>
      </c>
      <c r="B729" s="9" t="s">
        <v>3011</v>
      </c>
      <c r="C729" s="71" t="n">
        <v>1750</v>
      </c>
      <c r="D729" s="72" t="s">
        <v>821</v>
      </c>
      <c r="E729" s="73" t="s">
        <v>3012</v>
      </c>
      <c r="F729" s="75" t="s">
        <v>3013</v>
      </c>
      <c r="G729" s="75" t="s">
        <v>3014</v>
      </c>
      <c r="H729" s="75"/>
      <c r="I729" s="78" t="s">
        <v>80</v>
      </c>
      <c r="J729" s="7" t="n">
        <v>0.230555555555556</v>
      </c>
      <c r="K729" s="7" t="n">
        <v>0.334722222222222</v>
      </c>
      <c r="L729" s="95"/>
      <c r="M729" s="78" t="s">
        <v>3025</v>
      </c>
    </row>
    <row r="730" customFormat="false" ht="15" hidden="false" customHeight="false" outlineLevel="0" collapsed="false">
      <c r="A730" s="70" t="n">
        <v>44204</v>
      </c>
      <c r="B730" s="9" t="s">
        <v>3011</v>
      </c>
      <c r="C730" s="71" t="n">
        <v>1750</v>
      </c>
      <c r="D730" s="72" t="s">
        <v>821</v>
      </c>
      <c r="E730" s="73" t="s">
        <v>3012</v>
      </c>
      <c r="F730" s="75" t="s">
        <v>3013</v>
      </c>
      <c r="G730" s="75" t="s">
        <v>3014</v>
      </c>
      <c r="H730" s="75"/>
      <c r="I730" s="78" t="s">
        <v>80</v>
      </c>
      <c r="J730" s="7" t="n">
        <v>0.570138888888889</v>
      </c>
      <c r="K730" s="7" t="n">
        <v>0.636111111111111</v>
      </c>
      <c r="L730" s="95"/>
      <c r="M730" s="78" t="s">
        <v>3025</v>
      </c>
    </row>
    <row r="731" customFormat="false" ht="15" hidden="false" customHeight="false" outlineLevel="0" collapsed="false">
      <c r="A731" s="70" t="n">
        <v>44205</v>
      </c>
      <c r="B731" s="9" t="s">
        <v>3034</v>
      </c>
      <c r="C731" s="71" t="n">
        <v>300</v>
      </c>
      <c r="D731" s="72" t="s">
        <v>77</v>
      </c>
      <c r="E731" s="73" t="s">
        <v>3035</v>
      </c>
      <c r="F731" s="75"/>
      <c r="G731" s="75" t="s">
        <v>187</v>
      </c>
      <c r="H731" s="75"/>
      <c r="I731" s="78" t="s">
        <v>80</v>
      </c>
      <c r="J731" s="7" t="n">
        <v>0.369444444444444</v>
      </c>
      <c r="K731" s="7" t="n">
        <v>0.384722222222222</v>
      </c>
      <c r="L731" s="95"/>
      <c r="M731" s="78" t="s">
        <v>3036</v>
      </c>
    </row>
    <row r="732" customFormat="false" ht="15" hidden="false" customHeight="false" outlineLevel="0" collapsed="false">
      <c r="A732" s="70" t="n">
        <v>44205</v>
      </c>
      <c r="B732" s="9" t="s">
        <v>1180</v>
      </c>
      <c r="C732" s="71" t="n">
        <v>300</v>
      </c>
      <c r="D732" s="72" t="s">
        <v>104</v>
      </c>
      <c r="E732" s="73" t="s">
        <v>3037</v>
      </c>
      <c r="F732" s="75"/>
      <c r="G732" s="75" t="s">
        <v>113</v>
      </c>
      <c r="H732" s="75"/>
      <c r="I732" s="78" t="s">
        <v>80</v>
      </c>
      <c r="J732" s="7" t="n">
        <v>0.402083333333333</v>
      </c>
      <c r="K732" s="7" t="n">
        <v>0.451388888888889</v>
      </c>
      <c r="L732" s="95"/>
      <c r="M732" s="78" t="s">
        <v>3038</v>
      </c>
    </row>
    <row r="733" customFormat="false" ht="15" hidden="false" customHeight="false" outlineLevel="0" collapsed="false">
      <c r="A733" s="70" t="n">
        <v>44205</v>
      </c>
      <c r="B733" s="9" t="s">
        <v>3039</v>
      </c>
      <c r="C733" s="120" t="n">
        <v>300</v>
      </c>
      <c r="D733" s="72" t="s">
        <v>104</v>
      </c>
      <c r="E733" s="73" t="s">
        <v>3040</v>
      </c>
      <c r="F733" s="75" t="s">
        <v>3041</v>
      </c>
      <c r="G733" s="75" t="s">
        <v>187</v>
      </c>
      <c r="H733" s="75"/>
      <c r="I733" s="78" t="s">
        <v>80</v>
      </c>
      <c r="J733" s="7" t="n">
        <v>0.525694444444444</v>
      </c>
      <c r="K733" s="7" t="n">
        <v>0.548611111111111</v>
      </c>
      <c r="L733" s="95"/>
      <c r="M733" s="78" t="s">
        <v>3042</v>
      </c>
    </row>
    <row r="734" customFormat="false" ht="15" hidden="false" customHeight="false" outlineLevel="0" collapsed="false">
      <c r="A734" s="70" t="n">
        <v>44205</v>
      </c>
      <c r="B734" s="9" t="s">
        <v>3043</v>
      </c>
      <c r="C734" s="120" t="n">
        <v>300</v>
      </c>
      <c r="D734" s="72" t="s">
        <v>104</v>
      </c>
      <c r="E734" s="73" t="s">
        <v>3044</v>
      </c>
      <c r="F734" s="75"/>
      <c r="G734" s="75" t="s">
        <v>183</v>
      </c>
      <c r="H734" s="75"/>
      <c r="I734" s="78" t="s">
        <v>80</v>
      </c>
      <c r="J734" s="7" t="n">
        <v>0.639583333333333</v>
      </c>
      <c r="K734" s="7" t="n">
        <v>0.672222222222222</v>
      </c>
      <c r="L734" s="95"/>
      <c r="M734" s="78" t="s">
        <v>3045</v>
      </c>
    </row>
    <row r="735" customFormat="false" ht="15" hidden="false" customHeight="false" outlineLevel="0" collapsed="false">
      <c r="A735" s="70" t="n">
        <v>44207</v>
      </c>
      <c r="B735" s="9" t="s">
        <v>2258</v>
      </c>
      <c r="C735" s="71" t="n">
        <v>300</v>
      </c>
      <c r="D735" s="72" t="s">
        <v>898</v>
      </c>
      <c r="E735" s="73" t="s">
        <v>3048</v>
      </c>
      <c r="F735" s="75"/>
      <c r="G735" s="75" t="s">
        <v>187</v>
      </c>
      <c r="H735" s="75"/>
      <c r="I735" s="78" t="s">
        <v>80</v>
      </c>
      <c r="J735" s="7" t="n">
        <v>0.642361111111111</v>
      </c>
      <c r="K735" s="7" t="n">
        <v>0.656944444444444</v>
      </c>
      <c r="L735" s="95"/>
      <c r="M735" s="78" t="s">
        <v>3049</v>
      </c>
    </row>
    <row r="736" customFormat="false" ht="15" hidden="false" customHeight="false" outlineLevel="0" collapsed="false">
      <c r="A736" s="70" t="n">
        <v>44207</v>
      </c>
      <c r="B736" s="9" t="s">
        <v>2258</v>
      </c>
      <c r="C736" s="71" t="n">
        <v>300</v>
      </c>
      <c r="D736" s="72" t="s">
        <v>898</v>
      </c>
      <c r="E736" s="73" t="s">
        <v>3048</v>
      </c>
      <c r="F736" s="75"/>
      <c r="G736" s="75" t="s">
        <v>187</v>
      </c>
      <c r="H736" s="75"/>
      <c r="I736" s="78" t="s">
        <v>80</v>
      </c>
      <c r="J736" s="7" t="n">
        <v>0.666666666666667</v>
      </c>
      <c r="K736" s="7" t="n">
        <v>0.666666666666667</v>
      </c>
      <c r="L736" s="95"/>
      <c r="M736" s="78" t="s">
        <v>3050</v>
      </c>
    </row>
    <row r="737" customFormat="false" ht="15" hidden="false" customHeight="false" outlineLevel="0" collapsed="false">
      <c r="A737" s="70" t="n">
        <v>44207</v>
      </c>
      <c r="B737" s="9" t="s">
        <v>3051</v>
      </c>
      <c r="C737" s="71" t="n">
        <v>350</v>
      </c>
      <c r="D737" s="72" t="s">
        <v>77</v>
      </c>
      <c r="E737" s="73" t="s">
        <v>3052</v>
      </c>
      <c r="F737" s="75"/>
      <c r="G737" s="75" t="s">
        <v>187</v>
      </c>
      <c r="H737" s="75"/>
      <c r="I737" s="78" t="s">
        <v>80</v>
      </c>
      <c r="J737" s="7" t="n">
        <v>0.675694444444444</v>
      </c>
      <c r="K737" s="7" t="n">
        <v>0.686805555555556</v>
      </c>
      <c r="L737" s="95"/>
      <c r="M737" s="78" t="s">
        <v>3053</v>
      </c>
      <c r="N737" s="0" t="s">
        <v>3054</v>
      </c>
    </row>
    <row r="738" customFormat="false" ht="15" hidden="false" customHeight="false" outlineLevel="0" collapsed="false">
      <c r="A738" s="70" t="n">
        <v>44210</v>
      </c>
      <c r="B738" s="9" t="s">
        <v>1546</v>
      </c>
      <c r="C738" s="71" t="n">
        <v>300</v>
      </c>
      <c r="D738" s="72" t="s">
        <v>77</v>
      </c>
      <c r="E738" s="73" t="s">
        <v>3056</v>
      </c>
      <c r="F738" s="75"/>
      <c r="G738" s="75" t="s">
        <v>100</v>
      </c>
      <c r="H738" s="75"/>
      <c r="I738" s="78" t="s">
        <v>80</v>
      </c>
      <c r="J738" s="7" t="n">
        <v>0.602777777777778</v>
      </c>
      <c r="K738" s="7" t="n">
        <v>0.645833333333333</v>
      </c>
      <c r="L738" s="95"/>
      <c r="M738" s="78" t="s">
        <v>3057</v>
      </c>
    </row>
    <row r="739" customFormat="false" ht="15" hidden="false" customHeight="false" outlineLevel="0" collapsed="false">
      <c r="A739" s="70" t="n">
        <v>44210</v>
      </c>
      <c r="B739" s="9" t="s">
        <v>3058</v>
      </c>
      <c r="C739" s="71" t="n">
        <v>450</v>
      </c>
      <c r="D739" s="72" t="s">
        <v>1983</v>
      </c>
      <c r="E739" s="73" t="s">
        <v>2643</v>
      </c>
      <c r="F739" s="75" t="s">
        <v>2644</v>
      </c>
      <c r="G739" s="75" t="s">
        <v>79</v>
      </c>
      <c r="H739" s="75"/>
      <c r="I739" s="78" t="s">
        <v>80</v>
      </c>
      <c r="J739" s="7" t="n">
        <v>0.676388888888889</v>
      </c>
      <c r="K739" s="7" t="n">
        <v>0.734027777777778</v>
      </c>
      <c r="L739" s="95"/>
      <c r="M739" s="78" t="s">
        <v>2645</v>
      </c>
    </row>
    <row r="740" customFormat="false" ht="15" hidden="false" customHeight="false" outlineLevel="0" collapsed="false">
      <c r="A740" s="70" t="n">
        <v>44210</v>
      </c>
      <c r="B740" s="9" t="s">
        <v>3059</v>
      </c>
      <c r="C740" s="71" t="n">
        <v>390</v>
      </c>
      <c r="D740" s="72" t="s">
        <v>821</v>
      </c>
      <c r="E740" s="73" t="s">
        <v>3060</v>
      </c>
      <c r="F740" s="75" t="s">
        <v>3061</v>
      </c>
      <c r="G740" s="75" t="s">
        <v>113</v>
      </c>
      <c r="H740" s="75"/>
      <c r="I740" s="78" t="s">
        <v>80</v>
      </c>
      <c r="J740" s="7" t="n">
        <v>0.451388888888889</v>
      </c>
      <c r="K740" s="7" t="n">
        <v>0.477083333333333</v>
      </c>
      <c r="L740" s="95"/>
      <c r="M740" s="78" t="s">
        <v>3062</v>
      </c>
    </row>
    <row r="741" customFormat="false" ht="15" hidden="false" customHeight="false" outlineLevel="0" collapsed="false">
      <c r="A741" s="70" t="n">
        <v>44210</v>
      </c>
      <c r="B741" s="9" t="s">
        <v>2022</v>
      </c>
      <c r="C741" s="71" t="n">
        <v>400</v>
      </c>
      <c r="D741" s="72" t="s">
        <v>104</v>
      </c>
      <c r="E741" s="73" t="s">
        <v>151</v>
      </c>
      <c r="F741" s="75"/>
      <c r="G741" s="75" t="s">
        <v>85</v>
      </c>
      <c r="H741" s="75"/>
      <c r="I741" s="78" t="s">
        <v>80</v>
      </c>
      <c r="J741" s="7" t="n">
        <v>0.388194444444444</v>
      </c>
      <c r="K741" s="7" t="n">
        <v>0.415277777777778</v>
      </c>
      <c r="L741" s="95"/>
      <c r="M741" s="78" t="s">
        <v>152</v>
      </c>
    </row>
    <row r="742" customFormat="false" ht="15" hidden="false" customHeight="false" outlineLevel="0" collapsed="false">
      <c r="A742" s="70" t="n">
        <v>44211</v>
      </c>
      <c r="B742" s="9" t="s">
        <v>3064</v>
      </c>
      <c r="C742" s="71" t="n">
        <v>300</v>
      </c>
      <c r="D742" s="72" t="s">
        <v>77</v>
      </c>
      <c r="E742" s="73" t="s">
        <v>3065</v>
      </c>
      <c r="F742" s="75"/>
      <c r="G742" s="75" t="s">
        <v>113</v>
      </c>
      <c r="H742" s="75"/>
      <c r="I742" s="78" t="s">
        <v>80</v>
      </c>
      <c r="J742" s="7" t="n">
        <v>0.452083333333333</v>
      </c>
      <c r="K742" s="7" t="n">
        <v>0.514583333333333</v>
      </c>
      <c r="L742" s="95"/>
      <c r="M742" s="78" t="s">
        <v>3066</v>
      </c>
    </row>
    <row r="743" customFormat="false" ht="15" hidden="false" customHeight="false" outlineLevel="0" collapsed="false">
      <c r="A743" s="70" t="n">
        <v>44211</v>
      </c>
      <c r="B743" s="9" t="s">
        <v>3067</v>
      </c>
      <c r="C743" s="71" t="n">
        <v>400</v>
      </c>
      <c r="D743" s="72" t="s">
        <v>104</v>
      </c>
      <c r="E743" s="73" t="s">
        <v>3068</v>
      </c>
      <c r="F743" s="75"/>
      <c r="G743" s="75" t="s">
        <v>187</v>
      </c>
      <c r="H743" s="75"/>
      <c r="I743" s="78" t="s">
        <v>80</v>
      </c>
      <c r="J743" s="7" t="n">
        <v>0.401388888888889</v>
      </c>
      <c r="K743" s="7" t="n">
        <v>0.420833333333333</v>
      </c>
      <c r="L743" s="95"/>
      <c r="M743" s="78" t="s">
        <v>3069</v>
      </c>
    </row>
    <row r="744" customFormat="false" ht="15" hidden="false" customHeight="false" outlineLevel="0" collapsed="false">
      <c r="A744" s="70" t="n">
        <v>44211</v>
      </c>
      <c r="B744" s="9" t="s">
        <v>3070</v>
      </c>
      <c r="C744" s="71" t="n">
        <v>300</v>
      </c>
      <c r="D744" s="72" t="s">
        <v>104</v>
      </c>
      <c r="E744" s="73" t="s">
        <v>3071</v>
      </c>
      <c r="F744" s="75"/>
      <c r="G744" s="75" t="s">
        <v>113</v>
      </c>
      <c r="H744" s="75"/>
      <c r="I744" s="78" t="s">
        <v>80</v>
      </c>
      <c r="J744" s="7" t="n">
        <v>0.528472222222222</v>
      </c>
      <c r="K744" s="7" t="n">
        <v>0.540972222222222</v>
      </c>
      <c r="L744" s="95"/>
      <c r="M744" s="78" t="s">
        <v>74</v>
      </c>
    </row>
    <row r="745" customFormat="false" ht="15" hidden="false" customHeight="false" outlineLevel="0" collapsed="false">
      <c r="A745" s="70" t="n">
        <v>44211</v>
      </c>
      <c r="B745" s="9" t="s">
        <v>3072</v>
      </c>
      <c r="C745" s="71" t="n">
        <v>300</v>
      </c>
      <c r="D745" s="72" t="s">
        <v>104</v>
      </c>
      <c r="E745" s="73" t="s">
        <v>3073</v>
      </c>
      <c r="F745" s="75"/>
      <c r="G745" s="75" t="s">
        <v>113</v>
      </c>
      <c r="H745" s="75"/>
      <c r="I745" s="78" t="s">
        <v>80</v>
      </c>
      <c r="J745" s="7" t="n">
        <v>0.560416666666667</v>
      </c>
      <c r="K745" s="7" t="n">
        <v>0.573611111111111</v>
      </c>
      <c r="L745" s="95"/>
      <c r="M745" s="78" t="s">
        <v>3074</v>
      </c>
    </row>
    <row r="746" customFormat="false" ht="15" hidden="false" customHeight="false" outlineLevel="0" collapsed="false">
      <c r="A746" s="70" t="n">
        <v>44211</v>
      </c>
      <c r="B746" s="9" t="s">
        <v>2395</v>
      </c>
      <c r="C746" s="71" t="n">
        <v>350</v>
      </c>
      <c r="D746" s="72" t="s">
        <v>104</v>
      </c>
      <c r="E746" s="73" t="s">
        <v>2396</v>
      </c>
      <c r="F746" s="75"/>
      <c r="G746" s="75" t="s">
        <v>183</v>
      </c>
      <c r="H746" s="75"/>
      <c r="I746" s="78" t="s">
        <v>80</v>
      </c>
      <c r="J746" s="7" t="n">
        <v>0.644444444444444</v>
      </c>
      <c r="K746" s="7" t="n">
        <v>0.665972222222222</v>
      </c>
      <c r="L746" s="95"/>
      <c r="M746" s="78" t="s">
        <v>2397</v>
      </c>
    </row>
    <row r="747" customFormat="false" ht="15" hidden="false" customHeight="false" outlineLevel="0" collapsed="false">
      <c r="A747" s="70" t="n">
        <v>44211</v>
      </c>
      <c r="B747" s="9" t="s">
        <v>68</v>
      </c>
      <c r="C747" s="71" t="n">
        <v>450</v>
      </c>
      <c r="D747" s="72" t="s">
        <v>69</v>
      </c>
      <c r="E747" s="73" t="s">
        <v>70</v>
      </c>
      <c r="F747" s="75" t="s">
        <v>71</v>
      </c>
      <c r="G747" s="75" t="s">
        <v>113</v>
      </c>
      <c r="H747" s="75"/>
      <c r="I747" s="78" t="s">
        <v>80</v>
      </c>
      <c r="J747" s="7" t="n">
        <v>0.790972222222222</v>
      </c>
      <c r="K747" s="7" t="n">
        <v>0.80625</v>
      </c>
      <c r="L747" s="95"/>
      <c r="M747" s="78" t="s">
        <v>74</v>
      </c>
    </row>
    <row r="748" customFormat="false" ht="15" hidden="false" customHeight="false" outlineLevel="0" collapsed="false">
      <c r="A748" s="70" t="n">
        <v>44212</v>
      </c>
      <c r="B748" s="9" t="s">
        <v>3076</v>
      </c>
      <c r="C748" s="71" t="n">
        <v>440</v>
      </c>
      <c r="D748" s="72" t="s">
        <v>821</v>
      </c>
      <c r="E748" s="73" t="s">
        <v>3077</v>
      </c>
      <c r="F748" s="75" t="s">
        <v>3078</v>
      </c>
      <c r="G748" s="75" t="s">
        <v>100</v>
      </c>
      <c r="H748" s="75"/>
      <c r="I748" s="78" t="s">
        <v>80</v>
      </c>
      <c r="J748" s="7" t="n">
        <v>0.34375</v>
      </c>
      <c r="K748" s="7" t="n">
        <v>0.366666666666667</v>
      </c>
      <c r="L748" s="95"/>
      <c r="M748" s="78" t="s">
        <v>3079</v>
      </c>
    </row>
    <row r="749" customFormat="false" ht="15" hidden="false" customHeight="false" outlineLevel="0" collapsed="false">
      <c r="A749" s="70" t="n">
        <v>44212</v>
      </c>
      <c r="B749" s="9" t="s">
        <v>3080</v>
      </c>
      <c r="C749" s="71" t="n">
        <v>400</v>
      </c>
      <c r="D749" s="72" t="s">
        <v>821</v>
      </c>
      <c r="E749" s="73" t="s">
        <v>3081</v>
      </c>
      <c r="F749" s="75" t="s">
        <v>3082</v>
      </c>
      <c r="G749" s="75" t="s">
        <v>113</v>
      </c>
      <c r="H749" s="75"/>
      <c r="I749" s="78" t="s">
        <v>80</v>
      </c>
      <c r="J749" s="7" t="n">
        <v>0.582638888888889</v>
      </c>
      <c r="K749" s="7" t="n">
        <v>0.694444444444444</v>
      </c>
      <c r="L749" s="95"/>
      <c r="M749" s="78" t="s">
        <v>3083</v>
      </c>
    </row>
    <row r="750" customFormat="false" ht="15" hidden="false" customHeight="false" outlineLevel="0" collapsed="false">
      <c r="A750" s="70" t="n">
        <v>44212</v>
      </c>
      <c r="B750" s="9" t="s">
        <v>98</v>
      </c>
      <c r="C750" s="71" t="n">
        <v>350</v>
      </c>
      <c r="D750" s="72" t="s">
        <v>104</v>
      </c>
      <c r="E750" s="73" t="s">
        <v>3084</v>
      </c>
      <c r="F750" s="75"/>
      <c r="G750" s="75" t="s">
        <v>100</v>
      </c>
      <c r="H750" s="75"/>
      <c r="I750" s="78" t="s">
        <v>80</v>
      </c>
      <c r="J750" s="7" t="n">
        <v>0.3875</v>
      </c>
      <c r="K750" s="7" t="n">
        <v>0.390277777777778</v>
      </c>
      <c r="L750" s="95"/>
      <c r="M750" s="78" t="s">
        <v>3085</v>
      </c>
    </row>
    <row r="751" customFormat="false" ht="15" hidden="false" customHeight="false" outlineLevel="0" collapsed="false">
      <c r="A751" s="70" t="n">
        <v>44212</v>
      </c>
      <c r="B751" s="9" t="s">
        <v>98</v>
      </c>
      <c r="C751" s="71" t="n">
        <v>300</v>
      </c>
      <c r="D751" s="72" t="s">
        <v>104</v>
      </c>
      <c r="E751" s="73" t="s">
        <v>3086</v>
      </c>
      <c r="F751" s="75"/>
      <c r="G751" s="75" t="s">
        <v>100</v>
      </c>
      <c r="H751" s="75"/>
      <c r="I751" s="78" t="s">
        <v>80</v>
      </c>
      <c r="J751" s="7" t="n">
        <v>0.481944444444444</v>
      </c>
      <c r="K751" s="7" t="n">
        <v>0.489583333333333</v>
      </c>
      <c r="L751" s="95"/>
      <c r="M751" s="78" t="s">
        <v>3087</v>
      </c>
    </row>
    <row r="752" customFormat="false" ht="15" hidden="false" customHeight="false" outlineLevel="0" collapsed="false">
      <c r="A752" s="70" t="n">
        <v>44215</v>
      </c>
      <c r="B752" s="9" t="s">
        <v>3091</v>
      </c>
      <c r="C752" s="71" t="n">
        <v>300</v>
      </c>
      <c r="D752" s="72" t="s">
        <v>77</v>
      </c>
      <c r="E752" s="73" t="s">
        <v>3092</v>
      </c>
      <c r="F752" s="75"/>
      <c r="G752" s="75" t="s">
        <v>79</v>
      </c>
      <c r="H752" s="75"/>
      <c r="I752" s="78" t="s">
        <v>80</v>
      </c>
      <c r="J752" s="7" t="n">
        <v>0.510416666666667</v>
      </c>
      <c r="K752" s="7" t="n">
        <v>0.526388888888889</v>
      </c>
      <c r="L752" s="95"/>
      <c r="M752" s="78" t="s">
        <v>3093</v>
      </c>
    </row>
    <row r="753" customFormat="false" ht="15" hidden="false" customHeight="false" outlineLevel="0" collapsed="false">
      <c r="A753" s="70" t="n">
        <v>44215</v>
      </c>
      <c r="B753" s="9" t="s">
        <v>3094</v>
      </c>
      <c r="C753" s="71" t="n">
        <v>300</v>
      </c>
      <c r="D753" s="72" t="s">
        <v>821</v>
      </c>
      <c r="E753" s="73" t="s">
        <v>3095</v>
      </c>
      <c r="F753" s="75" t="s">
        <v>3096</v>
      </c>
      <c r="G753" s="75" t="s">
        <v>183</v>
      </c>
      <c r="H753" s="75"/>
      <c r="I753" s="78" t="s">
        <v>80</v>
      </c>
      <c r="J753" s="7" t="n">
        <v>0.548611111111111</v>
      </c>
      <c r="K753" s="7" t="n">
        <v>0.629166666666667</v>
      </c>
      <c r="L753" s="95"/>
      <c r="M753" s="78" t="s">
        <v>3097</v>
      </c>
    </row>
    <row r="754" customFormat="false" ht="15" hidden="false" customHeight="false" outlineLevel="0" collapsed="false">
      <c r="A754" s="70" t="n">
        <v>44215</v>
      </c>
      <c r="B754" s="9" t="s">
        <v>608</v>
      </c>
      <c r="C754" s="71" t="n">
        <v>400</v>
      </c>
      <c r="D754" s="72" t="s">
        <v>104</v>
      </c>
      <c r="E754" s="73" t="s">
        <v>609</v>
      </c>
      <c r="F754" s="75" t="s">
        <v>610</v>
      </c>
      <c r="G754" s="75" t="s">
        <v>183</v>
      </c>
      <c r="H754" s="75"/>
      <c r="I754" s="78" t="s">
        <v>80</v>
      </c>
      <c r="J754" s="7" t="n">
        <v>0.346527777777778</v>
      </c>
      <c r="K754" s="7" t="n">
        <v>0.375</v>
      </c>
      <c r="L754" s="95"/>
      <c r="M754" s="78" t="s">
        <v>611</v>
      </c>
    </row>
    <row r="755" customFormat="false" ht="15" hidden="false" customHeight="false" outlineLevel="0" collapsed="false">
      <c r="A755" s="70" t="n">
        <v>44215</v>
      </c>
      <c r="B755" s="9" t="s">
        <v>3098</v>
      </c>
      <c r="C755" s="71" t="n">
        <v>70</v>
      </c>
      <c r="D755" s="72" t="s">
        <v>104</v>
      </c>
      <c r="E755" s="73" t="s">
        <v>3099</v>
      </c>
      <c r="F755" s="75"/>
      <c r="G755" s="75" t="s">
        <v>113</v>
      </c>
      <c r="H755" s="75"/>
      <c r="I755" s="78" t="s">
        <v>80</v>
      </c>
      <c r="J755" s="7" t="n">
        <v>0.449305555555556</v>
      </c>
      <c r="K755" s="7" t="n">
        <v>0.493055555555556</v>
      </c>
      <c r="L755" s="95"/>
      <c r="M755" s="78" t="s">
        <v>3100</v>
      </c>
    </row>
    <row r="756" customFormat="false" ht="15" hidden="false" customHeight="false" outlineLevel="0" collapsed="false">
      <c r="A756" s="70" t="n">
        <v>44216</v>
      </c>
      <c r="B756" s="9" t="s">
        <v>2496</v>
      </c>
      <c r="C756" s="71" t="n">
        <v>300</v>
      </c>
      <c r="D756" s="72" t="s">
        <v>821</v>
      </c>
      <c r="E756" s="73" t="s">
        <v>2497</v>
      </c>
      <c r="F756" s="75" t="s">
        <v>2498</v>
      </c>
      <c r="G756" s="75" t="s">
        <v>159</v>
      </c>
      <c r="H756" s="75"/>
      <c r="I756" s="78" t="s">
        <v>80</v>
      </c>
      <c r="J756" s="7" t="n">
        <v>0.431944444444444</v>
      </c>
      <c r="K756" s="7" t="n">
        <v>0.446527777777778</v>
      </c>
      <c r="L756" s="95"/>
      <c r="M756" s="78" t="s">
        <v>2499</v>
      </c>
    </row>
    <row r="757" customFormat="false" ht="15" hidden="false" customHeight="false" outlineLevel="0" collapsed="false">
      <c r="A757" s="70" t="n">
        <v>44216</v>
      </c>
      <c r="B757" s="9" t="s">
        <v>3107</v>
      </c>
      <c r="C757" s="71" t="n">
        <v>300</v>
      </c>
      <c r="D757" s="72" t="s">
        <v>821</v>
      </c>
      <c r="E757" s="73" t="s">
        <v>3108</v>
      </c>
      <c r="F757" s="75" t="s">
        <v>3109</v>
      </c>
      <c r="G757" s="75" t="s">
        <v>183</v>
      </c>
      <c r="H757" s="75"/>
      <c r="I757" s="78" t="s">
        <v>80</v>
      </c>
      <c r="J757" s="7" t="n">
        <v>0.4625</v>
      </c>
      <c r="K757" s="7" t="n">
        <v>0.4875</v>
      </c>
      <c r="L757" s="95"/>
      <c r="M757" s="78" t="s">
        <v>3110</v>
      </c>
    </row>
    <row r="758" customFormat="false" ht="15" hidden="false" customHeight="false" outlineLevel="0" collapsed="false">
      <c r="A758" s="70" t="n">
        <v>44216</v>
      </c>
      <c r="B758" s="9" t="s">
        <v>3111</v>
      </c>
      <c r="C758" s="124" t="n">
        <v>350</v>
      </c>
      <c r="D758" s="144" t="s">
        <v>821</v>
      </c>
      <c r="E758" s="73" t="s">
        <v>3112</v>
      </c>
      <c r="F758" s="75" t="s">
        <v>233</v>
      </c>
      <c r="G758" s="75" t="s">
        <v>100</v>
      </c>
      <c r="H758" s="75"/>
      <c r="I758" s="78" t="s">
        <v>80</v>
      </c>
      <c r="J758" s="7" t="n">
        <v>0.647916666666667</v>
      </c>
      <c r="K758" s="7" t="n">
        <v>0.671527777777778</v>
      </c>
      <c r="L758" s="95"/>
      <c r="M758" s="78" t="s">
        <v>3113</v>
      </c>
    </row>
    <row r="759" customFormat="false" ht="15" hidden="false" customHeight="false" outlineLevel="0" collapsed="false">
      <c r="A759" s="70" t="n">
        <v>44217</v>
      </c>
      <c r="B759" s="9" t="s">
        <v>680</v>
      </c>
      <c r="C759" s="71" t="n">
        <v>300</v>
      </c>
      <c r="D759" s="72" t="s">
        <v>77</v>
      </c>
      <c r="E759" s="73" t="s">
        <v>681</v>
      </c>
      <c r="F759" s="75"/>
      <c r="G759" s="75" t="s">
        <v>113</v>
      </c>
      <c r="H759" s="75"/>
      <c r="I759" s="78" t="s">
        <v>80</v>
      </c>
      <c r="J759" s="7" t="n">
        <v>0.676388888888889</v>
      </c>
      <c r="K759" s="7" t="n">
        <v>0.704166666666667</v>
      </c>
      <c r="L759" s="95"/>
      <c r="M759" s="78" t="s">
        <v>682</v>
      </c>
    </row>
    <row r="760" customFormat="false" ht="15" hidden="false" customHeight="false" outlineLevel="0" collapsed="false">
      <c r="A760" s="70" t="n">
        <v>44217</v>
      </c>
      <c r="B760" s="9" t="s">
        <v>3117</v>
      </c>
      <c r="C760" s="71" t="n">
        <v>350</v>
      </c>
      <c r="D760" s="72" t="s">
        <v>821</v>
      </c>
      <c r="E760" s="73" t="s">
        <v>3118</v>
      </c>
      <c r="F760" s="75" t="s">
        <v>3119</v>
      </c>
      <c r="G760" s="75" t="s">
        <v>183</v>
      </c>
      <c r="H760" s="75"/>
      <c r="I760" s="78" t="s">
        <v>80</v>
      </c>
      <c r="J760" s="7" t="n">
        <v>0.444444444444444</v>
      </c>
      <c r="K760" s="7" t="n">
        <v>0.473611111111111</v>
      </c>
      <c r="L760" s="95"/>
      <c r="M760" s="78" t="s">
        <v>3120</v>
      </c>
    </row>
    <row r="761" customFormat="false" ht="15" hidden="false" customHeight="false" outlineLevel="0" collapsed="false">
      <c r="A761" s="70" t="n">
        <v>44217</v>
      </c>
      <c r="B761" s="9" t="s">
        <v>3121</v>
      </c>
      <c r="C761" s="71" t="n">
        <v>350</v>
      </c>
      <c r="D761" s="72" t="s">
        <v>821</v>
      </c>
      <c r="E761" s="73" t="s">
        <v>3122</v>
      </c>
      <c r="F761" s="75" t="s">
        <v>3123</v>
      </c>
      <c r="G761" s="75" t="s">
        <v>183</v>
      </c>
      <c r="H761" s="75"/>
      <c r="I761" s="78" t="s">
        <v>80</v>
      </c>
      <c r="J761" s="7" t="n">
        <v>0.48125</v>
      </c>
      <c r="K761" s="7" t="n">
        <v>0.490972222222222</v>
      </c>
      <c r="L761" s="95"/>
      <c r="M761" s="78" t="s">
        <v>3124</v>
      </c>
    </row>
    <row r="762" customFormat="false" ht="15" hidden="false" customHeight="false" outlineLevel="0" collapsed="false">
      <c r="A762" s="70" t="n">
        <v>44217</v>
      </c>
      <c r="B762" s="9" t="s">
        <v>3125</v>
      </c>
      <c r="C762" s="71" t="n">
        <v>300</v>
      </c>
      <c r="D762" s="72" t="s">
        <v>821</v>
      </c>
      <c r="E762" s="73" t="s">
        <v>3126</v>
      </c>
      <c r="F762" s="75" t="s">
        <v>233</v>
      </c>
      <c r="G762" s="75" t="s">
        <v>187</v>
      </c>
      <c r="H762" s="75"/>
      <c r="I762" s="78" t="s">
        <v>80</v>
      </c>
      <c r="J762" s="7" t="n">
        <v>0.566666666666667</v>
      </c>
      <c r="K762" s="7" t="n">
        <v>0.568055555555556</v>
      </c>
      <c r="L762" s="95"/>
      <c r="M762" s="78" t="s">
        <v>3127</v>
      </c>
    </row>
    <row r="763" customFormat="false" ht="15" hidden="false" customHeight="false" outlineLevel="0" collapsed="false">
      <c r="A763" s="70" t="n">
        <v>44217</v>
      </c>
      <c r="B763" s="9" t="s">
        <v>3128</v>
      </c>
      <c r="C763" s="71" t="n">
        <v>430</v>
      </c>
      <c r="D763" s="72" t="s">
        <v>821</v>
      </c>
      <c r="E763" s="73" t="s">
        <v>3129</v>
      </c>
      <c r="F763" s="75" t="s">
        <v>233</v>
      </c>
      <c r="G763" s="75" t="s">
        <v>100</v>
      </c>
      <c r="H763" s="75"/>
      <c r="I763" s="78" t="s">
        <v>80</v>
      </c>
      <c r="J763" s="7" t="n">
        <v>0.588194444444444</v>
      </c>
      <c r="K763" s="7" t="n">
        <v>0.622222222222222</v>
      </c>
      <c r="L763" s="95"/>
      <c r="M763" s="78" t="s">
        <v>3130</v>
      </c>
    </row>
    <row r="764" customFormat="false" ht="15" hidden="false" customHeight="false" outlineLevel="0" collapsed="false">
      <c r="A764" s="70" t="n">
        <v>44217</v>
      </c>
      <c r="B764" s="9" t="s">
        <v>3131</v>
      </c>
      <c r="C764" s="71" t="n">
        <v>300</v>
      </c>
      <c r="D764" s="72" t="s">
        <v>104</v>
      </c>
      <c r="E764" s="73" t="s">
        <v>3132</v>
      </c>
      <c r="F764" s="75"/>
      <c r="G764" s="75" t="s">
        <v>113</v>
      </c>
      <c r="H764" s="75"/>
      <c r="I764" s="78" t="s">
        <v>80</v>
      </c>
      <c r="J764" s="7" t="n">
        <v>0.724305555555556</v>
      </c>
      <c r="K764" s="7" t="n">
        <v>0.731944444444444</v>
      </c>
      <c r="L764" s="95"/>
      <c r="M764" s="78" t="s">
        <v>3133</v>
      </c>
    </row>
    <row r="765" customFormat="false" ht="15" hidden="false" customHeight="false" outlineLevel="0" collapsed="false">
      <c r="A765" s="70" t="n">
        <v>44218</v>
      </c>
      <c r="B765" s="9" t="s">
        <v>1970</v>
      </c>
      <c r="C765" s="71" t="n">
        <v>300</v>
      </c>
      <c r="D765" s="72" t="s">
        <v>1983</v>
      </c>
      <c r="E765" s="73" t="s">
        <v>1971</v>
      </c>
      <c r="F765" s="75" t="s">
        <v>1972</v>
      </c>
      <c r="G765" s="75" t="s">
        <v>159</v>
      </c>
      <c r="H765" s="75"/>
      <c r="I765" s="78" t="s">
        <v>80</v>
      </c>
      <c r="J765" s="7" t="n">
        <v>0.432638888888889</v>
      </c>
      <c r="K765" s="7" t="n">
        <v>0.45</v>
      </c>
      <c r="L765" s="95"/>
      <c r="M765" s="78" t="s">
        <v>1973</v>
      </c>
    </row>
    <row r="766" customFormat="false" ht="15" hidden="false" customHeight="false" outlineLevel="0" collapsed="false">
      <c r="A766" s="70" t="n">
        <v>44218</v>
      </c>
      <c r="B766" s="9" t="s">
        <v>3141</v>
      </c>
      <c r="C766" s="71" t="n">
        <v>300</v>
      </c>
      <c r="D766" s="72" t="s">
        <v>104</v>
      </c>
      <c r="E766" s="73" t="s">
        <v>3142</v>
      </c>
      <c r="F766" s="75"/>
      <c r="G766" s="75" t="s">
        <v>159</v>
      </c>
      <c r="H766" s="75"/>
      <c r="I766" s="78" t="s">
        <v>80</v>
      </c>
      <c r="J766" s="7" t="n">
        <v>0.46875</v>
      </c>
      <c r="K766" s="7" t="n">
        <v>0.531944444444444</v>
      </c>
      <c r="L766" s="95"/>
      <c r="M766" s="78" t="s">
        <v>3143</v>
      </c>
    </row>
    <row r="767" customFormat="false" ht="15" hidden="false" customHeight="false" outlineLevel="0" collapsed="false">
      <c r="A767" s="70" t="n">
        <v>44220</v>
      </c>
      <c r="B767" s="9" t="s">
        <v>3147</v>
      </c>
      <c r="C767" s="71" t="n">
        <v>1400</v>
      </c>
      <c r="D767" s="72" t="s">
        <v>821</v>
      </c>
      <c r="E767" s="73" t="s">
        <v>3148</v>
      </c>
      <c r="F767" s="75" t="s">
        <v>3149</v>
      </c>
      <c r="G767" s="75" t="s">
        <v>228</v>
      </c>
      <c r="H767" s="75"/>
      <c r="I767" s="78" t="s">
        <v>80</v>
      </c>
      <c r="J767" s="7" t="n">
        <v>0.423611111111111</v>
      </c>
      <c r="K767" s="7" t="n">
        <v>0.435416666666667</v>
      </c>
      <c r="L767" s="95"/>
      <c r="M767" s="78" t="s">
        <v>3151</v>
      </c>
      <c r="N767" s="0" t="s">
        <v>3152</v>
      </c>
    </row>
    <row r="768" customFormat="false" ht="15" hidden="false" customHeight="false" outlineLevel="0" collapsed="false">
      <c r="A768" s="70" t="n">
        <v>44220</v>
      </c>
      <c r="B768" s="9" t="s">
        <v>2131</v>
      </c>
      <c r="C768" s="71" t="n">
        <v>350</v>
      </c>
      <c r="D768" s="72" t="s">
        <v>729</v>
      </c>
      <c r="E768" s="73" t="s">
        <v>2132</v>
      </c>
      <c r="F768" s="75" t="s">
        <v>2133</v>
      </c>
      <c r="G768" s="75" t="s">
        <v>183</v>
      </c>
      <c r="H768" s="75"/>
      <c r="I768" s="78" t="s">
        <v>80</v>
      </c>
      <c r="J768" s="7" t="n">
        <v>0.59375</v>
      </c>
      <c r="K768" s="7" t="n">
        <v>0.6</v>
      </c>
      <c r="L768" s="95"/>
      <c r="M768" s="78" t="s">
        <v>2134</v>
      </c>
    </row>
    <row r="769" customFormat="false" ht="15" hidden="false" customHeight="false" outlineLevel="0" collapsed="false">
      <c r="A769" s="70" t="n">
        <v>44221</v>
      </c>
      <c r="B769" s="9" t="s">
        <v>3154</v>
      </c>
      <c r="C769" s="71" t="n">
        <v>500</v>
      </c>
      <c r="D769" s="72" t="s">
        <v>104</v>
      </c>
      <c r="E769" s="73" t="s">
        <v>3155</v>
      </c>
      <c r="F769" s="75" t="s">
        <v>3154</v>
      </c>
      <c r="G769" s="75" t="s">
        <v>100</v>
      </c>
      <c r="H769" s="75"/>
      <c r="I769" s="78" t="s">
        <v>80</v>
      </c>
      <c r="J769" s="7" t="n">
        <v>0.838888888888889</v>
      </c>
      <c r="K769" s="7" t="n">
        <v>0.847222222222222</v>
      </c>
      <c r="L769" s="95"/>
      <c r="M769" s="78" t="s">
        <v>3156</v>
      </c>
      <c r="N769" s="0" t="s">
        <v>606</v>
      </c>
    </row>
    <row r="770" customFormat="false" ht="15" hidden="false" customHeight="false" outlineLevel="0" collapsed="false">
      <c r="A770" s="70" t="n">
        <v>44221</v>
      </c>
      <c r="B770" s="9" t="s">
        <v>3154</v>
      </c>
      <c r="C770" s="71" t="n">
        <v>500</v>
      </c>
      <c r="D770" s="72" t="s">
        <v>104</v>
      </c>
      <c r="E770" s="73" t="s">
        <v>3155</v>
      </c>
      <c r="F770" s="75" t="s">
        <v>3154</v>
      </c>
      <c r="G770" s="75" t="s">
        <v>100</v>
      </c>
      <c r="H770" s="75"/>
      <c r="I770" s="78" t="s">
        <v>80</v>
      </c>
      <c r="J770" s="7" t="n">
        <v>0.868055555555555</v>
      </c>
      <c r="K770" s="7" t="n">
        <v>0.908333333333333</v>
      </c>
      <c r="L770" s="95"/>
      <c r="M770" s="78" t="s">
        <v>3157</v>
      </c>
      <c r="N770" s="0" t="s">
        <v>606</v>
      </c>
    </row>
    <row r="771" customFormat="false" ht="15" hidden="false" customHeight="false" outlineLevel="0" collapsed="false">
      <c r="A771" s="47" t="n">
        <v>44221</v>
      </c>
      <c r="B771" s="79" t="s">
        <v>3154</v>
      </c>
      <c r="C771" s="49" t="n">
        <v>500</v>
      </c>
      <c r="D771" s="80" t="s">
        <v>104</v>
      </c>
      <c r="E771" s="81" t="s">
        <v>3155</v>
      </c>
      <c r="F771" s="83" t="s">
        <v>3154</v>
      </c>
      <c r="G771" s="83" t="s">
        <v>100</v>
      </c>
      <c r="H771" s="83"/>
      <c r="I771" s="59" t="s">
        <v>80</v>
      </c>
      <c r="J771" s="85" t="n">
        <v>0.995138888888889</v>
      </c>
      <c r="K771" s="85" t="n">
        <v>1.01944444444444</v>
      </c>
      <c r="L771" s="99"/>
      <c r="M771" s="59" t="s">
        <v>3157</v>
      </c>
      <c r="N771" s="0" t="s">
        <v>606</v>
      </c>
    </row>
    <row r="772" customFormat="false" ht="15" hidden="false" customHeight="false" outlineLevel="0" collapsed="false">
      <c r="A772" s="70" t="n">
        <v>44222</v>
      </c>
      <c r="B772" s="9" t="s">
        <v>3154</v>
      </c>
      <c r="C772" s="71" t="n">
        <v>400</v>
      </c>
      <c r="D772" s="72" t="s">
        <v>104</v>
      </c>
      <c r="E772" s="73" t="s">
        <v>3155</v>
      </c>
      <c r="F772" s="75" t="s">
        <v>3154</v>
      </c>
      <c r="G772" s="75" t="s">
        <v>100</v>
      </c>
      <c r="H772" s="75"/>
      <c r="I772" s="78" t="s">
        <v>80</v>
      </c>
      <c r="J772" s="7" t="n">
        <v>0.0395833333333333</v>
      </c>
      <c r="K772" s="7" t="n">
        <v>0.0430555555555556</v>
      </c>
      <c r="L772" s="95"/>
      <c r="M772" s="78" t="s">
        <v>3158</v>
      </c>
      <c r="N772" s="0" t="s">
        <v>606</v>
      </c>
    </row>
    <row r="773" customFormat="false" ht="15" hidden="false" customHeight="false" outlineLevel="0" collapsed="false">
      <c r="A773" s="70" t="n">
        <v>44223</v>
      </c>
      <c r="B773" s="9" t="s">
        <v>1412</v>
      </c>
      <c r="C773" s="71" t="n">
        <v>300</v>
      </c>
      <c r="D773" s="72" t="s">
        <v>77</v>
      </c>
      <c r="E773" s="73" t="s">
        <v>1413</v>
      </c>
      <c r="F773" s="75"/>
      <c r="G773" s="75" t="s">
        <v>100</v>
      </c>
      <c r="H773" s="75"/>
      <c r="I773" s="78" t="s">
        <v>80</v>
      </c>
      <c r="J773" s="7" t="n">
        <v>0.617361111111111</v>
      </c>
      <c r="K773" s="7" t="n">
        <v>0.630555555555556</v>
      </c>
      <c r="L773" s="95"/>
      <c r="M773" s="78" t="s">
        <v>1414</v>
      </c>
      <c r="N773" s="0" t="s">
        <v>3163</v>
      </c>
    </row>
    <row r="774" customFormat="false" ht="15" hidden="false" customHeight="false" outlineLevel="0" collapsed="false">
      <c r="A774" s="70" t="n">
        <v>44223</v>
      </c>
      <c r="B774" s="9" t="s">
        <v>1055</v>
      </c>
      <c r="C774" s="71" t="n">
        <v>500</v>
      </c>
      <c r="D774" s="72" t="s">
        <v>104</v>
      </c>
      <c r="E774" s="73" t="s">
        <v>1056</v>
      </c>
      <c r="F774" s="75"/>
      <c r="G774" s="75" t="s">
        <v>79</v>
      </c>
      <c r="H774" s="75"/>
      <c r="I774" s="78" t="s">
        <v>80</v>
      </c>
      <c r="J774" s="7" t="n">
        <v>0.425694444444444</v>
      </c>
      <c r="K774" s="7" t="n">
        <v>0.436805555555555</v>
      </c>
      <c r="L774" s="95"/>
      <c r="M774" s="78" t="s">
        <v>1057</v>
      </c>
    </row>
    <row r="775" customFormat="false" ht="15" hidden="false" customHeight="false" outlineLevel="0" collapsed="false">
      <c r="A775" s="70" t="n">
        <v>44224</v>
      </c>
      <c r="B775" s="9" t="s">
        <v>3170</v>
      </c>
      <c r="C775" s="71" t="n">
        <v>430</v>
      </c>
      <c r="D775" s="72" t="s">
        <v>821</v>
      </c>
      <c r="E775" s="73" t="s">
        <v>3171</v>
      </c>
      <c r="F775" s="75" t="s">
        <v>3172</v>
      </c>
      <c r="G775" s="75" t="s">
        <v>113</v>
      </c>
      <c r="H775" s="75" t="s">
        <v>2313</v>
      </c>
      <c r="I775" s="78" t="s">
        <v>80</v>
      </c>
      <c r="J775" s="7" t="n">
        <v>0.845833333333333</v>
      </c>
      <c r="K775" s="7" t="n">
        <v>0.891666666666667</v>
      </c>
      <c r="L775" s="95"/>
      <c r="M775" s="78" t="s">
        <v>3173</v>
      </c>
    </row>
    <row r="776" customFormat="false" ht="15" hidden="false" customHeight="false" outlineLevel="0" collapsed="false">
      <c r="A776" s="70" t="n">
        <v>44224</v>
      </c>
      <c r="B776" s="9" t="s">
        <v>3175</v>
      </c>
      <c r="C776" s="71" t="n">
        <v>370</v>
      </c>
      <c r="D776" s="72" t="s">
        <v>821</v>
      </c>
      <c r="E776" s="73" t="s">
        <v>3176</v>
      </c>
      <c r="F776" s="75" t="s">
        <v>233</v>
      </c>
      <c r="G776" s="75" t="s">
        <v>100</v>
      </c>
      <c r="H776" s="75"/>
      <c r="I776" s="104" t="s">
        <v>72</v>
      </c>
      <c r="J776" s="7" t="n">
        <v>0.926388888888889</v>
      </c>
      <c r="K776" s="7" t="n">
        <v>0.926388888888889</v>
      </c>
      <c r="L776" s="77"/>
      <c r="M776" s="78" t="s">
        <v>3177</v>
      </c>
      <c r="N776" s="0" t="s">
        <v>3174</v>
      </c>
    </row>
    <row r="777" customFormat="false" ht="15" hidden="false" customHeight="false" outlineLevel="0" collapsed="false">
      <c r="A777" s="70" t="n">
        <v>44224</v>
      </c>
      <c r="B777" s="9" t="s">
        <v>3179</v>
      </c>
      <c r="C777" s="71" t="n">
        <v>500</v>
      </c>
      <c r="D777" s="72" t="s">
        <v>821</v>
      </c>
      <c r="E777" s="73" t="s">
        <v>3180</v>
      </c>
      <c r="F777" s="75" t="s">
        <v>233</v>
      </c>
      <c r="G777" s="75" t="s">
        <v>228</v>
      </c>
      <c r="H777" s="75"/>
      <c r="I777" s="104" t="s">
        <v>72</v>
      </c>
      <c r="J777" s="7" t="n">
        <v>0.926388888888889</v>
      </c>
      <c r="K777" s="7" t="n">
        <v>0.926388888888889</v>
      </c>
      <c r="L777" s="77"/>
      <c r="M777" s="78" t="s">
        <v>3181</v>
      </c>
      <c r="N777" s="0" t="s">
        <v>3178</v>
      </c>
    </row>
    <row r="778" customFormat="false" ht="15" hidden="false" customHeight="false" outlineLevel="0" collapsed="false">
      <c r="A778" s="70" t="n">
        <v>44224</v>
      </c>
      <c r="B778" s="9" t="s">
        <v>3183</v>
      </c>
      <c r="C778" s="71" t="n">
        <v>350</v>
      </c>
      <c r="D778" s="72" t="s">
        <v>821</v>
      </c>
      <c r="E778" s="73" t="s">
        <v>3184</v>
      </c>
      <c r="F778" s="75" t="s">
        <v>233</v>
      </c>
      <c r="G778" s="75" t="s">
        <v>183</v>
      </c>
      <c r="H778" s="75"/>
      <c r="I778" s="104" t="s">
        <v>72</v>
      </c>
      <c r="J778" s="7" t="n">
        <v>0.926388888888889</v>
      </c>
      <c r="K778" s="7" t="n">
        <v>0.926388888888889</v>
      </c>
      <c r="L778" s="77"/>
      <c r="M778" s="78" t="s">
        <v>3185</v>
      </c>
      <c r="N778" s="0" t="s">
        <v>3182</v>
      </c>
    </row>
    <row r="779" customFormat="false" ht="15" hidden="false" customHeight="false" outlineLevel="0" collapsed="false">
      <c r="A779" s="70" t="n">
        <v>44224</v>
      </c>
      <c r="B779" s="9" t="s">
        <v>3186</v>
      </c>
      <c r="C779" s="71" t="n">
        <v>250</v>
      </c>
      <c r="D779" s="72" t="s">
        <v>104</v>
      </c>
      <c r="E779" s="73" t="s">
        <v>3187</v>
      </c>
      <c r="F779" s="75"/>
      <c r="G779" s="75" t="s">
        <v>159</v>
      </c>
      <c r="H779" s="75"/>
      <c r="I779" s="104" t="s">
        <v>80</v>
      </c>
      <c r="J779" s="7" t="n">
        <v>0.785416666666667</v>
      </c>
      <c r="K779" s="7" t="n">
        <v>0.806944444444444</v>
      </c>
      <c r="L779" s="77"/>
      <c r="M779" s="78" t="s">
        <v>3188</v>
      </c>
      <c r="N779" s="0" t="s">
        <v>3182</v>
      </c>
    </row>
    <row r="780" customFormat="false" ht="15" hidden="false" customHeight="false" outlineLevel="0" collapsed="false">
      <c r="A780" s="70" t="n">
        <v>44225</v>
      </c>
      <c r="B780" s="9" t="s">
        <v>3190</v>
      </c>
      <c r="C780" s="71" t="n">
        <v>300</v>
      </c>
      <c r="D780" s="72" t="s">
        <v>77</v>
      </c>
      <c r="E780" s="73" t="s">
        <v>3191</v>
      </c>
      <c r="F780" s="75"/>
      <c r="G780" s="75" t="s">
        <v>183</v>
      </c>
      <c r="H780" s="75"/>
      <c r="I780" s="104" t="s">
        <v>80</v>
      </c>
      <c r="J780" s="7" t="n">
        <v>0.676388888888889</v>
      </c>
      <c r="K780" s="7" t="n">
        <v>0.684027777777778</v>
      </c>
      <c r="L780" s="77"/>
      <c r="M780" s="78" t="s">
        <v>3192</v>
      </c>
    </row>
    <row r="781" customFormat="false" ht="15" hidden="false" customHeight="false" outlineLevel="0" collapsed="false">
      <c r="A781" s="70" t="n">
        <v>44225</v>
      </c>
      <c r="B781" s="9" t="s">
        <v>3193</v>
      </c>
      <c r="C781" s="71" t="n">
        <v>450</v>
      </c>
      <c r="D781" s="72" t="s">
        <v>821</v>
      </c>
      <c r="E781" s="73" t="s">
        <v>3194</v>
      </c>
      <c r="F781" s="75" t="s">
        <v>233</v>
      </c>
      <c r="G781" s="75" t="s">
        <v>79</v>
      </c>
      <c r="H781" s="75"/>
      <c r="I781" s="104" t="s">
        <v>80</v>
      </c>
      <c r="J781" s="7" t="n">
        <v>0.40625</v>
      </c>
      <c r="K781" s="7" t="n">
        <v>0.45</v>
      </c>
      <c r="L781" s="77"/>
      <c r="M781" s="78" t="s">
        <v>3195</v>
      </c>
      <c r="N781" s="0" t="s">
        <v>3199</v>
      </c>
    </row>
    <row r="782" customFormat="false" ht="15" hidden="false" customHeight="false" outlineLevel="0" collapsed="false">
      <c r="A782" s="70" t="n">
        <v>44225</v>
      </c>
      <c r="B782" s="9" t="s">
        <v>3196</v>
      </c>
      <c r="C782" s="71" t="n">
        <v>400</v>
      </c>
      <c r="D782" s="72" t="s">
        <v>821</v>
      </c>
      <c r="E782" s="73" t="s">
        <v>3197</v>
      </c>
      <c r="F782" s="75" t="s">
        <v>233</v>
      </c>
      <c r="G782" s="75" t="s">
        <v>79</v>
      </c>
      <c r="H782" s="75"/>
      <c r="I782" s="104" t="s">
        <v>80</v>
      </c>
      <c r="J782" s="7" t="n">
        <v>0.471527777777778</v>
      </c>
      <c r="K782" s="7" t="n">
        <v>0.48125</v>
      </c>
      <c r="L782" s="77"/>
      <c r="M782" s="78" t="s">
        <v>3198</v>
      </c>
    </row>
    <row r="783" customFormat="false" ht="15" hidden="false" customHeight="false" outlineLevel="0" collapsed="false">
      <c r="A783" s="70" t="n">
        <v>44225</v>
      </c>
      <c r="B783" s="9" t="s">
        <v>1089</v>
      </c>
      <c r="C783" s="71" t="n">
        <v>430</v>
      </c>
      <c r="D783" s="72" t="s">
        <v>104</v>
      </c>
      <c r="E783" s="73" t="s">
        <v>1169</v>
      </c>
      <c r="F783" s="75"/>
      <c r="G783" s="75" t="s">
        <v>131</v>
      </c>
      <c r="H783" s="75"/>
      <c r="I783" s="104" t="s">
        <v>80</v>
      </c>
      <c r="J783" s="7" t="n">
        <v>0.701388888888889</v>
      </c>
      <c r="K783" s="7" t="n">
        <v>0.729861111111111</v>
      </c>
      <c r="L783" s="77"/>
      <c r="M783" s="78" t="s">
        <v>1170</v>
      </c>
    </row>
    <row r="784" customFormat="false" ht="15" hidden="false" customHeight="false" outlineLevel="0" collapsed="false">
      <c r="A784" s="70" t="n">
        <v>44226</v>
      </c>
      <c r="B784" s="9" t="s">
        <v>3190</v>
      </c>
      <c r="C784" s="71" t="n">
        <v>300</v>
      </c>
      <c r="D784" s="72" t="s">
        <v>77</v>
      </c>
      <c r="E784" s="73" t="s">
        <v>3203</v>
      </c>
      <c r="F784" s="75"/>
      <c r="G784" s="75" t="s">
        <v>183</v>
      </c>
      <c r="H784" s="75"/>
      <c r="I784" s="104" t="s">
        <v>80</v>
      </c>
      <c r="J784" s="7" t="n">
        <v>0.564583333333333</v>
      </c>
      <c r="K784" s="7" t="n">
        <v>0.591666666666667</v>
      </c>
      <c r="L784" s="77"/>
      <c r="M784" s="78" t="s">
        <v>3204</v>
      </c>
      <c r="N784" s="0" t="s">
        <v>2378</v>
      </c>
    </row>
    <row r="785" customFormat="false" ht="15" hidden="false" customHeight="false" outlineLevel="0" collapsed="false">
      <c r="A785" s="70" t="n">
        <v>44226</v>
      </c>
      <c r="B785" s="9" t="s">
        <v>2201</v>
      </c>
      <c r="C785" s="120" t="n">
        <v>400</v>
      </c>
      <c r="D785" s="72" t="s">
        <v>104</v>
      </c>
      <c r="E785" s="73" t="s">
        <v>1129</v>
      </c>
      <c r="F785" s="75"/>
      <c r="G785" s="75" t="s">
        <v>113</v>
      </c>
      <c r="H785" s="75"/>
      <c r="I785" s="104" t="s">
        <v>80</v>
      </c>
      <c r="J785" s="7" t="n">
        <v>0.407638888888889</v>
      </c>
      <c r="K785" s="7" t="n">
        <v>0.43125</v>
      </c>
      <c r="L785" s="77"/>
      <c r="M785" s="78" t="s">
        <v>1130</v>
      </c>
    </row>
    <row r="786" customFormat="false" ht="15" hidden="false" customHeight="false" outlineLevel="0" collapsed="false">
      <c r="A786" s="70" t="n">
        <v>44226</v>
      </c>
      <c r="B786" s="9" t="s">
        <v>3205</v>
      </c>
      <c r="C786" s="71" t="n">
        <v>350</v>
      </c>
      <c r="D786" s="72" t="s">
        <v>104</v>
      </c>
      <c r="E786" s="73" t="s">
        <v>3206</v>
      </c>
      <c r="F786" s="75"/>
      <c r="G786" s="75" t="s">
        <v>183</v>
      </c>
      <c r="H786" s="75"/>
      <c r="I786" s="104" t="s">
        <v>80</v>
      </c>
      <c r="J786" s="7" t="n">
        <v>0.51875</v>
      </c>
      <c r="K786" s="7" t="n">
        <v>0.549305555555556</v>
      </c>
      <c r="L786" s="77"/>
      <c r="M786" s="78" t="s">
        <v>3207</v>
      </c>
    </row>
    <row r="787" customFormat="false" ht="15" hidden="false" customHeight="false" outlineLevel="0" collapsed="false">
      <c r="A787" s="70" t="n">
        <v>44226</v>
      </c>
      <c r="B787" s="9" t="s">
        <v>3208</v>
      </c>
      <c r="C787" s="71" t="n">
        <v>300</v>
      </c>
      <c r="D787" s="72" t="s">
        <v>104</v>
      </c>
      <c r="E787" s="73" t="s">
        <v>3209</v>
      </c>
      <c r="F787" s="75"/>
      <c r="G787" s="75" t="s">
        <v>183</v>
      </c>
      <c r="H787" s="75"/>
      <c r="I787" s="104" t="s">
        <v>80</v>
      </c>
      <c r="J787" s="7" t="n">
        <v>0.628472222222222</v>
      </c>
      <c r="K787" s="7" t="n">
        <v>0.632638888888889</v>
      </c>
      <c r="L787" s="77"/>
      <c r="M787" s="78" t="s">
        <v>3210</v>
      </c>
    </row>
    <row r="788" customFormat="false" ht="15" hidden="false" customHeight="false" outlineLevel="0" collapsed="false">
      <c r="A788" s="70" t="n">
        <v>44226</v>
      </c>
      <c r="B788" s="9" t="s">
        <v>1343</v>
      </c>
      <c r="C788" s="71" t="n">
        <v>300</v>
      </c>
      <c r="D788" s="72" t="s">
        <v>104</v>
      </c>
      <c r="E788" s="73" t="s">
        <v>3211</v>
      </c>
      <c r="F788" s="75"/>
      <c r="G788" s="75" t="s">
        <v>159</v>
      </c>
      <c r="H788" s="75"/>
      <c r="I788" s="104" t="s">
        <v>80</v>
      </c>
      <c r="J788" s="7" t="n">
        <v>0.697916666666667</v>
      </c>
      <c r="K788" s="7" t="n">
        <v>0.698611111111111</v>
      </c>
      <c r="L788" s="77"/>
      <c r="M788" s="78" t="s">
        <v>3212</v>
      </c>
    </row>
    <row r="789" customFormat="false" ht="15" hidden="false" customHeight="false" outlineLevel="0" collapsed="false">
      <c r="A789" s="70" t="n">
        <v>44227</v>
      </c>
      <c r="B789" s="9" t="s">
        <v>3218</v>
      </c>
      <c r="C789" s="71" t="n">
        <v>300</v>
      </c>
      <c r="D789" s="72" t="s">
        <v>77</v>
      </c>
      <c r="E789" s="73" t="s">
        <v>3219</v>
      </c>
      <c r="F789" s="75"/>
      <c r="G789" s="75" t="s">
        <v>183</v>
      </c>
      <c r="H789" s="75"/>
      <c r="I789" s="104" t="s">
        <v>80</v>
      </c>
      <c r="J789" s="7" t="n">
        <v>0.4625</v>
      </c>
      <c r="K789" s="7" t="n">
        <v>0.478472222222222</v>
      </c>
      <c r="L789" s="77"/>
      <c r="M789" s="78" t="s">
        <v>3220</v>
      </c>
    </row>
    <row r="790" customFormat="false" ht="15" hidden="false" customHeight="false" outlineLevel="0" collapsed="false">
      <c r="A790" s="70" t="n">
        <v>44227</v>
      </c>
      <c r="B790" s="9" t="s">
        <v>2558</v>
      </c>
      <c r="C790" s="71" t="n">
        <v>300</v>
      </c>
      <c r="D790" s="72" t="s">
        <v>77</v>
      </c>
      <c r="E790" s="73" t="s">
        <v>3221</v>
      </c>
      <c r="F790" s="75"/>
      <c r="G790" s="75" t="s">
        <v>159</v>
      </c>
      <c r="H790" s="75"/>
      <c r="I790" s="104" t="s">
        <v>80</v>
      </c>
      <c r="J790" s="7" t="n">
        <v>0.554166666666667</v>
      </c>
      <c r="K790" s="7" t="n">
        <v>0.56875</v>
      </c>
      <c r="L790" s="77"/>
      <c r="M790" s="78" t="s">
        <v>3222</v>
      </c>
    </row>
    <row r="791" customFormat="false" ht="15" hidden="false" customHeight="false" outlineLevel="0" collapsed="false">
      <c r="A791" s="70" t="n">
        <v>44227</v>
      </c>
      <c r="B791" s="9" t="s">
        <v>2774</v>
      </c>
      <c r="C791" s="124" t="n">
        <v>300</v>
      </c>
      <c r="D791" s="144" t="s">
        <v>77</v>
      </c>
      <c r="E791" s="73" t="s">
        <v>3223</v>
      </c>
      <c r="F791" s="75"/>
      <c r="G791" s="75" t="s">
        <v>159</v>
      </c>
      <c r="H791" s="75"/>
      <c r="I791" s="104" t="s">
        <v>80</v>
      </c>
      <c r="J791" s="7" t="n">
        <v>0.589583333333333</v>
      </c>
      <c r="K791" s="7" t="n">
        <v>0.596527777777778</v>
      </c>
      <c r="L791" s="77"/>
      <c r="M791" s="78" t="s">
        <v>3224</v>
      </c>
    </row>
    <row r="792" customFormat="false" ht="15" hidden="false" customHeight="false" outlineLevel="0" collapsed="false">
      <c r="A792" s="70" t="n">
        <v>44227</v>
      </c>
      <c r="B792" s="9" t="s">
        <v>2591</v>
      </c>
      <c r="C792" s="71" t="n">
        <v>300</v>
      </c>
      <c r="D792" s="72" t="s">
        <v>821</v>
      </c>
      <c r="E792" s="73" t="s">
        <v>2592</v>
      </c>
      <c r="F792" s="75" t="s">
        <v>2593</v>
      </c>
      <c r="G792" s="75" t="s">
        <v>183</v>
      </c>
      <c r="H792" s="75"/>
      <c r="I792" s="104" t="s">
        <v>80</v>
      </c>
      <c r="J792" s="7" t="n">
        <v>0.496527777777778</v>
      </c>
      <c r="K792" s="7" t="n">
        <v>0.509027777777778</v>
      </c>
      <c r="L792" s="77"/>
      <c r="M792" s="78" t="s">
        <v>2594</v>
      </c>
    </row>
    <row r="793" customFormat="false" ht="15" hidden="false" customHeight="false" outlineLevel="0" collapsed="false">
      <c r="A793" s="70" t="n">
        <v>44228</v>
      </c>
      <c r="B793" s="9" t="s">
        <v>1089</v>
      </c>
      <c r="C793" s="71" t="n">
        <v>300</v>
      </c>
      <c r="D793" s="72" t="s">
        <v>77</v>
      </c>
      <c r="E793" s="73" t="s">
        <v>3226</v>
      </c>
      <c r="F793" s="75"/>
      <c r="G793" s="75" t="s">
        <v>131</v>
      </c>
      <c r="H793" s="75"/>
      <c r="I793" s="104" t="s">
        <v>80</v>
      </c>
      <c r="J793" s="7" t="n">
        <v>0.61875</v>
      </c>
      <c r="K793" s="7" t="n">
        <v>0.620833333333333</v>
      </c>
      <c r="L793" s="77"/>
      <c r="M793" s="78" t="s">
        <v>3227</v>
      </c>
    </row>
    <row r="794" customFormat="false" ht="15" hidden="false" customHeight="false" outlineLevel="0" collapsed="false">
      <c r="A794" s="70" t="n">
        <v>44228</v>
      </c>
      <c r="B794" s="9" t="s">
        <v>1665</v>
      </c>
      <c r="C794" s="71" t="n">
        <v>300</v>
      </c>
      <c r="D794" s="72" t="s">
        <v>77</v>
      </c>
      <c r="E794" s="73" t="s">
        <v>3228</v>
      </c>
      <c r="F794" s="75"/>
      <c r="G794" s="75" t="s">
        <v>113</v>
      </c>
      <c r="H794" s="75"/>
      <c r="I794" s="104" t="s">
        <v>80</v>
      </c>
      <c r="J794" s="7" t="n">
        <v>0.744444444444444</v>
      </c>
      <c r="K794" s="7" t="n">
        <v>0.765972222222222</v>
      </c>
      <c r="L794" s="77"/>
      <c r="M794" s="78" t="s">
        <v>3229</v>
      </c>
    </row>
    <row r="795" customFormat="false" ht="15" hidden="false" customHeight="false" outlineLevel="0" collapsed="false">
      <c r="A795" s="70" t="n">
        <v>44228</v>
      </c>
      <c r="B795" s="9" t="s">
        <v>3230</v>
      </c>
      <c r="C795" s="71" t="n">
        <v>450</v>
      </c>
      <c r="D795" s="72" t="s">
        <v>821</v>
      </c>
      <c r="E795" s="73" t="s">
        <v>3231</v>
      </c>
      <c r="F795" s="75" t="s">
        <v>3232</v>
      </c>
      <c r="G795" s="75" t="s">
        <v>131</v>
      </c>
      <c r="H795" s="75"/>
      <c r="I795" s="104" t="s">
        <v>80</v>
      </c>
      <c r="J795" s="7" t="n">
        <v>0.529861111111111</v>
      </c>
      <c r="K795" s="7" t="n">
        <v>0.570138888888889</v>
      </c>
      <c r="L795" s="77"/>
      <c r="M795" s="78" t="s">
        <v>3233</v>
      </c>
    </row>
    <row r="796" customFormat="false" ht="15" hidden="false" customHeight="false" outlineLevel="0" collapsed="false">
      <c r="A796" s="70" t="n">
        <v>44228</v>
      </c>
      <c r="B796" s="9" t="s">
        <v>423</v>
      </c>
      <c r="C796" s="71" t="n">
        <v>300</v>
      </c>
      <c r="D796" s="72" t="s">
        <v>104</v>
      </c>
      <c r="E796" s="73" t="s">
        <v>3234</v>
      </c>
      <c r="F796" s="75"/>
      <c r="G796" s="75" t="s">
        <v>113</v>
      </c>
      <c r="H796" s="75"/>
      <c r="I796" s="104" t="s">
        <v>80</v>
      </c>
      <c r="J796" s="7" t="n">
        <v>0.780555555555556</v>
      </c>
      <c r="K796" s="7" t="n">
        <v>0.786805555555556</v>
      </c>
      <c r="L796" s="77"/>
      <c r="M796" s="78" t="s">
        <v>3235</v>
      </c>
    </row>
    <row r="797" customFormat="false" ht="15" hidden="false" customHeight="false" outlineLevel="0" collapsed="false">
      <c r="A797" s="70" t="n">
        <v>44229</v>
      </c>
      <c r="B797" s="9" t="s">
        <v>3245</v>
      </c>
      <c r="C797" s="71" t="n">
        <v>300</v>
      </c>
      <c r="D797" s="72" t="s">
        <v>77</v>
      </c>
      <c r="E797" s="73" t="s">
        <v>3246</v>
      </c>
      <c r="F797" s="75"/>
      <c r="G797" s="75" t="s">
        <v>113</v>
      </c>
      <c r="H797" s="75"/>
      <c r="I797" s="104" t="s">
        <v>80</v>
      </c>
      <c r="J797" s="7" t="n">
        <v>0.474305555555556</v>
      </c>
      <c r="K797" s="7" t="n">
        <v>0.502083333333333</v>
      </c>
      <c r="L797" s="77"/>
      <c r="M797" s="78" t="s">
        <v>3247</v>
      </c>
      <c r="N797" s="0" t="s">
        <v>3163</v>
      </c>
    </row>
    <row r="798" customFormat="false" ht="15" hidden="false" customHeight="false" outlineLevel="0" collapsed="false">
      <c r="A798" s="70" t="n">
        <v>44229</v>
      </c>
      <c r="B798" s="9" t="s">
        <v>3248</v>
      </c>
      <c r="C798" s="71" t="n">
        <v>450</v>
      </c>
      <c r="D798" s="72" t="s">
        <v>821</v>
      </c>
      <c r="E798" s="73" t="s">
        <v>3249</v>
      </c>
      <c r="F798" s="75" t="s">
        <v>3250</v>
      </c>
      <c r="G798" s="75" t="s">
        <v>131</v>
      </c>
      <c r="H798" s="75"/>
      <c r="I798" s="104" t="s">
        <v>80</v>
      </c>
      <c r="J798" s="7" t="n">
        <v>0.518055555555556</v>
      </c>
      <c r="K798" s="7" t="n">
        <v>0.566666666666667</v>
      </c>
      <c r="L798" s="77"/>
      <c r="M798" s="78" t="s">
        <v>3251</v>
      </c>
    </row>
    <row r="799" customFormat="false" ht="15" hidden="false" customHeight="false" outlineLevel="0" collapsed="false">
      <c r="A799" s="70" t="n">
        <v>44229</v>
      </c>
      <c r="B799" s="9" t="s">
        <v>3252</v>
      </c>
      <c r="C799" s="71" t="n">
        <v>380</v>
      </c>
      <c r="D799" s="72" t="s">
        <v>821</v>
      </c>
      <c r="E799" s="73" t="s">
        <v>3253</v>
      </c>
      <c r="F799" s="75" t="s">
        <v>3254</v>
      </c>
      <c r="G799" s="75" t="s">
        <v>113</v>
      </c>
      <c r="H799" s="75"/>
      <c r="I799" s="104" t="s">
        <v>80</v>
      </c>
      <c r="J799" s="7" t="n">
        <v>0.644444444444444</v>
      </c>
      <c r="K799" s="7" t="n">
        <v>0.673611111111111</v>
      </c>
      <c r="L799" s="77"/>
      <c r="M799" s="78" t="s">
        <v>3255</v>
      </c>
    </row>
    <row r="800" customFormat="false" ht="15" hidden="false" customHeight="false" outlineLevel="0" collapsed="false">
      <c r="A800" s="70" t="n">
        <v>44229</v>
      </c>
      <c r="B800" s="9" t="s">
        <v>3252</v>
      </c>
      <c r="C800" s="71" t="n">
        <v>380</v>
      </c>
      <c r="D800" s="72" t="s">
        <v>821</v>
      </c>
      <c r="E800" s="73" t="s">
        <v>3253</v>
      </c>
      <c r="F800" s="75" t="s">
        <v>3254</v>
      </c>
      <c r="G800" s="75" t="s">
        <v>113</v>
      </c>
      <c r="H800" s="75"/>
      <c r="I800" s="104" t="s">
        <v>80</v>
      </c>
      <c r="J800" s="7" t="n">
        <v>0.794444444444444</v>
      </c>
      <c r="K800" s="7" t="n">
        <v>0.834722222222222</v>
      </c>
      <c r="L800" s="77"/>
      <c r="M800" s="78" t="s">
        <v>3255</v>
      </c>
      <c r="N800" s="0" t="s">
        <v>606</v>
      </c>
    </row>
    <row r="801" customFormat="false" ht="15" hidden="false" customHeight="false" outlineLevel="0" collapsed="false">
      <c r="A801" s="70" t="n">
        <v>44229</v>
      </c>
      <c r="B801" s="9" t="s">
        <v>3252</v>
      </c>
      <c r="C801" s="71" t="n">
        <v>380</v>
      </c>
      <c r="D801" s="72" t="s">
        <v>821</v>
      </c>
      <c r="E801" s="73" t="s">
        <v>3253</v>
      </c>
      <c r="F801" s="75" t="s">
        <v>3254</v>
      </c>
      <c r="G801" s="75" t="s">
        <v>113</v>
      </c>
      <c r="H801" s="75"/>
      <c r="I801" s="104" t="s">
        <v>80</v>
      </c>
      <c r="J801" s="7" t="n">
        <v>0.844444444444444</v>
      </c>
      <c r="K801" s="7" t="n">
        <v>0.844444444444444</v>
      </c>
      <c r="L801" s="77"/>
      <c r="M801" s="78" t="s">
        <v>3255</v>
      </c>
      <c r="N801" s="0" t="s">
        <v>606</v>
      </c>
    </row>
    <row r="802" customFormat="false" ht="15" hidden="false" customHeight="false" outlineLevel="0" collapsed="false">
      <c r="A802" s="70" t="n">
        <v>44229</v>
      </c>
      <c r="B802" s="9" t="s">
        <v>1980</v>
      </c>
      <c r="C802" s="71" t="n">
        <v>350</v>
      </c>
      <c r="D802" s="72" t="s">
        <v>104</v>
      </c>
      <c r="E802" s="73" t="s">
        <v>2304</v>
      </c>
      <c r="F802" s="75"/>
      <c r="G802" s="75" t="s">
        <v>113</v>
      </c>
      <c r="H802" s="75"/>
      <c r="I802" s="104" t="s">
        <v>80</v>
      </c>
      <c r="J802" s="7" t="n">
        <v>0.370138888888889</v>
      </c>
      <c r="K802" s="7" t="n">
        <v>0.375</v>
      </c>
      <c r="L802" s="77"/>
      <c r="M802" s="78" t="s">
        <v>2305</v>
      </c>
      <c r="N802" s="0" t="s">
        <v>606</v>
      </c>
    </row>
    <row r="803" customFormat="false" ht="15" hidden="false" customHeight="false" outlineLevel="0" collapsed="false">
      <c r="A803" s="70" t="n">
        <v>44230</v>
      </c>
      <c r="B803" s="9" t="s">
        <v>3263</v>
      </c>
      <c r="C803" s="71" t="n">
        <v>390</v>
      </c>
      <c r="D803" s="72" t="s">
        <v>821</v>
      </c>
      <c r="E803" s="73" t="s">
        <v>3264</v>
      </c>
      <c r="F803" s="75" t="s">
        <v>3265</v>
      </c>
      <c r="G803" s="75" t="s">
        <v>100</v>
      </c>
      <c r="H803" s="75"/>
      <c r="I803" s="104" t="s">
        <v>80</v>
      </c>
      <c r="J803" s="7" t="n">
        <v>0.371527777777778</v>
      </c>
      <c r="K803" s="7" t="n">
        <v>0.395138888888889</v>
      </c>
      <c r="L803" s="77"/>
      <c r="M803" s="78" t="s">
        <v>3266</v>
      </c>
    </row>
    <row r="804" customFormat="false" ht="15" hidden="false" customHeight="false" outlineLevel="0" collapsed="false">
      <c r="A804" s="70" t="n">
        <v>44230</v>
      </c>
      <c r="B804" s="9" t="s">
        <v>3267</v>
      </c>
      <c r="C804" s="71" t="n">
        <v>500</v>
      </c>
      <c r="D804" s="72" t="s">
        <v>821</v>
      </c>
      <c r="E804" s="73" t="s">
        <v>3268</v>
      </c>
      <c r="F804" s="75" t="s">
        <v>3269</v>
      </c>
      <c r="G804" s="75" t="s">
        <v>314</v>
      </c>
      <c r="H804" s="75"/>
      <c r="I804" s="104" t="s">
        <v>80</v>
      </c>
      <c r="J804" s="7" t="n">
        <v>0.666666666666667</v>
      </c>
      <c r="K804" s="7" t="n">
        <v>0.690972222222222</v>
      </c>
      <c r="L804" s="77"/>
      <c r="M804" s="78" t="s">
        <v>3270</v>
      </c>
    </row>
    <row r="805" customFormat="false" ht="15" hidden="false" customHeight="false" outlineLevel="0" collapsed="false">
      <c r="A805" s="70" t="n">
        <v>44231</v>
      </c>
      <c r="B805" s="9" t="s">
        <v>1285</v>
      </c>
      <c r="C805" s="71" t="n">
        <v>250</v>
      </c>
      <c r="D805" s="72" t="s">
        <v>898</v>
      </c>
      <c r="E805" s="73" t="s">
        <v>3273</v>
      </c>
      <c r="F805" s="75"/>
      <c r="G805" s="75" t="s">
        <v>131</v>
      </c>
      <c r="H805" s="75"/>
      <c r="I805" s="104" t="s">
        <v>80</v>
      </c>
      <c r="J805" s="7" t="n">
        <v>0.568055555555556</v>
      </c>
      <c r="K805" s="7" t="n">
        <v>0.570833333333333</v>
      </c>
      <c r="L805" s="77"/>
      <c r="M805" s="78" t="s">
        <v>3274</v>
      </c>
    </row>
    <row r="806" customFormat="false" ht="15" hidden="false" customHeight="false" outlineLevel="0" collapsed="false">
      <c r="A806" s="70" t="n">
        <v>44231</v>
      </c>
      <c r="B806" s="9" t="s">
        <v>1285</v>
      </c>
      <c r="C806" s="71" t="n">
        <v>250</v>
      </c>
      <c r="D806" s="72" t="s">
        <v>898</v>
      </c>
      <c r="E806" s="73" t="s">
        <v>3275</v>
      </c>
      <c r="F806" s="75"/>
      <c r="G806" s="75" t="s">
        <v>131</v>
      </c>
      <c r="H806" s="75"/>
      <c r="I806" s="104" t="s">
        <v>80</v>
      </c>
      <c r="J806" s="7" t="n">
        <v>0.589583333333333</v>
      </c>
      <c r="K806" s="7" t="n">
        <v>0.60625</v>
      </c>
      <c r="L806" s="77"/>
      <c r="M806" s="78" t="s">
        <v>3276</v>
      </c>
    </row>
    <row r="807" customFormat="false" ht="15" hidden="false" customHeight="false" outlineLevel="0" collapsed="false">
      <c r="A807" s="70" t="n">
        <v>44231</v>
      </c>
      <c r="B807" s="9" t="s">
        <v>2558</v>
      </c>
      <c r="C807" s="71" t="n">
        <v>300</v>
      </c>
      <c r="D807" s="72" t="s">
        <v>77</v>
      </c>
      <c r="E807" s="73" t="s">
        <v>3277</v>
      </c>
      <c r="F807" s="75"/>
      <c r="G807" s="75" t="s">
        <v>159</v>
      </c>
      <c r="H807" s="75"/>
      <c r="I807" s="104" t="s">
        <v>80</v>
      </c>
      <c r="J807" s="7" t="n">
        <v>0.375</v>
      </c>
      <c r="K807" s="7" t="n">
        <v>0.379861111111111</v>
      </c>
      <c r="L807" s="77"/>
      <c r="M807" s="78" t="s">
        <v>3278</v>
      </c>
    </row>
    <row r="808" customFormat="false" ht="15" hidden="false" customHeight="false" outlineLevel="0" collapsed="false">
      <c r="A808" s="70" t="n">
        <v>44231</v>
      </c>
      <c r="B808" s="9" t="s">
        <v>1670</v>
      </c>
      <c r="C808" s="71" t="n">
        <v>300</v>
      </c>
      <c r="D808" s="72" t="s">
        <v>77</v>
      </c>
      <c r="E808" s="73" t="s">
        <v>3279</v>
      </c>
      <c r="F808" s="75" t="s">
        <v>1672</v>
      </c>
      <c r="G808" s="75" t="s">
        <v>131</v>
      </c>
      <c r="H808" s="75"/>
      <c r="I808" s="104" t="s">
        <v>80</v>
      </c>
      <c r="J808" s="7" t="n">
        <v>0.442361111111111</v>
      </c>
      <c r="K808" s="7" t="n">
        <v>0.470138888888889</v>
      </c>
      <c r="L808" s="77"/>
      <c r="M808" s="78" t="s">
        <v>3280</v>
      </c>
    </row>
    <row r="809" customFormat="false" ht="15" hidden="false" customHeight="false" outlineLevel="0" collapsed="false">
      <c r="A809" s="70" t="n">
        <v>44231</v>
      </c>
      <c r="B809" s="9" t="s">
        <v>3281</v>
      </c>
      <c r="C809" s="71" t="n">
        <v>300</v>
      </c>
      <c r="D809" s="72" t="s">
        <v>77</v>
      </c>
      <c r="E809" s="73" t="s">
        <v>3282</v>
      </c>
      <c r="F809" s="75"/>
      <c r="G809" s="75" t="s">
        <v>183</v>
      </c>
      <c r="H809" s="75"/>
      <c r="I809" s="104" t="s">
        <v>80</v>
      </c>
      <c r="J809" s="7" t="n">
        <v>0.507638888888889</v>
      </c>
      <c r="K809" s="7" t="n">
        <v>0.517361111111111</v>
      </c>
      <c r="L809" s="77"/>
      <c r="M809" s="78" t="s">
        <v>3283</v>
      </c>
    </row>
    <row r="810" customFormat="false" ht="15" hidden="false" customHeight="false" outlineLevel="0" collapsed="false">
      <c r="A810" s="70" t="n">
        <v>44231</v>
      </c>
      <c r="B810" s="9" t="s">
        <v>2558</v>
      </c>
      <c r="C810" s="71" t="n">
        <v>300</v>
      </c>
      <c r="D810" s="72" t="s">
        <v>104</v>
      </c>
      <c r="E810" s="73" t="s">
        <v>3284</v>
      </c>
      <c r="F810" s="75"/>
      <c r="G810" s="75" t="s">
        <v>159</v>
      </c>
      <c r="H810" s="75"/>
      <c r="I810" s="104" t="s">
        <v>80</v>
      </c>
      <c r="J810" s="7" t="n">
        <v>0.397222222222222</v>
      </c>
      <c r="K810" s="7" t="n">
        <v>0.399305555555556</v>
      </c>
      <c r="L810" s="77"/>
      <c r="M810" s="78" t="s">
        <v>3285</v>
      </c>
    </row>
    <row r="811" customFormat="false" ht="15" hidden="false" customHeight="false" outlineLevel="0" collapsed="false">
      <c r="A811" s="70" t="n">
        <v>44231</v>
      </c>
      <c r="B811" s="9" t="s">
        <v>3286</v>
      </c>
      <c r="C811" s="71" t="n">
        <v>450</v>
      </c>
      <c r="D811" s="72" t="s">
        <v>104</v>
      </c>
      <c r="E811" s="73" t="s">
        <v>3287</v>
      </c>
      <c r="F811" s="75"/>
      <c r="G811" s="75" t="s">
        <v>187</v>
      </c>
      <c r="H811" s="75"/>
      <c r="I811" s="104" t="s">
        <v>80</v>
      </c>
      <c r="J811" s="7" t="n">
        <v>0.70625</v>
      </c>
      <c r="K811" s="7" t="n">
        <v>0.727777777777778</v>
      </c>
      <c r="L811" s="77"/>
      <c r="M811" s="78" t="s">
        <v>3288</v>
      </c>
    </row>
    <row r="812" customFormat="false" ht="15" hidden="false" customHeight="false" outlineLevel="0" collapsed="false">
      <c r="A812" s="70" t="n">
        <v>44232</v>
      </c>
      <c r="B812" s="9" t="s">
        <v>2976</v>
      </c>
      <c r="C812" s="71" t="n">
        <v>333</v>
      </c>
      <c r="D812" s="72" t="s">
        <v>898</v>
      </c>
      <c r="E812" s="73" t="s">
        <v>2977</v>
      </c>
      <c r="F812" s="75"/>
      <c r="G812" s="75" t="s">
        <v>159</v>
      </c>
      <c r="H812" s="75"/>
      <c r="I812" s="104" t="s">
        <v>80</v>
      </c>
      <c r="J812" s="7" t="n">
        <v>0.664583333333333</v>
      </c>
      <c r="K812" s="7" t="n">
        <v>0.686111111111111</v>
      </c>
      <c r="L812" s="77"/>
      <c r="M812" s="78" t="s">
        <v>2978</v>
      </c>
    </row>
    <row r="813" customFormat="false" ht="15" hidden="false" customHeight="false" outlineLevel="0" collapsed="false">
      <c r="A813" s="70" t="n">
        <v>44232</v>
      </c>
      <c r="B813" s="9" t="s">
        <v>2976</v>
      </c>
      <c r="C813" s="71" t="n">
        <v>333</v>
      </c>
      <c r="D813" s="72" t="s">
        <v>898</v>
      </c>
      <c r="E813" s="73" t="s">
        <v>3295</v>
      </c>
      <c r="F813" s="75"/>
      <c r="G813" s="75" t="s">
        <v>159</v>
      </c>
      <c r="H813" s="75"/>
      <c r="I813" s="104" t="s">
        <v>80</v>
      </c>
      <c r="J813" s="7" t="n">
        <v>0.709722222222222</v>
      </c>
      <c r="K813" s="7" t="n">
        <v>0.711805555555555</v>
      </c>
      <c r="L813" s="77"/>
      <c r="M813" s="78" t="s">
        <v>3296</v>
      </c>
    </row>
    <row r="814" customFormat="false" ht="15" hidden="false" customHeight="false" outlineLevel="0" collapsed="false">
      <c r="A814" s="70" t="n">
        <v>44232</v>
      </c>
      <c r="B814" s="9" t="s">
        <v>2976</v>
      </c>
      <c r="C814" s="71" t="n">
        <v>334</v>
      </c>
      <c r="D814" s="72" t="s">
        <v>898</v>
      </c>
      <c r="E814" s="73" t="s">
        <v>3295</v>
      </c>
      <c r="F814" s="75"/>
      <c r="G814" s="75" t="s">
        <v>159</v>
      </c>
      <c r="H814" s="75"/>
      <c r="I814" s="104" t="s">
        <v>80</v>
      </c>
      <c r="J814" s="7" t="n">
        <v>0.725694444444444</v>
      </c>
      <c r="K814" s="7" t="n">
        <v>0.727083333333333</v>
      </c>
      <c r="L814" s="77"/>
      <c r="M814" s="78" t="s">
        <v>3297</v>
      </c>
    </row>
    <row r="815" customFormat="false" ht="15" hidden="false" customHeight="false" outlineLevel="0" collapsed="false">
      <c r="A815" s="70" t="n">
        <v>44232</v>
      </c>
      <c r="B815" s="9" t="s">
        <v>2976</v>
      </c>
      <c r="C815" s="71" t="n">
        <v>333</v>
      </c>
      <c r="D815" s="72" t="s">
        <v>898</v>
      </c>
      <c r="E815" s="73" t="s">
        <v>3295</v>
      </c>
      <c r="F815" s="75"/>
      <c r="G815" s="75" t="s">
        <v>159</v>
      </c>
      <c r="H815" s="75"/>
      <c r="I815" s="104" t="s">
        <v>80</v>
      </c>
      <c r="J815" s="7" t="n">
        <v>0.765277777777778</v>
      </c>
      <c r="K815" s="7" t="n">
        <v>0.785416666666667</v>
      </c>
      <c r="L815" s="77"/>
      <c r="M815" s="78" t="s">
        <v>3298</v>
      </c>
    </row>
    <row r="816" customFormat="false" ht="15" hidden="false" customHeight="false" outlineLevel="0" collapsed="false">
      <c r="A816" s="70" t="n">
        <v>44232</v>
      </c>
      <c r="B816" s="9" t="s">
        <v>2976</v>
      </c>
      <c r="C816" s="71" t="n">
        <v>333</v>
      </c>
      <c r="D816" s="72" t="s">
        <v>898</v>
      </c>
      <c r="E816" s="73" t="s">
        <v>3295</v>
      </c>
      <c r="F816" s="75"/>
      <c r="G816" s="75" t="s">
        <v>159</v>
      </c>
      <c r="H816" s="75"/>
      <c r="I816" s="104" t="s">
        <v>80</v>
      </c>
      <c r="J816" s="7" t="n">
        <v>0.793055555555556</v>
      </c>
      <c r="K816" s="7" t="n">
        <v>0.79375</v>
      </c>
      <c r="L816" s="77"/>
      <c r="M816" s="78" t="s">
        <v>3299</v>
      </c>
    </row>
    <row r="817" customFormat="false" ht="15" hidden="false" customHeight="false" outlineLevel="0" collapsed="false">
      <c r="A817" s="70" t="n">
        <v>44232</v>
      </c>
      <c r="B817" s="9" t="s">
        <v>2976</v>
      </c>
      <c r="C817" s="71" t="n">
        <v>334</v>
      </c>
      <c r="D817" s="72" t="s">
        <v>898</v>
      </c>
      <c r="E817" s="73" t="s">
        <v>3295</v>
      </c>
      <c r="F817" s="75"/>
      <c r="G817" s="75" t="s">
        <v>159</v>
      </c>
      <c r="H817" s="75"/>
      <c r="I817" s="104" t="s">
        <v>80</v>
      </c>
      <c r="J817" s="7" t="n">
        <v>0.814583333333333</v>
      </c>
      <c r="K817" s="7" t="n">
        <v>0.814583333333333</v>
      </c>
      <c r="L817" s="77"/>
      <c r="M817" s="78" t="s">
        <v>3300</v>
      </c>
    </row>
    <row r="818" customFormat="false" ht="15" hidden="false" customHeight="false" outlineLevel="0" collapsed="false">
      <c r="A818" s="70" t="n">
        <v>44232</v>
      </c>
      <c r="B818" s="9" t="s">
        <v>3190</v>
      </c>
      <c r="C818" s="124" t="n">
        <v>300</v>
      </c>
      <c r="D818" s="137" t="s">
        <v>77</v>
      </c>
      <c r="E818" s="73" t="s">
        <v>3301</v>
      </c>
      <c r="F818" s="75"/>
      <c r="G818" s="75" t="s">
        <v>183</v>
      </c>
      <c r="H818" s="75"/>
      <c r="I818" s="104" t="s">
        <v>80</v>
      </c>
      <c r="J818" s="7" t="n">
        <v>0.555555555555556</v>
      </c>
      <c r="K818" s="7" t="n">
        <v>0.579166666666667</v>
      </c>
      <c r="L818" s="77"/>
      <c r="M818" s="78" t="s">
        <v>3302</v>
      </c>
    </row>
    <row r="819" customFormat="false" ht="15" hidden="false" customHeight="false" outlineLevel="0" collapsed="false">
      <c r="A819" s="70" t="n">
        <v>44232</v>
      </c>
      <c r="B819" s="9" t="s">
        <v>3303</v>
      </c>
      <c r="C819" s="71" t="n">
        <v>330</v>
      </c>
      <c r="D819" s="137" t="s">
        <v>821</v>
      </c>
      <c r="E819" s="73" t="s">
        <v>3304</v>
      </c>
      <c r="F819" s="75" t="s">
        <v>233</v>
      </c>
      <c r="G819" s="75" t="s">
        <v>159</v>
      </c>
      <c r="H819" s="75"/>
      <c r="I819" s="104" t="s">
        <v>80</v>
      </c>
      <c r="J819" s="7" t="n">
        <v>0.602777777777778</v>
      </c>
      <c r="K819" s="7" t="n">
        <v>0.628472222222222</v>
      </c>
      <c r="L819" s="77"/>
      <c r="M819" s="78" t="s">
        <v>3305</v>
      </c>
    </row>
    <row r="820" customFormat="false" ht="15" hidden="false" customHeight="false" outlineLevel="0" collapsed="false">
      <c r="A820" s="70" t="n">
        <v>44232</v>
      </c>
      <c r="B820" s="9" t="s">
        <v>2634</v>
      </c>
      <c r="C820" s="71" t="n">
        <v>400</v>
      </c>
      <c r="D820" s="72" t="s">
        <v>104</v>
      </c>
      <c r="E820" s="73" t="s">
        <v>1254</v>
      </c>
      <c r="F820" s="75"/>
      <c r="G820" s="75" t="s">
        <v>100</v>
      </c>
      <c r="H820" s="75"/>
      <c r="I820" s="104" t="s">
        <v>80</v>
      </c>
      <c r="J820" s="7" t="n">
        <v>0.375694444444444</v>
      </c>
      <c r="K820" s="7" t="n">
        <v>0.375694444444444</v>
      </c>
      <c r="L820" s="77"/>
      <c r="M820" s="78" t="s">
        <v>1255</v>
      </c>
    </row>
    <row r="821" customFormat="false" ht="15" hidden="false" customHeight="false" outlineLevel="0" collapsed="false">
      <c r="A821" s="70" t="n">
        <v>44232</v>
      </c>
      <c r="B821" s="9" t="s">
        <v>3306</v>
      </c>
      <c r="C821" s="71" t="n">
        <v>300</v>
      </c>
      <c r="D821" s="137" t="s">
        <v>104</v>
      </c>
      <c r="E821" s="73" t="s">
        <v>3295</v>
      </c>
      <c r="F821" s="75"/>
      <c r="G821" s="75" t="s">
        <v>100</v>
      </c>
      <c r="H821" s="75"/>
      <c r="I821" s="104" t="s">
        <v>80</v>
      </c>
      <c r="J821" s="7" t="n">
        <v>0.452083333333333</v>
      </c>
      <c r="K821" s="7" t="n">
        <v>0.463194444444444</v>
      </c>
      <c r="L821" s="77"/>
      <c r="M821" s="78" t="s">
        <v>3307</v>
      </c>
    </row>
    <row r="822" customFormat="false" ht="15" hidden="false" customHeight="false" outlineLevel="0" collapsed="false">
      <c r="A822" s="70" t="n">
        <v>44233</v>
      </c>
      <c r="B822" s="9" t="s">
        <v>2976</v>
      </c>
      <c r="C822" s="71" t="n">
        <v>250</v>
      </c>
      <c r="D822" s="72" t="s">
        <v>898</v>
      </c>
      <c r="E822" s="73" t="s">
        <v>3316</v>
      </c>
      <c r="F822" s="75"/>
      <c r="G822" s="75" t="s">
        <v>159</v>
      </c>
      <c r="H822" s="75"/>
      <c r="I822" s="104" t="s">
        <v>80</v>
      </c>
      <c r="J822" s="7" t="n">
        <v>0.495833333333333</v>
      </c>
      <c r="K822" s="7" t="n">
        <v>0.509027777777778</v>
      </c>
      <c r="L822" s="77"/>
      <c r="M822" s="78" t="s">
        <v>3317</v>
      </c>
    </row>
    <row r="823" customFormat="false" ht="15" hidden="false" customHeight="false" outlineLevel="0" collapsed="false">
      <c r="A823" s="70" t="n">
        <v>44233</v>
      </c>
      <c r="B823" s="9" t="s">
        <v>2976</v>
      </c>
      <c r="C823" s="71" t="n">
        <v>250</v>
      </c>
      <c r="D823" s="72" t="s">
        <v>898</v>
      </c>
      <c r="E823" s="73" t="s">
        <v>3318</v>
      </c>
      <c r="F823" s="75"/>
      <c r="G823" s="75" t="s">
        <v>159</v>
      </c>
      <c r="H823" s="75"/>
      <c r="I823" s="104" t="s">
        <v>80</v>
      </c>
      <c r="J823" s="7" t="n">
        <v>0.521527777777778</v>
      </c>
      <c r="K823" s="7" t="n">
        <v>0.521527777777778</v>
      </c>
      <c r="L823" s="77"/>
      <c r="M823" s="78" t="s">
        <v>3319</v>
      </c>
    </row>
    <row r="824" customFormat="false" ht="15" hidden="false" customHeight="false" outlineLevel="0" collapsed="false">
      <c r="A824" s="70" t="n">
        <v>44233</v>
      </c>
      <c r="B824" s="9" t="s">
        <v>1546</v>
      </c>
      <c r="C824" s="71" t="n">
        <v>300</v>
      </c>
      <c r="D824" s="72" t="s">
        <v>77</v>
      </c>
      <c r="E824" s="73" t="s">
        <v>3320</v>
      </c>
      <c r="F824" s="75"/>
      <c r="G824" s="75" t="s">
        <v>100</v>
      </c>
      <c r="H824" s="75"/>
      <c r="I824" s="104" t="s">
        <v>80</v>
      </c>
      <c r="J824" s="7" t="n">
        <v>0.407638888888889</v>
      </c>
      <c r="K824" s="7" t="n">
        <v>0.429166666666667</v>
      </c>
      <c r="L824" s="77"/>
      <c r="M824" s="78" t="s">
        <v>3321</v>
      </c>
    </row>
    <row r="825" customFormat="false" ht="15" hidden="false" customHeight="false" outlineLevel="0" collapsed="false">
      <c r="A825" s="70" t="n">
        <v>44233</v>
      </c>
      <c r="B825" s="9" t="s">
        <v>3322</v>
      </c>
      <c r="C825" s="71" t="n">
        <v>300</v>
      </c>
      <c r="D825" s="72" t="s">
        <v>77</v>
      </c>
      <c r="E825" s="73" t="s">
        <v>3323</v>
      </c>
      <c r="F825" s="75"/>
      <c r="G825" s="75" t="s">
        <v>187</v>
      </c>
      <c r="H825" s="75"/>
      <c r="I825" s="104" t="s">
        <v>80</v>
      </c>
      <c r="J825" s="7" t="n">
        <v>0.634722222222222</v>
      </c>
      <c r="K825" s="7" t="n">
        <v>0.639583333333333</v>
      </c>
      <c r="L825" s="77"/>
      <c r="M825" s="78" t="s">
        <v>3324</v>
      </c>
    </row>
    <row r="826" customFormat="false" ht="15" hidden="false" customHeight="false" outlineLevel="0" collapsed="false">
      <c r="A826" s="70" t="n">
        <v>44233</v>
      </c>
      <c r="B826" s="9" t="s">
        <v>3325</v>
      </c>
      <c r="C826" s="71" t="n">
        <v>370</v>
      </c>
      <c r="D826" s="72" t="s">
        <v>821</v>
      </c>
      <c r="E826" s="73" t="s">
        <v>3326</v>
      </c>
      <c r="F826" s="75" t="s">
        <v>3327</v>
      </c>
      <c r="G826" s="75" t="s">
        <v>100</v>
      </c>
      <c r="H826" s="75"/>
      <c r="I826" s="104" t="s">
        <v>80</v>
      </c>
      <c r="J826" s="7" t="n">
        <v>0.369444444444444</v>
      </c>
      <c r="K826" s="7" t="n">
        <v>0.381944444444444</v>
      </c>
      <c r="L826" s="77"/>
      <c r="M826" s="78" t="s">
        <v>3328</v>
      </c>
    </row>
    <row r="827" customFormat="false" ht="15" hidden="false" customHeight="false" outlineLevel="0" collapsed="false">
      <c r="A827" s="70" t="n">
        <v>44233</v>
      </c>
      <c r="B827" s="9" t="s">
        <v>1180</v>
      </c>
      <c r="C827" s="71" t="n">
        <v>360</v>
      </c>
      <c r="D827" s="72" t="s">
        <v>104</v>
      </c>
      <c r="E827" s="73" t="s">
        <v>3329</v>
      </c>
      <c r="F827" s="75"/>
      <c r="G827" s="75" t="s">
        <v>113</v>
      </c>
      <c r="H827" s="75"/>
      <c r="I827" s="104" t="s">
        <v>80</v>
      </c>
      <c r="J827" s="7" t="n">
        <v>0.722222222222222</v>
      </c>
      <c r="K827" s="7" t="n">
        <v>0.722222222222222</v>
      </c>
      <c r="L827" s="77"/>
      <c r="M827" s="78" t="s">
        <v>3330</v>
      </c>
    </row>
    <row r="828" customFormat="false" ht="15" hidden="false" customHeight="false" outlineLevel="0" collapsed="false">
      <c r="A828" s="70" t="n">
        <v>44233</v>
      </c>
      <c r="B828" s="9" t="s">
        <v>773</v>
      </c>
      <c r="C828" s="71" t="n">
        <v>300</v>
      </c>
      <c r="D828" s="72" t="s">
        <v>104</v>
      </c>
      <c r="E828" s="73" t="s">
        <v>3331</v>
      </c>
      <c r="F828" s="75"/>
      <c r="G828" s="75" t="s">
        <v>113</v>
      </c>
      <c r="H828" s="75"/>
      <c r="I828" s="104" t="s">
        <v>80</v>
      </c>
      <c r="J828" s="7" t="n">
        <v>0.746527777777778</v>
      </c>
      <c r="K828" s="7" t="n">
        <v>0.761111111111111</v>
      </c>
      <c r="L828" s="77"/>
      <c r="M828" s="78" t="s">
        <v>3332</v>
      </c>
    </row>
    <row r="829" customFormat="false" ht="15" hidden="false" customHeight="false" outlineLevel="0" collapsed="false">
      <c r="A829" s="70" t="n">
        <v>44235</v>
      </c>
      <c r="B829" s="9" t="s">
        <v>3341</v>
      </c>
      <c r="C829" s="71" t="n">
        <v>300</v>
      </c>
      <c r="D829" s="72" t="s">
        <v>77</v>
      </c>
      <c r="E829" s="73" t="s">
        <v>3342</v>
      </c>
      <c r="F829" s="75"/>
      <c r="G829" s="75" t="s">
        <v>314</v>
      </c>
      <c r="H829" s="75"/>
      <c r="I829" s="104" t="s">
        <v>80</v>
      </c>
      <c r="J829" s="7" t="n">
        <v>0.397916666666667</v>
      </c>
      <c r="K829" s="7" t="n">
        <v>0.403472222222222</v>
      </c>
      <c r="L829" s="77"/>
      <c r="M829" s="78" t="s">
        <v>3343</v>
      </c>
    </row>
    <row r="830" customFormat="false" ht="15" hidden="false" customHeight="false" outlineLevel="0" collapsed="false">
      <c r="A830" s="70" t="n">
        <v>44235</v>
      </c>
      <c r="B830" s="9" t="s">
        <v>3344</v>
      </c>
      <c r="C830" s="71" t="n">
        <v>700</v>
      </c>
      <c r="D830" s="72" t="s">
        <v>77</v>
      </c>
      <c r="E830" s="73" t="s">
        <v>3345</v>
      </c>
      <c r="F830" s="75"/>
      <c r="G830" s="75" t="s">
        <v>314</v>
      </c>
      <c r="H830" s="75"/>
      <c r="I830" s="104" t="s">
        <v>80</v>
      </c>
      <c r="J830" s="7" t="n">
        <v>0.682638888888889</v>
      </c>
      <c r="K830" s="7" t="n">
        <v>0.709027777777778</v>
      </c>
      <c r="L830" s="77"/>
      <c r="M830" s="78" t="s">
        <v>3346</v>
      </c>
    </row>
    <row r="831" customFormat="false" ht="15" hidden="false" customHeight="false" outlineLevel="0" collapsed="false">
      <c r="A831" s="70" t="n">
        <v>44235</v>
      </c>
      <c r="B831" s="9" t="s">
        <v>3341</v>
      </c>
      <c r="C831" s="120" t="n">
        <v>450</v>
      </c>
      <c r="D831" s="137" t="s">
        <v>104</v>
      </c>
      <c r="E831" s="73" t="s">
        <v>3347</v>
      </c>
      <c r="F831" s="75"/>
      <c r="G831" s="75" t="s">
        <v>314</v>
      </c>
      <c r="H831" s="75"/>
      <c r="I831" s="104" t="s">
        <v>80</v>
      </c>
      <c r="J831" s="7" t="n">
        <v>0.368055555555556</v>
      </c>
      <c r="K831" s="7" t="n">
        <v>0.3875</v>
      </c>
      <c r="L831" s="77"/>
      <c r="M831" s="78" t="s">
        <v>3348</v>
      </c>
    </row>
    <row r="832" customFormat="false" ht="15" hidden="false" customHeight="false" outlineLevel="0" collapsed="false">
      <c r="A832" s="70" t="n">
        <v>44235</v>
      </c>
      <c r="B832" s="9" t="s">
        <v>3349</v>
      </c>
      <c r="C832" s="120" t="n">
        <v>300</v>
      </c>
      <c r="D832" s="137" t="s">
        <v>104</v>
      </c>
      <c r="E832" s="73" t="s">
        <v>3350</v>
      </c>
      <c r="F832" s="75"/>
      <c r="G832" s="75" t="s">
        <v>183</v>
      </c>
      <c r="H832" s="75"/>
      <c r="I832" s="104" t="s">
        <v>80</v>
      </c>
      <c r="J832" s="7" t="n">
        <v>0.477777777777778</v>
      </c>
      <c r="K832" s="7" t="n">
        <v>0.511805555555555</v>
      </c>
      <c r="L832" s="77"/>
      <c r="M832" s="78" t="s">
        <v>3351</v>
      </c>
    </row>
    <row r="833" customFormat="false" ht="15" hidden="false" customHeight="false" outlineLevel="0" collapsed="false">
      <c r="A833" s="70" t="n">
        <v>44235</v>
      </c>
      <c r="B833" s="9" t="s">
        <v>1670</v>
      </c>
      <c r="C833" s="120" t="n">
        <v>250</v>
      </c>
      <c r="D833" s="137" t="s">
        <v>104</v>
      </c>
      <c r="E833" s="73" t="s">
        <v>3352</v>
      </c>
      <c r="F833" s="75" t="s">
        <v>1672</v>
      </c>
      <c r="G833" s="75" t="s">
        <v>131</v>
      </c>
      <c r="H833" s="75"/>
      <c r="I833" s="104" t="s">
        <v>80</v>
      </c>
      <c r="J833" s="7" t="n">
        <v>0.520138888888889</v>
      </c>
      <c r="K833" s="7" t="n">
        <v>0.541666666666667</v>
      </c>
      <c r="L833" s="77"/>
      <c r="M833" s="78" t="s">
        <v>3353</v>
      </c>
    </row>
    <row r="834" customFormat="false" ht="15" hidden="false" customHeight="false" outlineLevel="0" collapsed="false">
      <c r="A834" s="70" t="n">
        <v>44236</v>
      </c>
      <c r="B834" s="9" t="s">
        <v>3358</v>
      </c>
      <c r="C834" s="71" t="n">
        <v>300</v>
      </c>
      <c r="D834" s="72" t="s">
        <v>104</v>
      </c>
      <c r="E834" s="73" t="s">
        <v>3359</v>
      </c>
      <c r="F834" s="75"/>
      <c r="G834" s="75" t="s">
        <v>159</v>
      </c>
      <c r="H834" s="75"/>
      <c r="I834" s="104" t="s">
        <v>80</v>
      </c>
      <c r="J834" s="7" t="n">
        <v>0.357638888888889</v>
      </c>
      <c r="K834" s="7" t="n">
        <v>0.365277777777778</v>
      </c>
      <c r="L834" s="77"/>
      <c r="M834" s="78" t="s">
        <v>3360</v>
      </c>
    </row>
    <row r="835" customFormat="false" ht="15" hidden="false" customHeight="false" outlineLevel="0" collapsed="false">
      <c r="A835" s="70" t="n">
        <v>44236</v>
      </c>
      <c r="B835" s="9" t="s">
        <v>1670</v>
      </c>
      <c r="C835" s="71" t="n">
        <v>350</v>
      </c>
      <c r="D835" s="72" t="s">
        <v>104</v>
      </c>
      <c r="E835" s="73" t="s">
        <v>3361</v>
      </c>
      <c r="F835" s="75" t="s">
        <v>1672</v>
      </c>
      <c r="G835" s="75" t="s">
        <v>131</v>
      </c>
      <c r="H835" s="75"/>
      <c r="I835" s="104" t="s">
        <v>80</v>
      </c>
      <c r="J835" s="7" t="n">
        <v>0.376388888888889</v>
      </c>
      <c r="K835" s="7" t="n">
        <v>0.411805555555556</v>
      </c>
      <c r="L835" s="77"/>
      <c r="M835" s="78" t="s">
        <v>3362</v>
      </c>
    </row>
    <row r="836" customFormat="false" ht="15" hidden="false" customHeight="false" outlineLevel="0" collapsed="false">
      <c r="A836" s="70" t="n">
        <v>44236</v>
      </c>
      <c r="B836" s="9" t="s">
        <v>3363</v>
      </c>
      <c r="C836" s="120" t="n">
        <v>900</v>
      </c>
      <c r="D836" s="137" t="s">
        <v>104</v>
      </c>
      <c r="E836" s="73" t="s">
        <v>3364</v>
      </c>
      <c r="F836" s="75"/>
      <c r="G836" s="75" t="s">
        <v>131</v>
      </c>
      <c r="H836" s="75"/>
      <c r="I836" s="104" t="s">
        <v>80</v>
      </c>
      <c r="J836" s="7" t="n">
        <v>0.631944444444444</v>
      </c>
      <c r="K836" s="7" t="n">
        <v>0.640972222222222</v>
      </c>
      <c r="L836" s="77"/>
      <c r="M836" s="78" t="s">
        <v>3365</v>
      </c>
    </row>
    <row r="837" customFormat="false" ht="15" hidden="false" customHeight="false" outlineLevel="0" collapsed="false">
      <c r="A837" s="70" t="n">
        <v>44237</v>
      </c>
      <c r="B837" s="9" t="s">
        <v>3369</v>
      </c>
      <c r="C837" s="71" t="n">
        <v>300</v>
      </c>
      <c r="D837" s="72" t="s">
        <v>77</v>
      </c>
      <c r="E837" s="73" t="s">
        <v>3370</v>
      </c>
      <c r="F837" s="75"/>
      <c r="G837" s="75" t="s">
        <v>159</v>
      </c>
      <c r="H837" s="75"/>
      <c r="I837" s="104" t="s">
        <v>80</v>
      </c>
      <c r="J837" s="7" t="n">
        <v>0.377083333333333</v>
      </c>
      <c r="K837" s="7" t="n">
        <v>0.394444444444444</v>
      </c>
      <c r="L837" s="77"/>
      <c r="M837" s="78" t="s">
        <v>3371</v>
      </c>
    </row>
    <row r="838" customFormat="false" ht="15" hidden="false" customHeight="false" outlineLevel="0" collapsed="false">
      <c r="A838" s="70" t="n">
        <v>44237</v>
      </c>
      <c r="B838" s="9" t="s">
        <v>3372</v>
      </c>
      <c r="C838" s="71" t="n">
        <v>380</v>
      </c>
      <c r="D838" s="72" t="s">
        <v>821</v>
      </c>
      <c r="E838" s="73" t="s">
        <v>3373</v>
      </c>
      <c r="F838" s="75" t="s">
        <v>233</v>
      </c>
      <c r="G838" s="75" t="s">
        <v>85</v>
      </c>
      <c r="H838" s="75"/>
      <c r="I838" s="104" t="s">
        <v>80</v>
      </c>
      <c r="J838" s="7" t="n">
        <v>0.653472222222222</v>
      </c>
      <c r="K838" s="7" t="n">
        <v>0.658333333333333</v>
      </c>
      <c r="L838" s="77"/>
      <c r="M838" s="78" t="s">
        <v>3374</v>
      </c>
    </row>
    <row r="839" customFormat="false" ht="15" hidden="false" customHeight="false" outlineLevel="0" collapsed="false">
      <c r="A839" s="70" t="n">
        <v>44237</v>
      </c>
      <c r="B839" s="9" t="s">
        <v>3375</v>
      </c>
      <c r="C839" s="71" t="n">
        <v>420</v>
      </c>
      <c r="D839" s="72" t="s">
        <v>821</v>
      </c>
      <c r="E839" s="73" t="s">
        <v>3376</v>
      </c>
      <c r="F839" s="75" t="s">
        <v>3375</v>
      </c>
      <c r="G839" s="75" t="s">
        <v>85</v>
      </c>
      <c r="H839" s="75"/>
      <c r="I839" s="104" t="s">
        <v>72</v>
      </c>
      <c r="J839" s="7" t="n">
        <v>0.7</v>
      </c>
      <c r="K839" s="7" t="n">
        <v>0.7</v>
      </c>
      <c r="L839" s="77"/>
      <c r="M839" s="78" t="s">
        <v>3377</v>
      </c>
    </row>
    <row r="840" customFormat="false" ht="15" hidden="false" customHeight="false" outlineLevel="0" collapsed="false">
      <c r="A840" s="70" t="n">
        <v>44238</v>
      </c>
      <c r="B840" s="9" t="s">
        <v>1408</v>
      </c>
      <c r="C840" s="71" t="n">
        <v>300</v>
      </c>
      <c r="D840" s="72" t="s">
        <v>77</v>
      </c>
      <c r="E840" s="73" t="s">
        <v>3385</v>
      </c>
      <c r="F840" s="75"/>
      <c r="G840" s="75" t="s">
        <v>85</v>
      </c>
      <c r="H840" s="75"/>
      <c r="I840" s="104" t="s">
        <v>80</v>
      </c>
      <c r="J840" s="7" t="n">
        <v>0.421527777777778</v>
      </c>
      <c r="K840" s="7" t="n">
        <v>0.423611111111111</v>
      </c>
      <c r="L840" s="77"/>
      <c r="M840" s="78" t="s">
        <v>3386</v>
      </c>
    </row>
    <row r="841" customFormat="false" ht="15" hidden="false" customHeight="false" outlineLevel="0" collapsed="false">
      <c r="A841" s="70" t="n">
        <v>44238</v>
      </c>
      <c r="B841" s="9" t="s">
        <v>3387</v>
      </c>
      <c r="C841" s="120" t="n">
        <v>400</v>
      </c>
      <c r="D841" s="137" t="s">
        <v>821</v>
      </c>
      <c r="E841" s="73" t="s">
        <v>3388</v>
      </c>
      <c r="F841" s="75" t="s">
        <v>3389</v>
      </c>
      <c r="G841" s="75" t="s">
        <v>79</v>
      </c>
      <c r="H841" s="75"/>
      <c r="I841" s="104" t="s">
        <v>80</v>
      </c>
      <c r="J841" s="7" t="n">
        <v>0.484027777777778</v>
      </c>
      <c r="K841" s="7" t="n">
        <v>0.548611111111111</v>
      </c>
      <c r="L841" s="77"/>
      <c r="M841" s="78" t="s">
        <v>3390</v>
      </c>
    </row>
    <row r="842" customFormat="false" ht="15" hidden="false" customHeight="false" outlineLevel="0" collapsed="false">
      <c r="A842" s="70" t="n">
        <v>44238</v>
      </c>
      <c r="B842" s="9" t="s">
        <v>3391</v>
      </c>
      <c r="C842" s="71" t="n">
        <v>350</v>
      </c>
      <c r="D842" s="72" t="s">
        <v>821</v>
      </c>
      <c r="E842" s="73" t="s">
        <v>3392</v>
      </c>
      <c r="F842" s="75" t="s">
        <v>3393</v>
      </c>
      <c r="G842" s="75" t="s">
        <v>183</v>
      </c>
      <c r="H842" s="75"/>
      <c r="I842" s="104" t="s">
        <v>80</v>
      </c>
      <c r="J842" s="7" t="n">
        <v>0.660416666666667</v>
      </c>
      <c r="K842" s="7" t="n">
        <v>0.675</v>
      </c>
      <c r="L842" s="77"/>
      <c r="M842" s="78" t="s">
        <v>3394</v>
      </c>
    </row>
    <row r="843" customFormat="false" ht="15" hidden="false" customHeight="false" outlineLevel="0" collapsed="false">
      <c r="A843" s="70" t="n">
        <v>44238</v>
      </c>
      <c r="B843" s="9" t="s">
        <v>3395</v>
      </c>
      <c r="C843" s="71" t="n">
        <v>300</v>
      </c>
      <c r="D843" s="72" t="s">
        <v>104</v>
      </c>
      <c r="E843" s="73" t="s">
        <v>3396</v>
      </c>
      <c r="F843" s="75"/>
      <c r="G843" s="75" t="s">
        <v>394</v>
      </c>
      <c r="H843" s="75"/>
      <c r="I843" s="104" t="s">
        <v>80</v>
      </c>
      <c r="J843" s="7" t="n">
        <v>0.595833333333333</v>
      </c>
      <c r="K843" s="7" t="n">
        <v>0.627083333333333</v>
      </c>
      <c r="L843" s="77"/>
      <c r="M843" s="78" t="s">
        <v>3397</v>
      </c>
    </row>
    <row r="844" customFormat="false" ht="15" hidden="false" customHeight="false" outlineLevel="0" collapsed="false">
      <c r="A844" s="70" t="n">
        <v>44239</v>
      </c>
      <c r="B844" s="9" t="s">
        <v>3406</v>
      </c>
      <c r="C844" s="71" t="n">
        <v>400</v>
      </c>
      <c r="D844" s="72" t="s">
        <v>821</v>
      </c>
      <c r="E844" s="73" t="s">
        <v>3407</v>
      </c>
      <c r="F844" s="75" t="s">
        <v>233</v>
      </c>
      <c r="G844" s="75" t="s">
        <v>100</v>
      </c>
      <c r="H844" s="75"/>
      <c r="I844" s="104" t="s">
        <v>80</v>
      </c>
      <c r="J844" s="7" t="n">
        <v>0.429861111111111</v>
      </c>
      <c r="K844" s="7" t="n">
        <v>0.443055555555556</v>
      </c>
      <c r="L844" s="77"/>
      <c r="M844" s="78" t="s">
        <v>3408</v>
      </c>
    </row>
    <row r="845" customFormat="false" ht="15" hidden="false" customHeight="false" outlineLevel="0" collapsed="false">
      <c r="A845" s="70" t="n">
        <v>44239</v>
      </c>
      <c r="B845" s="9" t="s">
        <v>3409</v>
      </c>
      <c r="C845" s="71" t="n">
        <v>440</v>
      </c>
      <c r="D845" s="72" t="s">
        <v>821</v>
      </c>
      <c r="E845" s="73" t="s">
        <v>3410</v>
      </c>
      <c r="F845" s="75" t="s">
        <v>233</v>
      </c>
      <c r="G845" s="75" t="s">
        <v>131</v>
      </c>
      <c r="H845" s="75"/>
      <c r="I845" s="104" t="s">
        <v>757</v>
      </c>
      <c r="J845" s="7" t="n">
        <v>0.597222222222222</v>
      </c>
      <c r="K845" s="7" t="n">
        <v>0.597222222222222</v>
      </c>
      <c r="L845" s="77"/>
      <c r="M845" s="78" t="s">
        <v>3411</v>
      </c>
    </row>
    <row r="846" customFormat="false" ht="15" hidden="false" customHeight="false" outlineLevel="0" collapsed="false">
      <c r="A846" s="70" t="n">
        <v>44239</v>
      </c>
      <c r="B846" s="9" t="s">
        <v>3412</v>
      </c>
      <c r="C846" s="120" t="n">
        <v>400</v>
      </c>
      <c r="D846" s="137" t="s">
        <v>104</v>
      </c>
      <c r="E846" s="73" t="s">
        <v>3413</v>
      </c>
      <c r="F846" s="75"/>
      <c r="G846" s="75" t="s">
        <v>2471</v>
      </c>
      <c r="H846" s="75"/>
      <c r="I846" s="104" t="s">
        <v>80</v>
      </c>
      <c r="J846" s="7" t="n">
        <v>0.355555555555556</v>
      </c>
      <c r="K846" s="7" t="n">
        <v>0.373611111111111</v>
      </c>
      <c r="L846" s="77"/>
      <c r="M846" s="78" t="s">
        <v>3414</v>
      </c>
    </row>
    <row r="847" customFormat="false" ht="15" hidden="false" customHeight="false" outlineLevel="0" collapsed="false">
      <c r="A847" s="70" t="n">
        <v>44239</v>
      </c>
      <c r="B847" s="9" t="s">
        <v>2123</v>
      </c>
      <c r="C847" s="120" t="n">
        <v>400</v>
      </c>
      <c r="D847" s="137" t="s">
        <v>104</v>
      </c>
      <c r="E847" s="73" t="s">
        <v>3415</v>
      </c>
      <c r="F847" s="75"/>
      <c r="G847" s="75" t="s">
        <v>187</v>
      </c>
      <c r="H847" s="75"/>
      <c r="I847" s="104" t="s">
        <v>80</v>
      </c>
      <c r="J847" s="7" t="n">
        <v>0.401388888888889</v>
      </c>
      <c r="K847" s="7" t="n">
        <v>0.4125</v>
      </c>
      <c r="L847" s="77"/>
      <c r="M847" s="78" t="s">
        <v>3416</v>
      </c>
    </row>
    <row r="848" customFormat="false" ht="15" hidden="false" customHeight="false" outlineLevel="0" collapsed="false">
      <c r="A848" s="70" t="n">
        <v>44239</v>
      </c>
      <c r="B848" s="9" t="s">
        <v>3417</v>
      </c>
      <c r="C848" s="120" t="n">
        <v>440</v>
      </c>
      <c r="D848" s="137" t="s">
        <v>104</v>
      </c>
      <c r="E848" s="73" t="s">
        <v>3418</v>
      </c>
      <c r="F848" s="75"/>
      <c r="G848" s="75" t="s">
        <v>876</v>
      </c>
      <c r="H848" s="75"/>
      <c r="I848" s="104" t="s">
        <v>80</v>
      </c>
      <c r="J848" s="7" t="n">
        <v>0.620833333333333</v>
      </c>
      <c r="K848" s="7" t="n">
        <v>0.640972222222222</v>
      </c>
      <c r="L848" s="77"/>
      <c r="M848" s="78" t="s">
        <v>3419</v>
      </c>
    </row>
    <row r="849" customFormat="false" ht="15" hidden="false" customHeight="false" outlineLevel="0" collapsed="false">
      <c r="A849" s="70" t="n">
        <v>44239</v>
      </c>
      <c r="B849" s="9" t="s">
        <v>3420</v>
      </c>
      <c r="C849" s="120" t="n">
        <v>400</v>
      </c>
      <c r="D849" s="137" t="s">
        <v>104</v>
      </c>
      <c r="E849" s="73" t="s">
        <v>3421</v>
      </c>
      <c r="F849" s="75"/>
      <c r="G849" s="75" t="s">
        <v>100</v>
      </c>
      <c r="H849" s="75"/>
      <c r="I849" s="104" t="s">
        <v>80</v>
      </c>
      <c r="J849" s="7" t="n">
        <v>0.6875</v>
      </c>
      <c r="K849" s="7" t="n">
        <v>0.71875</v>
      </c>
      <c r="L849" s="77"/>
      <c r="M849" s="78" t="s">
        <v>3422</v>
      </c>
    </row>
    <row r="850" customFormat="false" ht="15" hidden="false" customHeight="false" outlineLevel="0" collapsed="false">
      <c r="A850" s="70" t="n">
        <v>44239</v>
      </c>
      <c r="B850" s="9" t="s">
        <v>3423</v>
      </c>
      <c r="C850" s="120" t="n">
        <v>300</v>
      </c>
      <c r="D850" s="137" t="s">
        <v>104</v>
      </c>
      <c r="E850" s="73" t="s">
        <v>3424</v>
      </c>
      <c r="F850" s="75"/>
      <c r="G850" s="75" t="s">
        <v>159</v>
      </c>
      <c r="H850" s="75"/>
      <c r="I850" s="104" t="s">
        <v>80</v>
      </c>
      <c r="J850" s="7" t="n">
        <v>0.797222222222222</v>
      </c>
      <c r="K850" s="7" t="n">
        <v>0.811111111111111</v>
      </c>
      <c r="L850" s="77"/>
      <c r="M850" s="78" t="s">
        <v>3425</v>
      </c>
    </row>
    <row r="851" customFormat="false" ht="15" hidden="false" customHeight="false" outlineLevel="0" collapsed="false">
      <c r="A851" s="70" t="n">
        <v>44240</v>
      </c>
      <c r="B851" s="9" t="s">
        <v>3430</v>
      </c>
      <c r="C851" s="120" t="n">
        <v>300</v>
      </c>
      <c r="D851" s="137" t="s">
        <v>77</v>
      </c>
      <c r="E851" s="73" t="s">
        <v>2288</v>
      </c>
      <c r="F851" s="75"/>
      <c r="G851" s="75" t="s">
        <v>187</v>
      </c>
      <c r="H851" s="75"/>
      <c r="I851" s="104" t="s">
        <v>80</v>
      </c>
      <c r="J851" s="7" t="n">
        <v>0.367361111111111</v>
      </c>
      <c r="K851" s="7" t="n">
        <v>0.373611111111111</v>
      </c>
      <c r="L851" s="77"/>
      <c r="M851" s="78" t="s">
        <v>2289</v>
      </c>
    </row>
    <row r="852" customFormat="false" ht="15" hidden="false" customHeight="false" outlineLevel="0" collapsed="false">
      <c r="A852" s="70" t="n">
        <v>44240</v>
      </c>
      <c r="B852" s="9" t="s">
        <v>3431</v>
      </c>
      <c r="C852" s="120" t="n">
        <v>300</v>
      </c>
      <c r="D852" s="137" t="s">
        <v>77</v>
      </c>
      <c r="E852" s="73" t="s">
        <v>3432</v>
      </c>
      <c r="F852" s="75"/>
      <c r="G852" s="75" t="s">
        <v>159</v>
      </c>
      <c r="H852" s="75"/>
      <c r="I852" s="104" t="s">
        <v>80</v>
      </c>
      <c r="J852" s="7" t="n">
        <v>0.438888888888889</v>
      </c>
      <c r="K852" s="7" t="n">
        <v>0.588888888888889</v>
      </c>
      <c r="L852" s="77"/>
      <c r="M852" s="78" t="s">
        <v>3433</v>
      </c>
    </row>
    <row r="853" customFormat="false" ht="15" hidden="false" customHeight="false" outlineLevel="0" collapsed="false">
      <c r="A853" s="70" t="n">
        <v>44240</v>
      </c>
      <c r="B853" s="9" t="s">
        <v>3434</v>
      </c>
      <c r="C853" s="120" t="n">
        <v>300</v>
      </c>
      <c r="D853" s="137" t="s">
        <v>821</v>
      </c>
      <c r="E853" s="73" t="s">
        <v>3435</v>
      </c>
      <c r="F853" s="75" t="s">
        <v>3436</v>
      </c>
      <c r="G853" s="75" t="s">
        <v>187</v>
      </c>
      <c r="H853" s="75"/>
      <c r="I853" s="104" t="s">
        <v>80</v>
      </c>
      <c r="J853" s="7" t="n">
        <v>0.78125</v>
      </c>
      <c r="K853" s="7" t="n">
        <v>0.795138888888889</v>
      </c>
      <c r="L853" s="77"/>
      <c r="M853" s="78" t="s">
        <v>3437</v>
      </c>
    </row>
    <row r="854" customFormat="false" ht="15" hidden="false" customHeight="false" outlineLevel="0" collapsed="false">
      <c r="A854" s="70" t="n">
        <v>44240</v>
      </c>
      <c r="B854" s="96" t="s">
        <v>68</v>
      </c>
      <c r="C854" s="71" t="n">
        <v>450</v>
      </c>
      <c r="D854" s="72" t="s">
        <v>69</v>
      </c>
      <c r="E854" s="73" t="s">
        <v>70</v>
      </c>
      <c r="F854" s="75" t="s">
        <v>71</v>
      </c>
      <c r="G854" s="75" t="s">
        <v>113</v>
      </c>
      <c r="H854" s="75"/>
      <c r="I854" s="104" t="s">
        <v>80</v>
      </c>
      <c r="J854" s="7" t="n">
        <v>0.672916666666667</v>
      </c>
      <c r="K854" s="7" t="n">
        <v>0.684722222222222</v>
      </c>
      <c r="L854" s="77"/>
      <c r="M854" s="78" t="s">
        <v>74</v>
      </c>
    </row>
    <row r="855" customFormat="false" ht="15" hidden="false" customHeight="false" outlineLevel="0" collapsed="false">
      <c r="A855" s="70" t="n">
        <v>44242</v>
      </c>
      <c r="B855" s="9" t="s">
        <v>2377</v>
      </c>
      <c r="C855" s="71" t="n">
        <v>400</v>
      </c>
      <c r="D855" s="72" t="s">
        <v>104</v>
      </c>
      <c r="E855" s="73" t="s">
        <v>2015</v>
      </c>
      <c r="F855" s="75"/>
      <c r="G855" s="75" t="s">
        <v>113</v>
      </c>
      <c r="H855" s="75"/>
      <c r="I855" s="104" t="s">
        <v>80</v>
      </c>
      <c r="J855" s="7" t="n">
        <v>0.53125</v>
      </c>
      <c r="K855" s="7" t="n">
        <v>0.548611111111111</v>
      </c>
      <c r="L855" s="77"/>
      <c r="M855" s="78" t="s">
        <v>2016</v>
      </c>
    </row>
    <row r="856" customFormat="false" ht="15" hidden="false" customHeight="false" outlineLevel="0" collapsed="false">
      <c r="A856" s="70" t="n">
        <v>44244</v>
      </c>
      <c r="B856" s="9" t="s">
        <v>3444</v>
      </c>
      <c r="C856" s="71" t="n">
        <v>400</v>
      </c>
      <c r="D856" s="72" t="s">
        <v>821</v>
      </c>
      <c r="E856" s="73" t="s">
        <v>3445</v>
      </c>
      <c r="F856" s="75" t="s">
        <v>233</v>
      </c>
      <c r="G856" s="75" t="s">
        <v>113</v>
      </c>
      <c r="H856" s="75"/>
      <c r="I856" s="104" t="s">
        <v>80</v>
      </c>
      <c r="J856" s="7" t="n">
        <v>0.708333333333333</v>
      </c>
      <c r="K856" s="7" t="n">
        <v>0.708333333333333</v>
      </c>
      <c r="L856" s="77"/>
      <c r="M856" s="78" t="s">
        <v>3446</v>
      </c>
      <c r="N856" s="0" t="s">
        <v>3447</v>
      </c>
    </row>
    <row r="857" customFormat="false" ht="15" hidden="false" customHeight="false" outlineLevel="0" collapsed="false">
      <c r="A857" s="70" t="n">
        <v>44244</v>
      </c>
      <c r="B857" s="9" t="s">
        <v>3448</v>
      </c>
      <c r="C857" s="71" t="n">
        <v>350</v>
      </c>
      <c r="D857" s="72" t="s">
        <v>821</v>
      </c>
      <c r="E857" s="73" t="s">
        <v>3449</v>
      </c>
      <c r="F857" s="75" t="s">
        <v>3450</v>
      </c>
      <c r="G857" s="75" t="s">
        <v>159</v>
      </c>
      <c r="H857" s="75"/>
      <c r="I857" s="104" t="s">
        <v>80</v>
      </c>
      <c r="J857" s="7" t="n">
        <v>0.720138888888889</v>
      </c>
      <c r="K857" s="7" t="n">
        <v>0.725694444444444</v>
      </c>
      <c r="L857" s="77"/>
      <c r="M857" s="78" t="s">
        <v>3451</v>
      </c>
      <c r="N857" s="0" t="s">
        <v>3447</v>
      </c>
    </row>
    <row r="858" customFormat="false" ht="15" hidden="false" customHeight="false" outlineLevel="0" collapsed="false">
      <c r="A858" s="70" t="n">
        <v>44244</v>
      </c>
      <c r="B858" s="9" t="s">
        <v>1941</v>
      </c>
      <c r="C858" s="71" t="n">
        <v>300</v>
      </c>
      <c r="D858" s="72" t="s">
        <v>104</v>
      </c>
      <c r="E858" s="73" t="s">
        <v>3452</v>
      </c>
      <c r="F858" s="75"/>
      <c r="G858" s="75" t="s">
        <v>159</v>
      </c>
      <c r="H858" s="75"/>
      <c r="I858" s="104" t="s">
        <v>80</v>
      </c>
      <c r="J858" s="123" t="n">
        <v>0.625</v>
      </c>
      <c r="K858" s="123" t="n">
        <v>0.625</v>
      </c>
      <c r="L858" s="77"/>
      <c r="M858" s="78" t="s">
        <v>207</v>
      </c>
    </row>
    <row r="859" customFormat="false" ht="15" hidden="false" customHeight="false" outlineLevel="0" collapsed="false">
      <c r="A859" s="70" t="n">
        <v>44244</v>
      </c>
      <c r="B859" s="9" t="s">
        <v>204</v>
      </c>
      <c r="C859" s="71" t="n">
        <v>350</v>
      </c>
      <c r="D859" s="72" t="s">
        <v>104</v>
      </c>
      <c r="E859" s="73" t="s">
        <v>205</v>
      </c>
      <c r="F859" s="75" t="s">
        <v>204</v>
      </c>
      <c r="G859" s="75" t="s">
        <v>79</v>
      </c>
      <c r="H859" s="75"/>
      <c r="I859" s="104" t="s">
        <v>80</v>
      </c>
      <c r="J859" s="7" t="n">
        <v>0.666666666666667</v>
      </c>
      <c r="K859" s="7" t="n">
        <v>0.666666666666667</v>
      </c>
      <c r="L859" s="77"/>
      <c r="M859" s="78" t="s">
        <v>207</v>
      </c>
    </row>
    <row r="860" customFormat="false" ht="15" hidden="false" customHeight="false" outlineLevel="0" collapsed="false">
      <c r="A860" s="70" t="n">
        <v>44245</v>
      </c>
      <c r="B860" s="9" t="s">
        <v>1089</v>
      </c>
      <c r="C860" s="124" t="n">
        <v>350</v>
      </c>
      <c r="D860" s="72" t="s">
        <v>77</v>
      </c>
      <c r="E860" s="73" t="s">
        <v>3454</v>
      </c>
      <c r="F860" s="75"/>
      <c r="G860" s="75" t="s">
        <v>131</v>
      </c>
      <c r="H860" s="75"/>
      <c r="I860" s="104" t="s">
        <v>80</v>
      </c>
      <c r="J860" s="7" t="n">
        <v>0.679166666666667</v>
      </c>
      <c r="K860" s="7" t="n">
        <v>0.710416666666667</v>
      </c>
      <c r="L860" s="77"/>
      <c r="M860" s="78" t="s">
        <v>3455</v>
      </c>
    </row>
    <row r="861" customFormat="false" ht="15" hidden="false" customHeight="false" outlineLevel="0" collapsed="false">
      <c r="A861" s="70" t="n">
        <v>44245</v>
      </c>
      <c r="B861" s="9" t="s">
        <v>3456</v>
      </c>
      <c r="C861" s="120" t="n">
        <v>370</v>
      </c>
      <c r="D861" s="137" t="s">
        <v>821</v>
      </c>
      <c r="E861" s="73" t="s">
        <v>3457</v>
      </c>
      <c r="F861" s="75" t="s">
        <v>233</v>
      </c>
      <c r="G861" s="75" t="s">
        <v>100</v>
      </c>
      <c r="H861" s="75"/>
      <c r="I861" s="104" t="s">
        <v>80</v>
      </c>
      <c r="J861" s="7" t="n">
        <v>0.757638888888889</v>
      </c>
      <c r="K861" s="7" t="n">
        <v>0.7875</v>
      </c>
      <c r="L861" s="77"/>
      <c r="M861" s="78" t="s">
        <v>3458</v>
      </c>
    </row>
    <row r="862" customFormat="false" ht="15" hidden="false" customHeight="false" outlineLevel="0" collapsed="false">
      <c r="A862" s="70" t="n">
        <v>44245</v>
      </c>
      <c r="B862" s="9" t="s">
        <v>204</v>
      </c>
      <c r="C862" s="71" t="n">
        <v>350</v>
      </c>
      <c r="D862" s="72" t="s">
        <v>104</v>
      </c>
      <c r="E862" s="73" t="s">
        <v>205</v>
      </c>
      <c r="F862" s="75" t="s">
        <v>204</v>
      </c>
      <c r="G862" s="75" t="s">
        <v>79</v>
      </c>
      <c r="H862" s="75"/>
      <c r="I862" s="104" t="s">
        <v>80</v>
      </c>
      <c r="J862" s="7" t="n">
        <v>0.378472222222222</v>
      </c>
      <c r="K862" s="7" t="n">
        <v>0.4125</v>
      </c>
      <c r="L862" s="77"/>
      <c r="M862" s="78" t="s">
        <v>207</v>
      </c>
    </row>
    <row r="863" customFormat="false" ht="15" hidden="false" customHeight="false" outlineLevel="0" collapsed="false">
      <c r="A863" s="70" t="n">
        <v>44246</v>
      </c>
      <c r="B863" s="9" t="s">
        <v>204</v>
      </c>
      <c r="C863" s="71" t="n">
        <v>500</v>
      </c>
      <c r="D863" s="72" t="s">
        <v>104</v>
      </c>
      <c r="E863" s="73" t="s">
        <v>205</v>
      </c>
      <c r="F863" s="75" t="s">
        <v>204</v>
      </c>
      <c r="G863" s="75" t="s">
        <v>79</v>
      </c>
      <c r="H863" s="75"/>
      <c r="I863" s="104" t="s">
        <v>80</v>
      </c>
      <c r="J863" s="7" t="n">
        <v>0.341666666666667</v>
      </c>
      <c r="K863" s="7" t="n">
        <v>0.345833333333333</v>
      </c>
      <c r="L863" s="77"/>
      <c r="M863" s="78" t="s">
        <v>207</v>
      </c>
    </row>
    <row r="864" customFormat="false" ht="15" hidden="false" customHeight="false" outlineLevel="0" collapsed="false">
      <c r="A864" s="70" t="n">
        <v>44246</v>
      </c>
      <c r="B864" s="9" t="s">
        <v>3463</v>
      </c>
      <c r="C864" s="120" t="n">
        <v>350</v>
      </c>
      <c r="D864" s="137" t="s">
        <v>104</v>
      </c>
      <c r="E864" s="73" t="s">
        <v>3464</v>
      </c>
      <c r="F864" s="75"/>
      <c r="G864" s="75" t="s">
        <v>79</v>
      </c>
      <c r="H864" s="75"/>
      <c r="I864" s="104" t="s">
        <v>80</v>
      </c>
      <c r="J864" s="7" t="n">
        <v>0.353472222222222</v>
      </c>
      <c r="K864" s="7" t="n">
        <v>0.379861111111111</v>
      </c>
      <c r="L864" s="77"/>
      <c r="M864" s="78" t="s">
        <v>3465</v>
      </c>
      <c r="N864" s="0" t="s">
        <v>3468</v>
      </c>
    </row>
    <row r="865" customFormat="false" ht="15" hidden="false" customHeight="false" outlineLevel="0" collapsed="false">
      <c r="A865" s="70" t="n">
        <v>44246</v>
      </c>
      <c r="B865" s="9" t="s">
        <v>2292</v>
      </c>
      <c r="C865" s="120" t="n">
        <v>300</v>
      </c>
      <c r="D865" s="137" t="s">
        <v>104</v>
      </c>
      <c r="E865" s="73" t="s">
        <v>3466</v>
      </c>
      <c r="F865" s="75"/>
      <c r="G865" s="75" t="s">
        <v>183</v>
      </c>
      <c r="H865" s="75"/>
      <c r="I865" s="104" t="s">
        <v>80</v>
      </c>
      <c r="J865" s="7" t="n">
        <v>0.551388888888889</v>
      </c>
      <c r="K865" s="7" t="n">
        <v>0.565972222222222</v>
      </c>
      <c r="L865" s="77"/>
      <c r="M865" s="78" t="s">
        <v>3467</v>
      </c>
    </row>
    <row r="866" customFormat="false" ht="15" hidden="false" customHeight="false" outlineLevel="0" collapsed="false">
      <c r="A866" s="70" t="n">
        <v>44246</v>
      </c>
      <c r="B866" s="9" t="s">
        <v>2292</v>
      </c>
      <c r="C866" s="71" t="n">
        <v>250</v>
      </c>
      <c r="D866" s="72" t="s">
        <v>104</v>
      </c>
      <c r="E866" s="73" t="s">
        <v>3469</v>
      </c>
      <c r="F866" s="75"/>
      <c r="G866" s="75" t="s">
        <v>183</v>
      </c>
      <c r="H866" s="75"/>
      <c r="I866" s="104" t="s">
        <v>80</v>
      </c>
      <c r="J866" s="7" t="n">
        <v>0.576388888888889</v>
      </c>
      <c r="K866" s="7" t="n">
        <v>0.576388888888889</v>
      </c>
      <c r="L866" s="77"/>
      <c r="M866" s="78" t="s">
        <v>3470</v>
      </c>
    </row>
    <row r="867" customFormat="false" ht="15" hidden="false" customHeight="false" outlineLevel="0" collapsed="false">
      <c r="A867" s="70" t="n">
        <v>44247</v>
      </c>
      <c r="B867" s="9" t="s">
        <v>1412</v>
      </c>
      <c r="C867" s="71" t="n">
        <v>300</v>
      </c>
      <c r="D867" s="72" t="s">
        <v>104</v>
      </c>
      <c r="E867" s="73" t="s">
        <v>1413</v>
      </c>
      <c r="F867" s="75"/>
      <c r="G867" s="75" t="s">
        <v>100</v>
      </c>
      <c r="H867" s="75"/>
      <c r="I867" s="104" t="s">
        <v>80</v>
      </c>
      <c r="J867" s="7" t="n">
        <v>0.622916666666667</v>
      </c>
      <c r="K867" s="7" t="n">
        <v>0.630555555555556</v>
      </c>
      <c r="L867" s="77"/>
      <c r="M867" s="78" t="s">
        <v>1414</v>
      </c>
    </row>
    <row r="868" customFormat="false" ht="15" hidden="false" customHeight="false" outlineLevel="0" collapsed="false">
      <c r="A868" s="70" t="n">
        <v>44247</v>
      </c>
      <c r="B868" s="9" t="s">
        <v>1412</v>
      </c>
      <c r="C868" s="71" t="n">
        <v>300</v>
      </c>
      <c r="D868" s="72" t="s">
        <v>104</v>
      </c>
      <c r="E868" s="73" t="s">
        <v>2399</v>
      </c>
      <c r="F868" s="75"/>
      <c r="G868" s="75" t="s">
        <v>187</v>
      </c>
      <c r="H868" s="75"/>
      <c r="I868" s="104" t="s">
        <v>80</v>
      </c>
      <c r="J868" s="7" t="n">
        <v>0.635416666666667</v>
      </c>
      <c r="K868" s="7" t="n">
        <v>0.635416666666667</v>
      </c>
      <c r="L868" s="77"/>
      <c r="M868" s="78" t="s">
        <v>2400</v>
      </c>
    </row>
    <row r="869" customFormat="false" ht="15" hidden="false" customHeight="false" outlineLevel="0" collapsed="false">
      <c r="A869" s="70" t="n">
        <v>44247</v>
      </c>
      <c r="B869" s="9" t="s">
        <v>2330</v>
      </c>
      <c r="C869" s="71" t="n">
        <v>320</v>
      </c>
      <c r="D869" s="72" t="s">
        <v>104</v>
      </c>
      <c r="E869" s="73" t="s">
        <v>3474</v>
      </c>
      <c r="F869" s="75"/>
      <c r="G869" s="75" t="s">
        <v>79</v>
      </c>
      <c r="H869" s="75"/>
      <c r="I869" s="104" t="s">
        <v>80</v>
      </c>
      <c r="J869" s="7" t="n">
        <v>0.707638888888889</v>
      </c>
      <c r="K869" s="7" t="n">
        <v>0.749305555555556</v>
      </c>
      <c r="L869" s="77"/>
      <c r="M869" s="78" t="s">
        <v>3475</v>
      </c>
    </row>
    <row r="870" customFormat="false" ht="15" hidden="false" customHeight="false" outlineLevel="0" collapsed="false">
      <c r="A870" s="70" t="n">
        <v>44247</v>
      </c>
      <c r="B870" s="9" t="s">
        <v>3476</v>
      </c>
      <c r="C870" s="71" t="n">
        <v>300</v>
      </c>
      <c r="D870" s="72" t="s">
        <v>104</v>
      </c>
      <c r="E870" s="73" t="s">
        <v>3477</v>
      </c>
      <c r="F870" s="75"/>
      <c r="G870" s="75" t="s">
        <v>113</v>
      </c>
      <c r="H870" s="75"/>
      <c r="I870" s="104" t="s">
        <v>80</v>
      </c>
      <c r="J870" s="7" t="n">
        <v>0.757638888888889</v>
      </c>
      <c r="K870" s="7" t="n">
        <v>0.778472222222222</v>
      </c>
      <c r="L870" s="77"/>
      <c r="M870" s="78" t="s">
        <v>3478</v>
      </c>
    </row>
    <row r="871" customFormat="false" ht="15" hidden="false" customHeight="false" outlineLevel="0" collapsed="false">
      <c r="A871" s="70" t="n">
        <v>44249</v>
      </c>
      <c r="B871" s="136" t="s">
        <v>3480</v>
      </c>
      <c r="C871" s="71" t="n">
        <v>490</v>
      </c>
      <c r="D871" s="72" t="s">
        <v>821</v>
      </c>
      <c r="E871" s="73" t="s">
        <v>3481</v>
      </c>
      <c r="F871" s="75" t="s">
        <v>3482</v>
      </c>
      <c r="G871" s="75" t="s">
        <v>79</v>
      </c>
      <c r="H871" s="75" t="s">
        <v>2313</v>
      </c>
      <c r="I871" s="104" t="s">
        <v>80</v>
      </c>
      <c r="J871" s="7" t="n">
        <v>0.70625</v>
      </c>
      <c r="K871" s="7" t="n">
        <v>0.748611111111111</v>
      </c>
      <c r="L871" s="77"/>
      <c r="M871" s="78" t="s">
        <v>3483</v>
      </c>
      <c r="N871" s="0" t="s">
        <v>898</v>
      </c>
    </row>
    <row r="872" customFormat="false" ht="15" hidden="false" customHeight="false" outlineLevel="0" collapsed="false">
      <c r="A872" s="70" t="n">
        <v>44250</v>
      </c>
      <c r="B872" s="9" t="s">
        <v>1459</v>
      </c>
      <c r="C872" s="71" t="n">
        <v>250</v>
      </c>
      <c r="D872" s="72" t="s">
        <v>821</v>
      </c>
      <c r="E872" s="73" t="s">
        <v>1460</v>
      </c>
      <c r="F872" s="75" t="s">
        <v>1461</v>
      </c>
      <c r="G872" s="75" t="s">
        <v>159</v>
      </c>
      <c r="H872" s="75" t="s">
        <v>2313</v>
      </c>
      <c r="I872" s="104" t="s">
        <v>80</v>
      </c>
      <c r="J872" s="7" t="n">
        <v>0.345833333333333</v>
      </c>
      <c r="K872" s="7" t="n">
        <v>0.361111111111111</v>
      </c>
      <c r="L872" s="77"/>
      <c r="M872" s="78" t="s">
        <v>1462</v>
      </c>
      <c r="N872" s="0" t="s">
        <v>898</v>
      </c>
    </row>
    <row r="873" customFormat="false" ht="15" hidden="false" customHeight="false" outlineLevel="0" collapsed="false">
      <c r="A873" s="70" t="n">
        <v>44250</v>
      </c>
      <c r="B873" s="9" t="s">
        <v>3485</v>
      </c>
      <c r="C873" s="71" t="n">
        <v>250</v>
      </c>
      <c r="D873" s="72" t="s">
        <v>821</v>
      </c>
      <c r="E873" s="73" t="s">
        <v>3486</v>
      </c>
      <c r="F873" s="75"/>
      <c r="G873" s="75" t="s">
        <v>159</v>
      </c>
      <c r="H873" s="75" t="s">
        <v>2313</v>
      </c>
      <c r="I873" s="104" t="s">
        <v>80</v>
      </c>
      <c r="J873" s="7" t="n">
        <v>0.372916666666667</v>
      </c>
      <c r="K873" s="7" t="n">
        <v>0.372916666666667</v>
      </c>
      <c r="L873" s="77"/>
      <c r="M873" s="78" t="s">
        <v>3487</v>
      </c>
    </row>
    <row r="874" customFormat="false" ht="15" hidden="false" customHeight="false" outlineLevel="0" collapsed="false">
      <c r="A874" s="70" t="n">
        <v>44250</v>
      </c>
      <c r="B874" s="9" t="s">
        <v>1554</v>
      </c>
      <c r="C874" s="120" t="n">
        <v>300</v>
      </c>
      <c r="D874" s="137" t="s">
        <v>104</v>
      </c>
      <c r="E874" s="73" t="s">
        <v>3488</v>
      </c>
      <c r="F874" s="75"/>
      <c r="G874" s="75" t="s">
        <v>187</v>
      </c>
      <c r="H874" s="75" t="s">
        <v>2313</v>
      </c>
      <c r="I874" s="104" t="s">
        <v>80</v>
      </c>
      <c r="J874" s="7" t="n">
        <v>0.393055555555556</v>
      </c>
      <c r="K874" s="7" t="n">
        <v>0.411805555555556</v>
      </c>
      <c r="L874" s="77"/>
      <c r="M874" s="78" t="s">
        <v>3489</v>
      </c>
    </row>
    <row r="875" customFormat="false" ht="15" hidden="false" customHeight="false" outlineLevel="0" collapsed="false">
      <c r="A875" s="70" t="n">
        <v>44250</v>
      </c>
      <c r="B875" s="9" t="s">
        <v>3490</v>
      </c>
      <c r="C875" s="120" t="n">
        <v>300</v>
      </c>
      <c r="D875" s="137" t="s">
        <v>104</v>
      </c>
      <c r="E875" s="73" t="s">
        <v>3491</v>
      </c>
      <c r="F875" s="75"/>
      <c r="G875" s="75" t="s">
        <v>100</v>
      </c>
      <c r="H875" s="75" t="s">
        <v>2313</v>
      </c>
      <c r="I875" s="104" t="s">
        <v>80</v>
      </c>
      <c r="J875" s="7" t="n">
        <v>0.430555555555556</v>
      </c>
      <c r="K875" s="7" t="n">
        <v>0.449305555555556</v>
      </c>
      <c r="L875" s="77"/>
      <c r="M875" s="78" t="s">
        <v>3492</v>
      </c>
    </row>
    <row r="876" customFormat="false" ht="15" hidden="false" customHeight="false" outlineLevel="0" collapsed="false">
      <c r="A876" s="70" t="n">
        <v>44250</v>
      </c>
      <c r="B876" s="9" t="s">
        <v>1948</v>
      </c>
      <c r="C876" s="120" t="n">
        <v>350</v>
      </c>
      <c r="D876" s="137" t="s">
        <v>104</v>
      </c>
      <c r="E876" s="73" t="s">
        <v>3493</v>
      </c>
      <c r="F876" s="75"/>
      <c r="G876" s="75" t="s">
        <v>187</v>
      </c>
      <c r="H876" s="75" t="s">
        <v>2313</v>
      </c>
      <c r="I876" s="104" t="s">
        <v>80</v>
      </c>
      <c r="J876" s="7" t="n">
        <v>0.50625</v>
      </c>
      <c r="K876" s="7" t="n">
        <v>0.548611111111111</v>
      </c>
      <c r="L876" s="77"/>
      <c r="M876" s="78" t="s">
        <v>3494</v>
      </c>
    </row>
    <row r="877" customFormat="false" ht="15" hidden="false" customHeight="false" outlineLevel="0" collapsed="false">
      <c r="A877" s="70" t="n">
        <v>44250</v>
      </c>
      <c r="B877" s="9" t="s">
        <v>1554</v>
      </c>
      <c r="C877" s="71" t="n">
        <v>350</v>
      </c>
      <c r="D877" s="72" t="s">
        <v>104</v>
      </c>
      <c r="E877" s="73" t="s">
        <v>3495</v>
      </c>
      <c r="F877" s="75"/>
      <c r="G877" s="75" t="s">
        <v>187</v>
      </c>
      <c r="H877" s="75" t="s">
        <v>2313</v>
      </c>
      <c r="I877" s="104" t="s">
        <v>80</v>
      </c>
      <c r="J877" s="7" t="n">
        <v>0.661805555555556</v>
      </c>
      <c r="K877" s="7" t="n">
        <v>0.676388888888889</v>
      </c>
      <c r="L877" s="77"/>
      <c r="M877" s="78" t="s">
        <v>3496</v>
      </c>
    </row>
    <row r="878" customFormat="false" ht="15" hidden="false" customHeight="false" outlineLevel="0" collapsed="false">
      <c r="A878" s="70" t="n">
        <v>44251</v>
      </c>
      <c r="B878" s="9" t="s">
        <v>3500</v>
      </c>
      <c r="C878" s="71" t="n">
        <v>350</v>
      </c>
      <c r="D878" s="72" t="s">
        <v>821</v>
      </c>
      <c r="E878" s="73" t="s">
        <v>3501</v>
      </c>
      <c r="F878" s="75" t="s">
        <v>3502</v>
      </c>
      <c r="G878" s="75" t="s">
        <v>100</v>
      </c>
      <c r="H878" s="75" t="s">
        <v>2313</v>
      </c>
      <c r="I878" s="104" t="s">
        <v>80</v>
      </c>
      <c r="J878" s="7" t="n">
        <v>0.59375</v>
      </c>
      <c r="K878" s="7" t="n">
        <v>0.609027777777778</v>
      </c>
      <c r="L878" s="77"/>
      <c r="M878" s="78" t="s">
        <v>3503</v>
      </c>
      <c r="N878" s="0" t="s">
        <v>3508</v>
      </c>
    </row>
    <row r="879" customFormat="false" ht="15" hidden="false" customHeight="false" outlineLevel="0" collapsed="false">
      <c r="A879" s="70" t="n">
        <v>44251</v>
      </c>
      <c r="B879" s="9" t="s">
        <v>3504</v>
      </c>
      <c r="C879" s="71" t="n">
        <v>350</v>
      </c>
      <c r="D879" s="72" t="s">
        <v>821</v>
      </c>
      <c r="E879" s="73" t="s">
        <v>3505</v>
      </c>
      <c r="F879" s="75" t="s">
        <v>3506</v>
      </c>
      <c r="G879" s="75" t="s">
        <v>1720</v>
      </c>
      <c r="H879" s="75" t="s">
        <v>2313</v>
      </c>
      <c r="I879" s="104" t="s">
        <v>80</v>
      </c>
      <c r="J879" s="7" t="n">
        <v>0.65625</v>
      </c>
      <c r="K879" s="7" t="n">
        <v>0.681944444444444</v>
      </c>
      <c r="L879" s="77"/>
      <c r="M879" s="78" t="s">
        <v>3507</v>
      </c>
    </row>
    <row r="880" customFormat="false" ht="15" hidden="false" customHeight="false" outlineLevel="0" collapsed="false">
      <c r="A880" s="87" t="n">
        <v>44251</v>
      </c>
      <c r="B880" s="48" t="s">
        <v>1089</v>
      </c>
      <c r="C880" s="97" t="n">
        <v>350</v>
      </c>
      <c r="D880" s="50" t="s">
        <v>104</v>
      </c>
      <c r="E880" s="51" t="s">
        <v>3509</v>
      </c>
      <c r="F880" s="54"/>
      <c r="G880" s="54" t="s">
        <v>131</v>
      </c>
      <c r="H880" s="54" t="s">
        <v>2313</v>
      </c>
      <c r="I880" s="151" t="s">
        <v>80</v>
      </c>
      <c r="J880" s="57" t="n">
        <v>0.700694444444444</v>
      </c>
      <c r="K880" s="57" t="n">
        <v>0.749305555555556</v>
      </c>
      <c r="L880" s="58"/>
      <c r="M880" s="98" t="s">
        <v>3510</v>
      </c>
    </row>
    <row r="881" customFormat="false" ht="15" hidden="false" customHeight="false" outlineLevel="0" collapsed="false">
      <c r="A881" s="70" t="n">
        <v>44252</v>
      </c>
      <c r="B881" s="9" t="s">
        <v>3514</v>
      </c>
      <c r="C881" s="71" t="n">
        <v>300</v>
      </c>
      <c r="D881" s="72" t="s">
        <v>821</v>
      </c>
      <c r="E881" s="73" t="s">
        <v>3515</v>
      </c>
      <c r="F881" s="75" t="s">
        <v>3516</v>
      </c>
      <c r="G881" s="75" t="s">
        <v>159</v>
      </c>
      <c r="H881" s="75"/>
      <c r="I881" s="104" t="s">
        <v>757</v>
      </c>
      <c r="J881" s="7" t="n">
        <v>0.813888888888889</v>
      </c>
      <c r="K881" s="7" t="n">
        <v>0.813888888888889</v>
      </c>
      <c r="L881" s="77"/>
      <c r="M881" s="78" t="s">
        <v>3517</v>
      </c>
    </row>
    <row r="882" customFormat="false" ht="15" hidden="false" customHeight="false" outlineLevel="0" collapsed="false">
      <c r="A882" s="70" t="n">
        <v>44253</v>
      </c>
      <c r="B882" s="9" t="s">
        <v>2626</v>
      </c>
      <c r="C882" s="71" t="n">
        <v>300</v>
      </c>
      <c r="D882" s="72" t="s">
        <v>104</v>
      </c>
      <c r="E882" s="73" t="s">
        <v>2627</v>
      </c>
      <c r="F882" s="75"/>
      <c r="G882" s="75" t="s">
        <v>159</v>
      </c>
      <c r="H882" s="75" t="s">
        <v>2313</v>
      </c>
      <c r="I882" s="104" t="s">
        <v>80</v>
      </c>
      <c r="J882" s="7" t="n">
        <v>0.575694444444444</v>
      </c>
      <c r="K882" s="7" t="n">
        <v>0.58125</v>
      </c>
      <c r="L882" s="77"/>
      <c r="M882" s="78" t="s">
        <v>2628</v>
      </c>
    </row>
    <row r="883" customFormat="false" ht="15" hidden="false" customHeight="false" outlineLevel="0" collapsed="false">
      <c r="A883" s="70" t="n">
        <v>44253</v>
      </c>
      <c r="B883" s="9" t="s">
        <v>3518</v>
      </c>
      <c r="C883" s="120" t="n">
        <v>300</v>
      </c>
      <c r="D883" s="137" t="s">
        <v>104</v>
      </c>
      <c r="E883" s="73" t="s">
        <v>3519</v>
      </c>
      <c r="F883" s="75"/>
      <c r="G883" s="75" t="s">
        <v>113</v>
      </c>
      <c r="H883" s="75" t="s">
        <v>2313</v>
      </c>
      <c r="I883" s="104" t="s">
        <v>80</v>
      </c>
      <c r="J883" s="7" t="n">
        <v>0.59375</v>
      </c>
      <c r="K883" s="7" t="n">
        <v>0.632638888888889</v>
      </c>
      <c r="L883" s="77"/>
      <c r="M883" s="78" t="s">
        <v>3520</v>
      </c>
    </row>
    <row r="884" customFormat="false" ht="15" hidden="false" customHeight="false" outlineLevel="0" collapsed="false">
      <c r="A884" s="70" t="n">
        <v>44253</v>
      </c>
      <c r="B884" s="9" t="s">
        <v>2201</v>
      </c>
      <c r="C884" s="71" t="n">
        <v>350</v>
      </c>
      <c r="D884" s="72" t="s">
        <v>104</v>
      </c>
      <c r="E884" s="73" t="s">
        <v>3521</v>
      </c>
      <c r="F884" s="75"/>
      <c r="G884" s="75" t="s">
        <v>113</v>
      </c>
      <c r="H884" s="75" t="s">
        <v>2313</v>
      </c>
      <c r="I884" s="104" t="s">
        <v>80</v>
      </c>
      <c r="J884" s="7" t="n">
        <v>0.660416666666667</v>
      </c>
      <c r="K884" s="7" t="n">
        <v>0.660416666666667</v>
      </c>
      <c r="L884" s="77"/>
      <c r="M884" s="78" t="s">
        <v>3522</v>
      </c>
    </row>
    <row r="885" customFormat="false" ht="15" hidden="false" customHeight="false" outlineLevel="0" collapsed="false">
      <c r="A885" s="70" t="n">
        <v>44254</v>
      </c>
      <c r="B885" s="9" t="s">
        <v>3527</v>
      </c>
      <c r="C885" s="71" t="n">
        <v>400</v>
      </c>
      <c r="D885" s="72" t="s">
        <v>104</v>
      </c>
      <c r="E885" s="73" t="s">
        <v>424</v>
      </c>
      <c r="F885" s="75"/>
      <c r="G885" s="75" t="s">
        <v>113</v>
      </c>
      <c r="H885" s="75" t="s">
        <v>2313</v>
      </c>
      <c r="I885" s="104" t="s">
        <v>80</v>
      </c>
      <c r="J885" s="7" t="n">
        <v>0.597916666666667</v>
      </c>
      <c r="K885" s="7" t="n">
        <v>0.622916666666667</v>
      </c>
      <c r="L885" s="77"/>
      <c r="M885" s="78" t="s">
        <v>425</v>
      </c>
    </row>
    <row r="886" customFormat="false" ht="15" hidden="false" customHeight="false" outlineLevel="0" collapsed="false">
      <c r="A886" s="70" t="n">
        <v>44254</v>
      </c>
      <c r="B886" s="9" t="s">
        <v>204</v>
      </c>
      <c r="C886" s="120" t="n">
        <v>300</v>
      </c>
      <c r="D886" s="137" t="s">
        <v>104</v>
      </c>
      <c r="E886" s="73" t="s">
        <v>205</v>
      </c>
      <c r="F886" s="75" t="s">
        <v>204</v>
      </c>
      <c r="G886" s="75" t="s">
        <v>79</v>
      </c>
      <c r="H886" s="75" t="s">
        <v>2313</v>
      </c>
      <c r="I886" s="104" t="s">
        <v>80</v>
      </c>
      <c r="J886" s="7" t="n">
        <v>0.650694444444444</v>
      </c>
      <c r="K886" s="7" t="n">
        <v>0.665972222222222</v>
      </c>
      <c r="L886" s="77"/>
      <c r="M886" s="78" t="s">
        <v>3528</v>
      </c>
    </row>
    <row r="887" customFormat="false" ht="15" hidden="false" customHeight="false" outlineLevel="0" collapsed="false">
      <c r="A887" s="70" t="n">
        <v>44254</v>
      </c>
      <c r="B887" s="9" t="s">
        <v>686</v>
      </c>
      <c r="C887" s="71" t="n">
        <v>400</v>
      </c>
      <c r="D887" s="72" t="s">
        <v>104</v>
      </c>
      <c r="E887" s="73" t="s">
        <v>3529</v>
      </c>
      <c r="F887" s="75"/>
      <c r="G887" s="75" t="s">
        <v>79</v>
      </c>
      <c r="H887" s="75" t="s">
        <v>2313</v>
      </c>
      <c r="I887" s="104" t="s">
        <v>80</v>
      </c>
      <c r="J887" s="7" t="n">
        <v>0.738194444444444</v>
      </c>
      <c r="K887" s="7" t="n">
        <v>0.775</v>
      </c>
      <c r="L887" s="77"/>
      <c r="M887" s="78" t="s">
        <v>3530</v>
      </c>
    </row>
    <row r="888" customFormat="false" ht="15" hidden="false" customHeight="false" outlineLevel="0" collapsed="false">
      <c r="A888" s="70" t="n">
        <v>44256</v>
      </c>
      <c r="B888" s="9" t="s">
        <v>3058</v>
      </c>
      <c r="C888" s="71" t="n">
        <v>450</v>
      </c>
      <c r="D888" s="72" t="s">
        <v>1983</v>
      </c>
      <c r="E888" s="73" t="s">
        <v>2643</v>
      </c>
      <c r="F888" s="75" t="s">
        <v>2644</v>
      </c>
      <c r="G888" s="75" t="s">
        <v>79</v>
      </c>
      <c r="H888" s="75" t="s">
        <v>2313</v>
      </c>
      <c r="I888" s="104" t="s">
        <v>80</v>
      </c>
      <c r="J888" s="7" t="n">
        <v>0.616666666666667</v>
      </c>
      <c r="K888" s="7" t="n">
        <v>0.665277777777778</v>
      </c>
      <c r="L888" s="77"/>
      <c r="M888" s="78" t="s">
        <v>2645</v>
      </c>
    </row>
    <row r="889" customFormat="false" ht="15" hidden="false" customHeight="false" outlineLevel="0" collapsed="false">
      <c r="A889" s="70" t="n">
        <v>44256</v>
      </c>
      <c r="B889" s="9" t="s">
        <v>3534</v>
      </c>
      <c r="C889" s="71" t="n">
        <v>450</v>
      </c>
      <c r="D889" s="72" t="s">
        <v>821</v>
      </c>
      <c r="E889" s="73" t="s">
        <v>3535</v>
      </c>
      <c r="F889" s="75" t="s">
        <v>3536</v>
      </c>
      <c r="G889" s="75" t="s">
        <v>113</v>
      </c>
      <c r="H889" s="75" t="s">
        <v>2313</v>
      </c>
      <c r="I889" s="104" t="s">
        <v>80</v>
      </c>
      <c r="J889" s="7" t="n">
        <v>0.345833333333333</v>
      </c>
      <c r="K889" s="7" t="n">
        <v>0.380555555555556</v>
      </c>
      <c r="L889" s="77"/>
      <c r="M889" s="78" t="s">
        <v>3537</v>
      </c>
    </row>
    <row r="890" customFormat="false" ht="15" hidden="false" customHeight="false" outlineLevel="0" collapsed="false">
      <c r="A890" s="70" t="n">
        <v>44256</v>
      </c>
      <c r="B890" s="9" t="s">
        <v>3538</v>
      </c>
      <c r="C890" s="71" t="n">
        <v>400</v>
      </c>
      <c r="D890" s="72" t="s">
        <v>821</v>
      </c>
      <c r="E890" s="73" t="s">
        <v>3539</v>
      </c>
      <c r="F890" s="75" t="s">
        <v>3540</v>
      </c>
      <c r="G890" s="75" t="s">
        <v>113</v>
      </c>
      <c r="H890" s="75" t="s">
        <v>2313</v>
      </c>
      <c r="I890" s="104" t="s">
        <v>80</v>
      </c>
      <c r="J890" s="7" t="n">
        <v>0.401388888888889</v>
      </c>
      <c r="K890" s="7" t="n">
        <v>0.4125</v>
      </c>
      <c r="L890" s="77"/>
      <c r="M890" s="78" t="s">
        <v>3541</v>
      </c>
    </row>
    <row r="891" customFormat="false" ht="15" hidden="false" customHeight="false" outlineLevel="0" collapsed="false">
      <c r="A891" s="70" t="n">
        <v>44256</v>
      </c>
      <c r="B891" s="9" t="s">
        <v>3542</v>
      </c>
      <c r="C891" s="71" t="n">
        <v>450</v>
      </c>
      <c r="D891" s="72" t="s">
        <v>821</v>
      </c>
      <c r="E891" s="73" t="s">
        <v>3543</v>
      </c>
      <c r="F891" s="75" t="s">
        <v>3544</v>
      </c>
      <c r="G891" s="75" t="s">
        <v>131</v>
      </c>
      <c r="H891" s="75" t="s">
        <v>2313</v>
      </c>
      <c r="I891" s="104" t="s">
        <v>80</v>
      </c>
      <c r="J891" s="7" t="n">
        <v>0.775</v>
      </c>
      <c r="K891" s="7" t="n">
        <v>0.795138888888889</v>
      </c>
      <c r="L891" s="77"/>
      <c r="M891" s="78" t="s">
        <v>3545</v>
      </c>
    </row>
    <row r="892" customFormat="false" ht="15" hidden="false" customHeight="false" outlineLevel="0" collapsed="false">
      <c r="A892" s="70" t="n">
        <v>44256</v>
      </c>
      <c r="B892" s="9" t="s">
        <v>1546</v>
      </c>
      <c r="C892" s="71" t="n">
        <v>300</v>
      </c>
      <c r="D892" s="72" t="s">
        <v>104</v>
      </c>
      <c r="E892" s="73" t="s">
        <v>3546</v>
      </c>
      <c r="F892" s="75"/>
      <c r="G892" s="75" t="s">
        <v>100</v>
      </c>
      <c r="H892" s="75" t="s">
        <v>2313</v>
      </c>
      <c r="I892" s="104" t="s">
        <v>80</v>
      </c>
      <c r="J892" s="7" t="n">
        <v>0.590972222222222</v>
      </c>
      <c r="K892" s="7" t="n">
        <v>0.600694444444444</v>
      </c>
      <c r="L892" s="77"/>
      <c r="M892" s="78" t="s">
        <v>3547</v>
      </c>
    </row>
    <row r="893" customFormat="false" ht="15" hidden="false" customHeight="false" outlineLevel="0" collapsed="false">
      <c r="A893" s="70" t="n">
        <v>44257</v>
      </c>
      <c r="B893" s="9" t="s">
        <v>1124</v>
      </c>
      <c r="C893" s="71" t="n">
        <v>500</v>
      </c>
      <c r="D893" s="72" t="s">
        <v>1983</v>
      </c>
      <c r="E893" s="73" t="s">
        <v>1125</v>
      </c>
      <c r="F893" s="75" t="s">
        <v>1126</v>
      </c>
      <c r="G893" s="75" t="s">
        <v>113</v>
      </c>
      <c r="H893" s="75" t="s">
        <v>2313</v>
      </c>
      <c r="I893" s="104" t="s">
        <v>80</v>
      </c>
      <c r="J893" s="7" t="n">
        <v>0.657638888888889</v>
      </c>
      <c r="K893" s="7" t="n">
        <v>0.661111111111111</v>
      </c>
      <c r="L893" s="77"/>
      <c r="M893" s="78" t="s">
        <v>1127</v>
      </c>
    </row>
    <row r="894" customFormat="false" ht="15" hidden="false" customHeight="false" outlineLevel="0" collapsed="false">
      <c r="A894" s="70" t="n">
        <v>44257</v>
      </c>
      <c r="B894" s="9" t="s">
        <v>504</v>
      </c>
      <c r="C894" s="71" t="n">
        <v>350</v>
      </c>
      <c r="D894" s="72" t="s">
        <v>104</v>
      </c>
      <c r="E894" s="73" t="s">
        <v>2579</v>
      </c>
      <c r="F894" s="75"/>
      <c r="G894" s="75" t="s">
        <v>113</v>
      </c>
      <c r="H894" s="75" t="s">
        <v>2313</v>
      </c>
      <c r="I894" s="104" t="s">
        <v>80</v>
      </c>
      <c r="J894" s="7" t="n">
        <v>0.407638888888889</v>
      </c>
      <c r="K894" s="7" t="n">
        <v>0.432638888888889</v>
      </c>
      <c r="L894" s="77"/>
      <c r="M894" s="78" t="s">
        <v>2580</v>
      </c>
    </row>
    <row r="895" customFormat="false" ht="15" hidden="false" customHeight="false" outlineLevel="0" collapsed="false">
      <c r="A895" s="70" t="n">
        <v>44258</v>
      </c>
      <c r="B895" s="9" t="s">
        <v>3563</v>
      </c>
      <c r="C895" s="71" t="n">
        <v>450</v>
      </c>
      <c r="D895" s="72" t="s">
        <v>821</v>
      </c>
      <c r="E895" s="73" t="s">
        <v>3564</v>
      </c>
      <c r="F895" s="75" t="s">
        <v>3565</v>
      </c>
      <c r="G895" s="75" t="s">
        <v>131</v>
      </c>
      <c r="H895" s="75" t="s">
        <v>2313</v>
      </c>
      <c r="I895" s="104" t="s">
        <v>80</v>
      </c>
      <c r="J895" s="7" t="n">
        <v>0.502083333333333</v>
      </c>
      <c r="K895" s="7" t="n">
        <v>0.545833333333333</v>
      </c>
      <c r="L895" s="77"/>
      <c r="M895" s="78" t="s">
        <v>3566</v>
      </c>
    </row>
    <row r="896" customFormat="false" ht="15" hidden="false" customHeight="false" outlineLevel="0" collapsed="false">
      <c r="A896" s="70" t="n">
        <v>44258</v>
      </c>
      <c r="B896" s="9" t="s">
        <v>3567</v>
      </c>
      <c r="C896" s="71" t="n">
        <v>300</v>
      </c>
      <c r="D896" s="72" t="s">
        <v>104</v>
      </c>
      <c r="E896" s="73" t="s">
        <v>3568</v>
      </c>
      <c r="F896" s="75"/>
      <c r="G896" s="75" t="s">
        <v>183</v>
      </c>
      <c r="H896" s="75" t="s">
        <v>2313</v>
      </c>
      <c r="I896" s="104" t="s">
        <v>80</v>
      </c>
      <c r="J896" s="7" t="n">
        <v>0.599305555555556</v>
      </c>
      <c r="K896" s="7" t="n">
        <v>0.608333333333333</v>
      </c>
      <c r="L896" s="77"/>
      <c r="M896" s="78" t="s">
        <v>3569</v>
      </c>
    </row>
    <row r="897" customFormat="false" ht="15" hidden="false" customHeight="false" outlineLevel="0" collapsed="false">
      <c r="A897" s="70" t="n">
        <v>44259</v>
      </c>
      <c r="B897" s="9" t="s">
        <v>3573</v>
      </c>
      <c r="C897" s="71" t="n">
        <v>400</v>
      </c>
      <c r="D897" s="72" t="s">
        <v>821</v>
      </c>
      <c r="E897" s="73" t="s">
        <v>3574</v>
      </c>
      <c r="F897" s="75" t="s">
        <v>233</v>
      </c>
      <c r="G897" s="75" t="s">
        <v>113</v>
      </c>
      <c r="H897" s="75" t="s">
        <v>2313</v>
      </c>
      <c r="I897" s="104" t="s">
        <v>80</v>
      </c>
      <c r="J897" s="7" t="n">
        <v>0.590972222222222</v>
      </c>
      <c r="K897" s="7" t="n">
        <v>0.601388888888889</v>
      </c>
      <c r="L897" s="77"/>
      <c r="M897" s="78" t="s">
        <v>3575</v>
      </c>
    </row>
    <row r="898" customFormat="false" ht="15" hidden="false" customHeight="false" outlineLevel="0" collapsed="false">
      <c r="A898" s="70" t="n">
        <v>44259</v>
      </c>
      <c r="B898" s="9" t="s">
        <v>2201</v>
      </c>
      <c r="C898" s="71" t="n">
        <v>350</v>
      </c>
      <c r="D898" s="72" t="s">
        <v>104</v>
      </c>
      <c r="E898" s="73" t="s">
        <v>2202</v>
      </c>
      <c r="F898" s="75"/>
      <c r="G898" s="75" t="s">
        <v>113</v>
      </c>
      <c r="H898" s="75" t="s">
        <v>2313</v>
      </c>
      <c r="I898" s="104" t="s">
        <v>80</v>
      </c>
      <c r="J898" s="7" t="n">
        <v>0.431944444444444</v>
      </c>
      <c r="K898" s="7" t="n">
        <v>0.44375</v>
      </c>
      <c r="L898" s="77"/>
      <c r="M898" s="78" t="s">
        <v>2203</v>
      </c>
    </row>
    <row r="899" customFormat="false" ht="15" hidden="false" customHeight="false" outlineLevel="0" collapsed="false">
      <c r="A899" s="70" t="n">
        <v>44260</v>
      </c>
      <c r="B899" s="9" t="s">
        <v>1412</v>
      </c>
      <c r="C899" s="71" t="n">
        <v>350</v>
      </c>
      <c r="D899" s="72" t="s">
        <v>104</v>
      </c>
      <c r="E899" s="73" t="s">
        <v>3590</v>
      </c>
      <c r="F899" s="75"/>
      <c r="G899" s="75" t="s">
        <v>100</v>
      </c>
      <c r="H899" s="75" t="s">
        <v>2313</v>
      </c>
      <c r="I899" s="104" t="s">
        <v>80</v>
      </c>
      <c r="J899" s="7" t="n">
        <v>0.638888888888889</v>
      </c>
      <c r="K899" s="7" t="n">
        <v>0.647222222222222</v>
      </c>
      <c r="L899" s="77"/>
      <c r="M899" s="78" t="s">
        <v>3591</v>
      </c>
      <c r="N899" s="0" t="s">
        <v>3589</v>
      </c>
    </row>
    <row r="900" customFormat="false" ht="15" hidden="false" customHeight="false" outlineLevel="0" collapsed="false">
      <c r="A900" s="70" t="n">
        <v>44260</v>
      </c>
      <c r="B900" s="9" t="s">
        <v>3592</v>
      </c>
      <c r="C900" s="120" t="n">
        <v>300</v>
      </c>
      <c r="D900" s="137" t="s">
        <v>104</v>
      </c>
      <c r="E900" s="73" t="s">
        <v>3593</v>
      </c>
      <c r="F900" s="75"/>
      <c r="G900" s="75" t="s">
        <v>100</v>
      </c>
      <c r="H900" s="75" t="s">
        <v>2313</v>
      </c>
      <c r="I900" s="104" t="s">
        <v>80</v>
      </c>
      <c r="J900" s="7" t="n">
        <v>0.678472222222222</v>
      </c>
      <c r="K900" s="7" t="n">
        <v>0.684722222222222</v>
      </c>
      <c r="L900" s="77"/>
      <c r="M900" s="78" t="s">
        <v>3594</v>
      </c>
    </row>
    <row r="901" customFormat="false" ht="15" hidden="false" customHeight="false" outlineLevel="0" collapsed="false">
      <c r="A901" s="70" t="n">
        <v>44261</v>
      </c>
      <c r="B901" s="9" t="s">
        <v>3596</v>
      </c>
      <c r="C901" s="71" t="n">
        <v>400</v>
      </c>
      <c r="D901" s="72" t="s">
        <v>821</v>
      </c>
      <c r="E901" s="73" t="s">
        <v>3597</v>
      </c>
      <c r="F901" s="75" t="s">
        <v>233</v>
      </c>
      <c r="G901" s="75" t="s">
        <v>876</v>
      </c>
      <c r="H901" s="75" t="s">
        <v>2313</v>
      </c>
      <c r="I901" s="104" t="s">
        <v>80</v>
      </c>
      <c r="J901" s="7" t="n">
        <v>0.490972222222222</v>
      </c>
      <c r="K901" s="7" t="n">
        <v>0.520138888888889</v>
      </c>
      <c r="L901" s="77"/>
      <c r="M901" s="78" t="s">
        <v>3598</v>
      </c>
    </row>
    <row r="902" customFormat="false" ht="15" hidden="false" customHeight="false" outlineLevel="0" collapsed="false">
      <c r="A902" s="70" t="n">
        <v>44261</v>
      </c>
      <c r="B902" s="9" t="s">
        <v>3599</v>
      </c>
      <c r="C902" s="71" t="n">
        <v>300</v>
      </c>
      <c r="D902" s="72" t="s">
        <v>821</v>
      </c>
      <c r="E902" s="73" t="s">
        <v>3600</v>
      </c>
      <c r="F902" s="75" t="s">
        <v>233</v>
      </c>
      <c r="G902" s="75" t="s">
        <v>159</v>
      </c>
      <c r="H902" s="75" t="s">
        <v>2313</v>
      </c>
      <c r="I902" s="104" t="s">
        <v>80</v>
      </c>
      <c r="J902" s="7" t="n">
        <v>0.551388888888889</v>
      </c>
      <c r="K902" s="7" t="n">
        <v>0.592361111111111</v>
      </c>
      <c r="L902" s="77"/>
      <c r="M902" s="78" t="s">
        <v>3601</v>
      </c>
    </row>
    <row r="903" customFormat="false" ht="15" hidden="false" customHeight="false" outlineLevel="0" collapsed="false">
      <c r="A903" s="70" t="n">
        <v>44261</v>
      </c>
      <c r="B903" s="9" t="s">
        <v>3602</v>
      </c>
      <c r="C903" s="71" t="n">
        <v>350</v>
      </c>
      <c r="D903" s="72" t="s">
        <v>821</v>
      </c>
      <c r="E903" s="73" t="s">
        <v>3603</v>
      </c>
      <c r="F903" s="75" t="s">
        <v>233</v>
      </c>
      <c r="G903" s="75" t="s">
        <v>100</v>
      </c>
      <c r="H903" s="75" t="s">
        <v>2313</v>
      </c>
      <c r="I903" s="104" t="s">
        <v>80</v>
      </c>
      <c r="J903" s="7" t="n">
        <v>0.658333333333333</v>
      </c>
      <c r="K903" s="7" t="n">
        <v>0.670138888888889</v>
      </c>
      <c r="L903" s="77"/>
      <c r="M903" s="78" t="s">
        <v>3604</v>
      </c>
    </row>
    <row r="904" customFormat="false" ht="15" hidden="false" customHeight="false" outlineLevel="0" collapsed="false">
      <c r="A904" s="70" t="n">
        <v>44261</v>
      </c>
      <c r="B904" s="9" t="s">
        <v>3605</v>
      </c>
      <c r="C904" s="71" t="n">
        <v>380</v>
      </c>
      <c r="D904" s="72" t="s">
        <v>821</v>
      </c>
      <c r="E904" s="73" t="s">
        <v>3606</v>
      </c>
      <c r="F904" s="75" t="s">
        <v>3607</v>
      </c>
      <c r="G904" s="75" t="s">
        <v>100</v>
      </c>
      <c r="H904" s="75" t="s">
        <v>2313</v>
      </c>
      <c r="I904" s="104" t="s">
        <v>80</v>
      </c>
      <c r="J904" s="7" t="n">
        <v>0.690277777777778</v>
      </c>
      <c r="K904" s="7" t="n">
        <v>0.697222222222222</v>
      </c>
      <c r="L904" s="77"/>
      <c r="M904" s="78" t="s">
        <v>3608</v>
      </c>
    </row>
    <row r="905" customFormat="false" ht="15" hidden="false" customHeight="false" outlineLevel="0" collapsed="false">
      <c r="A905" s="70" t="n">
        <v>44263</v>
      </c>
      <c r="B905" s="9" t="s">
        <v>3613</v>
      </c>
      <c r="C905" s="71" t="n">
        <v>400</v>
      </c>
      <c r="D905" s="72" t="s">
        <v>104</v>
      </c>
      <c r="E905" s="73" t="s">
        <v>3614</v>
      </c>
      <c r="F905" s="75"/>
      <c r="G905" s="75" t="s">
        <v>113</v>
      </c>
      <c r="H905" s="75" t="s">
        <v>2313</v>
      </c>
      <c r="I905" s="104" t="s">
        <v>80</v>
      </c>
      <c r="J905" s="7" t="n">
        <v>0.3375</v>
      </c>
      <c r="K905" s="7" t="n">
        <v>0.367361111111111</v>
      </c>
      <c r="L905" s="77"/>
      <c r="M905" s="78" t="s">
        <v>3615</v>
      </c>
    </row>
    <row r="906" customFormat="false" ht="15" hidden="false" customHeight="false" outlineLevel="0" collapsed="false">
      <c r="A906" s="70" t="n">
        <v>44263</v>
      </c>
      <c r="B906" s="9" t="s">
        <v>3616</v>
      </c>
      <c r="C906" s="71" t="n">
        <v>400</v>
      </c>
      <c r="D906" s="72" t="s">
        <v>104</v>
      </c>
      <c r="E906" s="73" t="s">
        <v>3617</v>
      </c>
      <c r="F906" s="75"/>
      <c r="G906" s="75" t="s">
        <v>131</v>
      </c>
      <c r="H906" s="75" t="s">
        <v>2313</v>
      </c>
      <c r="I906" s="104" t="s">
        <v>80</v>
      </c>
      <c r="J906" s="7" t="n">
        <v>0.450694444444444</v>
      </c>
      <c r="K906" s="7" t="n">
        <v>0.502083333333333</v>
      </c>
      <c r="L906" s="77"/>
      <c r="M906" s="78" t="s">
        <v>3618</v>
      </c>
    </row>
    <row r="907" customFormat="false" ht="15" hidden="false" customHeight="false" outlineLevel="0" collapsed="false">
      <c r="A907" s="70" t="n">
        <v>44263</v>
      </c>
      <c r="B907" s="9" t="s">
        <v>3619</v>
      </c>
      <c r="C907" s="71" t="n">
        <v>300</v>
      </c>
      <c r="D907" s="72" t="s">
        <v>104</v>
      </c>
      <c r="E907" s="73" t="s">
        <v>3620</v>
      </c>
      <c r="F907" s="75"/>
      <c r="G907" s="75" t="s">
        <v>131</v>
      </c>
      <c r="H907" s="75" t="s">
        <v>2313</v>
      </c>
      <c r="I907" s="104" t="s">
        <v>80</v>
      </c>
      <c r="J907" s="7" t="n">
        <v>0.539583333333333</v>
      </c>
      <c r="K907" s="7" t="n">
        <v>0.547916666666667</v>
      </c>
      <c r="L907" s="77"/>
      <c r="M907" s="78" t="s">
        <v>3621</v>
      </c>
    </row>
    <row r="908" customFormat="false" ht="15" hidden="false" customHeight="false" outlineLevel="0" collapsed="false">
      <c r="A908" s="70" t="n">
        <v>44263</v>
      </c>
      <c r="B908" s="9" t="s">
        <v>3622</v>
      </c>
      <c r="C908" s="120" t="n">
        <v>370</v>
      </c>
      <c r="D908" s="137" t="s">
        <v>104</v>
      </c>
      <c r="E908" s="73" t="s">
        <v>3623</v>
      </c>
      <c r="F908" s="75"/>
      <c r="G908" s="75" t="s">
        <v>187</v>
      </c>
      <c r="H908" s="75" t="s">
        <v>2313</v>
      </c>
      <c r="I908" s="104" t="s">
        <v>80</v>
      </c>
      <c r="J908" s="7" t="n">
        <v>0.615972222222222</v>
      </c>
      <c r="K908" s="7" t="n">
        <v>0.638194444444444</v>
      </c>
      <c r="L908" s="77"/>
      <c r="M908" s="78" t="s">
        <v>3624</v>
      </c>
    </row>
    <row r="909" customFormat="false" ht="15" hidden="false" customHeight="false" outlineLevel="0" collapsed="false">
      <c r="A909" s="70" t="n">
        <v>44264</v>
      </c>
      <c r="B909" s="9" t="s">
        <v>3628</v>
      </c>
      <c r="C909" s="71" t="n">
        <v>250</v>
      </c>
      <c r="D909" s="72" t="s">
        <v>77</v>
      </c>
      <c r="E909" s="73" t="s">
        <v>2881</v>
      </c>
      <c r="F909" s="75"/>
      <c r="G909" s="75" t="s">
        <v>187</v>
      </c>
      <c r="H909" s="75" t="s">
        <v>2313</v>
      </c>
      <c r="I909" s="104" t="s">
        <v>80</v>
      </c>
      <c r="J909" s="7" t="n">
        <v>0.449305555555556</v>
      </c>
      <c r="K909" s="7" t="n">
        <v>0.454166666666667</v>
      </c>
      <c r="L909" s="77"/>
      <c r="M909" s="78" t="s">
        <v>2882</v>
      </c>
    </row>
    <row r="910" customFormat="false" ht="15" hidden="false" customHeight="false" outlineLevel="0" collapsed="false">
      <c r="A910" s="70" t="n">
        <v>44264</v>
      </c>
      <c r="B910" s="9" t="s">
        <v>3629</v>
      </c>
      <c r="C910" s="71" t="n">
        <v>400</v>
      </c>
      <c r="D910" s="72" t="s">
        <v>104</v>
      </c>
      <c r="E910" s="73" t="s">
        <v>3630</v>
      </c>
      <c r="F910" s="75"/>
      <c r="G910" s="75" t="s">
        <v>131</v>
      </c>
      <c r="H910" s="75" t="s">
        <v>2313</v>
      </c>
      <c r="I910" s="104" t="s">
        <v>80</v>
      </c>
      <c r="J910" s="7" t="n">
        <v>0.605555555555555</v>
      </c>
      <c r="K910" s="7" t="n">
        <v>0.634722222222222</v>
      </c>
      <c r="L910" s="77"/>
      <c r="M910" s="78" t="s">
        <v>3631</v>
      </c>
    </row>
    <row r="911" customFormat="false" ht="15" hidden="false" customHeight="false" outlineLevel="0" collapsed="false">
      <c r="A911" s="70" t="n">
        <v>44264</v>
      </c>
      <c r="B911" s="9" t="s">
        <v>3629</v>
      </c>
      <c r="C911" s="120" t="n">
        <v>400</v>
      </c>
      <c r="D911" s="137" t="s">
        <v>104</v>
      </c>
      <c r="E911" s="73" t="s">
        <v>3632</v>
      </c>
      <c r="F911" s="75"/>
      <c r="G911" s="75" t="s">
        <v>131</v>
      </c>
      <c r="H911" s="75" t="s">
        <v>2313</v>
      </c>
      <c r="I911" s="104" t="s">
        <v>80</v>
      </c>
      <c r="J911" s="7" t="n">
        <v>0.658333333333333</v>
      </c>
      <c r="K911" s="7" t="n">
        <v>0.660416666666667</v>
      </c>
      <c r="L911" s="77"/>
      <c r="M911" s="78" t="s">
        <v>3633</v>
      </c>
    </row>
    <row r="912" customFormat="false" ht="15" hidden="false" customHeight="false" outlineLevel="0" collapsed="false">
      <c r="A912" s="70" t="n">
        <v>44264</v>
      </c>
      <c r="B912" s="9" t="s">
        <v>3634</v>
      </c>
      <c r="C912" s="120" t="n">
        <v>350</v>
      </c>
      <c r="D912" s="137" t="s">
        <v>104</v>
      </c>
      <c r="E912" s="73" t="s">
        <v>3635</v>
      </c>
      <c r="F912" s="75" t="s">
        <v>3636</v>
      </c>
      <c r="G912" s="75" t="s">
        <v>183</v>
      </c>
      <c r="H912" s="75" t="s">
        <v>2313</v>
      </c>
      <c r="I912" s="104" t="s">
        <v>80</v>
      </c>
      <c r="J912" s="7" t="n">
        <v>0.727083333333333</v>
      </c>
      <c r="K912" s="7" t="n">
        <v>0.769444444444444</v>
      </c>
      <c r="L912" s="77"/>
      <c r="M912" s="78" t="s">
        <v>3637</v>
      </c>
    </row>
    <row r="913" customFormat="false" ht="15" hidden="false" customHeight="false" outlineLevel="0" collapsed="false">
      <c r="A913" s="70" t="n">
        <v>44264</v>
      </c>
      <c r="B913" s="9" t="s">
        <v>3634</v>
      </c>
      <c r="C913" s="120" t="n">
        <v>350</v>
      </c>
      <c r="D913" s="137" t="s">
        <v>104</v>
      </c>
      <c r="E913" s="73" t="s">
        <v>3635</v>
      </c>
      <c r="F913" s="75" t="s">
        <v>3636</v>
      </c>
      <c r="G913" s="75" t="s">
        <v>183</v>
      </c>
      <c r="H913" s="75" t="s">
        <v>2313</v>
      </c>
      <c r="I913" s="104" t="s">
        <v>80</v>
      </c>
      <c r="J913" s="7" t="n">
        <v>0.804166666666667</v>
      </c>
      <c r="K913" s="7" t="n">
        <v>0.809722222222222</v>
      </c>
      <c r="L913" s="77"/>
      <c r="M913" s="78" t="s">
        <v>3637</v>
      </c>
    </row>
    <row r="914" customFormat="false" ht="15" hidden="false" customHeight="false" outlineLevel="0" collapsed="false">
      <c r="A914" s="70" t="n">
        <v>44265</v>
      </c>
      <c r="B914" s="9" t="s">
        <v>1670</v>
      </c>
      <c r="C914" s="71" t="n">
        <v>250</v>
      </c>
      <c r="D914" s="72" t="s">
        <v>898</v>
      </c>
      <c r="E914" s="73" t="s">
        <v>3639</v>
      </c>
      <c r="F914" s="75" t="s">
        <v>1672</v>
      </c>
      <c r="G914" s="75" t="s">
        <v>131</v>
      </c>
      <c r="H914" s="75" t="s">
        <v>2313</v>
      </c>
      <c r="I914" s="104" t="s">
        <v>80</v>
      </c>
      <c r="J914" s="7" t="n">
        <v>0.654166666666667</v>
      </c>
      <c r="K914" s="7" t="n">
        <v>0.663194444444444</v>
      </c>
      <c r="L914" s="77"/>
      <c r="M914" s="78" t="s">
        <v>3640</v>
      </c>
    </row>
    <row r="915" customFormat="false" ht="15" hidden="false" customHeight="false" outlineLevel="0" collapsed="false">
      <c r="A915" s="70" t="n">
        <v>44265</v>
      </c>
      <c r="B915" s="9" t="s">
        <v>1670</v>
      </c>
      <c r="C915" s="120" t="n">
        <v>300</v>
      </c>
      <c r="D915" s="137" t="s">
        <v>898</v>
      </c>
      <c r="E915" s="73" t="s">
        <v>2789</v>
      </c>
      <c r="F915" s="75" t="s">
        <v>1672</v>
      </c>
      <c r="G915" s="75" t="s">
        <v>131</v>
      </c>
      <c r="H915" s="75" t="s">
        <v>2313</v>
      </c>
      <c r="I915" s="104" t="s">
        <v>80</v>
      </c>
      <c r="J915" s="7" t="n">
        <v>0.680555555555555</v>
      </c>
      <c r="K915" s="7" t="n">
        <v>0.680555555555555</v>
      </c>
      <c r="L915" s="77"/>
      <c r="M915" s="78" t="s">
        <v>2790</v>
      </c>
    </row>
    <row r="916" customFormat="false" ht="15" hidden="false" customHeight="false" outlineLevel="0" collapsed="false">
      <c r="A916" s="70" t="n">
        <v>44265</v>
      </c>
      <c r="B916" s="9" t="s">
        <v>3641</v>
      </c>
      <c r="C916" s="120" t="n">
        <v>300</v>
      </c>
      <c r="D916" s="137" t="s">
        <v>104</v>
      </c>
      <c r="E916" s="73" t="s">
        <v>3642</v>
      </c>
      <c r="F916" s="75"/>
      <c r="G916" s="75" t="s">
        <v>187</v>
      </c>
      <c r="H916" s="75" t="s">
        <v>2313</v>
      </c>
      <c r="I916" s="104" t="s">
        <v>80</v>
      </c>
      <c r="J916" s="7" t="n">
        <v>0.438194444444444</v>
      </c>
      <c r="K916" s="7" t="n">
        <v>0.438194444444444</v>
      </c>
      <c r="L916" s="77"/>
      <c r="M916" s="78" t="s">
        <v>3643</v>
      </c>
    </row>
    <row r="917" customFormat="false" ht="15" hidden="false" customHeight="false" outlineLevel="0" collapsed="false">
      <c r="A917" s="70" t="n">
        <v>44265</v>
      </c>
      <c r="B917" s="9" t="s">
        <v>1670</v>
      </c>
      <c r="C917" s="120" t="n">
        <v>300</v>
      </c>
      <c r="D917" s="137" t="s">
        <v>104</v>
      </c>
      <c r="E917" s="73" t="s">
        <v>2787</v>
      </c>
      <c r="F917" s="75" t="s">
        <v>1672</v>
      </c>
      <c r="G917" s="75" t="s">
        <v>131</v>
      </c>
      <c r="H917" s="75" t="s">
        <v>2313</v>
      </c>
      <c r="I917" s="104" t="s">
        <v>80</v>
      </c>
      <c r="J917" s="7" t="n">
        <v>0.466666666666667</v>
      </c>
      <c r="K917" s="7" t="n">
        <v>0.496527777777778</v>
      </c>
      <c r="L917" s="77"/>
      <c r="M917" s="78" t="s">
        <v>2788</v>
      </c>
    </row>
    <row r="918" customFormat="false" ht="15" hidden="false" customHeight="false" outlineLevel="0" collapsed="false">
      <c r="A918" s="70" t="n">
        <v>44265</v>
      </c>
      <c r="B918" s="9" t="s">
        <v>3644</v>
      </c>
      <c r="C918" s="120" t="n">
        <v>300</v>
      </c>
      <c r="D918" s="137" t="s">
        <v>104</v>
      </c>
      <c r="E918" s="73" t="s">
        <v>3645</v>
      </c>
      <c r="F918" s="75"/>
      <c r="G918" s="75" t="s">
        <v>183</v>
      </c>
      <c r="H918" s="75" t="s">
        <v>2313</v>
      </c>
      <c r="I918" s="104" t="s">
        <v>80</v>
      </c>
      <c r="J918" s="7" t="n">
        <v>0.518055555555556</v>
      </c>
      <c r="K918" s="7" t="n">
        <v>0.55</v>
      </c>
      <c r="L918" s="77"/>
      <c r="M918" s="78" t="s">
        <v>3646</v>
      </c>
    </row>
    <row r="919" customFormat="false" ht="15" hidden="false" customHeight="false" outlineLevel="0" collapsed="false">
      <c r="A919" s="70" t="n">
        <v>44265</v>
      </c>
      <c r="B919" s="9" t="s">
        <v>3647</v>
      </c>
      <c r="C919" s="120" t="n">
        <v>300</v>
      </c>
      <c r="D919" s="137" t="s">
        <v>104</v>
      </c>
      <c r="E919" s="73" t="s">
        <v>3648</v>
      </c>
      <c r="F919" s="75" t="s">
        <v>134</v>
      </c>
      <c r="G919" s="75" t="s">
        <v>131</v>
      </c>
      <c r="H919" s="75" t="s">
        <v>2313</v>
      </c>
      <c r="I919" s="104" t="s">
        <v>80</v>
      </c>
      <c r="J919" s="7" t="n">
        <v>0.611805555555556</v>
      </c>
      <c r="K919" s="7" t="n">
        <v>0.636111111111111</v>
      </c>
      <c r="L919" s="77"/>
      <c r="M919" s="78" t="s">
        <v>3649</v>
      </c>
    </row>
    <row r="920" customFormat="false" ht="15" hidden="false" customHeight="false" outlineLevel="0" collapsed="false">
      <c r="A920" s="70" t="n">
        <v>44265</v>
      </c>
      <c r="B920" s="9" t="s">
        <v>3650</v>
      </c>
      <c r="C920" s="120" t="n">
        <v>300</v>
      </c>
      <c r="D920" s="137" t="s">
        <v>104</v>
      </c>
      <c r="E920" s="73" t="s">
        <v>3651</v>
      </c>
      <c r="F920" s="75"/>
      <c r="G920" s="75" t="s">
        <v>183</v>
      </c>
      <c r="H920" s="75" t="s">
        <v>2313</v>
      </c>
      <c r="I920" s="104" t="s">
        <v>80</v>
      </c>
      <c r="J920" s="7" t="n">
        <v>0.734027777777778</v>
      </c>
      <c r="K920" s="7" t="n">
        <v>0.759027777777778</v>
      </c>
      <c r="L920" s="77"/>
      <c r="M920" s="78" t="s">
        <v>3652</v>
      </c>
    </row>
    <row r="921" customFormat="false" ht="15" hidden="false" customHeight="false" outlineLevel="0" collapsed="false">
      <c r="A921" s="70" t="n">
        <v>44266</v>
      </c>
      <c r="B921" s="9" t="s">
        <v>3485</v>
      </c>
      <c r="C921" s="71" t="n">
        <v>250</v>
      </c>
      <c r="D921" s="72" t="s">
        <v>821</v>
      </c>
      <c r="E921" s="73" t="s">
        <v>3656</v>
      </c>
      <c r="F921" s="75"/>
      <c r="G921" s="75" t="s">
        <v>159</v>
      </c>
      <c r="H921" s="75" t="s">
        <v>2313</v>
      </c>
      <c r="I921" s="104" t="s">
        <v>80</v>
      </c>
      <c r="J921" s="7" t="n">
        <v>0.418055555555556</v>
      </c>
      <c r="K921" s="7" t="n">
        <v>0.425</v>
      </c>
      <c r="L921" s="77"/>
      <c r="M921" s="78" t="s">
        <v>3657</v>
      </c>
      <c r="N921" s="0" t="s">
        <v>3658</v>
      </c>
    </row>
    <row r="922" customFormat="false" ht="15" hidden="false" customHeight="false" outlineLevel="0" collapsed="false">
      <c r="A922" s="70" t="n">
        <v>44266</v>
      </c>
      <c r="B922" s="9" t="s">
        <v>1459</v>
      </c>
      <c r="C922" s="71" t="n">
        <v>250</v>
      </c>
      <c r="D922" s="72" t="s">
        <v>821</v>
      </c>
      <c r="E922" s="73" t="s">
        <v>1460</v>
      </c>
      <c r="F922" s="75" t="s">
        <v>1461</v>
      </c>
      <c r="G922" s="75" t="s">
        <v>159</v>
      </c>
      <c r="H922" s="75" t="s">
        <v>2313</v>
      </c>
      <c r="I922" s="104" t="s">
        <v>80</v>
      </c>
      <c r="J922" s="7" t="n">
        <v>0.440972222222222</v>
      </c>
      <c r="K922" s="7" t="n">
        <v>0.440972222222222</v>
      </c>
      <c r="L922" s="77"/>
      <c r="M922" s="78" t="s">
        <v>1462</v>
      </c>
      <c r="N922" s="0" t="s">
        <v>898</v>
      </c>
    </row>
    <row r="923" customFormat="false" ht="15" hidden="false" customHeight="false" outlineLevel="0" collapsed="false">
      <c r="A923" s="70" t="n">
        <v>44267</v>
      </c>
      <c r="B923" s="9" t="s">
        <v>3660</v>
      </c>
      <c r="C923" s="71" t="n">
        <v>200</v>
      </c>
      <c r="D923" s="72" t="s">
        <v>104</v>
      </c>
      <c r="E923" s="73" t="s">
        <v>3661</v>
      </c>
      <c r="F923" s="75"/>
      <c r="G923" s="75" t="s">
        <v>187</v>
      </c>
      <c r="H923" s="75" t="s">
        <v>2313</v>
      </c>
      <c r="I923" s="104" t="s">
        <v>80</v>
      </c>
      <c r="J923" s="7" t="n">
        <v>0.659027777777778</v>
      </c>
      <c r="K923" s="7" t="n">
        <v>0.66875</v>
      </c>
      <c r="L923" s="77"/>
      <c r="M923" s="78" t="s">
        <v>3662</v>
      </c>
    </row>
    <row r="924" customFormat="false" ht="15" hidden="false" customHeight="false" outlineLevel="0" collapsed="false">
      <c r="A924" s="70" t="n">
        <v>44267</v>
      </c>
      <c r="B924" s="9" t="s">
        <v>208</v>
      </c>
      <c r="C924" s="120" t="n">
        <v>300</v>
      </c>
      <c r="D924" s="137" t="s">
        <v>104</v>
      </c>
      <c r="E924" s="73" t="s">
        <v>3663</v>
      </c>
      <c r="F924" s="75"/>
      <c r="G924" s="75" t="s">
        <v>85</v>
      </c>
      <c r="H924" s="75" t="s">
        <v>2313</v>
      </c>
      <c r="I924" s="104" t="s">
        <v>80</v>
      </c>
      <c r="J924" s="7" t="n">
        <v>0.739583333333333</v>
      </c>
      <c r="K924" s="7" t="n">
        <v>0.747916666666667</v>
      </c>
      <c r="L924" s="77"/>
      <c r="M924" s="78" t="s">
        <v>3665</v>
      </c>
    </row>
    <row r="925" customFormat="false" ht="15" hidden="false" customHeight="false" outlineLevel="0" collapsed="false">
      <c r="A925" s="70" t="n">
        <v>44268</v>
      </c>
      <c r="B925" s="9" t="s">
        <v>1602</v>
      </c>
      <c r="C925" s="71" t="n">
        <v>400</v>
      </c>
      <c r="D925" s="72" t="s">
        <v>104</v>
      </c>
      <c r="E925" s="73" t="s">
        <v>805</v>
      </c>
      <c r="F925" s="75"/>
      <c r="G925" s="75" t="s">
        <v>79</v>
      </c>
      <c r="H925" s="75" t="s">
        <v>2313</v>
      </c>
      <c r="I925" s="104" t="s">
        <v>80</v>
      </c>
      <c r="J925" s="7" t="n">
        <v>0.516666666666667</v>
      </c>
      <c r="K925" s="7" t="n">
        <v>0.523611111111111</v>
      </c>
      <c r="L925" s="77"/>
      <c r="M925" s="78" t="s">
        <v>806</v>
      </c>
    </row>
    <row r="926" customFormat="false" ht="15" hidden="false" customHeight="false" outlineLevel="0" collapsed="false">
      <c r="A926" s="70" t="n">
        <v>44268</v>
      </c>
      <c r="B926" s="9" t="s">
        <v>3669</v>
      </c>
      <c r="C926" s="71" t="n">
        <v>300</v>
      </c>
      <c r="D926" s="72" t="s">
        <v>104</v>
      </c>
      <c r="E926" s="73" t="s">
        <v>3670</v>
      </c>
      <c r="F926" s="75"/>
      <c r="G926" s="75" t="s">
        <v>113</v>
      </c>
      <c r="H926" s="75" t="s">
        <v>2313</v>
      </c>
      <c r="I926" s="104" t="s">
        <v>80</v>
      </c>
      <c r="J926" s="7" t="n">
        <v>0.606944444444444</v>
      </c>
      <c r="K926" s="7" t="n">
        <v>0.629166666666667</v>
      </c>
      <c r="L926" s="77"/>
      <c r="M926" s="78" t="s">
        <v>3671</v>
      </c>
    </row>
    <row r="927" customFormat="false" ht="15" hidden="false" customHeight="false" outlineLevel="0" collapsed="false">
      <c r="A927" s="70" t="n">
        <v>44268</v>
      </c>
      <c r="B927" s="9" t="s">
        <v>504</v>
      </c>
      <c r="C927" s="71" t="n">
        <v>350</v>
      </c>
      <c r="D927" s="72" t="s">
        <v>104</v>
      </c>
      <c r="E927" s="73" t="s">
        <v>2579</v>
      </c>
      <c r="F927" s="75"/>
      <c r="G927" s="75" t="s">
        <v>113</v>
      </c>
      <c r="H927" s="75" t="s">
        <v>2313</v>
      </c>
      <c r="I927" s="104" t="s">
        <v>80</v>
      </c>
      <c r="J927" s="7" t="n">
        <v>0.665972222222222</v>
      </c>
      <c r="K927" s="7" t="n">
        <v>0.671527777777778</v>
      </c>
      <c r="L927" s="77"/>
      <c r="M927" s="78" t="s">
        <v>2580</v>
      </c>
    </row>
    <row r="928" customFormat="false" ht="15" hidden="false" customHeight="false" outlineLevel="0" collapsed="false">
      <c r="A928" s="70" t="n">
        <v>44271</v>
      </c>
      <c r="B928" s="9" t="s">
        <v>3058</v>
      </c>
      <c r="C928" s="71" t="n">
        <v>450</v>
      </c>
      <c r="D928" s="72" t="s">
        <v>821</v>
      </c>
      <c r="E928" s="73" t="s">
        <v>2643</v>
      </c>
      <c r="F928" s="75" t="s">
        <v>2644</v>
      </c>
      <c r="G928" s="75" t="s">
        <v>79</v>
      </c>
      <c r="H928" s="75" t="s">
        <v>2313</v>
      </c>
      <c r="I928" s="104" t="s">
        <v>80</v>
      </c>
      <c r="J928" s="7" t="n">
        <v>0.625694444444444</v>
      </c>
      <c r="K928" s="7" t="n">
        <v>0.630555555555556</v>
      </c>
      <c r="L928" s="77"/>
      <c r="M928" s="78" t="s">
        <v>2645</v>
      </c>
    </row>
    <row r="929" customFormat="false" ht="15" hidden="false" customHeight="false" outlineLevel="0" collapsed="false">
      <c r="A929" s="70" t="n">
        <v>44272</v>
      </c>
      <c r="B929" s="9" t="s">
        <v>2573</v>
      </c>
      <c r="C929" s="71" t="n">
        <v>450</v>
      </c>
      <c r="D929" s="72" t="s">
        <v>821</v>
      </c>
      <c r="E929" s="73" t="s">
        <v>3678</v>
      </c>
      <c r="F929" s="75" t="s">
        <v>233</v>
      </c>
      <c r="G929" s="75" t="s">
        <v>314</v>
      </c>
      <c r="H929" s="75" t="s">
        <v>2313</v>
      </c>
      <c r="I929" s="104" t="s">
        <v>80</v>
      </c>
      <c r="J929" s="7" t="n">
        <v>0.54375</v>
      </c>
      <c r="K929" s="7" t="n">
        <v>0.564583333333333</v>
      </c>
      <c r="L929" s="77"/>
      <c r="M929" s="78" t="s">
        <v>3679</v>
      </c>
    </row>
    <row r="930" customFormat="false" ht="15" hidden="false" customHeight="false" outlineLevel="0" collapsed="false">
      <c r="A930" s="70" t="n">
        <v>44272</v>
      </c>
      <c r="B930" s="9" t="s">
        <v>204</v>
      </c>
      <c r="C930" s="71" t="n">
        <v>500</v>
      </c>
      <c r="D930" s="72" t="s">
        <v>104</v>
      </c>
      <c r="E930" s="73" t="s">
        <v>205</v>
      </c>
      <c r="F930" s="75" t="s">
        <v>204</v>
      </c>
      <c r="G930" s="75" t="s">
        <v>79</v>
      </c>
      <c r="H930" s="75" t="s">
        <v>2313</v>
      </c>
      <c r="I930" s="104" t="s">
        <v>80</v>
      </c>
      <c r="J930" s="7" t="n">
        <v>0.320138888888889</v>
      </c>
      <c r="K930" s="7" t="n">
        <v>0.352777777777778</v>
      </c>
      <c r="L930" s="77"/>
      <c r="M930" s="78" t="s">
        <v>207</v>
      </c>
    </row>
    <row r="931" customFormat="false" ht="15" hidden="false" customHeight="false" outlineLevel="0" collapsed="false">
      <c r="A931" s="70" t="n">
        <v>44272</v>
      </c>
      <c r="B931" s="9" t="s">
        <v>3680</v>
      </c>
      <c r="C931" s="71" t="n">
        <v>300</v>
      </c>
      <c r="D931" s="72" t="s">
        <v>104</v>
      </c>
      <c r="E931" s="73" t="s">
        <v>3681</v>
      </c>
      <c r="F931" s="75"/>
      <c r="G931" s="75" t="s">
        <v>113</v>
      </c>
      <c r="H931" s="75" t="s">
        <v>2313</v>
      </c>
      <c r="I931" s="104" t="s">
        <v>80</v>
      </c>
      <c r="J931" s="7" t="n">
        <v>0.616666666666667</v>
      </c>
      <c r="K931" s="7" t="n">
        <v>0.670138888888889</v>
      </c>
      <c r="L931" s="77"/>
      <c r="M931" s="78" t="s">
        <v>3682</v>
      </c>
    </row>
    <row r="932" customFormat="false" ht="15" hidden="false" customHeight="false" outlineLevel="0" collapsed="false">
      <c r="A932" s="70" t="n">
        <v>44273</v>
      </c>
      <c r="B932" s="9" t="s">
        <v>3692</v>
      </c>
      <c r="C932" s="71" t="n">
        <v>550</v>
      </c>
      <c r="D932" s="72" t="s">
        <v>821</v>
      </c>
      <c r="E932" s="73" t="s">
        <v>3693</v>
      </c>
      <c r="F932" s="75" t="s">
        <v>3694</v>
      </c>
      <c r="G932" s="75" t="s">
        <v>79</v>
      </c>
      <c r="H932" s="75" t="s">
        <v>2313</v>
      </c>
      <c r="I932" s="104" t="s">
        <v>80</v>
      </c>
      <c r="J932" s="7" t="n">
        <v>0.402777777777778</v>
      </c>
      <c r="K932" s="7" t="n">
        <v>0.452777777777778</v>
      </c>
      <c r="L932" s="77"/>
      <c r="M932" s="78" t="s">
        <v>3695</v>
      </c>
    </row>
    <row r="933" customFormat="false" ht="15" hidden="false" customHeight="false" outlineLevel="0" collapsed="false">
      <c r="A933" s="70" t="n">
        <v>44273</v>
      </c>
      <c r="B933" s="9" t="s">
        <v>2970</v>
      </c>
      <c r="C933" s="71" t="n">
        <v>350</v>
      </c>
      <c r="D933" s="72" t="s">
        <v>821</v>
      </c>
      <c r="E933" s="73" t="s">
        <v>2971</v>
      </c>
      <c r="F933" s="75" t="s">
        <v>233</v>
      </c>
      <c r="G933" s="75" t="s">
        <v>100</v>
      </c>
      <c r="H933" s="75" t="s">
        <v>2313</v>
      </c>
      <c r="I933" s="104" t="s">
        <v>80</v>
      </c>
      <c r="J933" s="7" t="n">
        <v>0.670138888888889</v>
      </c>
      <c r="K933" s="7" t="n">
        <v>0.707638888888889</v>
      </c>
      <c r="L933" s="77"/>
      <c r="M933" s="78" t="s">
        <v>2973</v>
      </c>
    </row>
    <row r="934" customFormat="false" ht="15" hidden="false" customHeight="false" outlineLevel="0" collapsed="false">
      <c r="A934" s="70" t="n">
        <v>44275</v>
      </c>
      <c r="B934" s="9" t="s">
        <v>423</v>
      </c>
      <c r="C934" s="71" t="n">
        <v>300</v>
      </c>
      <c r="D934" s="72" t="s">
        <v>77</v>
      </c>
      <c r="E934" s="73" t="s">
        <v>3698</v>
      </c>
      <c r="F934" s="75"/>
      <c r="G934" s="75" t="s">
        <v>113</v>
      </c>
      <c r="H934" s="75" t="s">
        <v>2313</v>
      </c>
      <c r="I934" s="104" t="s">
        <v>80</v>
      </c>
      <c r="J934" s="7" t="n">
        <v>0.559722222222222</v>
      </c>
      <c r="K934" s="7" t="n">
        <v>0.645833333333333</v>
      </c>
      <c r="L934" s="77"/>
      <c r="M934" s="78" t="s">
        <v>3699</v>
      </c>
    </row>
    <row r="935" customFormat="false" ht="15" hidden="false" customHeight="false" outlineLevel="0" collapsed="false">
      <c r="A935" s="32" t="n">
        <v>44275</v>
      </c>
      <c r="B935" s="9" t="s">
        <v>2377</v>
      </c>
      <c r="C935" s="156" t="n">
        <v>400</v>
      </c>
      <c r="D935" s="137" t="s">
        <v>104</v>
      </c>
      <c r="E935" s="73" t="s">
        <v>2015</v>
      </c>
      <c r="F935" s="75"/>
      <c r="G935" s="75" t="s">
        <v>113</v>
      </c>
      <c r="H935" s="75" t="s">
        <v>2313</v>
      </c>
      <c r="I935" s="34" t="s">
        <v>80</v>
      </c>
      <c r="J935" s="7" t="n">
        <v>0.431944444444444</v>
      </c>
      <c r="K935" s="7" t="n">
        <v>0.443055555555556</v>
      </c>
      <c r="L935" s="77"/>
      <c r="M935" s="37" t="s">
        <v>2016</v>
      </c>
    </row>
    <row r="936" customFormat="false" ht="15" hidden="false" customHeight="false" outlineLevel="0" collapsed="false">
      <c r="A936" s="32" t="n">
        <v>44275</v>
      </c>
      <c r="B936" s="9" t="s">
        <v>2976</v>
      </c>
      <c r="C936" s="33" t="n">
        <v>300</v>
      </c>
      <c r="D936" s="72" t="s">
        <v>104</v>
      </c>
      <c r="E936" s="73" t="s">
        <v>3316</v>
      </c>
      <c r="F936" s="75"/>
      <c r="G936" s="75" t="s">
        <v>159</v>
      </c>
      <c r="H936" s="75" t="s">
        <v>2313</v>
      </c>
      <c r="I936" s="34" t="s">
        <v>80</v>
      </c>
      <c r="J936" s="7" t="n">
        <v>0.715972222222222</v>
      </c>
      <c r="K936" s="7" t="n">
        <v>0.771527777777778</v>
      </c>
      <c r="L936" s="77"/>
      <c r="M936" s="37" t="s">
        <v>3317</v>
      </c>
    </row>
    <row r="937" customFormat="false" ht="15" hidden="false" customHeight="false" outlineLevel="0" collapsed="false">
      <c r="A937" s="32" t="n">
        <v>44276</v>
      </c>
      <c r="B937" s="9" t="s">
        <v>3704</v>
      </c>
      <c r="C937" s="33" t="n">
        <v>400</v>
      </c>
      <c r="D937" s="72" t="s">
        <v>104</v>
      </c>
      <c r="E937" s="73" t="s">
        <v>3705</v>
      </c>
      <c r="F937" s="75" t="s">
        <v>3706</v>
      </c>
      <c r="G937" s="75" t="s">
        <v>79</v>
      </c>
      <c r="H937" s="75" t="s">
        <v>2313</v>
      </c>
      <c r="I937" s="34" t="s">
        <v>80</v>
      </c>
      <c r="J937" s="7" t="n">
        <v>0.870833333333333</v>
      </c>
      <c r="K937" s="7" t="n">
        <v>0.904861111111111</v>
      </c>
      <c r="L937" s="77"/>
      <c r="M937" s="37" t="s">
        <v>3707</v>
      </c>
    </row>
    <row r="938" customFormat="false" ht="15" hidden="false" customHeight="false" outlineLevel="0" collapsed="false">
      <c r="A938" s="70" t="n">
        <v>44277</v>
      </c>
      <c r="B938" s="9" t="s">
        <v>3709</v>
      </c>
      <c r="C938" s="71" t="n">
        <v>350</v>
      </c>
      <c r="D938" s="72" t="s">
        <v>821</v>
      </c>
      <c r="E938" s="73" t="s">
        <v>3710</v>
      </c>
      <c r="F938" s="75" t="s">
        <v>3711</v>
      </c>
      <c r="G938" s="75" t="s">
        <v>159</v>
      </c>
      <c r="H938" s="75" t="s">
        <v>2313</v>
      </c>
      <c r="I938" s="104" t="s">
        <v>80</v>
      </c>
      <c r="J938" s="7" t="n">
        <v>0.695138888888889</v>
      </c>
      <c r="K938" s="7" t="n">
        <v>0.705555555555556</v>
      </c>
      <c r="L938" s="77"/>
      <c r="M938" s="78" t="s">
        <v>3712</v>
      </c>
    </row>
    <row r="939" customFormat="false" ht="15" hidden="false" customHeight="false" outlineLevel="0" collapsed="false">
      <c r="A939" s="32" t="n">
        <v>44277</v>
      </c>
      <c r="B939" s="9" t="s">
        <v>3713</v>
      </c>
      <c r="C939" s="156" t="n">
        <v>380</v>
      </c>
      <c r="D939" s="137" t="s">
        <v>821</v>
      </c>
      <c r="E939" s="73" t="s">
        <v>3714</v>
      </c>
      <c r="F939" s="75" t="s">
        <v>3715</v>
      </c>
      <c r="G939" s="75" t="s">
        <v>187</v>
      </c>
      <c r="H939" s="75"/>
      <c r="I939" s="34" t="s">
        <v>72</v>
      </c>
      <c r="J939" s="7" t="n">
        <v>0.902083333333333</v>
      </c>
      <c r="K939" s="7" t="n">
        <v>0.902083333333333</v>
      </c>
      <c r="L939" s="77"/>
      <c r="M939" s="37" t="s">
        <v>3717</v>
      </c>
    </row>
    <row r="940" customFormat="false" ht="15" hidden="false" customHeight="false" outlineLevel="0" collapsed="false">
      <c r="A940" s="32" t="n">
        <v>44277</v>
      </c>
      <c r="B940" s="9" t="s">
        <v>1285</v>
      </c>
      <c r="C940" s="33" t="n">
        <v>350</v>
      </c>
      <c r="D940" s="72" t="s">
        <v>104</v>
      </c>
      <c r="E940" s="73" t="s">
        <v>3718</v>
      </c>
      <c r="F940" s="75"/>
      <c r="G940" s="75" t="s">
        <v>131</v>
      </c>
      <c r="H940" s="75" t="s">
        <v>2313</v>
      </c>
      <c r="I940" s="34" t="s">
        <v>80</v>
      </c>
      <c r="J940" s="7" t="n">
        <v>0.465277777777778</v>
      </c>
      <c r="K940" s="7" t="n">
        <v>0.492361111111111</v>
      </c>
      <c r="L940" s="77"/>
      <c r="M940" s="37" t="s">
        <v>3719</v>
      </c>
    </row>
    <row r="941" customFormat="false" ht="15" hidden="false" customHeight="false" outlineLevel="0" collapsed="false">
      <c r="A941" s="32" t="n">
        <v>44277</v>
      </c>
      <c r="B941" s="9" t="s">
        <v>2201</v>
      </c>
      <c r="C941" s="156" t="n">
        <v>350</v>
      </c>
      <c r="D941" s="137" t="s">
        <v>104</v>
      </c>
      <c r="E941" s="73" t="n">
        <v>20210322002</v>
      </c>
      <c r="F941" s="75"/>
      <c r="G941" s="75" t="s">
        <v>113</v>
      </c>
      <c r="H941" s="75" t="s">
        <v>2313</v>
      </c>
      <c r="I941" s="34" t="s">
        <v>80</v>
      </c>
      <c r="J941" s="7" t="n">
        <v>0.798611111111111</v>
      </c>
      <c r="K941" s="7" t="n">
        <v>0.830555555555556</v>
      </c>
      <c r="L941" s="77"/>
      <c r="M941" s="37" t="s">
        <v>3720</v>
      </c>
    </row>
    <row r="942" customFormat="false" ht="15" hidden="false" customHeight="false" outlineLevel="0" collapsed="false">
      <c r="A942" s="32" t="n">
        <v>44278</v>
      </c>
      <c r="B942" s="9" t="s">
        <v>3724</v>
      </c>
      <c r="C942" s="33" t="n">
        <v>300</v>
      </c>
      <c r="D942" s="72" t="s">
        <v>821</v>
      </c>
      <c r="E942" s="73" t="s">
        <v>3725</v>
      </c>
      <c r="F942" s="75" t="s">
        <v>3726</v>
      </c>
      <c r="G942" s="75" t="s">
        <v>159</v>
      </c>
      <c r="H942" s="75" t="s">
        <v>2313</v>
      </c>
      <c r="I942" s="34" t="s">
        <v>80</v>
      </c>
      <c r="J942" s="7" t="n">
        <v>0.722222222222222</v>
      </c>
      <c r="K942" s="7" t="n">
        <v>0.735416666666667</v>
      </c>
      <c r="L942" s="77"/>
      <c r="M942" s="37" t="s">
        <v>3727</v>
      </c>
    </row>
    <row r="943" customFormat="false" ht="15" hidden="false" customHeight="false" outlineLevel="0" collapsed="false">
      <c r="A943" s="32" t="n">
        <v>44278</v>
      </c>
      <c r="B943" s="9" t="s">
        <v>3728</v>
      </c>
      <c r="C943" s="33" t="n">
        <v>440</v>
      </c>
      <c r="D943" s="72" t="s">
        <v>821</v>
      </c>
      <c r="E943" s="73" t="s">
        <v>3729</v>
      </c>
      <c r="F943" s="75" t="s">
        <v>3730</v>
      </c>
      <c r="G943" s="75" t="s">
        <v>876</v>
      </c>
      <c r="H943" s="75" t="s">
        <v>2313</v>
      </c>
      <c r="I943" s="34" t="s">
        <v>80</v>
      </c>
      <c r="J943" s="7" t="n">
        <v>0.751388888888889</v>
      </c>
      <c r="K943" s="7" t="n">
        <v>0.790277777777778</v>
      </c>
      <c r="L943" s="77"/>
      <c r="M943" s="37" t="s">
        <v>3731</v>
      </c>
    </row>
    <row r="944" customFormat="false" ht="15" hidden="false" customHeight="false" outlineLevel="0" collapsed="false">
      <c r="A944" s="32" t="n">
        <v>44278</v>
      </c>
      <c r="B944" s="9" t="s">
        <v>3732</v>
      </c>
      <c r="C944" s="33" t="n">
        <v>300</v>
      </c>
      <c r="D944" s="72" t="s">
        <v>104</v>
      </c>
      <c r="E944" s="73" t="s">
        <v>1832</v>
      </c>
      <c r="F944" s="75"/>
      <c r="G944" s="75" t="s">
        <v>100</v>
      </c>
      <c r="H944" s="75" t="s">
        <v>2313</v>
      </c>
      <c r="I944" s="34" t="s">
        <v>80</v>
      </c>
      <c r="J944" s="7" t="n">
        <v>0.385416666666667</v>
      </c>
      <c r="K944" s="7" t="n">
        <v>0.39375</v>
      </c>
      <c r="L944" s="77"/>
      <c r="M944" s="37" t="s">
        <v>1833</v>
      </c>
    </row>
    <row r="945" customFormat="false" ht="15" hidden="false" customHeight="false" outlineLevel="0" collapsed="false">
      <c r="A945" s="32" t="n">
        <v>44278</v>
      </c>
      <c r="B945" s="9" t="s">
        <v>3733</v>
      </c>
      <c r="C945" s="33" t="n">
        <v>400</v>
      </c>
      <c r="D945" s="72" t="s">
        <v>104</v>
      </c>
      <c r="E945" s="73" t="s">
        <v>3734</v>
      </c>
      <c r="F945" s="75"/>
      <c r="G945" s="75" t="s">
        <v>79</v>
      </c>
      <c r="H945" s="75" t="s">
        <v>2313</v>
      </c>
      <c r="I945" s="34" t="s">
        <v>80</v>
      </c>
      <c r="J945" s="7" t="n">
        <v>0.480555555555556</v>
      </c>
      <c r="K945" s="7" t="n">
        <v>0.485416666666667</v>
      </c>
      <c r="L945" s="77"/>
      <c r="M945" s="37" t="s">
        <v>3735</v>
      </c>
    </row>
    <row r="946" customFormat="false" ht="15" hidden="false" customHeight="false" outlineLevel="0" collapsed="false">
      <c r="A946" s="70" t="n">
        <v>44278</v>
      </c>
      <c r="B946" s="9" t="s">
        <v>68</v>
      </c>
      <c r="C946" s="71" t="n">
        <v>450</v>
      </c>
      <c r="D946" s="72" t="s">
        <v>69</v>
      </c>
      <c r="E946" s="73" t="s">
        <v>70</v>
      </c>
      <c r="F946" s="75" t="s">
        <v>71</v>
      </c>
      <c r="G946" s="75" t="s">
        <v>113</v>
      </c>
      <c r="H946" s="75" t="s">
        <v>2313</v>
      </c>
      <c r="I946" s="104" t="s">
        <v>80</v>
      </c>
      <c r="J946" s="7" t="n">
        <v>0.579861111111111</v>
      </c>
      <c r="K946" s="7" t="n">
        <v>0.620833333333333</v>
      </c>
      <c r="L946" s="77"/>
      <c r="M946" s="78" t="s">
        <v>74</v>
      </c>
    </row>
    <row r="947" customFormat="false" ht="15" hidden="false" customHeight="false" outlineLevel="0" collapsed="false">
      <c r="A947" s="70" t="n">
        <v>44279</v>
      </c>
      <c r="B947" s="9" t="s">
        <v>3739</v>
      </c>
      <c r="C947" s="71" t="n">
        <v>300</v>
      </c>
      <c r="D947" s="72" t="s">
        <v>77</v>
      </c>
      <c r="E947" s="73" t="s">
        <v>3740</v>
      </c>
      <c r="F947" s="75"/>
      <c r="G947" s="75" t="s">
        <v>187</v>
      </c>
      <c r="H947" s="75" t="s">
        <v>2313</v>
      </c>
      <c r="I947" s="104" t="s">
        <v>80</v>
      </c>
      <c r="J947" s="7" t="n">
        <v>0.477777777777778</v>
      </c>
      <c r="K947" s="7" t="n">
        <v>0.488888888888889</v>
      </c>
      <c r="L947" s="77"/>
      <c r="M947" s="78" t="s">
        <v>3741</v>
      </c>
    </row>
    <row r="948" customFormat="false" ht="15" hidden="false" customHeight="false" outlineLevel="0" collapsed="false">
      <c r="A948" s="32" t="n">
        <v>44279</v>
      </c>
      <c r="B948" s="9" t="s">
        <v>1546</v>
      </c>
      <c r="C948" s="33" t="n">
        <v>300</v>
      </c>
      <c r="D948" s="72" t="s">
        <v>77</v>
      </c>
      <c r="E948" s="73" t="s">
        <v>1295</v>
      </c>
      <c r="F948" s="75"/>
      <c r="G948" s="75" t="s">
        <v>100</v>
      </c>
      <c r="H948" s="75" t="s">
        <v>2313</v>
      </c>
      <c r="I948" s="34" t="s">
        <v>80</v>
      </c>
      <c r="J948" s="7" t="n">
        <v>0.575694444444444</v>
      </c>
      <c r="K948" s="7" t="n">
        <v>0.604861111111111</v>
      </c>
      <c r="L948" s="77"/>
      <c r="M948" s="37" t="s">
        <v>1296</v>
      </c>
    </row>
    <row r="949" customFormat="false" ht="15" hidden="false" customHeight="false" outlineLevel="0" collapsed="false">
      <c r="A949" s="32" t="n">
        <v>44279</v>
      </c>
      <c r="B949" s="9" t="s">
        <v>3742</v>
      </c>
      <c r="C949" s="156" t="n">
        <v>300</v>
      </c>
      <c r="D949" s="137" t="s">
        <v>77</v>
      </c>
      <c r="E949" s="73" t="s">
        <v>3743</v>
      </c>
      <c r="F949" s="75"/>
      <c r="G949" s="75" t="s">
        <v>100</v>
      </c>
      <c r="H949" s="75" t="s">
        <v>2313</v>
      </c>
      <c r="I949" s="34" t="s">
        <v>80</v>
      </c>
      <c r="J949" s="7" t="n">
        <v>0.802083333333333</v>
      </c>
      <c r="K949" s="7" t="n">
        <v>0.815972222222222</v>
      </c>
      <c r="L949" s="77"/>
      <c r="M949" s="37" t="s">
        <v>3744</v>
      </c>
    </row>
    <row r="950" customFormat="false" ht="15" hidden="false" customHeight="false" outlineLevel="0" collapsed="false">
      <c r="A950" s="32" t="n">
        <v>44279</v>
      </c>
      <c r="B950" s="9" t="s">
        <v>1227</v>
      </c>
      <c r="C950" s="156" t="n">
        <v>650</v>
      </c>
      <c r="D950" s="137" t="s">
        <v>77</v>
      </c>
      <c r="E950" s="73" t="s">
        <v>3745</v>
      </c>
      <c r="F950" s="75"/>
      <c r="G950" s="75" t="s">
        <v>1227</v>
      </c>
      <c r="H950" s="75" t="s">
        <v>2313</v>
      </c>
      <c r="I950" s="34" t="s">
        <v>80</v>
      </c>
      <c r="J950" s="7" t="n">
        <v>0.865972222222222</v>
      </c>
      <c r="K950" s="7" t="n">
        <v>0.906944444444444</v>
      </c>
      <c r="L950" s="77"/>
      <c r="M950" s="37" t="s">
        <v>3746</v>
      </c>
    </row>
    <row r="951" customFormat="false" ht="15" hidden="false" customHeight="false" outlineLevel="0" collapsed="false">
      <c r="A951" s="32" t="n">
        <v>44280</v>
      </c>
      <c r="B951" s="9" t="s">
        <v>1250</v>
      </c>
      <c r="C951" s="33" t="n">
        <v>300</v>
      </c>
      <c r="D951" s="72" t="s">
        <v>77</v>
      </c>
      <c r="E951" s="73" t="s">
        <v>3752</v>
      </c>
      <c r="F951" s="75"/>
      <c r="G951" s="75" t="s">
        <v>100</v>
      </c>
      <c r="H951" s="75" t="s">
        <v>2313</v>
      </c>
      <c r="I951" s="34" t="s">
        <v>80</v>
      </c>
      <c r="J951" s="7" t="n">
        <v>0.629861111111111</v>
      </c>
      <c r="K951" s="7" t="n">
        <v>0.648611111111111</v>
      </c>
      <c r="L951" s="77"/>
      <c r="M951" s="37" t="s">
        <v>3753</v>
      </c>
    </row>
    <row r="952" customFormat="false" ht="15" hidden="false" customHeight="false" outlineLevel="0" collapsed="false">
      <c r="A952" s="32" t="n">
        <v>44280</v>
      </c>
      <c r="B952" s="9" t="s">
        <v>3754</v>
      </c>
      <c r="C952" s="33" t="n">
        <v>450</v>
      </c>
      <c r="D952" s="72" t="s">
        <v>821</v>
      </c>
      <c r="E952" s="73" t="s">
        <v>3755</v>
      </c>
      <c r="F952" s="75" t="s">
        <v>3756</v>
      </c>
      <c r="G952" s="75" t="s">
        <v>131</v>
      </c>
      <c r="H952" s="75" t="s">
        <v>2313</v>
      </c>
      <c r="I952" s="34" t="s">
        <v>80</v>
      </c>
      <c r="J952" s="7" t="n">
        <v>0.423611111111111</v>
      </c>
      <c r="K952" s="7" t="n">
        <v>0.449305555555556</v>
      </c>
      <c r="L952" s="77"/>
      <c r="M952" s="37" t="s">
        <v>3757</v>
      </c>
    </row>
    <row r="953" customFormat="false" ht="15" hidden="false" customHeight="false" outlineLevel="0" collapsed="false">
      <c r="A953" s="32" t="n">
        <v>44280</v>
      </c>
      <c r="B953" s="9" t="s">
        <v>131</v>
      </c>
      <c r="C953" s="156" t="n">
        <v>500</v>
      </c>
      <c r="D953" s="137" t="s">
        <v>104</v>
      </c>
      <c r="E953" s="73" t="s">
        <v>3758</v>
      </c>
      <c r="F953" s="75"/>
      <c r="G953" s="75" t="s">
        <v>131</v>
      </c>
      <c r="H953" s="75" t="s">
        <v>2313</v>
      </c>
      <c r="I953" s="34" t="s">
        <v>80</v>
      </c>
      <c r="J953" s="7" t="n">
        <v>0.361111111111111</v>
      </c>
      <c r="K953" s="7" t="n">
        <v>0.397222222222222</v>
      </c>
      <c r="L953" s="77"/>
      <c r="M953" s="37" t="s">
        <v>3759</v>
      </c>
    </row>
    <row r="954" customFormat="false" ht="15" hidden="false" customHeight="false" outlineLevel="0" collapsed="false">
      <c r="A954" s="32" t="n">
        <v>44280</v>
      </c>
      <c r="B954" s="9" t="s">
        <v>3629</v>
      </c>
      <c r="C954" s="156" t="n">
        <v>400</v>
      </c>
      <c r="D954" s="137" t="s">
        <v>104</v>
      </c>
      <c r="E954" s="73" t="s">
        <v>3760</v>
      </c>
      <c r="F954" s="75"/>
      <c r="G954" s="75" t="s">
        <v>131</v>
      </c>
      <c r="H954" s="75" t="s">
        <v>2313</v>
      </c>
      <c r="I954" s="34" t="s">
        <v>80</v>
      </c>
      <c r="J954" s="7" t="n">
        <v>0.511805555555555</v>
      </c>
      <c r="K954" s="7" t="n">
        <v>0.556944444444444</v>
      </c>
      <c r="L954" s="77"/>
      <c r="M954" s="37" t="s">
        <v>3761</v>
      </c>
    </row>
    <row r="955" customFormat="false" ht="15" hidden="false" customHeight="false" outlineLevel="0" collapsed="false">
      <c r="A955" s="32" t="n">
        <v>44280</v>
      </c>
      <c r="B955" s="9" t="s">
        <v>782</v>
      </c>
      <c r="C955" s="33" t="n">
        <v>300</v>
      </c>
      <c r="D955" s="72" t="s">
        <v>104</v>
      </c>
      <c r="E955" s="73" t="s">
        <v>382</v>
      </c>
      <c r="F955" s="75" t="s">
        <v>381</v>
      </c>
      <c r="G955" s="75" t="s">
        <v>183</v>
      </c>
      <c r="H955" s="75" t="s">
        <v>2313</v>
      </c>
      <c r="I955" s="34" t="s">
        <v>80</v>
      </c>
      <c r="J955" s="7" t="n">
        <v>0.808333333333333</v>
      </c>
      <c r="K955" s="7" t="n">
        <v>0.819444444444444</v>
      </c>
      <c r="L955" s="77"/>
      <c r="M955" s="37" t="s">
        <v>783</v>
      </c>
    </row>
    <row r="956" customFormat="false" ht="15" hidden="false" customHeight="false" outlineLevel="0" collapsed="false">
      <c r="A956" s="32" t="n">
        <v>44280</v>
      </c>
      <c r="B956" s="9" t="s">
        <v>3762</v>
      </c>
      <c r="C956" s="156" t="n">
        <v>400</v>
      </c>
      <c r="D956" s="137" t="s">
        <v>104</v>
      </c>
      <c r="E956" s="73" t="s">
        <v>3763</v>
      </c>
      <c r="F956" s="75"/>
      <c r="G956" s="75" t="s">
        <v>79</v>
      </c>
      <c r="H956" s="75" t="s">
        <v>2313</v>
      </c>
      <c r="I956" s="34" t="s">
        <v>80</v>
      </c>
      <c r="J956" s="7" t="n">
        <v>0.865277777777778</v>
      </c>
      <c r="K956" s="7" t="n">
        <v>0.915277777777778</v>
      </c>
      <c r="L956" s="77"/>
      <c r="M956" s="37" t="s">
        <v>3764</v>
      </c>
    </row>
    <row r="957" customFormat="false" ht="15" hidden="false" customHeight="false" outlineLevel="0" collapsed="false">
      <c r="A957" s="70" t="n">
        <v>44281</v>
      </c>
      <c r="B957" s="9" t="s">
        <v>3771</v>
      </c>
      <c r="C957" s="71" t="n">
        <v>400</v>
      </c>
      <c r="D957" s="72" t="s">
        <v>104</v>
      </c>
      <c r="E957" s="73" t="s">
        <v>3772</v>
      </c>
      <c r="F957" s="75"/>
      <c r="G957" s="75" t="s">
        <v>113</v>
      </c>
      <c r="H957" s="75" t="s">
        <v>2313</v>
      </c>
      <c r="I957" s="104" t="s">
        <v>80</v>
      </c>
      <c r="J957" s="7" t="n">
        <v>0.129166666666667</v>
      </c>
      <c r="K957" s="7" t="n">
        <v>0.165972222222222</v>
      </c>
      <c r="L957" s="77"/>
      <c r="M957" s="78" t="s">
        <v>3773</v>
      </c>
    </row>
    <row r="958" customFormat="false" ht="15" hidden="false" customHeight="false" outlineLevel="0" collapsed="false">
      <c r="A958" s="32" t="n">
        <v>44281</v>
      </c>
      <c r="B958" s="9" t="s">
        <v>3771</v>
      </c>
      <c r="C958" s="33" t="n">
        <v>400</v>
      </c>
      <c r="D958" s="72" t="s">
        <v>104</v>
      </c>
      <c r="E958" s="73" t="s">
        <v>3774</v>
      </c>
      <c r="F958" s="75"/>
      <c r="G958" s="75" t="s">
        <v>113</v>
      </c>
      <c r="H958" s="75" t="s">
        <v>2313</v>
      </c>
      <c r="I958" s="34" t="s">
        <v>80</v>
      </c>
      <c r="J958" s="7" t="n">
        <v>0.286111111111111</v>
      </c>
      <c r="K958" s="7" t="n">
        <v>0.309027777777778</v>
      </c>
      <c r="L958" s="77"/>
      <c r="M958" s="37" t="s">
        <v>3775</v>
      </c>
    </row>
    <row r="959" customFormat="false" ht="15" hidden="false" customHeight="false" outlineLevel="0" collapsed="false">
      <c r="A959" s="32" t="n">
        <v>44281</v>
      </c>
      <c r="B959" s="9" t="s">
        <v>3776</v>
      </c>
      <c r="C959" s="33" t="n">
        <v>350</v>
      </c>
      <c r="D959" s="72" t="s">
        <v>104</v>
      </c>
      <c r="E959" s="73" t="s">
        <v>652</v>
      </c>
      <c r="F959" s="75"/>
      <c r="G959" s="75" t="s">
        <v>100</v>
      </c>
      <c r="H959" s="75" t="s">
        <v>2313</v>
      </c>
      <c r="I959" s="34" t="s">
        <v>80</v>
      </c>
      <c r="J959" s="7" t="n">
        <v>0.4125</v>
      </c>
      <c r="K959" s="7" t="n">
        <v>0.454861111111111</v>
      </c>
      <c r="L959" s="77"/>
      <c r="M959" s="37" t="s">
        <v>653</v>
      </c>
    </row>
    <row r="960" customFormat="false" ht="15" hidden="false" customHeight="false" outlineLevel="0" collapsed="false">
      <c r="A960" s="32" t="n">
        <v>44281</v>
      </c>
      <c r="B960" s="9" t="s">
        <v>1980</v>
      </c>
      <c r="C960" s="33" t="n">
        <v>350</v>
      </c>
      <c r="D960" s="72" t="s">
        <v>104</v>
      </c>
      <c r="E960" s="73" t="s">
        <v>3777</v>
      </c>
      <c r="F960" s="75"/>
      <c r="G960" s="75" t="s">
        <v>113</v>
      </c>
      <c r="H960" s="75" t="s">
        <v>2313</v>
      </c>
      <c r="I960" s="34" t="s">
        <v>80</v>
      </c>
      <c r="J960" s="7" t="n">
        <v>0.522222222222222</v>
      </c>
      <c r="K960" s="7" t="n">
        <v>0.533333333333333</v>
      </c>
      <c r="L960" s="77"/>
      <c r="M960" s="37" t="s">
        <v>3778</v>
      </c>
    </row>
    <row r="961" customFormat="false" ht="15" hidden="false" customHeight="false" outlineLevel="0" collapsed="false">
      <c r="A961" s="32" t="n">
        <v>44281</v>
      </c>
      <c r="B961" s="9" t="s">
        <v>1388</v>
      </c>
      <c r="C961" s="156" t="n">
        <v>250</v>
      </c>
      <c r="D961" s="137" t="s">
        <v>104</v>
      </c>
      <c r="E961" s="73" t="s">
        <v>3779</v>
      </c>
      <c r="F961" s="75"/>
      <c r="G961" s="75" t="s">
        <v>187</v>
      </c>
      <c r="H961" s="75" t="s">
        <v>2313</v>
      </c>
      <c r="I961" s="34" t="s">
        <v>80</v>
      </c>
      <c r="J961" s="7" t="n">
        <v>0.665277777777778</v>
      </c>
      <c r="K961" s="7" t="n">
        <v>0.694444444444444</v>
      </c>
      <c r="L961" s="77"/>
      <c r="M961" s="37" t="s">
        <v>3780</v>
      </c>
    </row>
    <row r="962" customFormat="false" ht="15" hidden="false" customHeight="false" outlineLevel="0" collapsed="false">
      <c r="A962" s="32" t="n">
        <v>44281</v>
      </c>
      <c r="B962" s="9" t="s">
        <v>2262</v>
      </c>
      <c r="C962" s="156" t="n">
        <v>300</v>
      </c>
      <c r="D962" s="137" t="s">
        <v>104</v>
      </c>
      <c r="E962" s="73" t="s">
        <v>3781</v>
      </c>
      <c r="F962" s="75"/>
      <c r="G962" s="75" t="s">
        <v>183</v>
      </c>
      <c r="H962" s="75" t="s">
        <v>2313</v>
      </c>
      <c r="I962" s="34" t="s">
        <v>80</v>
      </c>
      <c r="J962" s="7" t="n">
        <v>0.741666666666667</v>
      </c>
      <c r="K962" s="7" t="n">
        <v>0.754861111111111</v>
      </c>
      <c r="L962" s="77"/>
      <c r="M962" s="37" t="s">
        <v>3782</v>
      </c>
    </row>
    <row r="963" customFormat="false" ht="15" hidden="false" customHeight="false" outlineLevel="0" collapsed="false">
      <c r="A963" s="32" t="n">
        <v>44282</v>
      </c>
      <c r="B963" s="9" t="s">
        <v>2831</v>
      </c>
      <c r="C963" s="33" t="n">
        <v>350</v>
      </c>
      <c r="D963" s="72" t="s">
        <v>104</v>
      </c>
      <c r="E963" s="73" t="s">
        <v>3787</v>
      </c>
      <c r="F963" s="75"/>
      <c r="G963" s="75" t="s">
        <v>876</v>
      </c>
      <c r="H963" s="75" t="s">
        <v>2313</v>
      </c>
      <c r="I963" s="34" t="s">
        <v>80</v>
      </c>
      <c r="J963" s="7" t="n">
        <v>0.381944444444444</v>
      </c>
      <c r="K963" s="7" t="n">
        <v>0.417361111111111</v>
      </c>
      <c r="L963" s="77"/>
      <c r="M963" s="37" t="s">
        <v>3788</v>
      </c>
    </row>
    <row r="964" customFormat="false" ht="15" hidden="false" customHeight="false" outlineLevel="0" collapsed="false">
      <c r="A964" s="32" t="n">
        <v>44282</v>
      </c>
      <c r="B964" s="9" t="s">
        <v>3789</v>
      </c>
      <c r="C964" s="33" t="n">
        <v>400</v>
      </c>
      <c r="D964" s="72" t="s">
        <v>104</v>
      </c>
      <c r="E964" s="73" t="s">
        <v>3790</v>
      </c>
      <c r="F964" s="75"/>
      <c r="G964" s="75" t="s">
        <v>131</v>
      </c>
      <c r="H964" s="75" t="s">
        <v>2313</v>
      </c>
      <c r="I964" s="34" t="s">
        <v>80</v>
      </c>
      <c r="J964" s="7" t="n">
        <v>0.522916666666667</v>
      </c>
      <c r="K964" s="7" t="n">
        <v>0.548611111111111</v>
      </c>
      <c r="L964" s="77"/>
      <c r="M964" s="37" t="s">
        <v>3791</v>
      </c>
    </row>
    <row r="965" customFormat="false" ht="15" hidden="false" customHeight="false" outlineLevel="0" collapsed="false">
      <c r="A965" s="32" t="n">
        <v>44283</v>
      </c>
      <c r="B965" s="9" t="s">
        <v>314</v>
      </c>
      <c r="C965" s="33" t="n">
        <v>400</v>
      </c>
      <c r="D965" s="72" t="s">
        <v>104</v>
      </c>
      <c r="E965" s="73" t="s">
        <v>3794</v>
      </c>
      <c r="F965" s="75"/>
      <c r="G965" s="75" t="s">
        <v>314</v>
      </c>
      <c r="H965" s="75" t="s">
        <v>2313</v>
      </c>
      <c r="I965" s="34" t="s">
        <v>80</v>
      </c>
      <c r="J965" s="7" t="n">
        <v>0.743055555555555</v>
      </c>
      <c r="K965" s="7" t="n">
        <v>0.765972222222222</v>
      </c>
      <c r="L965" s="77"/>
      <c r="M965" s="37" t="s">
        <v>3795</v>
      </c>
    </row>
    <row r="966" customFormat="false" ht="15" hidden="false" customHeight="false" outlineLevel="0" collapsed="false">
      <c r="A966" s="32" t="n">
        <v>44284</v>
      </c>
      <c r="B966" s="9" t="s">
        <v>3190</v>
      </c>
      <c r="C966" s="33" t="n">
        <v>300</v>
      </c>
      <c r="D966" s="72" t="s">
        <v>104</v>
      </c>
      <c r="E966" s="73" t="s">
        <v>3796</v>
      </c>
      <c r="F966" s="75"/>
      <c r="G966" s="75" t="s">
        <v>183</v>
      </c>
      <c r="H966" s="75" t="s">
        <v>2313</v>
      </c>
      <c r="I966" s="34" t="s">
        <v>80</v>
      </c>
      <c r="J966" s="7" t="n">
        <v>0.349305555555556</v>
      </c>
      <c r="K966" s="7" t="n">
        <v>0.378472222222222</v>
      </c>
      <c r="L966" s="77"/>
      <c r="M966" s="37" t="s">
        <v>3797</v>
      </c>
    </row>
    <row r="967" customFormat="false" ht="15" hidden="false" customHeight="false" outlineLevel="0" collapsed="false">
      <c r="A967" s="70" t="n">
        <v>44284</v>
      </c>
      <c r="B967" s="9" t="s">
        <v>3190</v>
      </c>
      <c r="C967" s="71" t="n">
        <v>300</v>
      </c>
      <c r="D967" s="72" t="s">
        <v>104</v>
      </c>
      <c r="E967" s="73" t="s">
        <v>3798</v>
      </c>
      <c r="F967" s="75"/>
      <c r="G967" s="75" t="s">
        <v>183</v>
      </c>
      <c r="H967" s="75" t="s">
        <v>2313</v>
      </c>
      <c r="I967" s="104" t="s">
        <v>80</v>
      </c>
      <c r="J967" s="7" t="n">
        <v>0.393055555555556</v>
      </c>
      <c r="K967" s="7" t="n">
        <v>0.39375</v>
      </c>
      <c r="L967" s="77"/>
      <c r="M967" s="78" t="s">
        <v>3799</v>
      </c>
    </row>
    <row r="968" customFormat="false" ht="15" hidden="false" customHeight="false" outlineLevel="0" collapsed="false">
      <c r="A968" s="32" t="n">
        <v>44284</v>
      </c>
      <c r="B968" s="9" t="s">
        <v>2634</v>
      </c>
      <c r="C968" s="33" t="n">
        <v>400</v>
      </c>
      <c r="D968" s="72" t="s">
        <v>104</v>
      </c>
      <c r="E968" s="73" t="s">
        <v>1254</v>
      </c>
      <c r="F968" s="75"/>
      <c r="G968" s="75" t="s">
        <v>100</v>
      </c>
      <c r="H968" s="75" t="s">
        <v>2313</v>
      </c>
      <c r="I968" s="34" t="s">
        <v>80</v>
      </c>
      <c r="J968" s="7" t="n">
        <v>0.454861111111111</v>
      </c>
      <c r="K968" s="7" t="n">
        <v>0.470138888888889</v>
      </c>
      <c r="L968" s="77"/>
      <c r="M968" s="37" t="s">
        <v>1255</v>
      </c>
    </row>
    <row r="969" customFormat="false" ht="15" hidden="false" customHeight="false" outlineLevel="0" collapsed="false">
      <c r="A969" s="32" t="n">
        <v>44284</v>
      </c>
      <c r="B969" s="9" t="s">
        <v>3800</v>
      </c>
      <c r="C969" s="33" t="n">
        <v>300</v>
      </c>
      <c r="D969" s="72" t="s">
        <v>104</v>
      </c>
      <c r="E969" s="73" t="s">
        <v>3801</v>
      </c>
      <c r="F969" s="75"/>
      <c r="G969" s="75" t="s">
        <v>159</v>
      </c>
      <c r="H969" s="75" t="s">
        <v>2313</v>
      </c>
      <c r="I969" s="34" t="s">
        <v>80</v>
      </c>
      <c r="J969" s="7" t="n">
        <v>0.584027777777778</v>
      </c>
      <c r="K969" s="7" t="n">
        <v>0.611111111111111</v>
      </c>
      <c r="L969" s="77"/>
      <c r="M969" s="37" t="s">
        <v>3802</v>
      </c>
    </row>
    <row r="970" customFormat="false" ht="15" hidden="false" customHeight="false" outlineLevel="0" collapsed="false">
      <c r="A970" s="32" t="n">
        <v>44284</v>
      </c>
      <c r="B970" s="9" t="s">
        <v>2989</v>
      </c>
      <c r="C970" s="33" t="n">
        <v>350</v>
      </c>
      <c r="D970" s="72" t="s">
        <v>104</v>
      </c>
      <c r="E970" s="73" t="s">
        <v>521</v>
      </c>
      <c r="F970" s="75"/>
      <c r="G970" s="75" t="s">
        <v>113</v>
      </c>
      <c r="H970" s="75" t="s">
        <v>2313</v>
      </c>
      <c r="I970" s="34" t="s">
        <v>80</v>
      </c>
      <c r="J970" s="7" t="n">
        <v>0.686805555555556</v>
      </c>
      <c r="K970" s="7" t="n">
        <v>0.720833333333333</v>
      </c>
      <c r="L970" s="77"/>
      <c r="M970" s="37" t="s">
        <v>522</v>
      </c>
    </row>
    <row r="971" customFormat="false" ht="15" hidden="false" customHeight="false" outlineLevel="0" collapsed="false">
      <c r="A971" s="70" t="n">
        <v>44285</v>
      </c>
      <c r="B971" s="9" t="s">
        <v>3170</v>
      </c>
      <c r="C971" s="71" t="n">
        <v>430</v>
      </c>
      <c r="D971" s="72" t="s">
        <v>821</v>
      </c>
      <c r="E971" s="73" t="s">
        <v>3171</v>
      </c>
      <c r="F971" s="75" t="s">
        <v>3172</v>
      </c>
      <c r="G971" s="75" t="s">
        <v>113</v>
      </c>
      <c r="H971" s="75" t="s">
        <v>2313</v>
      </c>
      <c r="I971" s="104" t="s">
        <v>80</v>
      </c>
      <c r="J971" s="7" t="n">
        <v>0.425694444444444</v>
      </c>
      <c r="K971" s="7" t="n">
        <v>0.454166666666667</v>
      </c>
      <c r="L971" s="77"/>
      <c r="M971" s="78" t="s">
        <v>3173</v>
      </c>
    </row>
    <row r="972" customFormat="false" ht="15" hidden="false" customHeight="false" outlineLevel="0" collapsed="false">
      <c r="A972" s="32" t="n">
        <v>44285</v>
      </c>
      <c r="B972" s="9" t="s">
        <v>3808</v>
      </c>
      <c r="C972" s="33" t="n">
        <v>350</v>
      </c>
      <c r="D972" s="72" t="s">
        <v>821</v>
      </c>
      <c r="E972" s="73" t="s">
        <v>3809</v>
      </c>
      <c r="F972" s="75" t="s">
        <v>3810</v>
      </c>
      <c r="G972" s="75" t="s">
        <v>113</v>
      </c>
      <c r="H972" s="75" t="s">
        <v>2313</v>
      </c>
      <c r="I972" s="34" t="s">
        <v>80</v>
      </c>
      <c r="J972" s="7" t="n">
        <v>0.615277777777778</v>
      </c>
      <c r="K972" s="7" t="n">
        <v>0.622222222222222</v>
      </c>
      <c r="L972" s="77"/>
      <c r="M972" s="37" t="s">
        <v>3811</v>
      </c>
    </row>
    <row r="973" customFormat="false" ht="15" hidden="false" customHeight="false" outlineLevel="0" collapsed="false">
      <c r="A973" s="32" t="n">
        <v>44285</v>
      </c>
      <c r="B973" s="9" t="s">
        <v>2831</v>
      </c>
      <c r="C973" s="33" t="n">
        <v>350</v>
      </c>
      <c r="D973" s="72" t="s">
        <v>104</v>
      </c>
      <c r="E973" s="73" t="s">
        <v>3812</v>
      </c>
      <c r="F973" s="75"/>
      <c r="G973" s="75" t="s">
        <v>79</v>
      </c>
      <c r="H973" s="75" t="s">
        <v>2313</v>
      </c>
      <c r="I973" s="34" t="s">
        <v>80</v>
      </c>
      <c r="J973" s="7" t="n">
        <v>0.531944444444444</v>
      </c>
      <c r="K973" s="7" t="n">
        <v>0.590277777777778</v>
      </c>
      <c r="L973" s="77"/>
      <c r="M973" s="37" t="s">
        <v>3813</v>
      </c>
    </row>
    <row r="974" customFormat="false" ht="15" hidden="false" customHeight="false" outlineLevel="0" collapsed="false">
      <c r="A974" s="32" t="n">
        <v>44286</v>
      </c>
      <c r="B974" s="9" t="s">
        <v>2855</v>
      </c>
      <c r="C974" s="33" t="n">
        <v>450</v>
      </c>
      <c r="D974" s="72" t="s">
        <v>821</v>
      </c>
      <c r="E974" s="73" t="s">
        <v>2856</v>
      </c>
      <c r="F974" s="75" t="s">
        <v>2857</v>
      </c>
      <c r="G974" s="75" t="s">
        <v>1227</v>
      </c>
      <c r="H974" s="75" t="s">
        <v>2313</v>
      </c>
      <c r="I974" s="34" t="s">
        <v>80</v>
      </c>
      <c r="J974" s="7" t="n">
        <v>0.373611111111111</v>
      </c>
      <c r="K974" s="7" t="n">
        <v>0.404166666666667</v>
      </c>
      <c r="L974" s="77"/>
      <c r="M974" s="37" t="s">
        <v>2858</v>
      </c>
      <c r="N974" s="0" t="s">
        <v>3816</v>
      </c>
    </row>
    <row r="975" customFormat="false" ht="15" hidden="false" customHeight="false" outlineLevel="0" collapsed="false">
      <c r="A975" s="32" t="n">
        <v>44286</v>
      </c>
      <c r="B975" s="9" t="s">
        <v>3817</v>
      </c>
      <c r="C975" s="33" t="n">
        <v>350</v>
      </c>
      <c r="D975" s="72" t="s">
        <v>821</v>
      </c>
      <c r="E975" s="73" t="s">
        <v>3818</v>
      </c>
      <c r="F975" s="75" t="s">
        <v>3819</v>
      </c>
      <c r="G975" s="75" t="s">
        <v>113</v>
      </c>
      <c r="H975" s="75" t="s">
        <v>2313</v>
      </c>
      <c r="I975" s="34" t="s">
        <v>80</v>
      </c>
      <c r="J975" s="7" t="n">
        <v>0.463888888888889</v>
      </c>
      <c r="K975" s="7" t="n">
        <v>0.502083333333333</v>
      </c>
      <c r="L975" s="77"/>
      <c r="M975" s="37" t="s">
        <v>3820</v>
      </c>
      <c r="N975" s="37" t="s">
        <v>3821</v>
      </c>
    </row>
    <row r="976" customFormat="false" ht="15" hidden="false" customHeight="false" outlineLevel="0" collapsed="false">
      <c r="A976" s="32" t="n">
        <v>44286</v>
      </c>
      <c r="B976" s="9" t="s">
        <v>3822</v>
      </c>
      <c r="C976" s="33" t="n">
        <v>300</v>
      </c>
      <c r="D976" s="72" t="s">
        <v>104</v>
      </c>
      <c r="E976" s="73" t="s">
        <v>1251</v>
      </c>
      <c r="F976" s="75"/>
      <c r="G976" s="75" t="s">
        <v>85</v>
      </c>
      <c r="H976" s="75" t="s">
        <v>2313</v>
      </c>
      <c r="I976" s="34" t="s">
        <v>80</v>
      </c>
      <c r="J976" s="7" t="n">
        <v>0.514583333333333</v>
      </c>
      <c r="K976" s="7" t="n">
        <v>0.542361111111111</v>
      </c>
      <c r="L976" s="77"/>
      <c r="M976" s="37" t="s">
        <v>1252</v>
      </c>
    </row>
    <row r="977" customFormat="false" ht="15" hidden="false" customHeight="false" outlineLevel="0" collapsed="false">
      <c r="A977" s="32" t="n">
        <v>44286</v>
      </c>
      <c r="B977" s="9" t="s">
        <v>3190</v>
      </c>
      <c r="C977" s="157" t="n">
        <v>300</v>
      </c>
      <c r="D977" s="153" t="s">
        <v>104</v>
      </c>
      <c r="E977" s="73" t="s">
        <v>3823</v>
      </c>
      <c r="F977" s="75"/>
      <c r="G977" s="75" t="s">
        <v>183</v>
      </c>
      <c r="H977" s="75" t="s">
        <v>2313</v>
      </c>
      <c r="I977" s="34" t="s">
        <v>80</v>
      </c>
      <c r="J977" s="7" t="n">
        <v>0.745138888888889</v>
      </c>
      <c r="K977" s="7" t="n">
        <v>0.754166666666667</v>
      </c>
      <c r="L977" s="77"/>
      <c r="M977" s="37" t="s">
        <v>3824</v>
      </c>
    </row>
    <row r="978" customFormat="false" ht="15" hidden="false" customHeight="false" outlineLevel="0" collapsed="false">
      <c r="A978" s="32" t="n">
        <v>44287</v>
      </c>
      <c r="B978" s="9" t="s">
        <v>3828</v>
      </c>
      <c r="C978" s="33" t="n">
        <v>600</v>
      </c>
      <c r="D978" s="72" t="s">
        <v>821</v>
      </c>
      <c r="E978" s="73" t="s">
        <v>3829</v>
      </c>
      <c r="F978" s="75" t="s">
        <v>3828</v>
      </c>
      <c r="G978" s="75" t="s">
        <v>183</v>
      </c>
      <c r="H978" s="75" t="s">
        <v>2313</v>
      </c>
      <c r="I978" s="34" t="s">
        <v>80</v>
      </c>
      <c r="J978" s="7" t="n">
        <v>0.460416666666667</v>
      </c>
      <c r="K978" s="7" t="n">
        <v>0.477083333333333</v>
      </c>
      <c r="L978" s="77"/>
      <c r="M978" s="37" t="s">
        <v>3830</v>
      </c>
    </row>
    <row r="979" customFormat="false" ht="15" hidden="false" customHeight="false" outlineLevel="0" collapsed="false">
      <c r="A979" s="70" t="n">
        <v>44287</v>
      </c>
      <c r="B979" s="9" t="s">
        <v>3832</v>
      </c>
      <c r="C979" s="71" t="n">
        <v>300</v>
      </c>
      <c r="D979" s="72" t="s">
        <v>821</v>
      </c>
      <c r="E979" s="73" t="s">
        <v>3833</v>
      </c>
      <c r="F979" s="75" t="s">
        <v>233</v>
      </c>
      <c r="G979" s="75" t="s">
        <v>183</v>
      </c>
      <c r="H979" s="75" t="s">
        <v>2313</v>
      </c>
      <c r="I979" s="104" t="s">
        <v>80</v>
      </c>
      <c r="J979" s="7" t="n">
        <v>0.547222222222222</v>
      </c>
      <c r="K979" s="7" t="n">
        <v>0.554166666666667</v>
      </c>
      <c r="L979" s="77"/>
      <c r="M979" s="78" t="s">
        <v>3834</v>
      </c>
      <c r="N979" s="0" t="s">
        <v>3831</v>
      </c>
    </row>
    <row r="980" customFormat="false" ht="15" hidden="false" customHeight="false" outlineLevel="0" collapsed="false">
      <c r="A980" s="32" t="n">
        <v>44287</v>
      </c>
      <c r="B980" s="9" t="s">
        <v>2445</v>
      </c>
      <c r="C980" s="156" t="n">
        <v>350</v>
      </c>
      <c r="D980" s="137" t="s">
        <v>821</v>
      </c>
      <c r="E980" s="73" t="s">
        <v>3835</v>
      </c>
      <c r="F980" s="75" t="s">
        <v>233</v>
      </c>
      <c r="G980" s="75" t="s">
        <v>183</v>
      </c>
      <c r="H980" s="75" t="s">
        <v>2313</v>
      </c>
      <c r="I980" s="34" t="s">
        <v>80</v>
      </c>
      <c r="J980" s="7" t="n">
        <v>0.794444444444444</v>
      </c>
      <c r="K980" s="7" t="n">
        <v>0.796527777777778</v>
      </c>
      <c r="L980" s="77"/>
      <c r="M980" s="37" t="s">
        <v>3836</v>
      </c>
    </row>
    <row r="981" customFormat="false" ht="15" hidden="false" customHeight="false" outlineLevel="0" collapsed="false">
      <c r="A981" s="32" t="n">
        <v>44287</v>
      </c>
      <c r="B981" s="9" t="s">
        <v>1195</v>
      </c>
      <c r="C981" s="156" t="n">
        <v>300</v>
      </c>
      <c r="D981" s="137" t="s">
        <v>104</v>
      </c>
      <c r="E981" s="73" t="s">
        <v>1196</v>
      </c>
      <c r="F981" s="75"/>
      <c r="G981" s="75" t="s">
        <v>876</v>
      </c>
      <c r="H981" s="75" t="s">
        <v>2313</v>
      </c>
      <c r="I981" s="34" t="s">
        <v>80</v>
      </c>
      <c r="J981" s="7" t="n">
        <v>0.3625</v>
      </c>
      <c r="K981" s="7" t="n">
        <v>0.397222222222222</v>
      </c>
      <c r="L981" s="77"/>
      <c r="M981" s="37" t="s">
        <v>1197</v>
      </c>
    </row>
    <row r="982" customFormat="false" ht="15" hidden="false" customHeight="false" outlineLevel="0" collapsed="false">
      <c r="A982" s="32" t="n">
        <v>44287</v>
      </c>
      <c r="B982" s="9" t="s">
        <v>2647</v>
      </c>
      <c r="C982" s="33" t="n">
        <v>400</v>
      </c>
      <c r="D982" s="72" t="s">
        <v>104</v>
      </c>
      <c r="E982" s="73" t="s">
        <v>2648</v>
      </c>
      <c r="F982" s="75"/>
      <c r="G982" s="75" t="s">
        <v>79</v>
      </c>
      <c r="H982" s="75" t="s">
        <v>2313</v>
      </c>
      <c r="I982" s="34" t="s">
        <v>80</v>
      </c>
      <c r="J982" s="7" t="n">
        <v>0.6</v>
      </c>
      <c r="K982" s="7" t="n">
        <v>0.634027777777778</v>
      </c>
      <c r="L982" s="77"/>
      <c r="M982" s="37" t="s">
        <v>2649</v>
      </c>
    </row>
    <row r="983" customFormat="false" ht="15" hidden="false" customHeight="false" outlineLevel="0" collapsed="false">
      <c r="A983" s="32" t="n">
        <v>44287</v>
      </c>
      <c r="B983" s="9" t="s">
        <v>3837</v>
      </c>
      <c r="C983" s="156" t="n">
        <v>300</v>
      </c>
      <c r="D983" s="137" t="s">
        <v>104</v>
      </c>
      <c r="E983" s="73" t="s">
        <v>3838</v>
      </c>
      <c r="F983" s="75" t="s">
        <v>3839</v>
      </c>
      <c r="G983" s="75" t="s">
        <v>159</v>
      </c>
      <c r="H983" s="75" t="s">
        <v>2313</v>
      </c>
      <c r="I983" s="34" t="s">
        <v>80</v>
      </c>
      <c r="J983" s="7" t="n">
        <v>0.654861111111111</v>
      </c>
      <c r="K983" s="7" t="n">
        <v>0.70625</v>
      </c>
      <c r="L983" s="77"/>
      <c r="M983" s="37" t="s">
        <v>3840</v>
      </c>
    </row>
    <row r="984" customFormat="false" ht="15" hidden="false" customHeight="false" outlineLevel="0" collapsed="false">
      <c r="A984" s="32" t="n">
        <v>44287</v>
      </c>
      <c r="B984" s="9" t="s">
        <v>3837</v>
      </c>
      <c r="C984" s="33" t="n">
        <v>300</v>
      </c>
      <c r="D984" s="72" t="s">
        <v>104</v>
      </c>
      <c r="E984" s="73" t="s">
        <v>3838</v>
      </c>
      <c r="F984" s="75" t="s">
        <v>3839</v>
      </c>
      <c r="G984" s="75" t="s">
        <v>159</v>
      </c>
      <c r="H984" s="75" t="s">
        <v>2313</v>
      </c>
      <c r="I984" s="34" t="s">
        <v>80</v>
      </c>
      <c r="J984" s="7" t="n">
        <v>0.718055555555556</v>
      </c>
      <c r="K984" s="7" t="n">
        <v>0.718055555555556</v>
      </c>
      <c r="L984" s="77"/>
      <c r="M984" s="37" t="s">
        <v>3840</v>
      </c>
    </row>
    <row r="985" customFormat="false" ht="15" hidden="false" customHeight="false" outlineLevel="0" collapsed="false">
      <c r="A985" s="32" t="n">
        <v>44289</v>
      </c>
      <c r="B985" s="9" t="s">
        <v>2531</v>
      </c>
      <c r="C985" s="33" t="n">
        <v>400</v>
      </c>
      <c r="D985" s="72" t="s">
        <v>104</v>
      </c>
      <c r="E985" s="73" t="s">
        <v>3849</v>
      </c>
      <c r="F985" s="75"/>
      <c r="G985" s="75" t="s">
        <v>85</v>
      </c>
      <c r="H985" s="75" t="s">
        <v>2313</v>
      </c>
      <c r="I985" s="34" t="s">
        <v>80</v>
      </c>
      <c r="J985" s="7" t="n">
        <v>0.3625</v>
      </c>
      <c r="K985" s="7" t="n">
        <v>0.383333333333333</v>
      </c>
      <c r="L985" s="77"/>
      <c r="M985" s="37" t="s">
        <v>3850</v>
      </c>
    </row>
    <row r="986" customFormat="false" ht="15" hidden="false" customHeight="false" outlineLevel="0" collapsed="false">
      <c r="A986" s="32" t="n">
        <v>44289</v>
      </c>
      <c r="B986" s="9" t="s">
        <v>3851</v>
      </c>
      <c r="C986" s="33" t="n">
        <v>300</v>
      </c>
      <c r="D986" s="72" t="s">
        <v>104</v>
      </c>
      <c r="E986" s="73" t="s">
        <v>3852</v>
      </c>
      <c r="F986" s="75"/>
      <c r="G986" s="75" t="s">
        <v>100</v>
      </c>
      <c r="H986" s="75" t="s">
        <v>2313</v>
      </c>
      <c r="I986" s="34" t="s">
        <v>80</v>
      </c>
      <c r="J986" s="7" t="n">
        <v>0.425694444444444</v>
      </c>
      <c r="K986" s="7" t="n">
        <v>0.429861111111111</v>
      </c>
      <c r="L986" s="77"/>
      <c r="M986" s="37" t="s">
        <v>3853</v>
      </c>
    </row>
    <row r="987" customFormat="false" ht="15" hidden="false" customHeight="false" outlineLevel="0" collapsed="false">
      <c r="A987" s="32" t="n">
        <v>44289</v>
      </c>
      <c r="B987" s="9" t="s">
        <v>1546</v>
      </c>
      <c r="C987" s="33" t="n">
        <v>300</v>
      </c>
      <c r="D987" s="72" t="s">
        <v>104</v>
      </c>
      <c r="E987" s="73" t="s">
        <v>3854</v>
      </c>
      <c r="F987" s="75"/>
      <c r="G987" s="75" t="s">
        <v>100</v>
      </c>
      <c r="H987" s="75" t="s">
        <v>2313</v>
      </c>
      <c r="I987" s="34" t="s">
        <v>80</v>
      </c>
      <c r="J987" s="7" t="n">
        <v>0.439583333333333</v>
      </c>
      <c r="K987" s="7" t="n">
        <v>0.447916666666667</v>
      </c>
      <c r="L987" s="77"/>
      <c r="M987" s="37" t="s">
        <v>3855</v>
      </c>
    </row>
    <row r="988" customFormat="false" ht="15" hidden="false" customHeight="false" outlineLevel="0" collapsed="false">
      <c r="A988" s="32" t="n">
        <v>44289</v>
      </c>
      <c r="B988" s="9" t="s">
        <v>314</v>
      </c>
      <c r="C988" s="33" t="n">
        <v>400</v>
      </c>
      <c r="D988" s="72" t="s">
        <v>104</v>
      </c>
      <c r="E988" s="73" t="s">
        <v>3856</v>
      </c>
      <c r="F988" s="75"/>
      <c r="G988" s="75" t="s">
        <v>314</v>
      </c>
      <c r="H988" s="75" t="s">
        <v>2313</v>
      </c>
      <c r="I988" s="34" t="s">
        <v>80</v>
      </c>
      <c r="J988" s="7" t="n">
        <v>0.540972222222222</v>
      </c>
      <c r="K988" s="7" t="n">
        <v>0.569444444444444</v>
      </c>
      <c r="L988" s="77"/>
      <c r="M988" s="37" t="s">
        <v>3857</v>
      </c>
    </row>
    <row r="989" customFormat="false" ht="15" hidden="false" customHeight="false" outlineLevel="0" collapsed="false">
      <c r="A989" s="32" t="n">
        <v>44289</v>
      </c>
      <c r="B989" s="9" t="s">
        <v>2685</v>
      </c>
      <c r="C989" s="33" t="n">
        <v>450</v>
      </c>
      <c r="D989" s="72" t="s">
        <v>104</v>
      </c>
      <c r="E989" s="73" t="s">
        <v>3858</v>
      </c>
      <c r="F989" s="75"/>
      <c r="G989" s="75" t="s">
        <v>79</v>
      </c>
      <c r="H989" s="75" t="s">
        <v>2313</v>
      </c>
      <c r="I989" s="34" t="s">
        <v>80</v>
      </c>
      <c r="J989" s="7" t="n">
        <v>0.651388888888889</v>
      </c>
      <c r="K989" s="7" t="n">
        <v>0.695138888888889</v>
      </c>
      <c r="L989" s="77"/>
      <c r="M989" s="37" t="s">
        <v>3859</v>
      </c>
    </row>
    <row r="990" customFormat="false" ht="15" hidden="false" customHeight="false" outlineLevel="0" collapsed="false">
      <c r="A990" s="32" t="n">
        <v>44289</v>
      </c>
      <c r="B990" s="9" t="s">
        <v>204</v>
      </c>
      <c r="C990" s="33" t="n">
        <v>350</v>
      </c>
      <c r="D990" s="72" t="s">
        <v>104</v>
      </c>
      <c r="E990" s="73" t="s">
        <v>205</v>
      </c>
      <c r="F990" s="75" t="s">
        <v>204</v>
      </c>
      <c r="G990" s="75" t="s">
        <v>79</v>
      </c>
      <c r="H990" s="75" t="s">
        <v>2313</v>
      </c>
      <c r="I990" s="34" t="s">
        <v>80</v>
      </c>
      <c r="J990" s="7" t="n">
        <v>0.714583333333333</v>
      </c>
      <c r="K990" s="7" t="n">
        <v>0.740277777777778</v>
      </c>
      <c r="L990" s="77"/>
      <c r="M990" s="37" t="s">
        <v>207</v>
      </c>
      <c r="N990" s="0" t="s">
        <v>3860</v>
      </c>
    </row>
    <row r="991" customFormat="false" ht="15" hidden="false" customHeight="false" outlineLevel="0" collapsed="false">
      <c r="A991" s="70" t="n">
        <v>44290</v>
      </c>
      <c r="B991" s="9" t="s">
        <v>3704</v>
      </c>
      <c r="C991" s="71" t="n">
        <v>400</v>
      </c>
      <c r="D991" s="72" t="s">
        <v>104</v>
      </c>
      <c r="E991" s="73" t="s">
        <v>3705</v>
      </c>
      <c r="F991" s="75" t="s">
        <v>3706</v>
      </c>
      <c r="G991" s="75" t="s">
        <v>79</v>
      </c>
      <c r="H991" s="75" t="s">
        <v>2313</v>
      </c>
      <c r="I991" s="104" t="s">
        <v>80</v>
      </c>
      <c r="J991" s="7" t="n">
        <v>0.431944444444444</v>
      </c>
      <c r="K991" s="7" t="n">
        <v>0.463888888888889</v>
      </c>
      <c r="L991" s="77"/>
      <c r="M991" s="78" t="s">
        <v>3707</v>
      </c>
    </row>
    <row r="992" customFormat="false" ht="15" hidden="false" customHeight="false" outlineLevel="0" collapsed="false">
      <c r="A992" s="70" t="n">
        <v>44290</v>
      </c>
      <c r="B992" s="9" t="s">
        <v>204</v>
      </c>
      <c r="C992" s="71" t="n">
        <v>450</v>
      </c>
      <c r="D992" s="72" t="s">
        <v>104</v>
      </c>
      <c r="E992" s="73" t="s">
        <v>205</v>
      </c>
      <c r="F992" s="75" t="s">
        <v>204</v>
      </c>
      <c r="G992" s="75" t="s">
        <v>79</v>
      </c>
      <c r="H992" s="75" t="s">
        <v>2313</v>
      </c>
      <c r="I992" s="104" t="s">
        <v>80</v>
      </c>
      <c r="J992" s="7" t="n">
        <v>0.497222222222222</v>
      </c>
      <c r="K992" s="7" t="n">
        <v>0.505555555555556</v>
      </c>
      <c r="L992" s="77"/>
      <c r="M992" s="78" t="s">
        <v>207</v>
      </c>
    </row>
    <row r="993" customFormat="false" ht="15" hidden="false" customHeight="false" outlineLevel="0" collapsed="false">
      <c r="A993" s="32" t="n">
        <v>44290</v>
      </c>
      <c r="B993" s="9" t="s">
        <v>3864</v>
      </c>
      <c r="C993" s="156" t="n">
        <v>300</v>
      </c>
      <c r="D993" s="137" t="s">
        <v>104</v>
      </c>
      <c r="E993" s="73" t="s">
        <v>3865</v>
      </c>
      <c r="F993" s="75"/>
      <c r="G993" s="75" t="s">
        <v>876</v>
      </c>
      <c r="H993" s="75" t="s">
        <v>2313</v>
      </c>
      <c r="I993" s="34" t="s">
        <v>80</v>
      </c>
      <c r="J993" s="7" t="n">
        <v>0.525</v>
      </c>
      <c r="K993" s="7" t="n">
        <v>0.545833333333333</v>
      </c>
      <c r="L993" s="77"/>
      <c r="M993" s="148" t="s">
        <v>3866</v>
      </c>
    </row>
    <row r="994" customFormat="false" ht="15" hidden="false" customHeight="false" outlineLevel="0" collapsed="false">
      <c r="A994" s="32" t="n">
        <v>44290</v>
      </c>
      <c r="B994" s="9" t="s">
        <v>3867</v>
      </c>
      <c r="C994" s="33" t="n">
        <v>300</v>
      </c>
      <c r="D994" s="72" t="s">
        <v>104</v>
      </c>
      <c r="E994" s="73" t="s">
        <v>3868</v>
      </c>
      <c r="F994" s="75"/>
      <c r="G994" s="75" t="s">
        <v>159</v>
      </c>
      <c r="H994" s="75" t="s">
        <v>2313</v>
      </c>
      <c r="I994" s="34" t="s">
        <v>80</v>
      </c>
      <c r="J994" s="7" t="n">
        <v>0.63125</v>
      </c>
      <c r="K994" s="7" t="n">
        <v>0.643055555555556</v>
      </c>
      <c r="L994" s="77"/>
      <c r="M994" s="37" t="s">
        <v>3869</v>
      </c>
    </row>
    <row r="995" customFormat="false" ht="15" hidden="false" customHeight="false" outlineLevel="0" collapsed="false">
      <c r="A995" s="32" t="n">
        <v>44290</v>
      </c>
      <c r="B995" s="9" t="s">
        <v>1068</v>
      </c>
      <c r="C995" s="33" t="n">
        <v>300</v>
      </c>
      <c r="D995" s="72" t="s">
        <v>104</v>
      </c>
      <c r="E995" s="73" t="s">
        <v>3870</v>
      </c>
      <c r="F995" s="75"/>
      <c r="G995" s="75" t="s">
        <v>100</v>
      </c>
      <c r="H995" s="75" t="s">
        <v>2313</v>
      </c>
      <c r="I995" s="34" t="s">
        <v>80</v>
      </c>
      <c r="J995" s="7" t="n">
        <v>0.656944444444444</v>
      </c>
      <c r="K995" s="7" t="n">
        <v>0.690972222222222</v>
      </c>
      <c r="L995" s="77"/>
      <c r="M995" s="37" t="s">
        <v>3871</v>
      </c>
    </row>
    <row r="996" customFormat="false" ht="15" hidden="false" customHeight="false" outlineLevel="0" collapsed="false">
      <c r="A996" s="32" t="n">
        <v>44290</v>
      </c>
      <c r="B996" s="9" t="s">
        <v>3872</v>
      </c>
      <c r="C996" s="156" t="n">
        <v>300</v>
      </c>
      <c r="D996" s="137" t="s">
        <v>104</v>
      </c>
      <c r="E996" s="73" t="s">
        <v>1738</v>
      </c>
      <c r="F996" s="75"/>
      <c r="G996" s="75" t="s">
        <v>100</v>
      </c>
      <c r="H996" s="75" t="s">
        <v>2313</v>
      </c>
      <c r="I996" s="34" t="s">
        <v>80</v>
      </c>
      <c r="J996" s="7" t="n">
        <v>0.709027777777778</v>
      </c>
      <c r="K996" s="7" t="n">
        <v>0.71875</v>
      </c>
      <c r="L996" s="77"/>
      <c r="M996" s="37" t="s">
        <v>1739</v>
      </c>
    </row>
    <row r="997" customFormat="false" ht="15" hidden="false" customHeight="false" outlineLevel="0" collapsed="false">
      <c r="A997" s="32" t="n">
        <v>44290</v>
      </c>
      <c r="B997" s="9" t="s">
        <v>3873</v>
      </c>
      <c r="C997" s="156" t="n">
        <v>300</v>
      </c>
      <c r="D997" s="137" t="s">
        <v>104</v>
      </c>
      <c r="E997" s="73" t="s">
        <v>3874</v>
      </c>
      <c r="F997" s="75"/>
      <c r="G997" s="75" t="s">
        <v>100</v>
      </c>
      <c r="H997" s="75" t="s">
        <v>2313</v>
      </c>
      <c r="I997" s="34" t="s">
        <v>80</v>
      </c>
      <c r="J997" s="7" t="n">
        <v>0.726388888888889</v>
      </c>
      <c r="K997" s="7" t="n">
        <v>0.761111111111111</v>
      </c>
      <c r="L997" s="77"/>
      <c r="M997" s="37" t="s">
        <v>3875</v>
      </c>
    </row>
    <row r="998" customFormat="false" ht="15" hidden="false" customHeight="false" outlineLevel="0" collapsed="false">
      <c r="A998" s="32" t="n">
        <v>44290</v>
      </c>
      <c r="B998" s="9" t="s">
        <v>204</v>
      </c>
      <c r="C998" s="33" t="n">
        <v>350</v>
      </c>
      <c r="D998" s="72" t="s">
        <v>104</v>
      </c>
      <c r="E998" s="73" t="s">
        <v>205</v>
      </c>
      <c r="F998" s="75" t="s">
        <v>204</v>
      </c>
      <c r="G998" s="75" t="s">
        <v>79</v>
      </c>
      <c r="H998" s="75" t="s">
        <v>2313</v>
      </c>
      <c r="I998" s="34" t="s">
        <v>80</v>
      </c>
      <c r="J998" s="7" t="n">
        <v>0.853472222222222</v>
      </c>
      <c r="K998" s="7" t="n">
        <v>0.888888888888889</v>
      </c>
      <c r="L998" s="77"/>
      <c r="M998" s="37" t="s">
        <v>3876</v>
      </c>
    </row>
    <row r="999" customFormat="false" ht="15" hidden="false" customHeight="false" outlineLevel="0" collapsed="false">
      <c r="A999" s="70" t="n">
        <v>44291</v>
      </c>
      <c r="B999" s="9" t="s">
        <v>3879</v>
      </c>
      <c r="C999" s="71" t="n">
        <v>400</v>
      </c>
      <c r="D999" s="72" t="s">
        <v>821</v>
      </c>
      <c r="E999" s="73" t="s">
        <v>3880</v>
      </c>
      <c r="F999" s="75" t="s">
        <v>3881</v>
      </c>
      <c r="G999" s="75" t="s">
        <v>113</v>
      </c>
      <c r="H999" s="75" t="s">
        <v>2313</v>
      </c>
      <c r="I999" s="104" t="s">
        <v>80</v>
      </c>
      <c r="J999" s="7" t="n">
        <v>0.529861111111111</v>
      </c>
      <c r="K999" s="7" t="n">
        <v>0.567361111111111</v>
      </c>
      <c r="L999" s="77"/>
      <c r="M999" s="78" t="s">
        <v>3882</v>
      </c>
      <c r="N999" s="159"/>
    </row>
    <row r="1000" customFormat="false" ht="15" hidden="false" customHeight="false" outlineLevel="0" collapsed="false">
      <c r="A1000" s="32" t="n">
        <v>44291</v>
      </c>
      <c r="B1000" s="9" t="s">
        <v>3883</v>
      </c>
      <c r="C1000" s="33" t="n">
        <v>450</v>
      </c>
      <c r="D1000" s="72" t="s">
        <v>821</v>
      </c>
      <c r="E1000" s="73" t="s">
        <v>3884</v>
      </c>
      <c r="F1000" s="75" t="s">
        <v>233</v>
      </c>
      <c r="G1000" s="75" t="s">
        <v>131</v>
      </c>
      <c r="H1000" s="75" t="s">
        <v>2313</v>
      </c>
      <c r="I1000" s="34" t="s">
        <v>80</v>
      </c>
      <c r="J1000" s="7" t="n">
        <v>0.693055555555556</v>
      </c>
      <c r="K1000" s="7" t="n">
        <v>0.708333333333333</v>
      </c>
      <c r="L1000" s="77"/>
      <c r="M1000" s="37" t="s">
        <v>3885</v>
      </c>
    </row>
    <row r="1001" customFormat="false" ht="15" hidden="false" customHeight="false" outlineLevel="0" collapsed="false">
      <c r="A1001" s="32" t="n">
        <v>44291</v>
      </c>
      <c r="B1001" s="9" t="s">
        <v>2839</v>
      </c>
      <c r="C1001" s="156" t="n">
        <v>350</v>
      </c>
      <c r="D1001" s="137" t="s">
        <v>104</v>
      </c>
      <c r="E1001" s="73" t="s">
        <v>3886</v>
      </c>
      <c r="F1001" s="75"/>
      <c r="G1001" s="75" t="s">
        <v>131</v>
      </c>
      <c r="H1001" s="75" t="s">
        <v>2313</v>
      </c>
      <c r="I1001" s="34" t="s">
        <v>80</v>
      </c>
      <c r="J1001" s="7" t="n">
        <v>0.417361111111111</v>
      </c>
      <c r="K1001" s="7" t="n">
        <v>0.438194444444444</v>
      </c>
      <c r="L1001" s="77"/>
      <c r="M1001" s="37" t="s">
        <v>3887</v>
      </c>
    </row>
    <row r="1002" customFormat="false" ht="15" hidden="false" customHeight="false" outlineLevel="0" collapsed="false">
      <c r="A1002" s="32" t="n">
        <v>44291</v>
      </c>
      <c r="B1002" s="9" t="s">
        <v>3888</v>
      </c>
      <c r="C1002" s="33" t="n">
        <v>300</v>
      </c>
      <c r="D1002" s="72" t="s">
        <v>104</v>
      </c>
      <c r="E1002" s="73" t="s">
        <v>1600</v>
      </c>
      <c r="F1002" s="75"/>
      <c r="G1002" s="75" t="s">
        <v>159</v>
      </c>
      <c r="H1002" s="75" t="s">
        <v>2313</v>
      </c>
      <c r="I1002" s="34" t="s">
        <v>80</v>
      </c>
      <c r="J1002" s="7" t="n">
        <v>0.593055555555556</v>
      </c>
      <c r="K1002" s="7" t="n">
        <v>0.620833333333333</v>
      </c>
      <c r="L1002" s="77"/>
      <c r="M1002" s="37" t="s">
        <v>1601</v>
      </c>
    </row>
    <row r="1003" customFormat="false" ht="15" hidden="false" customHeight="false" outlineLevel="0" collapsed="false">
      <c r="A1003" s="32" t="n">
        <v>44291</v>
      </c>
      <c r="B1003" s="9" t="s">
        <v>1670</v>
      </c>
      <c r="C1003" s="33" t="n">
        <v>300</v>
      </c>
      <c r="D1003" s="72" t="s">
        <v>104</v>
      </c>
      <c r="E1003" s="73" t="s">
        <v>3889</v>
      </c>
      <c r="F1003" s="75" t="s">
        <v>1672</v>
      </c>
      <c r="G1003" s="75" t="s">
        <v>131</v>
      </c>
      <c r="H1003" s="75" t="s">
        <v>2313</v>
      </c>
      <c r="I1003" s="34" t="s">
        <v>80</v>
      </c>
      <c r="J1003" s="7" t="n">
        <v>0.667361111111111</v>
      </c>
      <c r="K1003" s="7" t="n">
        <v>0.677083333333333</v>
      </c>
      <c r="L1003" s="77"/>
      <c r="M1003" s="37" t="s">
        <v>3890</v>
      </c>
    </row>
    <row r="1004" customFormat="false" ht="15" hidden="false" customHeight="false" outlineLevel="0" collapsed="false">
      <c r="A1004" s="32" t="n">
        <v>44292</v>
      </c>
      <c r="B1004" s="9" t="s">
        <v>3894</v>
      </c>
      <c r="C1004" s="33" t="n">
        <v>300</v>
      </c>
      <c r="D1004" s="72" t="s">
        <v>821</v>
      </c>
      <c r="E1004" s="73" t="s">
        <v>3895</v>
      </c>
      <c r="F1004" s="75" t="s">
        <v>3896</v>
      </c>
      <c r="G1004" s="75" t="s">
        <v>394</v>
      </c>
      <c r="H1004" s="75" t="s">
        <v>2313</v>
      </c>
      <c r="I1004" s="34" t="s">
        <v>80</v>
      </c>
      <c r="J1004" s="7" t="n">
        <v>0.525694444444444</v>
      </c>
      <c r="K1004" s="7" t="n">
        <v>0.580555555555556</v>
      </c>
      <c r="L1004" s="77"/>
      <c r="M1004" s="37" t="s">
        <v>3897</v>
      </c>
    </row>
    <row r="1005" customFormat="false" ht="15" hidden="false" customHeight="false" outlineLevel="0" collapsed="false">
      <c r="A1005" s="70" t="n">
        <v>44292</v>
      </c>
      <c r="B1005" s="9" t="s">
        <v>3190</v>
      </c>
      <c r="C1005" s="71" t="n">
        <v>300</v>
      </c>
      <c r="D1005" s="72" t="s">
        <v>104</v>
      </c>
      <c r="E1005" s="73" t="s">
        <v>3898</v>
      </c>
      <c r="F1005" s="75"/>
      <c r="G1005" s="75" t="s">
        <v>183</v>
      </c>
      <c r="H1005" s="75" t="s">
        <v>2313</v>
      </c>
      <c r="I1005" s="104" t="s">
        <v>80</v>
      </c>
      <c r="J1005" s="7" t="n">
        <v>0.374305555555555</v>
      </c>
      <c r="K1005" s="7" t="n">
        <v>0.404861111111111</v>
      </c>
      <c r="L1005" s="77"/>
      <c r="M1005" s="78" t="s">
        <v>3899</v>
      </c>
    </row>
    <row r="1006" customFormat="false" ht="15" hidden="false" customHeight="false" outlineLevel="0" collapsed="false">
      <c r="A1006" s="70" t="n">
        <v>44292</v>
      </c>
      <c r="B1006" s="9" t="s">
        <v>3900</v>
      </c>
      <c r="C1006" s="120" t="n">
        <v>350</v>
      </c>
      <c r="D1006" s="137" t="s">
        <v>104</v>
      </c>
      <c r="E1006" s="73" t="s">
        <v>3901</v>
      </c>
      <c r="F1006" s="75"/>
      <c r="G1006" s="75" t="s">
        <v>876</v>
      </c>
      <c r="H1006" s="75" t="s">
        <v>2313</v>
      </c>
      <c r="I1006" s="104" t="s">
        <v>80</v>
      </c>
      <c r="J1006" s="7" t="n">
        <v>0.411805555555556</v>
      </c>
      <c r="K1006" s="7" t="n">
        <v>0.456944444444444</v>
      </c>
      <c r="L1006" s="77"/>
      <c r="M1006" s="78" t="s">
        <v>3902</v>
      </c>
    </row>
    <row r="1007" customFormat="false" ht="15" hidden="false" customHeight="false" outlineLevel="0" collapsed="false">
      <c r="A1007" s="32" t="n">
        <v>44292</v>
      </c>
      <c r="B1007" s="9" t="s">
        <v>2626</v>
      </c>
      <c r="C1007" s="156" t="n">
        <v>300</v>
      </c>
      <c r="D1007" s="137" t="s">
        <v>104</v>
      </c>
      <c r="E1007" s="73" t="s">
        <v>2627</v>
      </c>
      <c r="F1007" s="75"/>
      <c r="G1007" s="75" t="s">
        <v>159</v>
      </c>
      <c r="H1007" s="75" t="s">
        <v>2313</v>
      </c>
      <c r="I1007" s="34" t="s">
        <v>80</v>
      </c>
      <c r="J1007" s="7" t="n">
        <v>0.472222222222222</v>
      </c>
      <c r="K1007" s="7" t="n">
        <v>0.516666666666667</v>
      </c>
      <c r="L1007" s="77"/>
      <c r="M1007" s="37" t="s">
        <v>2628</v>
      </c>
    </row>
    <row r="1008" customFormat="false" ht="15" hidden="false" customHeight="false" outlineLevel="0" collapsed="false">
      <c r="A1008" s="32" t="n">
        <v>44292</v>
      </c>
      <c r="B1008" s="9" t="s">
        <v>3051</v>
      </c>
      <c r="C1008" s="33" t="n">
        <v>300</v>
      </c>
      <c r="D1008" s="72" t="s">
        <v>104</v>
      </c>
      <c r="E1008" s="73" t="s">
        <v>3052</v>
      </c>
      <c r="F1008" s="75"/>
      <c r="G1008" s="75" t="s">
        <v>187</v>
      </c>
      <c r="H1008" s="75" t="s">
        <v>2313</v>
      </c>
      <c r="I1008" s="34" t="s">
        <v>80</v>
      </c>
      <c r="J1008" s="7" t="n">
        <v>0.646527777777778</v>
      </c>
      <c r="K1008" s="7" t="n">
        <v>0.661805555555556</v>
      </c>
      <c r="L1008" s="77"/>
      <c r="M1008" s="37" t="s">
        <v>3053</v>
      </c>
    </row>
    <row r="1009" customFormat="false" ht="15" hidden="false" customHeight="false" outlineLevel="0" collapsed="false">
      <c r="A1009" s="70" t="n">
        <v>44293</v>
      </c>
      <c r="B1009" s="9" t="s">
        <v>1068</v>
      </c>
      <c r="C1009" s="152" t="n">
        <v>300</v>
      </c>
      <c r="D1009" s="153" t="s">
        <v>104</v>
      </c>
      <c r="E1009" s="73" t="s">
        <v>3903</v>
      </c>
      <c r="F1009" s="75"/>
      <c r="G1009" s="75" t="s">
        <v>100</v>
      </c>
      <c r="H1009" s="75" t="s">
        <v>2313</v>
      </c>
      <c r="I1009" s="104" t="s">
        <v>80</v>
      </c>
      <c r="J1009" s="7" t="n">
        <v>0.415277777777778</v>
      </c>
      <c r="K1009" s="7" t="n">
        <v>0.436805555555555</v>
      </c>
      <c r="L1009" s="77"/>
      <c r="M1009" s="78" t="s">
        <v>3904</v>
      </c>
    </row>
    <row r="1010" customFormat="false" ht="15" hidden="false" customHeight="false" outlineLevel="0" collapsed="false">
      <c r="A1010" s="32" t="n">
        <v>44294</v>
      </c>
      <c r="B1010" s="9" t="s">
        <v>3918</v>
      </c>
      <c r="C1010" s="33" t="n">
        <v>300</v>
      </c>
      <c r="D1010" s="72" t="s">
        <v>104</v>
      </c>
      <c r="E1010" s="73" t="s">
        <v>3919</v>
      </c>
      <c r="F1010" s="75"/>
      <c r="G1010" s="75" t="s">
        <v>183</v>
      </c>
      <c r="H1010" s="75" t="s">
        <v>2313</v>
      </c>
      <c r="I1010" s="34" t="s">
        <v>80</v>
      </c>
      <c r="J1010" s="7" t="n">
        <v>0.345833333333333</v>
      </c>
      <c r="K1010" s="7" t="n">
        <v>0.363888888888889</v>
      </c>
      <c r="L1010" s="77"/>
      <c r="M1010" s="37" t="s">
        <v>3920</v>
      </c>
    </row>
    <row r="1011" customFormat="false" ht="15" hidden="false" customHeight="false" outlineLevel="0" collapsed="false">
      <c r="A1011" s="32" t="n">
        <v>44294</v>
      </c>
      <c r="B1011" s="9" t="s">
        <v>3921</v>
      </c>
      <c r="C1011" s="33" t="n">
        <v>350</v>
      </c>
      <c r="D1011" s="72" t="s">
        <v>104</v>
      </c>
      <c r="E1011" s="73" t="s">
        <v>2728</v>
      </c>
      <c r="F1011" s="75"/>
      <c r="G1011" s="75" t="s">
        <v>79</v>
      </c>
      <c r="H1011" s="75" t="s">
        <v>2313</v>
      </c>
      <c r="I1011" s="34" t="s">
        <v>80</v>
      </c>
      <c r="J1011" s="7" t="n">
        <v>0.414583333333333</v>
      </c>
      <c r="K1011" s="7" t="n">
        <v>0.436111111111111</v>
      </c>
      <c r="L1011" s="77"/>
      <c r="M1011" s="37" t="s">
        <v>2729</v>
      </c>
    </row>
    <row r="1012" customFormat="false" ht="15" hidden="false" customHeight="false" outlineLevel="0" collapsed="false">
      <c r="A1012" s="32" t="n">
        <v>44294</v>
      </c>
      <c r="B1012" s="9" t="s">
        <v>1948</v>
      </c>
      <c r="C1012" s="33" t="n">
        <v>400</v>
      </c>
      <c r="D1012" s="72" t="s">
        <v>104</v>
      </c>
      <c r="E1012" s="73" t="s">
        <v>3922</v>
      </c>
      <c r="F1012" s="75"/>
      <c r="G1012" s="75" t="s">
        <v>314</v>
      </c>
      <c r="H1012" s="75" t="s">
        <v>3923</v>
      </c>
      <c r="I1012" s="34" t="s">
        <v>80</v>
      </c>
      <c r="J1012" s="7" t="n">
        <v>0.527777777777778</v>
      </c>
      <c r="K1012" s="7" t="n">
        <v>0.647916666666667</v>
      </c>
      <c r="L1012" s="77"/>
      <c r="M1012" s="37" t="s">
        <v>3924</v>
      </c>
    </row>
    <row r="1013" customFormat="false" ht="15" hidden="false" customHeight="false" outlineLevel="0" collapsed="false">
      <c r="A1013" s="32" t="n">
        <v>44295</v>
      </c>
      <c r="B1013" s="9" t="s">
        <v>3928</v>
      </c>
      <c r="C1013" s="33" t="n">
        <v>340</v>
      </c>
      <c r="D1013" s="72" t="s">
        <v>821</v>
      </c>
      <c r="E1013" s="73" t="s">
        <v>3929</v>
      </c>
      <c r="F1013" s="75" t="s">
        <v>233</v>
      </c>
      <c r="G1013" s="75" t="s">
        <v>159</v>
      </c>
      <c r="H1013" s="75" t="s">
        <v>2313</v>
      </c>
      <c r="I1013" s="34" t="s">
        <v>80</v>
      </c>
      <c r="J1013" s="7" t="n">
        <v>0.411805555555556</v>
      </c>
      <c r="K1013" s="7" t="n">
        <v>0.416666666666667</v>
      </c>
      <c r="L1013" s="77"/>
      <c r="M1013" s="37" t="s">
        <v>3930</v>
      </c>
    </row>
    <row r="1014" customFormat="false" ht="15" hidden="false" customHeight="false" outlineLevel="0" collapsed="false">
      <c r="A1014" s="160" t="n">
        <v>44295</v>
      </c>
      <c r="B1014" s="9" t="s">
        <v>3931</v>
      </c>
      <c r="C1014" s="71" t="n">
        <v>450</v>
      </c>
      <c r="D1014" s="72" t="s">
        <v>821</v>
      </c>
      <c r="E1014" s="73" t="s">
        <v>3932</v>
      </c>
      <c r="F1014" s="75" t="s">
        <v>233</v>
      </c>
      <c r="G1014" s="75" t="s">
        <v>79</v>
      </c>
      <c r="H1014" s="75" t="s">
        <v>2313</v>
      </c>
      <c r="I1014" s="104" t="s">
        <v>80</v>
      </c>
      <c r="J1014" s="7" t="n">
        <v>0.701388888888889</v>
      </c>
      <c r="K1014" s="7" t="n">
        <v>0.751388888888889</v>
      </c>
      <c r="L1014" s="77"/>
      <c r="M1014" s="78" t="s">
        <v>3933</v>
      </c>
    </row>
    <row r="1015" customFormat="false" ht="15" hidden="false" customHeight="false" outlineLevel="0" collapsed="false">
      <c r="A1015" s="70" t="n">
        <v>44295</v>
      </c>
      <c r="B1015" s="9" t="s">
        <v>3934</v>
      </c>
      <c r="C1015" s="120" t="n">
        <v>390</v>
      </c>
      <c r="D1015" s="137" t="s">
        <v>821</v>
      </c>
      <c r="E1015" s="73" t="s">
        <v>3935</v>
      </c>
      <c r="F1015" s="75" t="s">
        <v>233</v>
      </c>
      <c r="G1015" s="75" t="s">
        <v>1720</v>
      </c>
      <c r="H1015" s="75"/>
      <c r="I1015" s="104" t="s">
        <v>72</v>
      </c>
      <c r="J1015" s="7" t="n">
        <v>0.838194444444444</v>
      </c>
      <c r="K1015" s="7" t="n">
        <v>0.838194444444444</v>
      </c>
      <c r="L1015" s="77"/>
      <c r="M1015" s="78" t="s">
        <v>3936</v>
      </c>
    </row>
    <row r="1016" customFormat="false" ht="15" hidden="false" customHeight="false" outlineLevel="0" collapsed="false">
      <c r="A1016" s="32" t="n">
        <v>44295</v>
      </c>
      <c r="B1016" s="9" t="s">
        <v>689</v>
      </c>
      <c r="C1016" s="33" t="n">
        <v>300</v>
      </c>
      <c r="D1016" s="72" t="s">
        <v>104</v>
      </c>
      <c r="E1016" s="73" t="s">
        <v>690</v>
      </c>
      <c r="F1016" s="75"/>
      <c r="G1016" s="75" t="s">
        <v>100</v>
      </c>
      <c r="H1016" s="75" t="s">
        <v>2313</v>
      </c>
      <c r="I1016" s="34" t="s">
        <v>80</v>
      </c>
      <c r="J1016" s="7" t="n">
        <v>0.340972222222222</v>
      </c>
      <c r="K1016" s="7" t="n">
        <v>0.355555555555556</v>
      </c>
      <c r="L1016" s="77"/>
      <c r="M1016" s="37" t="s">
        <v>691</v>
      </c>
    </row>
    <row r="1017" customFormat="false" ht="15" hidden="false" customHeight="false" outlineLevel="0" collapsed="false">
      <c r="A1017" s="32" t="n">
        <v>44295</v>
      </c>
      <c r="B1017" s="9" t="s">
        <v>1314</v>
      </c>
      <c r="C1017" s="33" t="n">
        <v>300</v>
      </c>
      <c r="D1017" s="72" t="s">
        <v>104</v>
      </c>
      <c r="E1017" s="73" t="s">
        <v>1466</v>
      </c>
      <c r="F1017" s="75"/>
      <c r="G1017" s="75" t="s">
        <v>159</v>
      </c>
      <c r="H1017" s="75" t="s">
        <v>2313</v>
      </c>
      <c r="I1017" s="34" t="s">
        <v>80</v>
      </c>
      <c r="J1017" s="7" t="n">
        <v>0.370833333333333</v>
      </c>
      <c r="K1017" s="7" t="n">
        <v>0.389583333333333</v>
      </c>
      <c r="L1017" s="77"/>
      <c r="M1017" s="37" t="s">
        <v>1467</v>
      </c>
    </row>
    <row r="1018" customFormat="false" ht="15" hidden="false" customHeight="false" outlineLevel="0" collapsed="false">
      <c r="A1018" s="32" t="n">
        <v>44295</v>
      </c>
      <c r="B1018" s="9" t="s">
        <v>1314</v>
      </c>
      <c r="C1018" s="156" t="n">
        <v>300</v>
      </c>
      <c r="D1018" s="137" t="s">
        <v>104</v>
      </c>
      <c r="E1018" s="73" t="s">
        <v>1466</v>
      </c>
      <c r="F1018" s="75"/>
      <c r="G1018" s="75" t="s">
        <v>159</v>
      </c>
      <c r="H1018" s="75" t="s">
        <v>2313</v>
      </c>
      <c r="I1018" s="34" t="s">
        <v>80</v>
      </c>
      <c r="J1018" s="7" t="n">
        <v>0.458333333333333</v>
      </c>
      <c r="K1018" s="7" t="n">
        <v>0.472222222222222</v>
      </c>
      <c r="L1018" s="77"/>
      <c r="M1018" s="37" t="s">
        <v>1467</v>
      </c>
    </row>
    <row r="1019" customFormat="false" ht="15" hidden="false" customHeight="false" outlineLevel="0" collapsed="false">
      <c r="A1019" s="32" t="n">
        <v>44295</v>
      </c>
      <c r="B1019" s="9" t="s">
        <v>68</v>
      </c>
      <c r="C1019" s="156" t="n">
        <v>450</v>
      </c>
      <c r="D1019" s="137" t="s">
        <v>69</v>
      </c>
      <c r="E1019" s="73" t="s">
        <v>70</v>
      </c>
      <c r="F1019" s="75" t="s">
        <v>71</v>
      </c>
      <c r="G1019" s="75" t="s">
        <v>113</v>
      </c>
      <c r="H1019" s="75" t="s">
        <v>2313</v>
      </c>
      <c r="I1019" s="34" t="s">
        <v>80</v>
      </c>
      <c r="J1019" s="7" t="n">
        <v>0.609027777777778</v>
      </c>
      <c r="K1019" s="7" t="n">
        <v>0.617361111111111</v>
      </c>
      <c r="L1019" s="77"/>
      <c r="M1019" s="37" t="s">
        <v>74</v>
      </c>
    </row>
    <row r="1020" customFormat="false" ht="15" hidden="false" customHeight="false" outlineLevel="0" collapsed="false">
      <c r="A1020" s="32" t="n">
        <v>44296</v>
      </c>
      <c r="B1020" s="9" t="s">
        <v>264</v>
      </c>
      <c r="C1020" s="33" t="n">
        <v>300</v>
      </c>
      <c r="D1020" s="72" t="s">
        <v>181</v>
      </c>
      <c r="E1020" s="73" t="s">
        <v>265</v>
      </c>
      <c r="F1020" s="75" t="s">
        <v>266</v>
      </c>
      <c r="G1020" s="75" t="s">
        <v>183</v>
      </c>
      <c r="H1020" s="75" t="s">
        <v>2313</v>
      </c>
      <c r="I1020" s="34" t="s">
        <v>80</v>
      </c>
      <c r="J1020" s="7" t="n">
        <v>0.657638888888889</v>
      </c>
      <c r="K1020" s="7" t="n">
        <v>0.670138888888889</v>
      </c>
      <c r="L1020" s="77"/>
      <c r="M1020" s="37" t="s">
        <v>268</v>
      </c>
    </row>
    <row r="1021" customFormat="false" ht="15" hidden="false" customHeight="false" outlineLevel="0" collapsed="false">
      <c r="A1021" s="47" t="n">
        <v>44296</v>
      </c>
      <c r="B1021" s="79" t="s">
        <v>1670</v>
      </c>
      <c r="C1021" s="49" t="n">
        <v>300</v>
      </c>
      <c r="D1021" s="80" t="s">
        <v>104</v>
      </c>
      <c r="E1021" s="81" t="s">
        <v>3943</v>
      </c>
      <c r="F1021" s="83" t="s">
        <v>1672</v>
      </c>
      <c r="G1021" s="83" t="s">
        <v>131</v>
      </c>
      <c r="H1021" s="83" t="s">
        <v>2313</v>
      </c>
      <c r="I1021" s="103" t="s">
        <v>80</v>
      </c>
      <c r="J1021" s="85" t="n">
        <v>0.549305555555556</v>
      </c>
      <c r="K1021" s="85" t="n">
        <v>0.584722222222222</v>
      </c>
      <c r="L1021" s="86"/>
      <c r="M1021" s="59" t="s">
        <v>3944</v>
      </c>
    </row>
    <row r="1022" customFormat="false" ht="15" hidden="false" customHeight="false" outlineLevel="0" collapsed="false">
      <c r="A1022" s="32" t="n">
        <v>44296</v>
      </c>
      <c r="B1022" s="9" t="s">
        <v>1670</v>
      </c>
      <c r="C1022" s="33" t="n">
        <v>250</v>
      </c>
      <c r="D1022" s="72" t="s">
        <v>104</v>
      </c>
      <c r="E1022" s="73" t="s">
        <v>3945</v>
      </c>
      <c r="F1022" s="75" t="s">
        <v>1672</v>
      </c>
      <c r="G1022" s="75" t="s">
        <v>131</v>
      </c>
      <c r="H1022" s="75" t="s">
        <v>2313</v>
      </c>
      <c r="I1022" s="34" t="s">
        <v>80</v>
      </c>
      <c r="J1022" s="7" t="n">
        <v>0.595138888888889</v>
      </c>
      <c r="K1022" s="7" t="n">
        <v>0.595138888888889</v>
      </c>
      <c r="L1022" s="77"/>
      <c r="M1022" s="37" t="s">
        <v>3944</v>
      </c>
    </row>
    <row r="1023" customFormat="false" ht="15" hidden="false" customHeight="false" outlineLevel="0" collapsed="false">
      <c r="A1023" s="47" t="n">
        <v>44297</v>
      </c>
      <c r="B1023" s="79" t="s">
        <v>3947</v>
      </c>
      <c r="C1023" s="49" t="n">
        <v>350</v>
      </c>
      <c r="D1023" s="80" t="s">
        <v>104</v>
      </c>
      <c r="E1023" s="81" t="s">
        <v>3948</v>
      </c>
      <c r="F1023" s="83"/>
      <c r="G1023" s="83" t="s">
        <v>79</v>
      </c>
      <c r="H1023" s="83" t="s">
        <v>2313</v>
      </c>
      <c r="I1023" s="103" t="s">
        <v>80</v>
      </c>
      <c r="J1023" s="85" t="n">
        <v>0.54375</v>
      </c>
      <c r="K1023" s="85" t="n">
        <v>0.557638888888889</v>
      </c>
      <c r="L1023" s="86"/>
      <c r="M1023" s="59" t="s">
        <v>3949</v>
      </c>
    </row>
    <row r="1024" customFormat="false" ht="15" hidden="false" customHeight="false" outlineLevel="0" collapsed="false">
      <c r="A1024" s="32" t="n">
        <v>44298</v>
      </c>
      <c r="B1024" s="9" t="s">
        <v>3951</v>
      </c>
      <c r="C1024" s="33" t="n">
        <v>400</v>
      </c>
      <c r="D1024" s="72" t="s">
        <v>821</v>
      </c>
      <c r="E1024" s="73" t="s">
        <v>3952</v>
      </c>
      <c r="F1024" s="75" t="s">
        <v>3953</v>
      </c>
      <c r="G1024" s="75" t="s">
        <v>113</v>
      </c>
      <c r="H1024" s="75" t="s">
        <v>2313</v>
      </c>
      <c r="I1024" s="34" t="s">
        <v>80</v>
      </c>
      <c r="J1024" s="7" t="n">
        <v>0.428472222222222</v>
      </c>
      <c r="K1024" s="7" t="n">
        <v>0.457638888888889</v>
      </c>
      <c r="L1024" s="77"/>
      <c r="M1024" s="37" t="s">
        <v>3954</v>
      </c>
    </row>
    <row r="1025" customFormat="false" ht="15" hidden="false" customHeight="false" outlineLevel="0" collapsed="false">
      <c r="A1025" s="32" t="n">
        <v>44298</v>
      </c>
      <c r="B1025" s="9" t="s">
        <v>3434</v>
      </c>
      <c r="C1025" s="156" t="n">
        <v>300</v>
      </c>
      <c r="D1025" s="137" t="s">
        <v>821</v>
      </c>
      <c r="E1025" s="73" t="s">
        <v>3435</v>
      </c>
      <c r="F1025" s="75" t="s">
        <v>3436</v>
      </c>
      <c r="G1025" s="75" t="s">
        <v>187</v>
      </c>
      <c r="H1025" s="75" t="s">
        <v>2313</v>
      </c>
      <c r="I1025" s="34" t="s">
        <v>80</v>
      </c>
      <c r="J1025" s="7" t="n">
        <v>0.546527777777778</v>
      </c>
      <c r="K1025" s="7" t="n">
        <v>0.563194444444444</v>
      </c>
      <c r="L1025" s="77"/>
      <c r="M1025" s="37" t="s">
        <v>3955</v>
      </c>
    </row>
    <row r="1026" customFormat="false" ht="15" hidden="false" customHeight="false" outlineLevel="0" collapsed="false">
      <c r="A1026" s="32" t="n">
        <v>44298</v>
      </c>
      <c r="B1026" s="9" t="s">
        <v>2254</v>
      </c>
      <c r="C1026" s="156" t="n">
        <v>300</v>
      </c>
      <c r="D1026" s="137" t="s">
        <v>821</v>
      </c>
      <c r="E1026" s="73" t="s">
        <v>2255</v>
      </c>
      <c r="F1026" s="75" t="s">
        <v>1421</v>
      </c>
      <c r="G1026" s="75" t="s">
        <v>183</v>
      </c>
      <c r="H1026" s="75" t="s">
        <v>2313</v>
      </c>
      <c r="I1026" s="34" t="s">
        <v>80</v>
      </c>
      <c r="J1026" s="7" t="n">
        <v>0.620833333333333</v>
      </c>
      <c r="K1026" s="7" t="n">
        <v>0.634027777777778</v>
      </c>
      <c r="L1026" s="77"/>
      <c r="M1026" s="37" t="s">
        <v>1422</v>
      </c>
    </row>
    <row r="1027" customFormat="false" ht="15" hidden="false" customHeight="false" outlineLevel="0" collapsed="false">
      <c r="A1027" s="32" t="n">
        <v>44298</v>
      </c>
      <c r="B1027" s="9" t="s">
        <v>2003</v>
      </c>
      <c r="C1027" s="33" t="n">
        <v>340</v>
      </c>
      <c r="D1027" s="72" t="s">
        <v>821</v>
      </c>
      <c r="E1027" s="73" t="s">
        <v>3956</v>
      </c>
      <c r="F1027" s="75" t="s">
        <v>233</v>
      </c>
      <c r="G1027" s="75" t="s">
        <v>100</v>
      </c>
      <c r="H1027" s="75" t="s">
        <v>2313</v>
      </c>
      <c r="I1027" s="34" t="s">
        <v>80</v>
      </c>
      <c r="J1027" s="7" t="n">
        <v>0.6875</v>
      </c>
      <c r="K1027" s="7" t="n">
        <v>0.693055555555556</v>
      </c>
      <c r="L1027" s="77"/>
      <c r="M1027" s="37" t="s">
        <v>3957</v>
      </c>
    </row>
    <row r="1028" customFormat="false" ht="15" hidden="false" customHeight="false" outlineLevel="0" collapsed="false">
      <c r="A1028" s="32" t="n">
        <v>44298</v>
      </c>
      <c r="B1028" s="9" t="s">
        <v>3958</v>
      </c>
      <c r="C1028" s="33" t="n">
        <v>350</v>
      </c>
      <c r="D1028" s="72" t="s">
        <v>821</v>
      </c>
      <c r="E1028" s="73" t="s">
        <v>3959</v>
      </c>
      <c r="F1028" s="75" t="s">
        <v>233</v>
      </c>
      <c r="G1028" s="75" t="s">
        <v>100</v>
      </c>
      <c r="H1028" s="75" t="s">
        <v>2313</v>
      </c>
      <c r="I1028" s="34" t="s">
        <v>80</v>
      </c>
      <c r="J1028" s="7" t="n">
        <v>0.710416666666667</v>
      </c>
      <c r="K1028" s="7" t="n">
        <v>0.71875</v>
      </c>
      <c r="L1028" s="77"/>
      <c r="M1028" s="37" t="s">
        <v>3960</v>
      </c>
    </row>
    <row r="1029" customFormat="false" ht="15" hidden="false" customHeight="false" outlineLevel="0" collapsed="false">
      <c r="A1029" s="32" t="n">
        <v>44298</v>
      </c>
      <c r="B1029" s="9" t="s">
        <v>3961</v>
      </c>
      <c r="C1029" s="33" t="n">
        <v>300</v>
      </c>
      <c r="D1029" s="72" t="s">
        <v>821</v>
      </c>
      <c r="E1029" s="73" t="s">
        <v>3962</v>
      </c>
      <c r="F1029" s="75" t="s">
        <v>233</v>
      </c>
      <c r="G1029" s="75" t="s">
        <v>183</v>
      </c>
      <c r="H1029" s="75" t="s">
        <v>2313</v>
      </c>
      <c r="I1029" s="34" t="s">
        <v>80</v>
      </c>
      <c r="J1029" s="7" t="n">
        <v>0.764583333333333</v>
      </c>
      <c r="K1029" s="7" t="n">
        <v>0.772916666666667</v>
      </c>
      <c r="L1029" s="77"/>
      <c r="M1029" s="37" t="s">
        <v>3963</v>
      </c>
    </row>
    <row r="1030" customFormat="false" ht="15" hidden="false" customHeight="false" outlineLevel="0" collapsed="false">
      <c r="A1030" s="32" t="n">
        <v>44298</v>
      </c>
      <c r="B1030" s="9" t="s">
        <v>3964</v>
      </c>
      <c r="C1030" s="33" t="n">
        <v>300</v>
      </c>
      <c r="D1030" s="72" t="s">
        <v>821</v>
      </c>
      <c r="E1030" s="73" t="s">
        <v>3965</v>
      </c>
      <c r="F1030" s="75" t="s">
        <v>233</v>
      </c>
      <c r="G1030" s="75" t="s">
        <v>228</v>
      </c>
      <c r="H1030" s="75"/>
      <c r="I1030" s="34" t="s">
        <v>72</v>
      </c>
      <c r="J1030" s="7" t="n">
        <v>0.772916666666667</v>
      </c>
      <c r="K1030" s="7" t="n">
        <v>0.772916666666667</v>
      </c>
      <c r="L1030" s="77"/>
      <c r="M1030" s="37" t="s">
        <v>3966</v>
      </c>
    </row>
    <row r="1031" customFormat="false" ht="15" hidden="false" customHeight="false" outlineLevel="0" collapsed="false">
      <c r="A1031" s="32" t="n">
        <v>44298</v>
      </c>
      <c r="B1031" s="9" t="s">
        <v>3967</v>
      </c>
      <c r="C1031" s="33" t="n">
        <v>300</v>
      </c>
      <c r="D1031" s="72" t="s">
        <v>104</v>
      </c>
      <c r="E1031" s="73" t="s">
        <v>3968</v>
      </c>
      <c r="F1031" s="75"/>
      <c r="G1031" s="75" t="s">
        <v>159</v>
      </c>
      <c r="H1031" s="75" t="s">
        <v>2313</v>
      </c>
      <c r="I1031" s="34" t="s">
        <v>80</v>
      </c>
      <c r="J1031" s="7" t="n">
        <v>0.602083333333333</v>
      </c>
      <c r="K1031" s="7" t="n">
        <v>0.608333333333333</v>
      </c>
      <c r="L1031" s="77"/>
      <c r="M1031" s="37" t="s">
        <v>3969</v>
      </c>
    </row>
    <row r="1032" customFormat="false" ht="15" hidden="false" customHeight="false" outlineLevel="0" collapsed="false">
      <c r="A1032" s="47" t="n">
        <v>44299</v>
      </c>
      <c r="B1032" s="79" t="s">
        <v>3972</v>
      </c>
      <c r="C1032" s="49" t="n">
        <v>400</v>
      </c>
      <c r="D1032" s="80" t="s">
        <v>821</v>
      </c>
      <c r="E1032" s="81" t="s">
        <v>3973</v>
      </c>
      <c r="F1032" s="83" t="s">
        <v>233</v>
      </c>
      <c r="G1032" s="83" t="s">
        <v>100</v>
      </c>
      <c r="H1032" s="83" t="s">
        <v>2313</v>
      </c>
      <c r="I1032" s="103" t="s">
        <v>80</v>
      </c>
      <c r="J1032" s="85" t="n">
        <v>0.419444444444444</v>
      </c>
      <c r="K1032" s="85" t="n">
        <v>0.448611111111111</v>
      </c>
      <c r="L1032" s="86"/>
      <c r="M1032" s="59" t="s">
        <v>3974</v>
      </c>
    </row>
    <row r="1033" customFormat="false" ht="15" hidden="false" customHeight="false" outlineLevel="0" collapsed="false">
      <c r="A1033" s="32" t="n">
        <v>44299</v>
      </c>
      <c r="B1033" s="9" t="s">
        <v>3975</v>
      </c>
      <c r="C1033" s="33" t="n">
        <v>350</v>
      </c>
      <c r="D1033" s="72" t="s">
        <v>821</v>
      </c>
      <c r="E1033" s="73" t="s">
        <v>3976</v>
      </c>
      <c r="F1033" s="75" t="s">
        <v>3977</v>
      </c>
      <c r="G1033" s="75" t="s">
        <v>100</v>
      </c>
      <c r="H1033" s="75" t="s">
        <v>2313</v>
      </c>
      <c r="I1033" s="34" t="s">
        <v>80</v>
      </c>
      <c r="J1033" s="7" t="n">
        <v>0.461805555555556</v>
      </c>
      <c r="K1033" s="7" t="n">
        <v>0.48125</v>
      </c>
      <c r="L1033" s="77"/>
      <c r="M1033" s="37" t="s">
        <v>3978</v>
      </c>
    </row>
    <row r="1034" customFormat="false" ht="15" hidden="false" customHeight="false" outlineLevel="0" collapsed="false">
      <c r="A1034" s="32" t="n">
        <v>44299</v>
      </c>
      <c r="B1034" s="9" t="s">
        <v>3979</v>
      </c>
      <c r="C1034" s="33" t="n">
        <v>440</v>
      </c>
      <c r="D1034" s="72" t="s">
        <v>821</v>
      </c>
      <c r="E1034" s="73" t="n">
        <v>62066094</v>
      </c>
      <c r="F1034" s="75" t="s">
        <v>233</v>
      </c>
      <c r="G1034" s="75" t="s">
        <v>131</v>
      </c>
      <c r="H1034" s="75" t="s">
        <v>2313</v>
      </c>
      <c r="I1034" s="34" t="s">
        <v>80</v>
      </c>
      <c r="J1034" s="7" t="n">
        <v>0.55</v>
      </c>
      <c r="K1034" s="7" t="n">
        <v>0.550694444444444</v>
      </c>
      <c r="L1034" s="77"/>
      <c r="M1034" s="37" t="s">
        <v>3411</v>
      </c>
    </row>
    <row r="1035" customFormat="false" ht="15" hidden="false" customHeight="false" outlineLevel="0" collapsed="false">
      <c r="A1035" s="32" t="n">
        <v>44299</v>
      </c>
      <c r="B1035" s="9" t="s">
        <v>3980</v>
      </c>
      <c r="C1035" s="33" t="n">
        <v>300</v>
      </c>
      <c r="D1035" s="72" t="s">
        <v>821</v>
      </c>
      <c r="E1035" s="73" t="s">
        <v>3981</v>
      </c>
      <c r="F1035" s="75" t="s">
        <v>233</v>
      </c>
      <c r="G1035" s="75" t="s">
        <v>228</v>
      </c>
      <c r="H1035" s="75" t="s">
        <v>2313</v>
      </c>
      <c r="I1035" s="34" t="s">
        <v>80</v>
      </c>
      <c r="J1035" s="7" t="n">
        <v>0.656944444444444</v>
      </c>
      <c r="K1035" s="7" t="n">
        <v>0.658333333333333</v>
      </c>
      <c r="L1035" s="77"/>
      <c r="M1035" s="37" t="s">
        <v>3982</v>
      </c>
    </row>
    <row r="1036" customFormat="false" ht="15" hidden="false" customHeight="false" outlineLevel="0" collapsed="false">
      <c r="A1036" s="32" t="n">
        <v>44299</v>
      </c>
      <c r="B1036" s="9" t="s">
        <v>3098</v>
      </c>
      <c r="C1036" s="33" t="n">
        <v>300</v>
      </c>
      <c r="D1036" s="72" t="s">
        <v>104</v>
      </c>
      <c r="E1036" s="73" t="s">
        <v>3983</v>
      </c>
      <c r="F1036" s="75"/>
      <c r="G1036" s="75" t="s">
        <v>113</v>
      </c>
      <c r="H1036" s="75" t="s">
        <v>2313</v>
      </c>
      <c r="I1036" s="34" t="s">
        <v>80</v>
      </c>
      <c r="J1036" s="7" t="n">
        <v>0.675694444444444</v>
      </c>
      <c r="K1036" s="7" t="n">
        <v>0.699305555555556</v>
      </c>
      <c r="L1036" s="77"/>
      <c r="M1036" s="37" t="s">
        <v>3984</v>
      </c>
    </row>
    <row r="1037" customFormat="false" ht="15" hidden="false" customHeight="false" outlineLevel="0" collapsed="false">
      <c r="A1037" s="32" t="n">
        <v>44299</v>
      </c>
      <c r="B1037" s="9" t="s">
        <v>3704</v>
      </c>
      <c r="C1037" s="156" t="n">
        <v>400</v>
      </c>
      <c r="D1037" s="137" t="s">
        <v>104</v>
      </c>
      <c r="E1037" s="73" t="s">
        <v>3705</v>
      </c>
      <c r="F1037" s="75" t="s">
        <v>3706</v>
      </c>
      <c r="G1037" s="75" t="s">
        <v>79</v>
      </c>
      <c r="H1037" s="75" t="s">
        <v>2313</v>
      </c>
      <c r="I1037" s="34" t="s">
        <v>80</v>
      </c>
      <c r="J1037" s="7" t="n">
        <v>0.721527777777778</v>
      </c>
      <c r="K1037" s="7" t="n">
        <v>0.735416666666667</v>
      </c>
      <c r="L1037" s="77"/>
      <c r="M1037" s="37" t="s">
        <v>3707</v>
      </c>
    </row>
    <row r="1038" customFormat="false" ht="15" hidden="false" customHeight="false" outlineLevel="0" collapsed="false">
      <c r="A1038" s="47" t="n">
        <v>44300</v>
      </c>
      <c r="B1038" s="79" t="s">
        <v>1292</v>
      </c>
      <c r="C1038" s="49" t="n">
        <v>300</v>
      </c>
      <c r="D1038" s="80" t="s">
        <v>104</v>
      </c>
      <c r="E1038" s="81" t="s">
        <v>3993</v>
      </c>
      <c r="F1038" s="83"/>
      <c r="G1038" s="83" t="s">
        <v>100</v>
      </c>
      <c r="H1038" s="83" t="s">
        <v>2313</v>
      </c>
      <c r="I1038" s="103" t="s">
        <v>80</v>
      </c>
      <c r="J1038" s="85" t="n">
        <v>0.449305555555556</v>
      </c>
      <c r="K1038" s="85" t="n">
        <v>0.464583333333333</v>
      </c>
      <c r="L1038" s="86"/>
      <c r="M1038" s="59" t="s">
        <v>3994</v>
      </c>
    </row>
    <row r="1039" customFormat="false" ht="15" hidden="false" customHeight="false" outlineLevel="0" collapsed="false">
      <c r="A1039" s="32" t="n">
        <v>44300</v>
      </c>
      <c r="B1039" s="9" t="s">
        <v>2354</v>
      </c>
      <c r="C1039" s="156" t="n">
        <v>300</v>
      </c>
      <c r="D1039" s="137" t="s">
        <v>104</v>
      </c>
      <c r="E1039" s="73" t="s">
        <v>3995</v>
      </c>
      <c r="F1039" s="75" t="s">
        <v>1672</v>
      </c>
      <c r="G1039" s="75" t="s">
        <v>131</v>
      </c>
      <c r="H1039" s="75" t="s">
        <v>2313</v>
      </c>
      <c r="I1039" s="34" t="s">
        <v>80</v>
      </c>
      <c r="J1039" s="7" t="n">
        <v>0.545138888888889</v>
      </c>
      <c r="K1039" s="7" t="n">
        <v>0.594444444444444</v>
      </c>
      <c r="L1039" s="77"/>
      <c r="M1039" s="37" t="s">
        <v>3996</v>
      </c>
    </row>
    <row r="1040" customFormat="false" ht="15" hidden="false" customHeight="false" outlineLevel="0" collapsed="false">
      <c r="A1040" s="32" t="n">
        <v>44300</v>
      </c>
      <c r="B1040" s="9" t="s">
        <v>2377</v>
      </c>
      <c r="C1040" s="156" t="n">
        <v>400</v>
      </c>
      <c r="D1040" s="137" t="s">
        <v>104</v>
      </c>
      <c r="E1040" s="73" t="s">
        <v>2015</v>
      </c>
      <c r="F1040" s="75"/>
      <c r="G1040" s="75" t="s">
        <v>113</v>
      </c>
      <c r="H1040" s="75" t="s">
        <v>2313</v>
      </c>
      <c r="I1040" s="34" t="s">
        <v>80</v>
      </c>
      <c r="J1040" s="7" t="n">
        <v>0.644444444444444</v>
      </c>
      <c r="K1040" s="7" t="n">
        <v>0.744444444444444</v>
      </c>
      <c r="L1040" s="77"/>
      <c r="M1040" s="37" t="s">
        <v>2016</v>
      </c>
    </row>
    <row r="1041" customFormat="false" ht="15" hidden="false" customHeight="false" outlineLevel="0" collapsed="false">
      <c r="A1041" s="32" t="n">
        <v>44301</v>
      </c>
      <c r="B1041" s="9" t="s">
        <v>1546</v>
      </c>
      <c r="C1041" s="33" t="n">
        <v>300</v>
      </c>
      <c r="D1041" s="72" t="s">
        <v>104</v>
      </c>
      <c r="E1041" s="73" t="s">
        <v>4002</v>
      </c>
      <c r="F1041" s="75"/>
      <c r="G1041" s="75" t="s">
        <v>100</v>
      </c>
      <c r="H1041" s="75" t="s">
        <v>2313</v>
      </c>
      <c r="I1041" s="34" t="s">
        <v>80</v>
      </c>
      <c r="J1041" s="7" t="n">
        <v>0.852777777777778</v>
      </c>
      <c r="K1041" s="7" t="n">
        <v>0.876388888888889</v>
      </c>
      <c r="L1041" s="77"/>
      <c r="M1041" s="37" t="s">
        <v>4003</v>
      </c>
    </row>
    <row r="1042" customFormat="false" ht="15" hidden="false" customHeight="false" outlineLevel="0" collapsed="false">
      <c r="A1042" s="87" t="n">
        <v>44301</v>
      </c>
      <c r="B1042" s="48" t="s">
        <v>2576</v>
      </c>
      <c r="C1042" s="161" t="n">
        <v>400</v>
      </c>
      <c r="D1042" s="162" t="s">
        <v>104</v>
      </c>
      <c r="E1042" s="51" t="s">
        <v>2577</v>
      </c>
      <c r="F1042" s="54"/>
      <c r="G1042" s="54" t="s">
        <v>113</v>
      </c>
      <c r="H1042" s="54" t="s">
        <v>2313</v>
      </c>
      <c r="I1042" s="151" t="s">
        <v>80</v>
      </c>
      <c r="J1042" s="57" t="n">
        <v>0.934027777777778</v>
      </c>
      <c r="K1042" s="57" t="n">
        <v>0.959027777777778</v>
      </c>
      <c r="L1042" s="58"/>
      <c r="M1042" s="98" t="s">
        <v>2578</v>
      </c>
    </row>
    <row r="1043" customFormat="false" ht="15" hidden="false" customHeight="false" outlineLevel="0" collapsed="false">
      <c r="A1043" s="32" t="n">
        <v>44302</v>
      </c>
      <c r="B1043" s="9" t="s">
        <v>4004</v>
      </c>
      <c r="C1043" s="33" t="n">
        <v>340</v>
      </c>
      <c r="D1043" s="72" t="s">
        <v>821</v>
      </c>
      <c r="E1043" s="73" t="s">
        <v>4005</v>
      </c>
      <c r="F1043" s="75" t="s">
        <v>4006</v>
      </c>
      <c r="G1043" s="75" t="s">
        <v>187</v>
      </c>
      <c r="H1043" s="75" t="s">
        <v>2313</v>
      </c>
      <c r="I1043" s="34" t="s">
        <v>80</v>
      </c>
      <c r="J1043" s="7" t="n">
        <v>0.618055555555556</v>
      </c>
      <c r="K1043" s="7" t="n">
        <v>0.647222222222222</v>
      </c>
      <c r="L1043" s="77"/>
      <c r="M1043" s="37" t="s">
        <v>4007</v>
      </c>
    </row>
    <row r="1044" customFormat="false" ht="15" hidden="false" customHeight="false" outlineLevel="0" collapsed="false">
      <c r="A1044" s="32" t="n">
        <v>44302</v>
      </c>
      <c r="B1044" s="9" t="s">
        <v>4009</v>
      </c>
      <c r="C1044" s="156" t="n">
        <v>400</v>
      </c>
      <c r="D1044" s="137" t="s">
        <v>821</v>
      </c>
      <c r="E1044" s="73" t="s">
        <v>4010</v>
      </c>
      <c r="F1044" s="75" t="s">
        <v>4011</v>
      </c>
      <c r="G1044" s="75" t="s">
        <v>113</v>
      </c>
      <c r="H1044" s="75" t="s">
        <v>2313</v>
      </c>
      <c r="I1044" s="34" t="s">
        <v>80</v>
      </c>
      <c r="J1044" s="7" t="n">
        <v>0.6875</v>
      </c>
      <c r="K1044" s="7" t="n">
        <v>0.713194444444444</v>
      </c>
      <c r="L1044" s="77"/>
      <c r="M1044" s="37" t="s">
        <v>4012</v>
      </c>
    </row>
    <row r="1045" customFormat="false" ht="15" hidden="false" customHeight="false" outlineLevel="0" collapsed="false">
      <c r="A1045" s="32" t="n">
        <v>44302</v>
      </c>
      <c r="B1045" s="9" t="s">
        <v>4013</v>
      </c>
      <c r="C1045" s="156" t="n">
        <v>300</v>
      </c>
      <c r="D1045" s="137" t="s">
        <v>4014</v>
      </c>
      <c r="E1045" s="73" t="s">
        <v>4015</v>
      </c>
      <c r="F1045" s="75" t="s">
        <v>4016</v>
      </c>
      <c r="G1045" s="75" t="s">
        <v>159</v>
      </c>
      <c r="H1045" s="75" t="s">
        <v>2313</v>
      </c>
      <c r="I1045" s="34" t="s">
        <v>80</v>
      </c>
      <c r="J1045" s="7" t="n">
        <v>0.563888888888889</v>
      </c>
      <c r="K1045" s="7" t="n">
        <v>0.604166666666667</v>
      </c>
      <c r="L1045" s="77"/>
      <c r="M1045" s="37" t="s">
        <v>4017</v>
      </c>
    </row>
    <row r="1046" customFormat="false" ht="15" hidden="false" customHeight="false" outlineLevel="0" collapsed="false">
      <c r="A1046" s="32" t="n">
        <v>44302</v>
      </c>
      <c r="B1046" s="9" t="s">
        <v>3190</v>
      </c>
      <c r="C1046" s="33" t="n">
        <v>300</v>
      </c>
      <c r="D1046" s="72" t="s">
        <v>104</v>
      </c>
      <c r="E1046" s="73" t="s">
        <v>4018</v>
      </c>
      <c r="F1046" s="75"/>
      <c r="G1046" s="75" t="s">
        <v>183</v>
      </c>
      <c r="H1046" s="75" t="s">
        <v>2313</v>
      </c>
      <c r="I1046" s="34" t="s">
        <v>80</v>
      </c>
      <c r="J1046" s="7" t="n">
        <v>0.415972222222222</v>
      </c>
      <c r="K1046" s="7" t="n">
        <v>0.428472222222222</v>
      </c>
      <c r="L1046" s="77"/>
      <c r="M1046" s="37" t="s">
        <v>4019</v>
      </c>
      <c r="N1046" s="0" t="s">
        <v>4008</v>
      </c>
    </row>
    <row r="1047" customFormat="false" ht="15" hidden="false" customHeight="false" outlineLevel="0" collapsed="false">
      <c r="A1047" s="32" t="n">
        <v>44302</v>
      </c>
      <c r="B1047" s="9" t="s">
        <v>4020</v>
      </c>
      <c r="C1047" s="33" t="n">
        <v>300</v>
      </c>
      <c r="D1047" s="72" t="s">
        <v>104</v>
      </c>
      <c r="E1047" s="73" t="s">
        <v>4021</v>
      </c>
      <c r="F1047" s="75" t="s">
        <v>4022</v>
      </c>
      <c r="G1047" s="75" t="s">
        <v>183</v>
      </c>
      <c r="H1047" s="75" t="s">
        <v>2313</v>
      </c>
      <c r="I1047" s="34" t="s">
        <v>80</v>
      </c>
      <c r="J1047" s="7" t="n">
        <v>0.493055555555556</v>
      </c>
      <c r="K1047" s="7" t="n">
        <v>0.49375</v>
      </c>
      <c r="L1047" s="77"/>
      <c r="M1047" s="37" t="s">
        <v>4023</v>
      </c>
      <c r="N1047" s="163"/>
    </row>
    <row r="1048" customFormat="false" ht="15" hidden="false" customHeight="false" outlineLevel="0" collapsed="false">
      <c r="A1048" s="47" t="n">
        <v>44303</v>
      </c>
      <c r="B1048" s="79" t="s">
        <v>4028</v>
      </c>
      <c r="C1048" s="49" t="n">
        <v>300</v>
      </c>
      <c r="D1048" s="80" t="s">
        <v>104</v>
      </c>
      <c r="E1048" s="81" t="s">
        <v>4029</v>
      </c>
      <c r="F1048" s="83"/>
      <c r="G1048" s="83" t="s">
        <v>159</v>
      </c>
      <c r="H1048" s="83" t="s">
        <v>2313</v>
      </c>
      <c r="I1048" s="103" t="s">
        <v>80</v>
      </c>
      <c r="J1048" s="85" t="n">
        <v>0.379166666666667</v>
      </c>
      <c r="K1048" s="85" t="n">
        <v>0.386805555555556</v>
      </c>
      <c r="L1048" s="86"/>
      <c r="M1048" s="59" t="s">
        <v>4030</v>
      </c>
    </row>
    <row r="1049" customFormat="false" ht="15" hidden="false" customHeight="false" outlineLevel="0" collapsed="false">
      <c r="A1049" s="32" t="n">
        <v>44303</v>
      </c>
      <c r="B1049" s="9" t="s">
        <v>2354</v>
      </c>
      <c r="C1049" s="33" t="n">
        <v>350</v>
      </c>
      <c r="D1049" s="72" t="s">
        <v>104</v>
      </c>
      <c r="E1049" s="73" t="s">
        <v>4031</v>
      </c>
      <c r="F1049" s="75" t="s">
        <v>1672</v>
      </c>
      <c r="G1049" s="75" t="s">
        <v>131</v>
      </c>
      <c r="H1049" s="75" t="s">
        <v>2313</v>
      </c>
      <c r="I1049" s="34" t="s">
        <v>80</v>
      </c>
      <c r="J1049" s="7" t="n">
        <v>0.402777777777778</v>
      </c>
      <c r="K1049" s="7" t="n">
        <v>0.434722222222222</v>
      </c>
      <c r="L1049" s="77"/>
      <c r="M1049" s="37" t="s">
        <v>4032</v>
      </c>
    </row>
    <row r="1050" customFormat="false" ht="15" hidden="false" customHeight="false" outlineLevel="0" collapsed="false">
      <c r="A1050" s="32" t="n">
        <v>44303</v>
      </c>
      <c r="B1050" s="9" t="s">
        <v>4033</v>
      </c>
      <c r="C1050" s="156" t="n">
        <v>300</v>
      </c>
      <c r="D1050" s="137" t="s">
        <v>104</v>
      </c>
      <c r="E1050" s="73" t="s">
        <v>4034</v>
      </c>
      <c r="F1050" s="75"/>
      <c r="G1050" s="75" t="s">
        <v>183</v>
      </c>
      <c r="H1050" s="75" t="s">
        <v>2313</v>
      </c>
      <c r="I1050" s="34" t="s">
        <v>80</v>
      </c>
      <c r="J1050" s="7" t="n">
        <v>0.500694444444444</v>
      </c>
      <c r="K1050" s="7" t="n">
        <v>0.5125</v>
      </c>
      <c r="L1050" s="77"/>
      <c r="M1050" s="37" t="s">
        <v>4035</v>
      </c>
    </row>
    <row r="1051" customFormat="false" ht="15" hidden="false" customHeight="false" outlineLevel="0" collapsed="false">
      <c r="A1051" s="32" t="n">
        <v>44303</v>
      </c>
      <c r="B1051" s="9" t="s">
        <v>1554</v>
      </c>
      <c r="C1051" s="33" t="n">
        <v>300</v>
      </c>
      <c r="D1051" s="72" t="s">
        <v>104</v>
      </c>
      <c r="E1051" s="73" t="s">
        <v>4036</v>
      </c>
      <c r="F1051" s="75"/>
      <c r="G1051" s="75" t="s">
        <v>187</v>
      </c>
      <c r="H1051" s="75" t="s">
        <v>2313</v>
      </c>
      <c r="I1051" s="34" t="s">
        <v>80</v>
      </c>
      <c r="J1051" s="7" t="n">
        <v>0.686805555555556</v>
      </c>
      <c r="K1051" s="7" t="n">
        <v>0.695138888888889</v>
      </c>
      <c r="L1051" s="77"/>
      <c r="M1051" s="37" t="s">
        <v>4037</v>
      </c>
    </row>
    <row r="1052" customFormat="false" ht="15" hidden="false" customHeight="false" outlineLevel="0" collapsed="false">
      <c r="A1052" s="32" t="n">
        <v>44303</v>
      </c>
      <c r="B1052" s="9" t="s">
        <v>1554</v>
      </c>
      <c r="C1052" s="33" t="n">
        <v>300</v>
      </c>
      <c r="D1052" s="72" t="s">
        <v>104</v>
      </c>
      <c r="E1052" s="73" t="s">
        <v>4038</v>
      </c>
      <c r="F1052" s="75"/>
      <c r="G1052" s="75" t="s">
        <v>187</v>
      </c>
      <c r="H1052" s="75" t="s">
        <v>2313</v>
      </c>
      <c r="I1052" s="34" t="s">
        <v>80</v>
      </c>
      <c r="J1052" s="7" t="n">
        <v>0.720138888888889</v>
      </c>
      <c r="K1052" s="7" t="n">
        <v>0.720138888888889</v>
      </c>
      <c r="L1052" s="77"/>
      <c r="M1052" s="37" t="s">
        <v>4039</v>
      </c>
    </row>
    <row r="1053" customFormat="false" ht="15" hidden="false" customHeight="false" outlineLevel="0" collapsed="false">
      <c r="A1053" s="32" t="n">
        <v>44303</v>
      </c>
      <c r="B1053" s="9" t="s">
        <v>1068</v>
      </c>
      <c r="C1053" s="33" t="n">
        <v>300</v>
      </c>
      <c r="D1053" s="72" t="s">
        <v>104</v>
      </c>
      <c r="E1053" s="73" t="s">
        <v>4040</v>
      </c>
      <c r="F1053" s="75"/>
      <c r="G1053" s="75" t="s">
        <v>100</v>
      </c>
      <c r="H1053" s="75" t="s">
        <v>2313</v>
      </c>
      <c r="I1053" s="34" t="s">
        <v>80</v>
      </c>
      <c r="J1053" s="7" t="n">
        <v>0.777083333333333</v>
      </c>
      <c r="K1053" s="7" t="n">
        <v>0.795833333333333</v>
      </c>
      <c r="L1053" s="77"/>
      <c r="M1053" s="37" t="s">
        <v>4041</v>
      </c>
    </row>
    <row r="1054" customFormat="false" ht="15" hidden="false" customHeight="false" outlineLevel="0" collapsed="false">
      <c r="A1054" s="32" t="n">
        <v>44305</v>
      </c>
      <c r="B1054" s="9" t="s">
        <v>4044</v>
      </c>
      <c r="C1054" s="156" t="n">
        <v>300</v>
      </c>
      <c r="D1054" s="137" t="s">
        <v>104</v>
      </c>
      <c r="E1054" s="73" t="s">
        <v>4045</v>
      </c>
      <c r="F1054" s="75"/>
      <c r="G1054" s="75" t="s">
        <v>100</v>
      </c>
      <c r="H1054" s="75" t="s">
        <v>2313</v>
      </c>
      <c r="I1054" s="34" t="s">
        <v>80</v>
      </c>
      <c r="J1054" s="7" t="n">
        <v>0.383333333333333</v>
      </c>
      <c r="K1054" s="7" t="n">
        <v>0.397222222222222</v>
      </c>
      <c r="L1054" s="77"/>
      <c r="M1054" s="37" t="s">
        <v>4046</v>
      </c>
    </row>
    <row r="1055" customFormat="false" ht="15" hidden="false" customHeight="false" outlineLevel="0" collapsed="false">
      <c r="A1055" s="47" t="n">
        <v>44305</v>
      </c>
      <c r="B1055" s="79" t="s">
        <v>4047</v>
      </c>
      <c r="C1055" s="49" t="n">
        <v>200</v>
      </c>
      <c r="D1055" s="80" t="s">
        <v>104</v>
      </c>
      <c r="E1055" s="81" t="s">
        <v>4048</v>
      </c>
      <c r="F1055" s="83"/>
      <c r="G1055" s="83" t="s">
        <v>159</v>
      </c>
      <c r="H1055" s="83" t="s">
        <v>2313</v>
      </c>
      <c r="I1055" s="103" t="s">
        <v>80</v>
      </c>
      <c r="J1055" s="85" t="n">
        <v>0.4125</v>
      </c>
      <c r="K1055" s="85" t="n">
        <v>0.440277777777778</v>
      </c>
      <c r="L1055" s="86"/>
      <c r="M1055" s="59" t="s">
        <v>4049</v>
      </c>
    </row>
    <row r="1056" customFormat="false" ht="15" hidden="false" customHeight="false" outlineLevel="0" collapsed="false">
      <c r="A1056" s="32" t="n">
        <v>44305</v>
      </c>
      <c r="B1056" s="9" t="s">
        <v>4050</v>
      </c>
      <c r="C1056" s="33" t="n">
        <v>200</v>
      </c>
      <c r="D1056" s="72" t="s">
        <v>104</v>
      </c>
      <c r="E1056" s="73" t="s">
        <v>4051</v>
      </c>
      <c r="F1056" s="75"/>
      <c r="G1056" s="75" t="s">
        <v>159</v>
      </c>
      <c r="H1056" s="75" t="s">
        <v>2313</v>
      </c>
      <c r="I1056" s="34" t="s">
        <v>80</v>
      </c>
      <c r="J1056" s="7" t="n">
        <v>0.488194444444444</v>
      </c>
      <c r="K1056" s="7" t="n">
        <v>0.494444444444444</v>
      </c>
      <c r="L1056" s="77"/>
      <c r="M1056" s="37" t="s">
        <v>4052</v>
      </c>
    </row>
    <row r="1057" customFormat="false" ht="15" hidden="false" customHeight="false" outlineLevel="0" collapsed="false">
      <c r="A1057" s="32" t="n">
        <v>44305</v>
      </c>
      <c r="B1057" s="9" t="s">
        <v>4053</v>
      </c>
      <c r="C1057" s="33" t="n">
        <v>400</v>
      </c>
      <c r="D1057" s="72" t="s">
        <v>104</v>
      </c>
      <c r="E1057" s="73" t="s">
        <v>4054</v>
      </c>
      <c r="F1057" s="75"/>
      <c r="G1057" s="75" t="s">
        <v>79</v>
      </c>
      <c r="H1057" s="75" t="s">
        <v>2313</v>
      </c>
      <c r="I1057" s="34" t="s">
        <v>80</v>
      </c>
      <c r="J1057" s="7" t="n">
        <v>0.615277777777778</v>
      </c>
      <c r="K1057" s="7" t="n">
        <v>0.620833333333333</v>
      </c>
      <c r="L1057" s="77"/>
      <c r="M1057" s="148" t="s">
        <v>4055</v>
      </c>
    </row>
    <row r="1058" customFormat="false" ht="15" hidden="false" customHeight="false" outlineLevel="0" collapsed="false">
      <c r="A1058" s="32" t="n">
        <v>44306</v>
      </c>
      <c r="B1058" s="9" t="s">
        <v>4058</v>
      </c>
      <c r="C1058" s="156" t="n">
        <v>340</v>
      </c>
      <c r="D1058" s="137" t="s">
        <v>821</v>
      </c>
      <c r="E1058" s="73" t="s">
        <v>4059</v>
      </c>
      <c r="F1058" s="75" t="s">
        <v>4060</v>
      </c>
      <c r="G1058" s="75" t="s">
        <v>100</v>
      </c>
      <c r="H1058" s="75" t="s">
        <v>2313</v>
      </c>
      <c r="I1058" s="34" t="s">
        <v>80</v>
      </c>
      <c r="J1058" s="7" t="n">
        <v>0.523611111111111</v>
      </c>
      <c r="K1058" s="7" t="n">
        <v>0.534027777777778</v>
      </c>
      <c r="L1058" s="77"/>
      <c r="M1058" s="37" t="s">
        <v>4061</v>
      </c>
    </row>
    <row r="1059" customFormat="false" ht="15" hidden="false" customHeight="false" outlineLevel="0" collapsed="false">
      <c r="A1059" s="32" t="n">
        <v>44306</v>
      </c>
      <c r="B1059" s="9" t="s">
        <v>4062</v>
      </c>
      <c r="C1059" s="156" t="n">
        <v>340</v>
      </c>
      <c r="D1059" s="137" t="s">
        <v>821</v>
      </c>
      <c r="E1059" s="73" t="s">
        <v>4063</v>
      </c>
      <c r="F1059" s="75" t="s">
        <v>233</v>
      </c>
      <c r="G1059" s="75" t="s">
        <v>183</v>
      </c>
      <c r="H1059" s="75" t="s">
        <v>2313</v>
      </c>
      <c r="I1059" s="34" t="s">
        <v>80</v>
      </c>
      <c r="J1059" s="7" t="n">
        <v>0.583333333333333</v>
      </c>
      <c r="K1059" s="7" t="n">
        <v>0.609722222222222</v>
      </c>
      <c r="L1059" s="77"/>
      <c r="M1059" s="37" t="s">
        <v>4064</v>
      </c>
    </row>
    <row r="1060" customFormat="false" ht="15" hidden="false" customHeight="false" outlineLevel="0" collapsed="false">
      <c r="A1060" s="32" t="n">
        <v>44306</v>
      </c>
      <c r="B1060" s="9" t="s">
        <v>1948</v>
      </c>
      <c r="C1060" s="157" t="n">
        <v>300</v>
      </c>
      <c r="D1060" s="153" t="s">
        <v>104</v>
      </c>
      <c r="E1060" s="73" t="s">
        <v>1951</v>
      </c>
      <c r="F1060" s="75"/>
      <c r="G1060" s="75" t="s">
        <v>187</v>
      </c>
      <c r="H1060" s="75" t="s">
        <v>2313</v>
      </c>
      <c r="I1060" s="34" t="s">
        <v>80</v>
      </c>
      <c r="J1060" s="7" t="n">
        <v>0.665972222222222</v>
      </c>
      <c r="K1060" s="7" t="n">
        <v>0.702083333333333</v>
      </c>
      <c r="L1060" s="77"/>
      <c r="M1060" s="37" t="s">
        <v>1950</v>
      </c>
    </row>
    <row r="1061" customFormat="false" ht="15" hidden="false" customHeight="false" outlineLevel="0" collapsed="false">
      <c r="A1061" s="32" t="n">
        <v>44307</v>
      </c>
      <c r="B1061" s="9" t="s">
        <v>3058</v>
      </c>
      <c r="C1061" s="33" t="n">
        <v>450</v>
      </c>
      <c r="D1061" s="72" t="s">
        <v>821</v>
      </c>
      <c r="E1061" s="73" t="s">
        <v>2643</v>
      </c>
      <c r="F1061" s="75" t="s">
        <v>2644</v>
      </c>
      <c r="G1061" s="75" t="s">
        <v>79</v>
      </c>
      <c r="H1061" s="75" t="s">
        <v>2313</v>
      </c>
      <c r="I1061" s="34" t="s">
        <v>80</v>
      </c>
      <c r="J1061" s="7" t="n">
        <v>0.339583333333333</v>
      </c>
      <c r="K1061" s="7" t="n">
        <v>0.380555555555556</v>
      </c>
      <c r="L1061" s="77"/>
      <c r="M1061" s="37" t="s">
        <v>2645</v>
      </c>
    </row>
    <row r="1062" customFormat="false" ht="15" hidden="false" customHeight="false" outlineLevel="0" collapsed="false">
      <c r="A1062" s="47" t="n">
        <v>44307</v>
      </c>
      <c r="B1062" s="79" t="s">
        <v>4070</v>
      </c>
      <c r="C1062" s="49" t="n">
        <v>350</v>
      </c>
      <c r="D1062" s="80" t="s">
        <v>821</v>
      </c>
      <c r="E1062" s="81" t="s">
        <v>4071</v>
      </c>
      <c r="F1062" s="83" t="s">
        <v>4072</v>
      </c>
      <c r="G1062" s="83" t="s">
        <v>113</v>
      </c>
      <c r="H1062" s="83" t="s">
        <v>2313</v>
      </c>
      <c r="I1062" s="103" t="s">
        <v>80</v>
      </c>
      <c r="J1062" s="85" t="n">
        <v>0.434027777777778</v>
      </c>
      <c r="K1062" s="85" t="n">
        <v>0.452083333333333</v>
      </c>
      <c r="L1062" s="86"/>
      <c r="M1062" s="59" t="s">
        <v>4073</v>
      </c>
    </row>
    <row r="1063" customFormat="false" ht="15" hidden="false" customHeight="false" outlineLevel="0" collapsed="false">
      <c r="A1063" s="32" t="n">
        <v>44307</v>
      </c>
      <c r="B1063" s="9" t="s">
        <v>4074</v>
      </c>
      <c r="C1063" s="33" t="n">
        <v>340</v>
      </c>
      <c r="D1063" s="72" t="s">
        <v>821</v>
      </c>
      <c r="E1063" s="73" t="s">
        <v>4075</v>
      </c>
      <c r="F1063" s="75" t="s">
        <v>4076</v>
      </c>
      <c r="G1063" s="75" t="s">
        <v>159</v>
      </c>
      <c r="H1063" s="75" t="s">
        <v>2313</v>
      </c>
      <c r="I1063" s="34" t="s">
        <v>80</v>
      </c>
      <c r="J1063" s="7" t="n">
        <v>0.516666666666667</v>
      </c>
      <c r="K1063" s="7" t="n">
        <v>0.532638888888889</v>
      </c>
      <c r="L1063" s="77"/>
      <c r="M1063" s="37" t="s">
        <v>4077</v>
      </c>
    </row>
    <row r="1064" customFormat="false" ht="15" hidden="false" customHeight="false" outlineLevel="0" collapsed="false">
      <c r="A1064" s="32" t="n">
        <v>44307</v>
      </c>
      <c r="B1064" s="9" t="s">
        <v>4078</v>
      </c>
      <c r="C1064" s="33" t="n">
        <v>340</v>
      </c>
      <c r="D1064" s="72" t="s">
        <v>821</v>
      </c>
      <c r="E1064" s="73" t="s">
        <v>4079</v>
      </c>
      <c r="F1064" s="75" t="s">
        <v>4080</v>
      </c>
      <c r="G1064" s="75" t="s">
        <v>159</v>
      </c>
      <c r="H1064" s="75" t="s">
        <v>2313</v>
      </c>
      <c r="I1064" s="34" t="s">
        <v>80</v>
      </c>
      <c r="J1064" s="7" t="n">
        <v>0.640277777777778</v>
      </c>
      <c r="K1064" s="7" t="n">
        <v>0.676388888888889</v>
      </c>
      <c r="L1064" s="77"/>
      <c r="M1064" s="37" t="s">
        <v>4081</v>
      </c>
    </row>
    <row r="1065" customFormat="false" ht="15" hidden="false" customHeight="false" outlineLevel="0" collapsed="false">
      <c r="A1065" s="32" t="n">
        <v>44307</v>
      </c>
      <c r="B1065" s="9" t="s">
        <v>4082</v>
      </c>
      <c r="C1065" s="33" t="n">
        <v>300</v>
      </c>
      <c r="D1065" s="72" t="s">
        <v>104</v>
      </c>
      <c r="E1065" s="73" t="s">
        <v>4083</v>
      </c>
      <c r="F1065" s="75"/>
      <c r="G1065" s="75" t="s">
        <v>79</v>
      </c>
      <c r="H1065" s="75" t="s">
        <v>2313</v>
      </c>
      <c r="I1065" s="34" t="s">
        <v>80</v>
      </c>
      <c r="J1065" s="7" t="n">
        <v>0.411111111111111</v>
      </c>
      <c r="K1065" s="7" t="n">
        <v>0.417361111111111</v>
      </c>
      <c r="L1065" s="77"/>
      <c r="M1065" s="37" t="s">
        <v>4084</v>
      </c>
    </row>
    <row r="1066" customFormat="false" ht="15" hidden="false" customHeight="false" outlineLevel="0" collapsed="false">
      <c r="A1066" s="32" t="n">
        <v>44307</v>
      </c>
      <c r="B1066" s="9" t="s">
        <v>4085</v>
      </c>
      <c r="C1066" s="156" t="n">
        <v>300</v>
      </c>
      <c r="D1066" s="137" t="s">
        <v>104</v>
      </c>
      <c r="E1066" s="73" t="s">
        <v>4086</v>
      </c>
      <c r="F1066" s="75"/>
      <c r="G1066" s="75" t="s">
        <v>159</v>
      </c>
      <c r="H1066" s="75" t="s">
        <v>2313</v>
      </c>
      <c r="I1066" s="34" t="s">
        <v>80</v>
      </c>
      <c r="J1066" s="7" t="n">
        <v>0.570138888888889</v>
      </c>
      <c r="K1066" s="7" t="n">
        <v>0.598611111111111</v>
      </c>
      <c r="L1066" s="77"/>
      <c r="M1066" s="37" t="s">
        <v>4087</v>
      </c>
    </row>
    <row r="1067" customFormat="false" ht="15" hidden="false" customHeight="false" outlineLevel="0" collapsed="false">
      <c r="A1067" s="32" t="n">
        <v>44307</v>
      </c>
      <c r="B1067" s="9" t="s">
        <v>4088</v>
      </c>
      <c r="C1067" s="33" t="n">
        <v>400</v>
      </c>
      <c r="D1067" s="72" t="s">
        <v>104</v>
      </c>
      <c r="E1067" s="73" t="s">
        <v>392</v>
      </c>
      <c r="F1067" s="75" t="s">
        <v>393</v>
      </c>
      <c r="G1067" s="75" t="s">
        <v>394</v>
      </c>
      <c r="H1067" s="75" t="s">
        <v>2313</v>
      </c>
      <c r="I1067" s="34" t="s">
        <v>80</v>
      </c>
      <c r="J1067" s="7" t="n">
        <v>0.793055555555556</v>
      </c>
      <c r="K1067" s="7" t="n">
        <v>0.813194444444444</v>
      </c>
      <c r="L1067" s="77"/>
      <c r="M1067" s="37" t="s">
        <v>396</v>
      </c>
      <c r="N1067" s="0" t="s">
        <v>3860</v>
      </c>
    </row>
    <row r="1068" customFormat="false" ht="15" hidden="false" customHeight="false" outlineLevel="0" collapsed="false">
      <c r="A1068" s="32" t="n">
        <v>44308</v>
      </c>
      <c r="B1068" s="9" t="s">
        <v>1089</v>
      </c>
      <c r="C1068" s="33" t="n">
        <v>300</v>
      </c>
      <c r="D1068" s="72" t="s">
        <v>104</v>
      </c>
      <c r="E1068" s="73" t="s">
        <v>4092</v>
      </c>
      <c r="F1068" s="75"/>
      <c r="G1068" s="75" t="s">
        <v>131</v>
      </c>
      <c r="H1068" s="75" t="s">
        <v>2313</v>
      </c>
      <c r="I1068" s="34" t="s">
        <v>80</v>
      </c>
      <c r="J1068" s="7" t="n">
        <v>0.361111111111111</v>
      </c>
      <c r="K1068" s="7" t="n">
        <v>0.380555555555556</v>
      </c>
      <c r="L1068" s="77"/>
      <c r="M1068" s="37" t="s">
        <v>4093</v>
      </c>
    </row>
    <row r="1069" customFormat="false" ht="15" hidden="false" customHeight="false" outlineLevel="0" collapsed="false">
      <c r="A1069" s="32" t="n">
        <v>44308</v>
      </c>
      <c r="B1069" s="9" t="s">
        <v>1670</v>
      </c>
      <c r="C1069" s="156" t="n">
        <v>400</v>
      </c>
      <c r="D1069" s="137" t="s">
        <v>104</v>
      </c>
      <c r="E1069" s="73" t="s">
        <v>4094</v>
      </c>
      <c r="F1069" s="75" t="s">
        <v>1672</v>
      </c>
      <c r="G1069" s="75" t="s">
        <v>131</v>
      </c>
      <c r="H1069" s="75" t="s">
        <v>2313</v>
      </c>
      <c r="I1069" s="34" t="s">
        <v>80</v>
      </c>
      <c r="J1069" s="7" t="n">
        <v>0.415972222222222</v>
      </c>
      <c r="K1069" s="7" t="n">
        <v>0.425694444444444</v>
      </c>
      <c r="L1069" s="77"/>
      <c r="M1069" s="37" t="s">
        <v>4095</v>
      </c>
      <c r="N1069" s="0" t="s">
        <v>3860</v>
      </c>
    </row>
    <row r="1070" customFormat="false" ht="15" hidden="false" customHeight="false" outlineLevel="0" collapsed="false">
      <c r="A1070" s="32" t="n">
        <v>44308</v>
      </c>
      <c r="B1070" s="9" t="s">
        <v>1455</v>
      </c>
      <c r="C1070" s="164" t="n">
        <v>400</v>
      </c>
      <c r="D1070" s="144" t="s">
        <v>104</v>
      </c>
      <c r="E1070" s="73" t="s">
        <v>4096</v>
      </c>
      <c r="F1070" s="75"/>
      <c r="G1070" s="75" t="s">
        <v>183</v>
      </c>
      <c r="H1070" s="75" t="s">
        <v>2313</v>
      </c>
      <c r="I1070" s="34" t="s">
        <v>80</v>
      </c>
      <c r="J1070" s="7" t="n">
        <v>0.704861111111111</v>
      </c>
      <c r="K1070" s="7" t="n">
        <v>0.719444444444444</v>
      </c>
      <c r="L1070" s="77"/>
      <c r="M1070" s="37" t="s">
        <v>4097</v>
      </c>
    </row>
    <row r="1071" customFormat="false" ht="15" hidden="false" customHeight="false" outlineLevel="0" collapsed="false">
      <c r="A1071" s="47" t="n">
        <v>44310</v>
      </c>
      <c r="B1071" s="79" t="s">
        <v>2647</v>
      </c>
      <c r="C1071" s="49" t="n">
        <v>400</v>
      </c>
      <c r="D1071" s="80" t="s">
        <v>104</v>
      </c>
      <c r="E1071" s="81" t="s">
        <v>4101</v>
      </c>
      <c r="F1071" s="83"/>
      <c r="G1071" s="83" t="s">
        <v>79</v>
      </c>
      <c r="H1071" s="83" t="s">
        <v>2313</v>
      </c>
      <c r="I1071" s="103" t="s">
        <v>80</v>
      </c>
      <c r="J1071" s="85" t="n">
        <v>0.461111111111111</v>
      </c>
      <c r="K1071" s="85" t="n">
        <v>0.497222222222222</v>
      </c>
      <c r="L1071" s="86"/>
      <c r="M1071" s="59" t="s">
        <v>4102</v>
      </c>
    </row>
    <row r="1072" customFormat="false" ht="15" hidden="false" customHeight="false" outlineLevel="0" collapsed="false">
      <c r="A1072" s="32" t="n">
        <v>44310</v>
      </c>
      <c r="B1072" s="9" t="s">
        <v>3704</v>
      </c>
      <c r="C1072" s="156" t="n">
        <v>400</v>
      </c>
      <c r="D1072" s="137" t="s">
        <v>104</v>
      </c>
      <c r="E1072" s="73" t="s">
        <v>3705</v>
      </c>
      <c r="F1072" s="75" t="s">
        <v>3706</v>
      </c>
      <c r="G1072" s="75" t="s">
        <v>79</v>
      </c>
      <c r="H1072" s="75" t="s">
        <v>2313</v>
      </c>
      <c r="I1072" s="34" t="s">
        <v>80</v>
      </c>
      <c r="J1072" s="7" t="n">
        <v>0.535416666666667</v>
      </c>
      <c r="K1072" s="7" t="n">
        <v>0.536805555555556</v>
      </c>
      <c r="L1072" s="77"/>
      <c r="M1072" s="37" t="s">
        <v>3707</v>
      </c>
    </row>
    <row r="1073" customFormat="false" ht="15" hidden="false" customHeight="false" outlineLevel="0" collapsed="false">
      <c r="A1073" s="32" t="n">
        <v>44310</v>
      </c>
      <c r="B1073" s="9" t="s">
        <v>2022</v>
      </c>
      <c r="C1073" s="33" t="n">
        <v>300</v>
      </c>
      <c r="D1073" s="72" t="s">
        <v>104</v>
      </c>
      <c r="E1073" s="73" t="s">
        <v>151</v>
      </c>
      <c r="F1073" s="75"/>
      <c r="G1073" s="75" t="s">
        <v>85</v>
      </c>
      <c r="H1073" s="75" t="s">
        <v>2313</v>
      </c>
      <c r="I1073" s="34" t="s">
        <v>80</v>
      </c>
      <c r="J1073" s="7" t="n">
        <v>0.640277777777778</v>
      </c>
      <c r="K1073" s="7" t="n">
        <v>0.663194444444444</v>
      </c>
      <c r="L1073" s="77"/>
      <c r="M1073" s="37" t="s">
        <v>152</v>
      </c>
      <c r="N1073" s="0" t="s">
        <v>3163</v>
      </c>
    </row>
    <row r="1074" customFormat="false" ht="15" hidden="false" customHeight="false" outlineLevel="0" collapsed="false">
      <c r="A1074" s="32" t="n">
        <v>44311</v>
      </c>
      <c r="B1074" s="9" t="s">
        <v>225</v>
      </c>
      <c r="C1074" s="33" t="n">
        <v>300</v>
      </c>
      <c r="D1074" s="72" t="s">
        <v>181</v>
      </c>
      <c r="E1074" s="73" t="s">
        <v>226</v>
      </c>
      <c r="F1074" s="75" t="s">
        <v>227</v>
      </c>
      <c r="G1074" s="75" t="s">
        <v>228</v>
      </c>
      <c r="H1074" s="75" t="s">
        <v>2313</v>
      </c>
      <c r="I1074" s="34" t="s">
        <v>80</v>
      </c>
      <c r="J1074" s="7" t="n">
        <v>0.390277777777778</v>
      </c>
      <c r="K1074" s="7" t="n">
        <v>0.408333333333333</v>
      </c>
      <c r="L1074" s="77"/>
      <c r="M1074" s="37" t="s">
        <v>230</v>
      </c>
    </row>
    <row r="1075" customFormat="false" ht="15" hidden="false" customHeight="false" outlineLevel="0" collapsed="false">
      <c r="A1075" s="32" t="n">
        <v>44311</v>
      </c>
      <c r="B1075" s="60" t="s">
        <v>2196</v>
      </c>
      <c r="C1075" s="156" t="n">
        <v>400</v>
      </c>
      <c r="D1075" s="137" t="s">
        <v>104</v>
      </c>
      <c r="E1075" s="73" t="s">
        <v>4107</v>
      </c>
      <c r="F1075" s="75" t="s">
        <v>2196</v>
      </c>
      <c r="G1075" s="75" t="s">
        <v>79</v>
      </c>
      <c r="H1075" s="75" t="s">
        <v>2313</v>
      </c>
      <c r="I1075" s="34" t="s">
        <v>80</v>
      </c>
      <c r="J1075" s="7" t="n">
        <v>0.453472222222222</v>
      </c>
      <c r="K1075" s="7" t="n">
        <v>0.464583333333333</v>
      </c>
      <c r="L1075" s="77"/>
      <c r="M1075" s="37" t="s">
        <v>4108</v>
      </c>
    </row>
    <row r="1076" customFormat="false" ht="15" hidden="false" customHeight="false" outlineLevel="0" collapsed="false">
      <c r="A1076" s="32" t="n">
        <v>44311</v>
      </c>
      <c r="B1076" s="9" t="s">
        <v>1229</v>
      </c>
      <c r="C1076" s="33" t="n">
        <v>300</v>
      </c>
      <c r="D1076" s="72" t="s">
        <v>104</v>
      </c>
      <c r="E1076" s="73" t="s">
        <v>2491</v>
      </c>
      <c r="F1076" s="75"/>
      <c r="G1076" s="75" t="s">
        <v>79</v>
      </c>
      <c r="H1076" s="75" t="s">
        <v>2313</v>
      </c>
      <c r="I1076" s="34" t="s">
        <v>80</v>
      </c>
      <c r="J1076" s="7" t="n">
        <v>0.477777777777778</v>
      </c>
      <c r="K1076" s="7" t="n">
        <v>0.488194444444444</v>
      </c>
      <c r="L1076" s="77"/>
      <c r="M1076" s="37" t="s">
        <v>2492</v>
      </c>
    </row>
    <row r="1077" customFormat="false" ht="15" hidden="false" customHeight="false" outlineLevel="0" collapsed="false">
      <c r="A1077" s="47" t="n">
        <v>44312</v>
      </c>
      <c r="B1077" s="79" t="s">
        <v>3961</v>
      </c>
      <c r="C1077" s="49" t="n">
        <v>280</v>
      </c>
      <c r="D1077" s="80" t="s">
        <v>821</v>
      </c>
      <c r="E1077" s="81" t="s">
        <v>3962</v>
      </c>
      <c r="F1077" s="83" t="s">
        <v>233</v>
      </c>
      <c r="G1077" s="83" t="s">
        <v>183</v>
      </c>
      <c r="H1077" s="83" t="s">
        <v>2313</v>
      </c>
      <c r="I1077" s="103" t="s">
        <v>80</v>
      </c>
      <c r="J1077" s="85" t="n">
        <v>0.418055555555556</v>
      </c>
      <c r="K1077" s="85" t="n">
        <v>0.439583333333333</v>
      </c>
      <c r="L1077" s="86"/>
      <c r="M1077" s="59" t="s">
        <v>3963</v>
      </c>
      <c r="N1077" s="0" t="s">
        <v>4110</v>
      </c>
    </row>
    <row r="1078" customFormat="false" ht="15" hidden="false" customHeight="false" outlineLevel="0" collapsed="false">
      <c r="A1078" s="32" t="n">
        <v>44312</v>
      </c>
      <c r="B1078" s="9" t="s">
        <v>1089</v>
      </c>
      <c r="C1078" s="33" t="n">
        <v>350</v>
      </c>
      <c r="D1078" s="72" t="s">
        <v>104</v>
      </c>
      <c r="E1078" s="73" t="s">
        <v>4111</v>
      </c>
      <c r="F1078" s="75"/>
      <c r="G1078" s="75" t="s">
        <v>131</v>
      </c>
      <c r="H1078" s="75" t="s">
        <v>2313</v>
      </c>
      <c r="I1078" s="34" t="s">
        <v>80</v>
      </c>
      <c r="J1078" s="7" t="n">
        <v>0.606944444444444</v>
      </c>
      <c r="K1078" s="7" t="n">
        <v>0.638194444444444</v>
      </c>
      <c r="L1078" s="77"/>
      <c r="M1078" s="37" t="s">
        <v>4112</v>
      </c>
    </row>
    <row r="1079" customFormat="false" ht="15" hidden="false" customHeight="false" outlineLevel="0" collapsed="false">
      <c r="A1079" s="32" t="n">
        <v>44312</v>
      </c>
      <c r="B1079" s="9" t="s">
        <v>2119</v>
      </c>
      <c r="C1079" s="156" t="n">
        <v>300</v>
      </c>
      <c r="D1079" s="137" t="s">
        <v>104</v>
      </c>
      <c r="E1079" s="73" t="s">
        <v>2120</v>
      </c>
      <c r="F1079" s="75" t="s">
        <v>784</v>
      </c>
      <c r="G1079" s="75" t="s">
        <v>183</v>
      </c>
      <c r="H1079" s="75" t="s">
        <v>2313</v>
      </c>
      <c r="I1079" s="34" t="s">
        <v>80</v>
      </c>
      <c r="J1079" s="7" t="n">
        <v>0.672916666666667</v>
      </c>
      <c r="K1079" s="7" t="n">
        <v>0.679861111111111</v>
      </c>
      <c r="L1079" s="77"/>
      <c r="M1079" s="37" t="s">
        <v>2121</v>
      </c>
    </row>
    <row r="1080" customFormat="false" ht="15" hidden="false" customHeight="false" outlineLevel="0" collapsed="false">
      <c r="A1080" s="32" t="n">
        <v>44313</v>
      </c>
      <c r="B1080" s="9" t="s">
        <v>4065</v>
      </c>
      <c r="C1080" s="33" t="n">
        <v>300</v>
      </c>
      <c r="D1080" s="72" t="s">
        <v>104</v>
      </c>
      <c r="E1080" s="73" t="s">
        <v>4116</v>
      </c>
      <c r="F1080" s="75"/>
      <c r="G1080" s="75" t="s">
        <v>183</v>
      </c>
      <c r="H1080" s="75" t="s">
        <v>2313</v>
      </c>
      <c r="I1080" s="34" t="s">
        <v>80</v>
      </c>
      <c r="J1080" s="7" t="n">
        <v>0.35625</v>
      </c>
      <c r="K1080" s="7" t="n">
        <v>0.388194444444444</v>
      </c>
      <c r="L1080" s="77"/>
      <c r="M1080" s="37" t="s">
        <v>4066</v>
      </c>
    </row>
    <row r="1081" customFormat="false" ht="15" hidden="false" customHeight="false" outlineLevel="0" collapsed="false">
      <c r="A1081" s="32" t="n">
        <v>44313</v>
      </c>
      <c r="B1081" s="9" t="s">
        <v>4117</v>
      </c>
      <c r="C1081" s="33" t="n">
        <v>400</v>
      </c>
      <c r="D1081" s="72" t="s">
        <v>104</v>
      </c>
      <c r="E1081" s="73" t="s">
        <v>4118</v>
      </c>
      <c r="F1081" s="75"/>
      <c r="G1081" s="75" t="s">
        <v>79</v>
      </c>
      <c r="H1081" s="75" t="s">
        <v>2313</v>
      </c>
      <c r="I1081" s="34" t="s">
        <v>80</v>
      </c>
      <c r="J1081" s="7" t="n">
        <v>0.457638888888889</v>
      </c>
      <c r="K1081" s="7" t="n">
        <v>0.497222222222222</v>
      </c>
      <c r="L1081" s="77"/>
      <c r="M1081" s="37" t="s">
        <v>4119</v>
      </c>
    </row>
    <row r="1082" customFormat="false" ht="15" hidden="false" customHeight="false" outlineLevel="0" collapsed="false">
      <c r="A1082" s="32" t="n">
        <v>44313</v>
      </c>
      <c r="B1082" s="9" t="s">
        <v>1138</v>
      </c>
      <c r="C1082" s="157" t="n">
        <v>300</v>
      </c>
      <c r="D1082" s="153" t="s">
        <v>104</v>
      </c>
      <c r="E1082" s="73" t="s">
        <v>4120</v>
      </c>
      <c r="F1082" s="75"/>
      <c r="G1082" s="75" t="s">
        <v>100</v>
      </c>
      <c r="H1082" s="75" t="s">
        <v>2313</v>
      </c>
      <c r="I1082" s="34" t="s">
        <v>80</v>
      </c>
      <c r="J1082" s="7" t="n">
        <v>0.611111111111111</v>
      </c>
      <c r="K1082" s="7" t="n">
        <v>0.625694444444444</v>
      </c>
      <c r="L1082" s="77"/>
      <c r="M1082" s="37" t="s">
        <v>4121</v>
      </c>
    </row>
    <row r="1083" customFormat="false" ht="15" hidden="false" customHeight="false" outlineLevel="0" collapsed="false">
      <c r="A1083" s="32" t="n">
        <v>44314</v>
      </c>
      <c r="B1083" s="9" t="s">
        <v>3094</v>
      </c>
      <c r="C1083" s="33" t="n">
        <v>300</v>
      </c>
      <c r="D1083" s="72" t="s">
        <v>821</v>
      </c>
      <c r="E1083" s="73" t="n">
        <v>75022555</v>
      </c>
      <c r="F1083" s="75" t="s">
        <v>3096</v>
      </c>
      <c r="G1083" s="75" t="s">
        <v>183</v>
      </c>
      <c r="H1083" s="75" t="s">
        <v>2313</v>
      </c>
      <c r="I1083" s="34" t="s">
        <v>80</v>
      </c>
      <c r="J1083" s="7" t="n">
        <v>0.461111111111111</v>
      </c>
      <c r="K1083" s="7" t="n">
        <v>0.472916666666667</v>
      </c>
      <c r="L1083" s="77"/>
      <c r="M1083" s="37" t="s">
        <v>3097</v>
      </c>
    </row>
    <row r="1084" customFormat="false" ht="15" hidden="false" customHeight="false" outlineLevel="0" collapsed="false">
      <c r="A1084" s="32" t="n">
        <v>44314</v>
      </c>
      <c r="B1084" s="9" t="s">
        <v>4129</v>
      </c>
      <c r="C1084" s="33" t="n">
        <v>300</v>
      </c>
      <c r="D1084" s="72" t="s">
        <v>104</v>
      </c>
      <c r="E1084" s="73" t="s">
        <v>4130</v>
      </c>
      <c r="F1084" s="75"/>
      <c r="G1084" s="75" t="s">
        <v>187</v>
      </c>
      <c r="H1084" s="75" t="s">
        <v>2313</v>
      </c>
      <c r="I1084" s="34" t="s">
        <v>80</v>
      </c>
      <c r="J1084" s="7" t="n">
        <v>0.379861111111111</v>
      </c>
      <c r="K1084" s="7" t="n">
        <v>0.401388888888889</v>
      </c>
      <c r="L1084" s="77"/>
      <c r="M1084" s="37" t="s">
        <v>4131</v>
      </c>
    </row>
    <row r="1085" customFormat="false" ht="15" hidden="false" customHeight="false" outlineLevel="0" collapsed="false">
      <c r="A1085" s="32" t="n">
        <v>44314</v>
      </c>
      <c r="B1085" s="9" t="s">
        <v>1195</v>
      </c>
      <c r="C1085" s="33" t="n">
        <v>300</v>
      </c>
      <c r="D1085" s="72" t="s">
        <v>104</v>
      </c>
      <c r="E1085" s="73" t="s">
        <v>4132</v>
      </c>
      <c r="F1085" s="75"/>
      <c r="G1085" s="75" t="s">
        <v>876</v>
      </c>
      <c r="H1085" s="75" t="s">
        <v>2313</v>
      </c>
      <c r="I1085" s="34" t="s">
        <v>80</v>
      </c>
      <c r="J1085" s="7" t="n">
        <v>0.561111111111111</v>
      </c>
      <c r="K1085" s="7" t="n">
        <v>0.609027777777778</v>
      </c>
      <c r="L1085" s="77"/>
      <c r="M1085" s="37" t="s">
        <v>4133</v>
      </c>
    </row>
    <row r="1086" customFormat="false" ht="15" hidden="false" customHeight="false" outlineLevel="0" collapsed="false">
      <c r="A1086" s="32" t="n">
        <v>44314</v>
      </c>
      <c r="B1086" s="9" t="s">
        <v>2196</v>
      </c>
      <c r="C1086" s="33" t="n">
        <v>380</v>
      </c>
      <c r="D1086" s="72" t="s">
        <v>104</v>
      </c>
      <c r="E1086" s="73" t="s">
        <v>4134</v>
      </c>
      <c r="F1086" s="75" t="s">
        <v>2196</v>
      </c>
      <c r="G1086" s="75" t="s">
        <v>79</v>
      </c>
      <c r="H1086" s="75" t="s">
        <v>2313</v>
      </c>
      <c r="I1086" s="34" t="s">
        <v>80</v>
      </c>
      <c r="J1086" s="7" t="n">
        <v>0.620833333333333</v>
      </c>
      <c r="K1086" s="7" t="n">
        <v>0.642361111111111</v>
      </c>
      <c r="L1086" s="77"/>
      <c r="M1086" s="37" t="s">
        <v>4135</v>
      </c>
    </row>
    <row r="1087" customFormat="false" ht="15" hidden="false" customHeight="false" outlineLevel="0" collapsed="false">
      <c r="A1087" s="32" t="n">
        <v>44315</v>
      </c>
      <c r="B1087" s="9" t="s">
        <v>1602</v>
      </c>
      <c r="C1087" s="33" t="n">
        <v>400</v>
      </c>
      <c r="D1087" s="72" t="s">
        <v>104</v>
      </c>
      <c r="E1087" s="73" t="s">
        <v>805</v>
      </c>
      <c r="F1087" s="75"/>
      <c r="G1087" s="75" t="s">
        <v>79</v>
      </c>
      <c r="H1087" s="75" t="s">
        <v>2313</v>
      </c>
      <c r="I1087" s="34" t="s">
        <v>80</v>
      </c>
      <c r="J1087" s="7" t="n">
        <v>0.323611111111111</v>
      </c>
      <c r="K1087" s="7" t="n">
        <v>0.357638888888889</v>
      </c>
      <c r="L1087" s="77"/>
      <c r="M1087" s="37" t="s">
        <v>806</v>
      </c>
    </row>
    <row r="1088" customFormat="false" ht="15" hidden="false" customHeight="false" outlineLevel="0" collapsed="false">
      <c r="A1088" s="32" t="n">
        <v>44315</v>
      </c>
      <c r="B1088" s="9" t="s">
        <v>2839</v>
      </c>
      <c r="C1088" s="33" t="n">
        <v>450</v>
      </c>
      <c r="D1088" s="72" t="s">
        <v>104</v>
      </c>
      <c r="E1088" s="73" t="s">
        <v>4141</v>
      </c>
      <c r="F1088" s="75"/>
      <c r="G1088" s="75" t="s">
        <v>131</v>
      </c>
      <c r="H1088" s="75" t="s">
        <v>2313</v>
      </c>
      <c r="I1088" s="34" t="s">
        <v>80</v>
      </c>
      <c r="J1088" s="7" t="n">
        <v>0.432638888888889</v>
      </c>
      <c r="K1088" s="7" t="n">
        <v>0.4625</v>
      </c>
      <c r="L1088" s="77"/>
      <c r="M1088" s="37" t="s">
        <v>4142</v>
      </c>
    </row>
    <row r="1089" customFormat="false" ht="15" hidden="false" customHeight="false" outlineLevel="0" collapsed="false">
      <c r="A1089" s="32" t="n">
        <v>44315</v>
      </c>
      <c r="B1089" s="9" t="s">
        <v>1944</v>
      </c>
      <c r="C1089" s="33" t="n">
        <v>300</v>
      </c>
      <c r="D1089" s="72" t="s">
        <v>104</v>
      </c>
      <c r="E1089" s="73" t="s">
        <v>4143</v>
      </c>
      <c r="F1089" s="75"/>
      <c r="G1089" s="75" t="s">
        <v>183</v>
      </c>
      <c r="H1089" s="75" t="s">
        <v>2313</v>
      </c>
      <c r="I1089" s="34" t="s">
        <v>80</v>
      </c>
      <c r="J1089" s="7" t="n">
        <v>0.490972222222222</v>
      </c>
      <c r="K1089" s="7" t="n">
        <v>0.514583333333333</v>
      </c>
      <c r="L1089" s="77"/>
      <c r="M1089" s="37" t="s">
        <v>4144</v>
      </c>
    </row>
    <row r="1090" customFormat="false" ht="15" hidden="false" customHeight="false" outlineLevel="0" collapsed="false">
      <c r="A1090" s="32" t="n">
        <v>44316</v>
      </c>
      <c r="B1090" s="9" t="s">
        <v>4147</v>
      </c>
      <c r="C1090" s="33" t="n">
        <v>350</v>
      </c>
      <c r="D1090" s="72" t="s">
        <v>104</v>
      </c>
      <c r="E1090" s="73" t="s">
        <v>4148</v>
      </c>
      <c r="F1090" s="75"/>
      <c r="G1090" s="75" t="s">
        <v>183</v>
      </c>
      <c r="H1090" s="75" t="s">
        <v>2313</v>
      </c>
      <c r="I1090" s="34" t="s">
        <v>80</v>
      </c>
      <c r="J1090" s="7" t="n">
        <v>0.615277777777778</v>
      </c>
      <c r="K1090" s="7" t="n">
        <v>0.639583333333333</v>
      </c>
      <c r="L1090" s="77"/>
      <c r="M1090" s="37" t="s">
        <v>4149</v>
      </c>
    </row>
    <row r="1091" customFormat="false" ht="15" hidden="false" customHeight="false" outlineLevel="0" collapsed="false">
      <c r="A1091" s="32" t="n">
        <v>44316</v>
      </c>
      <c r="B1091" s="9" t="s">
        <v>4150</v>
      </c>
      <c r="C1091" s="156" t="n">
        <v>350</v>
      </c>
      <c r="D1091" s="137" t="s">
        <v>104</v>
      </c>
      <c r="E1091" s="73" t="s">
        <v>4151</v>
      </c>
      <c r="F1091" s="75"/>
      <c r="G1091" s="75" t="s">
        <v>79</v>
      </c>
      <c r="H1091" s="75" t="s">
        <v>2313</v>
      </c>
      <c r="I1091" s="34" t="s">
        <v>80</v>
      </c>
      <c r="J1091" s="7" t="n">
        <v>0.697916666666667</v>
      </c>
      <c r="K1091" s="7" t="n">
        <v>0.716666666666667</v>
      </c>
      <c r="L1091" s="77"/>
      <c r="M1091" s="37" t="s">
        <v>4152</v>
      </c>
    </row>
    <row r="1092" customFormat="false" ht="15" hidden="false" customHeight="false" outlineLevel="0" collapsed="false">
      <c r="A1092" s="32" t="n">
        <v>44316</v>
      </c>
      <c r="B1092" s="9" t="s">
        <v>4153</v>
      </c>
      <c r="C1092" s="33" t="n">
        <v>300</v>
      </c>
      <c r="D1092" s="72" t="s">
        <v>104</v>
      </c>
      <c r="E1092" s="73" t="s">
        <v>4154</v>
      </c>
      <c r="F1092" s="75"/>
      <c r="G1092" s="75" t="s">
        <v>228</v>
      </c>
      <c r="H1092" s="75" t="s">
        <v>2313</v>
      </c>
      <c r="I1092" s="34" t="s">
        <v>80</v>
      </c>
      <c r="J1092" s="7" t="n">
        <v>0.86875</v>
      </c>
      <c r="K1092" s="7" t="n">
        <v>0.886111111111111</v>
      </c>
      <c r="L1092" s="77"/>
      <c r="M1092" s="37" t="s">
        <v>4155</v>
      </c>
    </row>
    <row r="1093" customFormat="false" ht="15" hidden="false" customHeight="false" outlineLevel="0" collapsed="false">
      <c r="A1093" s="32" t="n">
        <v>44317</v>
      </c>
      <c r="B1093" s="9" t="s">
        <v>4158</v>
      </c>
      <c r="C1093" s="33" t="n">
        <v>350</v>
      </c>
      <c r="D1093" s="72" t="s">
        <v>821</v>
      </c>
      <c r="E1093" s="73" t="s">
        <v>4159</v>
      </c>
      <c r="F1093" s="75" t="s">
        <v>233</v>
      </c>
      <c r="G1093" s="75" t="s">
        <v>100</v>
      </c>
      <c r="H1093" s="75" t="s">
        <v>2313</v>
      </c>
      <c r="I1093" s="34" t="s">
        <v>80</v>
      </c>
      <c r="J1093" s="7" t="n">
        <v>0.610416666666667</v>
      </c>
      <c r="K1093" s="7" t="n">
        <v>0.634027777777778</v>
      </c>
      <c r="L1093" s="77"/>
      <c r="M1093" s="37" t="s">
        <v>4160</v>
      </c>
    </row>
    <row r="1094" customFormat="false" ht="15" hidden="false" customHeight="false" outlineLevel="0" collapsed="false">
      <c r="A1094" s="47" t="n">
        <v>44317</v>
      </c>
      <c r="B1094" s="79" t="s">
        <v>4020</v>
      </c>
      <c r="C1094" s="49" t="n">
        <v>500</v>
      </c>
      <c r="D1094" s="80" t="s">
        <v>104</v>
      </c>
      <c r="E1094" s="81" t="s">
        <v>4161</v>
      </c>
      <c r="F1094" s="83" t="s">
        <v>4022</v>
      </c>
      <c r="G1094" s="83" t="s">
        <v>183</v>
      </c>
      <c r="H1094" s="83" t="s">
        <v>2313</v>
      </c>
      <c r="I1094" s="103" t="s">
        <v>80</v>
      </c>
      <c r="J1094" s="85" t="n">
        <v>0.375</v>
      </c>
      <c r="K1094" s="85" t="n">
        <v>0.390972222222222</v>
      </c>
      <c r="L1094" s="86"/>
      <c r="M1094" s="59" t="s">
        <v>4162</v>
      </c>
    </row>
    <row r="1095" customFormat="false" ht="15" hidden="false" customHeight="false" outlineLevel="0" collapsed="false">
      <c r="A1095" s="32" t="n">
        <v>44317</v>
      </c>
      <c r="B1095" s="9" t="s">
        <v>4020</v>
      </c>
      <c r="C1095" s="156" t="n">
        <v>500</v>
      </c>
      <c r="D1095" s="137" t="s">
        <v>104</v>
      </c>
      <c r="E1095" s="73" t="s">
        <v>4163</v>
      </c>
      <c r="F1095" s="75" t="s">
        <v>4022</v>
      </c>
      <c r="G1095" s="75" t="s">
        <v>183</v>
      </c>
      <c r="H1095" s="75" t="s">
        <v>2313</v>
      </c>
      <c r="I1095" s="34" t="s">
        <v>80</v>
      </c>
      <c r="J1095" s="7" t="n">
        <v>0.414583333333333</v>
      </c>
      <c r="K1095" s="7" t="n">
        <v>0.41875</v>
      </c>
      <c r="L1095" s="77"/>
      <c r="M1095" s="37" t="s">
        <v>4165</v>
      </c>
    </row>
    <row r="1096" customFormat="false" ht="15" hidden="false" customHeight="false" outlineLevel="0" collapsed="false">
      <c r="A1096" s="32" t="n">
        <v>44317</v>
      </c>
      <c r="B1096" s="9" t="s">
        <v>4020</v>
      </c>
      <c r="C1096" s="156" t="n">
        <v>500</v>
      </c>
      <c r="D1096" s="137" t="s">
        <v>104</v>
      </c>
      <c r="E1096" s="73" t="s">
        <v>4166</v>
      </c>
      <c r="F1096" s="75" t="s">
        <v>4022</v>
      </c>
      <c r="G1096" s="75" t="s">
        <v>183</v>
      </c>
      <c r="H1096" s="75" t="s">
        <v>2313</v>
      </c>
      <c r="I1096" s="34" t="s">
        <v>80</v>
      </c>
      <c r="J1096" s="7" t="n">
        <v>0.539583333333333</v>
      </c>
      <c r="K1096" s="7" t="n">
        <v>0.544444444444444</v>
      </c>
      <c r="L1096" s="77"/>
      <c r="M1096" s="37" t="s">
        <v>4167</v>
      </c>
      <c r="N1096" s="0" t="s">
        <v>4170</v>
      </c>
    </row>
    <row r="1097" customFormat="false" ht="15" hidden="false" customHeight="false" outlineLevel="0" collapsed="false">
      <c r="A1097" s="32" t="n">
        <v>44317</v>
      </c>
      <c r="B1097" s="9" t="s">
        <v>4020</v>
      </c>
      <c r="C1097" s="156" t="n">
        <v>500</v>
      </c>
      <c r="D1097" s="137" t="s">
        <v>104</v>
      </c>
      <c r="E1097" s="73" t="s">
        <v>4168</v>
      </c>
      <c r="F1097" s="75" t="s">
        <v>4022</v>
      </c>
      <c r="G1097" s="75" t="s">
        <v>183</v>
      </c>
      <c r="H1097" s="75" t="s">
        <v>2313</v>
      </c>
      <c r="I1097" s="34" t="s">
        <v>80</v>
      </c>
      <c r="J1097" s="7" t="n">
        <v>0.572916666666667</v>
      </c>
      <c r="K1097" s="7" t="n">
        <v>0.590972222222222</v>
      </c>
      <c r="L1097" s="77"/>
      <c r="M1097" s="37" t="s">
        <v>4169</v>
      </c>
    </row>
    <row r="1098" customFormat="false" ht="15" hidden="false" customHeight="false" outlineLevel="0" collapsed="false">
      <c r="A1098" s="32" t="n">
        <v>44317</v>
      </c>
      <c r="B1098" s="9" t="s">
        <v>4171</v>
      </c>
      <c r="C1098" s="156" t="n">
        <v>300</v>
      </c>
      <c r="D1098" s="137" t="s">
        <v>104</v>
      </c>
      <c r="E1098" s="73" t="s">
        <v>4172</v>
      </c>
      <c r="F1098" s="75"/>
      <c r="G1098" s="75" t="s">
        <v>159</v>
      </c>
      <c r="H1098" s="75" t="s">
        <v>2313</v>
      </c>
      <c r="I1098" s="34" t="s">
        <v>80</v>
      </c>
      <c r="J1098" s="7" t="n">
        <v>0.65625</v>
      </c>
      <c r="K1098" s="7" t="n">
        <v>0.672222222222222</v>
      </c>
      <c r="L1098" s="77"/>
      <c r="M1098" s="37" t="s">
        <v>4173</v>
      </c>
    </row>
    <row r="1099" customFormat="false" ht="15" hidden="false" customHeight="false" outlineLevel="0" collapsed="false">
      <c r="A1099" s="32" t="n">
        <v>44318</v>
      </c>
      <c r="B1099" s="9" t="s">
        <v>2609</v>
      </c>
      <c r="C1099" s="33" t="n">
        <v>400</v>
      </c>
      <c r="D1099" s="72" t="s">
        <v>104</v>
      </c>
      <c r="E1099" s="73" t="s">
        <v>2610</v>
      </c>
      <c r="F1099" s="75" t="s">
        <v>2609</v>
      </c>
      <c r="G1099" s="75" t="s">
        <v>187</v>
      </c>
      <c r="H1099" s="75" t="s">
        <v>2313</v>
      </c>
      <c r="I1099" s="34" t="s">
        <v>80</v>
      </c>
      <c r="J1099" s="7" t="n">
        <v>0.813888888888889</v>
      </c>
      <c r="K1099" s="7" t="n">
        <v>0.834722222222222</v>
      </c>
      <c r="L1099" s="95"/>
      <c r="M1099" s="37" t="s">
        <v>2611</v>
      </c>
    </row>
    <row r="1100" customFormat="false" ht="15" hidden="false" customHeight="false" outlineLevel="0" collapsed="false">
      <c r="A1100" s="32" t="n">
        <v>44319</v>
      </c>
      <c r="B1100" s="9" t="s">
        <v>4175</v>
      </c>
      <c r="C1100" s="33" t="n">
        <v>300</v>
      </c>
      <c r="D1100" s="72" t="s">
        <v>104</v>
      </c>
      <c r="E1100" s="73" t="s">
        <v>4176</v>
      </c>
      <c r="F1100" s="75"/>
      <c r="G1100" s="75" t="s">
        <v>113</v>
      </c>
      <c r="H1100" s="75" t="s">
        <v>2313</v>
      </c>
      <c r="I1100" s="34" t="s">
        <v>80</v>
      </c>
      <c r="J1100" s="7" t="n">
        <v>0.431944444444444</v>
      </c>
      <c r="K1100" s="7" t="n">
        <v>0.464583333333333</v>
      </c>
      <c r="L1100" s="77"/>
      <c r="M1100" s="37" t="s">
        <v>4177</v>
      </c>
    </row>
    <row r="1101" customFormat="false" ht="15" hidden="false" customHeight="false" outlineLevel="0" collapsed="false">
      <c r="A1101" s="32" t="n">
        <v>44319</v>
      </c>
      <c r="B1101" s="9" t="s">
        <v>1530</v>
      </c>
      <c r="C1101" s="33" t="n">
        <v>350</v>
      </c>
      <c r="D1101" s="72" t="s">
        <v>104</v>
      </c>
      <c r="E1101" s="73" t="s">
        <v>4178</v>
      </c>
      <c r="F1101" s="75"/>
      <c r="G1101" s="75" t="s">
        <v>113</v>
      </c>
      <c r="H1101" s="75" t="s">
        <v>2313</v>
      </c>
      <c r="I1101" s="34" t="s">
        <v>80</v>
      </c>
      <c r="J1101" s="7" t="n">
        <v>0.504861111111111</v>
      </c>
      <c r="K1101" s="7" t="n">
        <v>0.518055555555556</v>
      </c>
      <c r="L1101" s="77"/>
      <c r="M1101" s="37" t="s">
        <v>4179</v>
      </c>
    </row>
    <row r="1102" customFormat="false" ht="15" hidden="false" customHeight="false" outlineLevel="0" collapsed="false">
      <c r="A1102" s="32" t="n">
        <v>44319</v>
      </c>
      <c r="B1102" s="9" t="s">
        <v>4180</v>
      </c>
      <c r="C1102" s="164" t="n">
        <v>350</v>
      </c>
      <c r="D1102" s="144" t="s">
        <v>104</v>
      </c>
      <c r="E1102" s="73" t="s">
        <v>4181</v>
      </c>
      <c r="F1102" s="75"/>
      <c r="G1102" s="75" t="s">
        <v>79</v>
      </c>
      <c r="H1102" s="75" t="s">
        <v>2313</v>
      </c>
      <c r="I1102" s="34" t="s">
        <v>80</v>
      </c>
      <c r="J1102" s="7" t="n">
        <v>0.574305555555555</v>
      </c>
      <c r="K1102" s="7" t="n">
        <v>0.632638888888889</v>
      </c>
      <c r="L1102" s="77"/>
      <c r="M1102" s="37" t="s">
        <v>4182</v>
      </c>
    </row>
    <row r="1103" customFormat="false" ht="15" hidden="false" customHeight="false" outlineLevel="0" collapsed="false">
      <c r="A1103" s="32" t="n">
        <v>44319</v>
      </c>
      <c r="B1103" s="9" t="s">
        <v>2201</v>
      </c>
      <c r="C1103" s="33" t="n">
        <v>300</v>
      </c>
      <c r="D1103" s="72" t="s">
        <v>104</v>
      </c>
      <c r="E1103" s="73" t="s">
        <v>4183</v>
      </c>
      <c r="F1103" s="75"/>
      <c r="G1103" s="75" t="s">
        <v>113</v>
      </c>
      <c r="H1103" s="75" t="s">
        <v>2313</v>
      </c>
      <c r="I1103" s="34" t="s">
        <v>80</v>
      </c>
      <c r="J1103" s="7" t="n">
        <v>0.676388888888889</v>
      </c>
      <c r="K1103" s="7" t="n">
        <v>0.686805555555556</v>
      </c>
      <c r="L1103" s="77"/>
      <c r="M1103" s="37" t="s">
        <v>4184</v>
      </c>
    </row>
    <row r="1104" customFormat="false" ht="15" hidden="false" customHeight="false" outlineLevel="0" collapsed="false">
      <c r="A1104" s="32" t="n">
        <v>44320</v>
      </c>
      <c r="B1104" s="9" t="s">
        <v>2583</v>
      </c>
      <c r="C1104" s="33" t="n">
        <v>350</v>
      </c>
      <c r="D1104" s="72" t="s">
        <v>181</v>
      </c>
      <c r="E1104" s="73" t="s">
        <v>2584</v>
      </c>
      <c r="F1104" s="75" t="s">
        <v>2585</v>
      </c>
      <c r="G1104" s="75" t="s">
        <v>394</v>
      </c>
      <c r="H1104" s="75" t="s">
        <v>2313</v>
      </c>
      <c r="I1104" s="34" t="s">
        <v>80</v>
      </c>
      <c r="J1104" s="7" t="n">
        <v>0.80625</v>
      </c>
      <c r="K1104" s="7" t="n">
        <v>0.819444444444444</v>
      </c>
      <c r="L1104" s="77"/>
      <c r="M1104" s="37" t="s">
        <v>4191</v>
      </c>
    </row>
    <row r="1105" customFormat="false" ht="15" hidden="false" customHeight="false" outlineLevel="0" collapsed="false">
      <c r="A1105" s="32" t="n">
        <v>44320</v>
      </c>
      <c r="B1105" s="9" t="s">
        <v>4192</v>
      </c>
      <c r="C1105" s="33" t="n">
        <v>350</v>
      </c>
      <c r="D1105" s="72" t="s">
        <v>821</v>
      </c>
      <c r="E1105" s="73" t="s">
        <v>4193</v>
      </c>
      <c r="F1105" s="75" t="s">
        <v>233</v>
      </c>
      <c r="G1105" s="75" t="s">
        <v>159</v>
      </c>
      <c r="H1105" s="75" t="s">
        <v>2313</v>
      </c>
      <c r="I1105" s="34" t="s">
        <v>80</v>
      </c>
      <c r="J1105" s="7" t="n">
        <v>0.569444444444444</v>
      </c>
      <c r="K1105" s="7" t="n">
        <v>0.583333333333333</v>
      </c>
      <c r="L1105" s="77"/>
      <c r="M1105" s="37" t="s">
        <v>4194</v>
      </c>
    </row>
    <row r="1106" customFormat="false" ht="15" hidden="false" customHeight="false" outlineLevel="0" collapsed="false">
      <c r="A1106" s="32" t="n">
        <v>44320</v>
      </c>
      <c r="B1106" s="9" t="s">
        <v>3058</v>
      </c>
      <c r="C1106" s="33" t="n">
        <v>450</v>
      </c>
      <c r="D1106" s="72" t="s">
        <v>821</v>
      </c>
      <c r="E1106" s="73" t="s">
        <v>2643</v>
      </c>
      <c r="F1106" s="75" t="s">
        <v>2644</v>
      </c>
      <c r="G1106" s="75" t="s">
        <v>79</v>
      </c>
      <c r="H1106" s="75" t="s">
        <v>2313</v>
      </c>
      <c r="I1106" s="34" t="s">
        <v>80</v>
      </c>
      <c r="J1106" s="7" t="n">
        <v>0.667361111111111</v>
      </c>
      <c r="K1106" s="7" t="n">
        <v>0.714583333333333</v>
      </c>
      <c r="L1106" s="77"/>
      <c r="M1106" s="37" t="s">
        <v>2645</v>
      </c>
    </row>
    <row r="1107" customFormat="false" ht="15" hidden="false" customHeight="false" outlineLevel="0" collapsed="false">
      <c r="A1107" s="47" t="n">
        <v>44321</v>
      </c>
      <c r="B1107" s="79" t="s">
        <v>4195</v>
      </c>
      <c r="C1107" s="49" t="n">
        <v>350</v>
      </c>
      <c r="D1107" s="80" t="s">
        <v>104</v>
      </c>
      <c r="E1107" s="81" t="s">
        <v>4196</v>
      </c>
      <c r="F1107" s="83"/>
      <c r="G1107" s="83" t="s">
        <v>113</v>
      </c>
      <c r="H1107" s="83" t="s">
        <v>2313</v>
      </c>
      <c r="I1107" s="103" t="s">
        <v>80</v>
      </c>
      <c r="J1107" s="85" t="n">
        <v>0.378472222222222</v>
      </c>
      <c r="K1107" s="85" t="n">
        <v>0.385416666666667</v>
      </c>
      <c r="L1107" s="86"/>
      <c r="M1107" s="59" t="s">
        <v>4197</v>
      </c>
    </row>
    <row r="1108" customFormat="false" ht="15" hidden="false" customHeight="false" outlineLevel="0" collapsed="false">
      <c r="A1108" s="32" t="n">
        <v>44321</v>
      </c>
      <c r="B1108" s="9" t="s">
        <v>4198</v>
      </c>
      <c r="C1108" s="33" t="n">
        <v>350</v>
      </c>
      <c r="D1108" s="72" t="s">
        <v>104</v>
      </c>
      <c r="E1108" s="73" t="s">
        <v>4199</v>
      </c>
      <c r="F1108" s="75"/>
      <c r="G1108" s="75" t="s">
        <v>113</v>
      </c>
      <c r="H1108" s="75" t="s">
        <v>2313</v>
      </c>
      <c r="I1108" s="34" t="s">
        <v>80</v>
      </c>
      <c r="J1108" s="7" t="n">
        <v>0.502777777777778</v>
      </c>
      <c r="K1108" s="7" t="n">
        <v>0.520138888888889</v>
      </c>
      <c r="L1108" s="77"/>
      <c r="M1108" s="37" t="s">
        <v>4200</v>
      </c>
    </row>
    <row r="1109" customFormat="false" ht="15" hidden="false" customHeight="false" outlineLevel="0" collapsed="false">
      <c r="A1109" s="32" t="n">
        <v>44321</v>
      </c>
      <c r="B1109" s="9" t="s">
        <v>2131</v>
      </c>
      <c r="C1109" s="156" t="n">
        <v>350</v>
      </c>
      <c r="D1109" s="137" t="s">
        <v>729</v>
      </c>
      <c r="E1109" s="73" t="s">
        <v>2132</v>
      </c>
      <c r="F1109" s="75" t="s">
        <v>2133</v>
      </c>
      <c r="G1109" s="75" t="s">
        <v>183</v>
      </c>
      <c r="H1109" s="75" t="s">
        <v>2313</v>
      </c>
      <c r="I1109" s="34" t="s">
        <v>80</v>
      </c>
      <c r="J1109" s="7" t="n">
        <v>0.718055555555556</v>
      </c>
      <c r="K1109" s="7" t="n">
        <v>0.740972222222222</v>
      </c>
      <c r="L1109" s="77"/>
      <c r="M1109" s="37" t="s">
        <v>2134</v>
      </c>
    </row>
    <row r="1110" customFormat="false" ht="15" hidden="false" customHeight="false" outlineLevel="0" collapsed="false">
      <c r="A1110" s="32" t="n">
        <v>44321</v>
      </c>
      <c r="B1110" s="9" t="s">
        <v>68</v>
      </c>
      <c r="C1110" s="33" t="n">
        <v>450</v>
      </c>
      <c r="D1110" s="72" t="s">
        <v>69</v>
      </c>
      <c r="E1110" s="73" t="s">
        <v>70</v>
      </c>
      <c r="F1110" s="75" t="s">
        <v>71</v>
      </c>
      <c r="G1110" s="75" t="s">
        <v>113</v>
      </c>
      <c r="H1110" s="75" t="s">
        <v>2313</v>
      </c>
      <c r="I1110" s="34" t="s">
        <v>80</v>
      </c>
      <c r="J1110" s="7" t="n">
        <v>0.585416666666667</v>
      </c>
      <c r="K1110" s="7" t="n">
        <v>0.622916666666667</v>
      </c>
      <c r="L1110" s="77"/>
      <c r="M1110" s="37" t="s">
        <v>74</v>
      </c>
    </row>
    <row r="1111" customFormat="false" ht="15" hidden="false" customHeight="false" outlineLevel="0" collapsed="false">
      <c r="A1111" s="47" t="n">
        <v>44322</v>
      </c>
      <c r="B1111" s="79" t="s">
        <v>4203</v>
      </c>
      <c r="C1111" s="49" t="n">
        <v>380</v>
      </c>
      <c r="D1111" s="80" t="s">
        <v>821</v>
      </c>
      <c r="E1111" s="81" t="s">
        <v>4204</v>
      </c>
      <c r="F1111" s="83" t="s">
        <v>4205</v>
      </c>
      <c r="G1111" s="83" t="s">
        <v>100</v>
      </c>
      <c r="H1111" s="83" t="s">
        <v>2313</v>
      </c>
      <c r="I1111" s="103" t="s">
        <v>80</v>
      </c>
      <c r="J1111" s="85" t="n">
        <v>0.48125</v>
      </c>
      <c r="K1111" s="85" t="n">
        <v>0.481944444444444</v>
      </c>
      <c r="L1111" s="86"/>
      <c r="M1111" s="59" t="s">
        <v>4206</v>
      </c>
    </row>
    <row r="1112" customFormat="false" ht="15" hidden="false" customHeight="false" outlineLevel="0" collapsed="false">
      <c r="A1112" s="32" t="n">
        <v>44322</v>
      </c>
      <c r="B1112" s="9" t="s">
        <v>1198</v>
      </c>
      <c r="C1112" s="33" t="n">
        <v>250</v>
      </c>
      <c r="D1112" s="72" t="s">
        <v>104</v>
      </c>
      <c r="E1112" s="73" t="s">
        <v>1199</v>
      </c>
      <c r="F1112" s="75"/>
      <c r="G1112" s="75" t="s">
        <v>79</v>
      </c>
      <c r="H1112" s="75" t="s">
        <v>2313</v>
      </c>
      <c r="I1112" s="34" t="s">
        <v>80</v>
      </c>
      <c r="J1112" s="7" t="n">
        <v>0.608333333333333</v>
      </c>
      <c r="K1112" s="7" t="n">
        <v>0.616666666666667</v>
      </c>
      <c r="L1112" s="77"/>
      <c r="M1112" s="37" t="s">
        <v>1200</v>
      </c>
    </row>
    <row r="1113" customFormat="false" ht="15" hidden="false" customHeight="false" outlineLevel="0" collapsed="false">
      <c r="A1113" s="32" t="n">
        <v>44322</v>
      </c>
      <c r="B1113" s="9" t="s">
        <v>1941</v>
      </c>
      <c r="C1113" s="33" t="n">
        <v>300</v>
      </c>
      <c r="D1113" s="72" t="s">
        <v>104</v>
      </c>
      <c r="E1113" s="73" t="s">
        <v>4207</v>
      </c>
      <c r="F1113" s="75"/>
      <c r="G1113" s="75" t="s">
        <v>159</v>
      </c>
      <c r="H1113" s="75" t="s">
        <v>2313</v>
      </c>
      <c r="I1113" s="34" t="s">
        <v>80</v>
      </c>
      <c r="J1113" s="7" t="n">
        <v>0.627777777777778</v>
      </c>
      <c r="K1113" s="7" t="n">
        <v>0.668055555555556</v>
      </c>
      <c r="L1113" s="77"/>
      <c r="M1113" s="37" t="s">
        <v>4208</v>
      </c>
    </row>
    <row r="1114" customFormat="false" ht="15" hidden="false" customHeight="false" outlineLevel="0" collapsed="false">
      <c r="A1114" s="32" t="n">
        <v>44323</v>
      </c>
      <c r="B1114" s="9" t="s">
        <v>2003</v>
      </c>
      <c r="C1114" s="33" t="n">
        <v>350</v>
      </c>
      <c r="D1114" s="72" t="s">
        <v>821</v>
      </c>
      <c r="E1114" s="73" t="s">
        <v>4214</v>
      </c>
      <c r="F1114" s="75" t="s">
        <v>233</v>
      </c>
      <c r="G1114" s="75" t="s">
        <v>100</v>
      </c>
      <c r="H1114" s="75" t="s">
        <v>2313</v>
      </c>
      <c r="I1114" s="34" t="s">
        <v>80</v>
      </c>
      <c r="J1114" s="7" t="n">
        <v>0.35</v>
      </c>
      <c r="K1114" s="7" t="n">
        <v>0.366666666666667</v>
      </c>
      <c r="L1114" s="77"/>
      <c r="M1114" s="37" t="s">
        <v>4215</v>
      </c>
    </row>
    <row r="1115" customFormat="false" ht="15" hidden="false" customHeight="false" outlineLevel="0" collapsed="false">
      <c r="A1115" s="32" t="n">
        <v>44323</v>
      </c>
      <c r="B1115" s="9" t="s">
        <v>4216</v>
      </c>
      <c r="C1115" s="33" t="n">
        <v>350</v>
      </c>
      <c r="D1115" s="72" t="s">
        <v>821</v>
      </c>
      <c r="E1115" s="73" t="s">
        <v>4217</v>
      </c>
      <c r="F1115" s="75" t="s">
        <v>4218</v>
      </c>
      <c r="G1115" s="75" t="s">
        <v>183</v>
      </c>
      <c r="H1115" s="75" t="s">
        <v>2313</v>
      </c>
      <c r="I1115" s="34" t="s">
        <v>80</v>
      </c>
      <c r="J1115" s="7" t="n">
        <v>0.449305555555556</v>
      </c>
      <c r="K1115" s="7" t="n">
        <v>0.475694444444444</v>
      </c>
      <c r="L1115" s="77"/>
      <c r="M1115" s="37" t="s">
        <v>4219</v>
      </c>
    </row>
    <row r="1116" customFormat="false" ht="15" hidden="false" customHeight="false" outlineLevel="0" collapsed="false">
      <c r="A1116" s="32" t="n">
        <v>44324</v>
      </c>
      <c r="B1116" s="9" t="s">
        <v>4226</v>
      </c>
      <c r="C1116" s="33" t="n">
        <v>266.666666666667</v>
      </c>
      <c r="D1116" s="72" t="s">
        <v>898</v>
      </c>
      <c r="E1116" s="73" t="s">
        <v>4227</v>
      </c>
      <c r="F1116" s="75"/>
      <c r="G1116" s="75" t="s">
        <v>79</v>
      </c>
      <c r="H1116" s="75" t="s">
        <v>2313</v>
      </c>
      <c r="I1116" s="34" t="s">
        <v>80</v>
      </c>
      <c r="J1116" s="7" t="n">
        <v>0.71875</v>
      </c>
      <c r="K1116" s="7" t="n">
        <v>0.76875</v>
      </c>
      <c r="L1116" s="77"/>
      <c r="M1116" s="37" t="s">
        <v>4228</v>
      </c>
    </row>
    <row r="1117" customFormat="false" ht="15" hidden="false" customHeight="false" outlineLevel="0" collapsed="false">
      <c r="A1117" s="32" t="n">
        <v>44324</v>
      </c>
      <c r="B1117" s="9" t="s">
        <v>4226</v>
      </c>
      <c r="C1117" s="33" t="n">
        <v>266.666666666667</v>
      </c>
      <c r="D1117" s="72" t="s">
        <v>898</v>
      </c>
      <c r="E1117" s="73" t="s">
        <v>4229</v>
      </c>
      <c r="F1117" s="75"/>
      <c r="G1117" s="75" t="s">
        <v>79</v>
      </c>
      <c r="H1117" s="75" t="s">
        <v>2313</v>
      </c>
      <c r="I1117" s="34" t="s">
        <v>80</v>
      </c>
      <c r="J1117" s="7" t="n">
        <v>0.779166666666667</v>
      </c>
      <c r="K1117" s="7" t="n">
        <v>0.784722222222222</v>
      </c>
      <c r="L1117" s="77"/>
      <c r="M1117" s="37" t="s">
        <v>4230</v>
      </c>
    </row>
    <row r="1118" customFormat="false" ht="15" hidden="false" customHeight="false" outlineLevel="0" collapsed="false">
      <c r="A1118" s="32" t="n">
        <v>44324</v>
      </c>
      <c r="B1118" s="9" t="s">
        <v>4226</v>
      </c>
      <c r="C1118" s="33" t="n">
        <v>266.666666666667</v>
      </c>
      <c r="D1118" s="72" t="s">
        <v>898</v>
      </c>
      <c r="E1118" s="73" t="s">
        <v>4231</v>
      </c>
      <c r="F1118" s="75"/>
      <c r="G1118" s="75" t="s">
        <v>79</v>
      </c>
      <c r="H1118" s="75" t="s">
        <v>2313</v>
      </c>
      <c r="I1118" s="34" t="s">
        <v>80</v>
      </c>
      <c r="J1118" s="7" t="n">
        <v>0.794444444444444</v>
      </c>
      <c r="K1118" s="7" t="n">
        <v>0.794444444444444</v>
      </c>
      <c r="L1118" s="77"/>
      <c r="M1118" s="37" t="s">
        <v>4232</v>
      </c>
      <c r="N1118" s="0" t="s">
        <v>4237</v>
      </c>
    </row>
    <row r="1119" customFormat="false" ht="15" hidden="false" customHeight="false" outlineLevel="0" collapsed="false">
      <c r="A1119" s="32" t="n">
        <v>44324</v>
      </c>
      <c r="B1119" s="9" t="s">
        <v>4233</v>
      </c>
      <c r="C1119" s="157" t="n">
        <v>400</v>
      </c>
      <c r="D1119" s="153" t="s">
        <v>821</v>
      </c>
      <c r="E1119" s="73" t="s">
        <v>4234</v>
      </c>
      <c r="F1119" s="75" t="s">
        <v>4235</v>
      </c>
      <c r="G1119" s="75" t="s">
        <v>159</v>
      </c>
      <c r="H1119" s="75" t="s">
        <v>2313</v>
      </c>
      <c r="I1119" s="34" t="s">
        <v>80</v>
      </c>
      <c r="J1119" s="7" t="n">
        <v>0.572916666666667</v>
      </c>
      <c r="K1119" s="7" t="n">
        <v>0.59375</v>
      </c>
      <c r="L1119" s="77"/>
      <c r="M1119" s="37" t="s">
        <v>4236</v>
      </c>
    </row>
    <row r="1120" customFormat="false" ht="15" hidden="false" customHeight="false" outlineLevel="0" collapsed="false">
      <c r="A1120" s="32" t="n">
        <v>44324</v>
      </c>
      <c r="B1120" s="9" t="s">
        <v>4238</v>
      </c>
      <c r="C1120" s="33" t="n">
        <v>350</v>
      </c>
      <c r="D1120" s="72" t="s">
        <v>104</v>
      </c>
      <c r="E1120" s="73" t="s">
        <v>4239</v>
      </c>
      <c r="F1120" s="75"/>
      <c r="G1120" s="75" t="s">
        <v>187</v>
      </c>
      <c r="H1120" s="75" t="s">
        <v>2313</v>
      </c>
      <c r="I1120" s="34" t="s">
        <v>80</v>
      </c>
      <c r="J1120" s="7" t="n">
        <v>0.469444444444444</v>
      </c>
      <c r="K1120" s="7" t="n">
        <v>0.477083333333333</v>
      </c>
      <c r="L1120" s="77"/>
      <c r="M1120" s="37" t="s">
        <v>4240</v>
      </c>
    </row>
    <row r="1121" customFormat="false" ht="15" hidden="false" customHeight="false" outlineLevel="0" collapsed="false">
      <c r="A1121" s="32" t="n">
        <v>44324</v>
      </c>
      <c r="B1121" s="9" t="s">
        <v>4241</v>
      </c>
      <c r="C1121" s="33" t="n">
        <v>300</v>
      </c>
      <c r="D1121" s="72" t="s">
        <v>104</v>
      </c>
      <c r="E1121" s="73" t="s">
        <v>4242</v>
      </c>
      <c r="F1121" s="75" t="s">
        <v>4243</v>
      </c>
      <c r="G1121" s="75" t="s">
        <v>183</v>
      </c>
      <c r="H1121" s="75" t="s">
        <v>2313</v>
      </c>
      <c r="I1121" s="34" t="s">
        <v>80</v>
      </c>
      <c r="J1121" s="7" t="n">
        <v>0.545833333333333</v>
      </c>
      <c r="K1121" s="7" t="n">
        <v>0.559722222222222</v>
      </c>
      <c r="L1121" s="77"/>
      <c r="M1121" s="37" t="s">
        <v>4244</v>
      </c>
    </row>
    <row r="1122" customFormat="false" ht="15" hidden="false" customHeight="false" outlineLevel="0" collapsed="false">
      <c r="A1122" s="32" t="n">
        <v>44324</v>
      </c>
      <c r="B1122" s="9" t="s">
        <v>3349</v>
      </c>
      <c r="C1122" s="157" t="n">
        <v>300</v>
      </c>
      <c r="D1122" s="153" t="s">
        <v>104</v>
      </c>
      <c r="E1122" s="73" t="s">
        <v>4245</v>
      </c>
      <c r="F1122" s="75"/>
      <c r="G1122" s="75" t="s">
        <v>183</v>
      </c>
      <c r="H1122" s="75" t="s">
        <v>2313</v>
      </c>
      <c r="I1122" s="34" t="s">
        <v>80</v>
      </c>
      <c r="J1122" s="7" t="n">
        <v>0.636111111111111</v>
      </c>
      <c r="K1122" s="7" t="n">
        <v>0.660416666666667</v>
      </c>
      <c r="L1122" s="77"/>
      <c r="M1122" s="37" t="s">
        <v>4246</v>
      </c>
    </row>
    <row r="1123" customFormat="false" ht="15" hidden="false" customHeight="false" outlineLevel="0" collapsed="false">
      <c r="A1123" s="47" t="n">
        <v>44326</v>
      </c>
      <c r="B1123" s="79" t="s">
        <v>4251</v>
      </c>
      <c r="C1123" s="49" t="n">
        <v>450</v>
      </c>
      <c r="D1123" s="80" t="s">
        <v>821</v>
      </c>
      <c r="E1123" s="81" t="s">
        <v>4252</v>
      </c>
      <c r="F1123" s="83" t="s">
        <v>4253</v>
      </c>
      <c r="G1123" s="83" t="s">
        <v>131</v>
      </c>
      <c r="H1123" s="83" t="s">
        <v>2313</v>
      </c>
      <c r="I1123" s="103" t="s">
        <v>80</v>
      </c>
      <c r="J1123" s="85" t="n">
        <v>0.372222222222222</v>
      </c>
      <c r="K1123" s="85" t="n">
        <v>0.40625</v>
      </c>
      <c r="L1123" s="86"/>
      <c r="M1123" s="59" t="s">
        <v>4254</v>
      </c>
    </row>
    <row r="1124" customFormat="false" ht="15" hidden="false" customHeight="false" outlineLevel="0" collapsed="false">
      <c r="A1124" s="87" t="n">
        <v>44326</v>
      </c>
      <c r="B1124" s="48" t="s">
        <v>4255</v>
      </c>
      <c r="C1124" s="97" t="n">
        <v>350</v>
      </c>
      <c r="D1124" s="50" t="s">
        <v>821</v>
      </c>
      <c r="E1124" s="51" t="s">
        <v>4256</v>
      </c>
      <c r="F1124" s="54" t="s">
        <v>4257</v>
      </c>
      <c r="G1124" s="54" t="s">
        <v>100</v>
      </c>
      <c r="H1124" s="54" t="s">
        <v>2313</v>
      </c>
      <c r="I1124" s="151" t="s">
        <v>80</v>
      </c>
      <c r="J1124" s="57" t="n">
        <v>0.507638888888889</v>
      </c>
      <c r="K1124" s="57" t="n">
        <v>0.584027777777778</v>
      </c>
      <c r="L1124" s="58"/>
      <c r="M1124" s="98" t="s">
        <v>4258</v>
      </c>
    </row>
    <row r="1125" customFormat="false" ht="15" hidden="false" customHeight="false" outlineLevel="0" collapsed="false">
      <c r="A1125" s="32" t="n">
        <v>44326</v>
      </c>
      <c r="B1125" s="9" t="s">
        <v>4259</v>
      </c>
      <c r="C1125" s="33" t="n">
        <v>300</v>
      </c>
      <c r="D1125" s="72" t="s">
        <v>821</v>
      </c>
      <c r="E1125" s="73" t="s">
        <v>4260</v>
      </c>
      <c r="F1125" s="75" t="s">
        <v>4261</v>
      </c>
      <c r="G1125" s="75" t="s">
        <v>100</v>
      </c>
      <c r="H1125" s="75" t="s">
        <v>2313</v>
      </c>
      <c r="I1125" s="34" t="s">
        <v>80</v>
      </c>
      <c r="J1125" s="7" t="n">
        <v>0.652083333333333</v>
      </c>
      <c r="K1125" s="7" t="n">
        <v>0.65625</v>
      </c>
      <c r="L1125" s="77"/>
      <c r="M1125" s="37" t="s">
        <v>4262</v>
      </c>
    </row>
    <row r="1126" customFormat="false" ht="15" hidden="false" customHeight="false" outlineLevel="0" collapsed="false">
      <c r="A1126" s="32" t="n">
        <v>44326</v>
      </c>
      <c r="B1126" s="9" t="s">
        <v>4263</v>
      </c>
      <c r="C1126" s="33" t="n">
        <v>400</v>
      </c>
      <c r="D1126" s="72" t="s">
        <v>821</v>
      </c>
      <c r="E1126" s="73" t="s">
        <v>4264</v>
      </c>
      <c r="F1126" s="75" t="s">
        <v>4265</v>
      </c>
      <c r="G1126" s="75" t="s">
        <v>113</v>
      </c>
      <c r="H1126" s="75" t="s">
        <v>2313</v>
      </c>
      <c r="I1126" s="34" t="s">
        <v>80</v>
      </c>
      <c r="J1126" s="7" t="n">
        <v>0.66875</v>
      </c>
      <c r="K1126" s="7" t="n">
        <v>0.70625</v>
      </c>
      <c r="L1126" s="77"/>
      <c r="M1126" s="37" t="s">
        <v>4266</v>
      </c>
    </row>
    <row r="1127" customFormat="false" ht="15" hidden="false" customHeight="false" outlineLevel="0" collapsed="false">
      <c r="A1127" s="32" t="n">
        <v>44326</v>
      </c>
      <c r="B1127" s="9" t="s">
        <v>1083</v>
      </c>
      <c r="C1127" s="33" t="n">
        <v>300</v>
      </c>
      <c r="D1127" s="72" t="s">
        <v>104</v>
      </c>
      <c r="E1127" s="73" t="s">
        <v>1084</v>
      </c>
      <c r="F1127" s="75"/>
      <c r="G1127" s="75" t="s">
        <v>159</v>
      </c>
      <c r="H1127" s="75" t="s">
        <v>2313</v>
      </c>
      <c r="I1127" s="34" t="s">
        <v>80</v>
      </c>
      <c r="J1127" s="7" t="n">
        <v>0.347222222222222</v>
      </c>
      <c r="K1127" s="7" t="n">
        <v>0.359722222222222</v>
      </c>
      <c r="L1127" s="77"/>
      <c r="M1127" s="37" t="s">
        <v>1085</v>
      </c>
    </row>
    <row r="1128" customFormat="false" ht="15" hidden="false" customHeight="false" outlineLevel="0" collapsed="false">
      <c r="A1128" s="32" t="n">
        <v>44326</v>
      </c>
      <c r="B1128" s="9" t="s">
        <v>4267</v>
      </c>
      <c r="C1128" s="33" t="n">
        <v>400</v>
      </c>
      <c r="D1128" s="72" t="s">
        <v>104</v>
      </c>
      <c r="E1128" s="73" t="s">
        <v>2033</v>
      </c>
      <c r="F1128" s="75"/>
      <c r="G1128" s="75" t="s">
        <v>183</v>
      </c>
      <c r="H1128" s="75" t="s">
        <v>2313</v>
      </c>
      <c r="I1128" s="34" t="s">
        <v>80</v>
      </c>
      <c r="J1128" s="7" t="n">
        <v>0.426388888888889</v>
      </c>
      <c r="K1128" s="7" t="n">
        <v>0.453472222222222</v>
      </c>
      <c r="L1128" s="77"/>
      <c r="M1128" s="37" t="s">
        <v>2034</v>
      </c>
    </row>
    <row r="1129" customFormat="false" ht="15" hidden="false" customHeight="false" outlineLevel="0" collapsed="false">
      <c r="A1129" s="32" t="n">
        <v>44327</v>
      </c>
      <c r="B1129" s="9" t="s">
        <v>3391</v>
      </c>
      <c r="C1129" s="33" t="n">
        <v>350</v>
      </c>
      <c r="D1129" s="72" t="s">
        <v>821</v>
      </c>
      <c r="E1129" s="73" t="s">
        <v>3392</v>
      </c>
      <c r="F1129" s="75" t="s">
        <v>3393</v>
      </c>
      <c r="G1129" s="75" t="s">
        <v>183</v>
      </c>
      <c r="H1129" s="75" t="s">
        <v>2313</v>
      </c>
      <c r="I1129" s="34" t="s">
        <v>80</v>
      </c>
      <c r="J1129" s="7" t="n">
        <v>0.442361111111111</v>
      </c>
      <c r="K1129" s="7" t="n">
        <v>0.484722222222222</v>
      </c>
      <c r="L1129" s="77"/>
      <c r="M1129" s="37" t="s">
        <v>4276</v>
      </c>
    </row>
    <row r="1130" customFormat="false" ht="15" hidden="false" customHeight="false" outlineLevel="0" collapsed="false">
      <c r="A1130" s="47" t="n">
        <v>44327</v>
      </c>
      <c r="B1130" s="79" t="s">
        <v>3704</v>
      </c>
      <c r="C1130" s="49" t="n">
        <v>400</v>
      </c>
      <c r="D1130" s="80" t="s">
        <v>104</v>
      </c>
      <c r="E1130" s="81" t="s">
        <v>3705</v>
      </c>
      <c r="F1130" s="83" t="s">
        <v>3706</v>
      </c>
      <c r="G1130" s="83" t="s">
        <v>79</v>
      </c>
      <c r="H1130" s="83" t="s">
        <v>2313</v>
      </c>
      <c r="I1130" s="103" t="s">
        <v>80</v>
      </c>
      <c r="J1130" s="85" t="n">
        <v>0.386805555555556</v>
      </c>
      <c r="K1130" s="85" t="n">
        <v>0.423611111111111</v>
      </c>
      <c r="L1130" s="86"/>
      <c r="M1130" s="59" t="s">
        <v>3707</v>
      </c>
    </row>
    <row r="1131" customFormat="false" ht="15" hidden="false" customHeight="false" outlineLevel="0" collapsed="false">
      <c r="A1131" s="32" t="n">
        <v>44327</v>
      </c>
      <c r="B1131" s="9" t="s">
        <v>4241</v>
      </c>
      <c r="C1131" s="33" t="n">
        <v>300</v>
      </c>
      <c r="D1131" s="72" t="s">
        <v>104</v>
      </c>
      <c r="E1131" s="73" t="s">
        <v>4242</v>
      </c>
      <c r="F1131" s="75" t="s">
        <v>4243</v>
      </c>
      <c r="G1131" s="75" t="s">
        <v>183</v>
      </c>
      <c r="H1131" s="75" t="s">
        <v>2313</v>
      </c>
      <c r="I1131" s="34" t="s">
        <v>80</v>
      </c>
      <c r="J1131" s="7" t="n">
        <v>0.543055555555555</v>
      </c>
      <c r="K1131" s="7" t="n">
        <v>0.560416666666667</v>
      </c>
      <c r="L1131" s="77"/>
      <c r="M1131" s="37" t="s">
        <v>4244</v>
      </c>
    </row>
    <row r="1132" customFormat="false" ht="15" hidden="false" customHeight="false" outlineLevel="0" collapsed="false">
      <c r="A1132" s="32" t="n">
        <v>44328</v>
      </c>
      <c r="B1132" s="9" t="s">
        <v>4277</v>
      </c>
      <c r="C1132" s="33" t="n">
        <v>400</v>
      </c>
      <c r="D1132" s="72" t="s">
        <v>821</v>
      </c>
      <c r="E1132" s="73" t="s">
        <v>4278</v>
      </c>
      <c r="F1132" s="75" t="s">
        <v>4279</v>
      </c>
      <c r="G1132" s="75" t="s">
        <v>314</v>
      </c>
      <c r="H1132" s="75" t="s">
        <v>2313</v>
      </c>
      <c r="I1132" s="34" t="s">
        <v>80</v>
      </c>
      <c r="J1132" s="7" t="n">
        <v>0.554861111111111</v>
      </c>
      <c r="K1132" s="7" t="n">
        <v>0.592361111111111</v>
      </c>
      <c r="L1132" s="77"/>
      <c r="M1132" s="37" t="s">
        <v>4280</v>
      </c>
    </row>
    <row r="1133" customFormat="false" ht="15" hidden="false" customHeight="false" outlineLevel="0" collapsed="false">
      <c r="A1133" s="32" t="n">
        <v>44328</v>
      </c>
      <c r="B1133" s="9" t="s">
        <v>4281</v>
      </c>
      <c r="C1133" s="157" t="n">
        <v>450</v>
      </c>
      <c r="D1133" s="153" t="s">
        <v>821</v>
      </c>
      <c r="E1133" s="73" t="s">
        <v>4282</v>
      </c>
      <c r="F1133" s="75" t="s">
        <v>4283</v>
      </c>
      <c r="G1133" s="75" t="s">
        <v>79</v>
      </c>
      <c r="H1133" s="75" t="s">
        <v>2313</v>
      </c>
      <c r="I1133" s="34" t="s">
        <v>80</v>
      </c>
      <c r="J1133" s="7" t="n">
        <v>0.820138888888889</v>
      </c>
      <c r="K1133" s="7" t="n">
        <v>0.822916666666667</v>
      </c>
      <c r="L1133" s="77"/>
      <c r="M1133" s="37" t="s">
        <v>4284</v>
      </c>
    </row>
    <row r="1134" customFormat="false" ht="15" hidden="false" customHeight="false" outlineLevel="0" collapsed="false">
      <c r="A1134" s="32" t="n">
        <v>44328</v>
      </c>
      <c r="B1134" s="9" t="s">
        <v>4286</v>
      </c>
      <c r="C1134" s="33" t="n">
        <v>400</v>
      </c>
      <c r="D1134" s="72" t="s">
        <v>104</v>
      </c>
      <c r="E1134" s="73" t="s">
        <v>4287</v>
      </c>
      <c r="F1134" s="75"/>
      <c r="G1134" s="75" t="s">
        <v>79</v>
      </c>
      <c r="H1134" s="75" t="s">
        <v>2313</v>
      </c>
      <c r="I1134" s="34" t="s">
        <v>80</v>
      </c>
      <c r="J1134" s="7" t="n">
        <v>0.458333333333333</v>
      </c>
      <c r="K1134" s="7" t="n">
        <v>0.461805555555556</v>
      </c>
      <c r="L1134" s="77"/>
      <c r="M1134" s="37" t="s">
        <v>4288</v>
      </c>
    </row>
    <row r="1135" customFormat="false" ht="15" hidden="false" customHeight="false" outlineLevel="0" collapsed="false">
      <c r="A1135" s="32" t="n">
        <v>44328</v>
      </c>
      <c r="B1135" s="9" t="s">
        <v>4289</v>
      </c>
      <c r="C1135" s="33" t="n">
        <v>350</v>
      </c>
      <c r="D1135" s="72" t="s">
        <v>104</v>
      </c>
      <c r="E1135" s="73" t="s">
        <v>4290</v>
      </c>
      <c r="F1135" s="75"/>
      <c r="G1135" s="75" t="s">
        <v>159</v>
      </c>
      <c r="H1135" s="75" t="s">
        <v>2313</v>
      </c>
      <c r="I1135" s="34" t="s">
        <v>80</v>
      </c>
      <c r="J1135" s="7" t="n">
        <v>0.611111111111111</v>
      </c>
      <c r="K1135" s="7" t="n">
        <v>0.638888888888889</v>
      </c>
      <c r="L1135" s="77"/>
      <c r="M1135" s="37" t="s">
        <v>4291</v>
      </c>
      <c r="N1135" s="143" t="s">
        <v>4285</v>
      </c>
    </row>
    <row r="1136" customFormat="false" ht="15" hidden="false" customHeight="false" outlineLevel="0" collapsed="false">
      <c r="A1136" s="47" t="n">
        <v>44329</v>
      </c>
      <c r="B1136" s="79" t="s">
        <v>4301</v>
      </c>
      <c r="C1136" s="49" t="n">
        <v>450</v>
      </c>
      <c r="D1136" s="80" t="s">
        <v>821</v>
      </c>
      <c r="E1136" s="81" t="s">
        <v>4302</v>
      </c>
      <c r="F1136" s="83" t="s">
        <v>4303</v>
      </c>
      <c r="G1136" s="83" t="s">
        <v>79</v>
      </c>
      <c r="H1136" s="83" t="s">
        <v>2313</v>
      </c>
      <c r="I1136" s="103" t="s">
        <v>80</v>
      </c>
      <c r="J1136" s="85" t="n">
        <v>0.477777777777778</v>
      </c>
      <c r="K1136" s="85" t="n">
        <v>0.497222222222222</v>
      </c>
      <c r="L1136" s="86"/>
      <c r="M1136" s="59" t="s">
        <v>4304</v>
      </c>
    </row>
    <row r="1137" customFormat="false" ht="15" hidden="false" customHeight="false" outlineLevel="0" collapsed="false">
      <c r="A1137" s="32" t="n">
        <v>44329</v>
      </c>
      <c r="B1137" s="9" t="s">
        <v>2626</v>
      </c>
      <c r="C1137" s="33" t="n">
        <v>300</v>
      </c>
      <c r="D1137" s="72" t="s">
        <v>104</v>
      </c>
      <c r="E1137" s="73" t="s">
        <v>2627</v>
      </c>
      <c r="F1137" s="75"/>
      <c r="G1137" s="75" t="s">
        <v>159</v>
      </c>
      <c r="H1137" s="75" t="s">
        <v>2313</v>
      </c>
      <c r="I1137" s="34" t="s">
        <v>80</v>
      </c>
      <c r="J1137" s="7" t="n">
        <v>0.584722222222222</v>
      </c>
      <c r="K1137" s="7" t="n">
        <v>0.602083333333333</v>
      </c>
      <c r="L1137" s="77"/>
      <c r="M1137" s="37" t="s">
        <v>2628</v>
      </c>
    </row>
    <row r="1138" customFormat="false" ht="15" hidden="false" customHeight="false" outlineLevel="0" collapsed="false">
      <c r="A1138" s="32" t="n">
        <v>44330</v>
      </c>
      <c r="B1138" s="9" t="s">
        <v>2634</v>
      </c>
      <c r="C1138" s="33" t="n">
        <v>400</v>
      </c>
      <c r="D1138" s="72" t="s">
        <v>104</v>
      </c>
      <c r="E1138" s="73" t="s">
        <v>1254</v>
      </c>
      <c r="F1138" s="75"/>
      <c r="G1138" s="75" t="s">
        <v>100</v>
      </c>
      <c r="H1138" s="75" t="s">
        <v>2313</v>
      </c>
      <c r="I1138" s="34" t="s">
        <v>80</v>
      </c>
      <c r="J1138" s="7" t="n">
        <v>0.611805555555556</v>
      </c>
      <c r="K1138" s="7" t="n">
        <v>0.621527777777778</v>
      </c>
      <c r="L1138" s="77"/>
      <c r="M1138" s="37" t="s">
        <v>1255</v>
      </c>
    </row>
    <row r="1139" customFormat="false" ht="15" hidden="false" customHeight="false" outlineLevel="0" collapsed="false">
      <c r="A1139" s="32" t="n">
        <v>44330</v>
      </c>
      <c r="B1139" s="9" t="s">
        <v>204</v>
      </c>
      <c r="C1139" s="33" t="n">
        <v>500</v>
      </c>
      <c r="D1139" s="72" t="s">
        <v>104</v>
      </c>
      <c r="E1139" s="73" t="s">
        <v>205</v>
      </c>
      <c r="F1139" s="75" t="s">
        <v>204</v>
      </c>
      <c r="G1139" s="75" t="s">
        <v>79</v>
      </c>
      <c r="H1139" s="75" t="s">
        <v>2313</v>
      </c>
      <c r="I1139" s="34" t="s">
        <v>80</v>
      </c>
      <c r="J1139" s="7" t="n">
        <v>0.905555555555556</v>
      </c>
      <c r="K1139" s="7" t="n">
        <v>0.94375</v>
      </c>
      <c r="L1139" s="77"/>
      <c r="M1139" s="37" t="s">
        <v>3876</v>
      </c>
    </row>
    <row r="1140" customFormat="false" ht="15" hidden="false" customHeight="false" outlineLevel="0" collapsed="false">
      <c r="A1140" s="47" t="n">
        <v>44333</v>
      </c>
      <c r="B1140" s="79" t="s">
        <v>1670</v>
      </c>
      <c r="C1140" s="49" t="n">
        <v>300</v>
      </c>
      <c r="D1140" s="80" t="s">
        <v>104</v>
      </c>
      <c r="E1140" s="81" t="s">
        <v>4315</v>
      </c>
      <c r="F1140" s="83" t="s">
        <v>1672</v>
      </c>
      <c r="G1140" s="83" t="s">
        <v>131</v>
      </c>
      <c r="H1140" s="83" t="s">
        <v>2313</v>
      </c>
      <c r="I1140" s="103" t="s">
        <v>80</v>
      </c>
      <c r="J1140" s="85" t="n">
        <v>0.685416666666667</v>
      </c>
      <c r="K1140" s="85" t="n">
        <v>0.729166666666667</v>
      </c>
      <c r="L1140" s="86"/>
      <c r="M1140" s="59" t="s">
        <v>4316</v>
      </c>
    </row>
    <row r="1141" customFormat="false" ht="15" hidden="false" customHeight="false" outlineLevel="0" collapsed="false">
      <c r="A1141" s="32" t="n">
        <v>44334</v>
      </c>
      <c r="B1141" s="9" t="s">
        <v>4318</v>
      </c>
      <c r="C1141" s="33" t="n">
        <v>300</v>
      </c>
      <c r="D1141" s="72" t="s">
        <v>821</v>
      </c>
      <c r="E1141" s="73" t="s">
        <v>4319</v>
      </c>
      <c r="F1141" s="75" t="s">
        <v>4320</v>
      </c>
      <c r="G1141" s="75" t="s">
        <v>100</v>
      </c>
      <c r="H1141" s="75" t="s">
        <v>2313</v>
      </c>
      <c r="I1141" s="34" t="s">
        <v>80</v>
      </c>
      <c r="J1141" s="7" t="n">
        <v>0.498611111111111</v>
      </c>
      <c r="K1141" s="7" t="n">
        <v>0.515277777777778</v>
      </c>
      <c r="L1141" s="77"/>
      <c r="M1141" s="37" t="s">
        <v>4321</v>
      </c>
    </row>
    <row r="1142" customFormat="false" ht="15" hidden="false" customHeight="false" outlineLevel="0" collapsed="false">
      <c r="A1142" s="47" t="n">
        <v>44334</v>
      </c>
      <c r="B1142" s="79" t="s">
        <v>4322</v>
      </c>
      <c r="C1142" s="49" t="n">
        <v>300</v>
      </c>
      <c r="D1142" s="80" t="s">
        <v>821</v>
      </c>
      <c r="E1142" s="81" t="s">
        <v>4323</v>
      </c>
      <c r="F1142" s="83" t="s">
        <v>4324</v>
      </c>
      <c r="G1142" s="83" t="s">
        <v>187</v>
      </c>
      <c r="H1142" s="83"/>
      <c r="I1142" s="103" t="s">
        <v>72</v>
      </c>
      <c r="J1142" s="85" t="n">
        <v>0.565277777777778</v>
      </c>
      <c r="K1142" s="85" t="n">
        <v>0.565277777777778</v>
      </c>
      <c r="L1142" s="86"/>
      <c r="M1142" s="59" t="s">
        <v>4325</v>
      </c>
    </row>
    <row r="1143" customFormat="false" ht="15" hidden="false" customHeight="false" outlineLevel="0" collapsed="false">
      <c r="A1143" s="32" t="n">
        <v>44334</v>
      </c>
      <c r="B1143" s="9" t="s">
        <v>3248</v>
      </c>
      <c r="C1143" s="33" t="n">
        <v>400</v>
      </c>
      <c r="D1143" s="72" t="s">
        <v>821</v>
      </c>
      <c r="E1143" s="73" t="s">
        <v>3249</v>
      </c>
      <c r="F1143" s="75" t="s">
        <v>3250</v>
      </c>
      <c r="G1143" s="75" t="s">
        <v>131</v>
      </c>
      <c r="H1143" s="75" t="s">
        <v>2313</v>
      </c>
      <c r="I1143" s="34" t="s">
        <v>80</v>
      </c>
      <c r="J1143" s="7" t="n">
        <v>0.681944444444444</v>
      </c>
      <c r="K1143" s="7" t="n">
        <v>0.702083333333333</v>
      </c>
      <c r="L1143" s="77"/>
      <c r="M1143" s="37" t="s">
        <v>3251</v>
      </c>
      <c r="N1143" s="0" t="s">
        <v>4326</v>
      </c>
    </row>
    <row r="1144" customFormat="false" ht="15" hidden="false" customHeight="false" outlineLevel="0" collapsed="false">
      <c r="A1144" s="32" t="n">
        <v>44334</v>
      </c>
      <c r="B1144" s="9" t="s">
        <v>4327</v>
      </c>
      <c r="C1144" s="33" t="n">
        <v>350</v>
      </c>
      <c r="D1144" s="72" t="s">
        <v>821</v>
      </c>
      <c r="E1144" s="73" t="s">
        <v>4328</v>
      </c>
      <c r="F1144" s="75" t="s">
        <v>4329</v>
      </c>
      <c r="G1144" s="75" t="s">
        <v>100</v>
      </c>
      <c r="H1144" s="75" t="s">
        <v>2313</v>
      </c>
      <c r="I1144" s="34" t="s">
        <v>80</v>
      </c>
      <c r="J1144" s="7" t="n">
        <v>0.753472222222222</v>
      </c>
      <c r="K1144" s="7" t="n">
        <v>0.779861111111111</v>
      </c>
      <c r="L1144" s="77"/>
      <c r="M1144" s="37" t="s">
        <v>4330</v>
      </c>
    </row>
    <row r="1145" customFormat="false" ht="15" hidden="false" customHeight="false" outlineLevel="0" collapsed="false">
      <c r="A1145" s="32" t="n">
        <v>44334</v>
      </c>
      <c r="B1145" s="9" t="s">
        <v>4331</v>
      </c>
      <c r="C1145" s="157" t="n">
        <v>390</v>
      </c>
      <c r="D1145" s="153" t="s">
        <v>821</v>
      </c>
      <c r="E1145" s="73" t="n">
        <v>70939793</v>
      </c>
      <c r="F1145" s="75" t="s">
        <v>4332</v>
      </c>
      <c r="G1145" s="75" t="s">
        <v>100</v>
      </c>
      <c r="H1145" s="75" t="s">
        <v>2313</v>
      </c>
      <c r="I1145" s="34" t="s">
        <v>80</v>
      </c>
      <c r="J1145" s="7" t="n">
        <v>0.797222222222222</v>
      </c>
      <c r="K1145" s="7" t="n">
        <v>0.808333333333333</v>
      </c>
      <c r="L1145" s="77"/>
      <c r="M1145" s="37" t="s">
        <v>4333</v>
      </c>
    </row>
    <row r="1146" customFormat="false" ht="15" hidden="false" customHeight="false" outlineLevel="0" collapsed="false">
      <c r="A1146" s="32" t="n">
        <v>44334</v>
      </c>
      <c r="B1146" s="9" t="s">
        <v>1292</v>
      </c>
      <c r="C1146" s="33" t="n">
        <v>300</v>
      </c>
      <c r="D1146" s="72" t="s">
        <v>104</v>
      </c>
      <c r="E1146" s="73" t="s">
        <v>4334</v>
      </c>
      <c r="F1146" s="75"/>
      <c r="G1146" s="75" t="s">
        <v>100</v>
      </c>
      <c r="H1146" s="75" t="s">
        <v>2313</v>
      </c>
      <c r="I1146" s="34" t="s">
        <v>80</v>
      </c>
      <c r="J1146" s="7" t="n">
        <v>0.461805555555556</v>
      </c>
      <c r="K1146" s="7" t="n">
        <v>0.482638888888889</v>
      </c>
      <c r="L1146" s="77"/>
      <c r="M1146" s="37" t="s">
        <v>4335</v>
      </c>
    </row>
    <row r="1147" customFormat="false" ht="15" hidden="false" customHeight="false" outlineLevel="0" collapsed="false">
      <c r="A1147" s="32" t="n">
        <v>44334</v>
      </c>
      <c r="B1147" s="9" t="s">
        <v>3629</v>
      </c>
      <c r="C1147" s="33" t="n">
        <v>400</v>
      </c>
      <c r="D1147" s="72" t="s">
        <v>104</v>
      </c>
      <c r="E1147" s="73" t="s">
        <v>4336</v>
      </c>
      <c r="F1147" s="75"/>
      <c r="G1147" s="75" t="s">
        <v>131</v>
      </c>
      <c r="H1147" s="75" t="s">
        <v>2313</v>
      </c>
      <c r="I1147" s="34" t="s">
        <v>80</v>
      </c>
      <c r="J1147" s="7" t="n">
        <v>0.586111111111111</v>
      </c>
      <c r="K1147" s="7" t="n">
        <v>0.622222222222222</v>
      </c>
      <c r="L1147" s="77"/>
      <c r="M1147" s="37" t="s">
        <v>4337</v>
      </c>
    </row>
    <row r="1148" customFormat="false" ht="15" hidden="false" customHeight="false" outlineLevel="0" collapsed="false">
      <c r="A1148" s="32" t="n">
        <v>44334</v>
      </c>
      <c r="B1148" s="9" t="s">
        <v>2821</v>
      </c>
      <c r="C1148" s="33" t="n">
        <v>300</v>
      </c>
      <c r="D1148" s="72" t="s">
        <v>104</v>
      </c>
      <c r="E1148" s="73" t="s">
        <v>2822</v>
      </c>
      <c r="F1148" s="75"/>
      <c r="G1148" s="75" t="s">
        <v>131</v>
      </c>
      <c r="H1148" s="75" t="s">
        <v>2313</v>
      </c>
      <c r="I1148" s="34" t="s">
        <v>80</v>
      </c>
      <c r="J1148" s="7" t="n">
        <v>0.654166666666667</v>
      </c>
      <c r="K1148" s="7" t="n">
        <v>0.666666666666667</v>
      </c>
      <c r="L1148" s="77"/>
      <c r="M1148" s="37" t="s">
        <v>2823</v>
      </c>
    </row>
    <row r="1149" customFormat="false" ht="15" hidden="false" customHeight="false" outlineLevel="0" collapsed="false">
      <c r="A1149" s="32" t="n">
        <v>44335</v>
      </c>
      <c r="B1149" s="9" t="s">
        <v>4340</v>
      </c>
      <c r="C1149" s="33" t="n">
        <v>400</v>
      </c>
      <c r="D1149" s="72" t="s">
        <v>104</v>
      </c>
      <c r="E1149" s="73" t="s">
        <v>4341</v>
      </c>
      <c r="F1149" s="75"/>
      <c r="G1149" s="75" t="s">
        <v>79</v>
      </c>
      <c r="H1149" s="75" t="s">
        <v>2313</v>
      </c>
      <c r="I1149" s="34" t="s">
        <v>80</v>
      </c>
      <c r="J1149" s="7" t="n">
        <v>0.448611111111111</v>
      </c>
      <c r="K1149" s="7" t="n">
        <v>0.454861111111111</v>
      </c>
      <c r="L1149" s="77"/>
      <c r="M1149" s="37" t="s">
        <v>4342</v>
      </c>
    </row>
    <row r="1150" customFormat="false" ht="15" hidden="false" customHeight="false" outlineLevel="0" collapsed="false">
      <c r="A1150" s="32" t="n">
        <v>44335</v>
      </c>
      <c r="B1150" s="9" t="s">
        <v>3190</v>
      </c>
      <c r="C1150" s="33" t="n">
        <v>300</v>
      </c>
      <c r="D1150" s="72" t="s">
        <v>104</v>
      </c>
      <c r="E1150" s="73" t="s">
        <v>4343</v>
      </c>
      <c r="F1150" s="75"/>
      <c r="G1150" s="75" t="s">
        <v>183</v>
      </c>
      <c r="H1150" s="75" t="s">
        <v>2313</v>
      </c>
      <c r="I1150" s="34" t="s">
        <v>80</v>
      </c>
      <c r="J1150" s="7" t="n">
        <v>0.465972222222222</v>
      </c>
      <c r="K1150" s="7" t="n">
        <v>0.515277777777778</v>
      </c>
      <c r="L1150" s="77"/>
      <c r="M1150" s="37" t="s">
        <v>4344</v>
      </c>
    </row>
    <row r="1151" customFormat="false" ht="15" hidden="false" customHeight="false" outlineLevel="0" collapsed="false">
      <c r="A1151" s="32" t="n">
        <v>44335</v>
      </c>
      <c r="B1151" s="9" t="s">
        <v>1944</v>
      </c>
      <c r="C1151" s="164" t="n">
        <v>300</v>
      </c>
      <c r="D1151" s="144" t="s">
        <v>104</v>
      </c>
      <c r="E1151" s="73" t="s">
        <v>4345</v>
      </c>
      <c r="F1151" s="75"/>
      <c r="G1151" s="75" t="s">
        <v>183</v>
      </c>
      <c r="H1151" s="75" t="s">
        <v>2313</v>
      </c>
      <c r="I1151" s="34" t="s">
        <v>80</v>
      </c>
      <c r="J1151" s="7" t="n">
        <v>0.539583333333333</v>
      </c>
      <c r="K1151" s="7" t="n">
        <v>0.55</v>
      </c>
      <c r="L1151" s="77"/>
      <c r="M1151" s="37" t="s">
        <v>4346</v>
      </c>
    </row>
    <row r="1152" customFormat="false" ht="15" hidden="false" customHeight="false" outlineLevel="0" collapsed="false">
      <c r="A1152" s="32" t="n">
        <v>44335</v>
      </c>
      <c r="B1152" s="9" t="s">
        <v>1343</v>
      </c>
      <c r="C1152" s="33" t="n">
        <v>300</v>
      </c>
      <c r="D1152" s="72" t="s">
        <v>104</v>
      </c>
      <c r="E1152" s="73" t="s">
        <v>4347</v>
      </c>
      <c r="F1152" s="75"/>
      <c r="G1152" s="75" t="s">
        <v>187</v>
      </c>
      <c r="H1152" s="75" t="s">
        <v>2313</v>
      </c>
      <c r="I1152" s="34" t="s">
        <v>80</v>
      </c>
      <c r="J1152" s="7" t="n">
        <v>0.676388888888889</v>
      </c>
      <c r="K1152" s="7" t="n">
        <v>0.676388888888889</v>
      </c>
      <c r="L1152" s="77"/>
      <c r="M1152" s="37" t="s">
        <v>4348</v>
      </c>
    </row>
    <row r="1153" customFormat="false" ht="15" hidden="false" customHeight="false" outlineLevel="0" collapsed="false">
      <c r="A1153" s="32" t="n">
        <v>44336</v>
      </c>
      <c r="B1153" s="9" t="s">
        <v>4359</v>
      </c>
      <c r="C1153" s="33" t="n">
        <v>400</v>
      </c>
      <c r="D1153" s="72" t="s">
        <v>821</v>
      </c>
      <c r="E1153" s="73" t="s">
        <v>4360</v>
      </c>
      <c r="F1153" s="75" t="s">
        <v>4361</v>
      </c>
      <c r="G1153" s="75" t="s">
        <v>79</v>
      </c>
      <c r="H1153" s="75" t="s">
        <v>2313</v>
      </c>
      <c r="I1153" s="34" t="s">
        <v>80</v>
      </c>
      <c r="J1153" s="7" t="n">
        <v>0.824305555555556</v>
      </c>
      <c r="K1153" s="7" t="n">
        <v>0.859027777777778</v>
      </c>
      <c r="L1153" s="77"/>
      <c r="M1153" s="37" t="s">
        <v>4362</v>
      </c>
      <c r="N1153" s="0" t="s">
        <v>4353</v>
      </c>
    </row>
    <row r="1154" customFormat="false" ht="15" hidden="false" customHeight="false" outlineLevel="0" collapsed="false">
      <c r="A1154" s="47" t="n">
        <v>44336</v>
      </c>
      <c r="B1154" s="79" t="s">
        <v>1134</v>
      </c>
      <c r="C1154" s="49" t="n">
        <v>400</v>
      </c>
      <c r="D1154" s="80" t="s">
        <v>104</v>
      </c>
      <c r="E1154" s="81" t="s">
        <v>1135</v>
      </c>
      <c r="F1154" s="83"/>
      <c r="G1154" s="83" t="s">
        <v>183</v>
      </c>
      <c r="H1154" s="83" t="s">
        <v>2313</v>
      </c>
      <c r="I1154" s="103" t="s">
        <v>80</v>
      </c>
      <c r="J1154" s="85" t="n">
        <v>0.329166666666667</v>
      </c>
      <c r="K1154" s="85" t="n">
        <v>0.336111111111111</v>
      </c>
      <c r="L1154" s="86"/>
      <c r="M1154" s="59" t="s">
        <v>1136</v>
      </c>
    </row>
    <row r="1155" customFormat="false" ht="15" hidden="false" customHeight="false" outlineLevel="0" collapsed="false">
      <c r="A1155" s="32" t="n">
        <v>44336</v>
      </c>
      <c r="B1155" s="9" t="s">
        <v>1412</v>
      </c>
      <c r="C1155" s="33" t="n">
        <v>350</v>
      </c>
      <c r="D1155" s="72" t="s">
        <v>104</v>
      </c>
      <c r="E1155" s="73" t="s">
        <v>1498</v>
      </c>
      <c r="F1155" s="75"/>
      <c r="G1155" s="75" t="s">
        <v>100</v>
      </c>
      <c r="H1155" s="75" t="s">
        <v>2313</v>
      </c>
      <c r="I1155" s="34" t="s">
        <v>80</v>
      </c>
      <c r="J1155" s="7" t="n">
        <v>0.440972222222222</v>
      </c>
      <c r="K1155" s="7" t="n">
        <v>0.45625</v>
      </c>
      <c r="L1155" s="77"/>
      <c r="M1155" s="37" t="s">
        <v>1499</v>
      </c>
    </row>
    <row r="1156" customFormat="false" ht="15" hidden="false" customHeight="false" outlineLevel="0" collapsed="false">
      <c r="A1156" s="32" t="n">
        <v>44336</v>
      </c>
      <c r="B1156" s="9" t="s">
        <v>4364</v>
      </c>
      <c r="C1156" s="33" t="n">
        <v>500</v>
      </c>
      <c r="D1156" s="72" t="s">
        <v>104</v>
      </c>
      <c r="E1156" s="73" t="s">
        <v>4365</v>
      </c>
      <c r="F1156" s="75"/>
      <c r="G1156" s="75" t="s">
        <v>314</v>
      </c>
      <c r="H1156" s="75" t="s">
        <v>2313</v>
      </c>
      <c r="I1156" s="34" t="s">
        <v>80</v>
      </c>
      <c r="J1156" s="7" t="n">
        <v>0.550694444444444</v>
      </c>
      <c r="K1156" s="7" t="n">
        <v>0.563888888888889</v>
      </c>
      <c r="L1156" s="77"/>
      <c r="M1156" s="37" t="s">
        <v>4366</v>
      </c>
    </row>
    <row r="1157" customFormat="false" ht="15" hidden="false" customHeight="false" outlineLevel="0" collapsed="false">
      <c r="A1157" s="32" t="n">
        <v>44336</v>
      </c>
      <c r="B1157" s="9" t="s">
        <v>3622</v>
      </c>
      <c r="C1157" s="33" t="n">
        <v>300</v>
      </c>
      <c r="D1157" s="72" t="s">
        <v>104</v>
      </c>
      <c r="E1157" s="73" t="s">
        <v>4367</v>
      </c>
      <c r="F1157" s="75"/>
      <c r="G1157" s="75" t="s">
        <v>187</v>
      </c>
      <c r="H1157" s="75" t="s">
        <v>2313</v>
      </c>
      <c r="I1157" s="34" t="s">
        <v>80</v>
      </c>
      <c r="J1157" s="7" t="n">
        <v>0.603472222222222</v>
      </c>
      <c r="K1157" s="7" t="n">
        <v>0.640972222222222</v>
      </c>
      <c r="L1157" s="77"/>
      <c r="M1157" s="37" t="s">
        <v>4368</v>
      </c>
    </row>
    <row r="1158" customFormat="false" ht="15" hidden="false" customHeight="false" outlineLevel="0" collapsed="false">
      <c r="A1158" s="32" t="n">
        <v>44336</v>
      </c>
      <c r="B1158" s="9" t="s">
        <v>3154</v>
      </c>
      <c r="C1158" s="33" t="n">
        <v>400</v>
      </c>
      <c r="D1158" s="72" t="s">
        <v>104</v>
      </c>
      <c r="E1158" s="73" t="s">
        <v>3155</v>
      </c>
      <c r="F1158" s="75" t="s">
        <v>3154</v>
      </c>
      <c r="G1158" s="75" t="s">
        <v>100</v>
      </c>
      <c r="H1158" s="75" t="s">
        <v>2313</v>
      </c>
      <c r="I1158" s="34" t="s">
        <v>80</v>
      </c>
      <c r="J1158" s="7" t="n">
        <v>0.881944444444444</v>
      </c>
      <c r="K1158" s="7" t="n">
        <v>0.911111111111111</v>
      </c>
      <c r="L1158" s="77"/>
      <c r="M1158" s="37" t="s">
        <v>3157</v>
      </c>
      <c r="N1158" s="0" t="s">
        <v>4363</v>
      </c>
    </row>
    <row r="1159" customFormat="false" ht="15" hidden="false" customHeight="false" outlineLevel="0" collapsed="false">
      <c r="A1159" s="32" t="n">
        <v>44337</v>
      </c>
      <c r="B1159" s="9" t="s">
        <v>4375</v>
      </c>
      <c r="C1159" s="33" t="n">
        <v>400</v>
      </c>
      <c r="D1159" s="72" t="s">
        <v>821</v>
      </c>
      <c r="E1159" s="73" t="s">
        <v>4376</v>
      </c>
      <c r="F1159" s="75" t="s">
        <v>4377</v>
      </c>
      <c r="G1159" s="75" t="s">
        <v>100</v>
      </c>
      <c r="H1159" s="75" t="s">
        <v>2313</v>
      </c>
      <c r="I1159" s="34" t="s">
        <v>80</v>
      </c>
      <c r="J1159" s="7" t="n">
        <v>0.459722222222222</v>
      </c>
      <c r="K1159" s="7" t="n">
        <v>0.606944444444444</v>
      </c>
      <c r="L1159" s="77"/>
      <c r="M1159" s="37" t="s">
        <v>4378</v>
      </c>
      <c r="N1159" s="0" t="s">
        <v>2315</v>
      </c>
    </row>
    <row r="1160" customFormat="false" ht="15" hidden="false" customHeight="false" outlineLevel="0" collapsed="false">
      <c r="A1160" s="32" t="n">
        <v>44337</v>
      </c>
      <c r="B1160" s="9" t="s">
        <v>4379</v>
      </c>
      <c r="C1160" s="33" t="n">
        <v>200</v>
      </c>
      <c r="D1160" s="72" t="s">
        <v>821</v>
      </c>
      <c r="E1160" s="73" t="s">
        <v>4380</v>
      </c>
      <c r="F1160" s="75" t="s">
        <v>4381</v>
      </c>
      <c r="G1160" s="75" t="s">
        <v>187</v>
      </c>
      <c r="H1160" s="75" t="s">
        <v>2313</v>
      </c>
      <c r="I1160" s="34" t="s">
        <v>80</v>
      </c>
      <c r="J1160" s="7" t="n">
        <v>0.808333333333333</v>
      </c>
      <c r="K1160" s="7" t="n">
        <v>0.827083333333333</v>
      </c>
      <c r="L1160" s="77"/>
      <c r="M1160" s="37" t="s">
        <v>4382</v>
      </c>
    </row>
    <row r="1161" customFormat="false" ht="15" hidden="false" customHeight="false" outlineLevel="0" collapsed="false">
      <c r="A1161" s="32" t="n">
        <v>44337</v>
      </c>
      <c r="B1161" s="9" t="s">
        <v>2377</v>
      </c>
      <c r="C1161" s="164" t="n">
        <v>400</v>
      </c>
      <c r="D1161" s="144" t="s">
        <v>104</v>
      </c>
      <c r="E1161" s="73" t="s">
        <v>2015</v>
      </c>
      <c r="F1161" s="75"/>
      <c r="G1161" s="75" t="s">
        <v>113</v>
      </c>
      <c r="H1161" s="75" t="s">
        <v>2313</v>
      </c>
      <c r="I1161" s="34" t="s">
        <v>80</v>
      </c>
      <c r="J1161" s="7" t="n">
        <v>0.365972222222222</v>
      </c>
      <c r="K1161" s="7" t="n">
        <v>0.390277777777778</v>
      </c>
      <c r="L1161" s="77"/>
      <c r="M1161" s="37" t="s">
        <v>2016</v>
      </c>
    </row>
    <row r="1162" customFormat="false" ht="15" hidden="false" customHeight="false" outlineLevel="0" collapsed="false">
      <c r="A1162" s="32" t="n">
        <v>44337</v>
      </c>
      <c r="B1162" s="9" t="s">
        <v>204</v>
      </c>
      <c r="C1162" s="33" t="n">
        <v>500</v>
      </c>
      <c r="D1162" s="72" t="s">
        <v>104</v>
      </c>
      <c r="E1162" s="73" t="s">
        <v>205</v>
      </c>
      <c r="F1162" s="75" t="s">
        <v>204</v>
      </c>
      <c r="G1162" s="75" t="s">
        <v>79</v>
      </c>
      <c r="H1162" s="75" t="s">
        <v>2313</v>
      </c>
      <c r="I1162" s="34" t="s">
        <v>80</v>
      </c>
      <c r="J1162" s="7" t="n">
        <v>0.679861111111111</v>
      </c>
      <c r="K1162" s="7" t="n">
        <v>0.718055555555556</v>
      </c>
      <c r="L1162" s="77"/>
      <c r="M1162" s="37" t="s">
        <v>3876</v>
      </c>
    </row>
    <row r="1163" customFormat="false" ht="15" hidden="false" customHeight="false" outlineLevel="0" collapsed="false">
      <c r="A1163" s="32" t="n">
        <v>44338</v>
      </c>
      <c r="B1163" s="9" t="s">
        <v>4385</v>
      </c>
      <c r="C1163" s="164" t="n">
        <v>300</v>
      </c>
      <c r="D1163" s="144" t="s">
        <v>821</v>
      </c>
      <c r="E1163" s="73" t="s">
        <v>4386</v>
      </c>
      <c r="F1163" s="75" t="s">
        <v>4387</v>
      </c>
      <c r="G1163" s="75" t="s">
        <v>159</v>
      </c>
      <c r="H1163" s="75" t="s">
        <v>2313</v>
      </c>
      <c r="I1163" s="34" t="s">
        <v>80</v>
      </c>
      <c r="J1163" s="7" t="n">
        <v>0.459027777777778</v>
      </c>
      <c r="K1163" s="7" t="n">
        <v>0.472916666666667</v>
      </c>
      <c r="L1163" s="77"/>
      <c r="M1163" s="37" t="s">
        <v>4388</v>
      </c>
      <c r="N1163" s="0" t="s">
        <v>4383</v>
      </c>
    </row>
    <row r="1164" customFormat="false" ht="15" hidden="false" customHeight="false" outlineLevel="0" collapsed="false">
      <c r="A1164" s="32" t="n">
        <v>44340</v>
      </c>
      <c r="B1164" s="9" t="s">
        <v>4391</v>
      </c>
      <c r="C1164" s="33" t="n">
        <v>400</v>
      </c>
      <c r="D1164" s="72" t="s">
        <v>821</v>
      </c>
      <c r="E1164" s="73" t="s">
        <v>4392</v>
      </c>
      <c r="F1164" s="75" t="s">
        <v>4393</v>
      </c>
      <c r="G1164" s="75" t="s">
        <v>876</v>
      </c>
      <c r="H1164" s="75" t="s">
        <v>2313</v>
      </c>
      <c r="I1164" s="34" t="s">
        <v>80</v>
      </c>
      <c r="J1164" s="7" t="n">
        <v>0.51875</v>
      </c>
      <c r="K1164" s="7" t="n">
        <v>0.573611111111111</v>
      </c>
      <c r="L1164" s="77"/>
      <c r="M1164" s="37" t="s">
        <v>4394</v>
      </c>
    </row>
    <row r="1165" customFormat="false" ht="15" hidden="false" customHeight="false" outlineLevel="0" collapsed="false">
      <c r="A1165" s="32" t="n">
        <v>44340</v>
      </c>
      <c r="B1165" s="9" t="s">
        <v>4395</v>
      </c>
      <c r="C1165" s="33" t="n">
        <v>420</v>
      </c>
      <c r="D1165" s="72" t="s">
        <v>821</v>
      </c>
      <c r="E1165" s="73" t="s">
        <v>4396</v>
      </c>
      <c r="F1165" s="75" t="s">
        <v>4397</v>
      </c>
      <c r="G1165" s="75" t="s">
        <v>85</v>
      </c>
      <c r="H1165" s="75" t="s">
        <v>2313</v>
      </c>
      <c r="I1165" s="34" t="s">
        <v>80</v>
      </c>
      <c r="J1165" s="7" t="n">
        <v>0.595138888888889</v>
      </c>
      <c r="K1165" s="7" t="n">
        <v>0.615972222222222</v>
      </c>
      <c r="L1165" s="77"/>
      <c r="M1165" s="37" t="s">
        <v>4398</v>
      </c>
    </row>
    <row r="1166" customFormat="false" ht="15" hidden="false" customHeight="false" outlineLevel="0" collapsed="false">
      <c r="A1166" s="32" t="n">
        <v>44340</v>
      </c>
      <c r="B1166" s="9" t="s">
        <v>4399</v>
      </c>
      <c r="C1166" s="71" t="n">
        <v>400</v>
      </c>
      <c r="D1166" s="72" t="s">
        <v>821</v>
      </c>
      <c r="E1166" s="73" t="s">
        <v>4400</v>
      </c>
      <c r="F1166" s="75" t="s">
        <v>4401</v>
      </c>
      <c r="G1166" s="75" t="s">
        <v>85</v>
      </c>
      <c r="H1166" s="75"/>
      <c r="I1166" s="34" t="s">
        <v>72</v>
      </c>
      <c r="J1166" s="7" t="n">
        <v>0.683333333333333</v>
      </c>
      <c r="K1166" s="7" t="n">
        <v>0.683333333333333</v>
      </c>
      <c r="L1166" s="77"/>
      <c r="M1166" s="37" t="s">
        <v>4402</v>
      </c>
    </row>
    <row r="1167" customFormat="false" ht="15" hidden="false" customHeight="false" outlineLevel="0" collapsed="false">
      <c r="A1167" s="32" t="n">
        <v>44340</v>
      </c>
      <c r="B1167" s="9" t="s">
        <v>4404</v>
      </c>
      <c r="C1167" s="33" t="n">
        <v>450</v>
      </c>
      <c r="D1167" s="72" t="s">
        <v>821</v>
      </c>
      <c r="E1167" s="73" t="s">
        <v>4405</v>
      </c>
      <c r="F1167" s="75" t="s">
        <v>233</v>
      </c>
      <c r="G1167" s="75" t="s">
        <v>79</v>
      </c>
      <c r="H1167" s="75"/>
      <c r="I1167" s="34" t="s">
        <v>72</v>
      </c>
      <c r="J1167" s="7" t="n">
        <v>0.683333333333333</v>
      </c>
      <c r="K1167" s="7" t="n">
        <v>0.683333333333333</v>
      </c>
      <c r="L1167" s="77"/>
      <c r="M1167" s="37" t="s">
        <v>4406</v>
      </c>
    </row>
    <row r="1168" customFormat="false" ht="15" hidden="false" customHeight="false" outlineLevel="0" collapsed="false">
      <c r="A1168" s="32" t="n">
        <v>44340</v>
      </c>
      <c r="B1168" s="9" t="s">
        <v>3704</v>
      </c>
      <c r="C1168" s="33" t="n">
        <v>400</v>
      </c>
      <c r="D1168" s="72" t="s">
        <v>104</v>
      </c>
      <c r="E1168" s="73" t="s">
        <v>3705</v>
      </c>
      <c r="F1168" s="75" t="s">
        <v>3706</v>
      </c>
      <c r="G1168" s="75" t="s">
        <v>79</v>
      </c>
      <c r="H1168" s="75" t="s">
        <v>2313</v>
      </c>
      <c r="I1168" s="34" t="s">
        <v>80</v>
      </c>
      <c r="J1168" s="7" t="n">
        <v>0.340972222222222</v>
      </c>
      <c r="K1168" s="7" t="n">
        <v>0.382638888888889</v>
      </c>
      <c r="L1168" s="77"/>
      <c r="M1168" s="37" t="s">
        <v>3707</v>
      </c>
    </row>
    <row r="1169" customFormat="false" ht="15" hidden="false" customHeight="false" outlineLevel="0" collapsed="false">
      <c r="A1169" s="32" t="n">
        <v>44340</v>
      </c>
      <c r="B1169" s="9" t="s">
        <v>3613</v>
      </c>
      <c r="C1169" s="156" t="n">
        <v>400</v>
      </c>
      <c r="D1169" s="72" t="s">
        <v>104</v>
      </c>
      <c r="E1169" s="73" t="s">
        <v>3614</v>
      </c>
      <c r="F1169" s="75"/>
      <c r="G1169" s="75" t="s">
        <v>113</v>
      </c>
      <c r="H1169" s="75" t="s">
        <v>2313</v>
      </c>
      <c r="I1169" s="34" t="s">
        <v>80</v>
      </c>
      <c r="J1169" s="7" t="n">
        <v>0.428472222222222</v>
      </c>
      <c r="K1169" s="7" t="n">
        <v>0.439583333333333</v>
      </c>
      <c r="L1169" s="77"/>
      <c r="M1169" s="37" t="s">
        <v>3615</v>
      </c>
    </row>
    <row r="1170" customFormat="false" ht="15" hidden="false" customHeight="false" outlineLevel="0" collapsed="false">
      <c r="A1170" s="32" t="n">
        <v>44340</v>
      </c>
      <c r="B1170" s="9" t="s">
        <v>4395</v>
      </c>
      <c r="C1170" s="33" t="n">
        <v>300</v>
      </c>
      <c r="D1170" s="72" t="s">
        <v>104</v>
      </c>
      <c r="E1170" s="73" t="s">
        <v>4407</v>
      </c>
      <c r="F1170" s="75"/>
      <c r="G1170" s="75" t="s">
        <v>85</v>
      </c>
      <c r="H1170" s="75" t="s">
        <v>2313</v>
      </c>
      <c r="I1170" s="34" t="s">
        <v>80</v>
      </c>
      <c r="J1170" s="7" t="n">
        <v>0.635416666666667</v>
      </c>
      <c r="K1170" s="7" t="n">
        <v>0.635416666666667</v>
      </c>
      <c r="L1170" s="77"/>
      <c r="M1170" s="37" t="s">
        <v>4408</v>
      </c>
      <c r="N1170" s="0" t="s">
        <v>4403</v>
      </c>
    </row>
    <row r="1171" customFormat="false" ht="15" hidden="false" customHeight="false" outlineLevel="0" collapsed="false">
      <c r="A1171" s="32" t="n">
        <v>44341</v>
      </c>
      <c r="B1171" s="9" t="s">
        <v>4412</v>
      </c>
      <c r="C1171" s="33" t="n">
        <v>300</v>
      </c>
      <c r="D1171" s="72" t="s">
        <v>77</v>
      </c>
      <c r="E1171" s="73" t="s">
        <v>502</v>
      </c>
      <c r="F1171" s="75"/>
      <c r="G1171" s="75" t="s">
        <v>159</v>
      </c>
      <c r="H1171" s="75"/>
      <c r="I1171" s="34" t="s">
        <v>80</v>
      </c>
      <c r="J1171" s="7" t="n">
        <v>0.711805555555555</v>
      </c>
      <c r="K1171" s="7" t="n">
        <v>0.761111111111111</v>
      </c>
      <c r="L1171" s="77"/>
      <c r="M1171" s="37" t="s">
        <v>503</v>
      </c>
      <c r="N1171" s="0" t="s">
        <v>4403</v>
      </c>
    </row>
    <row r="1172" customFormat="false" ht="15" hidden="false" customHeight="false" outlineLevel="0" collapsed="false">
      <c r="A1172" s="47" t="n">
        <v>44341</v>
      </c>
      <c r="B1172" s="79" t="s">
        <v>4391</v>
      </c>
      <c r="C1172" s="49" t="n">
        <v>150</v>
      </c>
      <c r="D1172" s="80" t="s">
        <v>821</v>
      </c>
      <c r="E1172" s="81" t="s">
        <v>4392</v>
      </c>
      <c r="F1172" s="83" t="s">
        <v>4393</v>
      </c>
      <c r="G1172" s="83" t="s">
        <v>876</v>
      </c>
      <c r="H1172" s="83" t="s">
        <v>2313</v>
      </c>
      <c r="I1172" s="103" t="s">
        <v>80</v>
      </c>
      <c r="J1172" s="85" t="n">
        <v>0.465972222222222</v>
      </c>
      <c r="K1172" s="85" t="n">
        <v>0.498611111111111</v>
      </c>
      <c r="L1172" s="86"/>
      <c r="M1172" s="59" t="s">
        <v>4394</v>
      </c>
    </row>
    <row r="1173" customFormat="false" ht="15" hidden="false" customHeight="false" outlineLevel="0" collapsed="false">
      <c r="A1173" s="32" t="n">
        <v>44341</v>
      </c>
      <c r="B1173" s="9" t="s">
        <v>4415</v>
      </c>
      <c r="C1173" s="33" t="n">
        <v>400</v>
      </c>
      <c r="D1173" s="72" t="s">
        <v>821</v>
      </c>
      <c r="E1173" s="73" t="s">
        <v>4416</v>
      </c>
      <c r="F1173" s="75" t="s">
        <v>233</v>
      </c>
      <c r="G1173" s="75" t="s">
        <v>113</v>
      </c>
      <c r="H1173" s="75" t="s">
        <v>2313</v>
      </c>
      <c r="I1173" s="34" t="s">
        <v>80</v>
      </c>
      <c r="J1173" s="7" t="n">
        <v>0.521527777777778</v>
      </c>
      <c r="K1173" s="7" t="n">
        <v>0.539583333333333</v>
      </c>
      <c r="L1173" s="77"/>
      <c r="M1173" s="37" t="s">
        <v>4417</v>
      </c>
      <c r="N1173" s="0" t="s">
        <v>4414</v>
      </c>
    </row>
    <row r="1174" customFormat="false" ht="15" hidden="false" customHeight="false" outlineLevel="0" collapsed="false">
      <c r="A1174" s="32" t="n">
        <v>44341</v>
      </c>
      <c r="B1174" s="9" t="s">
        <v>4418</v>
      </c>
      <c r="C1174" s="33" t="n">
        <v>400</v>
      </c>
      <c r="D1174" s="72" t="s">
        <v>821</v>
      </c>
      <c r="E1174" s="73" t="s">
        <v>4419</v>
      </c>
      <c r="F1174" s="75" t="s">
        <v>4420</v>
      </c>
      <c r="G1174" s="75" t="s">
        <v>1227</v>
      </c>
      <c r="H1174" s="75" t="s">
        <v>2313</v>
      </c>
      <c r="I1174" s="34" t="s">
        <v>80</v>
      </c>
      <c r="J1174" s="7" t="n">
        <v>0.620138888888889</v>
      </c>
      <c r="K1174" s="7" t="n">
        <v>0.653472222222222</v>
      </c>
      <c r="L1174" s="77"/>
      <c r="M1174" s="37" t="s">
        <v>4421</v>
      </c>
    </row>
    <row r="1175" customFormat="false" ht="15" hidden="false" customHeight="false" outlineLevel="0" collapsed="false">
      <c r="A1175" s="32" t="n">
        <v>44341</v>
      </c>
      <c r="B1175" s="9" t="s">
        <v>1388</v>
      </c>
      <c r="C1175" s="33" t="n">
        <v>300</v>
      </c>
      <c r="D1175" s="72" t="s">
        <v>104</v>
      </c>
      <c r="E1175" s="73" t="s">
        <v>4423</v>
      </c>
      <c r="F1175" s="75"/>
      <c r="G1175" s="75" t="s">
        <v>100</v>
      </c>
      <c r="H1175" s="75" t="s">
        <v>2313</v>
      </c>
      <c r="I1175" s="34" t="s">
        <v>80</v>
      </c>
      <c r="J1175" s="7" t="n">
        <v>0.405555555555555</v>
      </c>
      <c r="K1175" s="7" t="n">
        <v>0.405555555555555</v>
      </c>
      <c r="L1175" s="77"/>
      <c r="M1175" s="37" t="s">
        <v>4424</v>
      </c>
    </row>
    <row r="1176" customFormat="false" ht="15" hidden="false" customHeight="false" outlineLevel="0" collapsed="false">
      <c r="A1176" s="32" t="n">
        <v>44342</v>
      </c>
      <c r="B1176" s="9" t="s">
        <v>4281</v>
      </c>
      <c r="C1176" s="33" t="n">
        <v>450</v>
      </c>
      <c r="D1176" s="72" t="s">
        <v>821</v>
      </c>
      <c r="E1176" s="73" t="s">
        <v>4282</v>
      </c>
      <c r="F1176" s="75" t="s">
        <v>4283</v>
      </c>
      <c r="G1176" s="101" t="s">
        <v>79</v>
      </c>
      <c r="H1176" s="75" t="s">
        <v>2313</v>
      </c>
      <c r="I1176" s="34" t="s">
        <v>80</v>
      </c>
      <c r="J1176" s="7" t="n">
        <v>0.257638888888889</v>
      </c>
      <c r="K1176" s="113" t="n">
        <v>0.288194444444444</v>
      </c>
      <c r="L1176" s="77"/>
      <c r="M1176" s="37" t="s">
        <v>4284</v>
      </c>
      <c r="N1176" s="0" t="s">
        <v>4413</v>
      </c>
    </row>
    <row r="1177" customFormat="false" ht="15" hidden="false" customHeight="false" outlineLevel="0" collapsed="false">
      <c r="A1177" s="32" t="n">
        <v>44342</v>
      </c>
      <c r="B1177" s="9" t="s">
        <v>3170</v>
      </c>
      <c r="C1177" s="164" t="n">
        <v>430</v>
      </c>
      <c r="D1177" s="144" t="s">
        <v>821</v>
      </c>
      <c r="E1177" s="73" t="s">
        <v>3171</v>
      </c>
      <c r="F1177" s="75" t="s">
        <v>3172</v>
      </c>
      <c r="G1177" s="75" t="s">
        <v>113</v>
      </c>
      <c r="H1177" s="75" t="s">
        <v>2313</v>
      </c>
      <c r="I1177" s="34" t="s">
        <v>80</v>
      </c>
      <c r="J1177" s="7" t="n">
        <v>0.682638888888889</v>
      </c>
      <c r="K1177" s="7" t="n">
        <v>0.727083333333333</v>
      </c>
      <c r="L1177" s="77"/>
      <c r="M1177" s="37" t="s">
        <v>3173</v>
      </c>
    </row>
    <row r="1178" customFormat="false" ht="15" hidden="false" customHeight="false" outlineLevel="0" collapsed="false">
      <c r="A1178" s="32" t="n">
        <v>44342</v>
      </c>
      <c r="B1178" s="9" t="s">
        <v>2839</v>
      </c>
      <c r="C1178" s="33" t="n">
        <v>450</v>
      </c>
      <c r="D1178" s="72" t="s">
        <v>104</v>
      </c>
      <c r="E1178" s="73" t="s">
        <v>2840</v>
      </c>
      <c r="F1178" s="75"/>
      <c r="G1178" s="75" t="s">
        <v>131</v>
      </c>
      <c r="H1178" s="75" t="s">
        <v>2313</v>
      </c>
      <c r="I1178" s="34" t="s">
        <v>80</v>
      </c>
      <c r="J1178" s="7" t="n">
        <v>0.585416666666667</v>
      </c>
      <c r="K1178" s="7" t="n">
        <v>0.613888888888889</v>
      </c>
      <c r="L1178" s="77"/>
      <c r="M1178" s="37" t="s">
        <v>2841</v>
      </c>
    </row>
    <row r="1179" customFormat="false" ht="15" hidden="false" customHeight="false" outlineLevel="0" collapsed="false">
      <c r="A1179" s="32" t="n">
        <v>44344</v>
      </c>
      <c r="B1179" s="9" t="s">
        <v>4434</v>
      </c>
      <c r="C1179" s="164" t="n">
        <v>380</v>
      </c>
      <c r="D1179" s="144" t="s">
        <v>821</v>
      </c>
      <c r="E1179" s="73" t="s">
        <v>4435</v>
      </c>
      <c r="F1179" s="75" t="s">
        <v>4436</v>
      </c>
      <c r="G1179" s="75" t="s">
        <v>100</v>
      </c>
      <c r="H1179" s="75" t="s">
        <v>2313</v>
      </c>
      <c r="I1179" s="34" t="s">
        <v>80</v>
      </c>
      <c r="J1179" s="7" t="n">
        <v>0.382638888888889</v>
      </c>
      <c r="K1179" s="7" t="n">
        <v>0.404861111111111</v>
      </c>
      <c r="L1179" s="77"/>
      <c r="M1179" s="37" t="s">
        <v>4437</v>
      </c>
    </row>
    <row r="1180" customFormat="false" ht="15" hidden="false" customHeight="false" outlineLevel="0" collapsed="false">
      <c r="A1180" s="32" t="n">
        <v>44344</v>
      </c>
      <c r="B1180" s="9" t="s">
        <v>1504</v>
      </c>
      <c r="C1180" s="33" t="n">
        <v>350</v>
      </c>
      <c r="D1180" s="72" t="s">
        <v>104</v>
      </c>
      <c r="E1180" s="73" t="s">
        <v>669</v>
      </c>
      <c r="F1180" s="75"/>
      <c r="G1180" s="75" t="s">
        <v>113</v>
      </c>
      <c r="H1180" s="75" t="s">
        <v>2313</v>
      </c>
      <c r="I1180" s="34" t="s">
        <v>80</v>
      </c>
      <c r="J1180" s="7" t="n">
        <v>0.464583333333333</v>
      </c>
      <c r="K1180" s="7" t="n">
        <v>0.739583333333333</v>
      </c>
      <c r="L1180" s="77"/>
      <c r="M1180" s="37" t="s">
        <v>670</v>
      </c>
    </row>
    <row r="1181" customFormat="false" ht="15" hidden="false" customHeight="false" outlineLevel="0" collapsed="false">
      <c r="A1181" s="32" t="n">
        <v>44345</v>
      </c>
      <c r="B1181" s="9" t="s">
        <v>3931</v>
      </c>
      <c r="C1181" s="33" t="n">
        <v>450</v>
      </c>
      <c r="D1181" s="72" t="s">
        <v>821</v>
      </c>
      <c r="E1181" s="73" t="s">
        <v>4442</v>
      </c>
      <c r="F1181" s="75" t="s">
        <v>233</v>
      </c>
      <c r="G1181" s="75" t="s">
        <v>79</v>
      </c>
      <c r="H1181" s="75" t="s">
        <v>2313</v>
      </c>
      <c r="I1181" s="34" t="s">
        <v>80</v>
      </c>
      <c r="J1181" s="7" t="n">
        <v>0.576388888888889</v>
      </c>
      <c r="K1181" s="7" t="n">
        <v>0.585416666666667</v>
      </c>
      <c r="L1181" s="77"/>
      <c r="M1181" s="37" t="s">
        <v>4443</v>
      </c>
    </row>
    <row r="1182" customFormat="false" ht="15" hidden="false" customHeight="false" outlineLevel="0" collapsed="false">
      <c r="A1182" s="32" t="n">
        <v>44345</v>
      </c>
      <c r="B1182" s="9" t="s">
        <v>1479</v>
      </c>
      <c r="C1182" s="33" t="n">
        <v>300</v>
      </c>
      <c r="D1182" s="72" t="s">
        <v>104</v>
      </c>
      <c r="E1182" s="73" t="s">
        <v>4444</v>
      </c>
      <c r="F1182" s="75"/>
      <c r="G1182" s="75" t="s">
        <v>183</v>
      </c>
      <c r="H1182" s="75" t="s">
        <v>2313</v>
      </c>
      <c r="I1182" s="34" t="s">
        <v>80</v>
      </c>
      <c r="J1182" s="7" t="n">
        <v>0.421527777777778</v>
      </c>
      <c r="K1182" s="7" t="n">
        <v>0.44375</v>
      </c>
      <c r="L1182" s="77"/>
      <c r="M1182" s="37" t="s">
        <v>4445</v>
      </c>
    </row>
    <row r="1183" customFormat="false" ht="15" hidden="false" customHeight="false" outlineLevel="0" collapsed="false">
      <c r="A1183" s="47" t="n">
        <v>44345</v>
      </c>
      <c r="B1183" s="79" t="s">
        <v>1670</v>
      </c>
      <c r="C1183" s="49" t="n">
        <v>300</v>
      </c>
      <c r="D1183" s="80" t="s">
        <v>104</v>
      </c>
      <c r="E1183" s="81" t="s">
        <v>4446</v>
      </c>
      <c r="F1183" s="83"/>
      <c r="G1183" s="83" t="s">
        <v>131</v>
      </c>
      <c r="H1183" s="83" t="s">
        <v>2313</v>
      </c>
      <c r="I1183" s="103" t="s">
        <v>80</v>
      </c>
      <c r="J1183" s="85" t="n">
        <v>0.45625</v>
      </c>
      <c r="K1183" s="85" t="n">
        <v>0.474305555555556</v>
      </c>
      <c r="L1183" s="86"/>
      <c r="M1183" s="59" t="s">
        <v>4447</v>
      </c>
    </row>
    <row r="1184" customFormat="false" ht="15" hidden="false" customHeight="false" outlineLevel="0" collapsed="false">
      <c r="A1184" s="32" t="n">
        <v>44345</v>
      </c>
      <c r="B1184" s="9" t="s">
        <v>3072</v>
      </c>
      <c r="C1184" s="33" t="n">
        <v>300</v>
      </c>
      <c r="D1184" s="72" t="s">
        <v>104</v>
      </c>
      <c r="E1184" s="73" t="s">
        <v>4448</v>
      </c>
      <c r="F1184" s="75"/>
      <c r="G1184" s="75" t="s">
        <v>113</v>
      </c>
      <c r="H1184" s="75" t="s">
        <v>2313</v>
      </c>
      <c r="I1184" s="34" t="s">
        <v>80</v>
      </c>
      <c r="J1184" s="7" t="n">
        <v>0.606944444444444</v>
      </c>
      <c r="K1184" s="7" t="n">
        <v>0.620833333333333</v>
      </c>
      <c r="L1184" s="77"/>
      <c r="M1184" s="37" t="s">
        <v>4449</v>
      </c>
    </row>
    <row r="1185" customFormat="false" ht="15" hidden="false" customHeight="false" outlineLevel="0" collapsed="false">
      <c r="A1185" s="32" t="n">
        <v>44346</v>
      </c>
      <c r="B1185" s="9" t="s">
        <v>4451</v>
      </c>
      <c r="C1185" s="33" t="n">
        <v>390</v>
      </c>
      <c r="D1185" s="72" t="s">
        <v>821</v>
      </c>
      <c r="E1185" s="73" t="s">
        <v>4452</v>
      </c>
      <c r="F1185" s="75" t="s">
        <v>4453</v>
      </c>
      <c r="G1185" s="75" t="s">
        <v>314</v>
      </c>
      <c r="H1185" s="75"/>
      <c r="I1185" s="34" t="s">
        <v>72</v>
      </c>
      <c r="J1185" s="7" t="n">
        <v>0.813194444444444</v>
      </c>
      <c r="K1185" s="7" t="n">
        <v>0.838888888888889</v>
      </c>
      <c r="L1185" s="77"/>
      <c r="M1185" s="37" t="s">
        <v>4454</v>
      </c>
    </row>
    <row r="1186" customFormat="false" ht="15" hidden="false" customHeight="false" outlineLevel="0" collapsed="false">
      <c r="A1186" s="32" t="n">
        <v>44346</v>
      </c>
      <c r="B1186" s="9" t="s">
        <v>1948</v>
      </c>
      <c r="C1186" s="33" t="n">
        <v>300</v>
      </c>
      <c r="D1186" s="72" t="s">
        <v>104</v>
      </c>
      <c r="E1186" s="73" t="s">
        <v>4456</v>
      </c>
      <c r="F1186" s="75"/>
      <c r="G1186" s="75" t="s">
        <v>187</v>
      </c>
      <c r="H1186" s="75" t="s">
        <v>2313</v>
      </c>
      <c r="I1186" s="34" t="s">
        <v>80</v>
      </c>
      <c r="J1186" s="7" t="n">
        <v>0.572222222222222</v>
      </c>
      <c r="K1186" s="7" t="n">
        <v>0.586805555555556</v>
      </c>
      <c r="L1186" s="77"/>
      <c r="M1186" s="37" t="s">
        <v>4457</v>
      </c>
    </row>
    <row r="1187" customFormat="false" ht="15" hidden="false" customHeight="false" outlineLevel="0" collapsed="false">
      <c r="A1187" s="32" t="n">
        <v>44346</v>
      </c>
      <c r="B1187" s="9" t="s">
        <v>4458</v>
      </c>
      <c r="C1187" s="33" t="n">
        <v>300</v>
      </c>
      <c r="D1187" s="72" t="s">
        <v>104</v>
      </c>
      <c r="E1187" s="73" t="s">
        <v>4459</v>
      </c>
      <c r="F1187" s="75"/>
      <c r="G1187" s="75" t="s">
        <v>113</v>
      </c>
      <c r="H1187" s="75" t="s">
        <v>2313</v>
      </c>
      <c r="I1187" s="34" t="s">
        <v>80</v>
      </c>
      <c r="J1187" s="7" t="n">
        <v>0.775694444444444</v>
      </c>
      <c r="K1187" s="7" t="n">
        <v>0.797222222222222</v>
      </c>
      <c r="L1187" s="77"/>
      <c r="M1187" s="37" t="s">
        <v>4460</v>
      </c>
    </row>
    <row r="1188" customFormat="false" ht="15" hidden="false" customHeight="false" outlineLevel="0" collapsed="false">
      <c r="A1188" s="32" t="n">
        <v>44347</v>
      </c>
      <c r="B1188" s="9" t="s">
        <v>4463</v>
      </c>
      <c r="C1188" s="33" t="n">
        <v>500</v>
      </c>
      <c r="D1188" s="72" t="s">
        <v>821</v>
      </c>
      <c r="E1188" s="73" t="s">
        <v>4464</v>
      </c>
      <c r="F1188" s="75" t="s">
        <v>4465</v>
      </c>
      <c r="G1188" s="75" t="s">
        <v>113</v>
      </c>
      <c r="H1188" s="75" t="s">
        <v>2313</v>
      </c>
      <c r="I1188" s="34" t="s">
        <v>80</v>
      </c>
      <c r="J1188" s="7" t="n">
        <v>0.459722222222222</v>
      </c>
      <c r="K1188" s="7" t="n">
        <v>0.510416666666667</v>
      </c>
      <c r="L1188" s="77"/>
      <c r="M1188" s="37" t="s">
        <v>4466</v>
      </c>
      <c r="N1188" s="0" t="s">
        <v>4455</v>
      </c>
    </row>
    <row r="1189" customFormat="false" ht="15" hidden="false" customHeight="false" outlineLevel="0" collapsed="false">
      <c r="A1189" s="32" t="n">
        <v>44347</v>
      </c>
      <c r="B1189" s="9" t="s">
        <v>4468</v>
      </c>
      <c r="C1189" s="33" t="n">
        <v>300</v>
      </c>
      <c r="D1189" s="72" t="s">
        <v>821</v>
      </c>
      <c r="E1189" s="73" t="s">
        <v>4469</v>
      </c>
      <c r="F1189" s="75" t="s">
        <v>233</v>
      </c>
      <c r="G1189" s="75" t="s">
        <v>159</v>
      </c>
      <c r="H1189" s="75" t="s">
        <v>2313</v>
      </c>
      <c r="I1189" s="34" t="s">
        <v>80</v>
      </c>
      <c r="J1189" s="7" t="n">
        <v>0.585416666666667</v>
      </c>
      <c r="K1189" s="7" t="n">
        <v>0.595833333333333</v>
      </c>
      <c r="L1189" s="77"/>
      <c r="M1189" s="37" t="s">
        <v>4470</v>
      </c>
    </row>
    <row r="1190" customFormat="false" ht="15" hidden="false" customHeight="false" outlineLevel="0" collapsed="false">
      <c r="A1190" s="70" t="n">
        <v>44347</v>
      </c>
      <c r="B1190" s="9" t="s">
        <v>2201</v>
      </c>
      <c r="C1190" s="124" t="n">
        <v>400</v>
      </c>
      <c r="D1190" s="144" t="s">
        <v>104</v>
      </c>
      <c r="E1190" s="73" t="s">
        <v>1129</v>
      </c>
      <c r="F1190" s="75"/>
      <c r="G1190" s="75" t="s">
        <v>113</v>
      </c>
      <c r="H1190" s="75" t="s">
        <v>2313</v>
      </c>
      <c r="I1190" s="104" t="s">
        <v>80</v>
      </c>
      <c r="J1190" s="7" t="n">
        <v>0.351388888888889</v>
      </c>
      <c r="K1190" s="7" t="n">
        <v>0.3875</v>
      </c>
      <c r="L1190" s="77"/>
      <c r="M1190" s="78" t="s">
        <v>1130</v>
      </c>
      <c r="N1190" s="0" t="s">
        <v>4467</v>
      </c>
    </row>
    <row r="1191" customFormat="false" ht="15" hidden="false" customHeight="false" outlineLevel="0" collapsed="false">
      <c r="A1191" s="32" t="n">
        <v>44347</v>
      </c>
      <c r="B1191" s="9" t="s">
        <v>1204</v>
      </c>
      <c r="C1191" s="33" t="n">
        <v>300</v>
      </c>
      <c r="D1191" s="72" t="s">
        <v>104</v>
      </c>
      <c r="E1191" s="73" t="s">
        <v>4471</v>
      </c>
      <c r="F1191" s="75"/>
      <c r="G1191" s="75" t="s">
        <v>79</v>
      </c>
      <c r="H1191" s="75" t="s">
        <v>2313</v>
      </c>
      <c r="I1191" s="34" t="s">
        <v>80</v>
      </c>
      <c r="J1191" s="7" t="n">
        <v>0.63125</v>
      </c>
      <c r="K1191" s="7" t="n">
        <v>0.680555555555555</v>
      </c>
      <c r="L1191" s="77"/>
      <c r="M1191" s="37" t="s">
        <v>4472</v>
      </c>
    </row>
    <row r="1192" customFormat="false" ht="15" hidden="false" customHeight="false" outlineLevel="0" collapsed="false">
      <c r="A1192" s="32" t="n">
        <v>44347</v>
      </c>
      <c r="B1192" s="9" t="s">
        <v>4473</v>
      </c>
      <c r="C1192" s="157" t="n">
        <v>450</v>
      </c>
      <c r="D1192" s="153" t="s">
        <v>104</v>
      </c>
      <c r="E1192" s="73" t="s">
        <v>4474</v>
      </c>
      <c r="F1192" s="75"/>
      <c r="G1192" s="75" t="s">
        <v>183</v>
      </c>
      <c r="H1192" s="75" t="s">
        <v>2313</v>
      </c>
      <c r="I1192" s="34" t="s">
        <v>80</v>
      </c>
      <c r="J1192" s="7" t="n">
        <v>0.716666666666667</v>
      </c>
      <c r="K1192" s="7" t="n">
        <v>0.754166666666667</v>
      </c>
      <c r="L1192" s="77"/>
      <c r="M1192" s="37" t="s">
        <v>4475</v>
      </c>
    </row>
    <row r="1193" customFormat="false" ht="15" hidden="false" customHeight="false" outlineLevel="0" collapsed="false">
      <c r="A1193" s="32" t="n">
        <v>44348</v>
      </c>
      <c r="B1193" s="9" t="s">
        <v>4478</v>
      </c>
      <c r="C1193" s="33" t="n">
        <v>370</v>
      </c>
      <c r="D1193" s="72" t="s">
        <v>821</v>
      </c>
      <c r="E1193" s="73" t="s">
        <v>4479</v>
      </c>
      <c r="F1193" s="75" t="s">
        <v>4480</v>
      </c>
      <c r="G1193" s="75" t="s">
        <v>100</v>
      </c>
      <c r="H1193" s="75" t="s">
        <v>2313</v>
      </c>
      <c r="I1193" s="34" t="s">
        <v>80</v>
      </c>
      <c r="J1193" s="7" t="n">
        <v>0.558333333333333</v>
      </c>
      <c r="K1193" s="7" t="n">
        <v>0.577777777777778</v>
      </c>
      <c r="L1193" s="77"/>
      <c r="M1193" s="37" t="s">
        <v>4481</v>
      </c>
    </row>
    <row r="1194" customFormat="false" ht="15" hidden="false" customHeight="false" outlineLevel="0" collapsed="false">
      <c r="A1194" s="32" t="n">
        <v>44348</v>
      </c>
      <c r="B1194" s="9" t="s">
        <v>2483</v>
      </c>
      <c r="C1194" s="33" t="n">
        <v>350</v>
      </c>
      <c r="D1194" s="72" t="s">
        <v>104</v>
      </c>
      <c r="E1194" s="73" t="s">
        <v>2484</v>
      </c>
      <c r="F1194" s="75"/>
      <c r="G1194" s="75" t="s">
        <v>113</v>
      </c>
      <c r="H1194" s="75" t="s">
        <v>2313</v>
      </c>
      <c r="I1194" s="34" t="s">
        <v>80</v>
      </c>
      <c r="J1194" s="7" t="n">
        <v>0.364583333333333</v>
      </c>
      <c r="K1194" s="7" t="n">
        <v>0.401388888888889</v>
      </c>
      <c r="L1194" s="77"/>
      <c r="M1194" s="37" t="s">
        <v>2485</v>
      </c>
    </row>
    <row r="1195" customFormat="false" ht="15" hidden="false" customHeight="false" outlineLevel="0" collapsed="false">
      <c r="A1195" s="70" t="n">
        <v>44348</v>
      </c>
      <c r="B1195" s="9" t="s">
        <v>2377</v>
      </c>
      <c r="C1195" s="71" t="n">
        <v>400</v>
      </c>
      <c r="D1195" s="72" t="s">
        <v>104</v>
      </c>
      <c r="E1195" s="73" t="s">
        <v>2015</v>
      </c>
      <c r="F1195" s="75"/>
      <c r="G1195" s="75" t="s">
        <v>113</v>
      </c>
      <c r="H1195" s="75" t="s">
        <v>2313</v>
      </c>
      <c r="I1195" s="104" t="s">
        <v>80</v>
      </c>
      <c r="J1195" s="7" t="n">
        <v>0.417361111111111</v>
      </c>
      <c r="K1195" s="7" t="n">
        <v>0.43125</v>
      </c>
      <c r="L1195" s="77"/>
      <c r="M1195" s="78" t="s">
        <v>2016</v>
      </c>
    </row>
    <row r="1196" customFormat="false" ht="15" hidden="false" customHeight="false" outlineLevel="0" collapsed="false">
      <c r="A1196" s="32" t="n">
        <v>44348</v>
      </c>
      <c r="B1196" s="9" t="s">
        <v>4482</v>
      </c>
      <c r="C1196" s="33" t="n">
        <v>300</v>
      </c>
      <c r="D1196" s="72" t="s">
        <v>104</v>
      </c>
      <c r="E1196" s="73" t="s">
        <v>4483</v>
      </c>
      <c r="F1196" s="75"/>
      <c r="G1196" s="75" t="s">
        <v>159</v>
      </c>
      <c r="H1196" s="75" t="s">
        <v>2313</v>
      </c>
      <c r="I1196" s="34" t="s">
        <v>80</v>
      </c>
      <c r="J1196" s="7" t="n">
        <v>0.598611111111111</v>
      </c>
      <c r="K1196" s="7" t="n">
        <v>0.623611111111111</v>
      </c>
      <c r="L1196" s="77"/>
      <c r="M1196" s="37" t="s">
        <v>4484</v>
      </c>
    </row>
    <row r="1197" customFormat="false" ht="15" hidden="false" customHeight="false" outlineLevel="0" collapsed="false">
      <c r="A1197" s="32" t="n">
        <v>44348</v>
      </c>
      <c r="B1197" s="9" t="s">
        <v>4485</v>
      </c>
      <c r="C1197" s="33" t="n">
        <v>450</v>
      </c>
      <c r="D1197" s="72" t="s">
        <v>104</v>
      </c>
      <c r="E1197" s="73" t="s">
        <v>4486</v>
      </c>
      <c r="F1197" s="75"/>
      <c r="G1197" s="75" t="s">
        <v>314</v>
      </c>
      <c r="H1197" s="75" t="s">
        <v>2313</v>
      </c>
      <c r="I1197" s="34" t="s">
        <v>80</v>
      </c>
      <c r="J1197" s="7" t="n">
        <v>0.663194444444444</v>
      </c>
      <c r="K1197" s="7" t="n">
        <v>0.677777777777778</v>
      </c>
      <c r="L1197" s="77"/>
      <c r="M1197" s="37" t="s">
        <v>4487</v>
      </c>
    </row>
    <row r="1198" customFormat="false" ht="15" hidden="false" customHeight="false" outlineLevel="0" collapsed="false">
      <c r="A1198" s="32" t="n">
        <v>44348</v>
      </c>
      <c r="B1198" s="9" t="s">
        <v>4488</v>
      </c>
      <c r="C1198" s="33" t="n">
        <v>350</v>
      </c>
      <c r="D1198" s="72" t="s">
        <v>104</v>
      </c>
      <c r="E1198" s="73" t="s">
        <v>4489</v>
      </c>
      <c r="F1198" s="75"/>
      <c r="G1198" s="75" t="s">
        <v>183</v>
      </c>
      <c r="H1198" s="75" t="s">
        <v>2313</v>
      </c>
      <c r="I1198" s="34" t="s">
        <v>80</v>
      </c>
      <c r="J1198" s="7" t="n">
        <v>0.789583333333333</v>
      </c>
      <c r="K1198" s="7" t="n">
        <v>0.806944444444444</v>
      </c>
      <c r="L1198" s="77"/>
      <c r="M1198" s="37" t="s">
        <v>4490</v>
      </c>
    </row>
    <row r="1199" customFormat="false" ht="15" hidden="false" customHeight="false" outlineLevel="0" collapsed="false">
      <c r="A1199" s="32" t="n">
        <v>44348</v>
      </c>
      <c r="B1199" s="9" t="s">
        <v>4491</v>
      </c>
      <c r="C1199" s="33" t="n">
        <v>300</v>
      </c>
      <c r="D1199" s="72" t="s">
        <v>4350</v>
      </c>
      <c r="E1199" s="73" t="s">
        <v>4492</v>
      </c>
      <c r="F1199" s="75" t="s">
        <v>4493</v>
      </c>
      <c r="G1199" s="75" t="s">
        <v>394</v>
      </c>
      <c r="H1199" s="75" t="s">
        <v>2313</v>
      </c>
      <c r="I1199" s="34" t="s">
        <v>80</v>
      </c>
      <c r="J1199" s="7" t="n">
        <v>0.488888888888889</v>
      </c>
      <c r="K1199" s="7" t="n">
        <v>0.519444444444444</v>
      </c>
      <c r="L1199" s="77"/>
      <c r="M1199" s="37" t="s">
        <v>4494</v>
      </c>
    </row>
    <row r="1200" customFormat="false" ht="15" hidden="false" customHeight="false" outlineLevel="0" collapsed="false">
      <c r="A1200" s="32" t="n">
        <v>44349</v>
      </c>
      <c r="B1200" s="9" t="s">
        <v>4500</v>
      </c>
      <c r="C1200" s="33" t="n">
        <v>340</v>
      </c>
      <c r="D1200" s="72" t="s">
        <v>821</v>
      </c>
      <c r="E1200" s="73" t="s">
        <v>4501</v>
      </c>
      <c r="F1200" s="75" t="s">
        <v>4502</v>
      </c>
      <c r="G1200" s="75" t="s">
        <v>100</v>
      </c>
      <c r="H1200" s="75" t="s">
        <v>2313</v>
      </c>
      <c r="I1200" s="34" t="s">
        <v>80</v>
      </c>
      <c r="J1200" s="7" t="n">
        <v>0.415277777777778</v>
      </c>
      <c r="K1200" s="7" t="n">
        <v>0.425</v>
      </c>
      <c r="L1200" s="77"/>
      <c r="M1200" s="37" t="s">
        <v>4503</v>
      </c>
    </row>
    <row r="1201" customFormat="false" ht="15" hidden="false" customHeight="false" outlineLevel="0" collapsed="false">
      <c r="A1201" s="32" t="n">
        <v>44349</v>
      </c>
      <c r="B1201" s="9" t="s">
        <v>3098</v>
      </c>
      <c r="C1201" s="33" t="n">
        <v>300</v>
      </c>
      <c r="D1201" s="72" t="s">
        <v>104</v>
      </c>
      <c r="E1201" s="73" t="s">
        <v>4504</v>
      </c>
      <c r="F1201" s="75"/>
      <c r="G1201" s="75" t="s">
        <v>113</v>
      </c>
      <c r="H1201" s="75" t="s">
        <v>2313</v>
      </c>
      <c r="I1201" s="34" t="s">
        <v>80</v>
      </c>
      <c r="J1201" s="7" t="n">
        <v>0.486805555555556</v>
      </c>
      <c r="K1201" s="7" t="n">
        <v>0.648611111111111</v>
      </c>
      <c r="L1201" s="77"/>
      <c r="M1201" s="37" t="s">
        <v>4505</v>
      </c>
      <c r="N1201" s="0" t="s">
        <v>3178</v>
      </c>
    </row>
    <row r="1202" customFormat="false" ht="15" hidden="false" customHeight="false" outlineLevel="0" collapsed="false">
      <c r="A1202" s="32" t="n">
        <v>44349</v>
      </c>
      <c r="B1202" s="9" t="s">
        <v>1507</v>
      </c>
      <c r="C1202" s="33" t="n">
        <v>300</v>
      </c>
      <c r="D1202" s="72" t="s">
        <v>104</v>
      </c>
      <c r="E1202" s="73" t="s">
        <v>1508</v>
      </c>
      <c r="F1202" s="75"/>
      <c r="G1202" s="75" t="s">
        <v>85</v>
      </c>
      <c r="H1202" s="75" t="s">
        <v>2313</v>
      </c>
      <c r="I1202" s="34" t="s">
        <v>80</v>
      </c>
      <c r="J1202" s="7" t="n">
        <v>0.661111111111111</v>
      </c>
      <c r="K1202" s="7" t="n">
        <v>0.68125</v>
      </c>
      <c r="L1202" s="77"/>
      <c r="M1202" s="37" t="s">
        <v>1509</v>
      </c>
    </row>
    <row r="1203" customFormat="false" ht="15" hidden="false" customHeight="false" outlineLevel="0" collapsed="false">
      <c r="A1203" s="32" t="n">
        <v>44351</v>
      </c>
      <c r="B1203" s="9" t="s">
        <v>4506</v>
      </c>
      <c r="C1203" s="33" t="n">
        <v>380</v>
      </c>
      <c r="D1203" s="72" t="s">
        <v>821</v>
      </c>
      <c r="E1203" s="73" t="s">
        <v>4507</v>
      </c>
      <c r="F1203" s="75" t="s">
        <v>4508</v>
      </c>
      <c r="G1203" s="75" t="s">
        <v>100</v>
      </c>
      <c r="H1203" s="75" t="s">
        <v>2313</v>
      </c>
      <c r="I1203" s="34" t="s">
        <v>80</v>
      </c>
      <c r="J1203" s="7" t="n">
        <v>0.435416666666667</v>
      </c>
      <c r="K1203" s="7" t="n">
        <v>0.448611111111111</v>
      </c>
      <c r="L1203" s="77"/>
      <c r="M1203" s="37" t="s">
        <v>4509</v>
      </c>
    </row>
    <row r="1204" customFormat="false" ht="15" hidden="false" customHeight="false" outlineLevel="0" collapsed="false">
      <c r="A1204" s="32" t="n">
        <v>44351</v>
      </c>
      <c r="B1204" s="9" t="s">
        <v>4510</v>
      </c>
      <c r="C1204" s="33" t="n">
        <v>350</v>
      </c>
      <c r="D1204" s="72" t="s">
        <v>821</v>
      </c>
      <c r="E1204" s="73" t="s">
        <v>4511</v>
      </c>
      <c r="F1204" s="75" t="s">
        <v>4512</v>
      </c>
      <c r="G1204" s="75" t="s">
        <v>159</v>
      </c>
      <c r="H1204" s="75" t="s">
        <v>2313</v>
      </c>
      <c r="I1204" s="34" t="s">
        <v>80</v>
      </c>
      <c r="J1204" s="7" t="n">
        <v>0.575</v>
      </c>
      <c r="K1204" s="7" t="n">
        <v>0.624305555555556</v>
      </c>
      <c r="L1204" s="77"/>
      <c r="M1204" s="37" t="s">
        <v>4513</v>
      </c>
    </row>
    <row r="1205" customFormat="false" ht="15" hidden="false" customHeight="false" outlineLevel="0" collapsed="false">
      <c r="A1205" s="32" t="n">
        <v>44351</v>
      </c>
      <c r="B1205" s="9" t="s">
        <v>4514</v>
      </c>
      <c r="C1205" s="33" t="n">
        <v>300</v>
      </c>
      <c r="D1205" s="72" t="s">
        <v>104</v>
      </c>
      <c r="E1205" s="73" t="s">
        <v>4515</v>
      </c>
      <c r="F1205" s="75" t="s">
        <v>4516</v>
      </c>
      <c r="G1205" s="75" t="s">
        <v>183</v>
      </c>
      <c r="H1205" s="75" t="s">
        <v>2313</v>
      </c>
      <c r="I1205" s="34" t="s">
        <v>80</v>
      </c>
      <c r="J1205" s="7" t="n">
        <v>0.534722222222222</v>
      </c>
      <c r="K1205" s="7" t="n">
        <v>0.550694444444444</v>
      </c>
      <c r="L1205" s="77"/>
      <c r="M1205" s="37" t="s">
        <v>4517</v>
      </c>
    </row>
    <row r="1206" customFormat="false" ht="15" hidden="false" customHeight="false" outlineLevel="0" collapsed="false">
      <c r="A1206" s="32" t="n">
        <v>44352</v>
      </c>
      <c r="B1206" s="9" t="s">
        <v>1195</v>
      </c>
      <c r="C1206" s="33" t="n">
        <v>300</v>
      </c>
      <c r="D1206" s="72" t="s">
        <v>77</v>
      </c>
      <c r="E1206" s="73" t="s">
        <v>1196</v>
      </c>
      <c r="F1206" s="75"/>
      <c r="G1206" s="75" t="s">
        <v>876</v>
      </c>
      <c r="H1206" s="75" t="s">
        <v>2313</v>
      </c>
      <c r="I1206" s="34" t="s">
        <v>80</v>
      </c>
      <c r="J1206" s="7" t="n">
        <v>0.621527777777778</v>
      </c>
      <c r="K1206" s="7" t="n">
        <v>0.629166666666667</v>
      </c>
      <c r="L1206" s="77"/>
      <c r="M1206" s="37" t="s">
        <v>1197</v>
      </c>
    </row>
    <row r="1207" customFormat="false" ht="15" hidden="false" customHeight="false" outlineLevel="0" collapsed="false">
      <c r="A1207" s="32" t="n">
        <v>44352</v>
      </c>
      <c r="B1207" s="9" t="s">
        <v>4521</v>
      </c>
      <c r="C1207" s="33" t="n">
        <v>300</v>
      </c>
      <c r="D1207" s="72" t="s">
        <v>104</v>
      </c>
      <c r="E1207" s="73" t="s">
        <v>4522</v>
      </c>
      <c r="F1207" s="75"/>
      <c r="G1207" s="75" t="s">
        <v>100</v>
      </c>
      <c r="H1207" s="75" t="s">
        <v>2313</v>
      </c>
      <c r="I1207" s="34" t="s">
        <v>80</v>
      </c>
      <c r="J1207" s="7" t="n">
        <v>0.393055555555556</v>
      </c>
      <c r="K1207" s="7" t="n">
        <v>0.395138888888889</v>
      </c>
      <c r="L1207" s="77"/>
      <c r="M1207" s="37" t="s">
        <v>4523</v>
      </c>
    </row>
    <row r="1208" customFormat="false" ht="15" hidden="false" customHeight="false" outlineLevel="0" collapsed="false">
      <c r="A1208" s="32" t="n">
        <v>44352</v>
      </c>
      <c r="B1208" s="9" t="s">
        <v>204</v>
      </c>
      <c r="C1208" s="33" t="n">
        <v>500</v>
      </c>
      <c r="D1208" s="72" t="s">
        <v>104</v>
      </c>
      <c r="E1208" s="73" t="s">
        <v>205</v>
      </c>
      <c r="F1208" s="75" t="s">
        <v>204</v>
      </c>
      <c r="G1208" s="75" t="s">
        <v>79</v>
      </c>
      <c r="H1208" s="75" t="s">
        <v>2313</v>
      </c>
      <c r="I1208" s="34" t="s">
        <v>80</v>
      </c>
      <c r="J1208" s="7" t="n">
        <v>0.441666666666667</v>
      </c>
      <c r="K1208" s="7" t="n">
        <v>0.477777777777778</v>
      </c>
      <c r="L1208" s="77"/>
      <c r="M1208" s="37" t="s">
        <v>3876</v>
      </c>
    </row>
    <row r="1209" customFormat="false" ht="15" hidden="false" customHeight="false" outlineLevel="0" collapsed="false">
      <c r="A1209" s="32" t="n">
        <v>44352</v>
      </c>
      <c r="B1209" s="9" t="s">
        <v>3704</v>
      </c>
      <c r="C1209" s="33" t="n">
        <v>450</v>
      </c>
      <c r="D1209" s="72" t="s">
        <v>104</v>
      </c>
      <c r="E1209" s="73" t="s">
        <v>3705</v>
      </c>
      <c r="F1209" s="75" t="s">
        <v>3706</v>
      </c>
      <c r="G1209" s="75" t="s">
        <v>79</v>
      </c>
      <c r="H1209" s="75" t="s">
        <v>2313</v>
      </c>
      <c r="I1209" s="34" t="s">
        <v>80</v>
      </c>
      <c r="J1209" s="7" t="n">
        <v>0.529861111111111</v>
      </c>
      <c r="K1209" s="7" t="n">
        <v>0.60625</v>
      </c>
      <c r="L1209" s="77"/>
      <c r="M1209" s="37" t="s">
        <v>3707</v>
      </c>
    </row>
    <row r="1210" customFormat="false" ht="15" hidden="false" customHeight="false" outlineLevel="0" collapsed="false">
      <c r="A1210" s="32" t="n">
        <v>44353</v>
      </c>
      <c r="B1210" s="9" t="s">
        <v>4531</v>
      </c>
      <c r="C1210" s="33" t="n">
        <v>3500</v>
      </c>
      <c r="D1210" s="72" t="s">
        <v>821</v>
      </c>
      <c r="E1210" s="73" t="s">
        <v>4532</v>
      </c>
      <c r="F1210" s="75" t="s">
        <v>4533</v>
      </c>
      <c r="G1210" s="75" t="s">
        <v>4534</v>
      </c>
      <c r="H1210" s="75" t="s">
        <v>2313</v>
      </c>
      <c r="I1210" s="34" t="s">
        <v>80</v>
      </c>
      <c r="J1210" s="7" t="n">
        <v>0.229166666666667</v>
      </c>
      <c r="K1210" s="7" t="n">
        <v>0.406944444444444</v>
      </c>
      <c r="L1210" s="77"/>
      <c r="M1210" s="37" t="s">
        <v>4535</v>
      </c>
    </row>
    <row r="1211" customFormat="false" ht="15" hidden="false" customHeight="false" outlineLevel="0" collapsed="false">
      <c r="A1211" s="32" t="n">
        <v>44354</v>
      </c>
      <c r="B1211" s="9" t="s">
        <v>4541</v>
      </c>
      <c r="C1211" s="33" t="n">
        <v>1800</v>
      </c>
      <c r="D1211" s="72" t="s">
        <v>821</v>
      </c>
      <c r="E1211" s="73" t="s">
        <v>4542</v>
      </c>
      <c r="F1211" s="75" t="s">
        <v>4541</v>
      </c>
      <c r="G1211" s="75" t="s">
        <v>394</v>
      </c>
      <c r="H1211" s="75" t="s">
        <v>4543</v>
      </c>
      <c r="I1211" s="34" t="s">
        <v>80</v>
      </c>
      <c r="J1211" s="7" t="n">
        <v>0.658333333333333</v>
      </c>
      <c r="K1211" s="7" t="n">
        <v>0.663888888888889</v>
      </c>
      <c r="L1211" s="77"/>
      <c r="M1211" s="37" t="s">
        <v>4544</v>
      </c>
      <c r="N1211" s="0" t="s">
        <v>4536</v>
      </c>
    </row>
    <row r="1212" customFormat="false" ht="15" hidden="false" customHeight="false" outlineLevel="0" collapsed="false">
      <c r="A1212" s="32" t="n">
        <v>44354</v>
      </c>
      <c r="B1212" s="9" t="s">
        <v>784</v>
      </c>
      <c r="C1212" s="33" t="n">
        <v>400</v>
      </c>
      <c r="D1212" s="72" t="s">
        <v>104</v>
      </c>
      <c r="E1212" s="73" t="s">
        <v>4545</v>
      </c>
      <c r="F1212" s="75" t="s">
        <v>784</v>
      </c>
      <c r="G1212" s="75" t="s">
        <v>183</v>
      </c>
      <c r="H1212" s="75" t="s">
        <v>2313</v>
      </c>
      <c r="I1212" s="34" t="s">
        <v>80</v>
      </c>
      <c r="J1212" s="7" t="n">
        <v>0.338194444444444</v>
      </c>
      <c r="K1212" s="7" t="n">
        <v>0.370138888888889</v>
      </c>
      <c r="L1212" s="77"/>
      <c r="M1212" s="37" t="s">
        <v>4546</v>
      </c>
    </row>
    <row r="1213" customFormat="false" ht="15" hidden="false" customHeight="false" outlineLevel="0" collapsed="false">
      <c r="A1213" s="32" t="n">
        <v>44354</v>
      </c>
      <c r="B1213" s="9" t="s">
        <v>3888</v>
      </c>
      <c r="C1213" s="33" t="n">
        <v>300</v>
      </c>
      <c r="D1213" s="72" t="s">
        <v>104</v>
      </c>
      <c r="E1213" s="73" t="s">
        <v>1600</v>
      </c>
      <c r="F1213" s="75"/>
      <c r="G1213" s="75" t="s">
        <v>159</v>
      </c>
      <c r="H1213" s="75" t="s">
        <v>2313</v>
      </c>
      <c r="I1213" s="34" t="s">
        <v>80</v>
      </c>
      <c r="J1213" s="7" t="n">
        <v>0.38125</v>
      </c>
      <c r="K1213" s="7" t="n">
        <v>0.409722222222222</v>
      </c>
      <c r="L1213" s="77"/>
      <c r="M1213" s="37" t="s">
        <v>1601</v>
      </c>
    </row>
    <row r="1214" customFormat="false" ht="15" hidden="false" customHeight="false" outlineLevel="0" collapsed="false">
      <c r="A1214" s="32" t="n">
        <v>44354</v>
      </c>
      <c r="B1214" s="9" t="s">
        <v>2626</v>
      </c>
      <c r="C1214" s="33" t="n">
        <v>300</v>
      </c>
      <c r="D1214" s="72" t="s">
        <v>104</v>
      </c>
      <c r="E1214" s="73" t="s">
        <v>2627</v>
      </c>
      <c r="F1214" s="75" t="s">
        <v>4547</v>
      </c>
      <c r="G1214" s="75" t="s">
        <v>159</v>
      </c>
      <c r="H1214" s="75" t="s">
        <v>2313</v>
      </c>
      <c r="I1214" s="34" t="s">
        <v>80</v>
      </c>
      <c r="J1214" s="7" t="n">
        <v>0.527777777777778</v>
      </c>
      <c r="K1214" s="7" t="n">
        <v>0.540972222222222</v>
      </c>
      <c r="L1214" s="77"/>
      <c r="M1214" s="37" t="s">
        <v>2628</v>
      </c>
    </row>
    <row r="1215" customFormat="false" ht="15" hidden="false" customHeight="false" outlineLevel="0" collapsed="false">
      <c r="A1215" s="32" t="n">
        <v>44354</v>
      </c>
      <c r="B1215" s="9" t="s">
        <v>504</v>
      </c>
      <c r="C1215" s="33" t="n">
        <v>350</v>
      </c>
      <c r="D1215" s="72" t="s">
        <v>104</v>
      </c>
      <c r="E1215" s="73" t="s">
        <v>2579</v>
      </c>
      <c r="F1215" s="75"/>
      <c r="G1215" s="75" t="s">
        <v>113</v>
      </c>
      <c r="H1215" s="75" t="s">
        <v>2313</v>
      </c>
      <c r="I1215" s="34" t="s">
        <v>80</v>
      </c>
      <c r="J1215" s="7" t="n">
        <v>0.597222222222222</v>
      </c>
      <c r="K1215" s="7" t="n">
        <v>0.609722222222222</v>
      </c>
      <c r="L1215" s="77"/>
      <c r="M1215" s="37" t="s">
        <v>2580</v>
      </c>
    </row>
    <row r="1216" customFormat="false" ht="15" hidden="false" customHeight="false" outlineLevel="0" collapsed="false">
      <c r="A1216" s="32" t="n">
        <v>44355</v>
      </c>
      <c r="B1216" s="9" t="s">
        <v>4552</v>
      </c>
      <c r="C1216" s="33" t="n">
        <v>300</v>
      </c>
      <c r="D1216" s="72" t="s">
        <v>104</v>
      </c>
      <c r="E1216" s="73" t="s">
        <v>4553</v>
      </c>
      <c r="F1216" s="75"/>
      <c r="G1216" s="75" t="s">
        <v>183</v>
      </c>
      <c r="H1216" s="75" t="s">
        <v>2313</v>
      </c>
      <c r="I1216" s="34" t="s">
        <v>80</v>
      </c>
      <c r="J1216" s="7" t="n">
        <v>0.622222222222222</v>
      </c>
      <c r="K1216" s="7" t="n">
        <v>0.634027777777778</v>
      </c>
      <c r="L1216" s="77"/>
      <c r="M1216" s="37" t="s">
        <v>4554</v>
      </c>
    </row>
    <row r="1217" customFormat="false" ht="15" hidden="false" customHeight="false" outlineLevel="0" collapsed="false">
      <c r="A1217" s="32" t="n">
        <v>44355</v>
      </c>
      <c r="B1217" s="9" t="s">
        <v>4552</v>
      </c>
      <c r="C1217" s="33" t="n">
        <v>350</v>
      </c>
      <c r="D1217" s="72" t="s">
        <v>104</v>
      </c>
      <c r="E1217" s="73" t="s">
        <v>4555</v>
      </c>
      <c r="F1217" s="75"/>
      <c r="G1217" s="75" t="s">
        <v>183</v>
      </c>
      <c r="H1217" s="75" t="s">
        <v>2313</v>
      </c>
      <c r="I1217" s="34" t="s">
        <v>80</v>
      </c>
      <c r="J1217" s="7" t="n">
        <v>0.669444444444444</v>
      </c>
      <c r="K1217" s="7" t="n">
        <v>0.673611111111111</v>
      </c>
      <c r="L1217" s="77"/>
      <c r="M1217" s="37" t="s">
        <v>4554</v>
      </c>
    </row>
    <row r="1218" customFormat="false" ht="15" hidden="false" customHeight="false" outlineLevel="0" collapsed="false">
      <c r="A1218" s="32" t="n">
        <v>44357</v>
      </c>
      <c r="B1218" s="9" t="s">
        <v>4074</v>
      </c>
      <c r="C1218" s="33" t="n">
        <v>200</v>
      </c>
      <c r="D1218" s="72" t="s">
        <v>821</v>
      </c>
      <c r="E1218" s="73" t="s">
        <v>4075</v>
      </c>
      <c r="F1218" s="75" t="s">
        <v>4076</v>
      </c>
      <c r="G1218" s="75" t="s">
        <v>159</v>
      </c>
      <c r="H1218" s="75" t="s">
        <v>2313</v>
      </c>
      <c r="I1218" s="34" t="s">
        <v>80</v>
      </c>
      <c r="J1218" s="7" t="n">
        <v>0.406944444444444</v>
      </c>
      <c r="K1218" s="7" t="n">
        <v>0.422222222222222</v>
      </c>
      <c r="L1218" s="77"/>
      <c r="M1218" s="37" t="s">
        <v>4077</v>
      </c>
    </row>
    <row r="1219" customFormat="false" ht="15" hidden="false" customHeight="false" outlineLevel="0" collapsed="false">
      <c r="A1219" s="32" t="n">
        <v>44357</v>
      </c>
      <c r="B1219" s="9" t="s">
        <v>204</v>
      </c>
      <c r="C1219" s="164" t="n">
        <v>500</v>
      </c>
      <c r="D1219" s="72" t="s">
        <v>104</v>
      </c>
      <c r="E1219" s="73" t="s">
        <v>205</v>
      </c>
      <c r="F1219" s="75" t="s">
        <v>204</v>
      </c>
      <c r="G1219" s="75" t="s">
        <v>79</v>
      </c>
      <c r="H1219" s="75" t="s">
        <v>2313</v>
      </c>
      <c r="I1219" s="34" t="s">
        <v>80</v>
      </c>
      <c r="J1219" s="7" t="n">
        <v>0.619444444444444</v>
      </c>
      <c r="K1219" s="7" t="n">
        <v>0.660416666666667</v>
      </c>
      <c r="L1219" s="77"/>
      <c r="M1219" s="37" t="s">
        <v>207</v>
      </c>
      <c r="N1219" s="143" t="s">
        <v>4559</v>
      </c>
    </row>
    <row r="1220" customFormat="false" ht="15" hidden="false" customHeight="false" outlineLevel="0" collapsed="false">
      <c r="A1220" s="32" t="n">
        <v>44357</v>
      </c>
      <c r="B1220" s="9" t="s">
        <v>4560</v>
      </c>
      <c r="C1220" s="33" t="n">
        <v>300</v>
      </c>
      <c r="D1220" s="72" t="s">
        <v>104</v>
      </c>
      <c r="E1220" s="73" t="s">
        <v>4561</v>
      </c>
      <c r="F1220" s="75" t="s">
        <v>4560</v>
      </c>
      <c r="G1220" s="75" t="s">
        <v>159</v>
      </c>
      <c r="H1220" s="75" t="s">
        <v>2313</v>
      </c>
      <c r="I1220" s="34" t="s">
        <v>80</v>
      </c>
      <c r="J1220" s="7" t="n">
        <v>0.750694444444444</v>
      </c>
      <c r="K1220" s="7" t="n">
        <v>0.778472222222222</v>
      </c>
      <c r="L1220" s="77"/>
      <c r="M1220" s="37" t="s">
        <v>4562</v>
      </c>
    </row>
    <row r="1221" customFormat="false" ht="15" hidden="false" customHeight="false" outlineLevel="0" collapsed="false">
      <c r="A1221" s="32" t="n">
        <v>44357</v>
      </c>
      <c r="B1221" s="9" t="s">
        <v>3154</v>
      </c>
      <c r="C1221" s="33" t="n">
        <v>400</v>
      </c>
      <c r="D1221" s="72" t="s">
        <v>104</v>
      </c>
      <c r="E1221" s="73" t="s">
        <v>3155</v>
      </c>
      <c r="F1221" s="75" t="s">
        <v>3154</v>
      </c>
      <c r="G1221" s="75" t="s">
        <v>100</v>
      </c>
      <c r="H1221" s="75" t="s">
        <v>2313</v>
      </c>
      <c r="I1221" s="34" t="s">
        <v>80</v>
      </c>
      <c r="J1221" s="7" t="n">
        <v>0.848611111111111</v>
      </c>
      <c r="K1221" s="7" t="n">
        <v>0.866666666666667</v>
      </c>
      <c r="L1221" s="77"/>
      <c r="M1221" s="37" t="s">
        <v>3157</v>
      </c>
    </row>
    <row r="1222" customFormat="false" ht="15" hidden="false" customHeight="false" outlineLevel="0" collapsed="false">
      <c r="A1222" s="32" t="n">
        <v>44357</v>
      </c>
      <c r="B1222" s="9" t="s">
        <v>3154</v>
      </c>
      <c r="C1222" s="164" t="n">
        <v>400</v>
      </c>
      <c r="D1222" s="72" t="s">
        <v>104</v>
      </c>
      <c r="E1222" s="73" t="s">
        <v>3155</v>
      </c>
      <c r="F1222" s="75" t="s">
        <v>3154</v>
      </c>
      <c r="G1222" s="75" t="s">
        <v>100</v>
      </c>
      <c r="H1222" s="75" t="s">
        <v>2313</v>
      </c>
      <c r="I1222" s="34" t="s">
        <v>80</v>
      </c>
      <c r="J1222" s="7" t="n">
        <v>0.939583333333333</v>
      </c>
      <c r="K1222" s="7" t="n">
        <v>0.966666666666667</v>
      </c>
      <c r="L1222" s="77"/>
      <c r="M1222" s="37" t="s">
        <v>3157</v>
      </c>
      <c r="N1222" s="0" t="s">
        <v>2315</v>
      </c>
    </row>
    <row r="1223" customFormat="false" ht="15" hidden="false" customHeight="false" outlineLevel="0" collapsed="false">
      <c r="A1223" s="47" t="n">
        <v>44358</v>
      </c>
      <c r="B1223" s="79" t="s">
        <v>1654</v>
      </c>
      <c r="C1223" s="134" t="n">
        <v>400</v>
      </c>
      <c r="D1223" s="80" t="s">
        <v>821</v>
      </c>
      <c r="E1223" s="81" t="s">
        <v>1655</v>
      </c>
      <c r="F1223" s="83" t="s">
        <v>1656</v>
      </c>
      <c r="G1223" s="83" t="s">
        <v>113</v>
      </c>
      <c r="H1223" s="83" t="s">
        <v>2313</v>
      </c>
      <c r="I1223" s="103" t="s">
        <v>80</v>
      </c>
      <c r="J1223" s="85" t="n">
        <v>0.4125</v>
      </c>
      <c r="K1223" s="85" t="n">
        <v>0.441666666666667</v>
      </c>
      <c r="L1223" s="86"/>
      <c r="M1223" s="59" t="s">
        <v>1657</v>
      </c>
      <c r="N1223" s="0" t="s">
        <v>2315</v>
      </c>
    </row>
    <row r="1224" customFormat="false" ht="15" hidden="false" customHeight="false" outlineLevel="0" collapsed="false">
      <c r="A1224" s="32" t="n">
        <v>44358</v>
      </c>
      <c r="B1224" s="9" t="s">
        <v>1089</v>
      </c>
      <c r="C1224" s="33" t="n">
        <v>350</v>
      </c>
      <c r="D1224" s="72" t="s">
        <v>104</v>
      </c>
      <c r="E1224" s="73" t="s">
        <v>1106</v>
      </c>
      <c r="F1224" s="75"/>
      <c r="G1224" s="75" t="s">
        <v>131</v>
      </c>
      <c r="H1224" s="75" t="s">
        <v>2313</v>
      </c>
      <c r="I1224" s="34" t="s">
        <v>80</v>
      </c>
      <c r="J1224" s="7" t="n">
        <v>0.513194444444444</v>
      </c>
      <c r="K1224" s="7" t="n">
        <v>0.542361111111111</v>
      </c>
      <c r="L1224" s="77"/>
      <c r="M1224" s="37" t="s">
        <v>1107</v>
      </c>
      <c r="N1224" s="0" t="s">
        <v>4567</v>
      </c>
    </row>
    <row r="1225" customFormat="false" ht="15" hidden="false" customHeight="false" outlineLevel="0" collapsed="false">
      <c r="A1225" s="32" t="n">
        <v>44358</v>
      </c>
      <c r="B1225" s="9" t="s">
        <v>3154</v>
      </c>
      <c r="C1225" s="33" t="n">
        <v>400</v>
      </c>
      <c r="D1225" s="72" t="s">
        <v>104</v>
      </c>
      <c r="E1225" s="73" t="s">
        <v>3155</v>
      </c>
      <c r="F1225" s="75" t="s">
        <v>3154</v>
      </c>
      <c r="G1225" s="75" t="s">
        <v>100</v>
      </c>
      <c r="H1225" s="75" t="s">
        <v>2313</v>
      </c>
      <c r="I1225" s="34" t="s">
        <v>80</v>
      </c>
      <c r="J1225" s="7" t="n">
        <v>0.847916666666667</v>
      </c>
      <c r="K1225" s="7" t="n">
        <v>0.859722222222222</v>
      </c>
      <c r="L1225" s="77"/>
      <c r="M1225" s="37" t="s">
        <v>3157</v>
      </c>
    </row>
    <row r="1226" customFormat="false" ht="15" hidden="false" customHeight="false" outlineLevel="0" collapsed="false">
      <c r="A1226" s="32" t="n">
        <v>44359</v>
      </c>
      <c r="B1226" s="9" t="s">
        <v>1089</v>
      </c>
      <c r="C1226" s="164" t="n">
        <v>300</v>
      </c>
      <c r="D1226" s="72" t="s">
        <v>104</v>
      </c>
      <c r="E1226" s="73" t="s">
        <v>4574</v>
      </c>
      <c r="F1226" s="75"/>
      <c r="G1226" s="75" t="s">
        <v>131</v>
      </c>
      <c r="H1226" s="75" t="s">
        <v>2313</v>
      </c>
      <c r="I1226" s="34" t="s">
        <v>80</v>
      </c>
      <c r="J1226" s="7" t="n">
        <v>0.374305555555555</v>
      </c>
      <c r="K1226" s="7" t="n">
        <v>0.410416666666667</v>
      </c>
      <c r="L1226" s="77"/>
      <c r="M1226" s="37" t="s">
        <v>4575</v>
      </c>
      <c r="N1226" s="0" t="s">
        <v>2315</v>
      </c>
    </row>
    <row r="1227" customFormat="false" ht="15" hidden="false" customHeight="false" outlineLevel="0" collapsed="false">
      <c r="A1227" s="32" t="n">
        <v>44359</v>
      </c>
      <c r="B1227" s="9" t="s">
        <v>1089</v>
      </c>
      <c r="C1227" s="33" t="n">
        <v>300</v>
      </c>
      <c r="D1227" s="72" t="s">
        <v>104</v>
      </c>
      <c r="E1227" s="73" t="s">
        <v>4576</v>
      </c>
      <c r="F1227" s="75"/>
      <c r="G1227" s="75" t="s">
        <v>131</v>
      </c>
      <c r="H1227" s="75" t="s">
        <v>2313</v>
      </c>
      <c r="I1227" s="34" t="s">
        <v>80</v>
      </c>
      <c r="J1227" s="7" t="n">
        <v>0.426388888888889</v>
      </c>
      <c r="K1227" s="7" t="n">
        <v>0.426388888888889</v>
      </c>
      <c r="L1227" s="77"/>
      <c r="M1227" s="37" t="s">
        <v>4577</v>
      </c>
    </row>
    <row r="1228" customFormat="false" ht="15" hidden="false" customHeight="false" outlineLevel="0" collapsed="false">
      <c r="A1228" s="32" t="n">
        <v>44359</v>
      </c>
      <c r="B1228" s="9" t="s">
        <v>4578</v>
      </c>
      <c r="C1228" s="33" t="n">
        <v>300</v>
      </c>
      <c r="D1228" s="72" t="s">
        <v>104</v>
      </c>
      <c r="E1228" s="73" t="s">
        <v>4579</v>
      </c>
      <c r="F1228" s="75"/>
      <c r="G1228" s="75" t="s">
        <v>159</v>
      </c>
      <c r="H1228" s="75" t="s">
        <v>2313</v>
      </c>
      <c r="I1228" s="34" t="s">
        <v>80</v>
      </c>
      <c r="J1228" s="7" t="n">
        <v>0.507638888888889</v>
      </c>
      <c r="K1228" s="7" t="n">
        <v>0.524305555555556</v>
      </c>
      <c r="L1228" s="77"/>
      <c r="M1228" s="37" t="s">
        <v>4580</v>
      </c>
    </row>
    <row r="1229" customFormat="false" ht="15" hidden="false" customHeight="false" outlineLevel="0" collapsed="false">
      <c r="A1229" s="32" t="n">
        <v>44359</v>
      </c>
      <c r="B1229" s="9" t="s">
        <v>68</v>
      </c>
      <c r="C1229" s="33" t="n">
        <v>450</v>
      </c>
      <c r="D1229" s="72" t="s">
        <v>69</v>
      </c>
      <c r="E1229" s="73" t="s">
        <v>70</v>
      </c>
      <c r="F1229" s="75" t="s">
        <v>71</v>
      </c>
      <c r="G1229" s="75" t="s">
        <v>113</v>
      </c>
      <c r="H1229" s="75" t="s">
        <v>2313</v>
      </c>
      <c r="I1229" s="34" t="s">
        <v>80</v>
      </c>
      <c r="J1229" s="7" t="n">
        <v>0.570833333333333</v>
      </c>
      <c r="K1229" s="7" t="n">
        <v>0.601388888888889</v>
      </c>
      <c r="L1229" s="77"/>
      <c r="M1229" s="37" t="s">
        <v>4581</v>
      </c>
    </row>
    <row r="1230" customFormat="false" ht="15" hidden="false" customHeight="false" outlineLevel="0" collapsed="false">
      <c r="A1230" s="32" t="n">
        <v>44360</v>
      </c>
      <c r="B1230" s="9" t="s">
        <v>4586</v>
      </c>
      <c r="C1230" s="33" t="n">
        <v>300</v>
      </c>
      <c r="D1230" s="72" t="s">
        <v>104</v>
      </c>
      <c r="E1230" s="73" t="s">
        <v>4587</v>
      </c>
      <c r="F1230" s="75"/>
      <c r="G1230" s="75" t="s">
        <v>131</v>
      </c>
      <c r="H1230" s="75" t="s">
        <v>2313</v>
      </c>
      <c r="I1230" s="34" t="s">
        <v>80</v>
      </c>
      <c r="J1230" s="7" t="n">
        <v>0.3625</v>
      </c>
      <c r="K1230" s="7" t="n">
        <v>0.402777777777778</v>
      </c>
      <c r="L1230" s="77"/>
      <c r="M1230" s="37" t="s">
        <v>4588</v>
      </c>
      <c r="N1230" s="0" t="s">
        <v>4582</v>
      </c>
    </row>
    <row r="1231" customFormat="false" ht="15" hidden="false" customHeight="false" outlineLevel="0" collapsed="false">
      <c r="A1231" s="32" t="n">
        <v>44360</v>
      </c>
      <c r="B1231" s="9" t="s">
        <v>4589</v>
      </c>
      <c r="C1231" s="33" t="n">
        <v>300</v>
      </c>
      <c r="D1231" s="72" t="s">
        <v>104</v>
      </c>
      <c r="E1231" s="73" t="s">
        <v>4590</v>
      </c>
      <c r="F1231" s="75"/>
      <c r="G1231" s="75" t="s">
        <v>79</v>
      </c>
      <c r="H1231" s="75" t="s">
        <v>2313</v>
      </c>
      <c r="I1231" s="34" t="s">
        <v>80</v>
      </c>
      <c r="J1231" s="7" t="n">
        <v>0.529861111111111</v>
      </c>
      <c r="K1231" s="7" t="n">
        <v>0.539583333333333</v>
      </c>
      <c r="L1231" s="77"/>
      <c r="M1231" s="37" t="s">
        <v>4591</v>
      </c>
    </row>
    <row r="1232" customFormat="false" ht="15" hidden="false" customHeight="false" outlineLevel="0" collapsed="false">
      <c r="A1232" s="32" t="n">
        <v>44361</v>
      </c>
      <c r="B1232" s="9" t="s">
        <v>4597</v>
      </c>
      <c r="C1232" s="33" t="n">
        <v>300</v>
      </c>
      <c r="D1232" s="72" t="s">
        <v>104</v>
      </c>
      <c r="E1232" s="73" t="s">
        <v>4598</v>
      </c>
      <c r="F1232" s="75"/>
      <c r="G1232" s="75" t="s">
        <v>113</v>
      </c>
      <c r="H1232" s="75" t="s">
        <v>2313</v>
      </c>
      <c r="I1232" s="34" t="s">
        <v>80</v>
      </c>
      <c r="J1232" s="7" t="n">
        <v>0.421527777777778</v>
      </c>
      <c r="K1232" s="7" t="n">
        <v>0.442361111111111</v>
      </c>
      <c r="L1232" s="77"/>
      <c r="M1232" s="37" t="s">
        <v>4599</v>
      </c>
    </row>
    <row r="1233" customFormat="false" ht="15" hidden="false" customHeight="false" outlineLevel="0" collapsed="false">
      <c r="A1233" s="32" t="n">
        <v>44361</v>
      </c>
      <c r="B1233" s="9" t="s">
        <v>4600</v>
      </c>
      <c r="C1233" s="33" t="n">
        <v>300</v>
      </c>
      <c r="D1233" s="72" t="s">
        <v>104</v>
      </c>
      <c r="E1233" s="73" t="s">
        <v>4601</v>
      </c>
      <c r="F1233" s="75"/>
      <c r="G1233" s="75" t="s">
        <v>159</v>
      </c>
      <c r="H1233" s="75" t="s">
        <v>2313</v>
      </c>
      <c r="I1233" s="34" t="s">
        <v>80</v>
      </c>
      <c r="J1233" s="7" t="n">
        <v>0.50625</v>
      </c>
      <c r="K1233" s="7" t="n">
        <v>0.513888888888889</v>
      </c>
      <c r="L1233" s="77"/>
      <c r="M1233" s="37" t="s">
        <v>4602</v>
      </c>
    </row>
    <row r="1234" customFormat="false" ht="15" hidden="false" customHeight="false" outlineLevel="0" collapsed="false">
      <c r="A1234" s="32" t="n">
        <v>44361</v>
      </c>
      <c r="B1234" s="9" t="s">
        <v>4603</v>
      </c>
      <c r="C1234" s="33" t="n">
        <v>400</v>
      </c>
      <c r="D1234" s="72" t="s">
        <v>104</v>
      </c>
      <c r="E1234" s="73" t="s">
        <v>4604</v>
      </c>
      <c r="F1234" s="75"/>
      <c r="G1234" s="75" t="s">
        <v>183</v>
      </c>
      <c r="H1234" s="75" t="s">
        <v>2313</v>
      </c>
      <c r="I1234" s="34" t="s">
        <v>80</v>
      </c>
      <c r="J1234" s="7" t="n">
        <v>0.528472222222222</v>
      </c>
      <c r="K1234" s="7" t="n">
        <v>0.553472222222222</v>
      </c>
      <c r="L1234" s="77"/>
      <c r="M1234" s="37" t="s">
        <v>4605</v>
      </c>
    </row>
    <row r="1235" customFormat="false" ht="15" hidden="false" customHeight="false" outlineLevel="0" collapsed="false">
      <c r="A1235" s="32" t="n">
        <v>44361</v>
      </c>
      <c r="B1235" s="9" t="s">
        <v>4606</v>
      </c>
      <c r="C1235" s="33" t="n">
        <v>350</v>
      </c>
      <c r="D1235" s="72" t="s">
        <v>104</v>
      </c>
      <c r="E1235" s="73" t="s">
        <v>4607</v>
      </c>
      <c r="F1235" s="75"/>
      <c r="G1235" s="75" t="s">
        <v>1227</v>
      </c>
      <c r="H1235" s="75" t="s">
        <v>2313</v>
      </c>
      <c r="I1235" s="34" t="s">
        <v>80</v>
      </c>
      <c r="J1235" s="7" t="n">
        <v>0.651388888888889</v>
      </c>
      <c r="K1235" s="7" t="n">
        <v>0.661805555555556</v>
      </c>
      <c r="L1235" s="77"/>
      <c r="M1235" s="37" t="s">
        <v>4608</v>
      </c>
    </row>
    <row r="1236" customFormat="false" ht="15" hidden="false" customHeight="false" outlineLevel="0" collapsed="false">
      <c r="A1236" s="32" t="n">
        <v>44361</v>
      </c>
      <c r="B1236" s="9" t="s">
        <v>4088</v>
      </c>
      <c r="C1236" s="33" t="n">
        <v>300</v>
      </c>
      <c r="D1236" s="72" t="s">
        <v>104</v>
      </c>
      <c r="E1236" s="73" t="s">
        <v>392</v>
      </c>
      <c r="F1236" s="75" t="s">
        <v>393</v>
      </c>
      <c r="G1236" s="75" t="s">
        <v>394</v>
      </c>
      <c r="H1236" s="75" t="s">
        <v>2313</v>
      </c>
      <c r="I1236" s="34" t="s">
        <v>80</v>
      </c>
      <c r="J1236" s="7" t="n">
        <v>0.815277777777778</v>
      </c>
      <c r="K1236" s="7" t="n">
        <v>0.827777777777778</v>
      </c>
      <c r="L1236" s="77"/>
      <c r="M1236" s="37" t="s">
        <v>396</v>
      </c>
    </row>
    <row r="1237" customFormat="false" ht="15" hidden="false" customHeight="false" outlineLevel="0" collapsed="false">
      <c r="A1237" s="32" t="n">
        <v>44362</v>
      </c>
      <c r="B1237" s="9" t="s">
        <v>4611</v>
      </c>
      <c r="C1237" s="164" t="n">
        <v>300</v>
      </c>
      <c r="D1237" s="72" t="s">
        <v>821</v>
      </c>
      <c r="E1237" s="73" t="s">
        <v>4612</v>
      </c>
      <c r="F1237" s="75" t="s">
        <v>233</v>
      </c>
      <c r="G1237" s="75" t="s">
        <v>228</v>
      </c>
      <c r="H1237" s="75"/>
      <c r="I1237" s="34" t="s">
        <v>72</v>
      </c>
      <c r="J1237" s="7" t="n">
        <v>0.720138888888889</v>
      </c>
      <c r="K1237" s="7" t="n">
        <v>0.720138888888889</v>
      </c>
      <c r="L1237" s="77"/>
      <c r="M1237" s="37" t="s">
        <v>4613</v>
      </c>
      <c r="N1237" s="0" t="s">
        <v>4414</v>
      </c>
    </row>
    <row r="1238" customFormat="false" ht="15" hidden="false" customHeight="false" outlineLevel="0" collapsed="false">
      <c r="A1238" s="32" t="n">
        <v>44362</v>
      </c>
      <c r="B1238" s="9" t="s">
        <v>996</v>
      </c>
      <c r="C1238" s="33" t="n">
        <v>300</v>
      </c>
      <c r="D1238" s="72" t="s">
        <v>104</v>
      </c>
      <c r="E1238" s="73" t="s">
        <v>4614</v>
      </c>
      <c r="F1238" s="75"/>
      <c r="G1238" s="75" t="s">
        <v>100</v>
      </c>
      <c r="H1238" s="75" t="s">
        <v>2313</v>
      </c>
      <c r="I1238" s="34" t="s">
        <v>80</v>
      </c>
      <c r="J1238" s="7" t="n">
        <v>0.500694444444444</v>
      </c>
      <c r="K1238" s="7" t="n">
        <v>0.511805555555555</v>
      </c>
      <c r="L1238" s="77"/>
      <c r="M1238" s="37" t="s">
        <v>4615</v>
      </c>
    </row>
    <row r="1239" customFormat="false" ht="15" hidden="false" customHeight="false" outlineLevel="0" collapsed="false">
      <c r="A1239" s="32" t="n">
        <v>44362</v>
      </c>
      <c r="B1239" s="9" t="s">
        <v>1924</v>
      </c>
      <c r="C1239" s="33" t="n">
        <v>270</v>
      </c>
      <c r="D1239" s="72" t="s">
        <v>104</v>
      </c>
      <c r="E1239" s="73" t="s">
        <v>1925</v>
      </c>
      <c r="F1239" s="75"/>
      <c r="G1239" s="75" t="s">
        <v>159</v>
      </c>
      <c r="H1239" s="75" t="s">
        <v>2313</v>
      </c>
      <c r="I1239" s="34" t="s">
        <v>80</v>
      </c>
      <c r="J1239" s="7" t="n">
        <v>0.588888888888889</v>
      </c>
      <c r="K1239" s="7" t="n">
        <v>0.691666666666667</v>
      </c>
      <c r="L1239" s="77"/>
      <c r="M1239" s="37" t="s">
        <v>1926</v>
      </c>
    </row>
    <row r="1240" customFormat="false" ht="15" hidden="false" customHeight="false" outlineLevel="0" collapsed="false">
      <c r="A1240" s="32" t="n">
        <v>44363</v>
      </c>
      <c r="B1240" s="9" t="s">
        <v>3480</v>
      </c>
      <c r="C1240" s="164" t="n">
        <v>490</v>
      </c>
      <c r="D1240" s="72" t="s">
        <v>821</v>
      </c>
      <c r="E1240" s="73" t="s">
        <v>3481</v>
      </c>
      <c r="F1240" s="75" t="s">
        <v>3482</v>
      </c>
      <c r="G1240" s="75" t="s">
        <v>79</v>
      </c>
      <c r="H1240" s="75" t="s">
        <v>2313</v>
      </c>
      <c r="I1240" s="34" t="s">
        <v>80</v>
      </c>
      <c r="J1240" s="7" t="n">
        <v>0.741666666666667</v>
      </c>
      <c r="K1240" s="7" t="n">
        <v>0.752083333333333</v>
      </c>
      <c r="L1240" s="77"/>
      <c r="M1240" s="37" t="s">
        <v>3483</v>
      </c>
      <c r="N1240" s="0" t="s">
        <v>4414</v>
      </c>
    </row>
    <row r="1241" customFormat="false" ht="15" hidden="false" customHeight="false" outlineLevel="0" collapsed="false">
      <c r="A1241" s="32" t="n">
        <v>44363</v>
      </c>
      <c r="B1241" s="9" t="s">
        <v>1670</v>
      </c>
      <c r="C1241" s="33" t="n">
        <v>350</v>
      </c>
      <c r="D1241" s="72" t="s">
        <v>104</v>
      </c>
      <c r="E1241" s="73" t="s">
        <v>4620</v>
      </c>
      <c r="F1241" s="75" t="s">
        <v>1672</v>
      </c>
      <c r="G1241" s="75" t="s">
        <v>131</v>
      </c>
      <c r="H1241" s="75" t="s">
        <v>2313</v>
      </c>
      <c r="I1241" s="34" t="s">
        <v>80</v>
      </c>
      <c r="J1241" s="7" t="n">
        <v>0.360416666666667</v>
      </c>
      <c r="K1241" s="7" t="n">
        <v>0.388888888888889</v>
      </c>
      <c r="L1241" s="77"/>
      <c r="M1241" s="37" t="s">
        <v>4621</v>
      </c>
    </row>
    <row r="1242" customFormat="false" ht="15" hidden="false" customHeight="false" outlineLevel="0" collapsed="false">
      <c r="A1242" s="32" t="n">
        <v>44363</v>
      </c>
      <c r="B1242" s="9" t="s">
        <v>4622</v>
      </c>
      <c r="C1242" s="33" t="n">
        <v>300</v>
      </c>
      <c r="D1242" s="72" t="s">
        <v>104</v>
      </c>
      <c r="E1242" s="73" t="s">
        <v>4623</v>
      </c>
      <c r="F1242" s="75"/>
      <c r="G1242" s="75" t="s">
        <v>113</v>
      </c>
      <c r="H1242" s="75" t="s">
        <v>2313</v>
      </c>
      <c r="I1242" s="34" t="s">
        <v>80</v>
      </c>
      <c r="J1242" s="7" t="n">
        <v>0.534722222222222</v>
      </c>
      <c r="K1242" s="7" t="n">
        <v>0.538888888888889</v>
      </c>
      <c r="L1242" s="77"/>
      <c r="M1242" s="37" t="s">
        <v>4624</v>
      </c>
    </row>
    <row r="1243" customFormat="false" ht="15" hidden="false" customHeight="false" outlineLevel="0" collapsed="false">
      <c r="A1243" s="32" t="n">
        <v>44363</v>
      </c>
      <c r="B1243" s="9" t="s">
        <v>4625</v>
      </c>
      <c r="C1243" s="33" t="n">
        <v>300</v>
      </c>
      <c r="D1243" s="72" t="s">
        <v>104</v>
      </c>
      <c r="E1243" s="73" t="s">
        <v>4626</v>
      </c>
      <c r="F1243" s="75"/>
      <c r="G1243" s="75" t="s">
        <v>113</v>
      </c>
      <c r="H1243" s="75" t="s">
        <v>2313</v>
      </c>
      <c r="I1243" s="34" t="s">
        <v>80</v>
      </c>
      <c r="J1243" s="7" t="n">
        <v>0.552083333333333</v>
      </c>
      <c r="K1243" s="7" t="n">
        <v>0.559722222222222</v>
      </c>
      <c r="L1243" s="77"/>
      <c r="M1243" s="37" t="s">
        <v>4627</v>
      </c>
    </row>
    <row r="1244" customFormat="false" ht="15" hidden="false" customHeight="false" outlineLevel="0" collapsed="false">
      <c r="A1244" s="32" t="n">
        <v>44363</v>
      </c>
      <c r="B1244" s="9" t="s">
        <v>204</v>
      </c>
      <c r="C1244" s="33" t="n">
        <v>500</v>
      </c>
      <c r="D1244" s="72" t="s">
        <v>104</v>
      </c>
      <c r="E1244" s="73" t="s">
        <v>205</v>
      </c>
      <c r="F1244" s="75" t="s">
        <v>204</v>
      </c>
      <c r="G1244" s="75" t="s">
        <v>79</v>
      </c>
      <c r="H1244" s="75" t="s">
        <v>2313</v>
      </c>
      <c r="I1244" s="34" t="s">
        <v>80</v>
      </c>
      <c r="J1244" s="7" t="n">
        <v>0.574305555555555</v>
      </c>
      <c r="K1244" s="7" t="n">
        <v>0.579166666666667</v>
      </c>
      <c r="L1244" s="77"/>
      <c r="M1244" s="37" t="s">
        <v>207</v>
      </c>
    </row>
    <row r="1245" customFormat="false" ht="15" hidden="false" customHeight="false" outlineLevel="0" collapsed="false">
      <c r="A1245" s="32" t="n">
        <v>44363</v>
      </c>
      <c r="B1245" s="9" t="s">
        <v>1343</v>
      </c>
      <c r="C1245" s="33" t="n">
        <v>200</v>
      </c>
      <c r="D1245" s="72" t="s">
        <v>104</v>
      </c>
      <c r="E1245" s="73" t="s">
        <v>4628</v>
      </c>
      <c r="F1245" s="75"/>
      <c r="G1245" s="75" t="s">
        <v>159</v>
      </c>
      <c r="H1245" s="75" t="s">
        <v>2313</v>
      </c>
      <c r="I1245" s="34" t="s">
        <v>80</v>
      </c>
      <c r="J1245" s="7" t="n">
        <v>0.655555555555556</v>
      </c>
      <c r="K1245" s="7" t="n">
        <v>0.665277777777778</v>
      </c>
      <c r="L1245" s="77"/>
      <c r="M1245" s="37" t="s">
        <v>4629</v>
      </c>
    </row>
    <row r="1246" customFormat="false" ht="15" hidden="false" customHeight="false" outlineLevel="0" collapsed="false">
      <c r="A1246" s="32" t="n">
        <v>44364</v>
      </c>
      <c r="B1246" s="9" t="s">
        <v>1455</v>
      </c>
      <c r="C1246" s="33" t="n">
        <v>400</v>
      </c>
      <c r="D1246" s="72" t="s">
        <v>104</v>
      </c>
      <c r="E1246" s="73" t="s">
        <v>4096</v>
      </c>
      <c r="F1246" s="75"/>
      <c r="G1246" s="75" t="s">
        <v>183</v>
      </c>
      <c r="H1246" s="75" t="s">
        <v>2313</v>
      </c>
      <c r="I1246" s="34" t="s">
        <v>80</v>
      </c>
      <c r="J1246" s="7" t="n">
        <v>0.738194444444444</v>
      </c>
      <c r="K1246" s="7" t="n">
        <v>0.751388888888889</v>
      </c>
      <c r="L1246" s="77"/>
      <c r="M1246" s="37" t="s">
        <v>4097</v>
      </c>
    </row>
    <row r="1247" customFormat="false" ht="15" hidden="false" customHeight="false" outlineLevel="0" collapsed="false">
      <c r="A1247" s="32" t="n">
        <v>44365</v>
      </c>
      <c r="B1247" s="9" t="s">
        <v>4281</v>
      </c>
      <c r="C1247" s="33" t="n">
        <v>450</v>
      </c>
      <c r="D1247" s="72" t="s">
        <v>821</v>
      </c>
      <c r="E1247" s="73" t="s">
        <v>4282</v>
      </c>
      <c r="F1247" s="75" t="s">
        <v>4283</v>
      </c>
      <c r="G1247" s="75" t="s">
        <v>79</v>
      </c>
      <c r="H1247" s="75" t="s">
        <v>2313</v>
      </c>
      <c r="I1247" s="34" t="s">
        <v>80</v>
      </c>
      <c r="J1247" s="7" t="n">
        <v>0.536111111111111</v>
      </c>
      <c r="K1247" s="7" t="n">
        <v>0.555555555555556</v>
      </c>
      <c r="L1247" s="77"/>
      <c r="M1247" s="37" t="s">
        <v>4284</v>
      </c>
    </row>
    <row r="1248" customFormat="false" ht="15" hidden="false" customHeight="false" outlineLevel="0" collapsed="false">
      <c r="A1248" s="32" t="n">
        <v>44365</v>
      </c>
      <c r="B1248" s="9" t="s">
        <v>4633</v>
      </c>
      <c r="C1248" s="164" t="n">
        <v>650</v>
      </c>
      <c r="D1248" s="72" t="s">
        <v>821</v>
      </c>
      <c r="E1248" s="73" t="s">
        <v>4634</v>
      </c>
      <c r="F1248" s="75" t="s">
        <v>4635</v>
      </c>
      <c r="G1248" s="75" t="s">
        <v>1227</v>
      </c>
      <c r="H1248" s="75" t="s">
        <v>2313</v>
      </c>
      <c r="I1248" s="34" t="s">
        <v>80</v>
      </c>
      <c r="J1248" s="7" t="n">
        <v>0.661805555555556</v>
      </c>
      <c r="K1248" s="7" t="n">
        <v>0.673611111111111</v>
      </c>
      <c r="L1248" s="77"/>
      <c r="M1248" s="37" t="s">
        <v>4636</v>
      </c>
    </row>
    <row r="1249" customFormat="false" ht="15" hidden="false" customHeight="false" outlineLevel="0" collapsed="false">
      <c r="A1249" s="32" t="n">
        <v>44365</v>
      </c>
      <c r="B1249" s="9" t="s">
        <v>2201</v>
      </c>
      <c r="C1249" s="33" t="n">
        <v>400</v>
      </c>
      <c r="D1249" s="72" t="s">
        <v>104</v>
      </c>
      <c r="E1249" s="73" t="s">
        <v>4637</v>
      </c>
      <c r="F1249" s="75"/>
      <c r="G1249" s="75" t="s">
        <v>113</v>
      </c>
      <c r="H1249" s="75" t="s">
        <v>2313</v>
      </c>
      <c r="I1249" s="34" t="s">
        <v>80</v>
      </c>
      <c r="J1249" s="7" t="n">
        <v>0.352777777777778</v>
      </c>
      <c r="K1249" s="7" t="n">
        <v>0.384722222222222</v>
      </c>
      <c r="L1249" s="77"/>
      <c r="M1249" s="37" t="s">
        <v>4638</v>
      </c>
    </row>
    <row r="1250" customFormat="false" ht="15" hidden="false" customHeight="false" outlineLevel="0" collapsed="false">
      <c r="A1250" s="32" t="n">
        <v>44365</v>
      </c>
      <c r="B1250" s="9" t="s">
        <v>4639</v>
      </c>
      <c r="C1250" s="33" t="n">
        <v>300</v>
      </c>
      <c r="D1250" s="72" t="s">
        <v>104</v>
      </c>
      <c r="E1250" s="73" t="s">
        <v>4640</v>
      </c>
      <c r="F1250" s="75"/>
      <c r="G1250" s="75" t="s">
        <v>1720</v>
      </c>
      <c r="H1250" s="75" t="s">
        <v>2313</v>
      </c>
      <c r="I1250" s="34" t="s">
        <v>80</v>
      </c>
      <c r="J1250" s="7" t="n">
        <v>0.425</v>
      </c>
      <c r="K1250" s="7" t="n">
        <v>0.443055555555556</v>
      </c>
      <c r="L1250" s="77"/>
      <c r="M1250" s="37" t="s">
        <v>4641</v>
      </c>
    </row>
    <row r="1251" customFormat="false" ht="15" hidden="false" customHeight="false" outlineLevel="0" collapsed="false">
      <c r="A1251" s="32" t="n">
        <v>44367</v>
      </c>
      <c r="B1251" s="9" t="s">
        <v>4654</v>
      </c>
      <c r="C1251" s="33" t="n">
        <v>6800</v>
      </c>
      <c r="D1251" s="72" t="s">
        <v>821</v>
      </c>
      <c r="E1251" s="73" t="s">
        <v>4655</v>
      </c>
      <c r="F1251" s="75" t="s">
        <v>4656</v>
      </c>
      <c r="G1251" s="75" t="s">
        <v>4657</v>
      </c>
      <c r="H1251" s="75" t="s">
        <v>2313</v>
      </c>
      <c r="I1251" s="34" t="s">
        <v>80</v>
      </c>
      <c r="J1251" s="7" t="n">
        <v>0.177777777777778</v>
      </c>
      <c r="K1251" s="7" t="n">
        <v>0.425</v>
      </c>
      <c r="L1251" s="77"/>
      <c r="M1251" s="37" t="s">
        <v>4658</v>
      </c>
    </row>
    <row r="1252" customFormat="false" ht="15" hidden="false" customHeight="false" outlineLevel="0" collapsed="false">
      <c r="A1252" s="32" t="n">
        <v>44369</v>
      </c>
      <c r="B1252" s="9" t="s">
        <v>4662</v>
      </c>
      <c r="C1252" s="33" t="n">
        <v>450</v>
      </c>
      <c r="D1252" s="72" t="s">
        <v>821</v>
      </c>
      <c r="E1252" s="73" t="s">
        <v>4663</v>
      </c>
      <c r="F1252" s="75" t="s">
        <v>4664</v>
      </c>
      <c r="G1252" s="75" t="s">
        <v>113</v>
      </c>
      <c r="H1252" s="75" t="s">
        <v>2313</v>
      </c>
      <c r="I1252" s="34" t="s">
        <v>80</v>
      </c>
      <c r="J1252" s="7" t="n">
        <v>0.389583333333333</v>
      </c>
      <c r="K1252" s="7" t="n">
        <v>0.389583333333333</v>
      </c>
      <c r="L1252" s="77"/>
      <c r="M1252" s="37" t="s">
        <v>4665</v>
      </c>
      <c r="N1252" s="143" t="s">
        <v>4659</v>
      </c>
    </row>
    <row r="1253" customFormat="false" ht="15" hidden="false" customHeight="false" outlineLevel="0" collapsed="false">
      <c r="A1253" s="32" t="n">
        <v>44369</v>
      </c>
      <c r="B1253" s="9" t="s">
        <v>4666</v>
      </c>
      <c r="C1253" s="33" t="n">
        <v>400</v>
      </c>
      <c r="D1253" s="72" t="s">
        <v>821</v>
      </c>
      <c r="E1253" s="73" t="s">
        <v>4667</v>
      </c>
      <c r="F1253" s="75" t="s">
        <v>4668</v>
      </c>
      <c r="G1253" s="75" t="s">
        <v>113</v>
      </c>
      <c r="H1253" s="75" t="s">
        <v>2313</v>
      </c>
      <c r="I1253" s="34" t="s">
        <v>80</v>
      </c>
      <c r="J1253" s="7" t="n">
        <v>0.49375</v>
      </c>
      <c r="K1253" s="7" t="n">
        <v>0.620833333333333</v>
      </c>
      <c r="L1253" s="77"/>
      <c r="M1253" s="37" t="s">
        <v>4669</v>
      </c>
    </row>
    <row r="1254" customFormat="false" ht="15" hidden="false" customHeight="false" outlineLevel="0" collapsed="false">
      <c r="A1254" s="32" t="n">
        <v>44369</v>
      </c>
      <c r="B1254" s="9" t="s">
        <v>4670</v>
      </c>
      <c r="C1254" s="33" t="n">
        <v>350</v>
      </c>
      <c r="D1254" s="72" t="s">
        <v>821</v>
      </c>
      <c r="E1254" s="73" t="s">
        <v>4671</v>
      </c>
      <c r="F1254" s="75" t="s">
        <v>4672</v>
      </c>
      <c r="G1254" s="75" t="s">
        <v>187</v>
      </c>
      <c r="H1254" s="75"/>
      <c r="I1254" s="34" t="s">
        <v>72</v>
      </c>
      <c r="J1254" s="7" t="n">
        <v>0.736111111111111</v>
      </c>
      <c r="K1254" s="7" t="n">
        <v>0.736111111111111</v>
      </c>
      <c r="L1254" s="77"/>
      <c r="M1254" s="37" t="s">
        <v>4673</v>
      </c>
      <c r="N1254" s="0" t="s">
        <v>2273</v>
      </c>
    </row>
    <row r="1255" customFormat="false" ht="15" hidden="false" customHeight="false" outlineLevel="0" collapsed="false">
      <c r="A1255" s="32" t="n">
        <v>44369</v>
      </c>
      <c r="B1255" s="9" t="s">
        <v>4674</v>
      </c>
      <c r="C1255" s="33" t="n">
        <v>300</v>
      </c>
      <c r="D1255" s="72" t="s">
        <v>104</v>
      </c>
      <c r="E1255" s="73" t="s">
        <v>4675</v>
      </c>
      <c r="F1255" s="75"/>
      <c r="G1255" s="75" t="s">
        <v>113</v>
      </c>
      <c r="H1255" s="75" t="s">
        <v>2313</v>
      </c>
      <c r="I1255" s="34" t="s">
        <v>80</v>
      </c>
      <c r="J1255" s="7" t="n">
        <v>0.420833333333333</v>
      </c>
      <c r="K1255" s="7" t="n">
        <v>0.420833333333333</v>
      </c>
      <c r="L1255" s="77"/>
      <c r="M1255" s="37" t="s">
        <v>4676</v>
      </c>
    </row>
    <row r="1256" customFormat="false" ht="15" hidden="false" customHeight="false" outlineLevel="0" collapsed="false">
      <c r="A1256" s="32" t="n">
        <v>44369</v>
      </c>
      <c r="B1256" s="9" t="s">
        <v>4677</v>
      </c>
      <c r="C1256" s="33" t="n">
        <v>300</v>
      </c>
      <c r="D1256" s="72" t="s">
        <v>104</v>
      </c>
      <c r="E1256" s="73" t="s">
        <v>4678</v>
      </c>
      <c r="F1256" s="75"/>
      <c r="G1256" s="75" t="s">
        <v>183</v>
      </c>
      <c r="H1256" s="75" t="s">
        <v>2313</v>
      </c>
      <c r="I1256" s="34" t="s">
        <v>80</v>
      </c>
      <c r="J1256" s="7" t="n">
        <v>0.649305555555556</v>
      </c>
      <c r="K1256" s="7" t="n">
        <v>0.709722222222222</v>
      </c>
      <c r="L1256" s="77"/>
      <c r="M1256" s="37" t="s">
        <v>4679</v>
      </c>
    </row>
    <row r="1257" customFormat="false" ht="15" hidden="false" customHeight="false" outlineLevel="0" collapsed="false">
      <c r="A1257" s="32" t="n">
        <v>44370</v>
      </c>
      <c r="B1257" s="9" t="s">
        <v>287</v>
      </c>
      <c r="C1257" s="33" t="n">
        <v>300</v>
      </c>
      <c r="D1257" s="72" t="s">
        <v>181</v>
      </c>
      <c r="E1257" s="73" t="s">
        <v>288</v>
      </c>
      <c r="F1257" s="75"/>
      <c r="G1257" s="75" t="s">
        <v>183</v>
      </c>
      <c r="H1257" s="75" t="s">
        <v>2313</v>
      </c>
      <c r="I1257" s="34" t="s">
        <v>80</v>
      </c>
      <c r="J1257" s="7" t="n">
        <v>0.736111111111111</v>
      </c>
      <c r="K1257" s="7" t="n">
        <v>0.779861111111111</v>
      </c>
      <c r="L1257" s="77"/>
      <c r="M1257" s="37" t="s">
        <v>289</v>
      </c>
    </row>
    <row r="1258" customFormat="false" ht="15" hidden="false" customHeight="false" outlineLevel="0" collapsed="false">
      <c r="A1258" s="32" t="n">
        <v>44370</v>
      </c>
      <c r="B1258" s="9" t="s">
        <v>4685</v>
      </c>
      <c r="C1258" s="33" t="n">
        <v>400</v>
      </c>
      <c r="D1258" s="72" t="s">
        <v>821</v>
      </c>
      <c r="E1258" s="73" t="s">
        <v>4686</v>
      </c>
      <c r="F1258" s="75" t="s">
        <v>4687</v>
      </c>
      <c r="G1258" s="75" t="s">
        <v>113</v>
      </c>
      <c r="H1258" s="75" t="s">
        <v>2313</v>
      </c>
      <c r="I1258" s="34" t="s">
        <v>80</v>
      </c>
      <c r="J1258" s="7" t="n">
        <v>0.685416666666667</v>
      </c>
      <c r="K1258" s="7" t="n">
        <v>0.713194444444444</v>
      </c>
      <c r="L1258" s="77"/>
      <c r="M1258" s="37" t="s">
        <v>4688</v>
      </c>
    </row>
    <row r="1259" customFormat="false" ht="15" hidden="false" customHeight="false" outlineLevel="0" collapsed="false">
      <c r="A1259" s="32" t="n">
        <v>44370</v>
      </c>
      <c r="B1259" s="9" t="s">
        <v>131</v>
      </c>
      <c r="C1259" s="33" t="n">
        <v>500</v>
      </c>
      <c r="D1259" s="72" t="s">
        <v>104</v>
      </c>
      <c r="E1259" s="73" t="s">
        <v>4689</v>
      </c>
      <c r="F1259" s="75"/>
      <c r="G1259" s="75" t="s">
        <v>131</v>
      </c>
      <c r="H1259" s="75" t="s">
        <v>2313</v>
      </c>
      <c r="I1259" s="34" t="s">
        <v>80</v>
      </c>
      <c r="J1259" s="7" t="n">
        <v>0.448611111111111</v>
      </c>
      <c r="K1259" s="7" t="n">
        <v>0.448611111111111</v>
      </c>
      <c r="L1259" s="77"/>
      <c r="M1259" s="37" t="s">
        <v>4690</v>
      </c>
      <c r="N1259" s="0" t="s">
        <v>4693</v>
      </c>
    </row>
    <row r="1260" customFormat="false" ht="15" hidden="false" customHeight="false" outlineLevel="0" collapsed="false">
      <c r="A1260" s="32" t="n">
        <v>44371</v>
      </c>
      <c r="B1260" s="9" t="s">
        <v>4696</v>
      </c>
      <c r="C1260" s="33" t="n">
        <v>300</v>
      </c>
      <c r="D1260" s="72" t="s">
        <v>104</v>
      </c>
      <c r="E1260" s="73" t="s">
        <v>4697</v>
      </c>
      <c r="F1260" s="75"/>
      <c r="G1260" s="75" t="s">
        <v>100</v>
      </c>
      <c r="H1260" s="75" t="s">
        <v>2313</v>
      </c>
      <c r="I1260" s="34" t="s">
        <v>80</v>
      </c>
      <c r="J1260" s="7" t="n">
        <v>0.403472222222222</v>
      </c>
      <c r="K1260" s="7" t="n">
        <v>0.410416666666667</v>
      </c>
      <c r="L1260" s="77"/>
      <c r="M1260" s="37" t="s">
        <v>4698</v>
      </c>
    </row>
    <row r="1261" customFormat="false" ht="15" hidden="false" customHeight="false" outlineLevel="0" collapsed="false">
      <c r="A1261" s="32" t="n">
        <v>44371</v>
      </c>
      <c r="B1261" s="9" t="s">
        <v>4699</v>
      </c>
      <c r="C1261" s="33" t="n">
        <v>300</v>
      </c>
      <c r="D1261" s="72" t="s">
        <v>104</v>
      </c>
      <c r="E1261" s="73" t="s">
        <v>4700</v>
      </c>
      <c r="F1261" s="75" t="s">
        <v>4699</v>
      </c>
      <c r="G1261" s="75" t="s">
        <v>113</v>
      </c>
      <c r="H1261" s="75" t="s">
        <v>2313</v>
      </c>
      <c r="I1261" s="34" t="s">
        <v>80</v>
      </c>
      <c r="J1261" s="7" t="n">
        <v>0.423611111111111</v>
      </c>
      <c r="K1261" s="7" t="n">
        <v>0.465972222222222</v>
      </c>
      <c r="L1261" s="77"/>
      <c r="M1261" s="37" t="s">
        <v>4701</v>
      </c>
      <c r="N1261" s="0" t="s">
        <v>4684</v>
      </c>
    </row>
    <row r="1262" customFormat="false" ht="15" hidden="false" customHeight="false" outlineLevel="0" collapsed="false">
      <c r="A1262" s="32" t="n">
        <v>44371</v>
      </c>
      <c r="B1262" s="9" t="s">
        <v>2976</v>
      </c>
      <c r="C1262" s="33" t="n">
        <v>300</v>
      </c>
      <c r="D1262" s="72" t="s">
        <v>104</v>
      </c>
      <c r="E1262" s="73" t="s">
        <v>3295</v>
      </c>
      <c r="F1262" s="75" t="s">
        <v>4702</v>
      </c>
      <c r="G1262" s="75" t="s">
        <v>159</v>
      </c>
      <c r="H1262" s="75" t="s">
        <v>2313</v>
      </c>
      <c r="I1262" s="34" t="s">
        <v>80</v>
      </c>
      <c r="J1262" s="7" t="n">
        <v>0.654861111111111</v>
      </c>
      <c r="K1262" s="7" t="n">
        <v>0.669444444444444</v>
      </c>
      <c r="L1262" s="77"/>
      <c r="M1262" s="37" t="s">
        <v>3300</v>
      </c>
    </row>
    <row r="1263" customFormat="false" ht="15" hidden="false" customHeight="false" outlineLevel="0" collapsed="false">
      <c r="A1263" s="32" t="n">
        <v>44371</v>
      </c>
      <c r="B1263" s="9" t="s">
        <v>2527</v>
      </c>
      <c r="C1263" s="33" t="n">
        <v>300</v>
      </c>
      <c r="D1263" s="72" t="s">
        <v>104</v>
      </c>
      <c r="E1263" s="73" t="s">
        <v>4703</v>
      </c>
      <c r="F1263" s="75"/>
      <c r="G1263" s="75" t="s">
        <v>183</v>
      </c>
      <c r="H1263" s="75" t="s">
        <v>2313</v>
      </c>
      <c r="I1263" s="34" t="s">
        <v>80</v>
      </c>
      <c r="J1263" s="7" t="n">
        <v>0.688888888888889</v>
      </c>
      <c r="K1263" s="7" t="n">
        <v>0.716666666666667</v>
      </c>
      <c r="L1263" s="77"/>
      <c r="M1263" s="37" t="s">
        <v>4704</v>
      </c>
    </row>
    <row r="1264" customFormat="false" ht="15" hidden="false" customHeight="false" outlineLevel="0" collapsed="false">
      <c r="A1264" s="32" t="n">
        <v>44372</v>
      </c>
      <c r="B1264" s="9" t="s">
        <v>3704</v>
      </c>
      <c r="C1264" s="33" t="n">
        <v>400</v>
      </c>
      <c r="D1264" s="72" t="s">
        <v>104</v>
      </c>
      <c r="E1264" s="73" t="s">
        <v>3705</v>
      </c>
      <c r="F1264" s="75" t="s">
        <v>3706</v>
      </c>
      <c r="G1264" s="75" t="s">
        <v>79</v>
      </c>
      <c r="H1264" s="75" t="s">
        <v>2313</v>
      </c>
      <c r="I1264" s="34" t="s">
        <v>80</v>
      </c>
      <c r="J1264" s="7" t="n">
        <v>0.414583333333333</v>
      </c>
      <c r="K1264" s="7" t="n">
        <v>0.447916666666667</v>
      </c>
      <c r="L1264" s="77"/>
      <c r="M1264" s="37" t="s">
        <v>3707</v>
      </c>
    </row>
    <row r="1265" customFormat="false" ht="15" hidden="false" customHeight="false" outlineLevel="0" collapsed="false">
      <c r="A1265" s="32" t="n">
        <v>44372</v>
      </c>
      <c r="B1265" s="9" t="s">
        <v>1455</v>
      </c>
      <c r="C1265" s="33" t="n">
        <v>400</v>
      </c>
      <c r="D1265" s="72" t="s">
        <v>104</v>
      </c>
      <c r="E1265" s="73" t="s">
        <v>4096</v>
      </c>
      <c r="F1265" s="75"/>
      <c r="G1265" s="75" t="s">
        <v>183</v>
      </c>
      <c r="H1265" s="75" t="s">
        <v>2313</v>
      </c>
      <c r="I1265" s="34" t="s">
        <v>80</v>
      </c>
      <c r="J1265" s="7" t="n">
        <v>0.492361111111111</v>
      </c>
      <c r="K1265" s="7" t="n">
        <v>0.507638888888889</v>
      </c>
      <c r="L1265" s="77"/>
      <c r="M1265" s="37" t="s">
        <v>4097</v>
      </c>
    </row>
    <row r="1266" customFormat="false" ht="15" hidden="false" customHeight="false" outlineLevel="0" collapsed="false">
      <c r="A1266" s="32" t="n">
        <v>44372</v>
      </c>
      <c r="B1266" s="9" t="s">
        <v>4706</v>
      </c>
      <c r="C1266" s="33" t="n">
        <v>300</v>
      </c>
      <c r="D1266" s="72" t="s">
        <v>104</v>
      </c>
      <c r="E1266" s="73" t="s">
        <v>4707</v>
      </c>
      <c r="F1266" s="75"/>
      <c r="G1266" s="75" t="s">
        <v>394</v>
      </c>
      <c r="H1266" s="75" t="s">
        <v>2313</v>
      </c>
      <c r="I1266" s="34" t="s">
        <v>80</v>
      </c>
      <c r="J1266" s="7" t="n">
        <v>0.58125</v>
      </c>
      <c r="K1266" s="7" t="n">
        <v>0.6375</v>
      </c>
      <c r="L1266" s="77"/>
      <c r="M1266" s="37" t="s">
        <v>4708</v>
      </c>
    </row>
    <row r="1267" customFormat="false" ht="15" hidden="false" customHeight="false" outlineLevel="0" collapsed="false">
      <c r="A1267" s="32" t="n">
        <v>44373</v>
      </c>
      <c r="B1267" s="9" t="s">
        <v>4711</v>
      </c>
      <c r="C1267" s="33" t="n">
        <v>300</v>
      </c>
      <c r="D1267" s="72" t="s">
        <v>104</v>
      </c>
      <c r="E1267" s="73" t="s">
        <v>4712</v>
      </c>
      <c r="F1267" s="75"/>
      <c r="G1267" s="75" t="s">
        <v>159</v>
      </c>
      <c r="H1267" s="75"/>
      <c r="I1267" s="34" t="s">
        <v>80</v>
      </c>
      <c r="J1267" s="7" t="n">
        <v>0.36875</v>
      </c>
      <c r="K1267" s="7" t="n">
        <v>0.383333333333333</v>
      </c>
      <c r="L1267" s="77"/>
      <c r="M1267" s="37" t="s">
        <v>4713</v>
      </c>
    </row>
    <row r="1268" customFormat="false" ht="15" hidden="false" customHeight="false" outlineLevel="0" collapsed="false">
      <c r="A1268" s="32" t="n">
        <v>44374</v>
      </c>
      <c r="B1268" s="9" t="s">
        <v>1941</v>
      </c>
      <c r="C1268" s="33" t="n">
        <v>300</v>
      </c>
      <c r="D1268" s="72" t="s">
        <v>104</v>
      </c>
      <c r="E1268" s="73" t="s">
        <v>1942</v>
      </c>
      <c r="F1268" s="75"/>
      <c r="G1268" s="75" t="s">
        <v>159</v>
      </c>
      <c r="H1268" s="75"/>
      <c r="I1268" s="34" t="s">
        <v>80</v>
      </c>
      <c r="J1268" s="7" t="n">
        <v>0.788888888888889</v>
      </c>
      <c r="K1268" s="7" t="n">
        <v>0.803472222222222</v>
      </c>
      <c r="L1268" s="77"/>
      <c r="M1268" s="37" t="s">
        <v>1943</v>
      </c>
    </row>
    <row r="1269" customFormat="false" ht="15" hidden="false" customHeight="false" outlineLevel="0" collapsed="false">
      <c r="A1269" s="32" t="n">
        <v>44374</v>
      </c>
      <c r="B1269" s="9" t="s">
        <v>1476</v>
      </c>
      <c r="C1269" s="157" t="n">
        <v>300</v>
      </c>
      <c r="D1269" s="153" t="s">
        <v>104</v>
      </c>
      <c r="E1269" s="73" t="s">
        <v>1477</v>
      </c>
      <c r="F1269" s="75"/>
      <c r="G1269" s="75" t="s">
        <v>100</v>
      </c>
      <c r="H1269" s="75"/>
      <c r="I1269" s="34" t="s">
        <v>80</v>
      </c>
      <c r="J1269" s="7" t="n">
        <v>0.817361111111111</v>
      </c>
      <c r="K1269" s="7" t="n">
        <v>0.836805555555555</v>
      </c>
      <c r="L1269" s="77"/>
      <c r="M1269" s="37" t="s">
        <v>1478</v>
      </c>
    </row>
    <row r="1270" customFormat="false" ht="15" hidden="false" customHeight="false" outlineLevel="0" collapsed="false">
      <c r="A1270" s="32" t="n">
        <v>44375</v>
      </c>
      <c r="B1270" s="9" t="s">
        <v>4718</v>
      </c>
      <c r="C1270" s="164" t="n">
        <v>370</v>
      </c>
      <c r="D1270" s="144" t="s">
        <v>821</v>
      </c>
      <c r="E1270" s="73" t="s">
        <v>4719</v>
      </c>
      <c r="F1270" s="75" t="s">
        <v>4720</v>
      </c>
      <c r="G1270" s="75" t="s">
        <v>100</v>
      </c>
      <c r="H1270" s="75" t="s">
        <v>2313</v>
      </c>
      <c r="I1270" s="34" t="s">
        <v>80</v>
      </c>
      <c r="J1270" s="7" t="n">
        <v>0.451388888888889</v>
      </c>
      <c r="K1270" s="7" t="n">
        <v>0.468055555555555</v>
      </c>
      <c r="L1270" s="77"/>
      <c r="M1270" s="37" t="s">
        <v>4721</v>
      </c>
    </row>
    <row r="1271" customFormat="false" ht="15" hidden="false" customHeight="false" outlineLevel="0" collapsed="false">
      <c r="A1271" s="32" t="n">
        <v>44376</v>
      </c>
      <c r="B1271" s="9" t="s">
        <v>3647</v>
      </c>
      <c r="C1271" s="164" t="n">
        <v>300</v>
      </c>
      <c r="D1271" s="144" t="s">
        <v>104</v>
      </c>
      <c r="E1271" s="73" t="s">
        <v>4723</v>
      </c>
      <c r="F1271" s="75"/>
      <c r="G1271" s="75" t="s">
        <v>131</v>
      </c>
      <c r="H1271" s="75"/>
      <c r="I1271" s="34" t="s">
        <v>80</v>
      </c>
      <c r="J1271" s="7" t="n">
        <v>0.406944444444444</v>
      </c>
      <c r="K1271" s="7" t="n">
        <v>0.438888888888889</v>
      </c>
      <c r="L1271" s="77"/>
      <c r="M1271" s="37" t="s">
        <v>4724</v>
      </c>
    </row>
    <row r="1272" customFormat="false" ht="15" hidden="false" customHeight="false" outlineLevel="0" collapsed="false">
      <c r="A1272" s="32" t="n">
        <v>44376</v>
      </c>
      <c r="B1272" s="9" t="s">
        <v>1232</v>
      </c>
      <c r="C1272" s="33" t="n">
        <v>300</v>
      </c>
      <c r="D1272" s="72" t="s">
        <v>104</v>
      </c>
      <c r="E1272" s="73" t="s">
        <v>1233</v>
      </c>
      <c r="F1272" s="75"/>
      <c r="G1272" s="75" t="s">
        <v>113</v>
      </c>
      <c r="H1272" s="75"/>
      <c r="I1272" s="34" t="s">
        <v>80</v>
      </c>
      <c r="J1272" s="7" t="n">
        <v>0.450694444444444</v>
      </c>
      <c r="K1272" s="7" t="n">
        <v>0.4875</v>
      </c>
      <c r="L1272" s="77"/>
      <c r="M1272" s="37" t="s">
        <v>1234</v>
      </c>
      <c r="N1272" s="159"/>
    </row>
    <row r="1273" customFormat="false" ht="15" hidden="false" customHeight="false" outlineLevel="0" collapsed="false">
      <c r="A1273" s="32" t="n">
        <v>44376</v>
      </c>
      <c r="B1273" s="9" t="s">
        <v>204</v>
      </c>
      <c r="C1273" s="157" t="n">
        <v>450</v>
      </c>
      <c r="D1273" s="153" t="s">
        <v>104</v>
      </c>
      <c r="E1273" s="73" t="s">
        <v>205</v>
      </c>
      <c r="F1273" s="75" t="s">
        <v>204</v>
      </c>
      <c r="G1273" s="75" t="s">
        <v>79</v>
      </c>
      <c r="H1273" s="75"/>
      <c r="I1273" s="34" t="s">
        <v>80</v>
      </c>
      <c r="J1273" s="7" t="n">
        <v>0.560416666666667</v>
      </c>
      <c r="K1273" s="7" t="n">
        <v>0.647916666666667</v>
      </c>
      <c r="L1273" s="77"/>
      <c r="M1273" s="37" t="s">
        <v>207</v>
      </c>
    </row>
    <row r="1274" customFormat="false" ht="15" hidden="false" customHeight="false" outlineLevel="0" collapsed="false">
      <c r="A1274" s="32" t="n">
        <v>44376</v>
      </c>
      <c r="B1274" s="9" t="s">
        <v>204</v>
      </c>
      <c r="C1274" s="164" t="n">
        <v>450</v>
      </c>
      <c r="D1274" s="144" t="s">
        <v>104</v>
      </c>
      <c r="E1274" s="73" t="s">
        <v>205</v>
      </c>
      <c r="F1274" s="75" t="s">
        <v>204</v>
      </c>
      <c r="G1274" s="75" t="s">
        <v>79</v>
      </c>
      <c r="H1274" s="75"/>
      <c r="I1274" s="34" t="s">
        <v>80</v>
      </c>
      <c r="J1274" s="7" t="n">
        <v>0.868055555555555</v>
      </c>
      <c r="K1274" s="7" t="n">
        <v>0.896527777777778</v>
      </c>
      <c r="L1274" s="77"/>
      <c r="M1274" s="37" t="s">
        <v>207</v>
      </c>
    </row>
    <row r="1275" customFormat="false" ht="15" hidden="false" customHeight="false" outlineLevel="0" collapsed="false">
      <c r="A1275" s="32" t="n">
        <v>44377</v>
      </c>
      <c r="B1275" s="9" t="s">
        <v>4020</v>
      </c>
      <c r="C1275" s="164" t="n">
        <v>500</v>
      </c>
      <c r="D1275" s="144" t="s">
        <v>104</v>
      </c>
      <c r="E1275" s="73" t="s">
        <v>4161</v>
      </c>
      <c r="F1275" s="75" t="s">
        <v>4022</v>
      </c>
      <c r="G1275" s="75" t="s">
        <v>183</v>
      </c>
      <c r="H1275" s="75"/>
      <c r="I1275" s="34" t="s">
        <v>80</v>
      </c>
      <c r="J1275" s="7" t="n">
        <v>0.445833333333333</v>
      </c>
      <c r="K1275" s="7" t="n">
        <v>0.463194444444444</v>
      </c>
      <c r="L1275" s="77"/>
      <c r="M1275" s="37" t="s">
        <v>4162</v>
      </c>
    </row>
    <row r="1276" customFormat="false" ht="15" hidden="false" customHeight="false" outlineLevel="0" collapsed="false">
      <c r="A1276" s="32" t="n">
        <v>44377</v>
      </c>
      <c r="B1276" s="9" t="s">
        <v>1941</v>
      </c>
      <c r="C1276" s="164" t="n">
        <v>300</v>
      </c>
      <c r="D1276" s="144" t="s">
        <v>104</v>
      </c>
      <c r="E1276" s="73" t="s">
        <v>4728</v>
      </c>
      <c r="F1276" s="75"/>
      <c r="G1276" s="75" t="s">
        <v>159</v>
      </c>
      <c r="H1276" s="75"/>
      <c r="I1276" s="34" t="s">
        <v>80</v>
      </c>
      <c r="J1276" s="7" t="n">
        <v>0.597916666666667</v>
      </c>
      <c r="K1276" s="7" t="n">
        <v>0.60625</v>
      </c>
      <c r="L1276" s="77"/>
      <c r="M1276" s="37" t="s">
        <v>4729</v>
      </c>
    </row>
    <row r="1277" customFormat="false" ht="15" hidden="false" customHeight="false" outlineLevel="0" collapsed="false">
      <c r="A1277" s="32" t="n">
        <v>44377</v>
      </c>
      <c r="B1277" s="9" t="s">
        <v>1998</v>
      </c>
      <c r="C1277" s="164" t="n">
        <v>300</v>
      </c>
      <c r="D1277" s="144" t="s">
        <v>104</v>
      </c>
      <c r="E1277" s="73" t="s">
        <v>4730</v>
      </c>
      <c r="F1277" s="75"/>
      <c r="G1277" s="75" t="s">
        <v>85</v>
      </c>
      <c r="H1277" s="75"/>
      <c r="I1277" s="34" t="s">
        <v>80</v>
      </c>
      <c r="J1277" s="7" t="n">
        <v>0.642361111111111</v>
      </c>
      <c r="K1277" s="7" t="n">
        <v>0.664583333333333</v>
      </c>
      <c r="L1277" s="77"/>
      <c r="M1277" s="37" t="s">
        <v>4731</v>
      </c>
    </row>
    <row r="1278" customFormat="false" ht="15" hidden="false" customHeight="false" outlineLevel="0" collapsed="false">
      <c r="A1278" s="32" t="n">
        <v>44377</v>
      </c>
      <c r="B1278" s="9" t="s">
        <v>4733</v>
      </c>
      <c r="C1278" s="157" t="n">
        <v>300</v>
      </c>
      <c r="D1278" s="153" t="s">
        <v>104</v>
      </c>
      <c r="E1278" s="73" t="s">
        <v>4734</v>
      </c>
      <c r="F1278" s="75"/>
      <c r="G1278" s="75" t="s">
        <v>187</v>
      </c>
      <c r="H1278" s="75"/>
      <c r="I1278" s="34" t="s">
        <v>80</v>
      </c>
      <c r="J1278" s="7" t="n">
        <v>0.763194444444444</v>
      </c>
      <c r="K1278" s="7" t="n">
        <v>0.782638888888889</v>
      </c>
      <c r="L1278" s="77"/>
      <c r="M1278" s="37" t="s">
        <v>4735</v>
      </c>
    </row>
    <row r="1279" customFormat="false" ht="15" hidden="false" customHeight="false" outlineLevel="0" collapsed="false">
      <c r="A1279" s="32" t="n">
        <v>44378</v>
      </c>
      <c r="B1279" s="9" t="s">
        <v>2976</v>
      </c>
      <c r="C1279" s="157" t="n">
        <v>250</v>
      </c>
      <c r="D1279" s="153" t="s">
        <v>898</v>
      </c>
      <c r="E1279" s="73" t="s">
        <v>3318</v>
      </c>
      <c r="F1279" s="75"/>
      <c r="G1279" s="75" t="s">
        <v>159</v>
      </c>
      <c r="H1279" s="75"/>
      <c r="I1279" s="34" t="s">
        <v>80</v>
      </c>
      <c r="J1279" s="7" t="n">
        <v>0.559027777777778</v>
      </c>
      <c r="K1279" s="7" t="n">
        <v>0.577083333333333</v>
      </c>
      <c r="L1279" s="77"/>
      <c r="M1279" s="37" t="s">
        <v>3319</v>
      </c>
    </row>
    <row r="1280" customFormat="false" ht="15" hidden="false" customHeight="false" outlineLevel="0" collapsed="false">
      <c r="A1280" s="32" t="n">
        <v>44378</v>
      </c>
      <c r="B1280" s="9" t="s">
        <v>2368</v>
      </c>
      <c r="C1280" s="33" t="n">
        <v>500</v>
      </c>
      <c r="D1280" s="72" t="s">
        <v>821</v>
      </c>
      <c r="E1280" s="73" t="s">
        <v>2369</v>
      </c>
      <c r="F1280" s="75" t="s">
        <v>2370</v>
      </c>
      <c r="G1280" s="75" t="s">
        <v>1227</v>
      </c>
      <c r="H1280" s="75" t="s">
        <v>2313</v>
      </c>
      <c r="I1280" s="34" t="s">
        <v>80</v>
      </c>
      <c r="J1280" s="7" t="n">
        <v>0.610416666666667</v>
      </c>
      <c r="K1280" s="7" t="n">
        <v>0.651388888888889</v>
      </c>
      <c r="L1280" s="77"/>
      <c r="M1280" s="37" t="s">
        <v>2371</v>
      </c>
    </row>
    <row r="1281" customFormat="false" ht="15" hidden="false" customHeight="false" outlineLevel="0" collapsed="false">
      <c r="A1281" s="32" t="n">
        <v>44378</v>
      </c>
      <c r="B1281" s="9" t="s">
        <v>2201</v>
      </c>
      <c r="C1281" s="157" t="n">
        <v>400</v>
      </c>
      <c r="D1281" s="153" t="s">
        <v>104</v>
      </c>
      <c r="E1281" s="73" t="s">
        <v>2885</v>
      </c>
      <c r="F1281" s="75"/>
      <c r="G1281" s="75" t="s">
        <v>113</v>
      </c>
      <c r="H1281" s="75"/>
      <c r="I1281" s="34" t="s">
        <v>80</v>
      </c>
      <c r="J1281" s="7" t="n">
        <v>0.706944444444444</v>
      </c>
      <c r="K1281" s="7" t="n">
        <v>0.725694444444444</v>
      </c>
      <c r="L1281" s="77"/>
      <c r="M1281" s="37" t="s">
        <v>2886</v>
      </c>
    </row>
    <row r="1282" customFormat="false" ht="15" hidden="false" customHeight="false" outlineLevel="0" collapsed="false">
      <c r="A1282" s="32" t="n">
        <v>44379</v>
      </c>
      <c r="B1282" s="9" t="s">
        <v>1089</v>
      </c>
      <c r="C1282" s="33" t="n">
        <v>350</v>
      </c>
      <c r="D1282" s="72" t="s">
        <v>104</v>
      </c>
      <c r="E1282" s="73" t="s">
        <v>4752</v>
      </c>
      <c r="F1282" s="75"/>
      <c r="G1282" s="75" t="s">
        <v>131</v>
      </c>
      <c r="H1282" s="75" t="s">
        <v>2313</v>
      </c>
      <c r="I1282" s="34" t="s">
        <v>80</v>
      </c>
      <c r="J1282" s="7" t="n">
        <v>0.395833333333333</v>
      </c>
      <c r="K1282" s="7" t="n">
        <v>0.421527777777778</v>
      </c>
      <c r="L1282" s="77"/>
      <c r="M1282" s="37" t="s">
        <v>4753</v>
      </c>
    </row>
    <row r="1283" customFormat="false" ht="15" hidden="false" customHeight="false" outlineLevel="0" collapsed="false">
      <c r="A1283" s="32" t="n">
        <v>44379</v>
      </c>
      <c r="B1283" s="9" t="s">
        <v>4020</v>
      </c>
      <c r="C1283" s="164" t="n">
        <v>400</v>
      </c>
      <c r="D1283" s="144" t="s">
        <v>104</v>
      </c>
      <c r="E1283" s="73" t="s">
        <v>4161</v>
      </c>
      <c r="F1283" s="75" t="s">
        <v>4022</v>
      </c>
      <c r="G1283" s="75" t="s">
        <v>183</v>
      </c>
      <c r="H1283" s="75" t="s">
        <v>2313</v>
      </c>
      <c r="I1283" s="34" t="s">
        <v>80</v>
      </c>
      <c r="J1283" s="7" t="n">
        <v>0.516666666666667</v>
      </c>
      <c r="K1283" s="7" t="n">
        <v>0.551388888888889</v>
      </c>
      <c r="L1283" s="77"/>
      <c r="M1283" s="37" t="s">
        <v>4162</v>
      </c>
    </row>
    <row r="1284" customFormat="false" ht="15" hidden="false" customHeight="false" outlineLevel="0" collapsed="false">
      <c r="A1284" s="32" t="n">
        <v>44379</v>
      </c>
      <c r="B1284" s="9" t="s">
        <v>1546</v>
      </c>
      <c r="C1284" s="33" t="n">
        <v>300</v>
      </c>
      <c r="D1284" s="72" t="s">
        <v>104</v>
      </c>
      <c r="E1284" s="73" t="s">
        <v>1580</v>
      </c>
      <c r="F1284" s="75"/>
      <c r="G1284" s="75" t="s">
        <v>100</v>
      </c>
      <c r="H1284" s="75" t="s">
        <v>2313</v>
      </c>
      <c r="I1284" s="34" t="s">
        <v>80</v>
      </c>
      <c r="J1284" s="7" t="n">
        <v>0.783333333333333</v>
      </c>
      <c r="K1284" s="7" t="n">
        <v>0.80625</v>
      </c>
      <c r="L1284" s="77"/>
      <c r="M1284" s="37" t="s">
        <v>1581</v>
      </c>
    </row>
    <row r="1285" customFormat="false" ht="15" hidden="false" customHeight="false" outlineLevel="0" collapsed="false">
      <c r="A1285" s="32" t="n">
        <v>44380</v>
      </c>
      <c r="B1285" s="9" t="s">
        <v>3434</v>
      </c>
      <c r="C1285" s="164" t="n">
        <v>300</v>
      </c>
      <c r="D1285" s="144" t="s">
        <v>821</v>
      </c>
      <c r="E1285" s="73" t="s">
        <v>3435</v>
      </c>
      <c r="F1285" s="75" t="s">
        <v>3436</v>
      </c>
      <c r="G1285" s="75" t="s">
        <v>187</v>
      </c>
      <c r="H1285" s="75" t="s">
        <v>2313</v>
      </c>
      <c r="I1285" s="34" t="s">
        <v>80</v>
      </c>
      <c r="J1285" s="7" t="n">
        <v>0.559027777777778</v>
      </c>
      <c r="K1285" s="7" t="n">
        <v>0.563194444444444</v>
      </c>
      <c r="L1285" s="77"/>
      <c r="M1285" s="37" t="s">
        <v>3955</v>
      </c>
    </row>
    <row r="1286" customFormat="false" ht="15" hidden="false" customHeight="false" outlineLevel="0" collapsed="false">
      <c r="A1286" s="32" t="n">
        <v>44380</v>
      </c>
      <c r="B1286" s="9" t="s">
        <v>4759</v>
      </c>
      <c r="C1286" s="33" t="n">
        <v>340</v>
      </c>
      <c r="D1286" s="72" t="s">
        <v>821</v>
      </c>
      <c r="E1286" s="73" t="s">
        <v>4760</v>
      </c>
      <c r="F1286" s="75" t="s">
        <v>233</v>
      </c>
      <c r="G1286" s="75" t="s">
        <v>100</v>
      </c>
      <c r="H1286" s="75" t="s">
        <v>2313</v>
      </c>
      <c r="I1286" s="34" t="s">
        <v>80</v>
      </c>
      <c r="J1286" s="7" t="n">
        <v>0.579166666666667</v>
      </c>
      <c r="K1286" s="7" t="n">
        <v>0.594444444444444</v>
      </c>
      <c r="L1286" s="77"/>
      <c r="M1286" s="37" t="s">
        <v>4761</v>
      </c>
    </row>
    <row r="1287" customFormat="false" ht="15" hidden="false" customHeight="false" outlineLevel="0" collapsed="false">
      <c r="A1287" s="32" t="n">
        <v>44380</v>
      </c>
      <c r="B1287" s="9" t="s">
        <v>4762</v>
      </c>
      <c r="C1287" s="33" t="n">
        <v>300</v>
      </c>
      <c r="D1287" s="72" t="s">
        <v>104</v>
      </c>
      <c r="E1287" s="73" t="s">
        <v>4763</v>
      </c>
      <c r="F1287" s="75"/>
      <c r="G1287" s="75" t="s">
        <v>79</v>
      </c>
      <c r="H1287" s="75" t="s">
        <v>2313</v>
      </c>
      <c r="I1287" s="34" t="s">
        <v>80</v>
      </c>
      <c r="J1287" s="7" t="n">
        <v>0.382638888888889</v>
      </c>
      <c r="K1287" s="7" t="n">
        <v>0.434027777777778</v>
      </c>
      <c r="L1287" s="77"/>
      <c r="M1287" s="37" t="s">
        <v>4764</v>
      </c>
    </row>
    <row r="1288" customFormat="false" ht="15" hidden="false" customHeight="false" outlineLevel="0" collapsed="false">
      <c r="A1288" s="32" t="n">
        <v>44380</v>
      </c>
      <c r="B1288" s="9" t="s">
        <v>4765</v>
      </c>
      <c r="C1288" s="33" t="n">
        <v>400</v>
      </c>
      <c r="D1288" s="72" t="s">
        <v>104</v>
      </c>
      <c r="E1288" s="73" t="s">
        <v>4766</v>
      </c>
      <c r="F1288" s="75"/>
      <c r="G1288" s="75" t="s">
        <v>876</v>
      </c>
      <c r="H1288" s="75" t="s">
        <v>2313</v>
      </c>
      <c r="I1288" s="34" t="s">
        <v>80</v>
      </c>
      <c r="J1288" s="7" t="n">
        <v>0.483333333333333</v>
      </c>
      <c r="K1288" s="7" t="n">
        <v>0.484027777777778</v>
      </c>
      <c r="L1288" s="77"/>
      <c r="M1288" s="37" t="s">
        <v>4767</v>
      </c>
    </row>
    <row r="1289" customFormat="false" ht="15" hidden="false" customHeight="false" outlineLevel="0" collapsed="false">
      <c r="A1289" s="32" t="n">
        <v>44380</v>
      </c>
      <c r="B1289" s="9" t="s">
        <v>1292</v>
      </c>
      <c r="C1289" s="33" t="n">
        <v>300</v>
      </c>
      <c r="D1289" s="72" t="s">
        <v>104</v>
      </c>
      <c r="E1289" s="73" t="s">
        <v>4768</v>
      </c>
      <c r="F1289" s="75"/>
      <c r="G1289" s="75" t="s">
        <v>100</v>
      </c>
      <c r="H1289" s="75" t="s">
        <v>2313</v>
      </c>
      <c r="I1289" s="34" t="s">
        <v>80</v>
      </c>
      <c r="J1289" s="7" t="n">
        <v>0.648611111111111</v>
      </c>
      <c r="K1289" s="7" t="n">
        <v>0.691666666666667</v>
      </c>
      <c r="L1289" s="77"/>
      <c r="M1289" s="37" t="s">
        <v>4769</v>
      </c>
      <c r="N1289" s="159"/>
      <c r="O1289" s="165"/>
    </row>
    <row r="1290" customFormat="false" ht="15" hidden="false" customHeight="false" outlineLevel="0" collapsed="false">
      <c r="A1290" s="32" t="n">
        <v>44380</v>
      </c>
      <c r="B1290" s="9" t="s">
        <v>1292</v>
      </c>
      <c r="C1290" s="33" t="n">
        <v>300</v>
      </c>
      <c r="D1290" s="72" t="s">
        <v>104</v>
      </c>
      <c r="E1290" s="73" t="s">
        <v>1502</v>
      </c>
      <c r="F1290" s="75"/>
      <c r="G1290" s="75" t="s">
        <v>100</v>
      </c>
      <c r="H1290" s="75" t="s">
        <v>2313</v>
      </c>
      <c r="I1290" s="34" t="s">
        <v>80</v>
      </c>
      <c r="J1290" s="7" t="n">
        <v>0.703472222222222</v>
      </c>
      <c r="K1290" s="7" t="n">
        <v>0.710416666666667</v>
      </c>
      <c r="L1290" s="77"/>
      <c r="M1290" s="37" t="s">
        <v>1503</v>
      </c>
    </row>
    <row r="1291" customFormat="false" ht="15" hidden="false" customHeight="false" outlineLevel="0" collapsed="false">
      <c r="A1291" s="32" t="n">
        <v>44380</v>
      </c>
      <c r="B1291" s="9" t="s">
        <v>1941</v>
      </c>
      <c r="C1291" s="33" t="n">
        <v>300</v>
      </c>
      <c r="D1291" s="72" t="s">
        <v>104</v>
      </c>
      <c r="E1291" s="73" t="s">
        <v>4770</v>
      </c>
      <c r="F1291" s="75"/>
      <c r="G1291" s="75" t="s">
        <v>159</v>
      </c>
      <c r="H1291" s="75" t="s">
        <v>2313</v>
      </c>
      <c r="I1291" s="34" t="s">
        <v>80</v>
      </c>
      <c r="J1291" s="7" t="n">
        <v>0.754861111111111</v>
      </c>
      <c r="K1291" s="7" t="n">
        <v>0.759722222222222</v>
      </c>
      <c r="L1291" s="77"/>
      <c r="M1291" s="37" t="s">
        <v>4771</v>
      </c>
    </row>
    <row r="1292" customFormat="false" ht="15" hidden="false" customHeight="false" outlineLevel="0" collapsed="false">
      <c r="A1292" s="32" t="n">
        <v>44382</v>
      </c>
      <c r="B1292" s="9" t="s">
        <v>3514</v>
      </c>
      <c r="C1292" s="33" t="n">
        <v>300</v>
      </c>
      <c r="D1292" s="72" t="s">
        <v>821</v>
      </c>
      <c r="E1292" s="73" t="s">
        <v>3515</v>
      </c>
      <c r="F1292" s="75" t="s">
        <v>3516</v>
      </c>
      <c r="G1292" s="75" t="s">
        <v>159</v>
      </c>
      <c r="H1292" s="75" t="s">
        <v>2313</v>
      </c>
      <c r="I1292" s="34" t="s">
        <v>80</v>
      </c>
      <c r="J1292" s="7" t="n">
        <v>0.422222222222222</v>
      </c>
      <c r="K1292" s="7" t="n">
        <v>0.457638888888889</v>
      </c>
      <c r="L1292" s="77"/>
      <c r="M1292" s="37" t="s">
        <v>3517</v>
      </c>
    </row>
    <row r="1293" customFormat="false" ht="15" hidden="false" customHeight="false" outlineLevel="0" collapsed="false">
      <c r="A1293" s="32" t="n">
        <v>44382</v>
      </c>
      <c r="B1293" s="9" t="s">
        <v>4776</v>
      </c>
      <c r="C1293" s="33" t="n">
        <v>340</v>
      </c>
      <c r="D1293" s="72" t="s">
        <v>821</v>
      </c>
      <c r="E1293" s="73" t="s">
        <v>4777</v>
      </c>
      <c r="F1293" s="75" t="s">
        <v>4778</v>
      </c>
      <c r="G1293" s="75" t="s">
        <v>159</v>
      </c>
      <c r="H1293" s="75" t="s">
        <v>2313</v>
      </c>
      <c r="I1293" s="34" t="s">
        <v>80</v>
      </c>
      <c r="J1293" s="7" t="n">
        <v>0.5</v>
      </c>
      <c r="K1293" s="7" t="n">
        <v>0.520833333333333</v>
      </c>
      <c r="L1293" s="77"/>
      <c r="M1293" s="37" t="s">
        <v>4779</v>
      </c>
    </row>
    <row r="1294" customFormat="false" ht="15" hidden="false" customHeight="false" outlineLevel="0" collapsed="false">
      <c r="A1294" s="32" t="n">
        <v>44382</v>
      </c>
      <c r="B1294" s="9" t="s">
        <v>2970</v>
      </c>
      <c r="C1294" s="33" t="n">
        <v>340</v>
      </c>
      <c r="D1294" s="72" t="s">
        <v>821</v>
      </c>
      <c r="E1294" s="73" t="s">
        <v>2971</v>
      </c>
      <c r="F1294" s="75" t="s">
        <v>2972</v>
      </c>
      <c r="G1294" s="75" t="s">
        <v>100</v>
      </c>
      <c r="H1294" s="75" t="s">
        <v>2313</v>
      </c>
      <c r="I1294" s="34" t="s">
        <v>80</v>
      </c>
      <c r="J1294" s="7" t="n">
        <v>0.701388888888889</v>
      </c>
      <c r="K1294" s="7" t="n">
        <v>0.73125</v>
      </c>
      <c r="L1294" s="77"/>
      <c r="M1294" s="37" t="s">
        <v>2973</v>
      </c>
    </row>
    <row r="1295" customFormat="false" ht="15" hidden="false" customHeight="false" outlineLevel="0" collapsed="false">
      <c r="A1295" s="32" t="n">
        <v>44382</v>
      </c>
      <c r="B1295" s="9" t="s">
        <v>4781</v>
      </c>
      <c r="C1295" s="33" t="n">
        <v>300</v>
      </c>
      <c r="D1295" s="72" t="s">
        <v>104</v>
      </c>
      <c r="E1295" s="73" t="s">
        <v>4782</v>
      </c>
      <c r="F1295" s="75"/>
      <c r="G1295" s="75" t="s">
        <v>1227</v>
      </c>
      <c r="H1295" s="75" t="s">
        <v>2313</v>
      </c>
      <c r="I1295" s="34" t="s">
        <v>80</v>
      </c>
      <c r="J1295" s="7" t="n">
        <v>0.393055555555556</v>
      </c>
      <c r="K1295" s="7" t="n">
        <v>0.409027777777778</v>
      </c>
      <c r="L1295" s="77"/>
      <c r="M1295" s="37" t="s">
        <v>4783</v>
      </c>
    </row>
    <row r="1296" customFormat="false" ht="15" hidden="false" customHeight="false" outlineLevel="0" collapsed="false">
      <c r="A1296" s="32" t="n">
        <v>44383</v>
      </c>
      <c r="B1296" s="9" t="s">
        <v>4786</v>
      </c>
      <c r="C1296" s="33" t="n">
        <v>350</v>
      </c>
      <c r="D1296" s="72" t="s">
        <v>821</v>
      </c>
      <c r="E1296" s="73" t="s">
        <v>4787</v>
      </c>
      <c r="F1296" s="75" t="s">
        <v>4788</v>
      </c>
      <c r="G1296" s="75" t="s">
        <v>187</v>
      </c>
      <c r="H1296" s="75" t="s">
        <v>2313</v>
      </c>
      <c r="I1296" s="34" t="s">
        <v>80</v>
      </c>
      <c r="J1296" s="7" t="n">
        <v>0.575694444444444</v>
      </c>
      <c r="K1296" s="7" t="n">
        <v>0.581944444444444</v>
      </c>
      <c r="L1296" s="77"/>
      <c r="M1296" s="37" t="s">
        <v>4789</v>
      </c>
      <c r="N1296" s="159"/>
      <c r="O1296" s="165"/>
    </row>
    <row r="1297" customFormat="false" ht="15" hidden="false" customHeight="false" outlineLevel="0" collapsed="false">
      <c r="A1297" s="32" t="n">
        <v>44383</v>
      </c>
      <c r="B1297" s="9" t="s">
        <v>4790</v>
      </c>
      <c r="C1297" s="33" t="n">
        <v>300</v>
      </c>
      <c r="D1297" s="72" t="s">
        <v>104</v>
      </c>
      <c r="E1297" s="73" t="s">
        <v>4791</v>
      </c>
      <c r="F1297" s="75"/>
      <c r="G1297" s="75" t="s">
        <v>159</v>
      </c>
      <c r="H1297" s="75"/>
      <c r="I1297" s="34" t="s">
        <v>80</v>
      </c>
      <c r="J1297" s="7" t="n">
        <v>0.60625</v>
      </c>
      <c r="K1297" s="7" t="n">
        <v>0.615277777777778</v>
      </c>
      <c r="L1297" s="77"/>
      <c r="M1297" s="37" t="s">
        <v>4792</v>
      </c>
      <c r="N1297" s="159"/>
      <c r="O1297" s="165"/>
    </row>
    <row r="1298" customFormat="false" ht="15" hidden="false" customHeight="false" outlineLevel="0" collapsed="false">
      <c r="A1298" s="32" t="n">
        <v>44383</v>
      </c>
      <c r="B1298" s="9" t="s">
        <v>4147</v>
      </c>
      <c r="C1298" s="33" t="n">
        <v>300</v>
      </c>
      <c r="D1298" s="72" t="s">
        <v>104</v>
      </c>
      <c r="E1298" s="73" t="s">
        <v>4793</v>
      </c>
      <c r="F1298" s="75"/>
      <c r="G1298" s="75" t="s">
        <v>183</v>
      </c>
      <c r="H1298" s="75"/>
      <c r="I1298" s="34" t="s">
        <v>80</v>
      </c>
      <c r="J1298" s="7" t="n">
        <v>0.680555555555555</v>
      </c>
      <c r="K1298" s="7" t="n">
        <v>0.682638888888889</v>
      </c>
      <c r="L1298" s="77"/>
      <c r="M1298" s="37" t="s">
        <v>4794</v>
      </c>
      <c r="N1298" s="159"/>
      <c r="O1298" s="165"/>
    </row>
    <row r="1299" customFormat="false" ht="15" hidden="false" customHeight="false" outlineLevel="0" collapsed="false">
      <c r="A1299" s="32" t="n">
        <v>44384</v>
      </c>
      <c r="B1299" s="9" t="s">
        <v>204</v>
      </c>
      <c r="C1299" s="33" t="n">
        <v>450</v>
      </c>
      <c r="D1299" s="72" t="s">
        <v>104</v>
      </c>
      <c r="E1299" s="73" t="s">
        <v>205</v>
      </c>
      <c r="F1299" s="75" t="s">
        <v>204</v>
      </c>
      <c r="G1299" s="75" t="s">
        <v>79</v>
      </c>
      <c r="H1299" s="75"/>
      <c r="I1299" s="34" t="s">
        <v>80</v>
      </c>
      <c r="J1299" s="7" t="n">
        <v>0.0291666666666667</v>
      </c>
      <c r="K1299" s="7" t="n">
        <v>0.0638888888888889</v>
      </c>
      <c r="L1299" s="77"/>
      <c r="M1299" s="37" t="s">
        <v>207</v>
      </c>
      <c r="N1299" s="159" t="s">
        <v>4780</v>
      </c>
      <c r="O1299" s="165"/>
    </row>
    <row r="1300" customFormat="false" ht="15" hidden="false" customHeight="false" outlineLevel="0" collapsed="false">
      <c r="A1300" s="32" t="n">
        <v>44385</v>
      </c>
      <c r="B1300" s="9" t="s">
        <v>4796</v>
      </c>
      <c r="C1300" s="33" t="n">
        <v>430</v>
      </c>
      <c r="D1300" s="72" t="s">
        <v>821</v>
      </c>
      <c r="E1300" s="73" t="s">
        <v>4797</v>
      </c>
      <c r="F1300" s="75" t="s">
        <v>4798</v>
      </c>
      <c r="G1300" s="75" t="s">
        <v>187</v>
      </c>
      <c r="H1300" s="75" t="s">
        <v>2313</v>
      </c>
      <c r="I1300" s="34" t="s">
        <v>80</v>
      </c>
      <c r="J1300" s="7" t="n">
        <v>0.506944444444444</v>
      </c>
      <c r="K1300" s="7" t="n">
        <v>0.548611111111111</v>
      </c>
      <c r="L1300" s="77"/>
      <c r="M1300" s="37" t="s">
        <v>4799</v>
      </c>
      <c r="N1300" s="159"/>
      <c r="O1300" s="165"/>
    </row>
    <row r="1301" customFormat="false" ht="15" hidden="false" customHeight="false" outlineLevel="0" collapsed="false">
      <c r="A1301" s="32" t="n">
        <v>44385</v>
      </c>
      <c r="B1301" s="9" t="s">
        <v>4800</v>
      </c>
      <c r="C1301" s="157" t="n">
        <v>380</v>
      </c>
      <c r="D1301" s="153" t="s">
        <v>821</v>
      </c>
      <c r="E1301" s="73" t="s">
        <v>4801</v>
      </c>
      <c r="F1301" s="75" t="s">
        <v>233</v>
      </c>
      <c r="G1301" s="75" t="s">
        <v>187</v>
      </c>
      <c r="H1301" s="75" t="s">
        <v>2313</v>
      </c>
      <c r="I1301" s="34" t="s">
        <v>80</v>
      </c>
      <c r="J1301" s="7" t="n">
        <v>0.548611111111111</v>
      </c>
      <c r="K1301" s="7" t="n">
        <v>0.5625</v>
      </c>
      <c r="L1301" s="77"/>
      <c r="M1301" s="37" t="s">
        <v>4802</v>
      </c>
    </row>
    <row r="1302" customFormat="false" ht="15" hidden="false" customHeight="false" outlineLevel="0" collapsed="false">
      <c r="A1302" s="32" t="n">
        <v>44386</v>
      </c>
      <c r="B1302" s="9" t="s">
        <v>4803</v>
      </c>
      <c r="C1302" s="157" t="n">
        <v>300</v>
      </c>
      <c r="D1302" s="153" t="s">
        <v>821</v>
      </c>
      <c r="E1302" s="73" t="s">
        <v>4804</v>
      </c>
      <c r="F1302" s="75" t="s">
        <v>4805</v>
      </c>
      <c r="G1302" s="75" t="s">
        <v>187</v>
      </c>
      <c r="H1302" s="75" t="s">
        <v>2313</v>
      </c>
      <c r="I1302" s="34" t="s">
        <v>72</v>
      </c>
      <c r="J1302" s="7" t="n">
        <v>0.721527777777778</v>
      </c>
      <c r="K1302" s="7" t="n">
        <v>0.721527777777778</v>
      </c>
      <c r="L1302" s="77"/>
      <c r="M1302" s="37" t="s">
        <v>4806</v>
      </c>
    </row>
    <row r="1303" customFormat="false" ht="15" hidden="false" customHeight="false" outlineLevel="0" collapsed="false">
      <c r="A1303" s="70" t="n">
        <v>44389</v>
      </c>
      <c r="B1303" s="9" t="s">
        <v>4807</v>
      </c>
      <c r="C1303" s="124" t="n">
        <v>300</v>
      </c>
      <c r="D1303" s="144" t="s">
        <v>821</v>
      </c>
      <c r="E1303" s="73" t="s">
        <v>4808</v>
      </c>
      <c r="F1303" s="75" t="s">
        <v>4809</v>
      </c>
      <c r="G1303" s="75" t="s">
        <v>187</v>
      </c>
      <c r="H1303" s="75" t="s">
        <v>2313</v>
      </c>
      <c r="I1303" s="104" t="s">
        <v>80</v>
      </c>
      <c r="J1303" s="7" t="n">
        <v>0.4875</v>
      </c>
      <c r="K1303" s="7" t="n">
        <v>0.495833333333333</v>
      </c>
      <c r="L1303" s="77"/>
      <c r="M1303" s="78" t="s">
        <v>4810</v>
      </c>
    </row>
    <row r="1304" customFormat="false" ht="15" hidden="false" customHeight="false" outlineLevel="0" collapsed="false">
      <c r="A1304" s="70" t="n">
        <v>44389</v>
      </c>
      <c r="B1304" s="9" t="s">
        <v>423</v>
      </c>
      <c r="C1304" s="33" t="n">
        <v>300</v>
      </c>
      <c r="D1304" s="72" t="s">
        <v>104</v>
      </c>
      <c r="E1304" s="73" t="s">
        <v>4812</v>
      </c>
      <c r="F1304" s="75"/>
      <c r="G1304" s="75" t="s">
        <v>113</v>
      </c>
      <c r="H1304" s="75"/>
      <c r="I1304" s="34" t="s">
        <v>80</v>
      </c>
      <c r="J1304" s="7" t="n">
        <v>0.404166666666667</v>
      </c>
      <c r="K1304" s="7" t="n">
        <v>0.404166666666667</v>
      </c>
      <c r="L1304" s="77"/>
      <c r="M1304" s="37" t="s">
        <v>4813</v>
      </c>
    </row>
    <row r="1305" customFormat="false" ht="15" hidden="false" customHeight="false" outlineLevel="0" collapsed="false">
      <c r="A1305" s="70" t="n">
        <v>44389</v>
      </c>
      <c r="B1305" s="9" t="s">
        <v>4814</v>
      </c>
      <c r="C1305" s="33" t="n">
        <v>300</v>
      </c>
      <c r="D1305" s="72" t="s">
        <v>104</v>
      </c>
      <c r="E1305" s="73" t="s">
        <v>4815</v>
      </c>
      <c r="F1305" s="75"/>
      <c r="G1305" s="75" t="s">
        <v>100</v>
      </c>
      <c r="H1305" s="75"/>
      <c r="I1305" s="34" t="s">
        <v>80</v>
      </c>
      <c r="J1305" s="7" t="n">
        <v>0.538194444444444</v>
      </c>
      <c r="K1305" s="7" t="n">
        <v>0.557638888888889</v>
      </c>
      <c r="L1305" s="77"/>
      <c r="M1305" s="37" t="s">
        <v>4816</v>
      </c>
    </row>
    <row r="1306" customFormat="false" ht="15" hidden="false" customHeight="false" outlineLevel="0" collapsed="false">
      <c r="A1306" s="87" t="n">
        <v>44389</v>
      </c>
      <c r="B1306" s="48" t="s">
        <v>204</v>
      </c>
      <c r="C1306" s="97" t="n">
        <v>450</v>
      </c>
      <c r="D1306" s="50" t="s">
        <v>104</v>
      </c>
      <c r="E1306" s="51" t="s">
        <v>205</v>
      </c>
      <c r="F1306" s="54" t="s">
        <v>204</v>
      </c>
      <c r="G1306" s="54" t="s">
        <v>79</v>
      </c>
      <c r="H1306" s="54"/>
      <c r="I1306" s="151" t="s">
        <v>80</v>
      </c>
      <c r="J1306" s="57" t="n">
        <v>0.734027777777778</v>
      </c>
      <c r="K1306" s="57" t="n">
        <v>0.771527777777778</v>
      </c>
      <c r="L1306" s="58"/>
      <c r="M1306" s="98" t="s">
        <v>207</v>
      </c>
    </row>
    <row r="1307" customFormat="false" ht="15" hidden="false" customHeight="false" outlineLevel="0" collapsed="false">
      <c r="A1307" s="32" t="n">
        <v>44389</v>
      </c>
      <c r="B1307" s="9" t="s">
        <v>68</v>
      </c>
      <c r="C1307" s="157" t="n">
        <v>450</v>
      </c>
      <c r="D1307" s="153" t="s">
        <v>69</v>
      </c>
      <c r="E1307" s="73" t="s">
        <v>70</v>
      </c>
      <c r="F1307" s="75" t="s">
        <v>71</v>
      </c>
      <c r="G1307" s="75" t="s">
        <v>113</v>
      </c>
      <c r="H1307" s="75" t="s">
        <v>2313</v>
      </c>
      <c r="I1307" s="34" t="s">
        <v>80</v>
      </c>
      <c r="J1307" s="7" t="n">
        <v>0.6375</v>
      </c>
      <c r="K1307" s="7" t="n">
        <v>0.647916666666667</v>
      </c>
      <c r="L1307" s="77"/>
      <c r="M1307" s="37" t="s">
        <v>74</v>
      </c>
    </row>
    <row r="1308" customFormat="false" ht="15" hidden="false" customHeight="false" outlineLevel="0" collapsed="false">
      <c r="A1308" s="32" t="n">
        <v>44390</v>
      </c>
      <c r="B1308" s="9" t="s">
        <v>2839</v>
      </c>
      <c r="C1308" s="33" t="n">
        <v>450</v>
      </c>
      <c r="D1308" s="72" t="s">
        <v>104</v>
      </c>
      <c r="E1308" s="73" t="s">
        <v>4141</v>
      </c>
      <c r="F1308" s="75"/>
      <c r="G1308" s="75" t="s">
        <v>131</v>
      </c>
      <c r="H1308" s="75" t="s">
        <v>2313</v>
      </c>
      <c r="I1308" s="34" t="s">
        <v>80</v>
      </c>
      <c r="J1308" s="7" t="n">
        <v>0.355555555555556</v>
      </c>
      <c r="K1308" s="7" t="n">
        <v>0.386111111111111</v>
      </c>
      <c r="L1308" s="77"/>
      <c r="M1308" s="37" t="s">
        <v>4142</v>
      </c>
    </row>
    <row r="1309" customFormat="false" ht="15" hidden="false" customHeight="false" outlineLevel="0" collapsed="false">
      <c r="A1309" s="32" t="n">
        <v>44391</v>
      </c>
      <c r="B1309" s="9" t="s">
        <v>2310</v>
      </c>
      <c r="C1309" s="157" t="n">
        <v>400</v>
      </c>
      <c r="D1309" s="153" t="s">
        <v>821</v>
      </c>
      <c r="E1309" s="73" t="s">
        <v>2311</v>
      </c>
      <c r="F1309" s="75" t="s">
        <v>2312</v>
      </c>
      <c r="G1309" s="75" t="s">
        <v>228</v>
      </c>
      <c r="H1309" s="75" t="s">
        <v>2313</v>
      </c>
      <c r="I1309" s="34" t="s">
        <v>757</v>
      </c>
      <c r="J1309" s="7" t="n">
        <v>0.719444444444444</v>
      </c>
      <c r="K1309" s="7" t="n">
        <v>0.719444444444444</v>
      </c>
      <c r="L1309" s="77"/>
      <c r="M1309" s="37" t="s">
        <v>2314</v>
      </c>
    </row>
    <row r="1310" customFormat="false" ht="15" hidden="false" customHeight="false" outlineLevel="0" collapsed="false">
      <c r="A1310" s="32" t="n">
        <v>44391</v>
      </c>
      <c r="B1310" s="9" t="s">
        <v>1055</v>
      </c>
      <c r="C1310" s="33" t="n">
        <v>500</v>
      </c>
      <c r="D1310" s="72" t="s">
        <v>104</v>
      </c>
      <c r="E1310" s="73" t="s">
        <v>1056</v>
      </c>
      <c r="F1310" s="75"/>
      <c r="G1310" s="75" t="s">
        <v>79</v>
      </c>
      <c r="H1310" s="75"/>
      <c r="I1310" s="34" t="s">
        <v>80</v>
      </c>
      <c r="J1310" s="7" t="n">
        <v>0.507638888888889</v>
      </c>
      <c r="K1310" s="7" t="n">
        <v>0.518055555555556</v>
      </c>
      <c r="L1310" s="77"/>
      <c r="M1310" s="37" t="s">
        <v>1057</v>
      </c>
      <c r="N1310" s="0" t="s">
        <v>4811</v>
      </c>
    </row>
    <row r="1311" customFormat="false" ht="15" hidden="false" customHeight="false" outlineLevel="0" collapsed="false">
      <c r="A1311" s="32" t="n">
        <v>44392</v>
      </c>
      <c r="B1311" s="9" t="s">
        <v>4824</v>
      </c>
      <c r="C1311" s="33" t="n">
        <v>380</v>
      </c>
      <c r="D1311" s="72" t="s">
        <v>821</v>
      </c>
      <c r="E1311" s="73" t="s">
        <v>4825</v>
      </c>
      <c r="F1311" s="75" t="s">
        <v>233</v>
      </c>
      <c r="G1311" s="75" t="s">
        <v>113</v>
      </c>
      <c r="H1311" s="75" t="s">
        <v>2313</v>
      </c>
      <c r="I1311" s="34" t="s">
        <v>757</v>
      </c>
      <c r="J1311" s="7" t="n">
        <v>0.694444444444444</v>
      </c>
      <c r="K1311" s="7" t="n">
        <v>0.694444444444444</v>
      </c>
      <c r="L1311" s="77"/>
      <c r="M1311" s="37" t="s">
        <v>4826</v>
      </c>
    </row>
    <row r="1312" customFormat="false" ht="15" hidden="false" customHeight="false" outlineLevel="0" collapsed="false">
      <c r="A1312" s="32" t="n">
        <v>44393</v>
      </c>
      <c r="B1312" s="9" t="s">
        <v>4827</v>
      </c>
      <c r="C1312" s="164" t="n">
        <v>300</v>
      </c>
      <c r="D1312" s="144" t="s">
        <v>821</v>
      </c>
      <c r="E1312" s="73" t="s">
        <v>4828</v>
      </c>
      <c r="F1312" s="75" t="s">
        <v>233</v>
      </c>
      <c r="G1312" s="75" t="s">
        <v>159</v>
      </c>
      <c r="H1312" s="75" t="s">
        <v>2313</v>
      </c>
      <c r="I1312" s="34" t="s">
        <v>80</v>
      </c>
      <c r="J1312" s="7" t="n">
        <v>0.723611111111111</v>
      </c>
      <c r="K1312" s="7" t="n">
        <v>0.731944444444444</v>
      </c>
      <c r="L1312" s="77"/>
      <c r="M1312" s="37" t="s">
        <v>4829</v>
      </c>
    </row>
    <row r="1313" customFormat="false" ht="15" hidden="false" customHeight="false" outlineLevel="0" collapsed="false">
      <c r="A1313" s="32" t="n">
        <v>44393</v>
      </c>
      <c r="B1313" s="9" t="s">
        <v>4578</v>
      </c>
      <c r="C1313" s="156" t="n">
        <v>300</v>
      </c>
      <c r="D1313" s="137" t="s">
        <v>104</v>
      </c>
      <c r="E1313" s="73" t="s">
        <v>4830</v>
      </c>
      <c r="F1313" s="75"/>
      <c r="G1313" s="75" t="s">
        <v>159</v>
      </c>
      <c r="H1313" s="75"/>
      <c r="I1313" s="34" t="s">
        <v>80</v>
      </c>
      <c r="J1313" s="7" t="n">
        <v>0.449305555555556</v>
      </c>
      <c r="K1313" s="7" t="n">
        <v>0.465277777777778</v>
      </c>
      <c r="L1313" s="77"/>
      <c r="M1313" s="37" t="s">
        <v>4831</v>
      </c>
    </row>
    <row r="1314" customFormat="false" ht="15" hidden="false" customHeight="false" outlineLevel="0" collapsed="false">
      <c r="A1314" s="32" t="n">
        <v>44393</v>
      </c>
      <c r="B1314" s="9" t="s">
        <v>4832</v>
      </c>
      <c r="C1314" s="164" t="n">
        <v>300</v>
      </c>
      <c r="D1314" s="144" t="s">
        <v>104</v>
      </c>
      <c r="E1314" s="73" t="s">
        <v>4833</v>
      </c>
      <c r="F1314" s="75"/>
      <c r="G1314" s="75" t="s">
        <v>159</v>
      </c>
      <c r="H1314" s="75"/>
      <c r="I1314" s="34" t="s">
        <v>80</v>
      </c>
      <c r="J1314" s="7" t="n">
        <v>0.594444444444444</v>
      </c>
      <c r="K1314" s="7" t="n">
        <v>0.595833333333333</v>
      </c>
      <c r="L1314" s="77"/>
      <c r="M1314" s="37" t="s">
        <v>4834</v>
      </c>
    </row>
    <row r="1315" customFormat="false" ht="15" hidden="false" customHeight="false" outlineLevel="0" collapsed="false">
      <c r="A1315" s="47" t="n">
        <v>44393</v>
      </c>
      <c r="B1315" s="79" t="s">
        <v>68</v>
      </c>
      <c r="C1315" s="49" t="n">
        <v>450</v>
      </c>
      <c r="D1315" s="80" t="s">
        <v>69</v>
      </c>
      <c r="E1315" s="81" t="s">
        <v>70</v>
      </c>
      <c r="F1315" s="83" t="s">
        <v>71</v>
      </c>
      <c r="G1315" s="83" t="s">
        <v>113</v>
      </c>
      <c r="H1315" s="83" t="s">
        <v>2313</v>
      </c>
      <c r="I1315" s="103" t="s">
        <v>80</v>
      </c>
      <c r="J1315" s="85" t="n">
        <v>0.611805555555556</v>
      </c>
      <c r="K1315" s="85" t="n">
        <v>0.652083333333333</v>
      </c>
      <c r="L1315" s="86"/>
      <c r="M1315" s="59" t="s">
        <v>74</v>
      </c>
    </row>
    <row r="1316" customFormat="false" ht="15" hidden="false" customHeight="false" outlineLevel="0" collapsed="false">
      <c r="A1316" s="87" t="n">
        <v>44394</v>
      </c>
      <c r="B1316" s="48" t="s">
        <v>1195</v>
      </c>
      <c r="C1316" s="97" t="n">
        <v>300</v>
      </c>
      <c r="D1316" s="50" t="s">
        <v>104</v>
      </c>
      <c r="E1316" s="51" t="s">
        <v>4132</v>
      </c>
      <c r="F1316" s="54"/>
      <c r="G1316" s="54" t="s">
        <v>876</v>
      </c>
      <c r="H1316" s="54"/>
      <c r="I1316" s="151" t="s">
        <v>80</v>
      </c>
      <c r="J1316" s="57" t="n">
        <v>0.486111111111111</v>
      </c>
      <c r="K1316" s="57" t="n">
        <v>0.518055555555556</v>
      </c>
      <c r="L1316" s="58"/>
      <c r="M1316" s="98" t="s">
        <v>4133</v>
      </c>
    </row>
    <row r="1317" customFormat="false" ht="15" hidden="false" customHeight="false" outlineLevel="0" collapsed="false">
      <c r="A1317" s="32" t="n">
        <v>44394</v>
      </c>
      <c r="B1317" s="9" t="s">
        <v>4836</v>
      </c>
      <c r="C1317" s="157" t="n">
        <v>300</v>
      </c>
      <c r="D1317" s="153" t="s">
        <v>104</v>
      </c>
      <c r="E1317" s="73" t="s">
        <v>4837</v>
      </c>
      <c r="F1317" s="75"/>
      <c r="G1317" s="75" t="s">
        <v>113</v>
      </c>
      <c r="H1317" s="75"/>
      <c r="I1317" s="34" t="s">
        <v>80</v>
      </c>
      <c r="J1317" s="7" t="n">
        <v>0.643055555555556</v>
      </c>
      <c r="K1317" s="7" t="n">
        <v>0.647916666666667</v>
      </c>
      <c r="L1317" s="77"/>
      <c r="M1317" s="37" t="s">
        <v>4838</v>
      </c>
    </row>
    <row r="1318" customFormat="false" ht="15" hidden="false" customHeight="false" outlineLevel="0" collapsed="false">
      <c r="A1318" s="32" t="n">
        <v>44396</v>
      </c>
      <c r="B1318" s="9" t="s">
        <v>4841</v>
      </c>
      <c r="C1318" s="157" t="n">
        <v>300</v>
      </c>
      <c r="D1318" s="153" t="s">
        <v>104</v>
      </c>
      <c r="E1318" s="73" t="s">
        <v>4842</v>
      </c>
      <c r="F1318" s="75"/>
      <c r="G1318" s="75" t="s">
        <v>79</v>
      </c>
      <c r="H1318" s="75"/>
      <c r="I1318" s="34" t="s">
        <v>80</v>
      </c>
      <c r="J1318" s="7" t="n">
        <v>0.508333333333333</v>
      </c>
      <c r="K1318" s="7" t="n">
        <v>0.517361111111111</v>
      </c>
      <c r="L1318" s="77"/>
      <c r="M1318" s="37" t="s">
        <v>4843</v>
      </c>
    </row>
    <row r="1319" customFormat="false" ht="15" hidden="false" customHeight="false" outlineLevel="0" collapsed="false">
      <c r="A1319" s="32" t="n">
        <v>44396</v>
      </c>
      <c r="B1319" s="9" t="s">
        <v>2483</v>
      </c>
      <c r="C1319" s="33" t="n">
        <v>300</v>
      </c>
      <c r="D1319" s="72" t="s">
        <v>104</v>
      </c>
      <c r="E1319" s="73" t="s">
        <v>2484</v>
      </c>
      <c r="F1319" s="75"/>
      <c r="G1319" s="75" t="s">
        <v>113</v>
      </c>
      <c r="H1319" s="75"/>
      <c r="I1319" s="34" t="s">
        <v>80</v>
      </c>
      <c r="J1319" s="7" t="n">
        <v>0.527777777777778</v>
      </c>
      <c r="K1319" s="7" t="n">
        <v>0.549305555555556</v>
      </c>
      <c r="L1319" s="77"/>
      <c r="M1319" s="37" t="s">
        <v>4844</v>
      </c>
    </row>
    <row r="1320" customFormat="false" ht="15" hidden="false" customHeight="false" outlineLevel="0" collapsed="false">
      <c r="A1320" s="32" t="n">
        <v>44396</v>
      </c>
      <c r="B1320" s="9" t="s">
        <v>4845</v>
      </c>
      <c r="C1320" s="33" t="n">
        <v>300</v>
      </c>
      <c r="D1320" s="72" t="s">
        <v>104</v>
      </c>
      <c r="E1320" s="73" t="s">
        <v>4846</v>
      </c>
      <c r="F1320" s="75"/>
      <c r="G1320" s="75" t="s">
        <v>394</v>
      </c>
      <c r="H1320" s="75"/>
      <c r="I1320" s="34" t="s">
        <v>80</v>
      </c>
      <c r="J1320" s="7" t="n">
        <v>0.592361111111111</v>
      </c>
      <c r="K1320" s="7" t="n">
        <v>0.607638888888889</v>
      </c>
      <c r="L1320" s="77"/>
      <c r="M1320" s="37" t="s">
        <v>4847</v>
      </c>
    </row>
    <row r="1321" customFormat="false" ht="15" hidden="false" customHeight="false" outlineLevel="0" collapsed="false">
      <c r="A1321" s="32" t="n">
        <v>44396</v>
      </c>
      <c r="B1321" s="9" t="s">
        <v>4848</v>
      </c>
      <c r="C1321" s="33" t="n">
        <v>300</v>
      </c>
      <c r="D1321" s="72" t="s">
        <v>104</v>
      </c>
      <c r="E1321" s="73" t="s">
        <v>4849</v>
      </c>
      <c r="F1321" s="75"/>
      <c r="G1321" s="75" t="s">
        <v>159</v>
      </c>
      <c r="H1321" s="75"/>
      <c r="I1321" s="34" t="s">
        <v>80</v>
      </c>
      <c r="J1321" s="7" t="n">
        <v>0.652083333333333</v>
      </c>
      <c r="K1321" s="7" t="n">
        <v>0.668055555555556</v>
      </c>
      <c r="L1321" s="77"/>
      <c r="M1321" s="37" t="s">
        <v>4850</v>
      </c>
    </row>
    <row r="1322" customFormat="false" ht="15" hidden="false" customHeight="false" outlineLevel="0" collapsed="false">
      <c r="A1322" s="32" t="n">
        <v>44396</v>
      </c>
      <c r="B1322" s="9" t="s">
        <v>204</v>
      </c>
      <c r="C1322" s="157" t="n">
        <v>450</v>
      </c>
      <c r="D1322" s="153" t="s">
        <v>104</v>
      </c>
      <c r="E1322" s="73" t="s">
        <v>205</v>
      </c>
      <c r="F1322" s="75" t="s">
        <v>204</v>
      </c>
      <c r="G1322" s="75" t="s">
        <v>79</v>
      </c>
      <c r="H1322" s="75"/>
      <c r="I1322" s="34" t="s">
        <v>80</v>
      </c>
      <c r="J1322" s="7" t="n">
        <v>0.708333333333333</v>
      </c>
      <c r="K1322" s="7" t="n">
        <v>0.74375</v>
      </c>
      <c r="L1322" s="77"/>
      <c r="M1322" s="37" t="s">
        <v>207</v>
      </c>
    </row>
    <row r="1323" customFormat="false" ht="15" hidden="false" customHeight="false" outlineLevel="0" collapsed="false">
      <c r="A1323" s="32" t="n">
        <v>44397</v>
      </c>
      <c r="B1323" s="9" t="s">
        <v>996</v>
      </c>
      <c r="C1323" s="157" t="n">
        <v>300</v>
      </c>
      <c r="D1323" s="153" t="s">
        <v>104</v>
      </c>
      <c r="E1323" s="73" t="s">
        <v>4853</v>
      </c>
      <c r="F1323" s="75"/>
      <c r="G1323" s="75" t="s">
        <v>100</v>
      </c>
      <c r="H1323" s="75"/>
      <c r="I1323" s="34" t="s">
        <v>80</v>
      </c>
      <c r="J1323" s="7" t="n">
        <v>0.376388888888889</v>
      </c>
      <c r="K1323" s="7" t="n">
        <v>0.378472222222222</v>
      </c>
      <c r="L1323" s="77"/>
      <c r="M1323" s="37" t="s">
        <v>4854</v>
      </c>
    </row>
    <row r="1324" customFormat="false" ht="15" hidden="false" customHeight="false" outlineLevel="0" collapsed="false">
      <c r="A1324" s="32" t="n">
        <v>44397</v>
      </c>
      <c r="B1324" s="9" t="s">
        <v>4855</v>
      </c>
      <c r="C1324" s="157" t="n">
        <v>300</v>
      </c>
      <c r="D1324" s="153" t="s">
        <v>104</v>
      </c>
      <c r="E1324" s="73" t="s">
        <v>4856</v>
      </c>
      <c r="F1324" s="75"/>
      <c r="G1324" s="75" t="s">
        <v>187</v>
      </c>
      <c r="H1324" s="75"/>
      <c r="I1324" s="34" t="s">
        <v>80</v>
      </c>
      <c r="J1324" s="7" t="n">
        <v>0.404166666666667</v>
      </c>
      <c r="K1324" s="7" t="n">
        <v>0.415277777777778</v>
      </c>
      <c r="L1324" s="77"/>
      <c r="M1324" s="37" t="s">
        <v>4857</v>
      </c>
    </row>
    <row r="1325" customFormat="false" ht="15" hidden="false" customHeight="false" outlineLevel="0" collapsed="false">
      <c r="A1325" s="32" t="n">
        <v>44399</v>
      </c>
      <c r="B1325" s="9" t="s">
        <v>4786</v>
      </c>
      <c r="C1325" s="157" t="n">
        <v>350</v>
      </c>
      <c r="D1325" s="153" t="s">
        <v>821</v>
      </c>
      <c r="E1325" s="73" t="s">
        <v>4787</v>
      </c>
      <c r="F1325" s="75" t="s">
        <v>4788</v>
      </c>
      <c r="G1325" s="75" t="s">
        <v>187</v>
      </c>
      <c r="H1325" s="75" t="s">
        <v>2313</v>
      </c>
      <c r="I1325" s="34" t="s">
        <v>72</v>
      </c>
      <c r="J1325" s="7" t="n">
        <v>0.395833333333333</v>
      </c>
      <c r="K1325" s="7" t="n">
        <v>0.395833333333333</v>
      </c>
      <c r="L1325" s="77"/>
      <c r="M1325" s="37" t="s">
        <v>4789</v>
      </c>
    </row>
    <row r="1326" customFormat="false" ht="15" hidden="false" customHeight="false" outlineLevel="0" collapsed="false">
      <c r="A1326" s="32" t="n">
        <v>44405</v>
      </c>
      <c r="B1326" s="9" t="s">
        <v>4860</v>
      </c>
      <c r="C1326" s="157" t="n">
        <v>400</v>
      </c>
      <c r="D1326" s="153" t="s">
        <v>821</v>
      </c>
      <c r="E1326" s="73" t="s">
        <v>4861</v>
      </c>
      <c r="F1326" s="75" t="s">
        <v>4862</v>
      </c>
      <c r="G1326" s="75" t="s">
        <v>183</v>
      </c>
      <c r="H1326" s="75" t="s">
        <v>2313</v>
      </c>
      <c r="I1326" s="34" t="s">
        <v>72</v>
      </c>
      <c r="J1326" s="7" t="n">
        <v>0.615277777777778</v>
      </c>
      <c r="K1326" s="7" t="n">
        <v>0.615277777777778</v>
      </c>
      <c r="L1326" s="77"/>
      <c r="M1326" s="37" t="s">
        <v>4863</v>
      </c>
    </row>
    <row r="1327" customFormat="false" ht="15" hidden="false" customHeight="false" outlineLevel="0" collapsed="false">
      <c r="A1327" s="32" t="n">
        <v>44406</v>
      </c>
      <c r="B1327" s="9" t="s">
        <v>4865</v>
      </c>
      <c r="C1327" s="33" t="n">
        <v>350</v>
      </c>
      <c r="D1327" s="72" t="s">
        <v>821</v>
      </c>
      <c r="E1327" s="73" t="s">
        <v>4866</v>
      </c>
      <c r="F1327" s="75" t="s">
        <v>233</v>
      </c>
      <c r="G1327" s="75" t="s">
        <v>100</v>
      </c>
      <c r="H1327" s="75" t="s">
        <v>2313</v>
      </c>
      <c r="I1327" s="34" t="s">
        <v>72</v>
      </c>
      <c r="J1327" s="7" t="n">
        <v>0.452083333333333</v>
      </c>
      <c r="K1327" s="7" t="n">
        <v>0.452083333333333</v>
      </c>
      <c r="L1327" s="77"/>
      <c r="M1327" s="37" t="s">
        <v>4867</v>
      </c>
    </row>
    <row r="1328" customFormat="false" ht="15" hidden="false" customHeight="false" outlineLevel="0" collapsed="false">
      <c r="A1328" s="32" t="n">
        <v>44406</v>
      </c>
      <c r="B1328" s="9" t="s">
        <v>4868</v>
      </c>
      <c r="C1328" s="157" t="n">
        <v>300</v>
      </c>
      <c r="D1328" s="153" t="s">
        <v>821</v>
      </c>
      <c r="E1328" s="73" t="s">
        <v>4869</v>
      </c>
      <c r="F1328" s="75" t="s">
        <v>4870</v>
      </c>
      <c r="G1328" s="75" t="s">
        <v>159</v>
      </c>
      <c r="H1328" s="75" t="s">
        <v>2313</v>
      </c>
      <c r="I1328" s="34" t="s">
        <v>757</v>
      </c>
      <c r="J1328" s="7" t="n">
        <v>0.474305555555556</v>
      </c>
      <c r="K1328" s="7" t="n">
        <v>0.474305555555556</v>
      </c>
      <c r="L1328" s="77"/>
      <c r="M1328" s="37" t="s">
        <v>4871</v>
      </c>
    </row>
    <row r="1329" customFormat="false" ht="15" hidden="false" customHeight="false" outlineLevel="0" collapsed="false">
      <c r="A1329" s="32" t="n">
        <v>44408</v>
      </c>
      <c r="B1329" s="9" t="s">
        <v>4872</v>
      </c>
      <c r="C1329" s="157" t="n">
        <v>380</v>
      </c>
      <c r="D1329" s="153" t="s">
        <v>821</v>
      </c>
      <c r="E1329" s="73" t="s">
        <v>4873</v>
      </c>
      <c r="F1329" s="75" t="s">
        <v>4874</v>
      </c>
      <c r="G1329" s="75" t="s">
        <v>314</v>
      </c>
      <c r="H1329" s="75" t="s">
        <v>2313</v>
      </c>
      <c r="I1329" s="34" t="s">
        <v>72</v>
      </c>
      <c r="J1329" s="7" t="n">
        <v>0.645833333333333</v>
      </c>
      <c r="K1329" s="7" t="n">
        <v>0.645833333333333</v>
      </c>
      <c r="L1329" s="77"/>
      <c r="M1329" s="37" t="s">
        <v>4875</v>
      </c>
    </row>
    <row r="1330" customFormat="false" ht="15" hidden="false" customHeight="false" outlineLevel="0" collapsed="false">
      <c r="A1330" s="87" t="n">
        <v>44411</v>
      </c>
      <c r="B1330" s="48" t="s">
        <v>2573</v>
      </c>
      <c r="C1330" s="97" t="n">
        <v>450</v>
      </c>
      <c r="D1330" s="50" t="s">
        <v>821</v>
      </c>
      <c r="E1330" s="51" t="s">
        <v>4876</v>
      </c>
      <c r="F1330" s="54" t="s">
        <v>233</v>
      </c>
      <c r="G1330" s="54" t="s">
        <v>314</v>
      </c>
      <c r="H1330" s="54" t="s">
        <v>2313</v>
      </c>
      <c r="I1330" s="151" t="s">
        <v>72</v>
      </c>
      <c r="J1330" s="57" t="n">
        <v>0.626388888888889</v>
      </c>
      <c r="K1330" s="57" t="n">
        <v>0.626388888888889</v>
      </c>
      <c r="L1330" s="58"/>
      <c r="M1330" s="98" t="s">
        <v>4877</v>
      </c>
      <c r="N1330" s="0" t="s">
        <v>4859</v>
      </c>
    </row>
    <row r="1331" customFormat="false" ht="15" hidden="false" customHeight="false" outlineLevel="0" collapsed="false">
      <c r="A1331" s="87" t="n">
        <v>44411</v>
      </c>
      <c r="B1331" s="48" t="s">
        <v>68</v>
      </c>
      <c r="C1331" s="97" t="n">
        <v>450</v>
      </c>
      <c r="D1331" s="50" t="s">
        <v>69</v>
      </c>
      <c r="E1331" s="51" t="s">
        <v>70</v>
      </c>
      <c r="F1331" s="54" t="s">
        <v>71</v>
      </c>
      <c r="G1331" s="54" t="s">
        <v>113</v>
      </c>
      <c r="H1331" s="54" t="s">
        <v>2313</v>
      </c>
      <c r="I1331" s="151" t="s">
        <v>72</v>
      </c>
      <c r="J1331" s="57" t="n">
        <v>0.627083333333333</v>
      </c>
      <c r="K1331" s="57" t="n">
        <v>0.627083333333333</v>
      </c>
      <c r="L1331" s="58"/>
      <c r="M1331" s="98" t="s">
        <v>74</v>
      </c>
      <c r="N1331" s="0" t="s">
        <v>4864</v>
      </c>
    </row>
    <row r="1332" customFormat="false" ht="15" hidden="false" customHeight="false" outlineLevel="0" collapsed="false">
      <c r="A1332" s="32" t="n">
        <v>44412</v>
      </c>
      <c r="B1332" s="9" t="s">
        <v>4878</v>
      </c>
      <c r="C1332" s="71" t="n">
        <v>370</v>
      </c>
      <c r="D1332" s="72" t="s">
        <v>821</v>
      </c>
      <c r="E1332" s="73" t="s">
        <v>4879</v>
      </c>
      <c r="F1332" s="75" t="s">
        <v>4880</v>
      </c>
      <c r="G1332" s="75" t="s">
        <v>183</v>
      </c>
      <c r="H1332" s="75" t="s">
        <v>2313</v>
      </c>
      <c r="I1332" s="34" t="s">
        <v>72</v>
      </c>
      <c r="J1332" s="7" t="n">
        <v>0.429166666666667</v>
      </c>
      <c r="K1332" s="7" t="n">
        <v>0.429166666666667</v>
      </c>
      <c r="L1332" s="77"/>
      <c r="M1332" s="37" t="s">
        <v>4881</v>
      </c>
    </row>
    <row r="1333" customFormat="false" ht="15" hidden="false" customHeight="false" outlineLevel="0" collapsed="false">
      <c r="A1333" s="47" t="n">
        <v>44413</v>
      </c>
      <c r="B1333" s="79" t="s">
        <v>4882</v>
      </c>
      <c r="C1333" s="49" t="n">
        <v>400</v>
      </c>
      <c r="D1333" s="80" t="s">
        <v>821</v>
      </c>
      <c r="E1333" s="81" t="s">
        <v>4883</v>
      </c>
      <c r="F1333" s="83" t="s">
        <v>4884</v>
      </c>
      <c r="G1333" s="83" t="s">
        <v>113</v>
      </c>
      <c r="H1333" s="83"/>
      <c r="I1333" s="103" t="s">
        <v>72</v>
      </c>
      <c r="J1333" s="85" t="n">
        <v>0.572916666666667</v>
      </c>
      <c r="K1333" s="85" t="n">
        <v>0.572916666666667</v>
      </c>
      <c r="L1333" s="86"/>
      <c r="M1333" s="59" t="s">
        <v>4885</v>
      </c>
    </row>
    <row r="1334" customFormat="false" ht="15" hidden="false" customHeight="false" outlineLevel="0" collapsed="false">
      <c r="A1334" s="87" t="n">
        <v>44415</v>
      </c>
      <c r="B1334" s="48" t="s">
        <v>3434</v>
      </c>
      <c r="C1334" s="97" t="n">
        <v>300</v>
      </c>
      <c r="D1334" s="50" t="s">
        <v>821</v>
      </c>
      <c r="E1334" s="51" t="s">
        <v>3435</v>
      </c>
      <c r="F1334" s="54" t="s">
        <v>3436</v>
      </c>
      <c r="G1334" s="54" t="s">
        <v>187</v>
      </c>
      <c r="H1334" s="54" t="s">
        <v>2313</v>
      </c>
      <c r="I1334" s="151" t="s">
        <v>72</v>
      </c>
      <c r="J1334" s="57" t="n">
        <v>0.369444444444444</v>
      </c>
      <c r="K1334" s="57" t="n">
        <v>0.369444444444444</v>
      </c>
      <c r="L1334" s="58"/>
      <c r="M1334" s="98" t="s">
        <v>3955</v>
      </c>
    </row>
    <row r="1335" customFormat="false" ht="15" hidden="false" customHeight="false" outlineLevel="0" collapsed="false">
      <c r="A1335" s="32" t="n">
        <v>44415</v>
      </c>
      <c r="B1335" s="9" t="s">
        <v>2254</v>
      </c>
      <c r="C1335" s="71" t="n">
        <v>300</v>
      </c>
      <c r="D1335" s="72" t="s">
        <v>821</v>
      </c>
      <c r="E1335" s="73" t="s">
        <v>2255</v>
      </c>
      <c r="F1335" s="75" t="s">
        <v>1421</v>
      </c>
      <c r="G1335" s="75" t="s">
        <v>183</v>
      </c>
      <c r="H1335" s="75" t="s">
        <v>2313</v>
      </c>
      <c r="I1335" s="34" t="s">
        <v>72</v>
      </c>
      <c r="J1335" s="7" t="n">
        <v>0.398611111111111</v>
      </c>
      <c r="K1335" s="7" t="n">
        <v>0.398611111111111</v>
      </c>
      <c r="L1335" s="77"/>
      <c r="M1335" s="37" t="s">
        <v>1422</v>
      </c>
    </row>
    <row r="1336" customFormat="false" ht="15" hidden="false" customHeight="false" outlineLevel="0" collapsed="false">
      <c r="A1336" s="47" t="n">
        <v>44417</v>
      </c>
      <c r="B1336" s="79" t="s">
        <v>4886</v>
      </c>
      <c r="C1336" s="49" t="n">
        <v>300</v>
      </c>
      <c r="D1336" s="80" t="s">
        <v>729</v>
      </c>
      <c r="E1336" s="81" t="s">
        <v>4887</v>
      </c>
      <c r="F1336" s="83" t="s">
        <v>4888</v>
      </c>
      <c r="G1336" s="83" t="s">
        <v>159</v>
      </c>
      <c r="H1336" s="83" t="s">
        <v>2313</v>
      </c>
      <c r="I1336" s="103" t="s">
        <v>72</v>
      </c>
      <c r="J1336" s="85" t="n">
        <v>0.647916666666667</v>
      </c>
      <c r="K1336" s="85" t="n">
        <v>0.647916666666667</v>
      </c>
      <c r="L1336" s="86"/>
      <c r="M1336" s="59" t="s">
        <v>4889</v>
      </c>
    </row>
    <row r="1337" customFormat="false" ht="15" hidden="false" customHeight="false" outlineLevel="0" collapsed="false">
      <c r="A1337" s="87" t="n">
        <v>44417</v>
      </c>
      <c r="B1337" s="48" t="s">
        <v>4890</v>
      </c>
      <c r="C1337" s="97" t="n">
        <v>430</v>
      </c>
      <c r="D1337" s="50" t="s">
        <v>729</v>
      </c>
      <c r="E1337" s="51" t="s">
        <v>4891</v>
      </c>
      <c r="F1337" s="54" t="s">
        <v>233</v>
      </c>
      <c r="G1337" s="54" t="s">
        <v>113</v>
      </c>
      <c r="H1337" s="54" t="s">
        <v>2313</v>
      </c>
      <c r="I1337" s="151" t="s">
        <v>72</v>
      </c>
      <c r="J1337" s="57" t="n">
        <v>0.648611111111111</v>
      </c>
      <c r="K1337" s="57" t="n">
        <v>0.648611111111111</v>
      </c>
      <c r="L1337" s="58"/>
      <c r="M1337" s="98" t="s">
        <v>4892</v>
      </c>
    </row>
    <row r="1338" customFormat="false" ht="15" hidden="false" customHeight="false" outlineLevel="0" collapsed="false">
      <c r="A1338" s="87" t="n">
        <v>44418</v>
      </c>
      <c r="B1338" s="48" t="s">
        <v>4893</v>
      </c>
      <c r="C1338" s="97" t="n">
        <v>350</v>
      </c>
      <c r="D1338" s="50" t="s">
        <v>821</v>
      </c>
      <c r="E1338" s="51" t="s">
        <v>4894</v>
      </c>
      <c r="F1338" s="54" t="s">
        <v>4895</v>
      </c>
      <c r="G1338" s="54" t="s">
        <v>1720</v>
      </c>
      <c r="H1338" s="54" t="s">
        <v>2313</v>
      </c>
      <c r="I1338" s="151" t="s">
        <v>72</v>
      </c>
      <c r="J1338" s="57" t="n">
        <v>0.375</v>
      </c>
      <c r="K1338" s="57" t="n">
        <v>0.375</v>
      </c>
      <c r="L1338" s="58"/>
      <c r="M1338" s="98" t="s">
        <v>4896</v>
      </c>
    </row>
    <row r="1339" customFormat="false" ht="15" hidden="false" customHeight="false" outlineLevel="0" collapsed="false">
      <c r="A1339" s="32" t="n">
        <v>44418</v>
      </c>
      <c r="B1339" s="9" t="s">
        <v>4897</v>
      </c>
      <c r="C1339" s="33" t="n">
        <v>430</v>
      </c>
      <c r="D1339" s="72" t="s">
        <v>821</v>
      </c>
      <c r="E1339" s="73" t="s">
        <v>4898</v>
      </c>
      <c r="F1339" s="75" t="s">
        <v>4899</v>
      </c>
      <c r="G1339" s="75" t="s">
        <v>113</v>
      </c>
      <c r="H1339" s="75" t="s">
        <v>2313</v>
      </c>
      <c r="I1339" s="34" t="s">
        <v>72</v>
      </c>
      <c r="J1339" s="7" t="n">
        <v>0.604166666666667</v>
      </c>
      <c r="K1339" s="7" t="n">
        <v>0.604166666666667</v>
      </c>
      <c r="L1339" s="77"/>
      <c r="M1339" s="37" t="s">
        <v>4900</v>
      </c>
    </row>
    <row r="1340" customFormat="false" ht="15" hidden="false" customHeight="false" outlineLevel="0" collapsed="false">
      <c r="A1340" s="47" t="n">
        <v>44418</v>
      </c>
      <c r="B1340" s="79" t="s">
        <v>4901</v>
      </c>
      <c r="C1340" s="49" t="n">
        <v>350</v>
      </c>
      <c r="D1340" s="80" t="s">
        <v>821</v>
      </c>
      <c r="E1340" s="81" t="s">
        <v>4902</v>
      </c>
      <c r="F1340" s="83" t="s">
        <v>233</v>
      </c>
      <c r="G1340" s="83" t="s">
        <v>100</v>
      </c>
      <c r="H1340" s="83" t="s">
        <v>2313</v>
      </c>
      <c r="I1340" s="103" t="s">
        <v>72</v>
      </c>
      <c r="J1340" s="85" t="n">
        <v>0.6875</v>
      </c>
      <c r="K1340" s="85" t="n">
        <v>0.6875</v>
      </c>
      <c r="L1340" s="86"/>
      <c r="M1340" s="59" t="s">
        <v>4903</v>
      </c>
    </row>
    <row r="1341" customFormat="false" ht="15" hidden="false" customHeight="false" outlineLevel="0" collapsed="false">
      <c r="A1341" s="32" t="n">
        <v>44427</v>
      </c>
      <c r="B1341" s="9" t="s">
        <v>4904</v>
      </c>
      <c r="C1341" s="71" t="n">
        <v>360</v>
      </c>
      <c r="D1341" s="72" t="s">
        <v>821</v>
      </c>
      <c r="E1341" s="73" t="s">
        <v>4905</v>
      </c>
      <c r="F1341" s="75" t="s">
        <v>4904</v>
      </c>
      <c r="G1341" s="75" t="s">
        <v>100</v>
      </c>
      <c r="H1341" s="75" t="s">
        <v>2313</v>
      </c>
      <c r="I1341" s="34" t="s">
        <v>72</v>
      </c>
      <c r="J1341" s="7" t="n">
        <v>0.389583333333333</v>
      </c>
      <c r="K1341" s="7" t="n">
        <v>0.389583333333333</v>
      </c>
      <c r="L1341" s="77"/>
      <c r="M1341" s="37" t="s">
        <v>4906</v>
      </c>
    </row>
    <row r="1342" customFormat="false" ht="15" hidden="false" customHeight="false" outlineLevel="0" collapsed="false">
      <c r="A1342" s="47" t="n">
        <v>44427</v>
      </c>
      <c r="B1342" s="79" t="s">
        <v>4907</v>
      </c>
      <c r="C1342" s="49" t="n">
        <v>340</v>
      </c>
      <c r="D1342" s="80" t="s">
        <v>821</v>
      </c>
      <c r="E1342" s="81" t="s">
        <v>4908</v>
      </c>
      <c r="F1342" s="83" t="s">
        <v>4909</v>
      </c>
      <c r="G1342" s="83" t="s">
        <v>100</v>
      </c>
      <c r="H1342" s="83" t="s">
        <v>2313</v>
      </c>
      <c r="I1342" s="103" t="s">
        <v>757</v>
      </c>
      <c r="J1342" s="85" t="n">
        <v>0.427083333333333</v>
      </c>
      <c r="K1342" s="85" t="n">
        <v>0.427083333333333</v>
      </c>
      <c r="L1342" s="86"/>
      <c r="M1342" s="59" t="s">
        <v>4910</v>
      </c>
    </row>
    <row r="1343" customFormat="false" ht="15" hidden="false" customHeight="false" outlineLevel="0" collapsed="false">
      <c r="A1343" s="32" t="n">
        <v>44429</v>
      </c>
      <c r="B1343" s="9" t="s">
        <v>4911</v>
      </c>
      <c r="C1343" s="71" t="n">
        <v>350</v>
      </c>
      <c r="D1343" s="72" t="s">
        <v>821</v>
      </c>
      <c r="E1343" s="73" t="s">
        <v>4912</v>
      </c>
      <c r="F1343" s="75" t="s">
        <v>233</v>
      </c>
      <c r="G1343" s="75" t="s">
        <v>100</v>
      </c>
      <c r="H1343" s="75" t="s">
        <v>2313</v>
      </c>
      <c r="I1343" s="34" t="s">
        <v>72</v>
      </c>
      <c r="J1343" s="7" t="n">
        <v>0.44375</v>
      </c>
      <c r="K1343" s="7" t="n">
        <v>0.44375</v>
      </c>
      <c r="L1343" s="77"/>
      <c r="M1343" s="37" t="s">
        <v>4913</v>
      </c>
    </row>
    <row r="1344" customFormat="false" ht="15" hidden="false" customHeight="false" outlineLevel="0" collapsed="false">
      <c r="A1344" s="32" t="n">
        <v>44429</v>
      </c>
      <c r="B1344" s="9" t="s">
        <v>4915</v>
      </c>
      <c r="C1344" s="71" t="n">
        <v>330</v>
      </c>
      <c r="D1344" s="72" t="s">
        <v>821</v>
      </c>
      <c r="E1344" s="73" t="s">
        <v>4916</v>
      </c>
      <c r="F1344" s="75" t="s">
        <v>4917</v>
      </c>
      <c r="G1344" s="75" t="s">
        <v>187</v>
      </c>
      <c r="H1344" s="75" t="s">
        <v>2313</v>
      </c>
      <c r="I1344" s="34" t="s">
        <v>757</v>
      </c>
      <c r="J1344" s="7" t="n">
        <v>0.460416666666667</v>
      </c>
      <c r="K1344" s="7" t="n">
        <v>0.460416666666667</v>
      </c>
      <c r="L1344" s="77"/>
      <c r="M1344" s="37" t="s">
        <v>4918</v>
      </c>
    </row>
    <row r="1345" customFormat="false" ht="15" hidden="false" customHeight="false" outlineLevel="0" collapsed="false">
      <c r="A1345" s="47" t="n">
        <v>44429</v>
      </c>
      <c r="B1345" s="79" t="s">
        <v>4919</v>
      </c>
      <c r="C1345" s="49" t="n">
        <v>450</v>
      </c>
      <c r="D1345" s="80" t="s">
        <v>821</v>
      </c>
      <c r="E1345" s="81" t="s">
        <v>4920</v>
      </c>
      <c r="F1345" s="83" t="s">
        <v>233</v>
      </c>
      <c r="G1345" s="83" t="s">
        <v>113</v>
      </c>
      <c r="H1345" s="83" t="s">
        <v>2313</v>
      </c>
      <c r="I1345" s="103" t="s">
        <v>757</v>
      </c>
      <c r="J1345" s="85" t="n">
        <v>0.763888888888889</v>
      </c>
      <c r="K1345" s="85" t="n">
        <v>0.763888888888889</v>
      </c>
      <c r="L1345" s="86"/>
      <c r="M1345" s="59" t="s">
        <v>4921</v>
      </c>
    </row>
    <row r="1346" customFormat="false" ht="15" hidden="false" customHeight="false" outlineLevel="0" collapsed="false">
      <c r="A1346" s="32" t="n">
        <v>44431</v>
      </c>
      <c r="B1346" s="9" t="s">
        <v>4911</v>
      </c>
      <c r="C1346" s="71" t="n">
        <v>350</v>
      </c>
      <c r="D1346" s="72" t="s">
        <v>821</v>
      </c>
      <c r="E1346" s="73" t="s">
        <v>4912</v>
      </c>
      <c r="F1346" s="75" t="s">
        <v>233</v>
      </c>
      <c r="G1346" s="75" t="s">
        <v>100</v>
      </c>
      <c r="H1346" s="75" t="s">
        <v>2313</v>
      </c>
      <c r="I1346" s="34" t="s">
        <v>757</v>
      </c>
      <c r="J1346" s="7" t="n">
        <v>0.625</v>
      </c>
      <c r="K1346" s="7" t="n">
        <v>0.625</v>
      </c>
      <c r="L1346" s="77"/>
      <c r="M1346" s="37" t="s">
        <v>4913</v>
      </c>
      <c r="N1346" s="0" t="s">
        <v>4403</v>
      </c>
    </row>
    <row r="1347" customFormat="false" ht="15" hidden="false" customHeight="false" outlineLevel="0" collapsed="false">
      <c r="A1347" s="47" t="n">
        <v>44431</v>
      </c>
      <c r="B1347" s="79" t="s">
        <v>4923</v>
      </c>
      <c r="C1347" s="49" t="n">
        <v>350</v>
      </c>
      <c r="D1347" s="80" t="s">
        <v>821</v>
      </c>
      <c r="E1347" s="81" t="s">
        <v>4924</v>
      </c>
      <c r="F1347" s="83" t="s">
        <v>4925</v>
      </c>
      <c r="G1347" s="83" t="s">
        <v>100</v>
      </c>
      <c r="H1347" s="83" t="s">
        <v>2313</v>
      </c>
      <c r="I1347" s="103" t="s">
        <v>757</v>
      </c>
      <c r="J1347" s="85" t="n">
        <v>0.958333333333333</v>
      </c>
      <c r="K1347" s="85" t="n">
        <v>0.958333333333333</v>
      </c>
      <c r="L1347" s="86"/>
      <c r="M1347" s="59" t="s">
        <v>4926</v>
      </c>
    </row>
    <row r="1348" customFormat="false" ht="15" hidden="false" customHeight="false" outlineLevel="0" collapsed="false">
      <c r="A1348" s="32" t="n">
        <v>44437</v>
      </c>
      <c r="B1348" s="9" t="s">
        <v>4927</v>
      </c>
      <c r="C1348" s="71" t="n">
        <v>350</v>
      </c>
      <c r="D1348" s="72" t="s">
        <v>821</v>
      </c>
      <c r="E1348" s="73" t="s">
        <v>4928</v>
      </c>
      <c r="F1348" s="75" t="s">
        <v>4929</v>
      </c>
      <c r="G1348" s="75" t="s">
        <v>100</v>
      </c>
      <c r="H1348" s="75" t="s">
        <v>2313</v>
      </c>
      <c r="I1348" s="34" t="s">
        <v>757</v>
      </c>
      <c r="J1348" s="7" t="n">
        <v>0.4375</v>
      </c>
      <c r="K1348" s="7" t="n">
        <v>0.4375</v>
      </c>
      <c r="L1348" s="77"/>
      <c r="M1348" s="37" t="s">
        <v>4930</v>
      </c>
      <c r="N1348" s="0" t="s">
        <v>4914</v>
      </c>
    </row>
    <row r="1349" customFormat="false" ht="15" hidden="false" customHeight="false" outlineLevel="0" collapsed="false">
      <c r="A1349" s="32" t="n">
        <v>44437</v>
      </c>
      <c r="B1349" s="9" t="s">
        <v>4931</v>
      </c>
      <c r="C1349" s="71" t="n">
        <v>430</v>
      </c>
      <c r="D1349" s="72" t="s">
        <v>821</v>
      </c>
      <c r="E1349" s="73" t="s">
        <v>4932</v>
      </c>
      <c r="F1349" s="75" t="s">
        <v>4933</v>
      </c>
      <c r="G1349" s="75" t="s">
        <v>113</v>
      </c>
      <c r="H1349" s="75" t="s">
        <v>2313</v>
      </c>
      <c r="I1349" s="34" t="s">
        <v>757</v>
      </c>
      <c r="J1349" s="7" t="n">
        <v>0.604166666666667</v>
      </c>
      <c r="K1349" s="7" t="n">
        <v>0.604166666666667</v>
      </c>
      <c r="L1349" s="77"/>
      <c r="M1349" s="37" t="s">
        <v>4934</v>
      </c>
    </row>
    <row r="1350" customFormat="false" ht="15" hidden="false" customHeight="false" outlineLevel="0" collapsed="false">
      <c r="A1350" s="47" t="n">
        <v>44439</v>
      </c>
      <c r="B1350" s="79" t="s">
        <v>4935</v>
      </c>
      <c r="C1350" s="49" t="n">
        <v>300</v>
      </c>
      <c r="D1350" s="80" t="s">
        <v>821</v>
      </c>
      <c r="E1350" s="81" t="s">
        <v>4936</v>
      </c>
      <c r="F1350" s="83" t="s">
        <v>4937</v>
      </c>
      <c r="G1350" s="83" t="s">
        <v>159</v>
      </c>
      <c r="H1350" s="83" t="s">
        <v>2313</v>
      </c>
      <c r="I1350" s="103" t="s">
        <v>757</v>
      </c>
      <c r="J1350" s="85" t="n">
        <v>0.479861111111111</v>
      </c>
      <c r="K1350" s="85" t="n">
        <v>0.479861111111111</v>
      </c>
      <c r="L1350" s="86"/>
      <c r="M1350" s="59" t="s">
        <v>4938</v>
      </c>
    </row>
    <row r="1351" customFormat="false" ht="15" hidden="false" customHeight="false" outlineLevel="0" collapsed="false">
      <c r="A1351" s="32" t="n">
        <v>44439</v>
      </c>
      <c r="B1351" s="9" t="s">
        <v>4940</v>
      </c>
      <c r="C1351" s="33" t="n">
        <v>350</v>
      </c>
      <c r="D1351" s="72" t="s">
        <v>821</v>
      </c>
      <c r="E1351" s="73" t="s">
        <v>4941</v>
      </c>
      <c r="F1351" s="75" t="s">
        <v>233</v>
      </c>
      <c r="G1351" s="75" t="s">
        <v>100</v>
      </c>
      <c r="H1351" s="75" t="s">
        <v>2313</v>
      </c>
      <c r="I1351" s="34" t="s">
        <v>757</v>
      </c>
      <c r="J1351" s="7" t="n">
        <v>0.890277777777778</v>
      </c>
      <c r="K1351" s="7" t="n">
        <v>0.890277777777778</v>
      </c>
      <c r="L1351" s="77"/>
      <c r="M1351" s="37" t="s">
        <v>4942</v>
      </c>
      <c r="N1351" s="0" t="s">
        <v>4922</v>
      </c>
    </row>
    <row r="1352" customFormat="false" ht="15" hidden="false" customHeight="false" outlineLevel="0" collapsed="false">
      <c r="A1352" s="47" t="n">
        <v>44440</v>
      </c>
      <c r="B1352" s="79" t="s">
        <v>3170</v>
      </c>
      <c r="C1352" s="49" t="n">
        <v>430</v>
      </c>
      <c r="D1352" s="80" t="s">
        <v>821</v>
      </c>
      <c r="E1352" s="81" t="s">
        <v>3171</v>
      </c>
      <c r="F1352" s="83" t="s">
        <v>3172</v>
      </c>
      <c r="G1352" s="83" t="s">
        <v>113</v>
      </c>
      <c r="H1352" s="83" t="s">
        <v>2313</v>
      </c>
      <c r="I1352" s="103" t="s">
        <v>757</v>
      </c>
      <c r="J1352" s="85" t="n">
        <v>0.554166666666667</v>
      </c>
      <c r="K1352" s="85" t="n">
        <v>0.554166666666667</v>
      </c>
      <c r="L1352" s="86"/>
      <c r="M1352" s="59" t="s">
        <v>3173</v>
      </c>
    </row>
    <row r="1353" customFormat="false" ht="15" hidden="false" customHeight="false" outlineLevel="0" collapsed="false">
      <c r="A1353" s="32" t="n">
        <v>44441</v>
      </c>
      <c r="B1353" s="9" t="s">
        <v>4944</v>
      </c>
      <c r="C1353" s="71" t="n">
        <v>350</v>
      </c>
      <c r="D1353" s="72" t="s">
        <v>821</v>
      </c>
      <c r="E1353" s="73" t="s">
        <v>4945</v>
      </c>
      <c r="F1353" s="75" t="s">
        <v>233</v>
      </c>
      <c r="G1353" s="75" t="s">
        <v>159</v>
      </c>
      <c r="H1353" s="75" t="s">
        <v>2313</v>
      </c>
      <c r="I1353" s="34" t="s">
        <v>757</v>
      </c>
      <c r="J1353" s="7" t="n">
        <v>0.555555555555556</v>
      </c>
      <c r="K1353" s="7" t="n">
        <v>0.555555555555556</v>
      </c>
      <c r="L1353" s="77"/>
      <c r="M1353" s="37" t="s">
        <v>4946</v>
      </c>
    </row>
    <row r="1354" customFormat="false" ht="15" hidden="false" customHeight="false" outlineLevel="0" collapsed="false">
      <c r="A1354" s="47" t="n">
        <v>44441</v>
      </c>
      <c r="B1354" s="79" t="s">
        <v>4947</v>
      </c>
      <c r="C1354" s="49" t="n">
        <v>330</v>
      </c>
      <c r="D1354" s="80" t="s">
        <v>821</v>
      </c>
      <c r="E1354" s="81" t="s">
        <v>4948</v>
      </c>
      <c r="F1354" s="83" t="s">
        <v>233</v>
      </c>
      <c r="G1354" s="83" t="s">
        <v>187</v>
      </c>
      <c r="H1354" s="83" t="s">
        <v>2313</v>
      </c>
      <c r="I1354" s="103" t="s">
        <v>757</v>
      </c>
      <c r="J1354" s="85" t="n">
        <v>0.740972222222222</v>
      </c>
      <c r="K1354" s="85" t="n">
        <v>0.740972222222222</v>
      </c>
      <c r="L1354" s="86"/>
      <c r="M1354" s="59" t="s">
        <v>4949</v>
      </c>
    </row>
    <row r="1355" customFormat="false" ht="15" hidden="false" customHeight="false" outlineLevel="0" collapsed="false">
      <c r="A1355" s="32" t="n">
        <v>44444</v>
      </c>
      <c r="B1355" s="9" t="s">
        <v>4950</v>
      </c>
      <c r="C1355" s="71" t="n">
        <v>500</v>
      </c>
      <c r="D1355" s="72" t="s">
        <v>821</v>
      </c>
      <c r="E1355" s="73" t="s">
        <v>4951</v>
      </c>
      <c r="F1355" s="75" t="s">
        <v>233</v>
      </c>
      <c r="G1355" s="75" t="s">
        <v>228</v>
      </c>
      <c r="H1355" s="75" t="s">
        <v>2313</v>
      </c>
      <c r="I1355" s="34" t="s">
        <v>72</v>
      </c>
      <c r="J1355" s="7" t="n">
        <v>0.535416666666667</v>
      </c>
      <c r="K1355" s="7" t="n">
        <v>0.535416666666667</v>
      </c>
      <c r="L1355" s="77"/>
      <c r="M1355" s="37" t="s">
        <v>4952</v>
      </c>
      <c r="N1355" s="0" t="s">
        <v>4939</v>
      </c>
    </row>
    <row r="1356" customFormat="false" ht="15" hidden="false" customHeight="false" outlineLevel="0" collapsed="false">
      <c r="A1356" s="47" t="n">
        <v>44445</v>
      </c>
      <c r="B1356" s="79" t="s">
        <v>4953</v>
      </c>
      <c r="C1356" s="49" t="n">
        <v>370</v>
      </c>
      <c r="D1356" s="80" t="s">
        <v>821</v>
      </c>
      <c r="E1356" s="81" t="s">
        <v>4954</v>
      </c>
      <c r="F1356" s="83" t="s">
        <v>4955</v>
      </c>
      <c r="G1356" s="83" t="s">
        <v>131</v>
      </c>
      <c r="H1356" s="83" t="s">
        <v>2313</v>
      </c>
      <c r="I1356" s="103" t="s">
        <v>757</v>
      </c>
      <c r="J1356" s="85" t="n">
        <v>0.486805555555556</v>
      </c>
      <c r="K1356" s="85" t="n">
        <v>0.486805555555556</v>
      </c>
      <c r="L1356" s="86"/>
      <c r="M1356" s="59" t="s">
        <v>4956</v>
      </c>
    </row>
    <row r="1357" customFormat="false" ht="15" hidden="false" customHeight="false" outlineLevel="0" collapsed="false">
      <c r="A1357" s="87" t="n">
        <v>44445</v>
      </c>
      <c r="B1357" s="48" t="s">
        <v>4957</v>
      </c>
      <c r="C1357" s="97" t="n">
        <v>300</v>
      </c>
      <c r="D1357" s="50" t="s">
        <v>821</v>
      </c>
      <c r="E1357" s="51" t="s">
        <v>4958</v>
      </c>
      <c r="F1357" s="54" t="s">
        <v>233</v>
      </c>
      <c r="G1357" s="54" t="s">
        <v>183</v>
      </c>
      <c r="H1357" s="54" t="s">
        <v>2313</v>
      </c>
      <c r="I1357" s="151" t="s">
        <v>757</v>
      </c>
      <c r="J1357" s="57" t="n">
        <v>0.540277777777778</v>
      </c>
      <c r="K1357" s="57" t="n">
        <v>0.540277777777778</v>
      </c>
      <c r="L1357" s="58"/>
      <c r="M1357" s="98" t="s">
        <v>4959</v>
      </c>
      <c r="N1357" s="0" t="s">
        <v>4943</v>
      </c>
    </row>
    <row r="1358" customFormat="false" ht="15" hidden="false" customHeight="false" outlineLevel="0" collapsed="false">
      <c r="A1358" s="141" t="n">
        <v>44445</v>
      </c>
      <c r="B1358" s="60" t="s">
        <v>4960</v>
      </c>
      <c r="C1358" s="61" t="n">
        <v>400</v>
      </c>
      <c r="D1358" s="62" t="s">
        <v>821</v>
      </c>
      <c r="E1358" s="63" t="s">
        <v>4961</v>
      </c>
      <c r="F1358" s="65" t="s">
        <v>4962</v>
      </c>
      <c r="G1358" s="65" t="s">
        <v>100</v>
      </c>
      <c r="H1358" s="65" t="s">
        <v>2313</v>
      </c>
      <c r="I1358" s="166" t="s">
        <v>757</v>
      </c>
      <c r="J1358" s="67" t="n">
        <v>0.68125</v>
      </c>
      <c r="K1358" s="67" t="n">
        <v>0.68125</v>
      </c>
      <c r="L1358" s="68"/>
      <c r="M1358" s="69" t="s">
        <v>4963</v>
      </c>
    </row>
    <row r="1359" customFormat="false" ht="15" hidden="false" customHeight="false" outlineLevel="0" collapsed="false">
      <c r="A1359" s="47" t="n">
        <v>44446</v>
      </c>
      <c r="B1359" s="79" t="s">
        <v>4950</v>
      </c>
      <c r="C1359" s="49" t="n">
        <v>500</v>
      </c>
      <c r="D1359" s="80" t="s">
        <v>821</v>
      </c>
      <c r="E1359" s="81" t="s">
        <v>4951</v>
      </c>
      <c r="F1359" s="83" t="s">
        <v>233</v>
      </c>
      <c r="G1359" s="83" t="s">
        <v>228</v>
      </c>
      <c r="H1359" s="83" t="s">
        <v>2313</v>
      </c>
      <c r="I1359" s="103" t="s">
        <v>757</v>
      </c>
      <c r="J1359" s="85" t="n">
        <v>0.833333333333333</v>
      </c>
      <c r="K1359" s="85" t="n">
        <v>0.833333333333333</v>
      </c>
      <c r="L1359" s="86"/>
      <c r="M1359" s="59" t="s">
        <v>4952</v>
      </c>
    </row>
    <row r="1360" customFormat="false" ht="15" hidden="false" customHeight="false" outlineLevel="0" collapsed="false">
      <c r="A1360" s="87" t="n">
        <v>44446</v>
      </c>
      <c r="B1360" s="48" t="s">
        <v>4966</v>
      </c>
      <c r="C1360" s="97" t="n">
        <v>400</v>
      </c>
      <c r="D1360" s="50" t="s">
        <v>821</v>
      </c>
      <c r="E1360" s="51" t="s">
        <v>4967</v>
      </c>
      <c r="F1360" s="54" t="s">
        <v>4968</v>
      </c>
      <c r="G1360" s="54" t="s">
        <v>2471</v>
      </c>
      <c r="H1360" s="54" t="s">
        <v>2313</v>
      </c>
      <c r="I1360" s="151" t="s">
        <v>757</v>
      </c>
      <c r="J1360" s="57" t="n">
        <v>0.535416666666667</v>
      </c>
      <c r="K1360" s="57" t="n">
        <v>0.535416666666667</v>
      </c>
      <c r="L1360" s="58"/>
      <c r="M1360" s="98" t="s">
        <v>4969</v>
      </c>
    </row>
    <row r="1361" customFormat="false" ht="15" hidden="false" customHeight="false" outlineLevel="0" collapsed="false">
      <c r="A1361" s="32" t="n">
        <v>44447</v>
      </c>
      <c r="B1361" s="9" t="s">
        <v>4970</v>
      </c>
      <c r="C1361" s="71" t="n">
        <v>380</v>
      </c>
      <c r="D1361" s="72" t="s">
        <v>821</v>
      </c>
      <c r="E1361" s="73" t="s">
        <v>4971</v>
      </c>
      <c r="F1361" s="75" t="s">
        <v>4972</v>
      </c>
      <c r="G1361" s="75" t="s">
        <v>100</v>
      </c>
      <c r="H1361" s="75" t="s">
        <v>2313</v>
      </c>
      <c r="I1361" s="34" t="s">
        <v>757</v>
      </c>
      <c r="J1361" s="7" t="n">
        <v>0.431944444444444</v>
      </c>
      <c r="K1361" s="7" t="n">
        <v>0.431944444444444</v>
      </c>
      <c r="L1361" s="77"/>
      <c r="M1361" s="37" t="s">
        <v>4973</v>
      </c>
    </row>
    <row r="1362" customFormat="false" ht="15" hidden="false" customHeight="false" outlineLevel="0" collapsed="false">
      <c r="A1362" s="32" t="n">
        <v>44448</v>
      </c>
      <c r="B1362" s="9" t="s">
        <v>4974</v>
      </c>
      <c r="C1362" s="71" t="n">
        <v>300</v>
      </c>
      <c r="D1362" s="72" t="s">
        <v>821</v>
      </c>
      <c r="E1362" s="73" t="s">
        <v>4975</v>
      </c>
      <c r="F1362" s="75" t="s">
        <v>4976</v>
      </c>
      <c r="G1362" s="75" t="s">
        <v>183</v>
      </c>
      <c r="H1362" s="75" t="s">
        <v>2313</v>
      </c>
      <c r="I1362" s="34" t="s">
        <v>757</v>
      </c>
      <c r="J1362" s="7" t="n">
        <v>0.708333333333333</v>
      </c>
      <c r="K1362" s="7" t="n">
        <v>0.708333333333333</v>
      </c>
      <c r="L1362" s="77"/>
      <c r="M1362" s="37" t="s">
        <v>4977</v>
      </c>
    </row>
    <row r="1363" customFormat="false" ht="15" hidden="false" customHeight="false" outlineLevel="0" collapsed="false">
      <c r="A1363" s="47" t="n">
        <v>44448</v>
      </c>
      <c r="B1363" s="79" t="s">
        <v>3480</v>
      </c>
      <c r="C1363" s="49" t="n">
        <v>490</v>
      </c>
      <c r="D1363" s="80" t="s">
        <v>821</v>
      </c>
      <c r="E1363" s="81" t="s">
        <v>3481</v>
      </c>
      <c r="F1363" s="83" t="s">
        <v>3482</v>
      </c>
      <c r="G1363" s="83" t="s">
        <v>79</v>
      </c>
      <c r="H1363" s="83" t="s">
        <v>2313</v>
      </c>
      <c r="I1363" s="103" t="s">
        <v>757</v>
      </c>
      <c r="J1363" s="85" t="n">
        <v>0.720138888888889</v>
      </c>
      <c r="K1363" s="85" t="n">
        <v>0.720138888888889</v>
      </c>
      <c r="L1363" s="86"/>
      <c r="M1363" s="59" t="s">
        <v>3483</v>
      </c>
    </row>
    <row r="1364" customFormat="false" ht="15" hidden="false" customHeight="false" outlineLevel="0" collapsed="false">
      <c r="A1364" s="32" t="n">
        <v>44450</v>
      </c>
      <c r="B1364" s="9" t="s">
        <v>4978</v>
      </c>
      <c r="C1364" s="33" t="n">
        <v>490</v>
      </c>
      <c r="D1364" s="72" t="s">
        <v>821</v>
      </c>
      <c r="E1364" s="73" t="s">
        <v>4979</v>
      </c>
      <c r="F1364" s="75" t="s">
        <v>4980</v>
      </c>
      <c r="G1364" s="75" t="s">
        <v>1720</v>
      </c>
      <c r="H1364" s="75" t="s">
        <v>2313</v>
      </c>
      <c r="I1364" s="34" t="s">
        <v>80</v>
      </c>
      <c r="J1364" s="7" t="n">
        <v>0.416666666666667</v>
      </c>
      <c r="K1364" s="7" t="n">
        <v>0.416666666666667</v>
      </c>
      <c r="L1364" s="77"/>
      <c r="M1364" s="37" t="s">
        <v>4981</v>
      </c>
      <c r="N1364" s="0" t="s">
        <v>4965</v>
      </c>
    </row>
    <row r="1365" customFormat="false" ht="15" hidden="false" customHeight="false" outlineLevel="0" collapsed="false">
      <c r="A1365" s="47" t="n">
        <v>44453</v>
      </c>
      <c r="B1365" s="79" t="s">
        <v>4984</v>
      </c>
      <c r="C1365" s="49" t="n">
        <v>400</v>
      </c>
      <c r="D1365" s="80" t="s">
        <v>821</v>
      </c>
      <c r="E1365" s="81" t="s">
        <v>4985</v>
      </c>
      <c r="F1365" s="83" t="s">
        <v>233</v>
      </c>
      <c r="G1365" s="83" t="s">
        <v>100</v>
      </c>
      <c r="H1365" s="83"/>
      <c r="I1365" s="103" t="s">
        <v>72</v>
      </c>
      <c r="J1365" s="85" t="n">
        <v>0.699305555555556</v>
      </c>
      <c r="K1365" s="85" t="n">
        <v>0.699305555555556</v>
      </c>
      <c r="L1365" s="86"/>
      <c r="M1365" s="59" t="s">
        <v>4986</v>
      </c>
    </row>
    <row r="1366" customFormat="false" ht="15" hidden="false" customHeight="false" outlineLevel="0" collapsed="false">
      <c r="A1366" s="87" t="n">
        <v>44455</v>
      </c>
      <c r="B1366" s="48" t="s">
        <v>4987</v>
      </c>
      <c r="C1366" s="97" t="n">
        <v>400</v>
      </c>
      <c r="D1366" s="50" t="s">
        <v>821</v>
      </c>
      <c r="E1366" s="51" t="s">
        <v>4988</v>
      </c>
      <c r="F1366" s="54" t="s">
        <v>4989</v>
      </c>
      <c r="G1366" s="54" t="s">
        <v>100</v>
      </c>
      <c r="H1366" s="54" t="s">
        <v>2313</v>
      </c>
      <c r="I1366" s="151" t="s">
        <v>80</v>
      </c>
      <c r="J1366" s="57" t="n">
        <v>0.45625</v>
      </c>
      <c r="K1366" s="57" t="n">
        <v>0.476388888888889</v>
      </c>
      <c r="L1366" s="58"/>
      <c r="M1366" s="98" t="s">
        <v>4990</v>
      </c>
    </row>
    <row r="1367" customFormat="false" ht="15" hidden="false" customHeight="false" outlineLevel="0" collapsed="false">
      <c r="A1367" s="32" t="n">
        <v>44455</v>
      </c>
      <c r="B1367" s="9" t="s">
        <v>4991</v>
      </c>
      <c r="C1367" s="71" t="n">
        <v>430</v>
      </c>
      <c r="D1367" s="72" t="s">
        <v>821</v>
      </c>
      <c r="E1367" s="73" t="s">
        <v>4992</v>
      </c>
      <c r="F1367" s="75" t="s">
        <v>4993</v>
      </c>
      <c r="G1367" s="75" t="s">
        <v>1227</v>
      </c>
      <c r="H1367" s="75" t="s">
        <v>2313</v>
      </c>
      <c r="I1367" s="34" t="s">
        <v>80</v>
      </c>
      <c r="J1367" s="7" t="n">
        <v>0.647916666666667</v>
      </c>
      <c r="K1367" s="7" t="n">
        <v>0.678472222222222</v>
      </c>
      <c r="L1367" s="77"/>
      <c r="M1367" s="37" t="s">
        <v>4994</v>
      </c>
    </row>
    <row r="1368" customFormat="false" ht="15" hidden="false" customHeight="false" outlineLevel="0" collapsed="false">
      <c r="A1368" s="47" t="n">
        <v>44455</v>
      </c>
      <c r="B1368" s="79" t="s">
        <v>4995</v>
      </c>
      <c r="C1368" s="49" t="n">
        <v>460</v>
      </c>
      <c r="D1368" s="80" t="s">
        <v>821</v>
      </c>
      <c r="E1368" s="81" t="s">
        <v>4996</v>
      </c>
      <c r="F1368" s="83" t="s">
        <v>4997</v>
      </c>
      <c r="G1368" s="83" t="s">
        <v>113</v>
      </c>
      <c r="H1368" s="83" t="s">
        <v>2313</v>
      </c>
      <c r="I1368" s="103" t="s">
        <v>80</v>
      </c>
      <c r="J1368" s="85" t="n">
        <v>0.885416666666667</v>
      </c>
      <c r="K1368" s="85" t="n">
        <v>0.913888888888889</v>
      </c>
      <c r="L1368" s="86"/>
      <c r="M1368" s="59" t="s">
        <v>4998</v>
      </c>
    </row>
    <row r="1369" customFormat="false" ht="15" hidden="false" customHeight="false" outlineLevel="0" collapsed="false">
      <c r="A1369" s="87" t="n">
        <v>44456</v>
      </c>
      <c r="B1369" s="48" t="s">
        <v>5000</v>
      </c>
      <c r="C1369" s="97" t="n">
        <v>350</v>
      </c>
      <c r="D1369" s="50" t="s">
        <v>821</v>
      </c>
      <c r="E1369" s="51" t="s">
        <v>5001</v>
      </c>
      <c r="F1369" s="54" t="s">
        <v>5002</v>
      </c>
      <c r="G1369" s="54" t="s">
        <v>159</v>
      </c>
      <c r="H1369" s="54" t="s">
        <v>2313</v>
      </c>
      <c r="I1369" s="151" t="s">
        <v>80</v>
      </c>
      <c r="J1369" s="57" t="n">
        <v>0.6625</v>
      </c>
      <c r="K1369" s="57" t="n">
        <v>0.68125</v>
      </c>
      <c r="L1369" s="58"/>
      <c r="M1369" s="98" t="s">
        <v>5003</v>
      </c>
      <c r="N1369" s="0" t="s">
        <v>3199</v>
      </c>
    </row>
    <row r="1370" customFormat="false" ht="15" hidden="false" customHeight="false" outlineLevel="0" collapsed="false">
      <c r="A1370" s="87" t="n">
        <v>44456</v>
      </c>
      <c r="B1370" s="48" t="s">
        <v>5004</v>
      </c>
      <c r="C1370" s="97" t="n">
        <v>350</v>
      </c>
      <c r="D1370" s="50" t="s">
        <v>821</v>
      </c>
      <c r="E1370" s="51" t="s">
        <v>5005</v>
      </c>
      <c r="F1370" s="54" t="s">
        <v>233</v>
      </c>
      <c r="G1370" s="54" t="s">
        <v>187</v>
      </c>
      <c r="H1370" s="54" t="s">
        <v>2313</v>
      </c>
      <c r="I1370" s="151" t="s">
        <v>80</v>
      </c>
      <c r="J1370" s="57" t="n">
        <v>0.736111111111111</v>
      </c>
      <c r="K1370" s="57" t="n">
        <v>0.757638888888889</v>
      </c>
      <c r="L1370" s="58"/>
      <c r="M1370" s="98" t="s">
        <v>5006</v>
      </c>
    </row>
    <row r="1371" customFormat="false" ht="15" hidden="false" customHeight="false" outlineLevel="0" collapsed="false">
      <c r="A1371" s="70" t="n">
        <v>44456</v>
      </c>
      <c r="B1371" s="9" t="s">
        <v>1563</v>
      </c>
      <c r="C1371" s="120" t="n">
        <v>400</v>
      </c>
      <c r="D1371" s="137" t="s">
        <v>104</v>
      </c>
      <c r="E1371" s="73" t="s">
        <v>5007</v>
      </c>
      <c r="F1371" s="75"/>
      <c r="G1371" s="75" t="s">
        <v>100</v>
      </c>
      <c r="H1371" s="75" t="s">
        <v>2313</v>
      </c>
      <c r="I1371" s="104" t="s">
        <v>80</v>
      </c>
      <c r="J1371" s="7" t="n">
        <v>0.474305555555556</v>
      </c>
      <c r="K1371" s="7" t="n">
        <v>0.510416666666667</v>
      </c>
      <c r="L1371" s="77"/>
      <c r="M1371" s="78" t="s">
        <v>5008</v>
      </c>
    </row>
    <row r="1372" customFormat="false" ht="15" hidden="false" customHeight="false" outlineLevel="0" collapsed="false">
      <c r="A1372" s="32" t="n">
        <v>44456</v>
      </c>
      <c r="B1372" s="9" t="s">
        <v>5009</v>
      </c>
      <c r="C1372" s="156" t="n">
        <v>300</v>
      </c>
      <c r="D1372" s="137" t="s">
        <v>104</v>
      </c>
      <c r="E1372" s="73" t="s">
        <v>5010</v>
      </c>
      <c r="F1372" s="75"/>
      <c r="G1372" s="75" t="s">
        <v>100</v>
      </c>
      <c r="H1372" s="75" t="s">
        <v>2313</v>
      </c>
      <c r="I1372" s="34" t="s">
        <v>80</v>
      </c>
      <c r="J1372" s="7" t="n">
        <v>0.522916666666667</v>
      </c>
      <c r="K1372" s="7" t="n">
        <v>0.535416666666667</v>
      </c>
      <c r="L1372" s="77"/>
      <c r="M1372" s="37" t="s">
        <v>5011</v>
      </c>
    </row>
    <row r="1373" customFormat="false" ht="15" hidden="false" customHeight="false" outlineLevel="0" collapsed="false">
      <c r="A1373" s="70" t="n">
        <v>44457</v>
      </c>
      <c r="B1373" s="9" t="s">
        <v>5012</v>
      </c>
      <c r="C1373" s="120" t="n">
        <v>300</v>
      </c>
      <c r="D1373" s="137" t="s">
        <v>104</v>
      </c>
      <c r="E1373" s="73" t="s">
        <v>5013</v>
      </c>
      <c r="F1373" s="75"/>
      <c r="G1373" s="75" t="s">
        <v>100</v>
      </c>
      <c r="H1373" s="75" t="s">
        <v>2313</v>
      </c>
      <c r="I1373" s="104" t="s">
        <v>80</v>
      </c>
      <c r="J1373" s="7" t="n">
        <v>0.378472222222222</v>
      </c>
      <c r="K1373" s="7" t="n">
        <v>0.4</v>
      </c>
      <c r="L1373" s="77"/>
      <c r="M1373" s="78" t="s">
        <v>5014</v>
      </c>
    </row>
    <row r="1374" customFormat="false" ht="15" hidden="false" customHeight="false" outlineLevel="0" collapsed="false">
      <c r="A1374" s="32" t="n">
        <v>44457</v>
      </c>
      <c r="B1374" s="9" t="s">
        <v>1670</v>
      </c>
      <c r="C1374" s="120" t="n">
        <v>350</v>
      </c>
      <c r="D1374" s="137" t="s">
        <v>104</v>
      </c>
      <c r="E1374" s="73" t="s">
        <v>2787</v>
      </c>
      <c r="F1374" s="75" t="s">
        <v>1672</v>
      </c>
      <c r="G1374" s="75" t="s">
        <v>131</v>
      </c>
      <c r="H1374" s="75" t="s">
        <v>2313</v>
      </c>
      <c r="I1374" s="34" t="s">
        <v>80</v>
      </c>
      <c r="J1374" s="7" t="n">
        <v>0.445833333333333</v>
      </c>
      <c r="K1374" s="7" t="n">
        <v>0.49375</v>
      </c>
      <c r="L1374" s="77"/>
      <c r="M1374" s="37" t="s">
        <v>2788</v>
      </c>
    </row>
    <row r="1375" customFormat="false" ht="15" hidden="false" customHeight="false" outlineLevel="0" collapsed="false">
      <c r="A1375" s="32" t="n">
        <v>44458</v>
      </c>
      <c r="B1375" s="9" t="s">
        <v>204</v>
      </c>
      <c r="C1375" s="120" t="n">
        <v>500</v>
      </c>
      <c r="D1375" s="137" t="s">
        <v>104</v>
      </c>
      <c r="E1375" s="73" t="s">
        <v>205</v>
      </c>
      <c r="F1375" s="75" t="s">
        <v>204</v>
      </c>
      <c r="G1375" s="75" t="s">
        <v>79</v>
      </c>
      <c r="H1375" s="75" t="s">
        <v>2313</v>
      </c>
      <c r="I1375" s="34" t="s">
        <v>80</v>
      </c>
      <c r="J1375" s="7" t="n">
        <v>0.599305555555556</v>
      </c>
      <c r="K1375" s="7" t="n">
        <v>0.631944444444444</v>
      </c>
      <c r="L1375" s="77"/>
      <c r="M1375" s="37" t="s">
        <v>207</v>
      </c>
    </row>
    <row r="1376" customFormat="false" ht="15" hidden="false" customHeight="false" outlineLevel="0" collapsed="false">
      <c r="A1376" s="32" t="n">
        <v>44459</v>
      </c>
      <c r="B1376" s="9" t="s">
        <v>5016</v>
      </c>
      <c r="C1376" s="120" t="n">
        <v>300</v>
      </c>
      <c r="D1376" s="137" t="s">
        <v>104</v>
      </c>
      <c r="E1376" s="73" t="s">
        <v>5017</v>
      </c>
      <c r="F1376" s="75"/>
      <c r="G1376" s="75" t="s">
        <v>159</v>
      </c>
      <c r="H1376" s="75" t="s">
        <v>2313</v>
      </c>
      <c r="I1376" s="34" t="s">
        <v>80</v>
      </c>
      <c r="J1376" s="7" t="n">
        <v>0.336805555555556</v>
      </c>
      <c r="K1376" s="7" t="n">
        <v>0.352083333333333</v>
      </c>
      <c r="L1376" s="77"/>
      <c r="M1376" s="37" t="s">
        <v>5018</v>
      </c>
    </row>
    <row r="1377" customFormat="false" ht="15" hidden="false" customHeight="false" outlineLevel="0" collapsed="false">
      <c r="A1377" s="32" t="n">
        <v>44459</v>
      </c>
      <c r="B1377" s="9" t="s">
        <v>1727</v>
      </c>
      <c r="C1377" s="120" t="n">
        <v>350</v>
      </c>
      <c r="D1377" s="137" t="s">
        <v>104</v>
      </c>
      <c r="E1377" s="73" t="s">
        <v>1728</v>
      </c>
      <c r="F1377" s="75"/>
      <c r="G1377" s="75" t="s">
        <v>100</v>
      </c>
      <c r="H1377" s="75" t="s">
        <v>2313</v>
      </c>
      <c r="I1377" s="34" t="s">
        <v>80</v>
      </c>
      <c r="J1377" s="7" t="n">
        <v>0.746527777777778</v>
      </c>
      <c r="K1377" s="7" t="n">
        <v>0.747222222222222</v>
      </c>
      <c r="L1377" s="77"/>
      <c r="M1377" s="37" t="s">
        <v>1729</v>
      </c>
    </row>
    <row r="1378" customFormat="false" ht="15" hidden="false" customHeight="false" outlineLevel="0" collapsed="false">
      <c r="A1378" s="32" t="n">
        <v>44460</v>
      </c>
      <c r="B1378" s="9" t="s">
        <v>2609</v>
      </c>
      <c r="C1378" s="120" t="n">
        <v>450</v>
      </c>
      <c r="D1378" s="137" t="s">
        <v>104</v>
      </c>
      <c r="E1378" s="73" t="s">
        <v>2610</v>
      </c>
      <c r="F1378" s="75" t="s">
        <v>2609</v>
      </c>
      <c r="G1378" s="75" t="s">
        <v>187</v>
      </c>
      <c r="H1378" s="75" t="s">
        <v>2313</v>
      </c>
      <c r="I1378" s="34" t="s">
        <v>80</v>
      </c>
      <c r="J1378" s="7" t="n">
        <v>0.79375</v>
      </c>
      <c r="K1378" s="7" t="n">
        <v>0.808333333333333</v>
      </c>
      <c r="L1378" s="77"/>
      <c r="M1378" s="37" t="s">
        <v>2611</v>
      </c>
    </row>
    <row r="1379" customFormat="false" ht="15" hidden="false" customHeight="false" outlineLevel="0" collapsed="false">
      <c r="A1379" s="32" t="n">
        <v>44463</v>
      </c>
      <c r="B1379" s="9" t="s">
        <v>5009</v>
      </c>
      <c r="C1379" s="120" t="n">
        <v>300</v>
      </c>
      <c r="D1379" s="137" t="s">
        <v>104</v>
      </c>
      <c r="E1379" s="73" t="s">
        <v>5022</v>
      </c>
      <c r="F1379" s="75"/>
      <c r="G1379" s="75" t="s">
        <v>100</v>
      </c>
      <c r="H1379" s="75" t="s">
        <v>2313</v>
      </c>
      <c r="I1379" s="34" t="s">
        <v>80</v>
      </c>
      <c r="J1379" s="7" t="n">
        <v>0.329166666666667</v>
      </c>
      <c r="K1379" s="7" t="n">
        <v>0.361111111111111</v>
      </c>
      <c r="L1379" s="77"/>
      <c r="M1379" s="37" t="s">
        <v>5023</v>
      </c>
    </row>
    <row r="1380" customFormat="false" ht="15" hidden="false" customHeight="false" outlineLevel="0" collapsed="false">
      <c r="A1380" s="32" t="n">
        <v>44463</v>
      </c>
      <c r="B1380" s="9" t="s">
        <v>5024</v>
      </c>
      <c r="C1380" s="156" t="n">
        <v>300</v>
      </c>
      <c r="D1380" s="137" t="s">
        <v>104</v>
      </c>
      <c r="E1380" s="73" t="s">
        <v>5025</v>
      </c>
      <c r="F1380" s="75"/>
      <c r="G1380" s="75" t="s">
        <v>100</v>
      </c>
      <c r="H1380" s="75" t="s">
        <v>2313</v>
      </c>
      <c r="I1380" s="34" t="s">
        <v>80</v>
      </c>
      <c r="J1380" s="7" t="n">
        <v>0.376388888888889</v>
      </c>
      <c r="K1380" s="7" t="n">
        <v>0.399305555555556</v>
      </c>
      <c r="L1380" s="77"/>
      <c r="M1380" s="37" t="s">
        <v>5026</v>
      </c>
      <c r="N1380" s="167"/>
    </row>
    <row r="1381" customFormat="false" ht="15" hidden="false" customHeight="false" outlineLevel="0" collapsed="false">
      <c r="A1381" s="32" t="n">
        <v>44463</v>
      </c>
      <c r="B1381" s="9" t="s">
        <v>204</v>
      </c>
      <c r="C1381" s="120" t="n">
        <v>500</v>
      </c>
      <c r="D1381" s="137" t="s">
        <v>104</v>
      </c>
      <c r="E1381" s="73" t="s">
        <v>205</v>
      </c>
      <c r="F1381" s="75" t="s">
        <v>204</v>
      </c>
      <c r="G1381" s="75" t="s">
        <v>79</v>
      </c>
      <c r="H1381" s="75" t="s">
        <v>2313</v>
      </c>
      <c r="I1381" s="34" t="s">
        <v>80</v>
      </c>
      <c r="J1381" s="7" t="n">
        <v>0.740277777777778</v>
      </c>
      <c r="K1381" s="7" t="n">
        <v>0.774305555555555</v>
      </c>
      <c r="L1381" s="77"/>
      <c r="M1381" s="37" t="s">
        <v>207</v>
      </c>
    </row>
    <row r="1382" customFormat="false" ht="15" hidden="false" customHeight="false" outlineLevel="0" collapsed="false">
      <c r="A1382" s="32" t="n">
        <v>44468</v>
      </c>
      <c r="B1382" s="9" t="s">
        <v>2170</v>
      </c>
      <c r="C1382" s="120" t="n">
        <v>350</v>
      </c>
      <c r="D1382" s="137" t="s">
        <v>104</v>
      </c>
      <c r="E1382" s="73" t="s">
        <v>2171</v>
      </c>
      <c r="F1382" s="75"/>
      <c r="G1382" s="75" t="s">
        <v>113</v>
      </c>
      <c r="H1382" s="75" t="s">
        <v>2313</v>
      </c>
      <c r="I1382" s="34" t="s">
        <v>80</v>
      </c>
      <c r="J1382" s="7" t="n">
        <v>0.958333333333333</v>
      </c>
      <c r="K1382" s="7" t="n">
        <v>0.990277777777778</v>
      </c>
      <c r="L1382" s="77"/>
      <c r="M1382" s="37" t="s">
        <v>2172</v>
      </c>
    </row>
    <row r="1383" customFormat="false" ht="15" hidden="false" customHeight="false" outlineLevel="0" collapsed="false">
      <c r="A1383" s="32" t="n">
        <v>44468</v>
      </c>
      <c r="B1383" s="9" t="s">
        <v>68</v>
      </c>
      <c r="C1383" s="156" t="n">
        <v>450</v>
      </c>
      <c r="D1383" s="137" t="s">
        <v>69</v>
      </c>
      <c r="E1383" s="73" t="s">
        <v>70</v>
      </c>
      <c r="F1383" s="75" t="s">
        <v>71</v>
      </c>
      <c r="G1383" s="75" t="s">
        <v>113</v>
      </c>
      <c r="H1383" s="75" t="s">
        <v>2313</v>
      </c>
      <c r="I1383" s="34" t="s">
        <v>80</v>
      </c>
      <c r="J1383" s="7" t="n">
        <v>0.603472222222222</v>
      </c>
      <c r="K1383" s="7" t="n">
        <v>0.617361111111111</v>
      </c>
      <c r="L1383" s="77"/>
      <c r="M1383" s="37" t="s">
        <v>74</v>
      </c>
    </row>
    <row r="1384" customFormat="false" ht="15" hidden="false" customHeight="false" outlineLevel="0" collapsed="false">
      <c r="A1384" s="32" t="n">
        <v>44469</v>
      </c>
      <c r="B1384" s="9" t="s">
        <v>5029</v>
      </c>
      <c r="C1384" s="120" t="n">
        <v>500</v>
      </c>
      <c r="D1384" s="137" t="s">
        <v>104</v>
      </c>
      <c r="E1384" s="73" t="s">
        <v>5030</v>
      </c>
      <c r="F1384" s="75"/>
      <c r="G1384" s="75" t="s">
        <v>79</v>
      </c>
      <c r="H1384" s="75" t="s">
        <v>2313</v>
      </c>
      <c r="I1384" s="34" t="s">
        <v>80</v>
      </c>
      <c r="J1384" s="7" t="n">
        <v>0.277777777777778</v>
      </c>
      <c r="K1384" s="7" t="n">
        <v>0.321527777777778</v>
      </c>
      <c r="L1384" s="77"/>
      <c r="M1384" s="37" t="s">
        <v>5031</v>
      </c>
    </row>
    <row r="1385" customFormat="false" ht="15" hidden="false" customHeight="false" outlineLevel="0" collapsed="false">
      <c r="A1385" s="32" t="n">
        <v>44469</v>
      </c>
      <c r="B1385" s="9" t="s">
        <v>5029</v>
      </c>
      <c r="C1385" s="120" t="n">
        <v>300</v>
      </c>
      <c r="D1385" s="137" t="s">
        <v>104</v>
      </c>
      <c r="E1385" s="73" t="s">
        <v>5032</v>
      </c>
      <c r="F1385" s="75"/>
      <c r="G1385" s="75" t="s">
        <v>79</v>
      </c>
      <c r="H1385" s="75" t="s">
        <v>2313</v>
      </c>
      <c r="I1385" s="34" t="s">
        <v>80</v>
      </c>
      <c r="J1385" s="7" t="n">
        <v>0.446527777777778</v>
      </c>
      <c r="K1385" s="7" t="n">
        <v>0.509027777777778</v>
      </c>
      <c r="L1385" s="77"/>
      <c r="M1385" s="37" t="s">
        <v>5033</v>
      </c>
    </row>
    <row r="1386" customFormat="false" ht="15" hidden="false" customHeight="false" outlineLevel="0" collapsed="false">
      <c r="A1386" s="32" t="n">
        <v>44469</v>
      </c>
      <c r="B1386" s="9" t="s">
        <v>204</v>
      </c>
      <c r="C1386" s="156" t="n">
        <v>450</v>
      </c>
      <c r="D1386" s="137" t="s">
        <v>104</v>
      </c>
      <c r="E1386" s="73" t="s">
        <v>205</v>
      </c>
      <c r="F1386" s="75" t="s">
        <v>204</v>
      </c>
      <c r="G1386" s="75" t="s">
        <v>79</v>
      </c>
      <c r="H1386" s="75" t="s">
        <v>2313</v>
      </c>
      <c r="I1386" s="34" t="s">
        <v>80</v>
      </c>
      <c r="J1386" s="7" t="n">
        <v>0.605555555555555</v>
      </c>
      <c r="K1386" s="7" t="n">
        <v>0.690277777777778</v>
      </c>
      <c r="L1386" s="77"/>
      <c r="M1386" s="37" t="s">
        <v>207</v>
      </c>
    </row>
    <row r="1387" customFormat="false" ht="15" hidden="false" customHeight="false" outlineLevel="0" collapsed="false">
      <c r="A1387" s="32" t="n">
        <v>44470</v>
      </c>
      <c r="B1387" s="9" t="s">
        <v>5037</v>
      </c>
      <c r="C1387" s="156" t="n">
        <v>300</v>
      </c>
      <c r="D1387" s="137" t="s">
        <v>821</v>
      </c>
      <c r="E1387" s="73" t="s">
        <v>5038</v>
      </c>
      <c r="F1387" s="75" t="s">
        <v>5039</v>
      </c>
      <c r="G1387" s="75" t="s">
        <v>183</v>
      </c>
      <c r="H1387" s="75" t="s">
        <v>2313</v>
      </c>
      <c r="I1387" s="34" t="s">
        <v>80</v>
      </c>
      <c r="J1387" s="7" t="n">
        <v>0.522916666666667</v>
      </c>
      <c r="K1387" s="7" t="n">
        <v>0.551388888888889</v>
      </c>
      <c r="L1387" s="77"/>
      <c r="M1387" s="37" t="s">
        <v>5040</v>
      </c>
    </row>
    <row r="1388" customFormat="false" ht="15" hidden="false" customHeight="false" outlineLevel="0" collapsed="false">
      <c r="A1388" s="47" t="n">
        <v>44471</v>
      </c>
      <c r="B1388" s="79" t="s">
        <v>2410</v>
      </c>
      <c r="C1388" s="118" t="n">
        <v>370</v>
      </c>
      <c r="D1388" s="150" t="s">
        <v>821</v>
      </c>
      <c r="E1388" s="81" t="s">
        <v>2411</v>
      </c>
      <c r="F1388" s="83" t="s">
        <v>2412</v>
      </c>
      <c r="G1388" s="83" t="s">
        <v>187</v>
      </c>
      <c r="H1388" s="83" t="s">
        <v>2313</v>
      </c>
      <c r="I1388" s="103" t="s">
        <v>80</v>
      </c>
      <c r="J1388" s="85" t="n">
        <v>0.390277777777778</v>
      </c>
      <c r="K1388" s="85" t="n">
        <v>0.397916666666667</v>
      </c>
      <c r="L1388" s="86"/>
      <c r="M1388" s="59" t="s">
        <v>2413</v>
      </c>
    </row>
    <row r="1389" customFormat="false" ht="15" hidden="false" customHeight="false" outlineLevel="0" collapsed="false">
      <c r="A1389" s="32" t="n">
        <v>44471</v>
      </c>
      <c r="B1389" s="9" t="s">
        <v>5041</v>
      </c>
      <c r="C1389" s="120" t="n">
        <v>400</v>
      </c>
      <c r="D1389" s="137" t="s">
        <v>104</v>
      </c>
      <c r="E1389" s="73" t="s">
        <v>5042</v>
      </c>
      <c r="F1389" s="75"/>
      <c r="G1389" s="75" t="s">
        <v>183</v>
      </c>
      <c r="H1389" s="75" t="s">
        <v>2313</v>
      </c>
      <c r="I1389" s="34" t="s">
        <v>80</v>
      </c>
      <c r="J1389" s="7" t="n">
        <v>0.473611111111111</v>
      </c>
      <c r="K1389" s="7" t="n">
        <v>0.486805555555556</v>
      </c>
      <c r="L1389" s="77"/>
      <c r="M1389" s="37" t="s">
        <v>5043</v>
      </c>
    </row>
    <row r="1390" customFormat="false" ht="15" hidden="false" customHeight="false" outlineLevel="0" collapsed="false">
      <c r="A1390" s="32" t="n">
        <v>44473</v>
      </c>
      <c r="B1390" s="9" t="s">
        <v>5044</v>
      </c>
      <c r="C1390" s="120" t="n">
        <v>500</v>
      </c>
      <c r="D1390" s="137" t="s">
        <v>821</v>
      </c>
      <c r="E1390" s="73" t="s">
        <v>5045</v>
      </c>
      <c r="F1390" s="75" t="s">
        <v>5046</v>
      </c>
      <c r="G1390" s="75" t="s">
        <v>183</v>
      </c>
      <c r="H1390" s="75" t="s">
        <v>2313</v>
      </c>
      <c r="I1390" s="34" t="s">
        <v>80</v>
      </c>
      <c r="J1390" s="7" t="n">
        <v>0.532638888888889</v>
      </c>
      <c r="K1390" s="7" t="n">
        <v>0.551388888888889</v>
      </c>
      <c r="L1390" s="77"/>
      <c r="M1390" s="37" t="s">
        <v>5047</v>
      </c>
    </row>
    <row r="1391" customFormat="false" ht="15" hidden="false" customHeight="false" outlineLevel="0" collapsed="false">
      <c r="A1391" s="32" t="n">
        <v>44473</v>
      </c>
      <c r="B1391" s="9" t="s">
        <v>5044</v>
      </c>
      <c r="C1391" s="156" t="n">
        <v>500</v>
      </c>
      <c r="D1391" s="137" t="s">
        <v>821</v>
      </c>
      <c r="E1391" s="73" t="s">
        <v>5045</v>
      </c>
      <c r="F1391" s="75" t="s">
        <v>5046</v>
      </c>
      <c r="G1391" s="75" t="s">
        <v>183</v>
      </c>
      <c r="H1391" s="75" t="s">
        <v>2313</v>
      </c>
      <c r="I1391" s="34" t="s">
        <v>80</v>
      </c>
      <c r="J1391" s="7" t="n">
        <v>0.618055555555556</v>
      </c>
      <c r="K1391" s="7" t="n">
        <v>0.625694444444444</v>
      </c>
      <c r="L1391" s="77"/>
      <c r="M1391" s="37" t="s">
        <v>5047</v>
      </c>
    </row>
    <row r="1392" customFormat="false" ht="15" hidden="false" customHeight="false" outlineLevel="0" collapsed="false">
      <c r="A1392" s="32" t="n">
        <v>44474</v>
      </c>
      <c r="B1392" s="9" t="s">
        <v>5050</v>
      </c>
      <c r="C1392" s="33" t="n">
        <v>600</v>
      </c>
      <c r="D1392" s="72" t="s">
        <v>104</v>
      </c>
      <c r="E1392" s="73" t="s">
        <v>5051</v>
      </c>
      <c r="F1392" s="75"/>
      <c r="G1392" s="75" t="s">
        <v>79</v>
      </c>
      <c r="H1392" s="75" t="s">
        <v>2313</v>
      </c>
      <c r="I1392" s="34" t="s">
        <v>80</v>
      </c>
      <c r="J1392" s="7" t="n">
        <v>0.240972222222222</v>
      </c>
      <c r="K1392" s="7" t="n">
        <v>0.299305555555556</v>
      </c>
      <c r="L1392" s="77"/>
      <c r="M1392" s="37" t="s">
        <v>5052</v>
      </c>
    </row>
    <row r="1393" customFormat="false" ht="15" hidden="false" customHeight="false" outlineLevel="0" collapsed="false">
      <c r="A1393" s="32" t="n">
        <v>44475</v>
      </c>
      <c r="B1393" s="9" t="s">
        <v>5053</v>
      </c>
      <c r="C1393" s="33" t="n">
        <v>1400</v>
      </c>
      <c r="D1393" s="72" t="s">
        <v>104</v>
      </c>
      <c r="E1393" s="73" t="s">
        <v>5054</v>
      </c>
      <c r="F1393" s="75"/>
      <c r="G1393" s="75" t="s">
        <v>131</v>
      </c>
      <c r="H1393" s="75" t="s">
        <v>2313</v>
      </c>
      <c r="I1393" s="34" t="s">
        <v>80</v>
      </c>
      <c r="J1393" s="7" t="n">
        <v>0.478472222222222</v>
      </c>
      <c r="K1393" s="7" t="n">
        <v>0.479166666666667</v>
      </c>
      <c r="L1393" s="77"/>
      <c r="M1393" s="37" t="s">
        <v>5055</v>
      </c>
    </row>
    <row r="1394" customFormat="false" ht="15" hidden="false" customHeight="false" outlineLevel="0" collapsed="false">
      <c r="A1394" s="32" t="n">
        <v>44475</v>
      </c>
      <c r="B1394" s="9" t="s">
        <v>1314</v>
      </c>
      <c r="C1394" s="120" t="n">
        <v>300</v>
      </c>
      <c r="D1394" s="137" t="s">
        <v>104</v>
      </c>
      <c r="E1394" s="73" t="s">
        <v>1466</v>
      </c>
      <c r="F1394" s="75"/>
      <c r="G1394" s="75" t="s">
        <v>159</v>
      </c>
      <c r="H1394" s="75" t="s">
        <v>2313</v>
      </c>
      <c r="I1394" s="34" t="s">
        <v>80</v>
      </c>
      <c r="J1394" s="7" t="n">
        <v>0.586111111111111</v>
      </c>
      <c r="K1394" s="7" t="n">
        <v>0.625694444444444</v>
      </c>
      <c r="L1394" s="77"/>
      <c r="M1394" s="37" t="s">
        <v>1467</v>
      </c>
    </row>
    <row r="1395" customFormat="false" ht="15" hidden="false" customHeight="false" outlineLevel="0" collapsed="false">
      <c r="A1395" s="32" t="n">
        <v>44476</v>
      </c>
      <c r="B1395" s="9" t="s">
        <v>5065</v>
      </c>
      <c r="C1395" s="120" t="n">
        <v>400</v>
      </c>
      <c r="D1395" s="137" t="s">
        <v>821</v>
      </c>
      <c r="E1395" s="168" t="s">
        <v>5066</v>
      </c>
      <c r="F1395" s="75" t="s">
        <v>5067</v>
      </c>
      <c r="G1395" s="75" t="s">
        <v>85</v>
      </c>
      <c r="H1395" s="75" t="s">
        <v>2313</v>
      </c>
      <c r="I1395" s="34" t="s">
        <v>80</v>
      </c>
      <c r="J1395" s="7" t="n">
        <v>0.588888888888889</v>
      </c>
      <c r="K1395" s="7" t="n">
        <v>0.609027777777778</v>
      </c>
      <c r="L1395" s="77"/>
      <c r="M1395" s="37" t="s">
        <v>5068</v>
      </c>
    </row>
    <row r="1396" customFormat="false" ht="15" hidden="false" customHeight="false" outlineLevel="0" collapsed="false">
      <c r="A1396" s="32" t="n">
        <v>44478</v>
      </c>
      <c r="B1396" s="9" t="s">
        <v>5069</v>
      </c>
      <c r="C1396" s="120" t="n">
        <v>400</v>
      </c>
      <c r="D1396" s="137" t="s">
        <v>104</v>
      </c>
      <c r="E1396" s="73" t="s">
        <v>5070</v>
      </c>
      <c r="F1396" s="75"/>
      <c r="G1396" s="75" t="s">
        <v>314</v>
      </c>
      <c r="H1396" s="75" t="s">
        <v>2313</v>
      </c>
      <c r="I1396" s="34" t="s">
        <v>80</v>
      </c>
      <c r="J1396" s="7" t="n">
        <v>0.414583333333333</v>
      </c>
      <c r="K1396" s="7" t="n">
        <v>0.418055555555556</v>
      </c>
      <c r="L1396" s="77"/>
      <c r="M1396" s="37" t="s">
        <v>5071</v>
      </c>
    </row>
    <row r="1397" customFormat="false" ht="15" hidden="false" customHeight="false" outlineLevel="0" collapsed="false">
      <c r="A1397" s="32" t="n">
        <v>44481</v>
      </c>
      <c r="B1397" s="9" t="s">
        <v>5074</v>
      </c>
      <c r="C1397" s="120" t="n">
        <v>350</v>
      </c>
      <c r="D1397" s="137" t="s">
        <v>821</v>
      </c>
      <c r="E1397" s="73" t="s">
        <v>5075</v>
      </c>
      <c r="F1397" s="75" t="s">
        <v>233</v>
      </c>
      <c r="G1397" s="75" t="s">
        <v>183</v>
      </c>
      <c r="H1397" s="75" t="s">
        <v>2313</v>
      </c>
      <c r="I1397" s="34" t="s">
        <v>80</v>
      </c>
      <c r="J1397" s="7" t="n">
        <v>0.458333333333333</v>
      </c>
      <c r="K1397" s="7" t="n">
        <v>0.479166666666667</v>
      </c>
      <c r="L1397" s="77"/>
      <c r="M1397" s="37" t="s">
        <v>5076</v>
      </c>
    </row>
    <row r="1398" customFormat="false" ht="15" hidden="false" customHeight="false" outlineLevel="0" collapsed="false">
      <c r="A1398" s="32" t="n">
        <v>44481</v>
      </c>
      <c r="B1398" s="9" t="s">
        <v>2037</v>
      </c>
      <c r="C1398" s="33" t="n">
        <v>400</v>
      </c>
      <c r="D1398" s="72" t="s">
        <v>821</v>
      </c>
      <c r="E1398" s="73" t="s">
        <v>2038</v>
      </c>
      <c r="F1398" s="75" t="s">
        <v>2039</v>
      </c>
      <c r="G1398" s="75" t="s">
        <v>1227</v>
      </c>
      <c r="H1398" s="75" t="s">
        <v>2313</v>
      </c>
      <c r="I1398" s="34" t="s">
        <v>80</v>
      </c>
      <c r="J1398" s="7" t="n">
        <v>0.625</v>
      </c>
      <c r="K1398" s="7" t="n">
        <v>0.625</v>
      </c>
      <c r="L1398" s="77"/>
      <c r="M1398" s="37" t="s">
        <v>2040</v>
      </c>
    </row>
    <row r="1399" customFormat="false" ht="15" hidden="false" customHeight="false" outlineLevel="0" collapsed="false">
      <c r="A1399" s="32" t="n">
        <v>44481</v>
      </c>
      <c r="B1399" s="9" t="s">
        <v>2037</v>
      </c>
      <c r="C1399" s="120" t="n">
        <v>400</v>
      </c>
      <c r="D1399" s="137" t="s">
        <v>821</v>
      </c>
      <c r="E1399" s="73" t="s">
        <v>2038</v>
      </c>
      <c r="F1399" s="75" t="s">
        <v>2039</v>
      </c>
      <c r="G1399" s="75" t="s">
        <v>1227</v>
      </c>
      <c r="H1399" s="75" t="s">
        <v>2313</v>
      </c>
      <c r="I1399" s="34" t="s">
        <v>80</v>
      </c>
      <c r="J1399" s="7" t="n">
        <v>0.645833333333333</v>
      </c>
      <c r="K1399" s="7" t="n">
        <v>0.645833333333333</v>
      </c>
      <c r="L1399" s="77"/>
      <c r="M1399" s="37" t="s">
        <v>2041</v>
      </c>
    </row>
    <row r="1400" customFormat="false" ht="15" hidden="false" customHeight="false" outlineLevel="0" collapsed="false">
      <c r="A1400" s="32" t="n">
        <v>44481</v>
      </c>
      <c r="B1400" s="9" t="s">
        <v>2037</v>
      </c>
      <c r="C1400" s="120" t="n">
        <v>350</v>
      </c>
      <c r="D1400" s="137" t="s">
        <v>821</v>
      </c>
      <c r="E1400" s="73" t="s">
        <v>2038</v>
      </c>
      <c r="F1400" s="75" t="s">
        <v>2039</v>
      </c>
      <c r="G1400" s="75" t="s">
        <v>1227</v>
      </c>
      <c r="H1400" s="75" t="s">
        <v>2313</v>
      </c>
      <c r="I1400" s="34" t="s">
        <v>80</v>
      </c>
      <c r="J1400" s="7" t="n">
        <v>0.666666666666667</v>
      </c>
      <c r="K1400" s="7" t="n">
        <v>0.6875</v>
      </c>
      <c r="L1400" s="77"/>
      <c r="M1400" s="37" t="s">
        <v>2042</v>
      </c>
    </row>
    <row r="1401" customFormat="false" ht="15" hidden="false" customHeight="false" outlineLevel="0" collapsed="false">
      <c r="A1401" s="70" t="n">
        <v>44481</v>
      </c>
      <c r="B1401" s="9" t="s">
        <v>5077</v>
      </c>
      <c r="C1401" s="120" t="n">
        <v>400</v>
      </c>
      <c r="D1401" s="137" t="s">
        <v>821</v>
      </c>
      <c r="E1401" s="73" t="s">
        <v>5078</v>
      </c>
      <c r="F1401" s="75" t="s">
        <v>5079</v>
      </c>
      <c r="G1401" s="75" t="s">
        <v>131</v>
      </c>
      <c r="H1401" s="75" t="s">
        <v>2313</v>
      </c>
      <c r="I1401" s="104" t="s">
        <v>80</v>
      </c>
      <c r="J1401" s="7" t="n">
        <v>0.708333333333333</v>
      </c>
      <c r="K1401" s="7" t="n">
        <v>0.75</v>
      </c>
      <c r="L1401" s="77"/>
      <c r="M1401" s="78" t="s">
        <v>5080</v>
      </c>
    </row>
    <row r="1402" customFormat="false" ht="15" hidden="false" customHeight="false" outlineLevel="0" collapsed="false">
      <c r="A1402" s="32" t="n">
        <v>44481</v>
      </c>
      <c r="B1402" s="9" t="s">
        <v>5081</v>
      </c>
      <c r="C1402" s="33" t="n">
        <v>380</v>
      </c>
      <c r="D1402" s="72" t="s">
        <v>821</v>
      </c>
      <c r="E1402" s="73" t="s">
        <v>5082</v>
      </c>
      <c r="F1402" s="75" t="s">
        <v>5083</v>
      </c>
      <c r="G1402" s="75" t="s">
        <v>159</v>
      </c>
      <c r="H1402" s="75" t="s">
        <v>2313</v>
      </c>
      <c r="I1402" s="34" t="s">
        <v>80</v>
      </c>
      <c r="J1402" s="7" t="n">
        <v>0.833333333333333</v>
      </c>
      <c r="K1402" s="7" t="n">
        <v>0.833333333333333</v>
      </c>
      <c r="L1402" s="77"/>
      <c r="M1402" s="37" t="s">
        <v>5084</v>
      </c>
    </row>
    <row r="1403" customFormat="false" ht="15" hidden="false" customHeight="false" outlineLevel="0" collapsed="false">
      <c r="A1403" s="32" t="n">
        <v>44481</v>
      </c>
      <c r="B1403" s="9" t="s">
        <v>204</v>
      </c>
      <c r="C1403" s="33" t="n">
        <v>450</v>
      </c>
      <c r="D1403" s="72" t="s">
        <v>104</v>
      </c>
      <c r="E1403" s="73" t="s">
        <v>205</v>
      </c>
      <c r="F1403" s="75" t="s">
        <v>204</v>
      </c>
      <c r="G1403" s="75" t="s">
        <v>79</v>
      </c>
      <c r="H1403" s="75" t="s">
        <v>2313</v>
      </c>
      <c r="I1403" s="34" t="s">
        <v>80</v>
      </c>
      <c r="J1403" s="7" t="n">
        <v>0.375</v>
      </c>
      <c r="K1403" s="7" t="n">
        <v>0.375</v>
      </c>
      <c r="L1403" s="77"/>
      <c r="M1403" s="37" t="s">
        <v>207</v>
      </c>
    </row>
    <row r="1404" customFormat="false" ht="15" hidden="false" customHeight="false" outlineLevel="0" collapsed="false">
      <c r="A1404" s="32" t="n">
        <v>44482</v>
      </c>
      <c r="B1404" s="9" t="s">
        <v>5085</v>
      </c>
      <c r="C1404" s="33" t="n">
        <v>300</v>
      </c>
      <c r="D1404" s="72" t="s">
        <v>104</v>
      </c>
      <c r="E1404" s="73" t="s">
        <v>5086</v>
      </c>
      <c r="F1404" s="75"/>
      <c r="G1404" s="75" t="s">
        <v>100</v>
      </c>
      <c r="H1404" s="75" t="s">
        <v>2313</v>
      </c>
      <c r="I1404" s="34" t="s">
        <v>80</v>
      </c>
      <c r="J1404" s="7" t="n">
        <v>0.425694444444444</v>
      </c>
      <c r="K1404" s="7" t="n">
        <v>0.4375</v>
      </c>
      <c r="L1404" s="77"/>
      <c r="M1404" s="37" t="s">
        <v>5087</v>
      </c>
    </row>
    <row r="1405" customFormat="false" ht="15" hidden="false" customHeight="false" outlineLevel="0" collapsed="false">
      <c r="A1405" s="32" t="n">
        <v>44484</v>
      </c>
      <c r="B1405" s="9" t="s">
        <v>204</v>
      </c>
      <c r="C1405" s="33" t="n">
        <v>450</v>
      </c>
      <c r="D1405" s="72" t="s">
        <v>104</v>
      </c>
      <c r="E1405" s="73" t="s">
        <v>205</v>
      </c>
      <c r="F1405" s="75" t="s">
        <v>204</v>
      </c>
      <c r="G1405" s="75" t="s">
        <v>79</v>
      </c>
      <c r="H1405" s="75" t="s">
        <v>2313</v>
      </c>
      <c r="I1405" s="34" t="s">
        <v>80</v>
      </c>
      <c r="J1405" s="7" t="n">
        <v>0.633333333333333</v>
      </c>
      <c r="K1405" s="7" t="n">
        <v>0.672222222222222</v>
      </c>
      <c r="L1405" s="77"/>
      <c r="M1405" s="37" t="s">
        <v>207</v>
      </c>
    </row>
    <row r="1406" customFormat="false" ht="15" hidden="false" customHeight="false" outlineLevel="0" collapsed="false">
      <c r="A1406" s="32" t="n">
        <v>44484</v>
      </c>
      <c r="B1406" s="9" t="s">
        <v>5053</v>
      </c>
      <c r="C1406" s="33" t="n">
        <v>1000</v>
      </c>
      <c r="D1406" s="72" t="s">
        <v>104</v>
      </c>
      <c r="E1406" s="73" t="s">
        <v>5088</v>
      </c>
      <c r="F1406" s="75"/>
      <c r="G1406" s="75" t="s">
        <v>131</v>
      </c>
      <c r="H1406" s="75" t="s">
        <v>2313</v>
      </c>
      <c r="I1406" s="34" t="s">
        <v>80</v>
      </c>
      <c r="J1406" s="7" t="n">
        <v>0.85625</v>
      </c>
      <c r="K1406" s="7" t="n">
        <v>0.927777777777778</v>
      </c>
      <c r="L1406" s="77"/>
      <c r="M1406" s="37" t="s">
        <v>5059</v>
      </c>
    </row>
    <row r="1407" customFormat="false" ht="15" hidden="false" customHeight="false" outlineLevel="0" collapsed="false">
      <c r="A1407" s="32" t="n">
        <v>44485</v>
      </c>
      <c r="B1407" s="9" t="s">
        <v>2310</v>
      </c>
      <c r="C1407" s="33" t="n">
        <v>480</v>
      </c>
      <c r="D1407" s="72" t="s">
        <v>821</v>
      </c>
      <c r="E1407" s="73" t="n">
        <v>79841793</v>
      </c>
      <c r="F1407" s="75" t="s">
        <v>2312</v>
      </c>
      <c r="G1407" s="75" t="s">
        <v>228</v>
      </c>
      <c r="H1407" s="75" t="s">
        <v>2313</v>
      </c>
      <c r="I1407" s="34" t="s">
        <v>72</v>
      </c>
      <c r="J1407" s="7" t="n">
        <v>0.291666666666667</v>
      </c>
      <c r="K1407" s="7" t="n">
        <v>0.291666666666667</v>
      </c>
      <c r="L1407" s="77"/>
      <c r="M1407" s="37" t="s">
        <v>230</v>
      </c>
    </row>
    <row r="1408" customFormat="false" ht="15" hidden="false" customHeight="false" outlineLevel="0" collapsed="false">
      <c r="A1408" s="47" t="n">
        <v>44487</v>
      </c>
      <c r="B1408" s="79" t="s">
        <v>5090</v>
      </c>
      <c r="C1408" s="49" t="n">
        <v>380</v>
      </c>
      <c r="D1408" s="80" t="s">
        <v>821</v>
      </c>
      <c r="E1408" s="81" t="s">
        <v>5091</v>
      </c>
      <c r="F1408" s="83" t="s">
        <v>5092</v>
      </c>
      <c r="G1408" s="83" t="s">
        <v>113</v>
      </c>
      <c r="H1408" s="83" t="s">
        <v>2313</v>
      </c>
      <c r="I1408" s="103" t="s">
        <v>80</v>
      </c>
      <c r="J1408" s="85" t="n">
        <v>0.463194444444444</v>
      </c>
      <c r="K1408" s="85" t="n">
        <v>0.495138888888889</v>
      </c>
      <c r="L1408" s="86"/>
      <c r="M1408" s="59" t="s">
        <v>5093</v>
      </c>
    </row>
    <row r="1409" customFormat="false" ht="15" hidden="false" customHeight="false" outlineLevel="0" collapsed="false">
      <c r="A1409" s="32" t="n">
        <v>44487</v>
      </c>
      <c r="B1409" s="9" t="s">
        <v>68</v>
      </c>
      <c r="C1409" s="120" t="n">
        <v>450</v>
      </c>
      <c r="D1409" s="137" t="s">
        <v>69</v>
      </c>
      <c r="E1409" s="73" t="s">
        <v>70</v>
      </c>
      <c r="F1409" s="75" t="s">
        <v>71</v>
      </c>
      <c r="G1409" s="75" t="s">
        <v>113</v>
      </c>
      <c r="H1409" s="75" t="s">
        <v>2313</v>
      </c>
      <c r="I1409" s="34" t="s">
        <v>80</v>
      </c>
      <c r="J1409" s="7" t="n">
        <v>0.583333333333333</v>
      </c>
      <c r="K1409" s="7" t="n">
        <v>0.613888888888889</v>
      </c>
      <c r="L1409" s="77"/>
      <c r="M1409" s="37" t="s">
        <v>74</v>
      </c>
    </row>
    <row r="1410" customFormat="false" ht="15" hidden="false" customHeight="false" outlineLevel="0" collapsed="false">
      <c r="A1410" s="32" t="n">
        <v>44488</v>
      </c>
      <c r="B1410" s="9" t="s">
        <v>5094</v>
      </c>
      <c r="C1410" s="156" t="n">
        <v>350</v>
      </c>
      <c r="D1410" s="137" t="s">
        <v>821</v>
      </c>
      <c r="E1410" s="73" t="s">
        <v>5095</v>
      </c>
      <c r="F1410" s="75" t="s">
        <v>5096</v>
      </c>
      <c r="G1410" s="75" t="s">
        <v>187</v>
      </c>
      <c r="H1410" s="75" t="s">
        <v>2313</v>
      </c>
      <c r="I1410" s="34" t="s">
        <v>80</v>
      </c>
      <c r="J1410" s="7" t="n">
        <v>0.846527777777778</v>
      </c>
      <c r="K1410" s="7" t="n">
        <v>0.858333333333333</v>
      </c>
      <c r="L1410" s="77"/>
      <c r="M1410" s="37" t="s">
        <v>5097</v>
      </c>
    </row>
    <row r="1411" customFormat="false" ht="15" hidden="false" customHeight="false" outlineLevel="0" collapsed="false">
      <c r="A1411" s="32" t="n">
        <v>44488</v>
      </c>
      <c r="B1411" s="9" t="s">
        <v>5098</v>
      </c>
      <c r="C1411" s="120" t="n">
        <v>300</v>
      </c>
      <c r="D1411" s="137" t="s">
        <v>104</v>
      </c>
      <c r="E1411" s="73" t="s">
        <v>5099</v>
      </c>
      <c r="F1411" s="75"/>
      <c r="G1411" s="75" t="s">
        <v>183</v>
      </c>
      <c r="H1411" s="75"/>
      <c r="I1411" s="34" t="s">
        <v>80</v>
      </c>
      <c r="J1411" s="7" t="n">
        <v>0.871527777777778</v>
      </c>
      <c r="K1411" s="7" t="n">
        <v>0.89375</v>
      </c>
      <c r="L1411" s="77"/>
      <c r="M1411" s="37" t="s">
        <v>5100</v>
      </c>
    </row>
    <row r="1412" customFormat="false" ht="15" hidden="false" customHeight="false" outlineLevel="0" collapsed="false">
      <c r="A1412" s="87" t="n">
        <v>44489</v>
      </c>
      <c r="B1412" s="48" t="s">
        <v>3480</v>
      </c>
      <c r="C1412" s="97" t="n">
        <v>490</v>
      </c>
      <c r="D1412" s="50" t="s">
        <v>821</v>
      </c>
      <c r="E1412" s="51" t="n">
        <v>73521825</v>
      </c>
      <c r="F1412" s="54" t="s">
        <v>3482</v>
      </c>
      <c r="G1412" s="54" t="s">
        <v>79</v>
      </c>
      <c r="H1412" s="54" t="s">
        <v>2313</v>
      </c>
      <c r="I1412" s="151" t="s">
        <v>80</v>
      </c>
      <c r="J1412" s="57" t="n">
        <v>0.572222222222222</v>
      </c>
      <c r="K1412" s="57" t="n">
        <v>0.616666666666667</v>
      </c>
      <c r="L1412" s="58"/>
      <c r="M1412" s="98" t="s">
        <v>3483</v>
      </c>
      <c r="N1412" s="0" t="s">
        <v>5089</v>
      </c>
    </row>
    <row r="1413" customFormat="false" ht="15" hidden="false" customHeight="false" outlineLevel="0" collapsed="false">
      <c r="A1413" s="32" t="n">
        <v>44489</v>
      </c>
      <c r="B1413" s="9" t="s">
        <v>5102</v>
      </c>
      <c r="C1413" s="33" t="n">
        <v>330</v>
      </c>
      <c r="D1413" s="72" t="s">
        <v>821</v>
      </c>
      <c r="E1413" s="73" t="s">
        <v>5103</v>
      </c>
      <c r="F1413" s="75" t="s">
        <v>5104</v>
      </c>
      <c r="G1413" s="75" t="s">
        <v>183</v>
      </c>
      <c r="H1413" s="75" t="s">
        <v>2313</v>
      </c>
      <c r="I1413" s="34" t="s">
        <v>80</v>
      </c>
      <c r="J1413" s="7" t="n">
        <v>0.723611111111111</v>
      </c>
      <c r="K1413" s="7" t="n">
        <v>0.747916666666667</v>
      </c>
      <c r="L1413" s="77"/>
      <c r="M1413" s="37" t="s">
        <v>5105</v>
      </c>
    </row>
    <row r="1414" customFormat="false" ht="15" hidden="false" customHeight="false" outlineLevel="0" collapsed="false">
      <c r="A1414" s="32" t="n">
        <v>44489</v>
      </c>
      <c r="B1414" s="9" t="s">
        <v>5106</v>
      </c>
      <c r="C1414" s="164" t="n">
        <v>300</v>
      </c>
      <c r="D1414" s="144" t="s">
        <v>104</v>
      </c>
      <c r="E1414" s="73" t="s">
        <v>5107</v>
      </c>
      <c r="F1414" s="75"/>
      <c r="G1414" s="75" t="s">
        <v>113</v>
      </c>
      <c r="H1414" s="75"/>
      <c r="I1414" s="34" t="s">
        <v>80</v>
      </c>
      <c r="J1414" s="7" t="n">
        <v>0.773611111111111</v>
      </c>
      <c r="K1414" s="7" t="n">
        <v>0.8125</v>
      </c>
      <c r="L1414" s="77"/>
      <c r="M1414" s="37" t="s">
        <v>5108</v>
      </c>
    </row>
    <row r="1415" customFormat="false" ht="15" hidden="false" customHeight="false" outlineLevel="0" collapsed="false">
      <c r="A1415" s="32" t="n">
        <v>44489</v>
      </c>
      <c r="B1415" s="9" t="s">
        <v>204</v>
      </c>
      <c r="C1415" s="33" t="n">
        <v>450</v>
      </c>
      <c r="D1415" s="72" t="s">
        <v>104</v>
      </c>
      <c r="E1415" s="73" t="s">
        <v>205</v>
      </c>
      <c r="F1415" s="75" t="s">
        <v>204</v>
      </c>
      <c r="G1415" s="75" t="s">
        <v>79</v>
      </c>
      <c r="H1415" s="75" t="s">
        <v>2313</v>
      </c>
      <c r="I1415" s="34" t="s">
        <v>80</v>
      </c>
      <c r="J1415" s="7" t="n">
        <v>0.85</v>
      </c>
      <c r="K1415" s="7" t="n">
        <v>0.877083333333333</v>
      </c>
      <c r="L1415" s="77"/>
      <c r="M1415" s="37" t="s">
        <v>207</v>
      </c>
    </row>
    <row r="1416" customFormat="false" ht="15" hidden="false" customHeight="false" outlineLevel="0" collapsed="false">
      <c r="A1416" s="32" t="n">
        <v>44490</v>
      </c>
      <c r="B1416" s="9" t="s">
        <v>4744</v>
      </c>
      <c r="C1416" s="157" t="n">
        <v>260</v>
      </c>
      <c r="D1416" s="153" t="s">
        <v>821</v>
      </c>
      <c r="E1416" s="73" t="s">
        <v>4745</v>
      </c>
      <c r="F1416" s="75" t="s">
        <v>4746</v>
      </c>
      <c r="G1416" s="75" t="s">
        <v>183</v>
      </c>
      <c r="H1416" s="75" t="s">
        <v>2313</v>
      </c>
      <c r="I1416" s="34" t="s">
        <v>757</v>
      </c>
      <c r="J1416" s="7" t="n">
        <v>0.791666666666667</v>
      </c>
      <c r="K1416" s="7" t="n">
        <v>0.791666666666667</v>
      </c>
      <c r="L1416" s="77"/>
      <c r="M1416" s="37" t="s">
        <v>5110</v>
      </c>
    </row>
    <row r="1417" customFormat="false" ht="15" hidden="false" customHeight="false" outlineLevel="0" collapsed="false">
      <c r="A1417" s="32" t="n">
        <v>44491</v>
      </c>
      <c r="B1417" s="9" t="s">
        <v>5112</v>
      </c>
      <c r="C1417" s="33" t="n">
        <v>400</v>
      </c>
      <c r="D1417" s="72" t="s">
        <v>821</v>
      </c>
      <c r="E1417" s="73" t="s">
        <v>5113</v>
      </c>
      <c r="F1417" s="75" t="s">
        <v>5114</v>
      </c>
      <c r="G1417" s="75" t="s">
        <v>100</v>
      </c>
      <c r="H1417" s="75" t="s">
        <v>2313</v>
      </c>
      <c r="I1417" s="34" t="s">
        <v>80</v>
      </c>
      <c r="J1417" s="7" t="n">
        <v>0.76875</v>
      </c>
      <c r="K1417" s="7" t="n">
        <v>0.795138888888889</v>
      </c>
      <c r="L1417" s="77"/>
      <c r="M1417" s="37" t="s">
        <v>5115</v>
      </c>
    </row>
    <row r="1418" customFormat="false" ht="15" hidden="false" customHeight="false" outlineLevel="0" collapsed="false">
      <c r="A1418" s="32" t="n">
        <v>44494</v>
      </c>
      <c r="B1418" s="9" t="s">
        <v>5116</v>
      </c>
      <c r="C1418" s="33" t="n">
        <v>430</v>
      </c>
      <c r="D1418" s="72" t="s">
        <v>821</v>
      </c>
      <c r="E1418" s="73" t="s">
        <v>5117</v>
      </c>
      <c r="F1418" s="75" t="s">
        <v>233</v>
      </c>
      <c r="G1418" s="75" t="s">
        <v>187</v>
      </c>
      <c r="H1418" s="75" t="s">
        <v>2313</v>
      </c>
      <c r="I1418" s="34" t="s">
        <v>80</v>
      </c>
      <c r="J1418" s="7" t="n">
        <v>0.664583333333333</v>
      </c>
      <c r="K1418" s="7" t="n">
        <v>0.684027777777778</v>
      </c>
      <c r="L1418" s="77"/>
      <c r="M1418" s="37" t="s">
        <v>5118</v>
      </c>
    </row>
    <row r="1419" customFormat="false" ht="15" hidden="false" customHeight="false" outlineLevel="0" collapsed="false">
      <c r="A1419" s="32" t="n">
        <v>44496</v>
      </c>
      <c r="B1419" s="9" t="s">
        <v>5123</v>
      </c>
      <c r="C1419" s="157" t="n">
        <v>320</v>
      </c>
      <c r="D1419" s="153" t="s">
        <v>821</v>
      </c>
      <c r="E1419" s="73" t="s">
        <v>5124</v>
      </c>
      <c r="F1419" s="75" t="s">
        <v>5123</v>
      </c>
      <c r="G1419" s="75" t="s">
        <v>159</v>
      </c>
      <c r="H1419" s="75" t="s">
        <v>2313</v>
      </c>
      <c r="I1419" s="34" t="s">
        <v>80</v>
      </c>
      <c r="J1419" s="7" t="n">
        <v>0.3375</v>
      </c>
      <c r="K1419" s="7" t="n">
        <v>0.352777777777778</v>
      </c>
      <c r="L1419" s="77"/>
      <c r="M1419" s="37" t="s">
        <v>5125</v>
      </c>
    </row>
    <row r="1420" customFormat="false" ht="15" hidden="false" customHeight="false" outlineLevel="0" collapsed="false">
      <c r="A1420" s="32" t="n">
        <v>44496</v>
      </c>
      <c r="B1420" s="9" t="s">
        <v>2138</v>
      </c>
      <c r="C1420" s="164" t="n">
        <v>300</v>
      </c>
      <c r="D1420" s="144" t="s">
        <v>104</v>
      </c>
      <c r="E1420" s="73" t="s">
        <v>5126</v>
      </c>
      <c r="F1420" s="75"/>
      <c r="G1420" s="75" t="s">
        <v>159</v>
      </c>
      <c r="H1420" s="75"/>
      <c r="I1420" s="34" t="s">
        <v>80</v>
      </c>
      <c r="J1420" s="7" t="n">
        <v>0.375694444444444</v>
      </c>
      <c r="K1420" s="7" t="n">
        <v>0.385416666666667</v>
      </c>
      <c r="L1420" s="77"/>
      <c r="M1420" s="37" t="s">
        <v>5127</v>
      </c>
    </row>
    <row r="1421" customFormat="false" ht="15" hidden="false" customHeight="false" outlineLevel="0" collapsed="false">
      <c r="A1421" s="87" t="n">
        <v>44496</v>
      </c>
      <c r="B1421" s="48" t="s">
        <v>5128</v>
      </c>
      <c r="C1421" s="97" t="n">
        <v>300</v>
      </c>
      <c r="D1421" s="50" t="s">
        <v>104</v>
      </c>
      <c r="E1421" s="51" t="s">
        <v>5129</v>
      </c>
      <c r="F1421" s="54"/>
      <c r="G1421" s="54" t="s">
        <v>100</v>
      </c>
      <c r="H1421" s="54"/>
      <c r="I1421" s="151" t="s">
        <v>80</v>
      </c>
      <c r="J1421" s="57" t="n">
        <v>0.428472222222222</v>
      </c>
      <c r="K1421" s="57" t="n">
        <v>0.466666666666667</v>
      </c>
      <c r="L1421" s="58"/>
      <c r="M1421" s="98" t="s">
        <v>5130</v>
      </c>
      <c r="N1421" s="0" t="s">
        <v>5111</v>
      </c>
    </row>
    <row r="1422" customFormat="false" ht="15" hidden="false" customHeight="false" outlineLevel="0" collapsed="false">
      <c r="A1422" s="141" t="n">
        <v>44496</v>
      </c>
      <c r="B1422" s="60" t="s">
        <v>5131</v>
      </c>
      <c r="C1422" s="61" t="n">
        <v>300</v>
      </c>
      <c r="D1422" s="62" t="s">
        <v>104</v>
      </c>
      <c r="E1422" s="63" t="s">
        <v>5132</v>
      </c>
      <c r="F1422" s="65"/>
      <c r="G1422" s="65" t="s">
        <v>100</v>
      </c>
      <c r="H1422" s="65"/>
      <c r="I1422" s="166" t="s">
        <v>80</v>
      </c>
      <c r="J1422" s="67" t="n">
        <v>0.525</v>
      </c>
      <c r="K1422" s="67" t="n">
        <v>0.534027777777778</v>
      </c>
      <c r="L1422" s="68"/>
      <c r="M1422" s="69" t="s">
        <v>5133</v>
      </c>
    </row>
    <row r="1423" customFormat="false" ht="15" hidden="false" customHeight="false" outlineLevel="0" collapsed="false">
      <c r="A1423" s="32" t="n">
        <v>44498</v>
      </c>
      <c r="B1423" s="9" t="s">
        <v>5136</v>
      </c>
      <c r="C1423" s="33" t="n">
        <v>4300</v>
      </c>
      <c r="D1423" s="72" t="s">
        <v>821</v>
      </c>
      <c r="E1423" s="73" t="s">
        <v>5137</v>
      </c>
      <c r="F1423" s="75" t="s">
        <v>5138</v>
      </c>
      <c r="G1423" s="75" t="s">
        <v>4657</v>
      </c>
      <c r="H1423" s="75" t="s">
        <v>2313</v>
      </c>
      <c r="I1423" s="34" t="s">
        <v>80</v>
      </c>
      <c r="J1423" s="7" t="n">
        <v>0.0465277777777778</v>
      </c>
      <c r="K1423" s="7" t="n">
        <v>0.348611111111111</v>
      </c>
      <c r="L1423" s="77"/>
      <c r="M1423" s="37" t="s">
        <v>5139</v>
      </c>
    </row>
    <row r="1424" customFormat="false" ht="15" hidden="false" customHeight="false" outlineLevel="0" collapsed="false">
      <c r="A1424" s="32" t="n">
        <v>44498</v>
      </c>
      <c r="B1424" s="9" t="s">
        <v>5140</v>
      </c>
      <c r="C1424" s="33" t="n">
        <v>300</v>
      </c>
      <c r="D1424" s="72" t="s">
        <v>821</v>
      </c>
      <c r="E1424" s="73" t="s">
        <v>5141</v>
      </c>
      <c r="F1424" s="75" t="s">
        <v>233</v>
      </c>
      <c r="G1424" s="75" t="s">
        <v>183</v>
      </c>
      <c r="H1424" s="75" t="s">
        <v>2313</v>
      </c>
      <c r="I1424" s="34" t="s">
        <v>72</v>
      </c>
      <c r="J1424" s="7" t="n">
        <v>0.644444444444444</v>
      </c>
      <c r="K1424" s="7" t="n">
        <v>0.644444444444444</v>
      </c>
      <c r="L1424" s="77"/>
      <c r="M1424" s="37" t="s">
        <v>5142</v>
      </c>
    </row>
    <row r="1425" customFormat="false" ht="15" hidden="false" customHeight="false" outlineLevel="0" collapsed="false">
      <c r="A1425" s="32" t="n">
        <v>44501</v>
      </c>
      <c r="B1425" s="9" t="s">
        <v>204</v>
      </c>
      <c r="C1425" s="157" t="n">
        <v>450</v>
      </c>
      <c r="D1425" s="153" t="s">
        <v>104</v>
      </c>
      <c r="E1425" s="73" t="s">
        <v>205</v>
      </c>
      <c r="F1425" s="75" t="s">
        <v>204</v>
      </c>
      <c r="G1425" s="75" t="s">
        <v>79</v>
      </c>
      <c r="H1425" s="75" t="s">
        <v>2313</v>
      </c>
      <c r="I1425" s="34" t="s">
        <v>80</v>
      </c>
      <c r="J1425" s="7" t="n">
        <v>0.795138888888889</v>
      </c>
      <c r="K1425" s="7" t="n">
        <v>0.829861111111111</v>
      </c>
      <c r="L1425" s="77"/>
      <c r="M1425" s="37" t="s">
        <v>207</v>
      </c>
    </row>
    <row r="1426" customFormat="false" ht="15" hidden="false" customHeight="false" outlineLevel="0" collapsed="false">
      <c r="A1426" s="32" t="n">
        <v>44503</v>
      </c>
      <c r="B1426" s="9" t="s">
        <v>5000</v>
      </c>
      <c r="C1426" s="157" t="n">
        <v>350</v>
      </c>
      <c r="D1426" s="153" t="s">
        <v>821</v>
      </c>
      <c r="E1426" s="73" t="s">
        <v>5001</v>
      </c>
      <c r="F1426" s="75" t="s">
        <v>5002</v>
      </c>
      <c r="G1426" s="75" t="s">
        <v>159</v>
      </c>
      <c r="H1426" s="75"/>
      <c r="I1426" s="34" t="s">
        <v>80</v>
      </c>
      <c r="J1426" s="7" t="n">
        <v>0.807638888888889</v>
      </c>
      <c r="K1426" s="7" t="n">
        <v>0.840277777777778</v>
      </c>
      <c r="L1426" s="77"/>
      <c r="M1426" s="37" t="s">
        <v>5003</v>
      </c>
    </row>
    <row r="1427" customFormat="false" ht="15" hidden="false" customHeight="false" outlineLevel="0" collapsed="false">
      <c r="A1427" s="32" t="n">
        <v>44503</v>
      </c>
      <c r="B1427" s="9" t="s">
        <v>5148</v>
      </c>
      <c r="C1427" s="157" t="n">
        <v>300</v>
      </c>
      <c r="D1427" s="153" t="s">
        <v>104</v>
      </c>
      <c r="E1427" s="73" t="s">
        <v>5149</v>
      </c>
      <c r="F1427" s="75"/>
      <c r="G1427" s="75" t="s">
        <v>113</v>
      </c>
      <c r="H1427" s="75"/>
      <c r="I1427" s="34" t="s">
        <v>80</v>
      </c>
      <c r="J1427" s="7" t="n">
        <v>0.354861111111111</v>
      </c>
      <c r="K1427" s="7" t="n">
        <v>0.388194444444444</v>
      </c>
      <c r="L1427" s="77"/>
      <c r="M1427" s="37" t="s">
        <v>5150</v>
      </c>
    </row>
    <row r="1428" customFormat="false" ht="15" hidden="false" customHeight="false" outlineLevel="0" collapsed="false">
      <c r="A1428" s="32" t="n">
        <v>44503</v>
      </c>
      <c r="B1428" s="9" t="s">
        <v>5151</v>
      </c>
      <c r="C1428" s="33" t="n">
        <v>300</v>
      </c>
      <c r="D1428" s="72" t="s">
        <v>104</v>
      </c>
      <c r="E1428" s="73" t="s">
        <v>5152</v>
      </c>
      <c r="F1428" s="75"/>
      <c r="G1428" s="75" t="s">
        <v>113</v>
      </c>
      <c r="H1428" s="75"/>
      <c r="I1428" s="34" t="s">
        <v>80</v>
      </c>
      <c r="J1428" s="7" t="n">
        <v>0.413194444444444</v>
      </c>
      <c r="K1428" s="7" t="n">
        <v>0.424305555555556</v>
      </c>
      <c r="L1428" s="77"/>
      <c r="M1428" s="37" t="s">
        <v>5153</v>
      </c>
      <c r="N1428" s="0" t="s">
        <v>3152</v>
      </c>
    </row>
    <row r="1429" customFormat="false" ht="15" hidden="false" customHeight="false" outlineLevel="0" collapsed="false">
      <c r="A1429" s="32" t="n">
        <v>44503</v>
      </c>
      <c r="B1429" s="9" t="s">
        <v>5154</v>
      </c>
      <c r="C1429" s="33" t="n">
        <v>300</v>
      </c>
      <c r="D1429" s="72" t="s">
        <v>104</v>
      </c>
      <c r="E1429" s="73" t="s">
        <v>5155</v>
      </c>
      <c r="F1429" s="75"/>
      <c r="G1429" s="75" t="s">
        <v>100</v>
      </c>
      <c r="H1429" s="75"/>
      <c r="I1429" s="34" t="s">
        <v>80</v>
      </c>
      <c r="J1429" s="7" t="n">
        <v>0.78125</v>
      </c>
      <c r="K1429" s="7" t="n">
        <v>0.796527777777778</v>
      </c>
      <c r="L1429" s="77"/>
      <c r="M1429" s="37" t="s">
        <v>5156</v>
      </c>
    </row>
    <row r="1430" customFormat="false" ht="15" hidden="false" customHeight="false" outlineLevel="0" collapsed="false">
      <c r="A1430" s="32" t="n">
        <v>44504</v>
      </c>
      <c r="B1430" s="9" t="s">
        <v>4878</v>
      </c>
      <c r="C1430" s="156" t="n">
        <v>370</v>
      </c>
      <c r="D1430" s="137" t="s">
        <v>821</v>
      </c>
      <c r="E1430" s="73" t="s">
        <v>4879</v>
      </c>
      <c r="F1430" s="75" t="s">
        <v>4880</v>
      </c>
      <c r="G1430" s="75" t="s">
        <v>183</v>
      </c>
      <c r="H1430" s="75" t="s">
        <v>2313</v>
      </c>
      <c r="I1430" s="34" t="s">
        <v>757</v>
      </c>
      <c r="J1430" s="7" t="n">
        <v>0.560416666666667</v>
      </c>
      <c r="K1430" s="7" t="n">
        <v>0.560416666666667</v>
      </c>
      <c r="L1430" s="77"/>
      <c r="M1430" s="37" t="s">
        <v>4881</v>
      </c>
      <c r="N1430" s="0" t="s">
        <v>5147</v>
      </c>
    </row>
    <row r="1431" customFormat="false" ht="15" hidden="false" customHeight="false" outlineLevel="0" collapsed="false">
      <c r="A1431" s="32" t="n">
        <v>44505</v>
      </c>
      <c r="B1431" s="9" t="s">
        <v>204</v>
      </c>
      <c r="C1431" s="157" t="n">
        <v>450</v>
      </c>
      <c r="D1431" s="153" t="s">
        <v>104</v>
      </c>
      <c r="E1431" s="73" t="s">
        <v>205</v>
      </c>
      <c r="F1431" s="75" t="s">
        <v>204</v>
      </c>
      <c r="G1431" s="75" t="s">
        <v>79</v>
      </c>
      <c r="H1431" s="75"/>
      <c r="I1431" s="34" t="s">
        <v>80</v>
      </c>
      <c r="J1431" s="7" t="n">
        <v>0.580555555555556</v>
      </c>
      <c r="K1431" s="7" t="n">
        <v>0.603472222222222</v>
      </c>
      <c r="L1431" s="77"/>
      <c r="M1431" s="37" t="s">
        <v>207</v>
      </c>
    </row>
    <row r="1432" customFormat="false" ht="15" hidden="false" customHeight="false" outlineLevel="0" collapsed="false">
      <c r="A1432" s="32" t="n">
        <v>44505</v>
      </c>
      <c r="B1432" s="9" t="s">
        <v>5159</v>
      </c>
      <c r="C1432" s="157" t="n">
        <v>300</v>
      </c>
      <c r="D1432" s="153" t="s">
        <v>104</v>
      </c>
      <c r="E1432" s="73" t="s">
        <v>5160</v>
      </c>
      <c r="F1432" s="75"/>
      <c r="G1432" s="75" t="s">
        <v>100</v>
      </c>
      <c r="H1432" s="75"/>
      <c r="I1432" s="34" t="s">
        <v>80</v>
      </c>
      <c r="J1432" s="7" t="n">
        <v>0.73125</v>
      </c>
      <c r="K1432" s="7" t="n">
        <v>0.745833333333333</v>
      </c>
      <c r="L1432" s="77"/>
      <c r="M1432" s="37" t="s">
        <v>5161</v>
      </c>
    </row>
    <row r="1433" customFormat="false" ht="15" hidden="false" customHeight="false" outlineLevel="0" collapsed="false">
      <c r="A1433" s="32" t="n">
        <v>44505</v>
      </c>
      <c r="B1433" s="9" t="s">
        <v>5162</v>
      </c>
      <c r="C1433" s="157" t="n">
        <v>300</v>
      </c>
      <c r="D1433" s="153" t="s">
        <v>104</v>
      </c>
      <c r="E1433" s="73" t="s">
        <v>5163</v>
      </c>
      <c r="F1433" s="75"/>
      <c r="G1433" s="75" t="s">
        <v>113</v>
      </c>
      <c r="H1433" s="75"/>
      <c r="I1433" s="34" t="s">
        <v>80</v>
      </c>
      <c r="J1433" s="7" t="n">
        <v>0.788194444444444</v>
      </c>
      <c r="K1433" s="7" t="n">
        <v>0.805555555555555</v>
      </c>
      <c r="L1433" s="77"/>
      <c r="M1433" s="37" t="s">
        <v>5164</v>
      </c>
    </row>
    <row r="1434" customFormat="false" ht="15" hidden="false" customHeight="false" outlineLevel="0" collapsed="false">
      <c r="A1434" s="32" t="n">
        <v>44506</v>
      </c>
      <c r="B1434" s="9" t="s">
        <v>5169</v>
      </c>
      <c r="C1434" s="120" t="n">
        <v>520</v>
      </c>
      <c r="D1434" s="137" t="s">
        <v>821</v>
      </c>
      <c r="E1434" s="73" t="s">
        <v>5170</v>
      </c>
      <c r="F1434" s="75" t="s">
        <v>5171</v>
      </c>
      <c r="G1434" s="75" t="s">
        <v>1227</v>
      </c>
      <c r="H1434" s="75" t="s">
        <v>2313</v>
      </c>
      <c r="I1434" s="34" t="s">
        <v>80</v>
      </c>
      <c r="J1434" s="7" t="n">
        <v>0.483333333333333</v>
      </c>
      <c r="K1434" s="7" t="n">
        <v>0.49375</v>
      </c>
      <c r="L1434" s="77"/>
      <c r="M1434" s="37" t="s">
        <v>5172</v>
      </c>
    </row>
    <row r="1435" customFormat="false" ht="15" hidden="false" customHeight="false" outlineLevel="0" collapsed="false">
      <c r="A1435" s="87" t="n">
        <v>44506</v>
      </c>
      <c r="B1435" s="48" t="s">
        <v>5173</v>
      </c>
      <c r="C1435" s="97" t="n">
        <v>400</v>
      </c>
      <c r="D1435" s="50" t="s">
        <v>821</v>
      </c>
      <c r="E1435" s="51" t="s">
        <v>5174</v>
      </c>
      <c r="F1435" s="54" t="s">
        <v>5175</v>
      </c>
      <c r="G1435" s="54" t="s">
        <v>100</v>
      </c>
      <c r="H1435" s="54" t="s">
        <v>2313</v>
      </c>
      <c r="I1435" s="151" t="s">
        <v>80</v>
      </c>
      <c r="J1435" s="57" t="n">
        <v>0.639583333333333</v>
      </c>
      <c r="K1435" s="57" t="n">
        <v>0.654166666666667</v>
      </c>
      <c r="L1435" s="58"/>
      <c r="M1435" s="98" t="s">
        <v>5176</v>
      </c>
    </row>
    <row r="1436" customFormat="false" ht="15" hidden="false" customHeight="false" outlineLevel="0" collapsed="false">
      <c r="A1436" s="32" t="n">
        <v>44506</v>
      </c>
      <c r="B1436" s="9" t="s">
        <v>4781</v>
      </c>
      <c r="C1436" s="164" t="n">
        <v>300</v>
      </c>
      <c r="D1436" s="144" t="s">
        <v>104</v>
      </c>
      <c r="E1436" s="73" t="s">
        <v>5177</v>
      </c>
      <c r="F1436" s="75"/>
      <c r="G1436" s="75" t="s">
        <v>1227</v>
      </c>
      <c r="H1436" s="75"/>
      <c r="I1436" s="34" t="s">
        <v>80</v>
      </c>
      <c r="J1436" s="7" t="n">
        <v>0.443055555555556</v>
      </c>
      <c r="K1436" s="7" t="n">
        <v>0.470833333333333</v>
      </c>
      <c r="L1436" s="77"/>
      <c r="M1436" s="37" t="s">
        <v>5178</v>
      </c>
    </row>
    <row r="1437" customFormat="false" ht="15" hidden="false" customHeight="false" outlineLevel="0" collapsed="false">
      <c r="A1437" s="32" t="n">
        <v>44506</v>
      </c>
      <c r="B1437" s="9" t="s">
        <v>68</v>
      </c>
      <c r="C1437" s="157" t="n">
        <v>450</v>
      </c>
      <c r="D1437" s="153" t="s">
        <v>69</v>
      </c>
      <c r="E1437" s="73" t="s">
        <v>70</v>
      </c>
      <c r="F1437" s="75" t="s">
        <v>71</v>
      </c>
      <c r="G1437" s="75" t="s">
        <v>113</v>
      </c>
      <c r="H1437" s="75" t="s">
        <v>2313</v>
      </c>
      <c r="I1437" s="34" t="s">
        <v>80</v>
      </c>
      <c r="J1437" s="7" t="n">
        <v>0.6875</v>
      </c>
      <c r="K1437" s="7" t="n">
        <v>0.730555555555556</v>
      </c>
      <c r="L1437" s="77"/>
      <c r="M1437" s="37" t="s">
        <v>74</v>
      </c>
    </row>
    <row r="1438" customFormat="false" ht="15" hidden="false" customHeight="false" outlineLevel="0" collapsed="false">
      <c r="A1438" s="32" t="n">
        <v>44510</v>
      </c>
      <c r="B1438" s="9" t="s">
        <v>204</v>
      </c>
      <c r="C1438" s="157" t="n">
        <v>450</v>
      </c>
      <c r="D1438" s="153" t="s">
        <v>104</v>
      </c>
      <c r="E1438" s="73" t="s">
        <v>205</v>
      </c>
      <c r="F1438" s="75" t="s">
        <v>204</v>
      </c>
      <c r="G1438" s="75" t="s">
        <v>79</v>
      </c>
      <c r="H1438" s="75" t="s">
        <v>2313</v>
      </c>
      <c r="I1438" s="34" t="s">
        <v>80</v>
      </c>
      <c r="J1438" s="7" t="n">
        <v>0.320138888888889</v>
      </c>
      <c r="K1438" s="7" t="n">
        <v>0.35</v>
      </c>
      <c r="L1438" s="77"/>
      <c r="M1438" s="37" t="s">
        <v>207</v>
      </c>
    </row>
    <row r="1439" customFormat="false" ht="15" hidden="false" customHeight="false" outlineLevel="0" collapsed="false">
      <c r="A1439" s="32" t="n">
        <v>44511</v>
      </c>
      <c r="B1439" s="9" t="s">
        <v>5184</v>
      </c>
      <c r="C1439" s="164" t="n">
        <v>300</v>
      </c>
      <c r="D1439" s="144" t="s">
        <v>898</v>
      </c>
      <c r="E1439" s="73" t="s">
        <v>899</v>
      </c>
      <c r="F1439" s="75" t="s">
        <v>897</v>
      </c>
      <c r="G1439" s="75" t="s">
        <v>79</v>
      </c>
      <c r="H1439" s="75" t="s">
        <v>2313</v>
      </c>
      <c r="I1439" s="34" t="s">
        <v>80</v>
      </c>
      <c r="J1439" s="7" t="n">
        <v>0.218055555555556</v>
      </c>
      <c r="K1439" s="7" t="n">
        <v>0.252777777777778</v>
      </c>
      <c r="L1439" s="77"/>
      <c r="M1439" s="37" t="s">
        <v>901</v>
      </c>
    </row>
    <row r="1440" customFormat="false" ht="15" hidden="false" customHeight="false" outlineLevel="0" collapsed="false">
      <c r="A1440" s="32" t="n">
        <v>44511</v>
      </c>
      <c r="B1440" s="9" t="s">
        <v>897</v>
      </c>
      <c r="C1440" s="156" t="n">
        <v>300</v>
      </c>
      <c r="D1440" s="137" t="s">
        <v>898</v>
      </c>
      <c r="E1440" s="73" t="s">
        <v>899</v>
      </c>
      <c r="F1440" s="75" t="s">
        <v>897</v>
      </c>
      <c r="G1440" s="75" t="s">
        <v>79</v>
      </c>
      <c r="H1440" s="75" t="s">
        <v>2313</v>
      </c>
      <c r="I1440" s="34" t="s">
        <v>80</v>
      </c>
      <c r="J1440" s="7" t="n">
        <v>0.280555555555556</v>
      </c>
      <c r="K1440" s="7" t="n">
        <v>0.284027777777778</v>
      </c>
      <c r="L1440" s="77"/>
      <c r="M1440" s="37" t="s">
        <v>5185</v>
      </c>
    </row>
    <row r="1441" customFormat="false" ht="15" hidden="false" customHeight="false" outlineLevel="0" collapsed="false">
      <c r="A1441" s="32" t="n">
        <v>44512</v>
      </c>
      <c r="B1441" s="9" t="s">
        <v>2970</v>
      </c>
      <c r="C1441" s="157" t="n">
        <v>350</v>
      </c>
      <c r="D1441" s="153" t="s">
        <v>821</v>
      </c>
      <c r="E1441" s="73" t="s">
        <v>2971</v>
      </c>
      <c r="F1441" s="75" t="s">
        <v>2972</v>
      </c>
      <c r="G1441" s="75" t="s">
        <v>100</v>
      </c>
      <c r="H1441" s="75" t="s">
        <v>2313</v>
      </c>
      <c r="I1441" s="34" t="s">
        <v>72</v>
      </c>
      <c r="J1441" s="7" t="n">
        <v>0.403472222222222</v>
      </c>
      <c r="K1441" s="7" t="n">
        <v>0.403472222222222</v>
      </c>
      <c r="L1441" s="77"/>
      <c r="M1441" s="37" t="s">
        <v>2973</v>
      </c>
    </row>
    <row r="1442" customFormat="false" ht="15" hidden="false" customHeight="false" outlineLevel="0" collapsed="false">
      <c r="A1442" s="32" t="n">
        <v>44512</v>
      </c>
      <c r="B1442" s="9" t="s">
        <v>3170</v>
      </c>
      <c r="C1442" s="156" t="n">
        <v>430</v>
      </c>
      <c r="D1442" s="137" t="s">
        <v>821</v>
      </c>
      <c r="E1442" s="73" t="s">
        <v>3171</v>
      </c>
      <c r="F1442" s="75" t="s">
        <v>3172</v>
      </c>
      <c r="G1442" s="75" t="s">
        <v>113</v>
      </c>
      <c r="H1442" s="75" t="s">
        <v>2313</v>
      </c>
      <c r="I1442" s="34" t="s">
        <v>72</v>
      </c>
      <c r="J1442" s="7"/>
      <c r="K1442" s="7"/>
      <c r="L1442" s="77"/>
      <c r="M1442" s="37" t="s">
        <v>3173</v>
      </c>
    </row>
    <row r="1443" customFormat="false" ht="15" hidden="false" customHeight="false" outlineLevel="0" collapsed="false">
      <c r="A1443" s="32" t="n">
        <v>44515</v>
      </c>
      <c r="B1443" s="9" t="s">
        <v>204</v>
      </c>
      <c r="C1443" s="164" t="n">
        <v>450</v>
      </c>
      <c r="D1443" s="144" t="s">
        <v>104</v>
      </c>
      <c r="E1443" s="73" t="s">
        <v>205</v>
      </c>
      <c r="F1443" s="75" t="s">
        <v>204</v>
      </c>
      <c r="G1443" s="75" t="s">
        <v>79</v>
      </c>
      <c r="H1443" s="75"/>
      <c r="I1443" s="34" t="s">
        <v>80</v>
      </c>
      <c r="J1443" s="7" t="n">
        <v>0.196527777777778</v>
      </c>
      <c r="K1443" s="7" t="n">
        <v>0.227083333333333</v>
      </c>
      <c r="L1443" s="77"/>
      <c r="M1443" s="37" t="s">
        <v>207</v>
      </c>
    </row>
    <row r="1444" customFormat="false" ht="15" hidden="false" customHeight="false" outlineLevel="0" collapsed="false">
      <c r="A1444" s="32" t="n">
        <v>44516</v>
      </c>
      <c r="B1444" s="9" t="s">
        <v>5188</v>
      </c>
      <c r="C1444" s="156" t="n">
        <v>300</v>
      </c>
      <c r="D1444" s="137" t="s">
        <v>104</v>
      </c>
      <c r="E1444" s="73" t="s">
        <v>5189</v>
      </c>
      <c r="F1444" s="75"/>
      <c r="G1444" s="75" t="s">
        <v>79</v>
      </c>
      <c r="H1444" s="75"/>
      <c r="I1444" s="34" t="s">
        <v>80</v>
      </c>
      <c r="J1444" s="7" t="n">
        <v>0.375</v>
      </c>
      <c r="K1444" s="7" t="n">
        <v>0.395833333333333</v>
      </c>
      <c r="L1444" s="77"/>
      <c r="M1444" s="37" t="s">
        <v>5190</v>
      </c>
      <c r="N1444" s="0" t="s">
        <v>5147</v>
      </c>
    </row>
    <row r="1445" customFormat="false" ht="15" hidden="false" customHeight="false" outlineLevel="0" collapsed="false">
      <c r="A1445" s="32" t="n">
        <v>44517</v>
      </c>
      <c r="B1445" s="9" t="s">
        <v>5193</v>
      </c>
      <c r="C1445" s="33" t="n">
        <v>350</v>
      </c>
      <c r="D1445" s="72" t="s">
        <v>821</v>
      </c>
      <c r="E1445" s="73" t="n">
        <v>78131846</v>
      </c>
      <c r="F1445" s="75" t="s">
        <v>5194</v>
      </c>
      <c r="G1445" s="75" t="s">
        <v>183</v>
      </c>
      <c r="H1445" s="75" t="s">
        <v>2313</v>
      </c>
      <c r="I1445" s="34" t="s">
        <v>80</v>
      </c>
      <c r="J1445" s="7" t="n">
        <v>0.694444444444444</v>
      </c>
      <c r="K1445" s="7" t="n">
        <v>0.734722222222222</v>
      </c>
      <c r="L1445" s="77"/>
      <c r="M1445" s="37" t="s">
        <v>5195</v>
      </c>
      <c r="N1445" s="0" t="s">
        <v>5147</v>
      </c>
    </row>
    <row r="1446" customFormat="false" ht="15" hidden="false" customHeight="false" outlineLevel="0" collapsed="false">
      <c r="A1446" s="32" t="n">
        <v>44517</v>
      </c>
      <c r="B1446" s="9" t="s">
        <v>5196</v>
      </c>
      <c r="C1446" s="33" t="n">
        <v>400</v>
      </c>
      <c r="D1446" s="72" t="s">
        <v>104</v>
      </c>
      <c r="E1446" s="73" t="s">
        <v>2033</v>
      </c>
      <c r="F1446" s="75"/>
      <c r="G1446" s="75" t="s">
        <v>183</v>
      </c>
      <c r="H1446" s="75" t="s">
        <v>2313</v>
      </c>
      <c r="I1446" s="34" t="s">
        <v>80</v>
      </c>
      <c r="J1446" s="7" t="n">
        <v>0.443055555555556</v>
      </c>
      <c r="K1446" s="7" t="n">
        <v>0.464583333333333</v>
      </c>
      <c r="L1446" s="77"/>
      <c r="M1446" s="37" t="s">
        <v>2034</v>
      </c>
      <c r="N1446" s="0" t="s">
        <v>5147</v>
      </c>
    </row>
    <row r="1447" customFormat="false" ht="15" hidden="false" customHeight="false" outlineLevel="0" collapsed="false">
      <c r="A1447" s="32" t="n">
        <v>44517</v>
      </c>
      <c r="B1447" s="9" t="s">
        <v>1089</v>
      </c>
      <c r="C1447" s="33" t="n">
        <v>350</v>
      </c>
      <c r="D1447" s="72" t="s">
        <v>104</v>
      </c>
      <c r="E1447" s="73" t="s">
        <v>5197</v>
      </c>
      <c r="F1447" s="75"/>
      <c r="G1447" s="75" t="s">
        <v>131</v>
      </c>
      <c r="H1447" s="75" t="s">
        <v>2313</v>
      </c>
      <c r="I1447" s="34" t="s">
        <v>80</v>
      </c>
      <c r="J1447" s="7" t="n">
        <v>0.518055555555556</v>
      </c>
      <c r="K1447" s="7" t="n">
        <v>0.549305555555556</v>
      </c>
      <c r="L1447" s="77"/>
      <c r="M1447" s="37" t="s">
        <v>5198</v>
      </c>
    </row>
    <row r="1448" customFormat="false" ht="15" hidden="false" customHeight="false" outlineLevel="0" collapsed="false">
      <c r="A1448" s="47" t="n">
        <v>44517</v>
      </c>
      <c r="B1448" s="79" t="s">
        <v>982</v>
      </c>
      <c r="C1448" s="49" t="n">
        <v>300</v>
      </c>
      <c r="D1448" s="80" t="s">
        <v>104</v>
      </c>
      <c r="E1448" s="81" t="s">
        <v>983</v>
      </c>
      <c r="F1448" s="83"/>
      <c r="G1448" s="83" t="s">
        <v>113</v>
      </c>
      <c r="H1448" s="83" t="s">
        <v>2313</v>
      </c>
      <c r="I1448" s="103" t="s">
        <v>80</v>
      </c>
      <c r="J1448" s="85" t="n">
        <v>0.615277777777778</v>
      </c>
      <c r="K1448" s="85" t="n">
        <v>0.629166666666667</v>
      </c>
      <c r="L1448" s="86"/>
      <c r="M1448" s="59" t="s">
        <v>984</v>
      </c>
    </row>
    <row r="1449" customFormat="false" ht="15" hidden="false" customHeight="false" outlineLevel="0" collapsed="false">
      <c r="A1449" s="32" t="n">
        <v>44518</v>
      </c>
      <c r="B1449" s="9" t="s">
        <v>5201</v>
      </c>
      <c r="C1449" s="164" t="n">
        <v>440</v>
      </c>
      <c r="D1449" s="144" t="s">
        <v>821</v>
      </c>
      <c r="E1449" s="73" t="s">
        <v>5202</v>
      </c>
      <c r="F1449" s="75" t="s">
        <v>5203</v>
      </c>
      <c r="G1449" s="75" t="s">
        <v>113</v>
      </c>
      <c r="H1449" s="75" t="s">
        <v>2313</v>
      </c>
      <c r="I1449" s="34" t="s">
        <v>757</v>
      </c>
      <c r="J1449" s="7" t="n">
        <v>0.65625</v>
      </c>
      <c r="K1449" s="7" t="n">
        <v>0.65625</v>
      </c>
      <c r="L1449" s="77"/>
      <c r="M1449" s="37" t="s">
        <v>5204</v>
      </c>
    </row>
    <row r="1450" customFormat="false" ht="15" hidden="false" customHeight="false" outlineLevel="0" collapsed="false">
      <c r="A1450" s="32" t="n">
        <v>44518</v>
      </c>
      <c r="B1450" s="9" t="s">
        <v>5205</v>
      </c>
      <c r="C1450" s="157" t="n">
        <v>400</v>
      </c>
      <c r="D1450" s="153" t="s">
        <v>821</v>
      </c>
      <c r="E1450" s="73" t="s">
        <v>5206</v>
      </c>
      <c r="F1450" s="75" t="s">
        <v>5207</v>
      </c>
      <c r="G1450" s="75" t="s">
        <v>131</v>
      </c>
      <c r="H1450" s="75" t="s">
        <v>2313</v>
      </c>
      <c r="I1450" s="34" t="s">
        <v>80</v>
      </c>
      <c r="J1450" s="7" t="n">
        <v>0.748611111111111</v>
      </c>
      <c r="K1450" s="7" t="n">
        <v>0.784027777777778</v>
      </c>
      <c r="L1450" s="77"/>
      <c r="M1450" s="37" t="s">
        <v>5208</v>
      </c>
    </row>
    <row r="1451" customFormat="false" ht="15" hidden="false" customHeight="false" outlineLevel="0" collapsed="false">
      <c r="A1451" s="32" t="n">
        <v>44518</v>
      </c>
      <c r="B1451" s="9" t="s">
        <v>204</v>
      </c>
      <c r="C1451" s="156" t="n">
        <v>450</v>
      </c>
      <c r="D1451" s="137" t="s">
        <v>104</v>
      </c>
      <c r="E1451" s="73" t="s">
        <v>205</v>
      </c>
      <c r="F1451" s="75" t="s">
        <v>204</v>
      </c>
      <c r="G1451" s="75" t="s">
        <v>79</v>
      </c>
      <c r="H1451" s="75" t="s">
        <v>2313</v>
      </c>
      <c r="I1451" s="34" t="s">
        <v>80</v>
      </c>
      <c r="J1451" s="7" t="n">
        <v>0.652083333333333</v>
      </c>
      <c r="K1451" s="7" t="n">
        <v>0.65625</v>
      </c>
      <c r="L1451" s="77"/>
      <c r="M1451" s="37" t="s">
        <v>207</v>
      </c>
      <c r="N1451" s="0" t="s">
        <v>5147</v>
      </c>
    </row>
    <row r="1452" customFormat="false" ht="15" hidden="false" customHeight="false" outlineLevel="0" collapsed="false">
      <c r="A1452" s="32" t="n">
        <v>44518</v>
      </c>
      <c r="B1452" s="9" t="s">
        <v>68</v>
      </c>
      <c r="C1452" s="156" t="n">
        <v>450</v>
      </c>
      <c r="D1452" s="137" t="s">
        <v>69</v>
      </c>
      <c r="E1452" s="73" t="s">
        <v>70</v>
      </c>
      <c r="F1452" s="75" t="s">
        <v>71</v>
      </c>
      <c r="G1452" s="75" t="s">
        <v>113</v>
      </c>
      <c r="H1452" s="75" t="s">
        <v>2313</v>
      </c>
      <c r="I1452" s="34" t="s">
        <v>80</v>
      </c>
      <c r="J1452" s="7" t="n">
        <v>0.395138888888889</v>
      </c>
      <c r="K1452" s="7" t="n">
        <v>0.403472222222222</v>
      </c>
      <c r="L1452" s="77"/>
      <c r="M1452" s="37" t="s">
        <v>74</v>
      </c>
      <c r="N1452" s="0" t="s">
        <v>5147</v>
      </c>
    </row>
    <row r="1453" customFormat="false" ht="15" hidden="false" customHeight="false" outlineLevel="0" collapsed="false">
      <c r="A1453" s="32" t="n">
        <v>44519</v>
      </c>
      <c r="B1453" s="9" t="s">
        <v>5213</v>
      </c>
      <c r="C1453" s="156" t="n">
        <v>350</v>
      </c>
      <c r="D1453" s="137" t="s">
        <v>104</v>
      </c>
      <c r="E1453" s="73" t="s">
        <v>5214</v>
      </c>
      <c r="F1453" s="75"/>
      <c r="G1453" s="75" t="s">
        <v>85</v>
      </c>
      <c r="H1453" s="75" t="s">
        <v>2313</v>
      </c>
      <c r="I1453" s="34" t="s">
        <v>80</v>
      </c>
      <c r="J1453" s="7" t="n">
        <v>0.46875</v>
      </c>
      <c r="K1453" s="7" t="n">
        <v>0.495833333333333</v>
      </c>
      <c r="L1453" s="77"/>
      <c r="M1453" s="37" t="s">
        <v>5215</v>
      </c>
      <c r="N1453" s="0" t="s">
        <v>5147</v>
      </c>
    </row>
    <row r="1454" customFormat="false" ht="15" hidden="false" customHeight="false" outlineLevel="0" collapsed="false">
      <c r="A1454" s="32" t="n">
        <v>44519</v>
      </c>
      <c r="B1454" s="9" t="s">
        <v>3613</v>
      </c>
      <c r="C1454" s="156" t="n">
        <v>300</v>
      </c>
      <c r="D1454" s="137" t="s">
        <v>104</v>
      </c>
      <c r="E1454" s="73" t="s">
        <v>3614</v>
      </c>
      <c r="F1454" s="75"/>
      <c r="G1454" s="75" t="s">
        <v>113</v>
      </c>
      <c r="H1454" s="75" t="s">
        <v>2313</v>
      </c>
      <c r="I1454" s="34" t="s">
        <v>80</v>
      </c>
      <c r="J1454" s="7" t="n">
        <v>0.6125</v>
      </c>
      <c r="K1454" s="7" t="n">
        <v>0.640972222222222</v>
      </c>
      <c r="L1454" s="77"/>
      <c r="M1454" s="37" t="s">
        <v>3615</v>
      </c>
      <c r="N1454" s="0" t="s">
        <v>5147</v>
      </c>
    </row>
    <row r="1455" customFormat="false" ht="15" hidden="false" customHeight="false" outlineLevel="0" collapsed="false">
      <c r="A1455" s="32" t="n">
        <v>44521</v>
      </c>
      <c r="B1455" s="9" t="s">
        <v>5219</v>
      </c>
      <c r="C1455" s="156" t="n">
        <v>380</v>
      </c>
      <c r="D1455" s="137" t="s">
        <v>821</v>
      </c>
      <c r="E1455" s="73" t="s">
        <v>5220</v>
      </c>
      <c r="F1455" s="75" t="s">
        <v>5221</v>
      </c>
      <c r="G1455" s="75" t="s">
        <v>100</v>
      </c>
      <c r="H1455" s="75" t="s">
        <v>2313</v>
      </c>
      <c r="I1455" s="34" t="s">
        <v>80</v>
      </c>
      <c r="J1455" s="7" t="n">
        <v>0.25</v>
      </c>
      <c r="K1455" s="7" t="n">
        <v>0.275</v>
      </c>
      <c r="L1455" s="77"/>
      <c r="M1455" s="37" t="s">
        <v>5222</v>
      </c>
      <c r="N1455" s="0" t="s">
        <v>5147</v>
      </c>
    </row>
    <row r="1456" customFormat="false" ht="15" hidden="false" customHeight="false" outlineLevel="0" collapsed="false">
      <c r="A1456" s="32" t="n">
        <v>44522</v>
      </c>
      <c r="B1456" s="9" t="s">
        <v>5223</v>
      </c>
      <c r="C1456" s="156" t="n">
        <v>450</v>
      </c>
      <c r="D1456" s="137" t="s">
        <v>104</v>
      </c>
      <c r="E1456" s="73" t="s">
        <v>5224</v>
      </c>
      <c r="F1456" s="75"/>
      <c r="G1456" s="75" t="s">
        <v>131</v>
      </c>
      <c r="H1456" s="75" t="s">
        <v>2313</v>
      </c>
      <c r="I1456" s="34" t="s">
        <v>80</v>
      </c>
      <c r="J1456" s="7" t="n">
        <v>0.345138888888889</v>
      </c>
      <c r="K1456" s="7" t="n">
        <v>0.347222222222222</v>
      </c>
      <c r="L1456" s="77"/>
      <c r="M1456" s="37" t="s">
        <v>5225</v>
      </c>
      <c r="N1456" s="0" t="s">
        <v>5147</v>
      </c>
    </row>
    <row r="1457" customFormat="false" ht="15" hidden="false" customHeight="false" outlineLevel="0" collapsed="false">
      <c r="A1457" s="32" t="n">
        <v>44522</v>
      </c>
      <c r="B1457" s="9" t="s">
        <v>2609</v>
      </c>
      <c r="C1457" s="33" t="n">
        <v>450</v>
      </c>
      <c r="D1457" s="72" t="s">
        <v>104</v>
      </c>
      <c r="E1457" s="73" t="s">
        <v>2610</v>
      </c>
      <c r="F1457" s="75" t="s">
        <v>2609</v>
      </c>
      <c r="G1457" s="75" t="s">
        <v>187</v>
      </c>
      <c r="H1457" s="75" t="s">
        <v>2313</v>
      </c>
      <c r="I1457" s="34" t="s">
        <v>80</v>
      </c>
      <c r="J1457" s="7" t="n">
        <v>0.45</v>
      </c>
      <c r="K1457" s="7" t="n">
        <v>0.468055555555555</v>
      </c>
      <c r="L1457" s="77"/>
      <c r="M1457" s="37" t="s">
        <v>2611</v>
      </c>
    </row>
    <row r="1458" customFormat="false" ht="15" hidden="false" customHeight="false" outlineLevel="0" collapsed="false">
      <c r="A1458" s="32" t="n">
        <v>44522</v>
      </c>
      <c r="B1458" s="9" t="s">
        <v>1124</v>
      </c>
      <c r="C1458" s="33" t="n">
        <v>450</v>
      </c>
      <c r="D1458" s="72" t="s">
        <v>104</v>
      </c>
      <c r="E1458" s="73" t="s">
        <v>5226</v>
      </c>
      <c r="F1458" s="75"/>
      <c r="G1458" s="75" t="s">
        <v>113</v>
      </c>
      <c r="H1458" s="75" t="s">
        <v>2313</v>
      </c>
      <c r="I1458" s="34" t="s">
        <v>80</v>
      </c>
      <c r="J1458" s="7" t="n">
        <v>0.557638888888889</v>
      </c>
      <c r="K1458" s="7" t="n">
        <v>0.609722222222222</v>
      </c>
      <c r="L1458" s="77"/>
      <c r="M1458" s="37" t="s">
        <v>5227</v>
      </c>
      <c r="N1458" s="0" t="s">
        <v>5147</v>
      </c>
    </row>
    <row r="1459" customFormat="false" ht="15" hidden="false" customHeight="false" outlineLevel="0" collapsed="false">
      <c r="A1459" s="32" t="n">
        <v>44522</v>
      </c>
      <c r="B1459" s="9" t="s">
        <v>1546</v>
      </c>
      <c r="C1459" s="156" t="n">
        <v>400</v>
      </c>
      <c r="D1459" s="137" t="s">
        <v>104</v>
      </c>
      <c r="E1459" s="73" t="s">
        <v>5228</v>
      </c>
      <c r="F1459" s="75"/>
      <c r="G1459" s="75" t="s">
        <v>100</v>
      </c>
      <c r="H1459" s="75" t="s">
        <v>2313</v>
      </c>
      <c r="I1459" s="34" t="s">
        <v>80</v>
      </c>
      <c r="J1459" s="7" t="n">
        <v>0.709027777777778</v>
      </c>
      <c r="K1459" s="7" t="n">
        <v>0.7375</v>
      </c>
      <c r="L1459" s="77"/>
      <c r="M1459" s="37" t="s">
        <v>5229</v>
      </c>
    </row>
    <row r="1460" customFormat="false" ht="15" hidden="false" customHeight="false" outlineLevel="0" collapsed="false">
      <c r="A1460" s="70" t="n">
        <v>44522</v>
      </c>
      <c r="B1460" s="9" t="s">
        <v>4044</v>
      </c>
      <c r="C1460" s="120" t="n">
        <v>300</v>
      </c>
      <c r="D1460" s="137" t="s">
        <v>104</v>
      </c>
      <c r="E1460" s="73" t="s">
        <v>4045</v>
      </c>
      <c r="F1460" s="75"/>
      <c r="G1460" s="75" t="s">
        <v>100</v>
      </c>
      <c r="H1460" s="75" t="s">
        <v>2313</v>
      </c>
      <c r="I1460" s="104" t="s">
        <v>80</v>
      </c>
      <c r="J1460" s="7" t="n">
        <v>0.772916666666667</v>
      </c>
      <c r="K1460" s="7" t="n">
        <v>0.785416666666667</v>
      </c>
      <c r="L1460" s="77"/>
      <c r="M1460" s="78" t="s">
        <v>4046</v>
      </c>
    </row>
    <row r="1461" customFormat="false" ht="15" hidden="false" customHeight="false" outlineLevel="0" collapsed="false">
      <c r="A1461" s="32" t="n">
        <v>44523</v>
      </c>
      <c r="B1461" s="9" t="s">
        <v>204</v>
      </c>
      <c r="C1461" s="33" t="n">
        <v>450</v>
      </c>
      <c r="D1461" s="72" t="s">
        <v>104</v>
      </c>
      <c r="E1461" s="73" t="s">
        <v>205</v>
      </c>
      <c r="F1461" s="75" t="s">
        <v>204</v>
      </c>
      <c r="G1461" s="75" t="s">
        <v>79</v>
      </c>
      <c r="H1461" s="75" t="s">
        <v>2313</v>
      </c>
      <c r="I1461" s="34" t="s">
        <v>80</v>
      </c>
      <c r="J1461" s="7" t="n">
        <v>0.469444444444444</v>
      </c>
      <c r="K1461" s="7" t="n">
        <v>0.509027777777778</v>
      </c>
      <c r="L1461" s="77"/>
      <c r="M1461" s="37" t="s">
        <v>207</v>
      </c>
      <c r="N1461" s="0" t="s">
        <v>5147</v>
      </c>
    </row>
    <row r="1462" customFormat="false" ht="15" hidden="false" customHeight="false" outlineLevel="0" collapsed="false">
      <c r="A1462" s="32" t="n">
        <v>44524</v>
      </c>
      <c r="B1462" s="9" t="s">
        <v>5233</v>
      </c>
      <c r="C1462" s="156" t="n">
        <v>350</v>
      </c>
      <c r="D1462" s="137" t="s">
        <v>104</v>
      </c>
      <c r="E1462" s="73" t="s">
        <v>5234</v>
      </c>
      <c r="F1462" s="75"/>
      <c r="G1462" s="75" t="s">
        <v>159</v>
      </c>
      <c r="H1462" s="75" t="s">
        <v>2313</v>
      </c>
      <c r="I1462" s="34" t="s">
        <v>80</v>
      </c>
      <c r="J1462" s="7" t="n">
        <v>0.595138888888889</v>
      </c>
      <c r="K1462" s="7" t="n">
        <v>0.617361111111111</v>
      </c>
      <c r="L1462" s="77"/>
      <c r="M1462" s="37" t="s">
        <v>5235</v>
      </c>
      <c r="N1462" s="0" t="s">
        <v>5147</v>
      </c>
    </row>
    <row r="1463" customFormat="false" ht="15" hidden="false" customHeight="false" outlineLevel="0" collapsed="false">
      <c r="A1463" s="32" t="n">
        <v>44524</v>
      </c>
      <c r="B1463" s="9" t="s">
        <v>2407</v>
      </c>
      <c r="C1463" s="156" t="n">
        <v>350</v>
      </c>
      <c r="D1463" s="137" t="s">
        <v>104</v>
      </c>
      <c r="E1463" s="73" t="s">
        <v>5236</v>
      </c>
      <c r="F1463" s="75"/>
      <c r="G1463" s="75" t="s">
        <v>113</v>
      </c>
      <c r="H1463" s="75" t="s">
        <v>2313</v>
      </c>
      <c r="I1463" s="34" t="s">
        <v>80</v>
      </c>
      <c r="J1463" s="7" t="n">
        <v>0.865972222222222</v>
      </c>
      <c r="K1463" s="7" t="n">
        <v>0.900694444444444</v>
      </c>
      <c r="L1463" s="77"/>
      <c r="M1463" s="37" t="s">
        <v>5237</v>
      </c>
      <c r="N1463" s="0" t="s">
        <v>5147</v>
      </c>
    </row>
    <row r="1464" customFormat="false" ht="15" hidden="false" customHeight="false" outlineLevel="0" collapsed="false">
      <c r="A1464" s="32" t="n">
        <v>44525</v>
      </c>
      <c r="B1464" s="9" t="s">
        <v>5240</v>
      </c>
      <c r="C1464" s="156" t="n">
        <v>450</v>
      </c>
      <c r="D1464" s="137" t="s">
        <v>104</v>
      </c>
      <c r="E1464" s="73" t="s">
        <v>5241</v>
      </c>
      <c r="F1464" s="75"/>
      <c r="G1464" s="75" t="s">
        <v>85</v>
      </c>
      <c r="H1464" s="75" t="s">
        <v>2313</v>
      </c>
      <c r="I1464" s="34" t="s">
        <v>80</v>
      </c>
      <c r="J1464" s="7" t="n">
        <v>0.366666666666667</v>
      </c>
      <c r="K1464" s="7" t="n">
        <v>0.392361111111111</v>
      </c>
      <c r="L1464" s="77"/>
      <c r="M1464" s="37" t="s">
        <v>5242</v>
      </c>
      <c r="N1464" s="0" t="s">
        <v>5147</v>
      </c>
    </row>
    <row r="1465" customFormat="false" ht="15" hidden="false" customHeight="false" outlineLevel="0" collapsed="false">
      <c r="A1465" s="32" t="n">
        <v>44526</v>
      </c>
      <c r="B1465" s="9" t="s">
        <v>204</v>
      </c>
      <c r="C1465" s="156" t="n">
        <v>450</v>
      </c>
      <c r="D1465" s="137" t="s">
        <v>104</v>
      </c>
      <c r="E1465" s="73" t="s">
        <v>205</v>
      </c>
      <c r="F1465" s="75" t="s">
        <v>204</v>
      </c>
      <c r="G1465" s="75" t="s">
        <v>79</v>
      </c>
      <c r="H1465" s="75" t="s">
        <v>2313</v>
      </c>
      <c r="I1465" s="34" t="s">
        <v>80</v>
      </c>
      <c r="J1465" s="7" t="n">
        <v>0.821527777777778</v>
      </c>
      <c r="K1465" s="7" t="n">
        <v>0.8625</v>
      </c>
      <c r="L1465" s="77"/>
      <c r="M1465" s="37" t="s">
        <v>207</v>
      </c>
      <c r="N1465" s="0" t="s">
        <v>5147</v>
      </c>
    </row>
    <row r="1466" customFormat="false" ht="15" hidden="false" customHeight="false" outlineLevel="0" collapsed="false">
      <c r="A1466" s="32" t="n">
        <v>44527</v>
      </c>
      <c r="B1466" s="9" t="s">
        <v>5248</v>
      </c>
      <c r="C1466" s="156" t="n">
        <v>450</v>
      </c>
      <c r="D1466" s="137" t="s">
        <v>821</v>
      </c>
      <c r="E1466" s="73" t="s">
        <v>5249</v>
      </c>
      <c r="F1466" s="75" t="s">
        <v>5250</v>
      </c>
      <c r="G1466" s="75" t="s">
        <v>1720</v>
      </c>
      <c r="H1466" s="75" t="s">
        <v>2313</v>
      </c>
      <c r="I1466" s="34" t="s">
        <v>757</v>
      </c>
      <c r="J1466" s="7" t="n">
        <v>0.375</v>
      </c>
      <c r="K1466" s="7" t="n">
        <v>0.416666666666667</v>
      </c>
      <c r="L1466" s="77"/>
      <c r="M1466" s="37" t="s">
        <v>5251</v>
      </c>
      <c r="N1466" s="0" t="s">
        <v>5147</v>
      </c>
    </row>
    <row r="1467" customFormat="false" ht="15" hidden="false" customHeight="false" outlineLevel="0" collapsed="false">
      <c r="A1467" s="32" t="n">
        <v>44530</v>
      </c>
      <c r="B1467" s="9" t="s">
        <v>5252</v>
      </c>
      <c r="C1467" s="156" t="n">
        <v>380</v>
      </c>
      <c r="D1467" s="137" t="s">
        <v>821</v>
      </c>
      <c r="E1467" s="73" t="s">
        <v>5253</v>
      </c>
      <c r="F1467" s="75" t="s">
        <v>5254</v>
      </c>
      <c r="G1467" s="75" t="s">
        <v>79</v>
      </c>
      <c r="H1467" s="75" t="s">
        <v>2313</v>
      </c>
      <c r="I1467" s="34" t="s">
        <v>80</v>
      </c>
      <c r="J1467" s="7" t="n">
        <v>0.775694444444444</v>
      </c>
      <c r="K1467" s="7" t="n">
        <v>0.813888888888889</v>
      </c>
      <c r="L1467" s="77"/>
      <c r="M1467" s="37" t="s">
        <v>5255</v>
      </c>
      <c r="N1467" s="0" t="s">
        <v>5147</v>
      </c>
    </row>
    <row r="1468" customFormat="false" ht="15" hidden="false" customHeight="false" outlineLevel="0" collapsed="false">
      <c r="A1468" s="32" t="n">
        <v>44530</v>
      </c>
      <c r="B1468" s="9" t="s">
        <v>204</v>
      </c>
      <c r="C1468" s="156" t="n">
        <v>450</v>
      </c>
      <c r="D1468" s="137" t="s">
        <v>104</v>
      </c>
      <c r="E1468" s="73" t="s">
        <v>205</v>
      </c>
      <c r="F1468" s="75" t="s">
        <v>204</v>
      </c>
      <c r="G1468" s="75" t="s">
        <v>79</v>
      </c>
      <c r="H1468" s="75" t="s">
        <v>2313</v>
      </c>
      <c r="I1468" s="34" t="s">
        <v>80</v>
      </c>
      <c r="J1468" s="7" t="n">
        <v>0.401388888888889</v>
      </c>
      <c r="K1468" s="7" t="n">
        <v>0.440277777777778</v>
      </c>
      <c r="L1468" s="77"/>
      <c r="M1468" s="37" t="s">
        <v>207</v>
      </c>
      <c r="N1468" s="0" t="s">
        <v>5147</v>
      </c>
    </row>
    <row r="1469" customFormat="false" ht="15" hidden="false" customHeight="false" outlineLevel="0" collapsed="false">
      <c r="A1469" s="70" t="n">
        <v>44530</v>
      </c>
      <c r="B1469" s="9" t="s">
        <v>4340</v>
      </c>
      <c r="C1469" s="156" t="n">
        <v>300</v>
      </c>
      <c r="D1469" s="137" t="s">
        <v>104</v>
      </c>
      <c r="E1469" s="73" t="s">
        <v>5256</v>
      </c>
      <c r="F1469" s="75"/>
      <c r="G1469" s="75" t="s">
        <v>79</v>
      </c>
      <c r="H1469" s="75" t="s">
        <v>2313</v>
      </c>
      <c r="I1469" s="104" t="s">
        <v>80</v>
      </c>
      <c r="J1469" s="7" t="n">
        <v>0.84375</v>
      </c>
      <c r="K1469" s="7" t="n">
        <v>0.859722222222222</v>
      </c>
      <c r="L1469" s="77"/>
      <c r="M1469" s="78" t="s">
        <v>5257</v>
      </c>
      <c r="N1469" s="0" t="s">
        <v>5147</v>
      </c>
    </row>
    <row r="1470" customFormat="false" ht="15" hidden="false" customHeight="false" outlineLevel="0" collapsed="false">
      <c r="A1470" s="32" t="n">
        <v>44530</v>
      </c>
      <c r="B1470" s="9" t="s">
        <v>5258</v>
      </c>
      <c r="C1470" s="156" t="n">
        <v>300</v>
      </c>
      <c r="D1470" s="137" t="s">
        <v>104</v>
      </c>
      <c r="E1470" s="73" t="s">
        <v>5259</v>
      </c>
      <c r="F1470" s="75"/>
      <c r="G1470" s="75" t="s">
        <v>113</v>
      </c>
      <c r="H1470" s="75" t="s">
        <v>2313</v>
      </c>
      <c r="I1470" s="34" t="s">
        <v>80</v>
      </c>
      <c r="J1470" s="7" t="n">
        <v>0.877777777777778</v>
      </c>
      <c r="K1470" s="7" t="n">
        <v>0.9</v>
      </c>
      <c r="L1470" s="77"/>
      <c r="M1470" s="37" t="s">
        <v>5260</v>
      </c>
      <c r="N1470" s="0" t="s">
        <v>5147</v>
      </c>
    </row>
    <row r="1471" customFormat="false" ht="15" hidden="false" customHeight="false" outlineLevel="0" collapsed="false">
      <c r="A1471" s="32" t="n">
        <v>44531</v>
      </c>
      <c r="B1471" s="9" t="s">
        <v>5261</v>
      </c>
      <c r="C1471" s="156" t="n">
        <v>450</v>
      </c>
      <c r="D1471" s="137" t="s">
        <v>821</v>
      </c>
      <c r="E1471" s="73" t="s">
        <v>5262</v>
      </c>
      <c r="F1471" s="75" t="s">
        <v>5263</v>
      </c>
      <c r="G1471" s="75" t="s">
        <v>85</v>
      </c>
      <c r="H1471" s="75" t="s">
        <v>2313</v>
      </c>
      <c r="I1471" s="34" t="s">
        <v>80</v>
      </c>
      <c r="J1471" s="7" t="n">
        <v>0.630555555555556</v>
      </c>
      <c r="K1471" s="7" t="n">
        <v>0.645833333333333</v>
      </c>
      <c r="L1471" s="77"/>
      <c r="M1471" s="37" t="s">
        <v>5264</v>
      </c>
      <c r="N1471" s="0" t="s">
        <v>5147</v>
      </c>
    </row>
    <row r="1472" customFormat="false" ht="15" hidden="false" customHeight="false" outlineLevel="0" collapsed="false">
      <c r="A1472" s="87" t="n">
        <v>44531</v>
      </c>
      <c r="B1472" s="48" t="s">
        <v>3480</v>
      </c>
      <c r="C1472" s="97" t="n">
        <v>490</v>
      </c>
      <c r="D1472" s="50" t="s">
        <v>821</v>
      </c>
      <c r="E1472" s="51" t="s">
        <v>3481</v>
      </c>
      <c r="F1472" s="54" t="s">
        <v>3482</v>
      </c>
      <c r="G1472" s="54" t="s">
        <v>113</v>
      </c>
      <c r="H1472" s="54" t="s">
        <v>2313</v>
      </c>
      <c r="I1472" s="151" t="s">
        <v>80</v>
      </c>
      <c r="J1472" s="57" t="n">
        <v>0.747222222222222</v>
      </c>
      <c r="K1472" s="57" t="n">
        <v>0.788194444444444</v>
      </c>
      <c r="L1472" s="58"/>
      <c r="M1472" s="98" t="s">
        <v>3483</v>
      </c>
      <c r="N1472" s="0" t="s">
        <v>5147</v>
      </c>
    </row>
    <row r="1473" customFormat="false" ht="15" hidden="false" customHeight="false" outlineLevel="0" collapsed="false">
      <c r="A1473" s="32" t="n">
        <v>44531</v>
      </c>
      <c r="B1473" s="9" t="s">
        <v>68</v>
      </c>
      <c r="C1473" s="156" t="n">
        <v>450</v>
      </c>
      <c r="D1473" s="137" t="s">
        <v>69</v>
      </c>
      <c r="E1473" s="73" t="s">
        <v>70</v>
      </c>
      <c r="F1473" s="75" t="s">
        <v>71</v>
      </c>
      <c r="G1473" s="75" t="s">
        <v>113</v>
      </c>
      <c r="H1473" s="75" t="s">
        <v>2313</v>
      </c>
      <c r="I1473" s="34" t="s">
        <v>80</v>
      </c>
      <c r="J1473" s="7" t="n">
        <v>0.379861111111111</v>
      </c>
      <c r="K1473" s="7" t="n">
        <v>0.411805555555556</v>
      </c>
      <c r="L1473" s="77"/>
      <c r="M1473" s="37" t="s">
        <v>74</v>
      </c>
      <c r="N1473" s="0" t="s">
        <v>5147</v>
      </c>
    </row>
    <row r="1474" customFormat="false" ht="15" hidden="false" customHeight="false" outlineLevel="0" collapsed="false">
      <c r="A1474" s="32" t="n">
        <v>44533</v>
      </c>
      <c r="B1474" s="9" t="s">
        <v>5266</v>
      </c>
      <c r="C1474" s="33" t="n">
        <v>380</v>
      </c>
      <c r="D1474" s="72" t="s">
        <v>821</v>
      </c>
      <c r="E1474" s="73" t="s">
        <v>5267</v>
      </c>
      <c r="F1474" s="75" t="s">
        <v>5268</v>
      </c>
      <c r="G1474" s="75" t="s">
        <v>100</v>
      </c>
      <c r="H1474" s="75" t="s">
        <v>2313</v>
      </c>
      <c r="I1474" s="34" t="s">
        <v>80</v>
      </c>
      <c r="J1474" s="7" t="n">
        <v>0.39375</v>
      </c>
      <c r="K1474" s="7" t="n">
        <v>0.407638888888889</v>
      </c>
      <c r="L1474" s="77"/>
      <c r="M1474" s="37" t="s">
        <v>5269</v>
      </c>
      <c r="N1474" s="0" t="s">
        <v>5147</v>
      </c>
    </row>
    <row r="1475" customFormat="false" ht="15" hidden="false" customHeight="false" outlineLevel="0" collapsed="false">
      <c r="A1475" s="32" t="n">
        <v>44533</v>
      </c>
      <c r="B1475" s="9" t="s">
        <v>5270</v>
      </c>
      <c r="C1475" s="156" t="n">
        <v>350</v>
      </c>
      <c r="D1475" s="137" t="s">
        <v>821</v>
      </c>
      <c r="E1475" s="73" t="s">
        <v>5271</v>
      </c>
      <c r="F1475" s="75" t="s">
        <v>233</v>
      </c>
      <c r="G1475" s="75" t="s">
        <v>183</v>
      </c>
      <c r="H1475" s="75" t="s">
        <v>2313</v>
      </c>
      <c r="I1475" s="34" t="s">
        <v>80</v>
      </c>
      <c r="J1475" s="7" t="n">
        <v>0.594444444444444</v>
      </c>
      <c r="K1475" s="7" t="n">
        <v>0.618055555555556</v>
      </c>
      <c r="L1475" s="77"/>
      <c r="M1475" s="37" t="s">
        <v>5272</v>
      </c>
      <c r="N1475" s="0" t="s">
        <v>5147</v>
      </c>
    </row>
    <row r="1476" customFormat="false" ht="15" hidden="false" customHeight="false" outlineLevel="0" collapsed="false">
      <c r="A1476" s="32" t="n">
        <v>44533</v>
      </c>
      <c r="B1476" s="9" t="s">
        <v>5273</v>
      </c>
      <c r="C1476" s="156" t="n">
        <v>300</v>
      </c>
      <c r="D1476" s="137" t="s">
        <v>104</v>
      </c>
      <c r="E1476" s="73" t="s">
        <v>5274</v>
      </c>
      <c r="F1476" s="75"/>
      <c r="G1476" s="75" t="s">
        <v>113</v>
      </c>
      <c r="H1476" s="75" t="s">
        <v>2313</v>
      </c>
      <c r="I1476" s="34" t="s">
        <v>80</v>
      </c>
      <c r="J1476" s="7" t="n">
        <v>0.475</v>
      </c>
      <c r="K1476" s="7" t="n">
        <v>0.495833333333333</v>
      </c>
      <c r="L1476" s="77"/>
      <c r="M1476" s="37" t="s">
        <v>5275</v>
      </c>
      <c r="N1476" s="0" t="s">
        <v>5147</v>
      </c>
    </row>
    <row r="1477" customFormat="false" ht="15" hidden="false" customHeight="false" outlineLevel="0" collapsed="false">
      <c r="A1477" s="32" t="n">
        <v>44533</v>
      </c>
      <c r="B1477" s="9" t="s">
        <v>204</v>
      </c>
      <c r="C1477" s="156" t="n">
        <v>450</v>
      </c>
      <c r="D1477" s="137" t="s">
        <v>104</v>
      </c>
      <c r="E1477" s="73" t="s">
        <v>205</v>
      </c>
      <c r="F1477" s="75" t="s">
        <v>204</v>
      </c>
      <c r="G1477" s="75" t="s">
        <v>79</v>
      </c>
      <c r="H1477" s="75" t="s">
        <v>2313</v>
      </c>
      <c r="I1477" s="34" t="s">
        <v>80</v>
      </c>
      <c r="J1477" s="7" t="n">
        <v>0.754166666666667</v>
      </c>
      <c r="K1477" s="7" t="n">
        <v>0.785416666666667</v>
      </c>
      <c r="L1477" s="77"/>
      <c r="M1477" s="37" t="s">
        <v>207</v>
      </c>
      <c r="N1477" s="0" t="s">
        <v>5147</v>
      </c>
    </row>
    <row r="1478" customFormat="false" ht="15" hidden="false" customHeight="false" outlineLevel="0" collapsed="false">
      <c r="A1478" s="32" t="n">
        <v>44534</v>
      </c>
      <c r="B1478" s="9" t="s">
        <v>5281</v>
      </c>
      <c r="C1478" s="33" t="n">
        <v>320</v>
      </c>
      <c r="D1478" s="72" t="s">
        <v>821</v>
      </c>
      <c r="E1478" s="73" t="s">
        <v>5282</v>
      </c>
      <c r="F1478" s="75" t="s">
        <v>5283</v>
      </c>
      <c r="G1478" s="75" t="s">
        <v>159</v>
      </c>
      <c r="H1478" s="75" t="s">
        <v>2313</v>
      </c>
      <c r="I1478" s="34" t="s">
        <v>80</v>
      </c>
      <c r="J1478" s="7" t="n">
        <v>0.360416666666667</v>
      </c>
      <c r="K1478" s="7" t="n">
        <v>0.375694444444444</v>
      </c>
      <c r="L1478" s="77"/>
      <c r="M1478" s="37" t="s">
        <v>5284</v>
      </c>
      <c r="N1478" s="0" t="s">
        <v>5265</v>
      </c>
    </row>
    <row r="1479" customFormat="false" ht="15" hidden="false" customHeight="false" outlineLevel="0" collapsed="false">
      <c r="A1479" s="32" t="n">
        <v>44534</v>
      </c>
      <c r="B1479" s="9" t="s">
        <v>5285</v>
      </c>
      <c r="C1479" s="33" t="n">
        <v>300</v>
      </c>
      <c r="D1479" s="72" t="s">
        <v>104</v>
      </c>
      <c r="E1479" s="73" t="s">
        <v>5286</v>
      </c>
      <c r="F1479" s="75"/>
      <c r="G1479" s="75" t="s">
        <v>159</v>
      </c>
      <c r="H1479" s="75" t="s">
        <v>2313</v>
      </c>
      <c r="I1479" s="34" t="s">
        <v>80</v>
      </c>
      <c r="J1479" s="7" t="n">
        <v>0.647222222222222</v>
      </c>
      <c r="K1479" s="7" t="n">
        <v>0.663888888888889</v>
      </c>
      <c r="L1479" s="77"/>
      <c r="M1479" s="37" t="s">
        <v>5287</v>
      </c>
      <c r="N1479" s="0" t="s">
        <v>5147</v>
      </c>
    </row>
    <row r="1480" customFormat="false" ht="15" hidden="false" customHeight="false" outlineLevel="0" collapsed="false">
      <c r="A1480" s="32" t="n">
        <v>44534</v>
      </c>
      <c r="B1480" s="9" t="s">
        <v>5288</v>
      </c>
      <c r="C1480" s="33" t="n">
        <v>300</v>
      </c>
      <c r="D1480" s="72" t="s">
        <v>104</v>
      </c>
      <c r="E1480" s="73" t="s">
        <v>5289</v>
      </c>
      <c r="F1480" s="75"/>
      <c r="G1480" s="75" t="s">
        <v>159</v>
      </c>
      <c r="H1480" s="75" t="s">
        <v>2313</v>
      </c>
      <c r="I1480" s="34" t="s">
        <v>80</v>
      </c>
      <c r="J1480" s="7" t="n">
        <v>0.719444444444444</v>
      </c>
      <c r="K1480" s="7" t="n">
        <v>0.736111111111111</v>
      </c>
      <c r="L1480" s="77"/>
      <c r="M1480" s="37" t="s">
        <v>5290</v>
      </c>
      <c r="N1480" s="0" t="s">
        <v>5147</v>
      </c>
    </row>
    <row r="1481" customFormat="false" ht="15" hidden="false" customHeight="false" outlineLevel="0" collapsed="false">
      <c r="A1481" s="32" t="n">
        <v>44535</v>
      </c>
      <c r="B1481" s="9" t="s">
        <v>204</v>
      </c>
      <c r="C1481" s="156" t="n">
        <v>450</v>
      </c>
      <c r="D1481" s="137" t="s">
        <v>104</v>
      </c>
      <c r="E1481" s="73" t="s">
        <v>205</v>
      </c>
      <c r="F1481" s="75" t="s">
        <v>204</v>
      </c>
      <c r="G1481" s="75" t="s">
        <v>79</v>
      </c>
      <c r="H1481" s="75" t="s">
        <v>2313</v>
      </c>
      <c r="I1481" s="34" t="s">
        <v>80</v>
      </c>
      <c r="J1481" s="7" t="n">
        <v>0.497916666666667</v>
      </c>
      <c r="K1481" s="7" t="n">
        <v>0.524305555555556</v>
      </c>
      <c r="L1481" s="77"/>
      <c r="M1481" s="37" t="s">
        <v>207</v>
      </c>
      <c r="N1481" s="0" t="s">
        <v>5147</v>
      </c>
    </row>
    <row r="1482" customFormat="false" ht="15" hidden="false" customHeight="false" outlineLevel="0" collapsed="false">
      <c r="A1482" s="32" t="n">
        <v>44536</v>
      </c>
      <c r="B1482" s="9" t="s">
        <v>5298</v>
      </c>
      <c r="C1482" s="156" t="n">
        <v>300</v>
      </c>
      <c r="D1482" s="137" t="s">
        <v>104</v>
      </c>
      <c r="E1482" s="73" t="s">
        <v>5299</v>
      </c>
      <c r="F1482" s="75"/>
      <c r="G1482" s="75" t="s">
        <v>100</v>
      </c>
      <c r="H1482" s="75" t="s">
        <v>2313</v>
      </c>
      <c r="I1482" s="34" t="s">
        <v>80</v>
      </c>
      <c r="J1482" s="7" t="n">
        <v>0.663194444444444</v>
      </c>
      <c r="K1482" s="7" t="n">
        <v>0.681944444444444</v>
      </c>
      <c r="L1482" s="77"/>
      <c r="M1482" s="37" t="s">
        <v>5300</v>
      </c>
      <c r="N1482" s="0" t="s">
        <v>5147</v>
      </c>
    </row>
    <row r="1483" customFormat="false" ht="15" hidden="false" customHeight="false" outlineLevel="0" collapsed="false">
      <c r="A1483" s="32" t="n">
        <v>44536</v>
      </c>
      <c r="B1483" s="9" t="s">
        <v>1658</v>
      </c>
      <c r="C1483" s="156" t="n">
        <v>350</v>
      </c>
      <c r="D1483" s="137" t="s">
        <v>104</v>
      </c>
      <c r="E1483" s="73" t="s">
        <v>5301</v>
      </c>
      <c r="F1483" s="75"/>
      <c r="G1483" s="75" t="s">
        <v>159</v>
      </c>
      <c r="H1483" s="75" t="s">
        <v>2313</v>
      </c>
      <c r="I1483" s="34" t="s">
        <v>80</v>
      </c>
      <c r="J1483" s="7" t="n">
        <v>0.694444444444444</v>
      </c>
      <c r="K1483" s="7" t="n">
        <v>0.718055555555556</v>
      </c>
      <c r="L1483" s="77"/>
      <c r="M1483" s="37" t="s">
        <v>5302</v>
      </c>
      <c r="N1483" s="0" t="s">
        <v>5147</v>
      </c>
    </row>
    <row r="1484" customFormat="false" ht="15" hidden="false" customHeight="false" outlineLevel="0" collapsed="false">
      <c r="A1484" s="32" t="n">
        <v>44537</v>
      </c>
      <c r="B1484" s="9" t="s">
        <v>2839</v>
      </c>
      <c r="C1484" s="33" t="n">
        <v>450</v>
      </c>
      <c r="D1484" s="72" t="s">
        <v>104</v>
      </c>
      <c r="E1484" s="73" t="s">
        <v>4141</v>
      </c>
      <c r="F1484" s="75"/>
      <c r="G1484" s="75" t="s">
        <v>131</v>
      </c>
      <c r="H1484" s="75" t="s">
        <v>2313</v>
      </c>
      <c r="I1484" s="34" t="s">
        <v>80</v>
      </c>
      <c r="J1484" s="7" t="n">
        <v>0.421527777777778</v>
      </c>
      <c r="K1484" s="7" t="n">
        <v>0.452083333333333</v>
      </c>
      <c r="L1484" s="77"/>
      <c r="M1484" s="37" t="s">
        <v>4142</v>
      </c>
      <c r="N1484" s="0" t="s">
        <v>5147</v>
      </c>
    </row>
    <row r="1485" customFormat="false" ht="15" hidden="false" customHeight="false" outlineLevel="0" collapsed="false">
      <c r="A1485" s="32" t="n">
        <v>44537</v>
      </c>
      <c r="B1485" s="9" t="s">
        <v>5305</v>
      </c>
      <c r="C1485" s="156" t="n">
        <v>350</v>
      </c>
      <c r="D1485" s="137" t="s">
        <v>104</v>
      </c>
      <c r="E1485" s="73" t="s">
        <v>5306</v>
      </c>
      <c r="F1485" s="75"/>
      <c r="G1485" s="75" t="s">
        <v>113</v>
      </c>
      <c r="H1485" s="75" t="s">
        <v>2313</v>
      </c>
      <c r="I1485" s="34" t="s">
        <v>80</v>
      </c>
      <c r="J1485" s="7" t="n">
        <v>0.557638888888889</v>
      </c>
      <c r="K1485" s="7" t="n">
        <v>0.588194444444444</v>
      </c>
      <c r="L1485" s="77"/>
      <c r="M1485" s="37" t="s">
        <v>5307</v>
      </c>
      <c r="N1485" s="0" t="s">
        <v>5147</v>
      </c>
    </row>
    <row r="1486" customFormat="false" ht="15" hidden="false" customHeight="false" outlineLevel="0" collapsed="false">
      <c r="A1486" s="32" t="n">
        <v>44537</v>
      </c>
      <c r="B1486" s="9" t="s">
        <v>5308</v>
      </c>
      <c r="C1486" s="156" t="n">
        <v>300</v>
      </c>
      <c r="D1486" s="137" t="s">
        <v>104</v>
      </c>
      <c r="E1486" s="73" t="s">
        <v>5309</v>
      </c>
      <c r="F1486" s="75"/>
      <c r="G1486" s="75" t="s">
        <v>113</v>
      </c>
      <c r="H1486" s="75" t="s">
        <v>2313</v>
      </c>
      <c r="I1486" s="34" t="s">
        <v>80</v>
      </c>
      <c r="J1486" s="7" t="n">
        <v>0.629166666666667</v>
      </c>
      <c r="K1486" s="7" t="n">
        <v>0.643055555555556</v>
      </c>
      <c r="L1486" s="77"/>
      <c r="M1486" s="37" t="s">
        <v>5310</v>
      </c>
      <c r="N1486" s="0" t="s">
        <v>5147</v>
      </c>
    </row>
    <row r="1487" customFormat="false" ht="15" hidden="false" customHeight="false" outlineLevel="0" collapsed="false">
      <c r="A1487" s="32" t="n">
        <v>44538</v>
      </c>
      <c r="B1487" s="9" t="s">
        <v>204</v>
      </c>
      <c r="C1487" s="156" t="n">
        <v>450</v>
      </c>
      <c r="D1487" s="137" t="s">
        <v>104</v>
      </c>
      <c r="E1487" s="73" t="s">
        <v>205</v>
      </c>
      <c r="F1487" s="75" t="s">
        <v>204</v>
      </c>
      <c r="G1487" s="75" t="s">
        <v>79</v>
      </c>
      <c r="H1487" s="75" t="s">
        <v>2313</v>
      </c>
      <c r="I1487" s="34" t="s">
        <v>80</v>
      </c>
      <c r="J1487" s="7" t="n">
        <v>0.609027777777778</v>
      </c>
      <c r="K1487" s="7" t="n">
        <v>0.616666666666667</v>
      </c>
      <c r="L1487" s="77"/>
      <c r="M1487" s="37" t="s">
        <v>207</v>
      </c>
      <c r="N1487" s="0" t="s">
        <v>5147</v>
      </c>
    </row>
    <row r="1488" customFormat="false" ht="15" hidden="false" customHeight="false" outlineLevel="0" collapsed="false">
      <c r="A1488" s="32" t="n">
        <v>44538</v>
      </c>
      <c r="B1488" s="9" t="s">
        <v>5313</v>
      </c>
      <c r="C1488" s="156" t="n">
        <v>300</v>
      </c>
      <c r="D1488" s="137" t="s">
        <v>104</v>
      </c>
      <c r="E1488" s="73" t="s">
        <v>5314</v>
      </c>
      <c r="F1488" s="75"/>
      <c r="G1488" s="75" t="s">
        <v>100</v>
      </c>
      <c r="H1488" s="75" t="s">
        <v>2313</v>
      </c>
      <c r="I1488" s="34" t="s">
        <v>80</v>
      </c>
      <c r="J1488" s="7" t="n">
        <v>0.688888888888889</v>
      </c>
      <c r="K1488" s="7" t="n">
        <v>0.710416666666667</v>
      </c>
      <c r="L1488" s="77"/>
      <c r="M1488" s="37" t="s">
        <v>5315</v>
      </c>
      <c r="N1488" s="0" t="s">
        <v>5147</v>
      </c>
    </row>
    <row r="1489" customFormat="false" ht="15" hidden="false" customHeight="false" outlineLevel="0" collapsed="false">
      <c r="A1489" s="32" t="n">
        <v>44540</v>
      </c>
      <c r="B1489" s="9" t="s">
        <v>5316</v>
      </c>
      <c r="C1489" s="156" t="n">
        <v>400</v>
      </c>
      <c r="D1489" s="137" t="s">
        <v>821</v>
      </c>
      <c r="E1489" s="73" t="s">
        <v>5317</v>
      </c>
      <c r="F1489" s="75" t="s">
        <v>5318</v>
      </c>
      <c r="G1489" s="75" t="s">
        <v>79</v>
      </c>
      <c r="H1489" s="75" t="s">
        <v>2313</v>
      </c>
      <c r="I1489" s="34" t="s">
        <v>80</v>
      </c>
      <c r="J1489" s="7" t="n">
        <v>0.525694444444444</v>
      </c>
      <c r="K1489" s="7" t="n">
        <v>0.540277777777778</v>
      </c>
      <c r="L1489" s="77"/>
      <c r="M1489" s="37" t="s">
        <v>5319</v>
      </c>
      <c r="N1489" s="0" t="s">
        <v>5147</v>
      </c>
    </row>
    <row r="1490" customFormat="false" ht="15" hidden="false" customHeight="false" outlineLevel="0" collapsed="false">
      <c r="A1490" s="32" t="n">
        <v>44540</v>
      </c>
      <c r="B1490" s="9" t="s">
        <v>5316</v>
      </c>
      <c r="C1490" s="156" t="n">
        <v>400</v>
      </c>
      <c r="D1490" s="137" t="s">
        <v>821</v>
      </c>
      <c r="E1490" s="73" t="s">
        <v>5317</v>
      </c>
      <c r="F1490" s="75" t="s">
        <v>5318</v>
      </c>
      <c r="G1490" s="75" t="s">
        <v>79</v>
      </c>
      <c r="H1490" s="75" t="s">
        <v>2313</v>
      </c>
      <c r="I1490" s="34" t="s">
        <v>80</v>
      </c>
      <c r="J1490" s="7" t="n">
        <v>0.565972222222222</v>
      </c>
      <c r="K1490" s="7" t="n">
        <v>0.565972222222222</v>
      </c>
      <c r="L1490" s="77"/>
      <c r="M1490" s="37" t="s">
        <v>5320</v>
      </c>
      <c r="N1490" s="0" t="s">
        <v>5147</v>
      </c>
    </row>
    <row r="1491" customFormat="false" ht="15" hidden="false" customHeight="false" outlineLevel="0" collapsed="false">
      <c r="A1491" s="32" t="n">
        <v>44540</v>
      </c>
      <c r="B1491" s="9" t="s">
        <v>4765</v>
      </c>
      <c r="C1491" s="156" t="n">
        <v>100</v>
      </c>
      <c r="D1491" s="137" t="s">
        <v>104</v>
      </c>
      <c r="E1491" s="73" t="s">
        <v>5321</v>
      </c>
      <c r="F1491" s="75"/>
      <c r="G1491" s="75" t="s">
        <v>113</v>
      </c>
      <c r="H1491" s="75" t="s">
        <v>2313</v>
      </c>
      <c r="I1491" s="34" t="s">
        <v>80</v>
      </c>
      <c r="J1491" s="7" t="n">
        <v>0.588194444444444</v>
      </c>
      <c r="K1491" s="7" t="n">
        <v>0.602777777777778</v>
      </c>
      <c r="L1491" s="77"/>
      <c r="M1491" s="37" t="s">
        <v>5322</v>
      </c>
      <c r="N1491" s="0" t="s">
        <v>5147</v>
      </c>
    </row>
    <row r="1492" customFormat="false" ht="15" hidden="false" customHeight="false" outlineLevel="0" collapsed="false">
      <c r="A1492" s="32" t="n">
        <v>44540</v>
      </c>
      <c r="B1492" s="9" t="s">
        <v>5324</v>
      </c>
      <c r="C1492" s="156" t="n">
        <v>290</v>
      </c>
      <c r="D1492" s="137" t="s">
        <v>104</v>
      </c>
      <c r="E1492" s="73" t="s">
        <v>5325</v>
      </c>
      <c r="F1492" s="75"/>
      <c r="G1492" s="75" t="s">
        <v>113</v>
      </c>
      <c r="H1492" s="75" t="s">
        <v>2313</v>
      </c>
      <c r="I1492" s="34" t="s">
        <v>80</v>
      </c>
      <c r="J1492" s="7" t="n">
        <v>0.611111111111111</v>
      </c>
      <c r="K1492" s="7" t="n">
        <v>0.621527777777778</v>
      </c>
      <c r="L1492" s="77"/>
      <c r="M1492" s="37" t="s">
        <v>5326</v>
      </c>
      <c r="N1492" s="0" t="s">
        <v>5147</v>
      </c>
    </row>
    <row r="1493" customFormat="false" ht="15" hidden="false" customHeight="false" outlineLevel="0" collapsed="false">
      <c r="A1493" s="32" t="n">
        <v>44540</v>
      </c>
      <c r="B1493" s="9" t="s">
        <v>4267</v>
      </c>
      <c r="C1493" s="156" t="n">
        <v>300</v>
      </c>
      <c r="D1493" s="137" t="s">
        <v>104</v>
      </c>
      <c r="E1493" s="73" t="s">
        <v>2033</v>
      </c>
      <c r="F1493" s="75"/>
      <c r="G1493" s="75" t="s">
        <v>183</v>
      </c>
      <c r="H1493" s="75" t="s">
        <v>2313</v>
      </c>
      <c r="I1493" s="34" t="s">
        <v>80</v>
      </c>
      <c r="J1493" s="7" t="n">
        <v>0.711805555555555</v>
      </c>
      <c r="K1493" s="7" t="n">
        <v>0.724305555555556</v>
      </c>
      <c r="L1493" s="77"/>
      <c r="M1493" s="37" t="s">
        <v>2034</v>
      </c>
      <c r="N1493" s="0" t="s">
        <v>5147</v>
      </c>
    </row>
    <row r="1494" customFormat="false" ht="15" hidden="false" customHeight="false" outlineLevel="0" collapsed="false">
      <c r="A1494" s="32" t="n">
        <v>44541</v>
      </c>
      <c r="B1494" s="9" t="s">
        <v>5328</v>
      </c>
      <c r="C1494" s="156" t="n">
        <v>400</v>
      </c>
      <c r="D1494" s="137" t="s">
        <v>821</v>
      </c>
      <c r="E1494" s="73" t="s">
        <v>5329</v>
      </c>
      <c r="F1494" s="75" t="s">
        <v>5330</v>
      </c>
      <c r="G1494" s="75" t="s">
        <v>2471</v>
      </c>
      <c r="H1494" s="75" t="s">
        <v>2313</v>
      </c>
      <c r="I1494" s="34" t="s">
        <v>80</v>
      </c>
      <c r="J1494" s="7" t="n">
        <v>0.405555555555555</v>
      </c>
      <c r="K1494" s="7" t="n">
        <v>0.43125</v>
      </c>
      <c r="L1494" s="77"/>
      <c r="M1494" s="37" t="s">
        <v>5331</v>
      </c>
      <c r="N1494" s="0" t="s">
        <v>5147</v>
      </c>
    </row>
    <row r="1495" customFormat="false" ht="15" hidden="false" customHeight="false" outlineLevel="0" collapsed="false">
      <c r="A1495" s="32" t="n">
        <v>44541</v>
      </c>
      <c r="B1495" s="9" t="s">
        <v>204</v>
      </c>
      <c r="C1495" s="156" t="n">
        <v>450</v>
      </c>
      <c r="D1495" s="137" t="s">
        <v>104</v>
      </c>
      <c r="E1495" s="73" t="s">
        <v>205</v>
      </c>
      <c r="F1495" s="75" t="s">
        <v>204</v>
      </c>
      <c r="G1495" s="75" t="s">
        <v>79</v>
      </c>
      <c r="H1495" s="75" t="s">
        <v>2313</v>
      </c>
      <c r="I1495" s="34" t="s">
        <v>80</v>
      </c>
      <c r="J1495" s="7" t="n">
        <v>0.288194444444444</v>
      </c>
      <c r="K1495" s="7" t="n">
        <v>0.314583333333333</v>
      </c>
      <c r="L1495" s="77"/>
      <c r="M1495" s="37" t="s">
        <v>207</v>
      </c>
      <c r="N1495" s="0" t="s">
        <v>4285</v>
      </c>
    </row>
    <row r="1496" customFormat="false" ht="15" hidden="false" customHeight="false" outlineLevel="0" collapsed="false">
      <c r="A1496" s="32" t="n">
        <v>44541</v>
      </c>
      <c r="B1496" s="9" t="s">
        <v>5332</v>
      </c>
      <c r="C1496" s="156" t="n">
        <v>350</v>
      </c>
      <c r="D1496" s="137" t="s">
        <v>104</v>
      </c>
      <c r="E1496" s="73" t="s">
        <v>5333</v>
      </c>
      <c r="F1496" s="75"/>
      <c r="G1496" s="75" t="s">
        <v>113</v>
      </c>
      <c r="H1496" s="75" t="s">
        <v>2313</v>
      </c>
      <c r="I1496" s="34" t="s">
        <v>80</v>
      </c>
      <c r="J1496" s="7" t="n">
        <v>0.449305555555556</v>
      </c>
      <c r="K1496" s="7" t="n">
        <v>0.479166666666667</v>
      </c>
      <c r="L1496" s="77"/>
      <c r="M1496" s="37" t="s">
        <v>5334</v>
      </c>
      <c r="N1496" s="0" t="s">
        <v>4285</v>
      </c>
    </row>
    <row r="1497" customFormat="false" ht="15" hidden="false" customHeight="false" outlineLevel="0" collapsed="false">
      <c r="A1497" s="32" t="n">
        <v>44543</v>
      </c>
      <c r="B1497" s="9" t="s">
        <v>5335</v>
      </c>
      <c r="C1497" s="156" t="n">
        <v>330</v>
      </c>
      <c r="D1497" s="137" t="s">
        <v>821</v>
      </c>
      <c r="E1497" s="73" t="s">
        <v>5336</v>
      </c>
      <c r="F1497" s="75" t="s">
        <v>5337</v>
      </c>
      <c r="G1497" s="75" t="s">
        <v>394</v>
      </c>
      <c r="H1497" s="75" t="s">
        <v>2313</v>
      </c>
      <c r="I1497" s="34" t="s">
        <v>72</v>
      </c>
      <c r="J1497" s="7" t="n">
        <v>0.427777777777778</v>
      </c>
      <c r="K1497" s="7" t="n">
        <v>0.427777777777778</v>
      </c>
      <c r="L1497" s="77"/>
      <c r="M1497" s="37" t="s">
        <v>5338</v>
      </c>
      <c r="N1497" s="0" t="s">
        <v>5323</v>
      </c>
    </row>
    <row r="1498" customFormat="false" ht="15" hidden="false" customHeight="false" outlineLevel="0" collapsed="false">
      <c r="A1498" s="32" t="n">
        <v>44543</v>
      </c>
      <c r="B1498" s="9" t="s">
        <v>5112</v>
      </c>
      <c r="C1498" s="156" t="n">
        <v>400</v>
      </c>
      <c r="D1498" s="137" t="s">
        <v>821</v>
      </c>
      <c r="E1498" s="73" t="s">
        <v>5113</v>
      </c>
      <c r="F1498" s="75" t="s">
        <v>5114</v>
      </c>
      <c r="G1498" s="75" t="s">
        <v>100</v>
      </c>
      <c r="H1498" s="75" t="s">
        <v>2313</v>
      </c>
      <c r="I1498" s="34" t="s">
        <v>80</v>
      </c>
      <c r="J1498" s="7" t="n">
        <v>0.513888888888889</v>
      </c>
      <c r="K1498" s="7" t="n">
        <v>0.525</v>
      </c>
      <c r="L1498" s="77"/>
      <c r="M1498" s="37" t="s">
        <v>5115</v>
      </c>
      <c r="N1498" s="0" t="s">
        <v>5147</v>
      </c>
    </row>
    <row r="1499" customFormat="false" ht="15" hidden="false" customHeight="false" outlineLevel="0" collapsed="false">
      <c r="A1499" s="32" t="n">
        <v>44543</v>
      </c>
      <c r="B1499" s="9" t="s">
        <v>5339</v>
      </c>
      <c r="C1499" s="156" t="n">
        <v>380</v>
      </c>
      <c r="D1499" s="137" t="s">
        <v>821</v>
      </c>
      <c r="E1499" s="73" t="s">
        <v>5340</v>
      </c>
      <c r="F1499" s="75" t="s">
        <v>233</v>
      </c>
      <c r="G1499" s="75" t="s">
        <v>2471</v>
      </c>
      <c r="H1499" s="75" t="s">
        <v>2313</v>
      </c>
      <c r="I1499" s="34" t="s">
        <v>80</v>
      </c>
      <c r="J1499" s="7" t="n">
        <v>0.755555555555556</v>
      </c>
      <c r="K1499" s="7" t="n">
        <v>0.779166666666667</v>
      </c>
      <c r="L1499" s="77"/>
      <c r="M1499" s="37" t="s">
        <v>5341</v>
      </c>
      <c r="N1499" s="0" t="s">
        <v>3163</v>
      </c>
    </row>
    <row r="1500" customFormat="false" ht="15" hidden="false" customHeight="false" outlineLevel="0" collapsed="false">
      <c r="A1500" s="32" t="n">
        <v>44543</v>
      </c>
      <c r="B1500" s="9" t="s">
        <v>5342</v>
      </c>
      <c r="C1500" s="156" t="n">
        <v>350</v>
      </c>
      <c r="D1500" s="137" t="s">
        <v>104</v>
      </c>
      <c r="E1500" s="73" t="s">
        <v>5343</v>
      </c>
      <c r="F1500" s="75"/>
      <c r="G1500" s="75" t="s">
        <v>85</v>
      </c>
      <c r="H1500" s="75"/>
      <c r="I1500" s="34" t="s">
        <v>80</v>
      </c>
      <c r="J1500" s="7" t="n">
        <v>0.552777777777778</v>
      </c>
      <c r="K1500" s="7" t="n">
        <v>0.580555555555556</v>
      </c>
      <c r="L1500" s="77"/>
      <c r="M1500" s="37" t="s">
        <v>5344</v>
      </c>
      <c r="N1500" s="0" t="s">
        <v>5147</v>
      </c>
    </row>
    <row r="1501" customFormat="false" ht="15" hidden="false" customHeight="false" outlineLevel="0" collapsed="false">
      <c r="A1501" s="32" t="n">
        <v>44543</v>
      </c>
      <c r="B1501" s="9" t="s">
        <v>5342</v>
      </c>
      <c r="C1501" s="156" t="n">
        <v>350</v>
      </c>
      <c r="D1501" s="137" t="s">
        <v>104</v>
      </c>
      <c r="E1501" s="73" t="s">
        <v>5345</v>
      </c>
      <c r="F1501" s="75"/>
      <c r="G1501" s="75" t="s">
        <v>85</v>
      </c>
      <c r="H1501" s="75"/>
      <c r="I1501" s="34" t="s">
        <v>80</v>
      </c>
      <c r="J1501" s="7" t="n">
        <v>0.595833333333333</v>
      </c>
      <c r="K1501" s="7" t="n">
        <v>0.595833333333333</v>
      </c>
      <c r="L1501" s="77"/>
      <c r="M1501" s="37" t="s">
        <v>7220</v>
      </c>
      <c r="N1501" s="0" t="s">
        <v>3152</v>
      </c>
    </row>
    <row r="1502" customFormat="false" ht="15" hidden="false" customHeight="false" outlineLevel="0" collapsed="false">
      <c r="A1502" s="32" t="n">
        <v>44543</v>
      </c>
      <c r="B1502" s="9" t="s">
        <v>4175</v>
      </c>
      <c r="C1502" s="156" t="n">
        <v>350</v>
      </c>
      <c r="D1502" s="137" t="s">
        <v>104</v>
      </c>
      <c r="E1502" s="73" t="s">
        <v>5346</v>
      </c>
      <c r="F1502" s="75"/>
      <c r="G1502" s="75" t="s">
        <v>113</v>
      </c>
      <c r="H1502" s="75"/>
      <c r="I1502" s="34" t="s">
        <v>80</v>
      </c>
      <c r="J1502" s="7" t="n">
        <v>0.678472222222222</v>
      </c>
      <c r="K1502" s="7" t="n">
        <v>0.688888888888889</v>
      </c>
      <c r="L1502" s="77"/>
      <c r="M1502" s="37" t="s">
        <v>5347</v>
      </c>
      <c r="N1502" s="0" t="s">
        <v>5147</v>
      </c>
    </row>
    <row r="1503" customFormat="false" ht="15" hidden="false" customHeight="false" outlineLevel="0" collapsed="false">
      <c r="A1503" s="32" t="n">
        <v>44543</v>
      </c>
      <c r="B1503" s="9" t="s">
        <v>2201</v>
      </c>
      <c r="C1503" s="33" t="n">
        <v>400</v>
      </c>
      <c r="D1503" s="72" t="s">
        <v>104</v>
      </c>
      <c r="E1503" s="73" t="s">
        <v>1129</v>
      </c>
      <c r="F1503" s="75"/>
      <c r="G1503" s="75" t="s">
        <v>113</v>
      </c>
      <c r="H1503" s="75"/>
      <c r="I1503" s="34" t="s">
        <v>80</v>
      </c>
      <c r="J1503" s="7" t="n">
        <v>0.727083333333333</v>
      </c>
      <c r="K1503" s="7" t="n">
        <v>0.7375</v>
      </c>
      <c r="L1503" s="77"/>
      <c r="M1503" s="37" t="s">
        <v>1130</v>
      </c>
      <c r="N1503" s="0" t="s">
        <v>4403</v>
      </c>
    </row>
    <row r="1504" customFormat="false" ht="15" hidden="false" customHeight="false" outlineLevel="0" collapsed="false">
      <c r="A1504" s="32" t="n">
        <v>44544</v>
      </c>
      <c r="B1504" s="9" t="s">
        <v>68</v>
      </c>
      <c r="C1504" s="33" t="n">
        <v>450</v>
      </c>
      <c r="D1504" s="72" t="s">
        <v>69</v>
      </c>
      <c r="E1504" s="73" t="s">
        <v>70</v>
      </c>
      <c r="F1504" s="75" t="s">
        <v>71</v>
      </c>
      <c r="G1504" s="75" t="s">
        <v>113</v>
      </c>
      <c r="H1504" s="75" t="s">
        <v>2313</v>
      </c>
      <c r="I1504" s="34" t="s">
        <v>80</v>
      </c>
      <c r="J1504" s="7" t="n">
        <v>0.641666666666667</v>
      </c>
      <c r="K1504" s="7" t="n">
        <v>0.666666666666667</v>
      </c>
      <c r="L1504" s="77"/>
      <c r="M1504" s="37" t="s">
        <v>74</v>
      </c>
    </row>
    <row r="1505" customFormat="false" ht="15" hidden="false" customHeight="false" outlineLevel="0" collapsed="false">
      <c r="A1505" s="32" t="n">
        <v>44545</v>
      </c>
      <c r="B1505" s="9" t="s">
        <v>5350</v>
      </c>
      <c r="C1505" s="157" t="n">
        <v>350</v>
      </c>
      <c r="D1505" s="153" t="s">
        <v>821</v>
      </c>
      <c r="E1505" s="73" t="s">
        <v>5351</v>
      </c>
      <c r="F1505" s="75" t="s">
        <v>5352</v>
      </c>
      <c r="G1505" s="75" t="s">
        <v>100</v>
      </c>
      <c r="H1505" s="75" t="s">
        <v>2313</v>
      </c>
      <c r="I1505" s="34" t="s">
        <v>80</v>
      </c>
      <c r="J1505" s="7" t="n">
        <v>0.597916666666667</v>
      </c>
      <c r="K1505" s="7" t="n">
        <v>0.611111111111111</v>
      </c>
      <c r="L1505" s="77"/>
      <c r="M1505" s="37" t="s">
        <v>5353</v>
      </c>
    </row>
    <row r="1506" customFormat="false" ht="15" hidden="false" customHeight="false" outlineLevel="0" collapsed="false">
      <c r="A1506" s="32" t="n">
        <v>44545</v>
      </c>
      <c r="B1506" s="9" t="s">
        <v>5354</v>
      </c>
      <c r="C1506" s="157" t="n">
        <v>500</v>
      </c>
      <c r="D1506" s="153" t="s">
        <v>821</v>
      </c>
      <c r="E1506" s="73" t="s">
        <v>5355</v>
      </c>
      <c r="F1506" s="75" t="s">
        <v>5356</v>
      </c>
      <c r="G1506" s="75" t="s">
        <v>79</v>
      </c>
      <c r="H1506" s="75" t="s">
        <v>2313</v>
      </c>
      <c r="I1506" s="34" t="s">
        <v>80</v>
      </c>
      <c r="J1506" s="7" t="n">
        <v>0.679861111111111</v>
      </c>
      <c r="K1506" s="7" t="n">
        <v>0.700694444444444</v>
      </c>
      <c r="L1506" s="77"/>
      <c r="M1506" s="37" t="s">
        <v>5357</v>
      </c>
    </row>
    <row r="1507" customFormat="false" ht="15" hidden="false" customHeight="false" outlineLevel="0" collapsed="false">
      <c r="A1507" s="32" t="n">
        <v>44545</v>
      </c>
      <c r="B1507" s="9" t="s">
        <v>204</v>
      </c>
      <c r="C1507" s="157" t="n">
        <v>450</v>
      </c>
      <c r="D1507" s="153" t="s">
        <v>104</v>
      </c>
      <c r="E1507" s="73" t="s">
        <v>205</v>
      </c>
      <c r="F1507" s="75" t="s">
        <v>204</v>
      </c>
      <c r="G1507" s="75" t="s">
        <v>79</v>
      </c>
      <c r="H1507" s="75" t="s">
        <v>2313</v>
      </c>
      <c r="I1507" s="34" t="s">
        <v>80</v>
      </c>
      <c r="J1507" s="7" t="n">
        <v>0.415972222222222</v>
      </c>
      <c r="K1507" s="7" t="n">
        <v>0.440277777777778</v>
      </c>
      <c r="L1507" s="77"/>
      <c r="M1507" s="37" t="s">
        <v>207</v>
      </c>
    </row>
    <row r="1508" customFormat="false" ht="15" hidden="false" customHeight="false" outlineLevel="0" collapsed="false">
      <c r="A1508" s="32" t="n">
        <v>44545</v>
      </c>
      <c r="B1508" s="9" t="s">
        <v>4340</v>
      </c>
      <c r="C1508" s="164" t="n">
        <v>300</v>
      </c>
      <c r="D1508" s="144" t="s">
        <v>104</v>
      </c>
      <c r="E1508" s="73" t="s">
        <v>5358</v>
      </c>
      <c r="F1508" s="75"/>
      <c r="G1508" s="75" t="s">
        <v>79</v>
      </c>
      <c r="H1508" s="75" t="s">
        <v>2313</v>
      </c>
      <c r="I1508" s="34" t="s">
        <v>80</v>
      </c>
      <c r="J1508" s="7" t="n">
        <v>0.722222222222222</v>
      </c>
      <c r="K1508" s="7" t="n">
        <v>0.727777777777778</v>
      </c>
      <c r="L1508" s="77"/>
      <c r="M1508" s="37" t="s">
        <v>5359</v>
      </c>
    </row>
    <row r="1509" customFormat="false" ht="15" hidden="false" customHeight="false" outlineLevel="0" collapsed="false">
      <c r="A1509" s="32" t="n">
        <v>44545</v>
      </c>
      <c r="B1509" s="9" t="s">
        <v>5360</v>
      </c>
      <c r="C1509" s="33" t="n">
        <v>300</v>
      </c>
      <c r="D1509" s="72" t="s">
        <v>104</v>
      </c>
      <c r="E1509" s="73" t="s">
        <v>5361</v>
      </c>
      <c r="F1509" s="75"/>
      <c r="G1509" s="75" t="s">
        <v>113</v>
      </c>
      <c r="H1509" s="75" t="s">
        <v>2313</v>
      </c>
      <c r="I1509" s="34" t="s">
        <v>80</v>
      </c>
      <c r="J1509" s="7" t="n">
        <v>0.739583333333333</v>
      </c>
      <c r="K1509" s="7" t="n">
        <v>0.755555555555556</v>
      </c>
      <c r="L1509" s="77"/>
      <c r="M1509" s="37" t="s">
        <v>5362</v>
      </c>
      <c r="N1509" s="0" t="s">
        <v>5323</v>
      </c>
    </row>
    <row r="1510" customFormat="false" ht="15" hidden="false" customHeight="false" outlineLevel="0" collapsed="false">
      <c r="A1510" s="32" t="n">
        <v>44546</v>
      </c>
      <c r="B1510" s="9" t="s">
        <v>5364</v>
      </c>
      <c r="C1510" s="164" t="n">
        <v>300</v>
      </c>
      <c r="D1510" s="144" t="s">
        <v>821</v>
      </c>
      <c r="E1510" s="73" t="s">
        <v>5365</v>
      </c>
      <c r="F1510" s="75" t="s">
        <v>5366</v>
      </c>
      <c r="G1510" s="75" t="s">
        <v>187</v>
      </c>
      <c r="H1510" s="75" t="s">
        <v>2313</v>
      </c>
      <c r="I1510" s="34" t="s">
        <v>80</v>
      </c>
      <c r="J1510" s="7" t="n">
        <v>0.609722222222222</v>
      </c>
      <c r="K1510" s="7" t="n">
        <v>0.6125</v>
      </c>
      <c r="L1510" s="77"/>
      <c r="M1510" s="37" t="s">
        <v>5367</v>
      </c>
    </row>
    <row r="1511" customFormat="false" ht="15" hidden="false" customHeight="false" outlineLevel="0" collapsed="false">
      <c r="A1511" s="32" t="n">
        <v>44546</v>
      </c>
      <c r="B1511" s="9" t="s">
        <v>5368</v>
      </c>
      <c r="C1511" s="156" t="n">
        <v>350</v>
      </c>
      <c r="D1511" s="137" t="s">
        <v>104</v>
      </c>
      <c r="E1511" s="73" t="s">
        <v>5369</v>
      </c>
      <c r="F1511" s="75"/>
      <c r="G1511" s="75" t="s">
        <v>100</v>
      </c>
      <c r="H1511" s="75" t="s">
        <v>2313</v>
      </c>
      <c r="I1511" s="34" t="s">
        <v>80</v>
      </c>
      <c r="J1511" s="7" t="n">
        <v>0.453472222222222</v>
      </c>
      <c r="K1511" s="7" t="n">
        <v>0.467361111111111</v>
      </c>
      <c r="L1511" s="77"/>
      <c r="M1511" s="37" t="s">
        <v>5370</v>
      </c>
      <c r="N1511" s="0" t="s">
        <v>5147</v>
      </c>
    </row>
    <row r="1512" customFormat="false" ht="15" hidden="false" customHeight="false" outlineLevel="0" collapsed="false">
      <c r="A1512" s="32" t="n">
        <v>44546</v>
      </c>
      <c r="B1512" s="9" t="s">
        <v>5371</v>
      </c>
      <c r="C1512" s="33" t="n">
        <v>350</v>
      </c>
      <c r="D1512" s="72" t="s">
        <v>104</v>
      </c>
      <c r="E1512" s="73" t="s">
        <v>5372</v>
      </c>
      <c r="F1512" s="75"/>
      <c r="G1512" s="75" t="s">
        <v>183</v>
      </c>
      <c r="H1512" s="75" t="s">
        <v>2313</v>
      </c>
      <c r="I1512" s="34" t="s">
        <v>80</v>
      </c>
      <c r="J1512" s="7" t="n">
        <v>0.625</v>
      </c>
      <c r="K1512" s="7" t="n">
        <v>0.652777777777778</v>
      </c>
      <c r="L1512" s="77"/>
      <c r="M1512" s="37" t="s">
        <v>5373</v>
      </c>
      <c r="N1512" s="0" t="s">
        <v>5147</v>
      </c>
    </row>
    <row r="1513" customFormat="false" ht="15" hidden="false" customHeight="false" outlineLevel="0" collapsed="false">
      <c r="A1513" s="32" t="n">
        <v>44547</v>
      </c>
      <c r="B1513" s="9" t="s">
        <v>5377</v>
      </c>
      <c r="C1513" s="33" t="n">
        <v>420</v>
      </c>
      <c r="D1513" s="72" t="s">
        <v>821</v>
      </c>
      <c r="E1513" s="73" t="n">
        <v>69027782</v>
      </c>
      <c r="F1513" s="75" t="s">
        <v>233</v>
      </c>
      <c r="G1513" s="75" t="s">
        <v>131</v>
      </c>
      <c r="H1513" s="75" t="s">
        <v>2313</v>
      </c>
      <c r="I1513" s="34" t="s">
        <v>80</v>
      </c>
      <c r="J1513" s="7" t="n">
        <v>0.572916666666667</v>
      </c>
      <c r="K1513" s="7" t="n">
        <v>0.580555555555556</v>
      </c>
      <c r="L1513" s="77"/>
      <c r="M1513" s="37" t="s">
        <v>5378</v>
      </c>
      <c r="N1513" s="0" t="s">
        <v>5147</v>
      </c>
    </row>
    <row r="1514" customFormat="false" ht="15" hidden="false" customHeight="false" outlineLevel="0" collapsed="false">
      <c r="A1514" s="32" t="n">
        <v>44547</v>
      </c>
      <c r="B1514" s="9" t="s">
        <v>5379</v>
      </c>
      <c r="C1514" s="156" t="n">
        <v>350</v>
      </c>
      <c r="D1514" s="137" t="s">
        <v>821</v>
      </c>
      <c r="E1514" s="73" t="s">
        <v>5380</v>
      </c>
      <c r="F1514" s="75" t="s">
        <v>5381</v>
      </c>
      <c r="G1514" s="75" t="s">
        <v>183</v>
      </c>
      <c r="H1514" s="75" t="s">
        <v>2313</v>
      </c>
      <c r="I1514" s="34" t="s">
        <v>80</v>
      </c>
      <c r="J1514" s="7" t="n">
        <v>0.592361111111111</v>
      </c>
      <c r="K1514" s="7" t="n">
        <v>0.630555555555556</v>
      </c>
      <c r="L1514" s="77"/>
      <c r="M1514" s="37" t="s">
        <v>5382</v>
      </c>
      <c r="N1514" s="0" t="s">
        <v>5147</v>
      </c>
    </row>
    <row r="1515" customFormat="false" ht="15" hidden="false" customHeight="false" outlineLevel="0" collapsed="false">
      <c r="A1515" s="32" t="n">
        <v>44547</v>
      </c>
      <c r="B1515" s="9" t="s">
        <v>5383</v>
      </c>
      <c r="C1515" s="156" t="n">
        <v>300</v>
      </c>
      <c r="D1515" s="137" t="s">
        <v>821</v>
      </c>
      <c r="E1515" s="73" t="s">
        <v>5384</v>
      </c>
      <c r="F1515" s="75" t="s">
        <v>5385</v>
      </c>
      <c r="G1515" s="75" t="s">
        <v>159</v>
      </c>
      <c r="H1515" s="75" t="s">
        <v>2313</v>
      </c>
      <c r="I1515" s="34" t="s">
        <v>80</v>
      </c>
      <c r="J1515" s="7" t="n">
        <v>0.645833333333333</v>
      </c>
      <c r="K1515" s="7" t="n">
        <v>0.671527777777778</v>
      </c>
      <c r="L1515" s="77"/>
      <c r="M1515" s="37" t="s">
        <v>5386</v>
      </c>
      <c r="N1515" s="0" t="s">
        <v>5147</v>
      </c>
    </row>
    <row r="1516" customFormat="false" ht="15" hidden="false" customHeight="false" outlineLevel="0" collapsed="false">
      <c r="A1516" s="32" t="n">
        <v>44547</v>
      </c>
      <c r="B1516" s="9" t="s">
        <v>3634</v>
      </c>
      <c r="C1516" s="156" t="n">
        <v>300</v>
      </c>
      <c r="D1516" s="137" t="s">
        <v>104</v>
      </c>
      <c r="E1516" s="73" t="s">
        <v>3635</v>
      </c>
      <c r="F1516" s="75" t="s">
        <v>3636</v>
      </c>
      <c r="G1516" s="75" t="s">
        <v>183</v>
      </c>
      <c r="H1516" s="75" t="s">
        <v>2313</v>
      </c>
      <c r="I1516" s="34" t="s">
        <v>80</v>
      </c>
      <c r="J1516" s="7" t="n">
        <v>0.347916666666667</v>
      </c>
      <c r="K1516" s="7" t="n">
        <v>0.349305555555556</v>
      </c>
      <c r="L1516" s="77"/>
      <c r="M1516" s="37" t="s">
        <v>3637</v>
      </c>
      <c r="N1516" s="0" t="s">
        <v>5147</v>
      </c>
    </row>
    <row r="1517" customFormat="false" ht="15" hidden="false" customHeight="false" outlineLevel="0" collapsed="false">
      <c r="A1517" s="32" t="n">
        <v>44547</v>
      </c>
      <c r="B1517" s="9" t="s">
        <v>3634</v>
      </c>
      <c r="C1517" s="33" t="n">
        <v>300</v>
      </c>
      <c r="D1517" s="72" t="s">
        <v>104</v>
      </c>
      <c r="E1517" s="73" t="s">
        <v>3635</v>
      </c>
      <c r="F1517" s="75" t="s">
        <v>3636</v>
      </c>
      <c r="G1517" s="75" t="s">
        <v>183</v>
      </c>
      <c r="H1517" s="75" t="s">
        <v>2313</v>
      </c>
      <c r="I1517" s="34" t="s">
        <v>80</v>
      </c>
      <c r="J1517" s="7" t="n">
        <v>0.391666666666667</v>
      </c>
      <c r="K1517" s="7" t="n">
        <v>0.397222222222222</v>
      </c>
      <c r="L1517" s="77"/>
      <c r="M1517" s="37" t="s">
        <v>3637</v>
      </c>
      <c r="N1517" s="0" t="s">
        <v>5147</v>
      </c>
    </row>
    <row r="1518" customFormat="false" ht="15" hidden="false" customHeight="false" outlineLevel="0" collapsed="false">
      <c r="A1518" s="32" t="n">
        <v>44547</v>
      </c>
      <c r="B1518" s="9" t="s">
        <v>5387</v>
      </c>
      <c r="C1518" s="33" t="n">
        <v>300</v>
      </c>
      <c r="D1518" s="72" t="s">
        <v>104</v>
      </c>
      <c r="E1518" s="73" t="s">
        <v>5388</v>
      </c>
      <c r="F1518" s="75"/>
      <c r="G1518" s="75" t="s">
        <v>100</v>
      </c>
      <c r="H1518" s="75" t="s">
        <v>2313</v>
      </c>
      <c r="I1518" s="34" t="s">
        <v>80</v>
      </c>
      <c r="J1518" s="7" t="n">
        <v>0.717361111111111</v>
      </c>
      <c r="K1518" s="7" t="n">
        <v>0.735416666666667</v>
      </c>
      <c r="L1518" s="77"/>
      <c r="M1518" s="37" t="s">
        <v>5389</v>
      </c>
      <c r="N1518" s="0" t="s">
        <v>5147</v>
      </c>
    </row>
    <row r="1519" customFormat="false" ht="15" hidden="false" customHeight="false" outlineLevel="0" collapsed="false">
      <c r="A1519" s="32" t="n">
        <v>44548</v>
      </c>
      <c r="B1519" s="9" t="s">
        <v>2993</v>
      </c>
      <c r="C1519" s="156" t="n">
        <v>300</v>
      </c>
      <c r="D1519" s="137" t="s">
        <v>77</v>
      </c>
      <c r="E1519" s="73" t="s">
        <v>2994</v>
      </c>
      <c r="F1519" s="75"/>
      <c r="G1519" s="75" t="s">
        <v>79</v>
      </c>
      <c r="H1519" s="75" t="s">
        <v>2313</v>
      </c>
      <c r="I1519" s="34" t="s">
        <v>80</v>
      </c>
      <c r="J1519" s="7" t="n">
        <v>0.492361111111111</v>
      </c>
      <c r="K1519" s="7" t="n">
        <v>0.504166666666667</v>
      </c>
      <c r="L1519" s="77"/>
      <c r="M1519" s="37" t="s">
        <v>2995</v>
      </c>
    </row>
    <row r="1520" customFormat="false" ht="15" hidden="false" customHeight="false" outlineLevel="0" collapsed="false">
      <c r="A1520" s="32" t="n">
        <v>44548</v>
      </c>
      <c r="B1520" s="9" t="s">
        <v>5394</v>
      </c>
      <c r="C1520" s="156" t="n">
        <v>0</v>
      </c>
      <c r="D1520" s="137" t="s">
        <v>821</v>
      </c>
      <c r="E1520" s="73" t="s">
        <v>5395</v>
      </c>
      <c r="F1520" s="75" t="s">
        <v>233</v>
      </c>
      <c r="G1520" s="75" t="s">
        <v>228</v>
      </c>
      <c r="H1520" s="75" t="s">
        <v>2313</v>
      </c>
      <c r="I1520" s="34" t="s">
        <v>72</v>
      </c>
      <c r="J1520" s="7" t="n">
        <v>0.375694444444444</v>
      </c>
      <c r="K1520" s="7" t="n">
        <v>0.395138888888889</v>
      </c>
      <c r="L1520" s="77"/>
      <c r="M1520" s="37" t="s">
        <v>5396</v>
      </c>
    </row>
    <row r="1521" customFormat="false" ht="15" hidden="false" customHeight="false" outlineLevel="0" collapsed="false">
      <c r="A1521" s="32" t="n">
        <v>44548</v>
      </c>
      <c r="B1521" s="9" t="s">
        <v>5398</v>
      </c>
      <c r="C1521" s="33" t="n">
        <v>700</v>
      </c>
      <c r="D1521" s="72" t="s">
        <v>821</v>
      </c>
      <c r="E1521" s="73" t="s">
        <v>5399</v>
      </c>
      <c r="F1521" s="75" t="s">
        <v>233</v>
      </c>
      <c r="G1521" s="75" t="s">
        <v>541</v>
      </c>
      <c r="H1521" s="75" t="s">
        <v>2313</v>
      </c>
      <c r="I1521" s="34" t="s">
        <v>80</v>
      </c>
      <c r="J1521" s="7" t="n">
        <v>0.375694444444444</v>
      </c>
      <c r="K1521" s="7" t="n">
        <v>0.402777777777778</v>
      </c>
      <c r="L1521" s="77"/>
      <c r="M1521" s="37" t="s">
        <v>5400</v>
      </c>
    </row>
    <row r="1522" customFormat="false" ht="15" hidden="false" customHeight="false" outlineLevel="0" collapsed="false">
      <c r="A1522" s="32" t="n">
        <v>44548</v>
      </c>
      <c r="B1522" s="9" t="s">
        <v>5401</v>
      </c>
      <c r="C1522" s="33" t="n">
        <v>300</v>
      </c>
      <c r="D1522" s="72" t="s">
        <v>821</v>
      </c>
      <c r="E1522" s="73" t="s">
        <v>5402</v>
      </c>
      <c r="F1522" s="75" t="s">
        <v>5403</v>
      </c>
      <c r="G1522" s="75" t="s">
        <v>113</v>
      </c>
      <c r="H1522" s="75" t="s">
        <v>2313</v>
      </c>
      <c r="I1522" s="34" t="s">
        <v>80</v>
      </c>
      <c r="J1522" s="7" t="n">
        <v>0.69375</v>
      </c>
      <c r="K1522" s="7" t="n">
        <v>0.719444444444444</v>
      </c>
      <c r="L1522" s="77"/>
      <c r="M1522" s="37" t="s">
        <v>5404</v>
      </c>
    </row>
    <row r="1523" customFormat="false" ht="15" hidden="false" customHeight="false" outlineLevel="0" collapsed="false">
      <c r="A1523" s="32" t="n">
        <v>44548</v>
      </c>
      <c r="B1523" s="9" t="s">
        <v>5406</v>
      </c>
      <c r="C1523" s="33" t="n">
        <v>450</v>
      </c>
      <c r="D1523" s="72" t="s">
        <v>821</v>
      </c>
      <c r="E1523" s="73" t="s">
        <v>5407</v>
      </c>
      <c r="F1523" s="75" t="s">
        <v>5408</v>
      </c>
      <c r="G1523" s="75" t="s">
        <v>131</v>
      </c>
      <c r="H1523" s="75" t="s">
        <v>2313</v>
      </c>
      <c r="I1523" s="34" t="s">
        <v>80</v>
      </c>
      <c r="J1523" s="7" t="n">
        <v>0.802083333333333</v>
      </c>
      <c r="K1523" s="7" t="n">
        <v>0.846527777777778</v>
      </c>
      <c r="L1523" s="77"/>
      <c r="M1523" s="37" t="s">
        <v>5409</v>
      </c>
    </row>
    <row r="1524" customFormat="false" ht="15" hidden="false" customHeight="false" outlineLevel="0" collapsed="false">
      <c r="A1524" s="32" t="n">
        <v>44548</v>
      </c>
      <c r="B1524" s="9" t="s">
        <v>423</v>
      </c>
      <c r="C1524" s="156" t="n">
        <v>300</v>
      </c>
      <c r="D1524" s="137" t="s">
        <v>104</v>
      </c>
      <c r="E1524" s="73" t="s">
        <v>5410</v>
      </c>
      <c r="F1524" s="75"/>
      <c r="G1524" s="75" t="s">
        <v>79</v>
      </c>
      <c r="H1524" s="75" t="s">
        <v>2313</v>
      </c>
      <c r="I1524" s="34" t="s">
        <v>80</v>
      </c>
      <c r="J1524" s="7" t="n">
        <v>0.41875</v>
      </c>
      <c r="K1524" s="7" t="n">
        <v>0.475</v>
      </c>
      <c r="L1524" s="77"/>
      <c r="M1524" s="37" t="s">
        <v>5411</v>
      </c>
    </row>
    <row r="1525" customFormat="false" ht="15" hidden="false" customHeight="false" outlineLevel="0" collapsed="false">
      <c r="A1525" s="32" t="n">
        <v>44548</v>
      </c>
      <c r="B1525" s="9" t="s">
        <v>1998</v>
      </c>
      <c r="C1525" s="33" t="n">
        <v>400</v>
      </c>
      <c r="D1525" s="72" t="s">
        <v>104</v>
      </c>
      <c r="E1525" s="73" t="s">
        <v>5412</v>
      </c>
      <c r="F1525" s="75"/>
      <c r="G1525" s="75" t="s">
        <v>85</v>
      </c>
      <c r="H1525" s="75" t="s">
        <v>2313</v>
      </c>
      <c r="I1525" s="34" t="s">
        <v>80</v>
      </c>
      <c r="J1525" s="7" t="n">
        <v>0.649305555555556</v>
      </c>
      <c r="K1525" s="7" t="n">
        <v>0.677777777777778</v>
      </c>
      <c r="L1525" s="77"/>
      <c r="M1525" s="37" t="s">
        <v>5413</v>
      </c>
      <c r="N1525" s="143" t="s">
        <v>5397</v>
      </c>
    </row>
    <row r="1526" customFormat="false" ht="15" hidden="false" customHeight="false" outlineLevel="0" collapsed="false">
      <c r="A1526" s="32" t="n">
        <v>44550</v>
      </c>
      <c r="B1526" s="9" t="s">
        <v>5416</v>
      </c>
      <c r="C1526" s="33" t="n">
        <v>0</v>
      </c>
      <c r="D1526" s="72" t="s">
        <v>821</v>
      </c>
      <c r="E1526" s="73" t="s">
        <v>5417</v>
      </c>
      <c r="F1526" s="75" t="s">
        <v>5418</v>
      </c>
      <c r="G1526" s="75" t="s">
        <v>79</v>
      </c>
      <c r="H1526" s="75" t="s">
        <v>2313</v>
      </c>
      <c r="I1526" s="34" t="s">
        <v>72</v>
      </c>
      <c r="J1526" s="7" t="n">
        <v>0.386111111111111</v>
      </c>
      <c r="K1526" s="7" t="n">
        <v>0.386111111111111</v>
      </c>
      <c r="L1526" s="77"/>
      <c r="M1526" s="37" t="s">
        <v>5419</v>
      </c>
    </row>
    <row r="1527" customFormat="false" ht="15" hidden="false" customHeight="false" outlineLevel="0" collapsed="false">
      <c r="A1527" s="32" t="n">
        <v>44550</v>
      </c>
      <c r="B1527" s="9" t="s">
        <v>5420</v>
      </c>
      <c r="C1527" s="156" t="n">
        <v>350</v>
      </c>
      <c r="D1527" s="137" t="s">
        <v>821</v>
      </c>
      <c r="E1527" s="73" t="s">
        <v>5421</v>
      </c>
      <c r="F1527" s="75" t="s">
        <v>233</v>
      </c>
      <c r="G1527" s="75" t="s">
        <v>100</v>
      </c>
      <c r="H1527" s="75" t="s">
        <v>2313</v>
      </c>
      <c r="I1527" s="34" t="s">
        <v>72</v>
      </c>
      <c r="J1527" s="7" t="n">
        <v>0.397916666666667</v>
      </c>
      <c r="K1527" s="7" t="n">
        <v>0.397916666666667</v>
      </c>
      <c r="L1527" s="77"/>
      <c r="M1527" s="37" t="s">
        <v>5422</v>
      </c>
    </row>
    <row r="1528" customFormat="false" ht="15" hidden="false" customHeight="false" outlineLevel="0" collapsed="false">
      <c r="A1528" s="32" t="n">
        <v>44550</v>
      </c>
      <c r="B1528" s="9" t="s">
        <v>5423</v>
      </c>
      <c r="C1528" s="156" t="n">
        <v>350</v>
      </c>
      <c r="D1528" s="137" t="s">
        <v>821</v>
      </c>
      <c r="E1528" s="73" t="s">
        <v>5424</v>
      </c>
      <c r="F1528" s="75"/>
      <c r="G1528" s="75" t="s">
        <v>183</v>
      </c>
      <c r="H1528" s="75" t="s">
        <v>2313</v>
      </c>
      <c r="I1528" s="34" t="s">
        <v>80</v>
      </c>
      <c r="J1528" s="7" t="n">
        <v>0.7875</v>
      </c>
      <c r="K1528" s="7" t="n">
        <v>0.806944444444444</v>
      </c>
      <c r="L1528" s="77"/>
      <c r="M1528" s="37" t="s">
        <v>5425</v>
      </c>
    </row>
    <row r="1529" customFormat="false" ht="15" hidden="false" customHeight="false" outlineLevel="0" collapsed="false">
      <c r="A1529" s="32" t="n">
        <v>44550</v>
      </c>
      <c r="B1529" s="9" t="s">
        <v>204</v>
      </c>
      <c r="C1529" s="156" t="n">
        <v>450</v>
      </c>
      <c r="D1529" s="137" t="s">
        <v>104</v>
      </c>
      <c r="E1529" s="73" t="s">
        <v>205</v>
      </c>
      <c r="F1529" s="75" t="s">
        <v>204</v>
      </c>
      <c r="G1529" s="75" t="s">
        <v>79</v>
      </c>
      <c r="H1529" s="75" t="s">
        <v>2313</v>
      </c>
      <c r="I1529" s="34" t="s">
        <v>80</v>
      </c>
      <c r="J1529" s="7" t="n">
        <v>0.45625</v>
      </c>
      <c r="K1529" s="7" t="n">
        <v>0.459722222222222</v>
      </c>
      <c r="L1529" s="77"/>
      <c r="M1529" s="37" t="s">
        <v>207</v>
      </c>
    </row>
    <row r="1530" customFormat="false" ht="15" hidden="false" customHeight="false" outlineLevel="0" collapsed="false">
      <c r="A1530" s="32" t="n">
        <v>44550</v>
      </c>
      <c r="B1530" s="9" t="s">
        <v>2839</v>
      </c>
      <c r="C1530" s="33" t="n">
        <v>450</v>
      </c>
      <c r="D1530" s="72" t="s">
        <v>104</v>
      </c>
      <c r="E1530" s="73" t="s">
        <v>4141</v>
      </c>
      <c r="F1530" s="75"/>
      <c r="G1530" s="75" t="s">
        <v>131</v>
      </c>
      <c r="H1530" s="75" t="s">
        <v>2313</v>
      </c>
      <c r="I1530" s="34" t="s">
        <v>80</v>
      </c>
      <c r="J1530" s="7" t="n">
        <v>0.684722222222222</v>
      </c>
      <c r="K1530" s="7" t="n">
        <v>0.690277777777778</v>
      </c>
      <c r="L1530" s="77"/>
      <c r="M1530" s="37" t="s">
        <v>4142</v>
      </c>
      <c r="N1530" s="0" t="s">
        <v>5405</v>
      </c>
    </row>
    <row r="1531" customFormat="false" ht="15" hidden="false" customHeight="false" outlineLevel="0" collapsed="false">
      <c r="A1531" s="32" t="n">
        <v>44551</v>
      </c>
      <c r="B1531" s="9" t="s">
        <v>5432</v>
      </c>
      <c r="C1531" s="33" t="n">
        <v>350</v>
      </c>
      <c r="D1531" s="72" t="s">
        <v>821</v>
      </c>
      <c r="E1531" s="73" t="s">
        <v>5433</v>
      </c>
      <c r="F1531" s="75" t="s">
        <v>5434</v>
      </c>
      <c r="G1531" s="75" t="s">
        <v>2471</v>
      </c>
      <c r="H1531" s="75" t="s">
        <v>2313</v>
      </c>
      <c r="I1531" s="34" t="s">
        <v>757</v>
      </c>
      <c r="J1531" s="7" t="n">
        <v>0.377083333333333</v>
      </c>
      <c r="K1531" s="7" t="n">
        <v>0.377083333333333</v>
      </c>
      <c r="L1531" s="77"/>
      <c r="M1531" s="37" t="s">
        <v>5435</v>
      </c>
    </row>
    <row r="1532" customFormat="false" ht="15" hidden="false" customHeight="false" outlineLevel="0" collapsed="false">
      <c r="A1532" s="70" t="n">
        <v>44551</v>
      </c>
      <c r="B1532" s="9" t="s">
        <v>5416</v>
      </c>
      <c r="C1532" s="71" t="n">
        <v>460</v>
      </c>
      <c r="D1532" s="72" t="s">
        <v>821</v>
      </c>
      <c r="E1532" s="73" t="s">
        <v>5417</v>
      </c>
      <c r="F1532" s="75" t="s">
        <v>5418</v>
      </c>
      <c r="G1532" s="75" t="s">
        <v>79</v>
      </c>
      <c r="H1532" s="75" t="s">
        <v>2313</v>
      </c>
      <c r="I1532" s="104" t="s">
        <v>80</v>
      </c>
      <c r="J1532" s="7" t="n">
        <v>0.415972222222222</v>
      </c>
      <c r="K1532" s="7" t="n">
        <v>0.467361111111111</v>
      </c>
      <c r="L1532" s="77"/>
      <c r="M1532" s="78" t="s">
        <v>5419</v>
      </c>
      <c r="N1532" s="143" t="s">
        <v>5397</v>
      </c>
    </row>
    <row r="1533" customFormat="false" ht="15" hidden="false" customHeight="false" outlineLevel="0" collapsed="false">
      <c r="A1533" s="70" t="n">
        <v>44551</v>
      </c>
      <c r="B1533" s="9" t="s">
        <v>5437</v>
      </c>
      <c r="C1533" s="71" t="n">
        <v>350</v>
      </c>
      <c r="D1533" s="72" t="s">
        <v>821</v>
      </c>
      <c r="E1533" s="73" t="s">
        <v>5438</v>
      </c>
      <c r="F1533" s="75" t="s">
        <v>5439</v>
      </c>
      <c r="G1533" s="75" t="s">
        <v>100</v>
      </c>
      <c r="H1533" s="75" t="s">
        <v>2313</v>
      </c>
      <c r="I1533" s="104" t="s">
        <v>72</v>
      </c>
      <c r="J1533" s="7" t="n">
        <v>0.625694444444444</v>
      </c>
      <c r="K1533" s="7" t="n">
        <v>0.625694444444444</v>
      </c>
      <c r="L1533" s="77"/>
      <c r="M1533" s="78" t="s">
        <v>5440</v>
      </c>
      <c r="N1533" s="143" t="s">
        <v>5397</v>
      </c>
    </row>
    <row r="1534" customFormat="false" ht="15" hidden="false" customHeight="false" outlineLevel="0" collapsed="false">
      <c r="A1534" s="32" t="n">
        <v>44551</v>
      </c>
      <c r="B1534" s="9" t="s">
        <v>5441</v>
      </c>
      <c r="C1534" s="156" t="n">
        <v>300</v>
      </c>
      <c r="D1534" s="137" t="s">
        <v>104</v>
      </c>
      <c r="E1534" s="73" t="s">
        <v>5442</v>
      </c>
      <c r="F1534" s="75" t="s">
        <v>5443</v>
      </c>
      <c r="G1534" s="75" t="s">
        <v>79</v>
      </c>
      <c r="H1534" s="75" t="s">
        <v>2313</v>
      </c>
      <c r="I1534" s="34" t="s">
        <v>80</v>
      </c>
      <c r="J1534" s="7" t="n">
        <v>0.482638888888889</v>
      </c>
      <c r="K1534" s="7" t="n">
        <v>0.495833333333333</v>
      </c>
      <c r="L1534" s="77"/>
      <c r="M1534" s="37" t="s">
        <v>5444</v>
      </c>
    </row>
    <row r="1535" customFormat="false" ht="15" hidden="false" customHeight="false" outlineLevel="0" collapsed="false">
      <c r="A1535" s="32" t="n">
        <v>44551</v>
      </c>
      <c r="B1535" s="9" t="s">
        <v>5445</v>
      </c>
      <c r="C1535" s="156" t="n">
        <v>300</v>
      </c>
      <c r="D1535" s="137" t="s">
        <v>104</v>
      </c>
      <c r="E1535" s="73" t="s">
        <v>5446</v>
      </c>
      <c r="F1535" s="75"/>
      <c r="G1535" s="75" t="s">
        <v>79</v>
      </c>
      <c r="H1535" s="75" t="s">
        <v>2313</v>
      </c>
      <c r="I1535" s="34" t="s">
        <v>80</v>
      </c>
      <c r="J1535" s="7" t="n">
        <v>0.523611111111111</v>
      </c>
      <c r="K1535" s="7" t="n">
        <v>0.531944444444444</v>
      </c>
      <c r="L1535" s="77"/>
      <c r="M1535" s="37" t="s">
        <v>5447</v>
      </c>
    </row>
    <row r="1536" customFormat="false" ht="15" hidden="false" customHeight="false" outlineLevel="0" collapsed="false">
      <c r="A1536" s="32" t="n">
        <v>44552</v>
      </c>
      <c r="B1536" s="9" t="s">
        <v>5450</v>
      </c>
      <c r="C1536" s="33" t="n">
        <v>300</v>
      </c>
      <c r="D1536" s="72" t="s">
        <v>821</v>
      </c>
      <c r="E1536" s="73" t="s">
        <v>2255</v>
      </c>
      <c r="F1536" s="75" t="s">
        <v>1421</v>
      </c>
      <c r="G1536" s="75" t="s">
        <v>183</v>
      </c>
      <c r="H1536" s="75" t="s">
        <v>2313</v>
      </c>
      <c r="I1536" s="34" t="s">
        <v>80</v>
      </c>
      <c r="J1536" s="7" t="n">
        <v>0.365972222222222</v>
      </c>
      <c r="K1536" s="7" t="n">
        <v>0.416666666666667</v>
      </c>
      <c r="L1536" s="77"/>
      <c r="M1536" s="37" t="s">
        <v>1422</v>
      </c>
      <c r="N1536" s="0" t="s">
        <v>5426</v>
      </c>
    </row>
    <row r="1537" customFormat="false" ht="15" hidden="false" customHeight="false" outlineLevel="0" collapsed="false">
      <c r="A1537" s="70" t="n">
        <v>44552</v>
      </c>
      <c r="B1537" s="9" t="s">
        <v>5451</v>
      </c>
      <c r="C1537" s="71" t="n">
        <v>450</v>
      </c>
      <c r="D1537" s="72" t="s">
        <v>821</v>
      </c>
      <c r="E1537" s="73" t="s">
        <v>5452</v>
      </c>
      <c r="F1537" s="75" t="s">
        <v>5453</v>
      </c>
      <c r="G1537" s="75" t="s">
        <v>131</v>
      </c>
      <c r="H1537" s="75" t="s">
        <v>2313</v>
      </c>
      <c r="I1537" s="104" t="s">
        <v>80</v>
      </c>
      <c r="J1537" s="7" t="n">
        <v>0.434722222222222</v>
      </c>
      <c r="K1537" s="7" t="n">
        <v>0.463194444444444</v>
      </c>
      <c r="L1537" s="77"/>
      <c r="M1537" s="78" t="s">
        <v>5454</v>
      </c>
      <c r="N1537" s="143" t="s">
        <v>5436</v>
      </c>
    </row>
    <row r="1538" customFormat="false" ht="15" hidden="false" customHeight="false" outlineLevel="0" collapsed="false">
      <c r="A1538" s="32" t="n">
        <v>44552</v>
      </c>
      <c r="B1538" s="9" t="s">
        <v>5455</v>
      </c>
      <c r="C1538" s="33" t="n">
        <v>500</v>
      </c>
      <c r="D1538" s="72" t="s">
        <v>821</v>
      </c>
      <c r="E1538" s="73" t="s">
        <v>5456</v>
      </c>
      <c r="F1538" s="75" t="s">
        <v>5457</v>
      </c>
      <c r="G1538" s="75" t="s">
        <v>79</v>
      </c>
      <c r="H1538" s="75" t="s">
        <v>2313</v>
      </c>
      <c r="I1538" s="34" t="s">
        <v>80</v>
      </c>
      <c r="J1538" s="7" t="n">
        <v>0.634027777777778</v>
      </c>
      <c r="K1538" s="7" t="n">
        <v>0.635416666666667</v>
      </c>
      <c r="L1538" s="77"/>
      <c r="M1538" s="37" t="s">
        <v>5458</v>
      </c>
    </row>
    <row r="1539" customFormat="false" ht="15" hidden="false" customHeight="false" outlineLevel="0" collapsed="false">
      <c r="A1539" s="32" t="n">
        <v>44552</v>
      </c>
      <c r="B1539" s="9" t="s">
        <v>5459</v>
      </c>
      <c r="C1539" s="156" t="n">
        <v>450</v>
      </c>
      <c r="D1539" s="137" t="s">
        <v>821</v>
      </c>
      <c r="E1539" s="73" t="s">
        <v>5460</v>
      </c>
      <c r="F1539" s="75" t="s">
        <v>5461</v>
      </c>
      <c r="G1539" s="75" t="s">
        <v>314</v>
      </c>
      <c r="H1539" s="75" t="s">
        <v>2313</v>
      </c>
      <c r="I1539" s="34" t="s">
        <v>72</v>
      </c>
      <c r="J1539" s="7" t="n">
        <v>0.6875</v>
      </c>
      <c r="K1539" s="7" t="n">
        <v>0.695833333333333</v>
      </c>
      <c r="L1539" s="77"/>
      <c r="M1539" s="37" t="s">
        <v>5462</v>
      </c>
    </row>
    <row r="1540" customFormat="false" ht="15" hidden="false" customHeight="false" outlineLevel="0" collapsed="false">
      <c r="A1540" s="32" t="n">
        <v>44552</v>
      </c>
      <c r="B1540" s="9" t="s">
        <v>5432</v>
      </c>
      <c r="C1540" s="156" t="n">
        <v>150</v>
      </c>
      <c r="D1540" s="137" t="s">
        <v>821</v>
      </c>
      <c r="E1540" s="73" t="s">
        <v>5433</v>
      </c>
      <c r="F1540" s="75" t="s">
        <v>5434</v>
      </c>
      <c r="G1540" s="75" t="s">
        <v>2471</v>
      </c>
      <c r="H1540" s="75" t="s">
        <v>2313</v>
      </c>
      <c r="I1540" s="34" t="s">
        <v>80</v>
      </c>
      <c r="J1540" s="7" t="n">
        <v>0.702777777777778</v>
      </c>
      <c r="K1540" s="7" t="n">
        <v>0.729166666666667</v>
      </c>
      <c r="L1540" s="77"/>
      <c r="M1540" s="37" t="s">
        <v>5435</v>
      </c>
    </row>
    <row r="1541" customFormat="false" ht="15" hidden="false" customHeight="false" outlineLevel="0" collapsed="false">
      <c r="A1541" s="32" t="n">
        <v>44552</v>
      </c>
      <c r="B1541" s="9" t="s">
        <v>5445</v>
      </c>
      <c r="C1541" s="33" t="n">
        <v>300</v>
      </c>
      <c r="D1541" s="72" t="s">
        <v>104</v>
      </c>
      <c r="E1541" s="73" t="s">
        <v>5468</v>
      </c>
      <c r="F1541" s="75"/>
      <c r="G1541" s="75" t="s">
        <v>79</v>
      </c>
      <c r="H1541" s="75" t="s">
        <v>2313</v>
      </c>
      <c r="I1541" s="34" t="s">
        <v>80</v>
      </c>
      <c r="J1541" s="7" t="n">
        <v>0.654166666666667</v>
      </c>
      <c r="K1541" s="7" t="n">
        <v>0.672222222222222</v>
      </c>
      <c r="L1541" s="77"/>
      <c r="M1541" s="37" t="s">
        <v>5469</v>
      </c>
      <c r="N1541" s="143" t="s">
        <v>5397</v>
      </c>
    </row>
    <row r="1542" customFormat="false" ht="15" hidden="false" customHeight="false" outlineLevel="0" collapsed="false">
      <c r="A1542" s="32" t="n">
        <v>44553</v>
      </c>
      <c r="B1542" s="9" t="s">
        <v>2770</v>
      </c>
      <c r="C1542" s="157" t="n">
        <v>250</v>
      </c>
      <c r="D1542" s="153" t="s">
        <v>77</v>
      </c>
      <c r="E1542" s="73" t="s">
        <v>2881</v>
      </c>
      <c r="F1542" s="75"/>
      <c r="G1542" s="75" t="s">
        <v>187</v>
      </c>
      <c r="H1542" s="75"/>
      <c r="I1542" s="34" t="s">
        <v>80</v>
      </c>
      <c r="J1542" s="7" t="n">
        <v>0.746527777777778</v>
      </c>
      <c r="K1542" s="7" t="n">
        <v>0.774305555555555</v>
      </c>
      <c r="L1542" s="77"/>
      <c r="M1542" s="37" t="s">
        <v>2882</v>
      </c>
      <c r="N1542" s="143" t="s">
        <v>4413</v>
      </c>
    </row>
    <row r="1543" customFormat="false" ht="15" hidden="false" customHeight="false" outlineLevel="0" collapsed="false">
      <c r="A1543" s="32" t="n">
        <v>44553</v>
      </c>
      <c r="B1543" s="9" t="s">
        <v>5472</v>
      </c>
      <c r="C1543" s="71" t="n">
        <v>380</v>
      </c>
      <c r="D1543" s="72" t="s">
        <v>821</v>
      </c>
      <c r="E1543" s="73" t="s">
        <v>5473</v>
      </c>
      <c r="F1543" s="75" t="s">
        <v>5474</v>
      </c>
      <c r="G1543" s="75" t="s">
        <v>183</v>
      </c>
      <c r="H1543" s="75" t="s">
        <v>2313</v>
      </c>
      <c r="I1543" s="34" t="s">
        <v>80</v>
      </c>
      <c r="J1543" s="7" t="n">
        <v>0.709027777777778</v>
      </c>
      <c r="K1543" s="7" t="n">
        <v>0.722222222222222</v>
      </c>
      <c r="L1543" s="77"/>
      <c r="M1543" s="37" t="s">
        <v>5475</v>
      </c>
    </row>
    <row r="1544" customFormat="false" ht="15" hidden="false" customHeight="false" outlineLevel="0" collapsed="false">
      <c r="A1544" s="32" t="n">
        <v>44553</v>
      </c>
      <c r="B1544" s="9" t="s">
        <v>5476</v>
      </c>
      <c r="C1544" s="71" t="n">
        <v>400</v>
      </c>
      <c r="D1544" s="72" t="s">
        <v>104</v>
      </c>
      <c r="E1544" s="73" t="s">
        <v>5477</v>
      </c>
      <c r="F1544" s="75"/>
      <c r="G1544" s="75" t="s">
        <v>183</v>
      </c>
      <c r="H1544" s="75" t="s">
        <v>2313</v>
      </c>
      <c r="I1544" s="34" t="s">
        <v>80</v>
      </c>
      <c r="J1544" s="7" t="n">
        <v>0.65625</v>
      </c>
      <c r="K1544" s="7" t="n">
        <v>0.6875</v>
      </c>
      <c r="L1544" s="77"/>
      <c r="M1544" s="37" t="s">
        <v>5478</v>
      </c>
    </row>
    <row r="1545" customFormat="false" ht="15" hidden="false" customHeight="false" outlineLevel="0" collapsed="false">
      <c r="A1545" s="32" t="n">
        <v>44553</v>
      </c>
      <c r="B1545" s="9" t="s">
        <v>1448</v>
      </c>
      <c r="C1545" s="157" t="n">
        <v>450</v>
      </c>
      <c r="D1545" s="153" t="s">
        <v>104</v>
      </c>
      <c r="E1545" s="73" t="s">
        <v>5479</v>
      </c>
      <c r="F1545" s="75"/>
      <c r="G1545" s="75" t="s">
        <v>131</v>
      </c>
      <c r="H1545" s="75" t="s">
        <v>2313</v>
      </c>
      <c r="I1545" s="34" t="s">
        <v>80</v>
      </c>
      <c r="J1545" s="7" t="n">
        <v>0.828472222222222</v>
      </c>
      <c r="K1545" s="7" t="n">
        <v>0.868055555555555</v>
      </c>
      <c r="L1545" s="77"/>
      <c r="M1545" s="37" t="s">
        <v>5480</v>
      </c>
      <c r="N1545" s="143" t="s">
        <v>4413</v>
      </c>
    </row>
    <row r="1546" customFormat="false" ht="15" hidden="false" customHeight="false" outlineLevel="0" collapsed="false">
      <c r="A1546" s="32" t="n">
        <v>44553</v>
      </c>
      <c r="B1546" s="9" t="s">
        <v>3349</v>
      </c>
      <c r="C1546" s="157" t="n">
        <v>400</v>
      </c>
      <c r="D1546" s="153" t="s">
        <v>104</v>
      </c>
      <c r="E1546" s="73" t="s">
        <v>5481</v>
      </c>
      <c r="F1546" s="75"/>
      <c r="G1546" s="75" t="s">
        <v>183</v>
      </c>
      <c r="H1546" s="75" t="s">
        <v>2313</v>
      </c>
      <c r="I1546" s="34" t="s">
        <v>80</v>
      </c>
      <c r="J1546" s="7" t="n">
        <v>0.890277777777778</v>
      </c>
      <c r="K1546" s="7" t="n">
        <v>0.916666666666667</v>
      </c>
      <c r="L1546" s="77"/>
      <c r="M1546" s="37" t="s">
        <v>5482</v>
      </c>
      <c r="N1546" s="143" t="s">
        <v>4413</v>
      </c>
    </row>
    <row r="1547" customFormat="false" ht="15" hidden="false" customHeight="false" outlineLevel="0" collapsed="false">
      <c r="A1547" s="32" t="n">
        <v>44554</v>
      </c>
      <c r="B1547" s="9" t="s">
        <v>5472</v>
      </c>
      <c r="C1547" s="33" t="n">
        <v>380</v>
      </c>
      <c r="D1547" s="72" t="s">
        <v>821</v>
      </c>
      <c r="E1547" s="73" t="s">
        <v>5473</v>
      </c>
      <c r="F1547" s="75" t="s">
        <v>5474</v>
      </c>
      <c r="G1547" s="75" t="s">
        <v>183</v>
      </c>
      <c r="H1547" s="75" t="s">
        <v>2313</v>
      </c>
      <c r="I1547" s="34" t="s">
        <v>80</v>
      </c>
      <c r="J1547" s="7" t="n">
        <v>0.515972222222222</v>
      </c>
      <c r="K1547" s="7" t="n">
        <v>0.534722222222222</v>
      </c>
      <c r="L1547" s="77"/>
      <c r="M1547" s="37" t="s">
        <v>5485</v>
      </c>
    </row>
    <row r="1548" customFormat="false" ht="15" hidden="false" customHeight="false" outlineLevel="0" collapsed="false">
      <c r="A1548" s="32" t="n">
        <v>44554</v>
      </c>
      <c r="B1548" s="9" t="s">
        <v>5486</v>
      </c>
      <c r="C1548" s="33" t="n">
        <v>350</v>
      </c>
      <c r="D1548" s="72" t="s">
        <v>821</v>
      </c>
      <c r="E1548" s="73" t="s">
        <v>5487</v>
      </c>
      <c r="F1548" s="75" t="s">
        <v>5488</v>
      </c>
      <c r="G1548" s="75" t="s">
        <v>183</v>
      </c>
      <c r="H1548" s="75" t="s">
        <v>2313</v>
      </c>
      <c r="I1548" s="34" t="s">
        <v>80</v>
      </c>
      <c r="J1548" s="7" t="n">
        <v>0.576388888888889</v>
      </c>
      <c r="K1548" s="7" t="n">
        <v>0.600694444444444</v>
      </c>
      <c r="L1548" s="77"/>
      <c r="M1548" s="37" t="s">
        <v>5489</v>
      </c>
    </row>
    <row r="1549" customFormat="false" ht="15" hidden="false" customHeight="false" outlineLevel="0" collapsed="false">
      <c r="A1549" s="32" t="n">
        <v>44554</v>
      </c>
      <c r="B1549" s="9" t="s">
        <v>5490</v>
      </c>
      <c r="C1549" s="33" t="n">
        <v>400</v>
      </c>
      <c r="D1549" s="72" t="s">
        <v>821</v>
      </c>
      <c r="E1549" s="73" t="s">
        <v>5491</v>
      </c>
      <c r="F1549" s="75" t="s">
        <v>5492</v>
      </c>
      <c r="G1549" s="75" t="s">
        <v>79</v>
      </c>
      <c r="H1549" s="75" t="s">
        <v>2313</v>
      </c>
      <c r="I1549" s="34" t="s">
        <v>80</v>
      </c>
      <c r="J1549" s="7" t="n">
        <v>0.7</v>
      </c>
      <c r="K1549" s="7" t="n">
        <v>0.672222222222222</v>
      </c>
      <c r="L1549" s="77"/>
      <c r="M1549" s="37" t="s">
        <v>5493</v>
      </c>
      <c r="N1549" s="143" t="s">
        <v>5397</v>
      </c>
    </row>
    <row r="1550" customFormat="false" ht="15" hidden="false" customHeight="false" outlineLevel="0" collapsed="false">
      <c r="A1550" s="32" t="n">
        <v>44554</v>
      </c>
      <c r="B1550" s="9" t="s">
        <v>5495</v>
      </c>
      <c r="C1550" s="33" t="n">
        <v>450</v>
      </c>
      <c r="D1550" s="72" t="s">
        <v>821</v>
      </c>
      <c r="E1550" s="73" t="s">
        <v>5496</v>
      </c>
      <c r="F1550" s="75" t="s">
        <v>5497</v>
      </c>
      <c r="G1550" s="75" t="s">
        <v>187</v>
      </c>
      <c r="H1550" s="75" t="s">
        <v>2313</v>
      </c>
      <c r="I1550" s="34" t="s">
        <v>72</v>
      </c>
      <c r="J1550" s="7" t="n">
        <v>0.672222222222222</v>
      </c>
      <c r="K1550" s="7" t="n">
        <v>0.75625</v>
      </c>
      <c r="L1550" s="77"/>
      <c r="M1550" s="37" t="s">
        <v>5498</v>
      </c>
      <c r="N1550" s="143" t="s">
        <v>5463</v>
      </c>
    </row>
    <row r="1551" customFormat="false" ht="15" hidden="false" customHeight="false" outlineLevel="0" collapsed="false">
      <c r="A1551" s="32" t="n">
        <v>44554</v>
      </c>
      <c r="B1551" s="9" t="s">
        <v>5499</v>
      </c>
      <c r="C1551" s="156" t="n">
        <v>300</v>
      </c>
      <c r="D1551" s="137" t="s">
        <v>104</v>
      </c>
      <c r="E1551" s="73" t="s">
        <v>5500</v>
      </c>
      <c r="F1551" s="75"/>
      <c r="G1551" s="75" t="s">
        <v>183</v>
      </c>
      <c r="H1551" s="75" t="s">
        <v>2313</v>
      </c>
      <c r="I1551" s="34" t="s">
        <v>80</v>
      </c>
      <c r="J1551" s="7" t="n">
        <v>0.368055555555556</v>
      </c>
      <c r="K1551" s="7" t="n">
        <v>0.403472222222222</v>
      </c>
      <c r="L1551" s="77"/>
      <c r="M1551" s="37" t="s">
        <v>5501</v>
      </c>
    </row>
    <row r="1552" customFormat="false" ht="15" hidden="false" customHeight="false" outlineLevel="0" collapsed="false">
      <c r="A1552" s="32" t="n">
        <v>44554</v>
      </c>
      <c r="B1552" s="9" t="s">
        <v>2354</v>
      </c>
      <c r="C1552" s="156" t="n">
        <v>400</v>
      </c>
      <c r="D1552" s="137" t="s">
        <v>104</v>
      </c>
      <c r="E1552" s="73" t="s">
        <v>5504</v>
      </c>
      <c r="F1552" s="75"/>
      <c r="G1552" s="75" t="s">
        <v>183</v>
      </c>
      <c r="H1552" s="75" t="s">
        <v>2313</v>
      </c>
      <c r="I1552" s="34" t="s">
        <v>80</v>
      </c>
      <c r="J1552" s="7" t="n">
        <v>0.490972222222222</v>
      </c>
      <c r="K1552" s="7" t="n">
        <v>0.5</v>
      </c>
      <c r="L1552" s="77"/>
      <c r="M1552" s="37" t="s">
        <v>5505</v>
      </c>
    </row>
    <row r="1553" customFormat="false" ht="15" hidden="false" customHeight="false" outlineLevel="0" collapsed="false">
      <c r="A1553" s="32" t="n">
        <v>44554</v>
      </c>
      <c r="B1553" s="9" t="s">
        <v>3634</v>
      </c>
      <c r="C1553" s="164" t="n">
        <v>300</v>
      </c>
      <c r="D1553" s="144" t="s">
        <v>104</v>
      </c>
      <c r="E1553" s="73" t="s">
        <v>3635</v>
      </c>
      <c r="F1553" s="75" t="s">
        <v>3636</v>
      </c>
      <c r="G1553" s="75" t="s">
        <v>183</v>
      </c>
      <c r="H1553" s="75" t="s">
        <v>2313</v>
      </c>
      <c r="I1553" s="34" t="s">
        <v>80</v>
      </c>
      <c r="J1553" s="7" t="n">
        <v>0.609027777777778</v>
      </c>
      <c r="K1553" s="7" t="n">
        <v>0.622222222222222</v>
      </c>
      <c r="L1553" s="77"/>
      <c r="M1553" s="37" t="s">
        <v>3637</v>
      </c>
      <c r="N1553" s="143" t="s">
        <v>5471</v>
      </c>
    </row>
    <row r="1554" customFormat="false" ht="15" hidden="false" customHeight="false" outlineLevel="0" collapsed="false">
      <c r="A1554" s="32" t="n">
        <v>44554</v>
      </c>
      <c r="B1554" s="9" t="s">
        <v>3634</v>
      </c>
      <c r="C1554" s="156" t="n">
        <v>300</v>
      </c>
      <c r="D1554" s="137" t="s">
        <v>104</v>
      </c>
      <c r="E1554" s="73" t="s">
        <v>3635</v>
      </c>
      <c r="F1554" s="75" t="s">
        <v>3636</v>
      </c>
      <c r="G1554" s="75" t="s">
        <v>183</v>
      </c>
      <c r="H1554" s="75" t="s">
        <v>2313</v>
      </c>
      <c r="I1554" s="34" t="s">
        <v>80</v>
      </c>
      <c r="J1554" s="7" t="n">
        <v>0.66875</v>
      </c>
      <c r="K1554" s="7" t="n">
        <v>0.672222222222222</v>
      </c>
      <c r="L1554" s="77"/>
      <c r="M1554" s="37" t="s">
        <v>3637</v>
      </c>
    </row>
    <row r="1555" customFormat="false" ht="15" hidden="false" customHeight="false" outlineLevel="0" collapsed="false">
      <c r="A1555" s="32" t="n">
        <v>44554</v>
      </c>
      <c r="B1555" s="9" t="s">
        <v>5506</v>
      </c>
      <c r="C1555" s="120" t="n">
        <v>450</v>
      </c>
      <c r="D1555" s="137" t="s">
        <v>104</v>
      </c>
      <c r="E1555" s="73" t="s">
        <v>5507</v>
      </c>
      <c r="F1555" s="75"/>
      <c r="G1555" s="75" t="s">
        <v>79</v>
      </c>
      <c r="H1555" s="75" t="s">
        <v>2313</v>
      </c>
      <c r="I1555" s="34" t="s">
        <v>80</v>
      </c>
      <c r="J1555" s="7" t="n">
        <v>0.773611111111111</v>
      </c>
      <c r="K1555" s="7" t="n">
        <v>0.783333333333333</v>
      </c>
      <c r="L1555" s="77"/>
      <c r="M1555" s="37" t="s">
        <v>5508</v>
      </c>
    </row>
    <row r="1556" customFormat="false" ht="15" hidden="false" customHeight="false" outlineLevel="0" collapsed="false">
      <c r="A1556" s="32" t="n">
        <v>44555</v>
      </c>
      <c r="B1556" s="9" t="s">
        <v>5512</v>
      </c>
      <c r="C1556" s="156" t="n">
        <v>400</v>
      </c>
      <c r="D1556" s="137" t="s">
        <v>821</v>
      </c>
      <c r="E1556" s="73" t="s">
        <v>5513</v>
      </c>
      <c r="F1556" s="75" t="s">
        <v>5514</v>
      </c>
      <c r="G1556" s="75" t="s">
        <v>183</v>
      </c>
      <c r="H1556" s="75" t="s">
        <v>2313</v>
      </c>
      <c r="I1556" s="34" t="s">
        <v>80</v>
      </c>
      <c r="J1556" s="7" t="n">
        <v>0.495833333333333</v>
      </c>
      <c r="K1556" s="7" t="n">
        <v>0.516666666666667</v>
      </c>
      <c r="L1556" s="77"/>
      <c r="M1556" s="37" t="s">
        <v>5515</v>
      </c>
    </row>
    <row r="1557" customFormat="false" ht="15" hidden="false" customHeight="false" outlineLevel="0" collapsed="false">
      <c r="A1557" s="32" t="n">
        <v>44555</v>
      </c>
      <c r="B1557" s="9" t="s">
        <v>5516</v>
      </c>
      <c r="C1557" s="157" t="n">
        <v>480</v>
      </c>
      <c r="D1557" s="153" t="s">
        <v>821</v>
      </c>
      <c r="E1557" s="73" t="s">
        <v>5517</v>
      </c>
      <c r="F1557" s="75" t="s">
        <v>5518</v>
      </c>
      <c r="G1557" s="75" t="s">
        <v>79</v>
      </c>
      <c r="H1557" s="75" t="s">
        <v>2313</v>
      </c>
      <c r="I1557" s="34" t="s">
        <v>80</v>
      </c>
      <c r="J1557" s="7" t="n">
        <v>0.705555555555556</v>
      </c>
      <c r="K1557" s="7" t="n">
        <v>0.75</v>
      </c>
      <c r="L1557" s="77"/>
      <c r="M1557" s="37" t="s">
        <v>5519</v>
      </c>
      <c r="N1557" s="143" t="s">
        <v>5471</v>
      </c>
    </row>
    <row r="1558" customFormat="false" ht="15" hidden="false" customHeight="false" outlineLevel="0" collapsed="false">
      <c r="A1558" s="32" t="n">
        <v>44555</v>
      </c>
      <c r="B1558" s="9" t="s">
        <v>1448</v>
      </c>
      <c r="C1558" s="156" t="n">
        <v>400</v>
      </c>
      <c r="D1558" s="137" t="s">
        <v>104</v>
      </c>
      <c r="E1558" s="73" t="s">
        <v>5520</v>
      </c>
      <c r="F1558" s="75"/>
      <c r="G1558" s="75" t="s">
        <v>131</v>
      </c>
      <c r="H1558" s="75" t="s">
        <v>2313</v>
      </c>
      <c r="I1558" s="34" t="s">
        <v>80</v>
      </c>
      <c r="J1558" s="7" t="n">
        <v>0.445833333333333</v>
      </c>
      <c r="K1558" s="7" t="n">
        <v>0.48125</v>
      </c>
      <c r="L1558" s="77"/>
      <c r="M1558" s="37" t="s">
        <v>5521</v>
      </c>
    </row>
    <row r="1559" customFormat="false" ht="15" hidden="false" customHeight="false" outlineLevel="0" collapsed="false">
      <c r="A1559" s="32" t="n">
        <v>44555</v>
      </c>
      <c r="B1559" s="9" t="s">
        <v>5522</v>
      </c>
      <c r="C1559" s="156" t="n">
        <v>450</v>
      </c>
      <c r="D1559" s="137" t="s">
        <v>104</v>
      </c>
      <c r="E1559" s="73" t="s">
        <v>5523</v>
      </c>
      <c r="F1559" s="75"/>
      <c r="G1559" s="75" t="s">
        <v>79</v>
      </c>
      <c r="H1559" s="75" t="s">
        <v>2313</v>
      </c>
      <c r="I1559" s="34" t="s">
        <v>80</v>
      </c>
      <c r="J1559" s="7" t="n">
        <v>0.578472222222222</v>
      </c>
      <c r="K1559" s="7" t="n">
        <v>0.616666666666667</v>
      </c>
      <c r="L1559" s="77"/>
      <c r="M1559" s="37" t="s">
        <v>5524</v>
      </c>
      <c r="N1559" s="143" t="s">
        <v>4413</v>
      </c>
    </row>
    <row r="1560" customFormat="false" ht="15" hidden="false" customHeight="false" outlineLevel="0" collapsed="false">
      <c r="A1560" s="32" t="n">
        <v>44555</v>
      </c>
      <c r="B1560" s="9" t="s">
        <v>5526</v>
      </c>
      <c r="C1560" s="156" t="n">
        <v>450</v>
      </c>
      <c r="D1560" s="137" t="s">
        <v>104</v>
      </c>
      <c r="E1560" s="73" t="s">
        <v>5527</v>
      </c>
      <c r="F1560" s="75"/>
      <c r="G1560" s="75" t="s">
        <v>113</v>
      </c>
      <c r="H1560" s="75" t="s">
        <v>2313</v>
      </c>
      <c r="I1560" s="34" t="s">
        <v>80</v>
      </c>
      <c r="J1560" s="7" t="n">
        <v>0.799305555555556</v>
      </c>
      <c r="K1560" s="7" t="n">
        <v>0.805555555555555</v>
      </c>
      <c r="L1560" s="77"/>
      <c r="M1560" s="37" t="s">
        <v>5528</v>
      </c>
    </row>
    <row r="1561" customFormat="false" ht="15" hidden="false" customHeight="false" outlineLevel="0" collapsed="false">
      <c r="A1561" s="32" t="n">
        <v>44555</v>
      </c>
      <c r="B1561" s="9" t="s">
        <v>2219</v>
      </c>
      <c r="C1561" s="156" t="n">
        <v>300</v>
      </c>
      <c r="D1561" s="137" t="s">
        <v>104</v>
      </c>
      <c r="E1561" s="73" t="s">
        <v>5529</v>
      </c>
      <c r="F1561" s="75"/>
      <c r="G1561" s="75" t="s">
        <v>113</v>
      </c>
      <c r="H1561" s="75" t="s">
        <v>2313</v>
      </c>
      <c r="I1561" s="34" t="s">
        <v>80</v>
      </c>
      <c r="J1561" s="7" t="n">
        <v>0.820833333333333</v>
      </c>
      <c r="K1561" s="7" t="n">
        <v>0.826388888888889</v>
      </c>
      <c r="L1561" s="77"/>
      <c r="M1561" s="37" t="s">
        <v>5530</v>
      </c>
    </row>
    <row r="1562" customFormat="false" ht="15" hidden="false" customHeight="false" outlineLevel="0" collapsed="false">
      <c r="A1562" s="32" t="n">
        <v>44555</v>
      </c>
      <c r="B1562" s="9" t="s">
        <v>5531</v>
      </c>
      <c r="C1562" s="156" t="n">
        <v>300</v>
      </c>
      <c r="D1562" s="137" t="s">
        <v>104</v>
      </c>
      <c r="E1562" s="73" t="s">
        <v>5532</v>
      </c>
      <c r="F1562" s="75"/>
      <c r="G1562" s="75" t="s">
        <v>183</v>
      </c>
      <c r="H1562" s="75" t="s">
        <v>2313</v>
      </c>
      <c r="I1562" s="34" t="s">
        <v>80</v>
      </c>
      <c r="J1562" s="7" t="n">
        <v>0.909722222222222</v>
      </c>
      <c r="K1562" s="7" t="n">
        <v>0.936805555555556</v>
      </c>
      <c r="L1562" s="77"/>
      <c r="M1562" s="37" t="s">
        <v>5533</v>
      </c>
    </row>
    <row r="1563" customFormat="false" ht="15" hidden="false" customHeight="false" outlineLevel="0" collapsed="false">
      <c r="A1563" s="32" t="n">
        <v>44556</v>
      </c>
      <c r="B1563" s="9" t="s">
        <v>2410</v>
      </c>
      <c r="C1563" s="164" t="n">
        <v>300</v>
      </c>
      <c r="D1563" s="137" t="s">
        <v>821</v>
      </c>
      <c r="E1563" s="73" t="s">
        <v>2411</v>
      </c>
      <c r="F1563" s="75" t="s">
        <v>2412</v>
      </c>
      <c r="G1563" s="75" t="s">
        <v>187</v>
      </c>
      <c r="H1563" s="75" t="s">
        <v>2313</v>
      </c>
      <c r="I1563" s="34" t="s">
        <v>80</v>
      </c>
      <c r="J1563" s="7" t="n">
        <v>0.533333333333333</v>
      </c>
      <c r="K1563" s="7" t="n">
        <v>0.541666666666667</v>
      </c>
      <c r="L1563" s="77"/>
      <c r="M1563" s="37" t="s">
        <v>2413</v>
      </c>
      <c r="N1563" s="143" t="s">
        <v>5494</v>
      </c>
    </row>
    <row r="1564" customFormat="false" ht="15" hidden="false" customHeight="false" outlineLevel="0" collapsed="false">
      <c r="A1564" s="32" t="n">
        <v>44556</v>
      </c>
      <c r="B1564" s="9" t="s">
        <v>5537</v>
      </c>
      <c r="C1564" s="156" t="n">
        <v>350</v>
      </c>
      <c r="D1564" s="137" t="s">
        <v>821</v>
      </c>
      <c r="E1564" s="73" t="s">
        <v>5538</v>
      </c>
      <c r="F1564" s="75" t="s">
        <v>5539</v>
      </c>
      <c r="G1564" s="75" t="s">
        <v>187</v>
      </c>
      <c r="H1564" s="75" t="s">
        <v>2313</v>
      </c>
      <c r="I1564" s="34" t="s">
        <v>80</v>
      </c>
      <c r="J1564" s="7" t="n">
        <v>0.554861111111111</v>
      </c>
      <c r="K1564" s="7" t="n">
        <v>0.567361111111111</v>
      </c>
      <c r="L1564" s="77"/>
      <c r="M1564" s="37" t="s">
        <v>5540</v>
      </c>
      <c r="N1564" s="0" t="s">
        <v>4403</v>
      </c>
    </row>
    <row r="1565" customFormat="false" ht="15" hidden="false" customHeight="false" outlineLevel="0" collapsed="false">
      <c r="A1565" s="32" t="n">
        <v>44556</v>
      </c>
      <c r="B1565" s="9" t="s">
        <v>5541</v>
      </c>
      <c r="C1565" s="156" t="n">
        <v>300</v>
      </c>
      <c r="D1565" s="137" t="s">
        <v>821</v>
      </c>
      <c r="E1565" s="73" t="s">
        <v>5542</v>
      </c>
      <c r="F1565" s="75" t="s">
        <v>233</v>
      </c>
      <c r="G1565" s="75" t="s">
        <v>159</v>
      </c>
      <c r="H1565" s="75" t="s">
        <v>2313</v>
      </c>
      <c r="I1565" s="34" t="s">
        <v>80</v>
      </c>
      <c r="J1565" s="7" t="n">
        <v>0.627083333333333</v>
      </c>
      <c r="K1565" s="7" t="n">
        <v>0.6375</v>
      </c>
      <c r="L1565" s="77"/>
      <c r="M1565" s="37" t="s">
        <v>5543</v>
      </c>
    </row>
    <row r="1566" customFormat="false" ht="15" hidden="false" customHeight="false" outlineLevel="0" collapsed="false">
      <c r="A1566" s="32" t="n">
        <v>44556</v>
      </c>
      <c r="B1566" s="9" t="s">
        <v>5537</v>
      </c>
      <c r="C1566" s="156" t="n">
        <v>350</v>
      </c>
      <c r="D1566" s="137" t="s">
        <v>821</v>
      </c>
      <c r="E1566" s="73" t="s">
        <v>5538</v>
      </c>
      <c r="F1566" s="75" t="s">
        <v>5539</v>
      </c>
      <c r="G1566" s="75" t="s">
        <v>187</v>
      </c>
      <c r="H1566" s="75" t="s">
        <v>2313</v>
      </c>
      <c r="I1566" s="34" t="s">
        <v>80</v>
      </c>
      <c r="J1566" s="7" t="n">
        <v>0.748611111111111</v>
      </c>
      <c r="K1566" s="7" t="n">
        <v>0.760416666666667</v>
      </c>
      <c r="L1566" s="77"/>
      <c r="M1566" s="37" t="s">
        <v>5540</v>
      </c>
    </row>
    <row r="1567" customFormat="false" ht="15" hidden="false" customHeight="false" outlineLevel="0" collapsed="false">
      <c r="A1567" s="32" t="n">
        <v>44556</v>
      </c>
      <c r="B1567" s="9" t="s">
        <v>2377</v>
      </c>
      <c r="C1567" s="164" t="n">
        <v>400</v>
      </c>
      <c r="D1567" s="137" t="s">
        <v>104</v>
      </c>
      <c r="E1567" s="73" t="s">
        <v>2015</v>
      </c>
      <c r="F1567" s="75"/>
      <c r="G1567" s="75" t="s">
        <v>113</v>
      </c>
      <c r="H1567" s="75" t="s">
        <v>2313</v>
      </c>
      <c r="I1567" s="34" t="s">
        <v>80</v>
      </c>
      <c r="J1567" s="7" t="n">
        <v>0.347222222222222</v>
      </c>
      <c r="K1567" s="7" t="n">
        <v>0.365972222222222</v>
      </c>
      <c r="L1567" s="77"/>
      <c r="M1567" s="37" t="s">
        <v>2016</v>
      </c>
      <c r="N1567" s="143" t="s">
        <v>5494</v>
      </c>
    </row>
    <row r="1568" customFormat="false" ht="15" hidden="false" customHeight="false" outlineLevel="0" collapsed="false">
      <c r="A1568" s="32" t="n">
        <v>44556</v>
      </c>
      <c r="B1568" s="9" t="s">
        <v>5544</v>
      </c>
      <c r="C1568" s="156" t="n">
        <v>300</v>
      </c>
      <c r="D1568" s="137" t="s">
        <v>104</v>
      </c>
      <c r="E1568" s="73" t="s">
        <v>5545</v>
      </c>
      <c r="F1568" s="75"/>
      <c r="G1568" s="75" t="s">
        <v>79</v>
      </c>
      <c r="H1568" s="75" t="s">
        <v>2313</v>
      </c>
      <c r="I1568" s="34" t="s">
        <v>80</v>
      </c>
      <c r="J1568" s="7" t="n">
        <v>0.371527777777778</v>
      </c>
      <c r="K1568" s="7" t="n">
        <v>0.3875</v>
      </c>
      <c r="L1568" s="77"/>
      <c r="M1568" s="37" t="s">
        <v>5546</v>
      </c>
    </row>
    <row r="1569" customFormat="false" ht="15" hidden="false" customHeight="false" outlineLevel="0" collapsed="false">
      <c r="A1569" s="32" t="n">
        <v>44556</v>
      </c>
      <c r="B1569" s="9" t="s">
        <v>2483</v>
      </c>
      <c r="C1569" s="33" t="n">
        <v>300</v>
      </c>
      <c r="D1569" s="72" t="s">
        <v>104</v>
      </c>
      <c r="E1569" s="73" t="s">
        <v>2484</v>
      </c>
      <c r="F1569" s="75"/>
      <c r="G1569" s="75" t="s">
        <v>113</v>
      </c>
      <c r="H1569" s="75" t="s">
        <v>2313</v>
      </c>
      <c r="I1569" s="34" t="s">
        <v>80</v>
      </c>
      <c r="J1569" s="7" t="n">
        <v>0.405555555555555</v>
      </c>
      <c r="K1569" s="7" t="n">
        <v>0.409722222222222</v>
      </c>
      <c r="L1569" s="77"/>
      <c r="M1569" s="37" t="s">
        <v>5547</v>
      </c>
    </row>
    <row r="1570" customFormat="false" ht="15" hidden="false" customHeight="false" outlineLevel="0" collapsed="false">
      <c r="A1570" s="32" t="n">
        <v>44556</v>
      </c>
      <c r="B1570" s="9" t="s">
        <v>2483</v>
      </c>
      <c r="C1570" s="157" t="n">
        <v>300</v>
      </c>
      <c r="D1570" s="153" t="s">
        <v>104</v>
      </c>
      <c r="E1570" s="73" t="s">
        <v>2484</v>
      </c>
      <c r="F1570" s="75"/>
      <c r="G1570" s="75" t="s">
        <v>113</v>
      </c>
      <c r="H1570" s="75" t="s">
        <v>2313</v>
      </c>
      <c r="I1570" s="34" t="s">
        <v>80</v>
      </c>
      <c r="J1570" s="7" t="n">
        <v>0.422916666666667</v>
      </c>
      <c r="K1570" s="7" t="n">
        <v>0.424305555555556</v>
      </c>
      <c r="L1570" s="77"/>
      <c r="M1570" s="37" t="s">
        <v>5548</v>
      </c>
      <c r="N1570" s="143" t="s">
        <v>5471</v>
      </c>
    </row>
    <row r="1571" customFormat="false" ht="15" hidden="false" customHeight="false" outlineLevel="0" collapsed="false">
      <c r="A1571" s="32" t="n">
        <v>44556</v>
      </c>
      <c r="B1571" s="9" t="s">
        <v>897</v>
      </c>
      <c r="C1571" s="156" t="n">
        <v>300</v>
      </c>
      <c r="D1571" s="137" t="s">
        <v>104</v>
      </c>
      <c r="E1571" s="73" t="s">
        <v>899</v>
      </c>
      <c r="F1571" s="75" t="s">
        <v>897</v>
      </c>
      <c r="G1571" s="75" t="s">
        <v>79</v>
      </c>
      <c r="H1571" s="75" t="s">
        <v>2313</v>
      </c>
      <c r="I1571" s="34" t="s">
        <v>80</v>
      </c>
      <c r="J1571" s="7" t="n">
        <v>0.431944444444444</v>
      </c>
      <c r="K1571" s="7" t="n">
        <v>0.436805555555555</v>
      </c>
      <c r="L1571" s="77"/>
      <c r="M1571" s="37" t="s">
        <v>1097</v>
      </c>
      <c r="N1571" s="143"/>
    </row>
    <row r="1572" customFormat="false" ht="15" hidden="false" customHeight="false" outlineLevel="0" collapsed="false">
      <c r="A1572" s="32" t="n">
        <v>44556</v>
      </c>
      <c r="B1572" s="9" t="s">
        <v>2138</v>
      </c>
      <c r="C1572" s="156" t="n">
        <v>300</v>
      </c>
      <c r="D1572" s="137" t="s">
        <v>104</v>
      </c>
      <c r="E1572" s="73" t="s">
        <v>5549</v>
      </c>
      <c r="F1572" s="75"/>
      <c r="G1572" s="75" t="s">
        <v>159</v>
      </c>
      <c r="H1572" s="75" t="s">
        <v>2313</v>
      </c>
      <c r="I1572" s="34" t="s">
        <v>80</v>
      </c>
      <c r="J1572" s="7" t="n">
        <v>0.670138888888889</v>
      </c>
      <c r="K1572" s="7" t="n">
        <v>0.670138888888889</v>
      </c>
      <c r="L1572" s="77"/>
      <c r="M1572" s="37" t="s">
        <v>5550</v>
      </c>
    </row>
    <row r="1573" customFormat="false" ht="15" hidden="false" customHeight="false" outlineLevel="0" collapsed="false">
      <c r="A1573" s="32" t="n">
        <v>44556</v>
      </c>
      <c r="B1573" s="9" t="s">
        <v>2138</v>
      </c>
      <c r="C1573" s="156" t="n">
        <v>300</v>
      </c>
      <c r="D1573" s="137" t="s">
        <v>104</v>
      </c>
      <c r="E1573" s="73" t="s">
        <v>5551</v>
      </c>
      <c r="F1573" s="75"/>
      <c r="G1573" s="75" t="s">
        <v>159</v>
      </c>
      <c r="H1573" s="75" t="s">
        <v>2313</v>
      </c>
      <c r="I1573" s="34" t="s">
        <v>80</v>
      </c>
      <c r="J1573" s="7" t="n">
        <v>0.675694444444444</v>
      </c>
      <c r="K1573" s="7" t="n">
        <v>0.675694444444444</v>
      </c>
      <c r="L1573" s="77"/>
      <c r="M1573" s="37" t="s">
        <v>5550</v>
      </c>
    </row>
    <row r="1574" customFormat="false" ht="15" hidden="false" customHeight="false" outlineLevel="0" collapsed="false">
      <c r="A1574" s="32" t="n">
        <v>44556</v>
      </c>
      <c r="B1574" s="9" t="s">
        <v>5552</v>
      </c>
      <c r="C1574" s="164" t="n">
        <v>300</v>
      </c>
      <c r="D1574" s="144" t="s">
        <v>104</v>
      </c>
      <c r="E1574" s="73" t="s">
        <v>5553</v>
      </c>
      <c r="F1574" s="75"/>
      <c r="G1574" s="75" t="s">
        <v>159</v>
      </c>
      <c r="H1574" s="75" t="s">
        <v>2313</v>
      </c>
      <c r="I1574" s="34" t="s">
        <v>80</v>
      </c>
      <c r="J1574" s="7" t="n">
        <v>0.6875</v>
      </c>
      <c r="K1574" s="7" t="n">
        <v>0.697222222222222</v>
      </c>
      <c r="L1574" s="77"/>
      <c r="M1574" s="37" t="s">
        <v>5554</v>
      </c>
      <c r="N1574" s="143" t="s">
        <v>4413</v>
      </c>
    </row>
    <row r="1575" customFormat="false" ht="15" hidden="false" customHeight="false" outlineLevel="0" collapsed="false">
      <c r="A1575" s="32" t="n">
        <v>44557</v>
      </c>
      <c r="B1575" s="9" t="s">
        <v>798</v>
      </c>
      <c r="C1575" s="164" t="n">
        <v>1300</v>
      </c>
      <c r="D1575" s="144" t="s">
        <v>821</v>
      </c>
      <c r="E1575" s="73" t="s">
        <v>5555</v>
      </c>
      <c r="F1575" s="75"/>
      <c r="G1575" s="75" t="s">
        <v>798</v>
      </c>
      <c r="H1575" s="75" t="s">
        <v>2313</v>
      </c>
      <c r="I1575" s="34" t="s">
        <v>757</v>
      </c>
      <c r="J1575" s="7" t="n">
        <v>0.422916666666667</v>
      </c>
      <c r="K1575" s="7" t="n">
        <v>0.422916666666667</v>
      </c>
      <c r="L1575" s="77"/>
      <c r="M1575" s="37" t="s">
        <v>5556</v>
      </c>
      <c r="N1575" s="143" t="s">
        <v>4413</v>
      </c>
    </row>
    <row r="1576" customFormat="false" ht="15" hidden="false" customHeight="false" outlineLevel="0" collapsed="false">
      <c r="A1576" s="32" t="n">
        <v>44557</v>
      </c>
      <c r="B1576" s="9" t="s">
        <v>5558</v>
      </c>
      <c r="C1576" s="33" t="n">
        <v>350</v>
      </c>
      <c r="D1576" s="72" t="s">
        <v>821</v>
      </c>
      <c r="E1576" s="73" t="s">
        <v>5559</v>
      </c>
      <c r="F1576" s="75" t="s">
        <v>5560</v>
      </c>
      <c r="G1576" s="75" t="s">
        <v>131</v>
      </c>
      <c r="H1576" s="75" t="s">
        <v>2313</v>
      </c>
      <c r="I1576" s="34" t="s">
        <v>80</v>
      </c>
      <c r="J1576" s="7" t="n">
        <v>0.611805555555556</v>
      </c>
      <c r="K1576" s="7" t="n">
        <v>0.640277777777778</v>
      </c>
      <c r="L1576" s="77"/>
      <c r="M1576" s="37" t="s">
        <v>5561</v>
      </c>
    </row>
    <row r="1577" customFormat="false" ht="15" hidden="false" customHeight="false" outlineLevel="0" collapsed="false">
      <c r="A1577" s="32" t="n">
        <v>44557</v>
      </c>
      <c r="B1577" s="9" t="s">
        <v>5558</v>
      </c>
      <c r="C1577" s="33" t="n">
        <v>350</v>
      </c>
      <c r="D1577" s="72" t="s">
        <v>821</v>
      </c>
      <c r="E1577" s="73" t="s">
        <v>5562</v>
      </c>
      <c r="F1577" s="75"/>
      <c r="G1577" s="75" t="s">
        <v>131</v>
      </c>
      <c r="H1577" s="75" t="s">
        <v>2313</v>
      </c>
      <c r="I1577" s="34" t="s">
        <v>80</v>
      </c>
      <c r="J1577" s="7" t="n">
        <v>0.65625</v>
      </c>
      <c r="K1577" s="7" t="n">
        <v>0.65625</v>
      </c>
      <c r="L1577" s="77"/>
      <c r="M1577" s="37" t="s">
        <v>5563</v>
      </c>
    </row>
    <row r="1578" customFormat="false" ht="15" hidden="false" customHeight="false" outlineLevel="0" collapsed="false">
      <c r="A1578" s="32" t="n">
        <v>44557</v>
      </c>
      <c r="B1578" s="9" t="s">
        <v>204</v>
      </c>
      <c r="C1578" s="33" t="n">
        <v>450</v>
      </c>
      <c r="D1578" s="72" t="s">
        <v>104</v>
      </c>
      <c r="E1578" s="73" t="s">
        <v>205</v>
      </c>
      <c r="F1578" s="75" t="s">
        <v>204</v>
      </c>
      <c r="G1578" s="75" t="s">
        <v>79</v>
      </c>
      <c r="H1578" s="75" t="s">
        <v>2313</v>
      </c>
      <c r="I1578" s="34" t="s">
        <v>80</v>
      </c>
      <c r="J1578" s="7" t="n">
        <v>0.4875</v>
      </c>
      <c r="K1578" s="7" t="n">
        <v>0.491666666666667</v>
      </c>
      <c r="L1578" s="77"/>
      <c r="M1578" s="37" t="s">
        <v>207</v>
      </c>
    </row>
    <row r="1579" customFormat="false" ht="15" hidden="false" customHeight="false" outlineLevel="0" collapsed="false">
      <c r="A1579" s="32" t="n">
        <v>44557</v>
      </c>
      <c r="B1579" s="9" t="s">
        <v>5564</v>
      </c>
      <c r="C1579" s="164" t="n">
        <v>300</v>
      </c>
      <c r="D1579" s="144" t="s">
        <v>104</v>
      </c>
      <c r="E1579" s="73" t="s">
        <v>5565</v>
      </c>
      <c r="F1579" s="75"/>
      <c r="G1579" s="75" t="s">
        <v>159</v>
      </c>
      <c r="H1579" s="75" t="s">
        <v>2313</v>
      </c>
      <c r="I1579" s="34" t="s">
        <v>80</v>
      </c>
      <c r="J1579" s="7" t="n">
        <v>0.574305555555555</v>
      </c>
      <c r="K1579" s="7" t="n">
        <v>0.594444444444444</v>
      </c>
      <c r="L1579" s="77"/>
      <c r="M1579" s="37" t="s">
        <v>5566</v>
      </c>
      <c r="N1579" s="143" t="s">
        <v>5536</v>
      </c>
    </row>
    <row r="1580" customFormat="false" ht="15" hidden="false" customHeight="false" outlineLevel="0" collapsed="false">
      <c r="A1580" s="32" t="n">
        <v>44557</v>
      </c>
      <c r="B1580" s="9" t="s">
        <v>5567</v>
      </c>
      <c r="C1580" s="156" t="n">
        <v>350</v>
      </c>
      <c r="D1580" s="137" t="s">
        <v>104</v>
      </c>
      <c r="E1580" s="73" t="s">
        <v>5568</v>
      </c>
      <c r="F1580" s="75"/>
      <c r="G1580" s="75" t="s">
        <v>131</v>
      </c>
      <c r="H1580" s="75" t="s">
        <v>2313</v>
      </c>
      <c r="I1580" s="34" t="s">
        <v>80</v>
      </c>
      <c r="J1580" s="7" t="n">
        <v>0.727777777777778</v>
      </c>
      <c r="K1580" s="7" t="n">
        <v>0.763888888888889</v>
      </c>
      <c r="L1580" s="77"/>
      <c r="M1580" s="37" t="s">
        <v>5569</v>
      </c>
    </row>
    <row r="1581" customFormat="false" ht="15" hidden="false" customHeight="false" outlineLevel="0" collapsed="false">
      <c r="A1581" s="32" t="n">
        <v>44557</v>
      </c>
      <c r="B1581" s="9" t="s">
        <v>5567</v>
      </c>
      <c r="C1581" s="33" t="n">
        <v>350</v>
      </c>
      <c r="D1581" s="72" t="s">
        <v>104</v>
      </c>
      <c r="E1581" s="73" t="s">
        <v>5570</v>
      </c>
      <c r="F1581" s="75"/>
      <c r="G1581" s="75" t="s">
        <v>131</v>
      </c>
      <c r="H1581" s="75" t="s">
        <v>2313</v>
      </c>
      <c r="I1581" s="34" t="s">
        <v>80</v>
      </c>
      <c r="J1581" s="7" t="n">
        <v>0.727777777777778</v>
      </c>
      <c r="K1581" s="7" t="n">
        <v>0.763888888888889</v>
      </c>
      <c r="L1581" s="77"/>
      <c r="M1581" s="37" t="s">
        <v>5569</v>
      </c>
    </row>
    <row r="1582" customFormat="false" ht="15" hidden="false" customHeight="false" outlineLevel="0" collapsed="false">
      <c r="A1582" s="32" t="n">
        <v>44558</v>
      </c>
      <c r="B1582" s="9" t="s">
        <v>5572</v>
      </c>
      <c r="C1582" s="33" t="n">
        <v>300</v>
      </c>
      <c r="D1582" s="72" t="s">
        <v>821</v>
      </c>
      <c r="E1582" s="73" t="s">
        <v>5573</v>
      </c>
      <c r="F1582" s="75" t="s">
        <v>233</v>
      </c>
      <c r="G1582" s="75" t="s">
        <v>159</v>
      </c>
      <c r="H1582" s="75" t="s">
        <v>2313</v>
      </c>
      <c r="I1582" s="34" t="s">
        <v>80</v>
      </c>
      <c r="J1582" s="7" t="n">
        <v>0.439583333333333</v>
      </c>
      <c r="K1582" s="7" t="n">
        <v>0.458333333333333</v>
      </c>
      <c r="L1582" s="77"/>
      <c r="M1582" s="37" t="s">
        <v>5574</v>
      </c>
    </row>
    <row r="1583" customFormat="false" ht="15" hidden="false" customHeight="false" outlineLevel="0" collapsed="false">
      <c r="A1583" s="32" t="n">
        <v>44558</v>
      </c>
      <c r="B1583" s="9" t="s">
        <v>5575</v>
      </c>
      <c r="C1583" s="33" t="n">
        <v>440</v>
      </c>
      <c r="D1583" s="72" t="s">
        <v>821</v>
      </c>
      <c r="E1583" s="73" t="s">
        <v>5576</v>
      </c>
      <c r="F1583" s="75" t="s">
        <v>5577</v>
      </c>
      <c r="G1583" s="75" t="s">
        <v>113</v>
      </c>
      <c r="H1583" s="75" t="s">
        <v>2313</v>
      </c>
      <c r="I1583" s="34" t="s">
        <v>72</v>
      </c>
      <c r="J1583" s="7" t="n">
        <v>0.640972222222222</v>
      </c>
      <c r="K1583" s="7" t="n">
        <v>0.640972222222222</v>
      </c>
      <c r="L1583" s="77"/>
      <c r="M1583" s="37" t="s">
        <v>5578</v>
      </c>
    </row>
    <row r="1584" customFormat="false" ht="15" hidden="false" customHeight="false" outlineLevel="0" collapsed="false">
      <c r="A1584" s="32" t="n">
        <v>44558</v>
      </c>
      <c r="B1584" s="9" t="s">
        <v>1459</v>
      </c>
      <c r="C1584" s="33" t="n">
        <v>300</v>
      </c>
      <c r="D1584" s="72" t="s">
        <v>821</v>
      </c>
      <c r="E1584" s="73" t="s">
        <v>1460</v>
      </c>
      <c r="F1584" s="75" t="s">
        <v>1461</v>
      </c>
      <c r="G1584" s="75" t="s">
        <v>159</v>
      </c>
      <c r="H1584" s="75" t="s">
        <v>2313</v>
      </c>
      <c r="I1584" s="34" t="s">
        <v>72</v>
      </c>
      <c r="J1584" s="7" t="n">
        <v>0.640972222222222</v>
      </c>
      <c r="K1584" s="7" t="n">
        <v>0.640972222222222</v>
      </c>
      <c r="L1584" s="77"/>
      <c r="M1584" s="37" t="s">
        <v>1462</v>
      </c>
    </row>
    <row r="1585" customFormat="false" ht="15" hidden="false" customHeight="false" outlineLevel="0" collapsed="false">
      <c r="A1585" s="32" t="n">
        <v>44558</v>
      </c>
      <c r="B1585" s="9" t="s">
        <v>5579</v>
      </c>
      <c r="C1585" s="156" t="n">
        <v>350</v>
      </c>
      <c r="D1585" s="137" t="s">
        <v>821</v>
      </c>
      <c r="E1585" s="73" t="s">
        <v>5580</v>
      </c>
      <c r="F1585" s="75" t="s">
        <v>5581</v>
      </c>
      <c r="G1585" s="75" t="s">
        <v>131</v>
      </c>
      <c r="H1585" s="75" t="s">
        <v>2313</v>
      </c>
      <c r="I1585" s="34" t="s">
        <v>72</v>
      </c>
      <c r="J1585" s="7" t="n">
        <v>0.640972222222222</v>
      </c>
      <c r="K1585" s="7" t="n">
        <v>0.640972222222222</v>
      </c>
      <c r="L1585" s="77"/>
      <c r="M1585" s="37" t="s">
        <v>5582</v>
      </c>
    </row>
    <row r="1586" customFormat="false" ht="15" hidden="false" customHeight="false" outlineLevel="0" collapsed="false">
      <c r="A1586" s="70" t="n">
        <v>44558</v>
      </c>
      <c r="B1586" s="9" t="s">
        <v>5584</v>
      </c>
      <c r="C1586" s="71" t="n">
        <v>400</v>
      </c>
      <c r="D1586" s="72" t="s">
        <v>104</v>
      </c>
      <c r="E1586" s="73" t="s">
        <v>5585</v>
      </c>
      <c r="F1586" s="75"/>
      <c r="G1586" s="75" t="s">
        <v>113</v>
      </c>
      <c r="H1586" s="75" t="s">
        <v>2313</v>
      </c>
      <c r="I1586" s="104" t="s">
        <v>80</v>
      </c>
      <c r="J1586" s="7" t="n">
        <v>0.304861111111111</v>
      </c>
      <c r="K1586" s="7" t="n">
        <v>0.336111111111111</v>
      </c>
      <c r="L1586" s="77"/>
      <c r="M1586" s="78" t="s">
        <v>2016</v>
      </c>
      <c r="N1586" s="143" t="s">
        <v>5557</v>
      </c>
    </row>
    <row r="1587" customFormat="false" ht="15" hidden="false" customHeight="false" outlineLevel="0" collapsed="false">
      <c r="A1587" s="32" t="n">
        <v>44558</v>
      </c>
      <c r="B1587" s="9" t="s">
        <v>4674</v>
      </c>
      <c r="C1587" s="156" t="n">
        <v>350</v>
      </c>
      <c r="D1587" s="137" t="s">
        <v>104</v>
      </c>
      <c r="E1587" s="73" t="s">
        <v>2015</v>
      </c>
      <c r="F1587" s="75"/>
      <c r="G1587" s="75" t="s">
        <v>113</v>
      </c>
      <c r="H1587" s="75" t="s">
        <v>2313</v>
      </c>
      <c r="I1587" s="34" t="s">
        <v>80</v>
      </c>
      <c r="J1587" s="7" t="n">
        <v>0.358333333333333</v>
      </c>
      <c r="K1587" s="7" t="n">
        <v>0.361111111111111</v>
      </c>
      <c r="L1587" s="77"/>
      <c r="M1587" s="37" t="s">
        <v>5586</v>
      </c>
    </row>
    <row r="1588" customFormat="false" ht="15" hidden="false" customHeight="false" outlineLevel="0" collapsed="false">
      <c r="A1588" s="32" t="n">
        <v>44558</v>
      </c>
      <c r="B1588" s="9" t="s">
        <v>5587</v>
      </c>
      <c r="C1588" s="156" t="n">
        <v>300</v>
      </c>
      <c r="D1588" s="137" t="s">
        <v>104</v>
      </c>
      <c r="E1588" s="73" t="s">
        <v>5588</v>
      </c>
      <c r="F1588" s="75" t="s">
        <v>3636</v>
      </c>
      <c r="G1588" s="75" t="s">
        <v>183</v>
      </c>
      <c r="H1588" s="75" t="s">
        <v>2313</v>
      </c>
      <c r="I1588" s="34" t="s">
        <v>80</v>
      </c>
      <c r="J1588" s="7" t="n">
        <v>0.473611111111111</v>
      </c>
      <c r="K1588" s="7" t="n">
        <v>0.484027777777778</v>
      </c>
      <c r="L1588" s="77"/>
      <c r="M1588" s="37" t="s">
        <v>5589</v>
      </c>
      <c r="N1588" s="143"/>
    </row>
    <row r="1589" customFormat="false" ht="15" hidden="false" customHeight="false" outlineLevel="0" collapsed="false">
      <c r="A1589" s="32" t="n">
        <v>44558</v>
      </c>
      <c r="B1589" s="9" t="s">
        <v>5587</v>
      </c>
      <c r="C1589" s="33" t="n">
        <v>300</v>
      </c>
      <c r="D1589" s="72" t="s">
        <v>104</v>
      </c>
      <c r="E1589" s="73" t="s">
        <v>5590</v>
      </c>
      <c r="F1589" s="75" t="s">
        <v>3636</v>
      </c>
      <c r="G1589" s="75" t="s">
        <v>183</v>
      </c>
      <c r="H1589" s="75" t="s">
        <v>2313</v>
      </c>
      <c r="I1589" s="34" t="s">
        <v>80</v>
      </c>
      <c r="J1589" s="7" t="n">
        <v>0.531944444444444</v>
      </c>
      <c r="K1589" s="7" t="n">
        <v>0.533333333333333</v>
      </c>
      <c r="L1589" s="77"/>
      <c r="M1589" s="37" t="s">
        <v>5591</v>
      </c>
      <c r="N1589" s="147" t="s">
        <v>3508</v>
      </c>
    </row>
    <row r="1590" customFormat="false" ht="15" hidden="false" customHeight="false" outlineLevel="0" collapsed="false">
      <c r="A1590" s="32" t="n">
        <v>44558</v>
      </c>
      <c r="B1590" s="9" t="s">
        <v>1089</v>
      </c>
      <c r="C1590" s="33" t="n">
        <v>400</v>
      </c>
      <c r="D1590" s="72" t="s">
        <v>104</v>
      </c>
      <c r="E1590" s="73" t="s">
        <v>5592</v>
      </c>
      <c r="F1590" s="75"/>
      <c r="G1590" s="75" t="s">
        <v>131</v>
      </c>
      <c r="H1590" s="75" t="s">
        <v>2313</v>
      </c>
      <c r="I1590" s="34" t="s">
        <v>80</v>
      </c>
      <c r="J1590" s="7" t="n">
        <v>0.572222222222222</v>
      </c>
      <c r="K1590" s="7" t="n">
        <v>0.613194444444444</v>
      </c>
      <c r="L1590" s="77"/>
      <c r="M1590" s="37" t="s">
        <v>5593</v>
      </c>
    </row>
    <row r="1591" customFormat="false" ht="15" hidden="false" customHeight="false" outlineLevel="0" collapsed="false">
      <c r="A1591" s="32" t="n">
        <v>44558</v>
      </c>
      <c r="B1591" s="9" t="s">
        <v>1089</v>
      </c>
      <c r="C1591" s="156" t="n">
        <v>350</v>
      </c>
      <c r="D1591" s="137" t="s">
        <v>104</v>
      </c>
      <c r="E1591" s="73" t="s">
        <v>5594</v>
      </c>
      <c r="F1591" s="75"/>
      <c r="G1591" s="75" t="s">
        <v>131</v>
      </c>
      <c r="H1591" s="75" t="s">
        <v>2313</v>
      </c>
      <c r="I1591" s="34" t="s">
        <v>80</v>
      </c>
      <c r="J1591" s="7" t="n">
        <v>0.636805555555555</v>
      </c>
      <c r="K1591" s="7" t="n">
        <v>0.640972222222222</v>
      </c>
      <c r="L1591" s="77"/>
      <c r="M1591" s="37" t="s">
        <v>5595</v>
      </c>
    </row>
    <row r="1592" customFormat="false" ht="15" hidden="false" customHeight="false" outlineLevel="0" collapsed="false">
      <c r="A1592" s="32" t="n">
        <v>44558</v>
      </c>
      <c r="B1592" s="9" t="s">
        <v>68</v>
      </c>
      <c r="C1592" s="156" t="n">
        <v>450</v>
      </c>
      <c r="D1592" s="137" t="s">
        <v>69</v>
      </c>
      <c r="E1592" s="73" t="s">
        <v>70</v>
      </c>
      <c r="F1592" s="75" t="s">
        <v>71</v>
      </c>
      <c r="G1592" s="75" t="s">
        <v>113</v>
      </c>
      <c r="H1592" s="75" t="s">
        <v>2313</v>
      </c>
      <c r="I1592" s="34" t="s">
        <v>80</v>
      </c>
      <c r="J1592" s="7" t="n">
        <v>0.715972222222222</v>
      </c>
      <c r="K1592" s="7" t="n">
        <v>0.7625</v>
      </c>
      <c r="L1592" s="77"/>
      <c r="M1592" s="37" t="s">
        <v>74</v>
      </c>
    </row>
    <row r="1593" customFormat="false" ht="15" hidden="false" customHeight="false" outlineLevel="0" collapsed="false">
      <c r="A1593" s="32" t="n">
        <v>44559</v>
      </c>
      <c r="B1593" s="9" t="s">
        <v>4931</v>
      </c>
      <c r="C1593" s="156" t="n">
        <v>430</v>
      </c>
      <c r="D1593" s="137" t="s">
        <v>821</v>
      </c>
      <c r="E1593" s="73" t="s">
        <v>4932</v>
      </c>
      <c r="F1593" s="75" t="s">
        <v>4933</v>
      </c>
      <c r="G1593" s="75" t="s">
        <v>113</v>
      </c>
      <c r="H1593" s="75" t="s">
        <v>2313</v>
      </c>
      <c r="I1593" s="34" t="s">
        <v>72</v>
      </c>
      <c r="J1593" s="7" t="n">
        <v>0.497916666666667</v>
      </c>
      <c r="K1593" s="7" t="n">
        <v>0.497916666666667</v>
      </c>
      <c r="L1593" s="77"/>
      <c r="M1593" s="37" t="s">
        <v>4934</v>
      </c>
    </row>
    <row r="1594" customFormat="false" ht="15" hidden="false" customHeight="false" outlineLevel="0" collapsed="false">
      <c r="A1594" s="32" t="n">
        <v>44559</v>
      </c>
      <c r="B1594" s="9" t="s">
        <v>5599</v>
      </c>
      <c r="C1594" s="156" t="n">
        <v>430</v>
      </c>
      <c r="D1594" s="137" t="s">
        <v>821</v>
      </c>
      <c r="E1594" s="73" t="s">
        <v>5600</v>
      </c>
      <c r="F1594" s="75" t="s">
        <v>5601</v>
      </c>
      <c r="G1594" s="75" t="s">
        <v>113</v>
      </c>
      <c r="H1594" s="75" t="s">
        <v>2313</v>
      </c>
      <c r="I1594" s="34" t="s">
        <v>80</v>
      </c>
      <c r="J1594" s="7" t="n">
        <v>0.588194444444444</v>
      </c>
      <c r="K1594" s="7" t="n">
        <v>0.591666666666667</v>
      </c>
      <c r="L1594" s="77"/>
      <c r="M1594" s="37" t="s">
        <v>5602</v>
      </c>
    </row>
    <row r="1595" customFormat="false" ht="15" hidden="false" customHeight="false" outlineLevel="0" collapsed="false">
      <c r="A1595" s="32" t="n">
        <v>44559</v>
      </c>
      <c r="B1595" s="9" t="s">
        <v>5579</v>
      </c>
      <c r="C1595" s="156" t="n">
        <v>350</v>
      </c>
      <c r="D1595" s="137" t="s">
        <v>821</v>
      </c>
      <c r="E1595" s="73" t="s">
        <v>5580</v>
      </c>
      <c r="F1595" s="75" t="s">
        <v>5581</v>
      </c>
      <c r="G1595" s="75" t="s">
        <v>131</v>
      </c>
      <c r="H1595" s="75" t="s">
        <v>2313</v>
      </c>
      <c r="I1595" s="34" t="s">
        <v>80</v>
      </c>
      <c r="J1595" s="7" t="n">
        <v>0.679166666666667</v>
      </c>
      <c r="K1595" s="7" t="n">
        <v>0.70625</v>
      </c>
      <c r="L1595" s="77"/>
      <c r="M1595" s="37" t="s">
        <v>5582</v>
      </c>
    </row>
    <row r="1596" customFormat="false" ht="15" hidden="false" customHeight="false" outlineLevel="0" collapsed="false">
      <c r="A1596" s="32" t="n">
        <v>44559</v>
      </c>
      <c r="B1596" s="9" t="s">
        <v>520</v>
      </c>
      <c r="C1596" s="156" t="n">
        <v>300</v>
      </c>
      <c r="D1596" s="137" t="s">
        <v>104</v>
      </c>
      <c r="E1596" s="73" t="s">
        <v>5603</v>
      </c>
      <c r="F1596" s="75"/>
      <c r="G1596" s="75" t="s">
        <v>113</v>
      </c>
      <c r="H1596" s="75" t="s">
        <v>2313</v>
      </c>
      <c r="I1596" s="34" t="s">
        <v>80</v>
      </c>
      <c r="J1596" s="7" t="n">
        <v>0.361805555555556</v>
      </c>
      <c r="K1596" s="7" t="n">
        <v>0.392361111111111</v>
      </c>
      <c r="L1596" s="77"/>
      <c r="M1596" s="37" t="s">
        <v>5604</v>
      </c>
    </row>
    <row r="1597" customFormat="false" ht="15" hidden="false" customHeight="false" outlineLevel="0" collapsed="false">
      <c r="A1597" s="32" t="n">
        <v>44559</v>
      </c>
      <c r="B1597" s="9" t="s">
        <v>5607</v>
      </c>
      <c r="C1597" s="156" t="n">
        <v>300</v>
      </c>
      <c r="D1597" s="137" t="s">
        <v>104</v>
      </c>
      <c r="E1597" s="73" t="s">
        <v>5608</v>
      </c>
      <c r="F1597" s="75"/>
      <c r="G1597" s="75" t="s">
        <v>113</v>
      </c>
      <c r="H1597" s="75" t="s">
        <v>2313</v>
      </c>
      <c r="I1597" s="34" t="s">
        <v>80</v>
      </c>
      <c r="J1597" s="7" t="n">
        <v>0.432638888888889</v>
      </c>
      <c r="K1597" s="7" t="n">
        <v>0.455555555555556</v>
      </c>
      <c r="L1597" s="77"/>
      <c r="M1597" s="37" t="s">
        <v>5609</v>
      </c>
    </row>
    <row r="1598" customFormat="false" ht="15" hidden="false" customHeight="false" outlineLevel="0" collapsed="false">
      <c r="A1598" s="32" t="n">
        <v>44559</v>
      </c>
      <c r="B1598" s="9" t="s">
        <v>5610</v>
      </c>
      <c r="C1598" s="156" t="n">
        <v>350</v>
      </c>
      <c r="D1598" s="137" t="s">
        <v>104</v>
      </c>
      <c r="E1598" s="73" t="s">
        <v>5611</v>
      </c>
      <c r="F1598" s="75"/>
      <c r="G1598" s="75" t="s">
        <v>187</v>
      </c>
      <c r="H1598" s="75"/>
      <c r="I1598" s="34" t="s">
        <v>80</v>
      </c>
      <c r="J1598" s="7" t="n">
        <v>0.519444444444444</v>
      </c>
      <c r="K1598" s="7" t="n">
        <v>0.522916666666667</v>
      </c>
      <c r="L1598" s="77"/>
      <c r="M1598" s="37" t="s">
        <v>5612</v>
      </c>
    </row>
    <row r="1599" customFormat="false" ht="15" hidden="false" customHeight="false" outlineLevel="0" collapsed="false">
      <c r="A1599" s="32" t="n">
        <v>44559</v>
      </c>
      <c r="B1599" s="9" t="s">
        <v>5613</v>
      </c>
      <c r="C1599" s="156" t="n">
        <v>350</v>
      </c>
      <c r="D1599" s="137" t="s">
        <v>104</v>
      </c>
      <c r="E1599" s="73" t="s">
        <v>5614</v>
      </c>
      <c r="F1599" s="75"/>
      <c r="G1599" s="75" t="s">
        <v>183</v>
      </c>
      <c r="H1599" s="75"/>
      <c r="I1599" s="34" t="s">
        <v>80</v>
      </c>
      <c r="J1599" s="7" t="n">
        <v>0.711805555555555</v>
      </c>
      <c r="K1599" s="7" t="n">
        <v>0.725</v>
      </c>
      <c r="L1599" s="77"/>
      <c r="M1599" s="37" t="s">
        <v>5615</v>
      </c>
    </row>
    <row r="1600" customFormat="false" ht="15" hidden="false" customHeight="false" outlineLevel="0" collapsed="false">
      <c r="A1600" s="32" t="n">
        <v>44559</v>
      </c>
      <c r="B1600" s="9" t="s">
        <v>5616</v>
      </c>
      <c r="C1600" s="156" t="n">
        <v>300</v>
      </c>
      <c r="D1600" s="137" t="s">
        <v>104</v>
      </c>
      <c r="E1600" s="73" t="s">
        <v>5617</v>
      </c>
      <c r="F1600" s="75"/>
      <c r="G1600" s="75" t="s">
        <v>183</v>
      </c>
      <c r="H1600" s="75" t="s">
        <v>2313</v>
      </c>
      <c r="I1600" s="34" t="s">
        <v>80</v>
      </c>
      <c r="J1600" s="7" t="n">
        <v>0.740277777777778</v>
      </c>
      <c r="K1600" s="7" t="n">
        <v>0.757638888888889</v>
      </c>
      <c r="L1600" s="77"/>
      <c r="M1600" s="37" t="s">
        <v>5618</v>
      </c>
      <c r="N1600" s="0" t="s">
        <v>4403</v>
      </c>
    </row>
    <row r="1601" customFormat="false" ht="15" hidden="false" customHeight="false" outlineLevel="0" collapsed="false">
      <c r="A1601" s="32" t="n">
        <v>44560</v>
      </c>
      <c r="B1601" s="9" t="s">
        <v>5620</v>
      </c>
      <c r="C1601" s="156" t="n">
        <v>400</v>
      </c>
      <c r="D1601" s="137" t="s">
        <v>821</v>
      </c>
      <c r="E1601" s="73" t="s">
        <v>5621</v>
      </c>
      <c r="F1601" s="75" t="s">
        <v>2308</v>
      </c>
      <c r="G1601" s="75" t="s">
        <v>314</v>
      </c>
      <c r="H1601" s="75" t="s">
        <v>2313</v>
      </c>
      <c r="I1601" s="34" t="s">
        <v>80</v>
      </c>
      <c r="J1601" s="7" t="n">
        <v>0.441666666666667</v>
      </c>
      <c r="K1601" s="7" t="n">
        <v>0.463888888888889</v>
      </c>
      <c r="L1601" s="77"/>
      <c r="M1601" s="37" t="s">
        <v>5622</v>
      </c>
    </row>
    <row r="1602" customFormat="false" ht="15" hidden="false" customHeight="false" outlineLevel="0" collapsed="false">
      <c r="A1602" s="32" t="n">
        <v>44560</v>
      </c>
      <c r="B1602" s="9" t="s">
        <v>5623</v>
      </c>
      <c r="C1602" s="156" t="n">
        <v>400</v>
      </c>
      <c r="D1602" s="137" t="s">
        <v>821</v>
      </c>
      <c r="E1602" s="73" t="s">
        <v>5624</v>
      </c>
      <c r="F1602" s="75" t="s">
        <v>5625</v>
      </c>
      <c r="G1602" s="75" t="s">
        <v>1159</v>
      </c>
      <c r="H1602" s="75" t="s">
        <v>2313</v>
      </c>
      <c r="I1602" s="34" t="s">
        <v>72</v>
      </c>
      <c r="J1602" s="7" t="n">
        <v>0.525</v>
      </c>
      <c r="K1602" s="7" t="n">
        <v>0.525</v>
      </c>
      <c r="L1602" s="77"/>
      <c r="M1602" s="37" t="s">
        <v>5626</v>
      </c>
      <c r="N1602" s="0" t="s">
        <v>5583</v>
      </c>
    </row>
    <row r="1603" customFormat="false" ht="15" hidden="false" customHeight="false" outlineLevel="0" collapsed="false">
      <c r="A1603" s="32" t="n">
        <v>44560</v>
      </c>
      <c r="B1603" s="9" t="s">
        <v>3094</v>
      </c>
      <c r="C1603" s="156" t="n">
        <v>300</v>
      </c>
      <c r="D1603" s="137" t="s">
        <v>821</v>
      </c>
      <c r="E1603" s="73" t="s">
        <v>3095</v>
      </c>
      <c r="F1603" s="75" t="s">
        <v>3096</v>
      </c>
      <c r="G1603" s="75" t="s">
        <v>183</v>
      </c>
      <c r="H1603" s="75" t="s">
        <v>2313</v>
      </c>
      <c r="I1603" s="34" t="s">
        <v>72</v>
      </c>
      <c r="J1603" s="7" t="n">
        <v>0.644444444444444</v>
      </c>
      <c r="K1603" s="7" t="n">
        <v>0.644444444444444</v>
      </c>
      <c r="L1603" s="77"/>
      <c r="M1603" s="37" t="s">
        <v>3097</v>
      </c>
    </row>
    <row r="1604" customFormat="false" ht="15" hidden="false" customHeight="false" outlineLevel="0" collapsed="false">
      <c r="A1604" s="32" t="n">
        <v>44560</v>
      </c>
      <c r="B1604" s="9" t="s">
        <v>5579</v>
      </c>
      <c r="C1604" s="156" t="n">
        <v>350</v>
      </c>
      <c r="D1604" s="137" t="s">
        <v>821</v>
      </c>
      <c r="E1604" s="73" t="s">
        <v>5580</v>
      </c>
      <c r="F1604" s="75" t="s">
        <v>5581</v>
      </c>
      <c r="G1604" s="75" t="s">
        <v>131</v>
      </c>
      <c r="H1604" s="75" t="s">
        <v>2313</v>
      </c>
      <c r="I1604" s="34" t="s">
        <v>80</v>
      </c>
      <c r="J1604" s="7" t="n">
        <v>0.713194444444444</v>
      </c>
      <c r="K1604" s="7" t="n">
        <v>0.75</v>
      </c>
      <c r="L1604" s="77"/>
      <c r="M1604" s="37" t="s">
        <v>5582</v>
      </c>
    </row>
    <row r="1605" customFormat="false" ht="15" hidden="false" customHeight="false" outlineLevel="0" collapsed="false">
      <c r="A1605" s="32" t="n">
        <v>44560</v>
      </c>
      <c r="B1605" s="9" t="s">
        <v>2354</v>
      </c>
      <c r="C1605" s="157" t="n">
        <v>300</v>
      </c>
      <c r="D1605" s="153" t="s">
        <v>104</v>
      </c>
      <c r="E1605" s="73" t="s">
        <v>5628</v>
      </c>
      <c r="F1605" s="75"/>
      <c r="G1605" s="75" t="s">
        <v>131</v>
      </c>
      <c r="H1605" s="75" t="s">
        <v>2313</v>
      </c>
      <c r="I1605" s="34" t="s">
        <v>80</v>
      </c>
      <c r="J1605" s="7" t="n">
        <v>0.339583333333333</v>
      </c>
      <c r="K1605" s="7" t="n">
        <v>0.366666666666667</v>
      </c>
      <c r="L1605" s="77"/>
      <c r="M1605" s="37" t="s">
        <v>5629</v>
      </c>
      <c r="N1605" s="143" t="s">
        <v>4413</v>
      </c>
    </row>
    <row r="1606" customFormat="false" ht="15" hidden="false" customHeight="false" outlineLevel="0" collapsed="false">
      <c r="A1606" s="32" t="n">
        <v>44560</v>
      </c>
      <c r="B1606" s="9" t="s">
        <v>5630</v>
      </c>
      <c r="C1606" s="156" t="n">
        <v>350</v>
      </c>
      <c r="D1606" s="137" t="s">
        <v>104</v>
      </c>
      <c r="E1606" s="73" t="s">
        <v>5631</v>
      </c>
      <c r="F1606" s="75"/>
      <c r="G1606" s="75" t="s">
        <v>183</v>
      </c>
      <c r="H1606" s="75" t="s">
        <v>2313</v>
      </c>
      <c r="I1606" s="34" t="s">
        <v>80</v>
      </c>
      <c r="J1606" s="7" t="n">
        <v>0.380555555555556</v>
      </c>
      <c r="K1606" s="7" t="n">
        <v>0.392361111111111</v>
      </c>
      <c r="L1606" s="77"/>
      <c r="M1606" s="37" t="s">
        <v>5632</v>
      </c>
    </row>
    <row r="1607" customFormat="false" ht="15" hidden="false" customHeight="false" outlineLevel="0" collapsed="false">
      <c r="A1607" s="70" t="n">
        <v>44560</v>
      </c>
      <c r="B1607" s="9" t="s">
        <v>2948</v>
      </c>
      <c r="C1607" s="71" t="n">
        <v>300</v>
      </c>
      <c r="D1607" s="72" t="s">
        <v>104</v>
      </c>
      <c r="E1607" s="73" t="s">
        <v>5633</v>
      </c>
      <c r="F1607" s="75"/>
      <c r="G1607" s="75" t="s">
        <v>100</v>
      </c>
      <c r="H1607" s="75" t="s">
        <v>2313</v>
      </c>
      <c r="I1607" s="104" t="s">
        <v>80</v>
      </c>
      <c r="J1607" s="7" t="n">
        <v>0.621527777777778</v>
      </c>
      <c r="K1607" s="7" t="n">
        <v>0.644444444444444</v>
      </c>
      <c r="L1607" s="77"/>
      <c r="M1607" s="78" t="s">
        <v>5634</v>
      </c>
      <c r="N1607" s="143" t="s">
        <v>5598</v>
      </c>
    </row>
    <row r="1608" customFormat="false" ht="15" hidden="false" customHeight="false" outlineLevel="0" collapsed="false">
      <c r="A1608" s="70" t="n">
        <v>44560</v>
      </c>
      <c r="B1608" s="9" t="s">
        <v>5635</v>
      </c>
      <c r="C1608" s="157" t="n">
        <v>300</v>
      </c>
      <c r="D1608" s="153" t="s">
        <v>104</v>
      </c>
      <c r="E1608" s="73" t="s">
        <v>5636</v>
      </c>
      <c r="F1608" s="75"/>
      <c r="G1608" s="75" t="s">
        <v>100</v>
      </c>
      <c r="H1608" s="75" t="s">
        <v>2313</v>
      </c>
      <c r="I1608" s="104" t="s">
        <v>80</v>
      </c>
      <c r="J1608" s="7" t="n">
        <v>0.665972222222222</v>
      </c>
      <c r="K1608" s="7" t="n">
        <v>0.68125</v>
      </c>
      <c r="L1608" s="77"/>
      <c r="M1608" s="78" t="s">
        <v>5637</v>
      </c>
      <c r="N1608" s="143" t="s">
        <v>4413</v>
      </c>
    </row>
    <row r="1609" customFormat="false" ht="15" hidden="false" customHeight="false" outlineLevel="0" collapsed="false">
      <c r="A1609" s="32" t="n">
        <v>44560</v>
      </c>
      <c r="B1609" s="9" t="s">
        <v>5638</v>
      </c>
      <c r="C1609" s="156" t="n">
        <v>450</v>
      </c>
      <c r="D1609" s="137" t="s">
        <v>104</v>
      </c>
      <c r="E1609" s="73" t="s">
        <v>5639</v>
      </c>
      <c r="F1609" s="75"/>
      <c r="G1609" s="75" t="s">
        <v>183</v>
      </c>
      <c r="H1609" s="75" t="s">
        <v>2313</v>
      </c>
      <c r="I1609" s="34" t="s">
        <v>80</v>
      </c>
      <c r="J1609" s="7" t="n">
        <v>0.775</v>
      </c>
      <c r="K1609" s="7" t="n">
        <v>0.788888888888889</v>
      </c>
      <c r="L1609" s="77"/>
      <c r="M1609" s="37" t="s">
        <v>5640</v>
      </c>
    </row>
    <row r="1610" customFormat="false" ht="15" hidden="false" customHeight="false" outlineLevel="0" collapsed="false">
      <c r="A1610" s="32" t="n">
        <v>44561</v>
      </c>
      <c r="B1610" s="9" t="s">
        <v>3634</v>
      </c>
      <c r="C1610" s="33" t="n">
        <v>300</v>
      </c>
      <c r="D1610" s="72" t="s">
        <v>104</v>
      </c>
      <c r="E1610" s="73" t="s">
        <v>3635</v>
      </c>
      <c r="F1610" s="75" t="s">
        <v>3636</v>
      </c>
      <c r="G1610" s="75" t="s">
        <v>183</v>
      </c>
      <c r="H1610" s="75" t="s">
        <v>2313</v>
      </c>
      <c r="I1610" s="34" t="s">
        <v>80</v>
      </c>
      <c r="J1610" s="7" t="n">
        <v>0.407638888888889</v>
      </c>
      <c r="K1610" s="7" t="n">
        <v>0.410416666666667</v>
      </c>
      <c r="L1610" s="77"/>
      <c r="M1610" s="37" t="s">
        <v>3637</v>
      </c>
      <c r="N1610" s="143" t="s">
        <v>4413</v>
      </c>
    </row>
    <row r="1611" customFormat="false" ht="15" hidden="false" customHeight="false" outlineLevel="0" collapsed="false">
      <c r="A1611" s="32" t="n">
        <v>44561</v>
      </c>
      <c r="B1611" s="9" t="s">
        <v>2354</v>
      </c>
      <c r="C1611" s="157" t="n">
        <v>350</v>
      </c>
      <c r="D1611" s="153" t="s">
        <v>104</v>
      </c>
      <c r="E1611" s="73" t="s">
        <v>5642</v>
      </c>
      <c r="F1611" s="75"/>
      <c r="G1611" s="75" t="s">
        <v>131</v>
      </c>
      <c r="H1611" s="75" t="s">
        <v>2313</v>
      </c>
      <c r="I1611" s="34" t="s">
        <v>80</v>
      </c>
      <c r="J1611" s="7" t="n">
        <v>0.468055555555555</v>
      </c>
      <c r="K1611" s="7" t="n">
        <v>0.491666666666667</v>
      </c>
      <c r="L1611" s="77"/>
      <c r="M1611" s="37" t="s">
        <v>5643</v>
      </c>
      <c r="N1611" s="143" t="s">
        <v>4413</v>
      </c>
    </row>
    <row r="1612" customFormat="false" ht="15" hidden="false" customHeight="false" outlineLevel="0" collapsed="false">
      <c r="A1612" s="32" t="n">
        <v>44561</v>
      </c>
      <c r="B1612" s="9" t="s">
        <v>5644</v>
      </c>
      <c r="C1612" s="156" t="n">
        <v>250</v>
      </c>
      <c r="D1612" s="137" t="s">
        <v>104</v>
      </c>
      <c r="E1612" s="73" t="s">
        <v>5645</v>
      </c>
      <c r="F1612" s="75"/>
      <c r="G1612" s="75" t="s">
        <v>131</v>
      </c>
      <c r="H1612" s="75" t="s">
        <v>2313</v>
      </c>
      <c r="I1612" s="34" t="s">
        <v>80</v>
      </c>
      <c r="J1612" s="7" t="n">
        <v>0.514583333333333</v>
      </c>
      <c r="K1612" s="7" t="n">
        <v>0.531944444444444</v>
      </c>
      <c r="L1612" s="77"/>
      <c r="M1612" s="37" t="s">
        <v>5646</v>
      </c>
    </row>
    <row r="1613" customFormat="false" ht="15" hidden="false" customHeight="false" outlineLevel="0" collapsed="false">
      <c r="A1613" s="32" t="n">
        <v>44564</v>
      </c>
      <c r="B1613" s="9" t="s">
        <v>2839</v>
      </c>
      <c r="C1613" s="156" t="n">
        <v>400</v>
      </c>
      <c r="D1613" s="137" t="s">
        <v>104</v>
      </c>
      <c r="E1613" s="73" t="s">
        <v>4141</v>
      </c>
      <c r="F1613" s="75"/>
      <c r="G1613" s="75" t="s">
        <v>131</v>
      </c>
      <c r="H1613" s="75" t="s">
        <v>2313</v>
      </c>
      <c r="I1613" s="34" t="s">
        <v>80</v>
      </c>
      <c r="J1613" s="7" t="n">
        <v>0.379861111111111</v>
      </c>
      <c r="K1613" s="7" t="n">
        <v>0.422222222222222</v>
      </c>
      <c r="L1613" s="77"/>
      <c r="M1613" s="37" t="s">
        <v>4142</v>
      </c>
    </row>
    <row r="1614" customFormat="false" ht="15" hidden="false" customHeight="false" outlineLevel="0" collapsed="false">
      <c r="A1614" s="32" t="n">
        <v>44564</v>
      </c>
      <c r="B1614" s="9" t="s">
        <v>204</v>
      </c>
      <c r="C1614" s="156" t="n">
        <v>450</v>
      </c>
      <c r="D1614" s="137" t="s">
        <v>104</v>
      </c>
      <c r="E1614" s="73" t="s">
        <v>205</v>
      </c>
      <c r="F1614" s="75" t="s">
        <v>204</v>
      </c>
      <c r="G1614" s="75" t="s">
        <v>79</v>
      </c>
      <c r="H1614" s="75" t="s">
        <v>2313</v>
      </c>
      <c r="I1614" s="34" t="s">
        <v>80</v>
      </c>
      <c r="J1614" s="7" t="n">
        <v>0.489583333333333</v>
      </c>
      <c r="K1614" s="7" t="n">
        <v>0.521527777777778</v>
      </c>
      <c r="L1614" s="77"/>
      <c r="M1614" s="37" t="s">
        <v>207</v>
      </c>
    </row>
    <row r="1615" customFormat="false" ht="15" hidden="false" customHeight="false" outlineLevel="0" collapsed="false">
      <c r="A1615" s="32" t="n">
        <v>44564</v>
      </c>
      <c r="B1615" s="9" t="s">
        <v>2609</v>
      </c>
      <c r="C1615" s="120" t="n">
        <v>400</v>
      </c>
      <c r="D1615" s="137" t="s">
        <v>104</v>
      </c>
      <c r="E1615" s="73" t="s">
        <v>2610</v>
      </c>
      <c r="F1615" s="75" t="s">
        <v>2609</v>
      </c>
      <c r="G1615" s="75" t="s">
        <v>187</v>
      </c>
      <c r="H1615" s="75" t="s">
        <v>2313</v>
      </c>
      <c r="I1615" s="34" t="s">
        <v>80</v>
      </c>
      <c r="J1615" s="7" t="n">
        <v>0.830555555555556</v>
      </c>
      <c r="K1615" s="7" t="n">
        <v>0.850694444444444</v>
      </c>
      <c r="L1615" s="77"/>
      <c r="M1615" s="37" t="s">
        <v>2611</v>
      </c>
    </row>
    <row r="1616" customFormat="false" ht="15" hidden="false" customHeight="false" outlineLevel="0" collapsed="false">
      <c r="A1616" s="32" t="n">
        <v>44565</v>
      </c>
      <c r="B1616" s="9" t="s">
        <v>5246</v>
      </c>
      <c r="C1616" s="33" t="n">
        <v>450</v>
      </c>
      <c r="D1616" s="72" t="s">
        <v>104</v>
      </c>
      <c r="E1616" s="73" t="s">
        <v>5651</v>
      </c>
      <c r="F1616" s="75"/>
      <c r="G1616" s="75" t="s">
        <v>100</v>
      </c>
      <c r="H1616" s="75" t="s">
        <v>2313</v>
      </c>
      <c r="I1616" s="34" t="s">
        <v>80</v>
      </c>
      <c r="J1616" s="7" t="n">
        <v>0.785416666666667</v>
      </c>
      <c r="K1616" s="7" t="n">
        <v>0.798611111111111</v>
      </c>
      <c r="L1616" s="77"/>
      <c r="M1616" s="37" t="s">
        <v>5652</v>
      </c>
      <c r="N1616" s="143" t="s">
        <v>5627</v>
      </c>
    </row>
    <row r="1617" customFormat="false" ht="15" hidden="false" customHeight="false" outlineLevel="0" collapsed="false">
      <c r="A1617" s="32" t="n">
        <v>44565</v>
      </c>
      <c r="B1617" s="9" t="s">
        <v>5653</v>
      </c>
      <c r="C1617" s="156" t="n">
        <v>350</v>
      </c>
      <c r="D1617" s="137" t="s">
        <v>104</v>
      </c>
      <c r="E1617" s="73" t="s">
        <v>5654</v>
      </c>
      <c r="F1617" s="75"/>
      <c r="G1617" s="75" t="s">
        <v>100</v>
      </c>
      <c r="H1617" s="75" t="s">
        <v>2313</v>
      </c>
      <c r="I1617" s="34" t="s">
        <v>80</v>
      </c>
      <c r="J1617" s="7" t="n">
        <v>0.820138888888889</v>
      </c>
      <c r="K1617" s="7" t="n">
        <v>0.8375</v>
      </c>
      <c r="L1617" s="77"/>
      <c r="M1617" s="37" t="s">
        <v>5655</v>
      </c>
    </row>
    <row r="1618" customFormat="false" ht="15" hidden="false" customHeight="false" outlineLevel="0" collapsed="false">
      <c r="A1618" s="32" t="n">
        <v>44566</v>
      </c>
      <c r="B1618" s="9" t="s">
        <v>68</v>
      </c>
      <c r="C1618" s="156" t="n">
        <v>450</v>
      </c>
      <c r="D1618" s="137" t="s">
        <v>69</v>
      </c>
      <c r="E1618" s="73" t="s">
        <v>70</v>
      </c>
      <c r="F1618" s="75" t="s">
        <v>71</v>
      </c>
      <c r="G1618" s="75" t="s">
        <v>113</v>
      </c>
      <c r="H1618" s="75" t="s">
        <v>2313</v>
      </c>
      <c r="I1618" s="34" t="s">
        <v>80</v>
      </c>
      <c r="J1618" s="7" t="n">
        <v>0.445833333333333</v>
      </c>
      <c r="K1618" s="7" t="n">
        <v>0.446527777777778</v>
      </c>
      <c r="L1618" s="77"/>
      <c r="M1618" s="37" t="s">
        <v>74</v>
      </c>
      <c r="N1618" s="143" t="s">
        <v>5397</v>
      </c>
    </row>
    <row r="1619" customFormat="false" ht="15" hidden="false" customHeight="false" outlineLevel="0" collapsed="false">
      <c r="A1619" s="32" t="n">
        <v>44567</v>
      </c>
      <c r="B1619" s="9" t="s">
        <v>5657</v>
      </c>
      <c r="C1619" s="156" t="n">
        <v>300</v>
      </c>
      <c r="D1619" s="137" t="s">
        <v>104</v>
      </c>
      <c r="E1619" s="73" t="s">
        <v>5658</v>
      </c>
      <c r="F1619" s="75"/>
      <c r="G1619" s="75" t="s">
        <v>159</v>
      </c>
      <c r="H1619" s="75" t="s">
        <v>2313</v>
      </c>
      <c r="I1619" s="34" t="s">
        <v>80</v>
      </c>
      <c r="J1619" s="7" t="n">
        <v>0.411111111111111</v>
      </c>
      <c r="K1619" s="7" t="n">
        <v>0.427777777777778</v>
      </c>
      <c r="L1619" s="77"/>
      <c r="M1619" s="37" t="s">
        <v>5659</v>
      </c>
    </row>
    <row r="1620" customFormat="false" ht="15" hidden="false" customHeight="false" outlineLevel="0" collapsed="false">
      <c r="A1620" s="32" t="n">
        <v>44567</v>
      </c>
      <c r="B1620" s="9" t="s">
        <v>1493</v>
      </c>
      <c r="C1620" s="33" t="n">
        <v>300</v>
      </c>
      <c r="D1620" s="72" t="s">
        <v>104</v>
      </c>
      <c r="E1620" s="73" t="s">
        <v>5660</v>
      </c>
      <c r="F1620" s="75"/>
      <c r="G1620" s="75" t="s">
        <v>159</v>
      </c>
      <c r="H1620" s="75" t="s">
        <v>2313</v>
      </c>
      <c r="I1620" s="34" t="s">
        <v>80</v>
      </c>
      <c r="J1620" s="7" t="n">
        <v>0.450694444444444</v>
      </c>
      <c r="K1620" s="7" t="n">
        <v>0.468055555555555</v>
      </c>
      <c r="L1620" s="77"/>
      <c r="M1620" s="37" t="s">
        <v>5661</v>
      </c>
    </row>
    <row r="1621" customFormat="false" ht="15" hidden="false" customHeight="false" outlineLevel="0" collapsed="false">
      <c r="A1621" s="32" t="n">
        <v>44567</v>
      </c>
      <c r="B1621" s="9" t="s">
        <v>5443</v>
      </c>
      <c r="C1621" s="156" t="n">
        <v>300</v>
      </c>
      <c r="D1621" s="137" t="s">
        <v>104</v>
      </c>
      <c r="E1621" s="73" t="s">
        <v>5662</v>
      </c>
      <c r="F1621" s="75"/>
      <c r="G1621" s="75" t="s">
        <v>79</v>
      </c>
      <c r="H1621" s="75" t="s">
        <v>2313</v>
      </c>
      <c r="I1621" s="34" t="s">
        <v>80</v>
      </c>
      <c r="J1621" s="7" t="n">
        <v>0.603472222222222</v>
      </c>
      <c r="K1621" s="7" t="n">
        <v>0.635416666666667</v>
      </c>
      <c r="L1621" s="77"/>
      <c r="M1621" s="37" t="s">
        <v>5663</v>
      </c>
    </row>
    <row r="1622" customFormat="false" ht="15" hidden="false" customHeight="false" outlineLevel="0" collapsed="false">
      <c r="A1622" s="32" t="n">
        <v>44568</v>
      </c>
      <c r="B1622" s="9" t="s">
        <v>5670</v>
      </c>
      <c r="C1622" s="156" t="n">
        <v>400</v>
      </c>
      <c r="D1622" s="137" t="s">
        <v>104</v>
      </c>
      <c r="E1622" s="73" t="s">
        <v>5671</v>
      </c>
      <c r="F1622" s="75"/>
      <c r="G1622" s="75" t="s">
        <v>100</v>
      </c>
      <c r="H1622" s="75" t="s">
        <v>2313</v>
      </c>
      <c r="I1622" s="34" t="s">
        <v>80</v>
      </c>
      <c r="J1622" s="7" t="n">
        <v>0.403472222222222</v>
      </c>
      <c r="K1622" s="7" t="n">
        <v>0.424305555555556</v>
      </c>
      <c r="L1622" s="77"/>
      <c r="M1622" s="37" t="s">
        <v>5672</v>
      </c>
    </row>
    <row r="1623" customFormat="false" ht="15" hidden="false" customHeight="false" outlineLevel="0" collapsed="false">
      <c r="A1623" s="32" t="n">
        <v>44569</v>
      </c>
      <c r="B1623" s="9" t="s">
        <v>5673</v>
      </c>
      <c r="C1623" s="156" t="n">
        <v>350</v>
      </c>
      <c r="D1623" s="137" t="s">
        <v>821</v>
      </c>
      <c r="E1623" s="73" t="s">
        <v>5674</v>
      </c>
      <c r="F1623" s="75" t="s">
        <v>5675</v>
      </c>
      <c r="G1623" s="75" t="s">
        <v>100</v>
      </c>
      <c r="H1623" s="75" t="s">
        <v>2313</v>
      </c>
      <c r="I1623" s="34" t="s">
        <v>80</v>
      </c>
      <c r="J1623" s="7" t="n">
        <v>0.349305555555556</v>
      </c>
      <c r="K1623" s="7" t="n">
        <v>0.359027777777778</v>
      </c>
      <c r="L1623" s="77"/>
      <c r="M1623" s="37" t="s">
        <v>5676</v>
      </c>
    </row>
    <row r="1624" customFormat="false" ht="15" hidden="false" customHeight="false" outlineLevel="0" collapsed="false">
      <c r="A1624" s="32" t="n">
        <v>44569</v>
      </c>
      <c r="B1624" s="9" t="s">
        <v>5678</v>
      </c>
      <c r="C1624" s="156" t="n">
        <v>300</v>
      </c>
      <c r="D1624" s="137" t="s">
        <v>104</v>
      </c>
      <c r="E1624" s="73" t="s">
        <v>5679</v>
      </c>
      <c r="F1624" s="75"/>
      <c r="G1624" s="75" t="s">
        <v>100</v>
      </c>
      <c r="H1624" s="75" t="s">
        <v>2313</v>
      </c>
      <c r="I1624" s="34" t="s">
        <v>80</v>
      </c>
      <c r="J1624" s="7" t="n">
        <v>0.410416666666667</v>
      </c>
      <c r="K1624" s="7" t="n">
        <v>0.425694444444444</v>
      </c>
      <c r="L1624" s="77"/>
      <c r="M1624" s="37" t="s">
        <v>5680</v>
      </c>
    </row>
    <row r="1625" customFormat="false" ht="15" hidden="false" customHeight="false" outlineLevel="0" collapsed="false">
      <c r="A1625" s="32" t="n">
        <v>44569</v>
      </c>
      <c r="B1625" s="9" t="s">
        <v>5681</v>
      </c>
      <c r="C1625" s="156" t="n">
        <v>300</v>
      </c>
      <c r="D1625" s="137" t="s">
        <v>104</v>
      </c>
      <c r="E1625" s="73" t="s">
        <v>5682</v>
      </c>
      <c r="F1625" s="75"/>
      <c r="G1625" s="75" t="s">
        <v>113</v>
      </c>
      <c r="H1625" s="75" t="s">
        <v>2313</v>
      </c>
      <c r="I1625" s="34" t="s">
        <v>80</v>
      </c>
      <c r="J1625" s="7" t="n">
        <v>0.445138888888889</v>
      </c>
      <c r="K1625" s="7" t="n">
        <v>0.472916666666667</v>
      </c>
      <c r="L1625" s="77"/>
      <c r="M1625" s="37" t="s">
        <v>5683</v>
      </c>
    </row>
    <row r="1626" customFormat="false" ht="15" hidden="false" customHeight="false" outlineLevel="0" collapsed="false">
      <c r="A1626" s="32" t="n">
        <v>44569</v>
      </c>
      <c r="B1626" s="9" t="s">
        <v>5684</v>
      </c>
      <c r="C1626" s="156" t="n">
        <v>300</v>
      </c>
      <c r="D1626" s="137" t="s">
        <v>104</v>
      </c>
      <c r="E1626" s="73" t="s">
        <v>5685</v>
      </c>
      <c r="F1626" s="75"/>
      <c r="G1626" s="75" t="s">
        <v>159</v>
      </c>
      <c r="H1626" s="75" t="s">
        <v>2313</v>
      </c>
      <c r="I1626" s="34" t="s">
        <v>80</v>
      </c>
      <c r="J1626" s="7" t="n">
        <v>0.566666666666667</v>
      </c>
      <c r="K1626" s="7" t="n">
        <v>0.593055555555556</v>
      </c>
      <c r="L1626" s="77"/>
      <c r="M1626" s="37" t="s">
        <v>5686</v>
      </c>
    </row>
    <row r="1627" customFormat="false" ht="15" hidden="false" customHeight="false" outlineLevel="0" collapsed="false">
      <c r="A1627" s="32" t="n">
        <v>44569</v>
      </c>
      <c r="B1627" s="9" t="s">
        <v>5687</v>
      </c>
      <c r="C1627" s="156" t="n">
        <v>300</v>
      </c>
      <c r="D1627" s="137" t="s">
        <v>104</v>
      </c>
      <c r="E1627" s="73" t="s">
        <v>5688</v>
      </c>
      <c r="F1627" s="75"/>
      <c r="G1627" s="75" t="s">
        <v>183</v>
      </c>
      <c r="H1627" s="75" t="s">
        <v>2313</v>
      </c>
      <c r="I1627" s="34" t="s">
        <v>80</v>
      </c>
      <c r="J1627" s="7" t="n">
        <v>0.677777777777778</v>
      </c>
      <c r="K1627" s="7" t="n">
        <v>0.704861111111111</v>
      </c>
      <c r="L1627" s="77"/>
      <c r="M1627" s="37" t="s">
        <v>5689</v>
      </c>
    </row>
    <row r="1628" customFormat="false" ht="15" hidden="false" customHeight="false" outlineLevel="0" collapsed="false">
      <c r="A1628" s="32" t="n">
        <v>44571</v>
      </c>
      <c r="B1628" s="9" t="s">
        <v>5692</v>
      </c>
      <c r="C1628" s="156" t="n">
        <v>400</v>
      </c>
      <c r="D1628" s="137" t="s">
        <v>104</v>
      </c>
      <c r="E1628" s="73" t="s">
        <v>5693</v>
      </c>
      <c r="F1628" s="75"/>
      <c r="G1628" s="75" t="s">
        <v>79</v>
      </c>
      <c r="H1628" s="75" t="s">
        <v>2313</v>
      </c>
      <c r="I1628" s="34" t="s">
        <v>80</v>
      </c>
      <c r="J1628" s="7" t="n">
        <v>0.365972222222222</v>
      </c>
      <c r="K1628" s="7" t="n">
        <v>0.399305555555556</v>
      </c>
      <c r="L1628" s="77"/>
      <c r="M1628" s="37" t="s">
        <v>5694</v>
      </c>
    </row>
    <row r="1629" customFormat="false" ht="15" hidden="false" customHeight="false" outlineLevel="0" collapsed="false">
      <c r="A1629" s="32" t="n">
        <v>44571</v>
      </c>
      <c r="B1629" s="9" t="s">
        <v>2483</v>
      </c>
      <c r="C1629" s="156" t="n">
        <v>300</v>
      </c>
      <c r="D1629" s="137" t="s">
        <v>104</v>
      </c>
      <c r="E1629" s="73" t="s">
        <v>5695</v>
      </c>
      <c r="F1629" s="75"/>
      <c r="G1629" s="75" t="s">
        <v>79</v>
      </c>
      <c r="H1629" s="75" t="s">
        <v>2313</v>
      </c>
      <c r="I1629" s="34" t="s">
        <v>80</v>
      </c>
      <c r="J1629" s="7" t="n">
        <v>0.4625</v>
      </c>
      <c r="K1629" s="7" t="n">
        <v>0.467361111111111</v>
      </c>
      <c r="L1629" s="77"/>
      <c r="M1629" s="37" t="s">
        <v>5696</v>
      </c>
    </row>
    <row r="1630" customFormat="false" ht="15" hidden="false" customHeight="false" outlineLevel="0" collapsed="false">
      <c r="A1630" s="32" t="n">
        <v>44571</v>
      </c>
      <c r="B1630" s="9" t="s">
        <v>2483</v>
      </c>
      <c r="C1630" s="156" t="n">
        <v>300</v>
      </c>
      <c r="D1630" s="137" t="s">
        <v>104</v>
      </c>
      <c r="E1630" s="73" t="s">
        <v>5697</v>
      </c>
      <c r="F1630" s="75"/>
      <c r="G1630" s="75" t="s">
        <v>79</v>
      </c>
      <c r="H1630" s="75" t="s">
        <v>2313</v>
      </c>
      <c r="I1630" s="34" t="s">
        <v>80</v>
      </c>
      <c r="J1630" s="7" t="n">
        <v>0.477777777777778</v>
      </c>
      <c r="K1630" s="7" t="n">
        <v>0.485416666666667</v>
      </c>
      <c r="L1630" s="77"/>
      <c r="M1630" s="37" t="s">
        <v>5698</v>
      </c>
    </row>
    <row r="1631" customFormat="false" ht="15" hidden="false" customHeight="false" outlineLevel="0" collapsed="false">
      <c r="A1631" s="32" t="n">
        <v>44571</v>
      </c>
      <c r="B1631" s="9" t="s">
        <v>423</v>
      </c>
      <c r="C1631" s="156" t="n">
        <v>250</v>
      </c>
      <c r="D1631" s="137" t="s">
        <v>104</v>
      </c>
      <c r="E1631" s="73" t="s">
        <v>5699</v>
      </c>
      <c r="F1631" s="75"/>
      <c r="G1631" s="75" t="s">
        <v>79</v>
      </c>
      <c r="H1631" s="75" t="s">
        <v>2313</v>
      </c>
      <c r="I1631" s="34" t="s">
        <v>80</v>
      </c>
      <c r="J1631" s="7" t="n">
        <v>0.493055555555556</v>
      </c>
      <c r="K1631" s="7" t="n">
        <v>0.508333333333333</v>
      </c>
      <c r="L1631" s="77"/>
      <c r="M1631" s="37" t="s">
        <v>5700</v>
      </c>
    </row>
    <row r="1632" customFormat="false" ht="15" hidden="false" customHeight="false" outlineLevel="0" collapsed="false">
      <c r="A1632" s="32" t="n">
        <v>44571</v>
      </c>
      <c r="B1632" s="9" t="s">
        <v>5702</v>
      </c>
      <c r="C1632" s="156" t="n">
        <v>400</v>
      </c>
      <c r="D1632" s="137" t="s">
        <v>104</v>
      </c>
      <c r="E1632" s="73" t="s">
        <v>5703</v>
      </c>
      <c r="F1632" s="75"/>
      <c r="G1632" s="75" t="s">
        <v>314</v>
      </c>
      <c r="H1632" s="75" t="s">
        <v>2313</v>
      </c>
      <c r="I1632" s="34" t="s">
        <v>80</v>
      </c>
      <c r="J1632" s="7" t="n">
        <v>0.605555555555555</v>
      </c>
      <c r="K1632" s="7" t="n">
        <v>0.627777777777778</v>
      </c>
      <c r="L1632" s="77"/>
      <c r="M1632" s="37" t="s">
        <v>5704</v>
      </c>
    </row>
    <row r="1633" customFormat="false" ht="15" hidden="false" customHeight="false" outlineLevel="0" collapsed="false">
      <c r="A1633" s="32" t="n">
        <v>44572</v>
      </c>
      <c r="B1633" s="9" t="s">
        <v>1089</v>
      </c>
      <c r="C1633" s="156" t="n">
        <v>400</v>
      </c>
      <c r="D1633" s="137" t="s">
        <v>104</v>
      </c>
      <c r="E1633" s="73" t="s">
        <v>5707</v>
      </c>
      <c r="F1633" s="75"/>
      <c r="G1633" s="75" t="s">
        <v>131</v>
      </c>
      <c r="H1633" s="75" t="s">
        <v>2313</v>
      </c>
      <c r="I1633" s="34" t="s">
        <v>80</v>
      </c>
      <c r="J1633" s="7" t="n">
        <v>0.382638888888889</v>
      </c>
      <c r="K1633" s="7" t="n">
        <v>0.409722222222222</v>
      </c>
      <c r="L1633" s="77"/>
      <c r="M1633" s="37" t="s">
        <v>5708</v>
      </c>
    </row>
    <row r="1634" customFormat="false" ht="15" hidden="false" customHeight="false" outlineLevel="0" collapsed="false">
      <c r="A1634" s="32" t="n">
        <v>44572</v>
      </c>
      <c r="B1634" s="9" t="s">
        <v>204</v>
      </c>
      <c r="C1634" s="157" t="n">
        <v>450</v>
      </c>
      <c r="D1634" s="153" t="s">
        <v>104</v>
      </c>
      <c r="E1634" s="73" t="s">
        <v>205</v>
      </c>
      <c r="F1634" s="75" t="s">
        <v>204</v>
      </c>
      <c r="G1634" s="75" t="s">
        <v>79</v>
      </c>
      <c r="H1634" s="75" t="s">
        <v>2313</v>
      </c>
      <c r="I1634" s="34" t="s">
        <v>80</v>
      </c>
      <c r="J1634" s="7" t="n">
        <v>0.48125</v>
      </c>
      <c r="K1634" s="7" t="n">
        <v>0.511805555555555</v>
      </c>
      <c r="L1634" s="77"/>
      <c r="M1634" s="37" t="s">
        <v>207</v>
      </c>
      <c r="N1634" s="0" t="s">
        <v>4413</v>
      </c>
    </row>
    <row r="1635" customFormat="false" ht="15" hidden="false" customHeight="false" outlineLevel="0" collapsed="false">
      <c r="A1635" s="32" t="n">
        <v>44573</v>
      </c>
      <c r="B1635" s="9" t="s">
        <v>5709</v>
      </c>
      <c r="C1635" s="156" t="n">
        <v>300</v>
      </c>
      <c r="D1635" s="137" t="s">
        <v>104</v>
      </c>
      <c r="E1635" s="73" t="s">
        <v>5710</v>
      </c>
      <c r="F1635" s="75"/>
      <c r="G1635" s="75" t="s">
        <v>100</v>
      </c>
      <c r="H1635" s="75" t="s">
        <v>2313</v>
      </c>
      <c r="I1635" s="34" t="s">
        <v>80</v>
      </c>
      <c r="J1635" s="7" t="n">
        <v>0.465277777777778</v>
      </c>
      <c r="K1635" s="7" t="n">
        <v>0.467361111111111</v>
      </c>
      <c r="L1635" s="77"/>
      <c r="M1635" s="37" t="s">
        <v>5711</v>
      </c>
    </row>
    <row r="1636" customFormat="false" ht="15" hidden="false" customHeight="false" outlineLevel="0" collapsed="false">
      <c r="A1636" s="32" t="n">
        <v>44574</v>
      </c>
      <c r="B1636" s="9" t="s">
        <v>5715</v>
      </c>
      <c r="C1636" s="156" t="n">
        <v>500</v>
      </c>
      <c r="D1636" s="137" t="s">
        <v>821</v>
      </c>
      <c r="E1636" s="73" t="s">
        <v>5716</v>
      </c>
      <c r="F1636" s="75" t="s">
        <v>1798</v>
      </c>
      <c r="G1636" s="75" t="s">
        <v>131</v>
      </c>
      <c r="H1636" s="75" t="s">
        <v>2313</v>
      </c>
      <c r="I1636" s="34" t="s">
        <v>80</v>
      </c>
      <c r="J1636" s="7" t="n">
        <v>0.459027777777778</v>
      </c>
      <c r="K1636" s="7" t="n">
        <v>0.504861111111111</v>
      </c>
      <c r="L1636" s="77"/>
      <c r="M1636" s="37" t="s">
        <v>5717</v>
      </c>
      <c r="N1636" s="0" t="s">
        <v>5677</v>
      </c>
    </row>
    <row r="1637" customFormat="false" ht="15" hidden="false" customHeight="false" outlineLevel="0" collapsed="false">
      <c r="A1637" s="32" t="n">
        <v>44574</v>
      </c>
      <c r="B1637" s="9" t="s">
        <v>5718</v>
      </c>
      <c r="C1637" s="156" t="n">
        <v>300</v>
      </c>
      <c r="D1637" s="137" t="s">
        <v>104</v>
      </c>
      <c r="E1637" s="73" t="s">
        <v>5719</v>
      </c>
      <c r="F1637" s="75"/>
      <c r="G1637" s="75" t="s">
        <v>100</v>
      </c>
      <c r="H1637" s="75" t="s">
        <v>2313</v>
      </c>
      <c r="I1637" s="34" t="s">
        <v>80</v>
      </c>
      <c r="J1637" s="7" t="n">
        <v>0.675</v>
      </c>
      <c r="K1637" s="7" t="n">
        <v>0.693055555555556</v>
      </c>
      <c r="L1637" s="77"/>
      <c r="M1637" s="37" t="s">
        <v>5720</v>
      </c>
    </row>
    <row r="1638" customFormat="false" ht="15" hidden="false" customHeight="false" outlineLevel="0" collapsed="false">
      <c r="A1638" s="32" t="n">
        <v>44576</v>
      </c>
      <c r="B1638" s="9" t="s">
        <v>5630</v>
      </c>
      <c r="C1638" s="156" t="n">
        <v>400</v>
      </c>
      <c r="D1638" s="137" t="s">
        <v>821</v>
      </c>
      <c r="E1638" s="73" t="s">
        <v>5723</v>
      </c>
      <c r="F1638" s="75" t="s">
        <v>5724</v>
      </c>
      <c r="G1638" s="75" t="s">
        <v>183</v>
      </c>
      <c r="H1638" s="75" t="s">
        <v>2313</v>
      </c>
      <c r="I1638" s="34" t="s">
        <v>80</v>
      </c>
      <c r="J1638" s="7" t="n">
        <v>0.383333333333333</v>
      </c>
      <c r="K1638" s="7" t="n">
        <v>0.422916666666667</v>
      </c>
      <c r="L1638" s="77"/>
      <c r="M1638" s="37" t="s">
        <v>5725</v>
      </c>
    </row>
    <row r="1639" customFormat="false" ht="15" hidden="false" customHeight="false" outlineLevel="0" collapsed="false">
      <c r="A1639" s="32" t="n">
        <v>44576</v>
      </c>
      <c r="B1639" s="9" t="s">
        <v>5726</v>
      </c>
      <c r="C1639" s="156" t="n">
        <v>300</v>
      </c>
      <c r="D1639" s="137" t="s">
        <v>104</v>
      </c>
      <c r="E1639" s="73" t="s">
        <v>5727</v>
      </c>
      <c r="F1639" s="75"/>
      <c r="G1639" s="75" t="s">
        <v>159</v>
      </c>
      <c r="H1639" s="75"/>
      <c r="I1639" s="34" t="s">
        <v>80</v>
      </c>
      <c r="J1639" s="7" t="n">
        <v>0.488194444444444</v>
      </c>
      <c r="K1639" s="7" t="n">
        <v>0.494444444444444</v>
      </c>
      <c r="L1639" s="77"/>
      <c r="M1639" s="37" t="s">
        <v>5728</v>
      </c>
    </row>
    <row r="1640" customFormat="false" ht="15" hidden="false" customHeight="false" outlineLevel="0" collapsed="false">
      <c r="A1640" s="32" t="n">
        <v>44576</v>
      </c>
      <c r="B1640" s="9" t="s">
        <v>5729</v>
      </c>
      <c r="C1640" s="156" t="n">
        <v>300</v>
      </c>
      <c r="D1640" s="137" t="s">
        <v>104</v>
      </c>
      <c r="E1640" s="73" t="s">
        <v>5730</v>
      </c>
      <c r="F1640" s="75"/>
      <c r="G1640" s="75" t="s">
        <v>187</v>
      </c>
      <c r="H1640" s="75" t="s">
        <v>2313</v>
      </c>
      <c r="I1640" s="34" t="s">
        <v>80</v>
      </c>
      <c r="J1640" s="7" t="n">
        <v>0.68125</v>
      </c>
      <c r="K1640" s="7" t="n">
        <v>0.693055555555556</v>
      </c>
      <c r="L1640" s="77"/>
      <c r="M1640" s="37" t="s">
        <v>5731</v>
      </c>
    </row>
    <row r="1641" customFormat="false" ht="15" hidden="false" customHeight="false" outlineLevel="0" collapsed="false">
      <c r="A1641" s="32" t="n">
        <v>44578</v>
      </c>
      <c r="B1641" s="9" t="s">
        <v>5735</v>
      </c>
      <c r="C1641" s="156" t="n">
        <v>600</v>
      </c>
      <c r="D1641" s="137" t="s">
        <v>821</v>
      </c>
      <c r="E1641" s="73" t="s">
        <v>5736</v>
      </c>
      <c r="F1641" s="75" t="s">
        <v>5737</v>
      </c>
      <c r="G1641" s="75" t="s">
        <v>159</v>
      </c>
      <c r="H1641" s="75" t="s">
        <v>2313</v>
      </c>
      <c r="I1641" s="34" t="s">
        <v>80</v>
      </c>
      <c r="J1641" s="7" t="n">
        <v>0.563194444444444</v>
      </c>
      <c r="K1641" s="7" t="n">
        <v>0.586111111111111</v>
      </c>
      <c r="L1641" s="77"/>
      <c r="M1641" s="37" t="s">
        <v>5738</v>
      </c>
    </row>
    <row r="1642" customFormat="false" ht="15" hidden="false" customHeight="false" outlineLevel="0" collapsed="false">
      <c r="A1642" s="32" t="n">
        <v>44578</v>
      </c>
      <c r="B1642" s="9" t="s">
        <v>1658</v>
      </c>
      <c r="C1642" s="156" t="n">
        <v>300</v>
      </c>
      <c r="D1642" s="137" t="s">
        <v>104</v>
      </c>
      <c r="E1642" s="73" t="s">
        <v>5739</v>
      </c>
      <c r="F1642" s="75"/>
      <c r="G1642" s="75" t="s">
        <v>159</v>
      </c>
      <c r="H1642" s="75" t="s">
        <v>2313</v>
      </c>
      <c r="I1642" s="34" t="s">
        <v>80</v>
      </c>
      <c r="J1642" s="7" t="n">
        <v>0.386111111111111</v>
      </c>
      <c r="K1642" s="7" t="n">
        <v>0.4</v>
      </c>
      <c r="L1642" s="77"/>
      <c r="M1642" s="37" t="s">
        <v>5740</v>
      </c>
    </row>
    <row r="1643" customFormat="false" ht="15" hidden="false" customHeight="false" outlineLevel="0" collapsed="false">
      <c r="A1643" s="32" t="n">
        <v>44578</v>
      </c>
      <c r="B1643" s="9" t="s">
        <v>1980</v>
      </c>
      <c r="C1643" s="156" t="n">
        <v>350</v>
      </c>
      <c r="D1643" s="137" t="s">
        <v>104</v>
      </c>
      <c r="E1643" s="73" t="s">
        <v>5743</v>
      </c>
      <c r="F1643" s="75"/>
      <c r="G1643" s="75" t="s">
        <v>113</v>
      </c>
      <c r="H1643" s="75" t="s">
        <v>2313</v>
      </c>
      <c r="I1643" s="34" t="s">
        <v>80</v>
      </c>
      <c r="J1643" s="7" t="n">
        <v>0.71875</v>
      </c>
      <c r="K1643" s="7" t="n">
        <v>0.745833333333333</v>
      </c>
      <c r="L1643" s="77"/>
      <c r="M1643" s="37" t="s">
        <v>5744</v>
      </c>
    </row>
    <row r="1644" customFormat="false" ht="15" hidden="false" customHeight="false" outlineLevel="0" collapsed="false">
      <c r="A1644" s="32" t="n">
        <v>44579</v>
      </c>
      <c r="B1644" s="9" t="s">
        <v>5745</v>
      </c>
      <c r="C1644" s="156" t="n">
        <v>350</v>
      </c>
      <c r="D1644" s="137" t="s">
        <v>821</v>
      </c>
      <c r="E1644" s="73" t="s">
        <v>5746</v>
      </c>
      <c r="F1644" s="75" t="s">
        <v>5747</v>
      </c>
      <c r="G1644" s="75" t="s">
        <v>100</v>
      </c>
      <c r="H1644" s="75" t="s">
        <v>2313</v>
      </c>
      <c r="I1644" s="34" t="s">
        <v>80</v>
      </c>
      <c r="J1644" s="7" t="n">
        <v>0.434027777777778</v>
      </c>
      <c r="K1644" s="7" t="n">
        <v>0.450694444444444</v>
      </c>
      <c r="L1644" s="77"/>
      <c r="M1644" s="37" t="s">
        <v>5748</v>
      </c>
    </row>
    <row r="1645" customFormat="false" ht="15" hidden="false" customHeight="false" outlineLevel="0" collapsed="false">
      <c r="A1645" s="32" t="n">
        <v>44579</v>
      </c>
      <c r="B1645" s="9" t="s">
        <v>5749</v>
      </c>
      <c r="C1645" s="157" t="n">
        <v>600</v>
      </c>
      <c r="D1645" s="153" t="s">
        <v>821</v>
      </c>
      <c r="E1645" s="73" t="s">
        <v>5750</v>
      </c>
      <c r="F1645" s="75" t="s">
        <v>5751</v>
      </c>
      <c r="G1645" s="75" t="s">
        <v>1227</v>
      </c>
      <c r="H1645" s="75" t="s">
        <v>2313</v>
      </c>
      <c r="I1645" s="34" t="s">
        <v>757</v>
      </c>
      <c r="J1645" s="7" t="n">
        <v>0.625</v>
      </c>
      <c r="K1645" s="7" t="n">
        <v>0.625</v>
      </c>
      <c r="L1645" s="77"/>
      <c r="M1645" s="37" t="s">
        <v>5752</v>
      </c>
      <c r="N1645" s="0" t="s">
        <v>4413</v>
      </c>
    </row>
    <row r="1646" customFormat="false" ht="15" hidden="false" customHeight="false" outlineLevel="0" collapsed="false">
      <c r="A1646" s="32" t="n">
        <v>44579</v>
      </c>
      <c r="B1646" s="9" t="s">
        <v>2948</v>
      </c>
      <c r="C1646" s="156" t="n">
        <v>300</v>
      </c>
      <c r="D1646" s="137" t="s">
        <v>104</v>
      </c>
      <c r="E1646" s="73" t="s">
        <v>5754</v>
      </c>
      <c r="F1646" s="75"/>
      <c r="G1646" s="75" t="s">
        <v>100</v>
      </c>
      <c r="H1646" s="75" t="s">
        <v>2313</v>
      </c>
      <c r="I1646" s="34" t="s">
        <v>80</v>
      </c>
      <c r="J1646" s="7" t="n">
        <v>0.495833333333333</v>
      </c>
      <c r="K1646" s="7" t="n">
        <v>0.513194444444444</v>
      </c>
      <c r="L1646" s="77"/>
      <c r="M1646" s="37" t="s">
        <v>5755</v>
      </c>
    </row>
    <row r="1647" customFormat="false" ht="15" hidden="false" customHeight="false" outlineLevel="0" collapsed="false">
      <c r="A1647" s="32" t="n">
        <v>44580</v>
      </c>
      <c r="B1647" s="9" t="s">
        <v>204</v>
      </c>
      <c r="C1647" s="156" t="n">
        <v>500</v>
      </c>
      <c r="D1647" s="137" t="s">
        <v>104</v>
      </c>
      <c r="E1647" s="73" t="s">
        <v>205</v>
      </c>
      <c r="F1647" s="75" t="s">
        <v>204</v>
      </c>
      <c r="G1647" s="75" t="s">
        <v>79</v>
      </c>
      <c r="H1647" s="75" t="s">
        <v>2313</v>
      </c>
      <c r="I1647" s="34" t="s">
        <v>80</v>
      </c>
      <c r="J1647" s="7" t="n">
        <v>0.388888888888889</v>
      </c>
      <c r="K1647" s="7" t="n">
        <v>0.393055555555556</v>
      </c>
      <c r="L1647" s="77"/>
      <c r="M1647" s="37" t="s">
        <v>207</v>
      </c>
    </row>
    <row r="1648" customFormat="false" ht="15" hidden="false" customHeight="false" outlineLevel="0" collapsed="false">
      <c r="A1648" s="32" t="n">
        <v>44580</v>
      </c>
      <c r="B1648" s="9" t="s">
        <v>5760</v>
      </c>
      <c r="C1648" s="156" t="n">
        <v>400</v>
      </c>
      <c r="D1648" s="137" t="s">
        <v>104</v>
      </c>
      <c r="E1648" s="73" t="s">
        <v>5761</v>
      </c>
      <c r="F1648" s="75"/>
      <c r="G1648" s="75" t="s">
        <v>100</v>
      </c>
      <c r="H1648" s="75" t="s">
        <v>2313</v>
      </c>
      <c r="I1648" s="34" t="s">
        <v>80</v>
      </c>
      <c r="J1648" s="7" t="n">
        <v>0.684027777777778</v>
      </c>
      <c r="K1648" s="7" t="n">
        <v>0.70625</v>
      </c>
      <c r="L1648" s="77"/>
      <c r="M1648" s="37" t="s">
        <v>5762</v>
      </c>
    </row>
    <row r="1649" customFormat="false" ht="15" hidden="false" customHeight="false" outlineLevel="0" collapsed="false">
      <c r="A1649" s="32" t="n">
        <v>44581</v>
      </c>
      <c r="B1649" s="9" t="s">
        <v>5766</v>
      </c>
      <c r="C1649" s="156" t="n">
        <v>1000</v>
      </c>
      <c r="D1649" s="137" t="s">
        <v>821</v>
      </c>
      <c r="E1649" s="73" t="s">
        <v>5769</v>
      </c>
      <c r="F1649" s="75" t="s">
        <v>5767</v>
      </c>
      <c r="G1649" s="75" t="s">
        <v>394</v>
      </c>
      <c r="H1649" s="75" t="s">
        <v>2313</v>
      </c>
      <c r="I1649" s="34" t="s">
        <v>80</v>
      </c>
      <c r="J1649" s="7" t="n">
        <v>0.717361111111111</v>
      </c>
      <c r="K1649" s="7" t="n">
        <v>0.742361111111111</v>
      </c>
      <c r="L1649" s="77"/>
      <c r="M1649" s="37" t="s">
        <v>5768</v>
      </c>
    </row>
    <row r="1650" customFormat="false" ht="15" hidden="false" customHeight="false" outlineLevel="0" collapsed="false">
      <c r="A1650" s="32" t="n">
        <v>44581</v>
      </c>
      <c r="B1650" s="9" t="s">
        <v>5238</v>
      </c>
      <c r="C1650" s="156" t="n">
        <v>350</v>
      </c>
      <c r="D1650" s="137" t="s">
        <v>104</v>
      </c>
      <c r="E1650" s="73" t="s">
        <v>5772</v>
      </c>
      <c r="F1650" s="75"/>
      <c r="G1650" s="75" t="s">
        <v>159</v>
      </c>
      <c r="H1650" s="75" t="s">
        <v>2313</v>
      </c>
      <c r="I1650" s="34" t="s">
        <v>80</v>
      </c>
      <c r="J1650" s="7" t="n">
        <v>0.479166666666667</v>
      </c>
      <c r="K1650" s="7" t="n">
        <v>0.4875</v>
      </c>
      <c r="L1650" s="77"/>
      <c r="M1650" s="37" t="s">
        <v>5773</v>
      </c>
    </row>
    <row r="1651" customFormat="false" ht="15" hidden="false" customHeight="false" outlineLevel="0" collapsed="false">
      <c r="A1651" s="32" t="n">
        <v>44581</v>
      </c>
      <c r="B1651" s="9" t="s">
        <v>2609</v>
      </c>
      <c r="C1651" s="156" t="n">
        <v>450</v>
      </c>
      <c r="D1651" s="137" t="s">
        <v>104</v>
      </c>
      <c r="E1651" s="73" t="s">
        <v>2610</v>
      </c>
      <c r="F1651" s="75" t="s">
        <v>2609</v>
      </c>
      <c r="G1651" s="75" t="s">
        <v>187</v>
      </c>
      <c r="H1651" s="75" t="s">
        <v>2313</v>
      </c>
      <c r="I1651" s="34" t="s">
        <v>80</v>
      </c>
      <c r="J1651" s="7" t="n">
        <v>0.865972222222222</v>
      </c>
      <c r="K1651" s="7" t="n">
        <v>0.88125</v>
      </c>
      <c r="L1651" s="77"/>
      <c r="M1651" s="37" t="s">
        <v>2611</v>
      </c>
    </row>
    <row r="1652" customFormat="false" ht="15" hidden="false" customHeight="false" outlineLevel="0" collapsed="false">
      <c r="A1652" s="32" t="n">
        <v>44581</v>
      </c>
      <c r="B1652" s="9" t="s">
        <v>2058</v>
      </c>
      <c r="C1652" s="156" t="n">
        <v>450</v>
      </c>
      <c r="D1652" s="137" t="s">
        <v>69</v>
      </c>
      <c r="E1652" s="73" t="s">
        <v>70</v>
      </c>
      <c r="F1652" s="75" t="s">
        <v>2058</v>
      </c>
      <c r="G1652" s="75" t="s">
        <v>113</v>
      </c>
      <c r="H1652" s="75" t="s">
        <v>2313</v>
      </c>
      <c r="I1652" s="34" t="s">
        <v>80</v>
      </c>
      <c r="J1652" s="7" t="n">
        <v>0.309722222222222</v>
      </c>
      <c r="K1652" s="7" t="n">
        <v>0.340277777777778</v>
      </c>
      <c r="L1652" s="77"/>
      <c r="M1652" s="37" t="s">
        <v>5774</v>
      </c>
    </row>
    <row r="1653" customFormat="false" ht="15" hidden="false" customHeight="false" outlineLevel="0" collapsed="false">
      <c r="A1653" s="32" t="n">
        <v>44582</v>
      </c>
      <c r="B1653" s="9" t="s">
        <v>5780</v>
      </c>
      <c r="C1653" s="156" t="n">
        <v>400</v>
      </c>
      <c r="D1653" s="137" t="s">
        <v>821</v>
      </c>
      <c r="E1653" s="73" t="s">
        <v>5781</v>
      </c>
      <c r="F1653" s="75" t="s">
        <v>5782</v>
      </c>
      <c r="G1653" s="75" t="s">
        <v>100</v>
      </c>
      <c r="H1653" s="75" t="s">
        <v>2313</v>
      </c>
      <c r="I1653" s="34" t="s">
        <v>757</v>
      </c>
      <c r="J1653" s="7" t="n">
        <v>0.344444444444444</v>
      </c>
      <c r="K1653" s="7" t="n">
        <v>0.344444444444444</v>
      </c>
      <c r="L1653" s="77"/>
      <c r="M1653" s="37" t="s">
        <v>5783</v>
      </c>
    </row>
    <row r="1654" customFormat="false" ht="15" hidden="false" customHeight="false" outlineLevel="0" collapsed="false">
      <c r="A1654" s="32" t="n">
        <v>44582</v>
      </c>
      <c r="B1654" s="9" t="s">
        <v>5383</v>
      </c>
      <c r="C1654" s="156" t="n">
        <v>300</v>
      </c>
      <c r="D1654" s="137" t="s">
        <v>821</v>
      </c>
      <c r="E1654" s="73" t="s">
        <v>5384</v>
      </c>
      <c r="F1654" s="75" t="s">
        <v>5385</v>
      </c>
      <c r="G1654" s="75" t="s">
        <v>100</v>
      </c>
      <c r="H1654" s="75" t="s">
        <v>2313</v>
      </c>
      <c r="I1654" s="34" t="s">
        <v>72</v>
      </c>
      <c r="J1654" s="7" t="n">
        <v>0.344444444444444</v>
      </c>
      <c r="K1654" s="7" t="n">
        <v>0.344444444444444</v>
      </c>
      <c r="L1654" s="77"/>
      <c r="M1654" s="37" t="s">
        <v>5386</v>
      </c>
    </row>
    <row r="1655" customFormat="false" ht="15" hidden="false" customHeight="false" outlineLevel="0" collapsed="false">
      <c r="A1655" s="32" t="n">
        <v>44583</v>
      </c>
      <c r="B1655" s="9" t="s">
        <v>5785</v>
      </c>
      <c r="C1655" s="156" t="n">
        <v>350</v>
      </c>
      <c r="D1655" s="137" t="s">
        <v>821</v>
      </c>
      <c r="E1655" s="73" t="s">
        <v>5786</v>
      </c>
      <c r="F1655" s="75" t="s">
        <v>233</v>
      </c>
      <c r="G1655" s="75" t="s">
        <v>2471</v>
      </c>
      <c r="H1655" s="75" t="s">
        <v>2313</v>
      </c>
      <c r="I1655" s="34" t="s">
        <v>80</v>
      </c>
      <c r="J1655" s="7" t="n">
        <v>0.472916666666667</v>
      </c>
      <c r="K1655" s="7" t="n">
        <v>0.495833333333333</v>
      </c>
      <c r="L1655" s="77"/>
      <c r="M1655" s="37" t="s">
        <v>5787</v>
      </c>
    </row>
    <row r="1656" customFormat="false" ht="15" hidden="false" customHeight="false" outlineLevel="0" collapsed="false">
      <c r="A1656" s="32" t="n">
        <v>44583</v>
      </c>
      <c r="B1656" s="9" t="s">
        <v>5788</v>
      </c>
      <c r="C1656" s="33" t="n">
        <v>300</v>
      </c>
      <c r="D1656" s="72" t="s">
        <v>104</v>
      </c>
      <c r="E1656" s="73" t="s">
        <v>5789</v>
      </c>
      <c r="F1656" s="75"/>
      <c r="G1656" s="75" t="s">
        <v>159</v>
      </c>
      <c r="H1656" s="75" t="s">
        <v>2313</v>
      </c>
      <c r="I1656" s="34" t="s">
        <v>80</v>
      </c>
      <c r="J1656" s="7" t="n">
        <v>0.34375</v>
      </c>
      <c r="K1656" s="7" t="n">
        <v>0.344444444444444</v>
      </c>
      <c r="L1656" s="77"/>
      <c r="M1656" s="37" t="s">
        <v>5790</v>
      </c>
    </row>
    <row r="1657" customFormat="false" ht="15" hidden="false" customHeight="false" outlineLevel="0" collapsed="false">
      <c r="A1657" s="32" t="n">
        <v>44583</v>
      </c>
      <c r="B1657" s="9" t="s">
        <v>5791</v>
      </c>
      <c r="C1657" s="157" t="n">
        <v>400</v>
      </c>
      <c r="D1657" s="153" t="s">
        <v>104</v>
      </c>
      <c r="E1657" s="73" t="s">
        <v>5789</v>
      </c>
      <c r="F1657" s="75"/>
      <c r="G1657" s="75" t="s">
        <v>113</v>
      </c>
      <c r="H1657" s="75" t="s">
        <v>2313</v>
      </c>
      <c r="I1657" s="34" t="s">
        <v>80</v>
      </c>
      <c r="J1657" s="7" t="n">
        <v>0.664583333333333</v>
      </c>
      <c r="K1657" s="7" t="n">
        <v>0.638194444444444</v>
      </c>
      <c r="L1657" s="77"/>
      <c r="M1657" s="37" t="s">
        <v>5792</v>
      </c>
      <c r="N1657" s="0" t="s">
        <v>4413</v>
      </c>
    </row>
    <row r="1658" customFormat="false" ht="15" hidden="false" customHeight="false" outlineLevel="0" collapsed="false">
      <c r="A1658" s="32" t="n">
        <v>44583</v>
      </c>
      <c r="B1658" s="9" t="s">
        <v>5793</v>
      </c>
      <c r="C1658" s="156" t="n">
        <v>500</v>
      </c>
      <c r="D1658" s="137" t="s">
        <v>104</v>
      </c>
      <c r="E1658" s="73" t="s">
        <v>5794</v>
      </c>
      <c r="F1658" s="75" t="s">
        <v>5795</v>
      </c>
      <c r="G1658" s="75" t="s">
        <v>79</v>
      </c>
      <c r="H1658" s="75" t="s">
        <v>2313</v>
      </c>
      <c r="I1658" s="34" t="s">
        <v>80</v>
      </c>
      <c r="J1658" s="7" t="n">
        <v>0.789583333333333</v>
      </c>
      <c r="K1658" s="7" t="n">
        <v>0.790277777777778</v>
      </c>
      <c r="L1658" s="77"/>
      <c r="M1658" s="37" t="s">
        <v>5796</v>
      </c>
    </row>
    <row r="1659" customFormat="false" ht="15" hidden="false" customHeight="false" outlineLevel="0" collapsed="false">
      <c r="A1659" s="32" t="n">
        <v>44585</v>
      </c>
      <c r="B1659" s="9" t="s">
        <v>5802</v>
      </c>
      <c r="C1659" s="156" t="n">
        <v>380</v>
      </c>
      <c r="D1659" s="137" t="s">
        <v>821</v>
      </c>
      <c r="E1659" s="73" t="s">
        <v>5803</v>
      </c>
      <c r="F1659" s="75" t="s">
        <v>5804</v>
      </c>
      <c r="G1659" s="75" t="s">
        <v>85</v>
      </c>
      <c r="H1659" s="75" t="s">
        <v>2313</v>
      </c>
      <c r="I1659" s="34" t="s">
        <v>80</v>
      </c>
      <c r="J1659" s="7" t="n">
        <v>0.725694444444444</v>
      </c>
      <c r="K1659" s="7" t="n">
        <v>0.738194444444444</v>
      </c>
      <c r="L1659" s="77"/>
      <c r="M1659" s="37" t="s">
        <v>5805</v>
      </c>
    </row>
    <row r="1660" customFormat="false" ht="15" hidden="false" customHeight="false" outlineLevel="0" collapsed="false">
      <c r="A1660" s="32" t="n">
        <v>44585</v>
      </c>
      <c r="B1660" s="9" t="s">
        <v>1089</v>
      </c>
      <c r="C1660" s="156" t="n">
        <v>300</v>
      </c>
      <c r="D1660" s="137" t="s">
        <v>104</v>
      </c>
      <c r="E1660" s="73" t="s">
        <v>5806</v>
      </c>
      <c r="F1660" s="75"/>
      <c r="G1660" s="75" t="s">
        <v>131</v>
      </c>
      <c r="H1660" s="75" t="s">
        <v>2313</v>
      </c>
      <c r="I1660" s="34" t="s">
        <v>80</v>
      </c>
      <c r="J1660" s="7" t="n">
        <v>0.356944444444444</v>
      </c>
      <c r="K1660" s="7" t="n">
        <v>0.389583333333333</v>
      </c>
      <c r="L1660" s="77"/>
      <c r="M1660" s="37" t="s">
        <v>5807</v>
      </c>
    </row>
    <row r="1661" customFormat="false" ht="15" hidden="false" customHeight="false" outlineLevel="0" collapsed="false">
      <c r="A1661" s="47" t="n">
        <v>44585</v>
      </c>
      <c r="B1661" s="79" t="s">
        <v>1089</v>
      </c>
      <c r="C1661" s="49" t="n">
        <v>300</v>
      </c>
      <c r="D1661" s="80" t="s">
        <v>104</v>
      </c>
      <c r="E1661" s="81" t="s">
        <v>5808</v>
      </c>
      <c r="F1661" s="83"/>
      <c r="G1661" s="83" t="s">
        <v>131</v>
      </c>
      <c r="H1661" s="83" t="s">
        <v>2313</v>
      </c>
      <c r="I1661" s="103" t="s">
        <v>80</v>
      </c>
      <c r="J1661" s="85" t="n">
        <v>0.402777777777778</v>
      </c>
      <c r="K1661" s="85" t="n">
        <v>0.402777777777778</v>
      </c>
      <c r="L1661" s="86"/>
      <c r="M1661" s="59" t="s">
        <v>5809</v>
      </c>
      <c r="N1661" s="0" t="s">
        <v>5753</v>
      </c>
    </row>
    <row r="1662" customFormat="false" ht="15" hidden="false" customHeight="false" outlineLevel="0" collapsed="false">
      <c r="A1662" s="32" t="n">
        <v>44585</v>
      </c>
      <c r="B1662" s="9" t="s">
        <v>2839</v>
      </c>
      <c r="C1662" s="156" t="n">
        <v>450</v>
      </c>
      <c r="D1662" s="137" t="s">
        <v>104</v>
      </c>
      <c r="E1662" s="73" t="s">
        <v>5810</v>
      </c>
      <c r="F1662" s="75"/>
      <c r="G1662" s="75" t="s">
        <v>131</v>
      </c>
      <c r="H1662" s="75" t="s">
        <v>2313</v>
      </c>
      <c r="I1662" s="34" t="s">
        <v>80</v>
      </c>
      <c r="J1662" s="7" t="n">
        <v>0.475</v>
      </c>
      <c r="K1662" s="7" t="n">
        <v>0.502083333333333</v>
      </c>
      <c r="L1662" s="77"/>
      <c r="M1662" s="37" t="s">
        <v>5811</v>
      </c>
    </row>
    <row r="1663" customFormat="false" ht="15" hidden="false" customHeight="false" outlineLevel="0" collapsed="false">
      <c r="A1663" s="32" t="n">
        <v>44585</v>
      </c>
      <c r="B1663" s="9" t="s">
        <v>5209</v>
      </c>
      <c r="C1663" s="156" t="n">
        <v>300</v>
      </c>
      <c r="D1663" s="137" t="s">
        <v>104</v>
      </c>
      <c r="E1663" s="73" t="s">
        <v>5812</v>
      </c>
      <c r="F1663" s="75"/>
      <c r="G1663" s="75" t="s">
        <v>113</v>
      </c>
      <c r="H1663" s="75" t="s">
        <v>2313</v>
      </c>
      <c r="I1663" s="34" t="s">
        <v>80</v>
      </c>
      <c r="J1663" s="7" t="n">
        <v>0.665277777777778</v>
      </c>
      <c r="K1663" s="7" t="n">
        <v>0.667361111111111</v>
      </c>
      <c r="L1663" s="77"/>
      <c r="M1663" s="37" t="s">
        <v>5813</v>
      </c>
    </row>
    <row r="1664" customFormat="false" ht="15" hidden="false" customHeight="false" outlineLevel="0" collapsed="false">
      <c r="A1664" s="32" t="n">
        <v>44585</v>
      </c>
      <c r="B1664" s="9" t="s">
        <v>2989</v>
      </c>
      <c r="C1664" s="157" t="n">
        <v>350</v>
      </c>
      <c r="D1664" s="153" t="s">
        <v>104</v>
      </c>
      <c r="E1664" s="73" t="s">
        <v>521</v>
      </c>
      <c r="F1664" s="75"/>
      <c r="G1664" s="75" t="s">
        <v>113</v>
      </c>
      <c r="H1664" s="75" t="s">
        <v>2313</v>
      </c>
      <c r="I1664" s="34" t="s">
        <v>80</v>
      </c>
      <c r="J1664" s="7" t="n">
        <v>0.691666666666667</v>
      </c>
      <c r="K1664" s="7" t="n">
        <v>0.702777777777778</v>
      </c>
      <c r="L1664" s="77"/>
      <c r="M1664" s="37" t="s">
        <v>522</v>
      </c>
      <c r="N1664" s="0" t="s">
        <v>4413</v>
      </c>
    </row>
    <row r="1665" customFormat="false" ht="15" hidden="false" customHeight="false" outlineLevel="0" collapsed="false">
      <c r="A1665" s="32" t="n">
        <v>44586</v>
      </c>
      <c r="B1665" s="9" t="s">
        <v>204</v>
      </c>
      <c r="C1665" s="156" t="n">
        <v>450</v>
      </c>
      <c r="D1665" s="137" t="s">
        <v>104</v>
      </c>
      <c r="E1665" s="73" t="s">
        <v>205</v>
      </c>
      <c r="F1665" s="75" t="s">
        <v>204</v>
      </c>
      <c r="G1665" s="75" t="s">
        <v>79</v>
      </c>
      <c r="H1665" s="75" t="s">
        <v>2313</v>
      </c>
      <c r="I1665" s="34" t="s">
        <v>80</v>
      </c>
      <c r="J1665" s="7" t="n">
        <v>0.36875</v>
      </c>
      <c r="K1665" s="7" t="n">
        <v>0.375</v>
      </c>
      <c r="L1665" s="77"/>
      <c r="M1665" s="37" t="s">
        <v>207</v>
      </c>
    </row>
    <row r="1666" customFormat="false" ht="15" hidden="false" customHeight="false" outlineLevel="0" collapsed="false">
      <c r="A1666" s="32" t="n">
        <v>44587</v>
      </c>
      <c r="B1666" s="9" t="s">
        <v>5819</v>
      </c>
      <c r="C1666" s="157" t="n">
        <v>450</v>
      </c>
      <c r="D1666" s="153" t="s">
        <v>821</v>
      </c>
      <c r="E1666" s="73" t="s">
        <v>5820</v>
      </c>
      <c r="F1666" s="75" t="s">
        <v>233</v>
      </c>
      <c r="G1666" s="75" t="s">
        <v>85</v>
      </c>
      <c r="H1666" s="75" t="s">
        <v>2313</v>
      </c>
      <c r="I1666" s="34" t="s">
        <v>80</v>
      </c>
      <c r="J1666" s="7" t="n">
        <v>0.445138888888889</v>
      </c>
      <c r="K1666" s="7" t="n">
        <v>0.475694444444444</v>
      </c>
      <c r="L1666" s="77"/>
      <c r="M1666" s="37" t="s">
        <v>5821</v>
      </c>
      <c r="N1666" s="0" t="s">
        <v>4413</v>
      </c>
    </row>
    <row r="1667" customFormat="false" ht="15" hidden="false" customHeight="false" outlineLevel="0" collapsed="false">
      <c r="A1667" s="32" t="n">
        <v>44587</v>
      </c>
      <c r="B1667" s="9" t="s">
        <v>5822</v>
      </c>
      <c r="C1667" s="156" t="n">
        <v>430</v>
      </c>
      <c r="D1667" s="137" t="s">
        <v>821</v>
      </c>
      <c r="E1667" s="73" t="s">
        <v>5823</v>
      </c>
      <c r="F1667" s="75" t="s">
        <v>5824</v>
      </c>
      <c r="G1667" s="75" t="s">
        <v>113</v>
      </c>
      <c r="H1667" s="75" t="s">
        <v>2313</v>
      </c>
      <c r="I1667" s="34" t="s">
        <v>80</v>
      </c>
      <c r="J1667" s="7" t="n">
        <v>0.711805555555555</v>
      </c>
      <c r="K1667" s="7" t="n">
        <v>0.717361111111111</v>
      </c>
      <c r="L1667" s="77"/>
      <c r="M1667" s="37" t="s">
        <v>5825</v>
      </c>
    </row>
    <row r="1668" customFormat="false" ht="15" hidden="false" customHeight="false" outlineLevel="0" collapsed="false">
      <c r="A1668" s="32" t="n">
        <v>44587</v>
      </c>
      <c r="B1668" s="9" t="s">
        <v>5826</v>
      </c>
      <c r="C1668" s="33" t="n">
        <v>300</v>
      </c>
      <c r="D1668" s="72" t="s">
        <v>104</v>
      </c>
      <c r="E1668" s="73" t="s">
        <v>5827</v>
      </c>
      <c r="F1668" s="75"/>
      <c r="G1668" s="75" t="s">
        <v>183</v>
      </c>
      <c r="H1668" s="75" t="s">
        <v>2313</v>
      </c>
      <c r="I1668" s="34" t="s">
        <v>80</v>
      </c>
      <c r="J1668" s="7" t="n">
        <v>0.329166666666667</v>
      </c>
      <c r="K1668" s="7" t="n">
        <v>0.345833333333333</v>
      </c>
      <c r="L1668" s="77"/>
      <c r="M1668" s="37" t="s">
        <v>5828</v>
      </c>
      <c r="N1668" s="0" t="s">
        <v>4414</v>
      </c>
    </row>
    <row r="1669" customFormat="false" ht="15" hidden="false" customHeight="false" outlineLevel="0" collapsed="false">
      <c r="A1669" s="32" t="n">
        <v>44587</v>
      </c>
      <c r="B1669" s="9" t="s">
        <v>4696</v>
      </c>
      <c r="C1669" s="33" t="n">
        <v>350</v>
      </c>
      <c r="D1669" s="72" t="s">
        <v>104</v>
      </c>
      <c r="E1669" s="73" t="s">
        <v>5829</v>
      </c>
      <c r="F1669" s="75"/>
      <c r="G1669" s="75" t="s">
        <v>100</v>
      </c>
      <c r="H1669" s="75" t="s">
        <v>2313</v>
      </c>
      <c r="I1669" s="34" t="s">
        <v>80</v>
      </c>
      <c r="J1669" s="7" t="n">
        <v>0.622222222222222</v>
      </c>
      <c r="K1669" s="7" t="n">
        <v>0.630555555555556</v>
      </c>
      <c r="L1669" s="77"/>
      <c r="M1669" s="37" t="s">
        <v>5830</v>
      </c>
      <c r="N1669" s="0" t="s">
        <v>4414</v>
      </c>
    </row>
    <row r="1670" customFormat="false" ht="15" hidden="false" customHeight="false" outlineLevel="0" collapsed="false">
      <c r="A1670" s="32" t="n">
        <v>44587</v>
      </c>
      <c r="B1670" s="9" t="s">
        <v>5831</v>
      </c>
      <c r="C1670" s="156" t="n">
        <v>350</v>
      </c>
      <c r="D1670" s="137" t="s">
        <v>104</v>
      </c>
      <c r="E1670" s="73" t="s">
        <v>5832</v>
      </c>
      <c r="F1670" s="75"/>
      <c r="G1670" s="75" t="s">
        <v>113</v>
      </c>
      <c r="H1670" s="75" t="s">
        <v>2313</v>
      </c>
      <c r="I1670" s="34" t="s">
        <v>80</v>
      </c>
      <c r="J1670" s="7" t="n">
        <v>0.729166666666667</v>
      </c>
      <c r="K1670" s="7" t="n">
        <v>0.747222222222222</v>
      </c>
      <c r="L1670" s="77"/>
      <c r="M1670" s="37" t="s">
        <v>5833</v>
      </c>
    </row>
    <row r="1671" customFormat="false" ht="15" hidden="false" customHeight="false" outlineLevel="0" collapsed="false">
      <c r="A1671" s="32" t="n">
        <v>44588</v>
      </c>
      <c r="B1671" s="9" t="s">
        <v>5836</v>
      </c>
      <c r="C1671" s="156" t="n">
        <v>450</v>
      </c>
      <c r="D1671" s="137" t="s">
        <v>104</v>
      </c>
      <c r="E1671" s="73" t="s">
        <v>5837</v>
      </c>
      <c r="F1671" s="75"/>
      <c r="G1671" s="75" t="s">
        <v>79</v>
      </c>
      <c r="H1671" s="75" t="s">
        <v>2313</v>
      </c>
      <c r="I1671" s="34" t="s">
        <v>80</v>
      </c>
      <c r="J1671" s="7" t="n">
        <v>0.542361111111111</v>
      </c>
      <c r="K1671" s="7" t="n">
        <v>0.572916666666667</v>
      </c>
      <c r="L1671" s="77"/>
      <c r="M1671" s="37" t="s">
        <v>5838</v>
      </c>
      <c r="N1671" s="0" t="s">
        <v>5753</v>
      </c>
    </row>
    <row r="1672" customFormat="false" ht="15" hidden="false" customHeight="false" outlineLevel="0" collapsed="false">
      <c r="A1672" s="47" t="n">
        <v>44589</v>
      </c>
      <c r="B1672" s="79" t="s">
        <v>68</v>
      </c>
      <c r="C1672" s="118" t="n">
        <v>450</v>
      </c>
      <c r="D1672" s="150" t="s">
        <v>69</v>
      </c>
      <c r="E1672" s="81" t="s">
        <v>70</v>
      </c>
      <c r="F1672" s="83" t="s">
        <v>71</v>
      </c>
      <c r="G1672" s="83" t="s">
        <v>113</v>
      </c>
      <c r="H1672" s="83" t="s">
        <v>2313</v>
      </c>
      <c r="I1672" s="103" t="s">
        <v>80</v>
      </c>
      <c r="J1672" s="85" t="n">
        <v>0.377777777777778</v>
      </c>
      <c r="K1672" s="85" t="n">
        <v>0.404861111111111</v>
      </c>
      <c r="L1672" s="86"/>
      <c r="M1672" s="59" t="s">
        <v>74</v>
      </c>
      <c r="N1672" s="0" t="s">
        <v>5784</v>
      </c>
    </row>
    <row r="1673" customFormat="false" ht="15" hidden="false" customHeight="false" outlineLevel="0" collapsed="false">
      <c r="A1673" s="32" t="n">
        <v>44590</v>
      </c>
      <c r="B1673" s="9" t="s">
        <v>5843</v>
      </c>
      <c r="C1673" s="156" t="n">
        <v>350</v>
      </c>
      <c r="D1673" s="137" t="s">
        <v>821</v>
      </c>
      <c r="E1673" s="73" t="s">
        <v>5844</v>
      </c>
      <c r="F1673" s="75" t="s">
        <v>233</v>
      </c>
      <c r="G1673" s="75" t="s">
        <v>187</v>
      </c>
      <c r="H1673" s="75"/>
      <c r="I1673" s="34" t="s">
        <v>72</v>
      </c>
      <c r="J1673" s="7" t="n">
        <v>0.570833333333333</v>
      </c>
      <c r="K1673" s="7" t="n">
        <v>0.591666666666667</v>
      </c>
      <c r="L1673" s="77"/>
      <c r="M1673" s="37" t="s">
        <v>5845</v>
      </c>
    </row>
    <row r="1674" customFormat="false" ht="15" hidden="false" customHeight="false" outlineLevel="0" collapsed="false">
      <c r="A1674" s="32" t="n">
        <v>44590</v>
      </c>
      <c r="B1674" s="9" t="s">
        <v>5846</v>
      </c>
      <c r="C1674" s="156" t="n">
        <v>400</v>
      </c>
      <c r="D1674" s="137" t="s">
        <v>104</v>
      </c>
      <c r="E1674" s="73" t="s">
        <v>5847</v>
      </c>
      <c r="F1674" s="75"/>
      <c r="G1674" s="75" t="s">
        <v>100</v>
      </c>
      <c r="H1674" s="75" t="s">
        <v>2313</v>
      </c>
      <c r="I1674" s="34" t="s">
        <v>80</v>
      </c>
      <c r="J1674" s="7" t="n">
        <v>0.413194444444444</v>
      </c>
      <c r="K1674" s="7" t="n">
        <v>0.415277777777778</v>
      </c>
      <c r="L1674" s="77"/>
      <c r="M1674" s="37" t="s">
        <v>5848</v>
      </c>
    </row>
    <row r="1675" customFormat="false" ht="15" hidden="false" customHeight="false" outlineLevel="0" collapsed="false">
      <c r="A1675" s="32" t="n">
        <v>44590</v>
      </c>
      <c r="B1675" s="9" t="s">
        <v>5849</v>
      </c>
      <c r="C1675" s="156" t="n">
        <v>400</v>
      </c>
      <c r="D1675" s="137" t="s">
        <v>104</v>
      </c>
      <c r="E1675" s="73" t="s">
        <v>5850</v>
      </c>
      <c r="F1675" s="75"/>
      <c r="G1675" s="75" t="s">
        <v>159</v>
      </c>
      <c r="H1675" s="75" t="s">
        <v>2313</v>
      </c>
      <c r="I1675" s="34" t="s">
        <v>80</v>
      </c>
      <c r="J1675" s="7" t="n">
        <v>0.482638888888889</v>
      </c>
      <c r="K1675" s="7" t="n">
        <v>0.513194444444444</v>
      </c>
      <c r="L1675" s="77"/>
      <c r="M1675" s="37" t="s">
        <v>5851</v>
      </c>
    </row>
    <row r="1676" customFormat="false" ht="15" hidden="false" customHeight="false" outlineLevel="0" collapsed="false">
      <c r="A1676" s="32" t="n">
        <v>44592</v>
      </c>
      <c r="B1676" s="9" t="s">
        <v>5853</v>
      </c>
      <c r="C1676" s="156" t="n">
        <v>450</v>
      </c>
      <c r="D1676" s="137" t="s">
        <v>821</v>
      </c>
      <c r="E1676" s="73" t="s">
        <v>5854</v>
      </c>
      <c r="F1676" s="75" t="s">
        <v>5855</v>
      </c>
      <c r="G1676" s="75" t="s">
        <v>131</v>
      </c>
      <c r="H1676" s="75" t="s">
        <v>2313</v>
      </c>
      <c r="I1676" s="34" t="s">
        <v>80</v>
      </c>
      <c r="J1676" s="7" t="n">
        <v>0.729166666666667</v>
      </c>
      <c r="K1676" s="7" t="n">
        <v>0.75625</v>
      </c>
      <c r="L1676" s="77"/>
      <c r="M1676" s="37" t="s">
        <v>5856</v>
      </c>
    </row>
    <row r="1677" customFormat="false" ht="15" hidden="false" customHeight="false" outlineLevel="0" collapsed="false">
      <c r="A1677" s="32" t="n">
        <v>44592</v>
      </c>
      <c r="B1677" s="9" t="s">
        <v>5857</v>
      </c>
      <c r="C1677" s="156" t="n">
        <v>300</v>
      </c>
      <c r="D1677" s="137" t="s">
        <v>821</v>
      </c>
      <c r="E1677" s="73" t="s">
        <v>5858</v>
      </c>
      <c r="F1677" s="75" t="s">
        <v>5859</v>
      </c>
      <c r="G1677" s="75" t="s">
        <v>228</v>
      </c>
      <c r="H1677" s="75" t="s">
        <v>2313</v>
      </c>
      <c r="I1677" s="34" t="s">
        <v>72</v>
      </c>
      <c r="J1677" s="7" t="n">
        <v>0.916666666666667</v>
      </c>
      <c r="K1677" s="7" t="n">
        <v>0.916666666666667</v>
      </c>
      <c r="L1677" s="77"/>
      <c r="M1677" s="37" t="s">
        <v>5860</v>
      </c>
    </row>
    <row r="1678" customFormat="false" ht="15" hidden="false" customHeight="false" outlineLevel="0" collapsed="false">
      <c r="A1678" s="32" t="n">
        <v>44592</v>
      </c>
      <c r="B1678" s="9" t="s">
        <v>204</v>
      </c>
      <c r="C1678" s="156" t="n">
        <v>450</v>
      </c>
      <c r="D1678" s="137" t="s">
        <v>104</v>
      </c>
      <c r="E1678" s="73" t="s">
        <v>205</v>
      </c>
      <c r="F1678" s="75" t="s">
        <v>204</v>
      </c>
      <c r="G1678" s="75" t="s">
        <v>79</v>
      </c>
      <c r="H1678" s="75" t="s">
        <v>2313</v>
      </c>
      <c r="I1678" s="34" t="s">
        <v>80</v>
      </c>
      <c r="J1678" s="7" t="n">
        <v>0.770833333333333</v>
      </c>
      <c r="K1678" s="7" t="n">
        <v>0.822916666666667</v>
      </c>
      <c r="L1678" s="77"/>
      <c r="M1678" s="37" t="s">
        <v>207</v>
      </c>
    </row>
    <row r="1679" customFormat="false" ht="15" hidden="false" customHeight="false" outlineLevel="0" collapsed="false">
      <c r="A1679" s="32" t="n">
        <v>44593</v>
      </c>
      <c r="B1679" s="9" t="s">
        <v>5861</v>
      </c>
      <c r="C1679" s="156" t="n">
        <v>450</v>
      </c>
      <c r="D1679" s="137" t="s">
        <v>104</v>
      </c>
      <c r="E1679" s="73" t="s">
        <v>5862</v>
      </c>
      <c r="F1679" s="75"/>
      <c r="G1679" s="75" t="s">
        <v>131</v>
      </c>
      <c r="H1679" s="75" t="s">
        <v>2313</v>
      </c>
      <c r="I1679" s="34" t="s">
        <v>80</v>
      </c>
      <c r="J1679" s="7" t="n">
        <v>0.288888888888889</v>
      </c>
      <c r="K1679" s="7" t="n">
        <v>0.329861111111111</v>
      </c>
      <c r="L1679" s="77"/>
      <c r="M1679" s="37" t="s">
        <v>5863</v>
      </c>
    </row>
    <row r="1680" customFormat="false" ht="15" hidden="false" customHeight="false" outlineLevel="0" collapsed="false">
      <c r="A1680" s="32" t="n">
        <v>44593</v>
      </c>
      <c r="B1680" s="9" t="s">
        <v>1180</v>
      </c>
      <c r="C1680" s="156" t="n">
        <v>400</v>
      </c>
      <c r="D1680" s="137" t="s">
        <v>104</v>
      </c>
      <c r="E1680" s="73" t="s">
        <v>2360</v>
      </c>
      <c r="F1680" s="75"/>
      <c r="G1680" s="75" t="s">
        <v>113</v>
      </c>
      <c r="H1680" s="75" t="s">
        <v>2313</v>
      </c>
      <c r="I1680" s="34" t="s">
        <v>80</v>
      </c>
      <c r="J1680" s="7" t="n">
        <v>0.454166666666667</v>
      </c>
      <c r="K1680" s="7" t="n">
        <v>0.4875</v>
      </c>
      <c r="L1680" s="77"/>
      <c r="M1680" s="37" t="s">
        <v>2361</v>
      </c>
    </row>
    <row r="1681" customFormat="false" ht="15" hidden="false" customHeight="false" outlineLevel="0" collapsed="false">
      <c r="A1681" s="32" t="n">
        <v>44594</v>
      </c>
      <c r="B1681" s="9" t="s">
        <v>5865</v>
      </c>
      <c r="C1681" s="156" t="n">
        <v>200</v>
      </c>
      <c r="D1681" s="137" t="s">
        <v>898</v>
      </c>
      <c r="E1681" s="73" t="s">
        <v>5866</v>
      </c>
      <c r="F1681" s="75"/>
      <c r="G1681" s="75" t="s">
        <v>1720</v>
      </c>
      <c r="H1681" s="75" t="s">
        <v>2313</v>
      </c>
      <c r="I1681" s="34" t="s">
        <v>80</v>
      </c>
      <c r="J1681" s="7" t="n">
        <v>0.384027777777778</v>
      </c>
      <c r="K1681" s="7" t="n">
        <v>0.394444444444444</v>
      </c>
      <c r="L1681" s="77"/>
      <c r="M1681" s="37" t="s">
        <v>5867</v>
      </c>
    </row>
    <row r="1682" customFormat="false" ht="15" hidden="false" customHeight="false" outlineLevel="0" collapsed="false">
      <c r="A1682" s="32" t="n">
        <v>44594</v>
      </c>
      <c r="B1682" s="9" t="s">
        <v>5868</v>
      </c>
      <c r="C1682" s="33" t="n">
        <v>200</v>
      </c>
      <c r="D1682" s="72" t="s">
        <v>898</v>
      </c>
      <c r="E1682" s="73" t="s">
        <v>5869</v>
      </c>
      <c r="F1682" s="75"/>
      <c r="G1682" s="75" t="s">
        <v>1720</v>
      </c>
      <c r="H1682" s="75" t="s">
        <v>2313</v>
      </c>
      <c r="I1682" s="34" t="s">
        <v>80</v>
      </c>
      <c r="J1682" s="7" t="n">
        <v>0.410416666666667</v>
      </c>
      <c r="K1682" s="7" t="n">
        <v>0.411111111111111</v>
      </c>
      <c r="L1682" s="77"/>
      <c r="M1682" s="37" t="s">
        <v>5870</v>
      </c>
    </row>
    <row r="1683" customFormat="false" ht="15" hidden="false" customHeight="false" outlineLevel="0" collapsed="false">
      <c r="A1683" s="32" t="n">
        <v>44594</v>
      </c>
      <c r="B1683" s="9" t="s">
        <v>5871</v>
      </c>
      <c r="C1683" s="33" t="n">
        <v>320</v>
      </c>
      <c r="D1683" s="72" t="s">
        <v>821</v>
      </c>
      <c r="E1683" s="73" t="s">
        <v>5872</v>
      </c>
      <c r="F1683" s="75" t="s">
        <v>233</v>
      </c>
      <c r="G1683" s="75" t="s">
        <v>159</v>
      </c>
      <c r="H1683" s="75" t="s">
        <v>2313</v>
      </c>
      <c r="I1683" s="34" t="s">
        <v>757</v>
      </c>
      <c r="J1683" s="7" t="n">
        <v>0.775</v>
      </c>
      <c r="K1683" s="7" t="n">
        <v>0.775</v>
      </c>
      <c r="L1683" s="77"/>
      <c r="M1683" s="37" t="s">
        <v>5873</v>
      </c>
    </row>
    <row r="1684" customFormat="false" ht="15" hidden="false" customHeight="false" outlineLevel="0" collapsed="false">
      <c r="A1684" s="32" t="n">
        <v>44596</v>
      </c>
      <c r="B1684" s="9" t="s">
        <v>3080</v>
      </c>
      <c r="C1684" s="156" t="n">
        <v>400</v>
      </c>
      <c r="D1684" s="137" t="s">
        <v>821</v>
      </c>
      <c r="E1684" s="73" t="s">
        <v>3081</v>
      </c>
      <c r="F1684" s="75" t="s">
        <v>3082</v>
      </c>
      <c r="G1684" s="75" t="s">
        <v>113</v>
      </c>
      <c r="H1684" s="75" t="s">
        <v>2313</v>
      </c>
      <c r="I1684" s="34" t="s">
        <v>80</v>
      </c>
      <c r="J1684" s="7" t="n">
        <v>0.570138888888889</v>
      </c>
      <c r="K1684" s="7" t="n">
        <v>0.60625</v>
      </c>
      <c r="L1684" s="77"/>
      <c r="M1684" s="37" t="s">
        <v>3083</v>
      </c>
    </row>
    <row r="1685" customFormat="false" ht="15" hidden="false" customHeight="false" outlineLevel="0" collapsed="false">
      <c r="A1685" s="32" t="n">
        <v>44596</v>
      </c>
      <c r="B1685" s="9" t="s">
        <v>5878</v>
      </c>
      <c r="C1685" s="156" t="n">
        <v>400</v>
      </c>
      <c r="D1685" s="137" t="s">
        <v>104</v>
      </c>
      <c r="E1685" s="73" t="s">
        <v>5879</v>
      </c>
      <c r="F1685" s="75"/>
      <c r="G1685" s="75" t="s">
        <v>113</v>
      </c>
      <c r="H1685" s="75" t="s">
        <v>2313</v>
      </c>
      <c r="I1685" s="34" t="s">
        <v>80</v>
      </c>
      <c r="J1685" s="7" t="n">
        <v>0.388888888888889</v>
      </c>
      <c r="K1685" s="7" t="n">
        <v>0.397222222222222</v>
      </c>
      <c r="L1685" s="77"/>
      <c r="M1685" s="37" t="s">
        <v>5880</v>
      </c>
    </row>
    <row r="1686" customFormat="false" ht="15" hidden="false" customHeight="false" outlineLevel="0" collapsed="false">
      <c r="A1686" s="32" t="n">
        <v>44596</v>
      </c>
      <c r="B1686" s="9" t="s">
        <v>5246</v>
      </c>
      <c r="C1686" s="156" t="n">
        <v>400</v>
      </c>
      <c r="D1686" s="137" t="s">
        <v>104</v>
      </c>
      <c r="E1686" s="73" t="s">
        <v>5881</v>
      </c>
      <c r="F1686" s="75"/>
      <c r="G1686" s="75" t="s">
        <v>100</v>
      </c>
      <c r="H1686" s="75" t="s">
        <v>2313</v>
      </c>
      <c r="I1686" s="34" t="s">
        <v>80</v>
      </c>
      <c r="J1686" s="7" t="n">
        <v>0.472916666666667</v>
      </c>
      <c r="K1686" s="7" t="n">
        <v>0.5</v>
      </c>
      <c r="L1686" s="77"/>
      <c r="M1686" s="37" t="s">
        <v>5882</v>
      </c>
    </row>
    <row r="1687" customFormat="false" ht="15" hidden="false" customHeight="false" outlineLevel="0" collapsed="false">
      <c r="A1687" s="32" t="n">
        <v>44596</v>
      </c>
      <c r="B1687" s="9" t="s">
        <v>1180</v>
      </c>
      <c r="C1687" s="156" t="n">
        <v>400</v>
      </c>
      <c r="D1687" s="137" t="s">
        <v>104</v>
      </c>
      <c r="E1687" s="73" t="s">
        <v>2360</v>
      </c>
      <c r="F1687" s="75"/>
      <c r="G1687" s="75" t="s">
        <v>113</v>
      </c>
      <c r="H1687" s="75" t="s">
        <v>2313</v>
      </c>
      <c r="I1687" s="34" t="s">
        <v>80</v>
      </c>
      <c r="J1687" s="7" t="n">
        <v>0.730555555555556</v>
      </c>
      <c r="K1687" s="7" t="n">
        <v>0.734027777777778</v>
      </c>
      <c r="L1687" s="77"/>
      <c r="M1687" s="37" t="s">
        <v>2361</v>
      </c>
    </row>
    <row r="1688" customFormat="false" ht="15" hidden="false" customHeight="false" outlineLevel="0" collapsed="false">
      <c r="A1688" s="32" t="n">
        <v>44597</v>
      </c>
      <c r="B1688" s="9" t="s">
        <v>3072</v>
      </c>
      <c r="C1688" s="156" t="n">
        <v>300</v>
      </c>
      <c r="D1688" s="137" t="s">
        <v>104</v>
      </c>
      <c r="E1688" s="73" t="s">
        <v>5887</v>
      </c>
      <c r="F1688" s="75"/>
      <c r="G1688" s="75" t="s">
        <v>113</v>
      </c>
      <c r="H1688" s="75" t="s">
        <v>2313</v>
      </c>
      <c r="I1688" s="34" t="s">
        <v>80</v>
      </c>
      <c r="J1688" s="7" t="n">
        <v>0.301388888888889</v>
      </c>
      <c r="K1688" s="7" t="n">
        <v>0.329166666666667</v>
      </c>
      <c r="L1688" s="77"/>
      <c r="M1688" s="37" t="s">
        <v>5888</v>
      </c>
    </row>
    <row r="1689" customFormat="false" ht="15" hidden="false" customHeight="false" outlineLevel="0" collapsed="false">
      <c r="A1689" s="32" t="n">
        <v>44597</v>
      </c>
      <c r="B1689" s="9" t="s">
        <v>5890</v>
      </c>
      <c r="C1689" s="156" t="n">
        <v>400</v>
      </c>
      <c r="D1689" s="137" t="s">
        <v>104</v>
      </c>
      <c r="E1689" s="73"/>
      <c r="F1689" s="75"/>
      <c r="G1689" s="75" t="s">
        <v>5891</v>
      </c>
      <c r="H1689" s="75" t="s">
        <v>2313</v>
      </c>
      <c r="I1689" s="34" t="s">
        <v>80</v>
      </c>
      <c r="J1689" s="7" t="n">
        <v>0.383333333333333</v>
      </c>
      <c r="K1689" s="7" t="n">
        <v>0.398611111111111</v>
      </c>
      <c r="L1689" s="77"/>
      <c r="M1689" s="37" t="s">
        <v>5892</v>
      </c>
    </row>
    <row r="1690" customFormat="false" ht="15" hidden="false" customHeight="false" outlineLevel="0" collapsed="false">
      <c r="A1690" s="32" t="n">
        <v>44597</v>
      </c>
      <c r="B1690" s="9" t="s">
        <v>204</v>
      </c>
      <c r="C1690" s="33" t="n">
        <v>450</v>
      </c>
      <c r="D1690" s="72" t="s">
        <v>104</v>
      </c>
      <c r="E1690" s="73" t="s">
        <v>205</v>
      </c>
      <c r="F1690" s="75" t="s">
        <v>204</v>
      </c>
      <c r="G1690" s="75" t="s">
        <v>79</v>
      </c>
      <c r="H1690" s="75" t="s">
        <v>2313</v>
      </c>
      <c r="I1690" s="34" t="s">
        <v>80</v>
      </c>
      <c r="J1690" s="7" t="n">
        <v>0.488194444444444</v>
      </c>
      <c r="K1690" s="7" t="n">
        <v>0.520833333333333</v>
      </c>
      <c r="L1690" s="77"/>
      <c r="M1690" s="37" t="s">
        <v>207</v>
      </c>
    </row>
    <row r="1691" customFormat="false" ht="15" hidden="false" customHeight="false" outlineLevel="0" collapsed="false">
      <c r="A1691" s="32" t="n">
        <v>44598</v>
      </c>
      <c r="B1691" s="9" t="s">
        <v>5893</v>
      </c>
      <c r="C1691" s="156" t="n">
        <v>300</v>
      </c>
      <c r="D1691" s="137" t="s">
        <v>821</v>
      </c>
      <c r="E1691" s="73" t="s">
        <v>5894</v>
      </c>
      <c r="F1691" s="75" t="s">
        <v>233</v>
      </c>
      <c r="G1691" s="75" t="s">
        <v>100</v>
      </c>
      <c r="H1691" s="75" t="s">
        <v>2313</v>
      </c>
      <c r="I1691" s="34" t="s">
        <v>72</v>
      </c>
      <c r="J1691" s="7" t="n">
        <v>0.43125</v>
      </c>
      <c r="K1691" s="7" t="n">
        <v>0.43125</v>
      </c>
      <c r="L1691" s="77"/>
      <c r="M1691" s="37" t="s">
        <v>5895</v>
      </c>
    </row>
    <row r="1692" customFormat="false" ht="15" hidden="false" customHeight="false" outlineLevel="0" collapsed="false">
      <c r="A1692" s="32" t="n">
        <v>44599</v>
      </c>
      <c r="B1692" s="9" t="s">
        <v>1459</v>
      </c>
      <c r="C1692" s="156" t="n">
        <v>300</v>
      </c>
      <c r="D1692" s="137" t="s">
        <v>821</v>
      </c>
      <c r="E1692" s="73" t="s">
        <v>1460</v>
      </c>
      <c r="F1692" s="75" t="s">
        <v>1461</v>
      </c>
      <c r="G1692" s="75" t="s">
        <v>159</v>
      </c>
      <c r="H1692" s="75" t="s">
        <v>2313</v>
      </c>
      <c r="I1692" s="34" t="s">
        <v>80</v>
      </c>
      <c r="J1692" s="7" t="n">
        <v>0.38125</v>
      </c>
      <c r="K1692" s="7" t="n">
        <v>0.39375</v>
      </c>
      <c r="L1692" s="77"/>
      <c r="M1692" s="37" t="s">
        <v>5897</v>
      </c>
    </row>
    <row r="1693" customFormat="false" ht="15" hidden="false" customHeight="false" outlineLevel="0" collapsed="false">
      <c r="A1693" s="47" t="n">
        <v>44599</v>
      </c>
      <c r="B1693" s="79" t="s">
        <v>3267</v>
      </c>
      <c r="C1693" s="49" t="n">
        <v>430</v>
      </c>
      <c r="D1693" s="80" t="s">
        <v>821</v>
      </c>
      <c r="E1693" s="81" t="s">
        <v>3268</v>
      </c>
      <c r="F1693" s="83" t="s">
        <v>3269</v>
      </c>
      <c r="G1693" s="83" t="s">
        <v>314</v>
      </c>
      <c r="H1693" s="83" t="s">
        <v>2313</v>
      </c>
      <c r="I1693" s="103" t="s">
        <v>80</v>
      </c>
      <c r="J1693" s="85" t="n">
        <v>0.407638888888889</v>
      </c>
      <c r="K1693" s="85" t="n">
        <v>0.490972222222222</v>
      </c>
      <c r="L1693" s="86"/>
      <c r="M1693" s="59" t="s">
        <v>3270</v>
      </c>
      <c r="N1693" s="0" t="s">
        <v>3589</v>
      </c>
    </row>
    <row r="1694" customFormat="false" ht="15" hidden="false" customHeight="false" outlineLevel="0" collapsed="false">
      <c r="A1694" s="32" t="n">
        <v>44600</v>
      </c>
      <c r="B1694" s="9" t="s">
        <v>5899</v>
      </c>
      <c r="C1694" s="33" t="n">
        <v>380</v>
      </c>
      <c r="D1694" s="72" t="s">
        <v>821</v>
      </c>
      <c r="E1694" s="73" t="s">
        <v>5900</v>
      </c>
      <c r="F1694" s="75" t="s">
        <v>5901</v>
      </c>
      <c r="G1694" s="75" t="s">
        <v>100</v>
      </c>
      <c r="H1694" s="75" t="s">
        <v>2313</v>
      </c>
      <c r="I1694" s="34" t="s">
        <v>80</v>
      </c>
      <c r="J1694" s="7" t="n">
        <v>0.372916666666667</v>
      </c>
      <c r="K1694" s="7" t="n">
        <v>0.391666666666667</v>
      </c>
      <c r="L1694" s="77"/>
      <c r="M1694" s="37" t="s">
        <v>5902</v>
      </c>
    </row>
    <row r="1695" customFormat="false" ht="15" hidden="false" customHeight="false" outlineLevel="0" collapsed="false">
      <c r="A1695" s="32" t="n">
        <v>44600</v>
      </c>
      <c r="B1695" s="9" t="s">
        <v>1297</v>
      </c>
      <c r="C1695" s="33" t="n">
        <v>300</v>
      </c>
      <c r="D1695" s="72" t="s">
        <v>104</v>
      </c>
      <c r="E1695" s="73"/>
      <c r="F1695" s="75"/>
      <c r="G1695" s="75" t="s">
        <v>187</v>
      </c>
      <c r="H1695" s="75" t="s">
        <v>2313</v>
      </c>
      <c r="I1695" s="34" t="s">
        <v>80</v>
      </c>
      <c r="J1695" s="7" t="n">
        <v>0.43125</v>
      </c>
      <c r="K1695" s="7" t="n">
        <v>0.459722222222222</v>
      </c>
      <c r="L1695" s="77"/>
      <c r="M1695" s="37" t="s">
        <v>5903</v>
      </c>
    </row>
    <row r="1696" customFormat="false" ht="15" hidden="false" customHeight="false" outlineLevel="0" collapsed="false">
      <c r="A1696" s="47" t="n">
        <v>44601</v>
      </c>
      <c r="B1696" s="79" t="s">
        <v>204</v>
      </c>
      <c r="C1696" s="134" t="n">
        <v>450</v>
      </c>
      <c r="D1696" s="80" t="s">
        <v>104</v>
      </c>
      <c r="E1696" s="81" t="s">
        <v>205</v>
      </c>
      <c r="F1696" s="83" t="s">
        <v>204</v>
      </c>
      <c r="G1696" s="83" t="s">
        <v>79</v>
      </c>
      <c r="H1696" s="83" t="s">
        <v>2313</v>
      </c>
      <c r="I1696" s="103" t="s">
        <v>80</v>
      </c>
      <c r="J1696" s="85" t="n">
        <v>0.413194444444444</v>
      </c>
      <c r="K1696" s="85" t="n">
        <v>0.418055555555556</v>
      </c>
      <c r="L1696" s="86"/>
      <c r="M1696" s="59" t="s">
        <v>207</v>
      </c>
      <c r="N1696" s="0" t="s">
        <v>5397</v>
      </c>
    </row>
    <row r="1697" customFormat="false" ht="15" hidden="false" customHeight="false" outlineLevel="0" collapsed="false">
      <c r="A1697" s="32" t="n">
        <v>44601</v>
      </c>
      <c r="B1697" s="9" t="s">
        <v>2478</v>
      </c>
      <c r="C1697" s="156" t="n">
        <v>300</v>
      </c>
      <c r="D1697" s="137" t="s">
        <v>104</v>
      </c>
      <c r="E1697" s="73" t="s">
        <v>421</v>
      </c>
      <c r="F1697" s="75"/>
      <c r="G1697" s="75" t="s">
        <v>79</v>
      </c>
      <c r="H1697" s="75" t="s">
        <v>2313</v>
      </c>
      <c r="I1697" s="34" t="s">
        <v>80</v>
      </c>
      <c r="J1697" s="7" t="n">
        <v>0.505555555555556</v>
      </c>
      <c r="K1697" s="7" t="n">
        <v>0.538888888888889</v>
      </c>
      <c r="L1697" s="77"/>
      <c r="M1697" s="37" t="s">
        <v>422</v>
      </c>
    </row>
    <row r="1698" customFormat="false" ht="15" hidden="false" customHeight="false" outlineLevel="0" collapsed="false">
      <c r="A1698" s="32" t="n">
        <v>44601</v>
      </c>
      <c r="B1698" s="9" t="s">
        <v>1225</v>
      </c>
      <c r="C1698" s="156" t="n">
        <v>500</v>
      </c>
      <c r="D1698" s="137" t="s">
        <v>104</v>
      </c>
      <c r="E1698" s="73" t="s">
        <v>1226</v>
      </c>
      <c r="F1698" s="75"/>
      <c r="G1698" s="75" t="s">
        <v>1227</v>
      </c>
      <c r="H1698" s="75" t="s">
        <v>2313</v>
      </c>
      <c r="I1698" s="34" t="s">
        <v>80</v>
      </c>
      <c r="J1698" s="7" t="n">
        <v>0.588888888888889</v>
      </c>
      <c r="K1698" s="7" t="n">
        <v>0.627777777777778</v>
      </c>
      <c r="L1698" s="77"/>
      <c r="M1698" s="37" t="s">
        <v>1228</v>
      </c>
    </row>
    <row r="1699" customFormat="false" ht="15" hidden="false" customHeight="false" outlineLevel="0" collapsed="false">
      <c r="A1699" s="32" t="n">
        <v>44603</v>
      </c>
      <c r="B1699" s="9" t="s">
        <v>2970</v>
      </c>
      <c r="C1699" s="156" t="n">
        <v>350</v>
      </c>
      <c r="D1699" s="137" t="s">
        <v>821</v>
      </c>
      <c r="E1699" s="73" t="s">
        <v>2971</v>
      </c>
      <c r="F1699" s="75" t="s">
        <v>2972</v>
      </c>
      <c r="G1699" s="75" t="s">
        <v>100</v>
      </c>
      <c r="H1699" s="75" t="s">
        <v>2313</v>
      </c>
      <c r="I1699" s="34" t="s">
        <v>757</v>
      </c>
      <c r="J1699" s="7"/>
      <c r="K1699" s="7"/>
      <c r="L1699" s="77"/>
      <c r="M1699" s="37" t="s">
        <v>2973</v>
      </c>
    </row>
    <row r="1700" customFormat="false" ht="15" hidden="false" customHeight="false" outlineLevel="0" collapsed="false">
      <c r="A1700" s="32" t="n">
        <v>44604</v>
      </c>
      <c r="B1700" s="9" t="s">
        <v>5908</v>
      </c>
      <c r="C1700" s="156" t="n">
        <v>300</v>
      </c>
      <c r="D1700" s="137" t="s">
        <v>104</v>
      </c>
      <c r="E1700" s="73"/>
      <c r="F1700" s="75"/>
      <c r="G1700" s="75" t="s">
        <v>79</v>
      </c>
      <c r="H1700" s="75" t="s">
        <v>2313</v>
      </c>
      <c r="I1700" s="34" t="s">
        <v>80</v>
      </c>
      <c r="J1700" s="7" t="n">
        <v>0.663194444444444</v>
      </c>
      <c r="K1700" s="7" t="n">
        <v>0.7</v>
      </c>
      <c r="L1700" s="77"/>
      <c r="M1700" s="37" t="s">
        <v>5909</v>
      </c>
    </row>
    <row r="1701" customFormat="false" ht="15" hidden="false" customHeight="false" outlineLevel="0" collapsed="false">
      <c r="A1701" s="47" t="n">
        <v>44604</v>
      </c>
      <c r="B1701" s="79" t="s">
        <v>2201</v>
      </c>
      <c r="C1701" s="49" t="n">
        <v>350</v>
      </c>
      <c r="D1701" s="80" t="s">
        <v>104</v>
      </c>
      <c r="E1701" s="81" t="s">
        <v>1129</v>
      </c>
      <c r="F1701" s="83"/>
      <c r="G1701" s="83" t="s">
        <v>113</v>
      </c>
      <c r="H1701" s="83" t="s">
        <v>2313</v>
      </c>
      <c r="I1701" s="103" t="s">
        <v>80</v>
      </c>
      <c r="J1701" s="85" t="n">
        <v>0.715972222222222</v>
      </c>
      <c r="K1701" s="85" t="n">
        <v>0.725694444444444</v>
      </c>
      <c r="L1701" s="86"/>
      <c r="M1701" s="59" t="s">
        <v>1130</v>
      </c>
      <c r="N1701" s="0" t="s">
        <v>4413</v>
      </c>
    </row>
    <row r="1702" customFormat="false" ht="15" hidden="false" customHeight="false" outlineLevel="0" collapsed="false">
      <c r="A1702" s="32" t="n">
        <v>44604</v>
      </c>
      <c r="B1702" s="9" t="s">
        <v>68</v>
      </c>
      <c r="C1702" s="164" t="n">
        <v>450</v>
      </c>
      <c r="D1702" s="144" t="s">
        <v>69</v>
      </c>
      <c r="E1702" s="73" t="s">
        <v>70</v>
      </c>
      <c r="F1702" s="75" t="s">
        <v>71</v>
      </c>
      <c r="G1702" s="75" t="s">
        <v>113</v>
      </c>
      <c r="H1702" s="75" t="s">
        <v>2313</v>
      </c>
      <c r="I1702" s="34" t="s">
        <v>80</v>
      </c>
      <c r="J1702" s="7" t="n">
        <v>0.4625</v>
      </c>
      <c r="K1702" s="7" t="n">
        <v>0.4875</v>
      </c>
      <c r="L1702" s="77"/>
      <c r="M1702" s="37" t="s">
        <v>74</v>
      </c>
      <c r="N1702" s="0" t="s">
        <v>4413</v>
      </c>
    </row>
    <row r="1703" customFormat="false" ht="15" hidden="false" customHeight="false" outlineLevel="0" collapsed="false">
      <c r="A1703" s="32" t="n">
        <v>44606</v>
      </c>
      <c r="B1703" s="9" t="s">
        <v>5911</v>
      </c>
      <c r="C1703" s="156" t="n">
        <v>300</v>
      </c>
      <c r="D1703" s="137" t="s">
        <v>104</v>
      </c>
      <c r="E1703" s="73"/>
      <c r="F1703" s="75"/>
      <c r="G1703" s="75" t="s">
        <v>159</v>
      </c>
      <c r="H1703" s="75" t="s">
        <v>2313</v>
      </c>
      <c r="I1703" s="34" t="s">
        <v>80</v>
      </c>
      <c r="J1703" s="7" t="n">
        <v>0.603472222222222</v>
      </c>
      <c r="K1703" s="7" t="n">
        <v>0.61875</v>
      </c>
      <c r="L1703" s="77"/>
      <c r="M1703" s="37" t="s">
        <v>5912</v>
      </c>
    </row>
    <row r="1704" customFormat="false" ht="15" hidden="false" customHeight="false" outlineLevel="0" collapsed="false">
      <c r="A1704" s="70" t="n">
        <v>44606</v>
      </c>
      <c r="B1704" s="9" t="s">
        <v>5913</v>
      </c>
      <c r="C1704" s="156" t="n">
        <v>400</v>
      </c>
      <c r="D1704" s="137" t="s">
        <v>104</v>
      </c>
      <c r="E1704" s="73"/>
      <c r="F1704" s="75"/>
      <c r="G1704" s="75" t="s">
        <v>113</v>
      </c>
      <c r="H1704" s="75" t="s">
        <v>2313</v>
      </c>
      <c r="I1704" s="104" t="s">
        <v>80</v>
      </c>
      <c r="J1704" s="7" t="n">
        <v>0.676388888888889</v>
      </c>
      <c r="K1704" s="7" t="n">
        <v>0.683333333333333</v>
      </c>
      <c r="L1704" s="77"/>
      <c r="M1704" s="78" t="s">
        <v>5914</v>
      </c>
    </row>
    <row r="1705" customFormat="false" ht="15" hidden="false" customHeight="false" outlineLevel="0" collapsed="false">
      <c r="A1705" s="32" t="n">
        <v>44607</v>
      </c>
      <c r="B1705" s="9" t="s">
        <v>5916</v>
      </c>
      <c r="C1705" s="33" t="n">
        <v>300</v>
      </c>
      <c r="D1705" s="72" t="s">
        <v>821</v>
      </c>
      <c r="E1705" s="73" t="s">
        <v>5917</v>
      </c>
      <c r="F1705" s="75" t="s">
        <v>233</v>
      </c>
      <c r="G1705" s="75" t="s">
        <v>183</v>
      </c>
      <c r="H1705" s="75" t="s">
        <v>2313</v>
      </c>
      <c r="I1705" s="34" t="s">
        <v>72</v>
      </c>
      <c r="J1705" s="7" t="n">
        <v>0.513194444444444</v>
      </c>
      <c r="K1705" s="7" t="n">
        <v>0.513194444444444</v>
      </c>
      <c r="L1705" s="77"/>
      <c r="M1705" s="37" t="s">
        <v>5918</v>
      </c>
    </row>
    <row r="1706" customFormat="false" ht="15" hidden="false" customHeight="false" outlineLevel="0" collapsed="false">
      <c r="A1706" s="32" t="n">
        <v>44608</v>
      </c>
      <c r="B1706" s="9" t="s">
        <v>5920</v>
      </c>
      <c r="C1706" s="157" t="n">
        <v>450</v>
      </c>
      <c r="D1706" s="153" t="s">
        <v>104</v>
      </c>
      <c r="E1706" s="73"/>
      <c r="F1706" s="75"/>
      <c r="G1706" s="75" t="s">
        <v>314</v>
      </c>
      <c r="H1706" s="75" t="s">
        <v>2313</v>
      </c>
      <c r="I1706" s="34" t="s">
        <v>80</v>
      </c>
      <c r="J1706" s="7" t="n">
        <v>0.338888888888889</v>
      </c>
      <c r="K1706" s="7" t="n">
        <v>0.361111111111111</v>
      </c>
      <c r="L1706" s="77"/>
      <c r="M1706" s="37" t="s">
        <v>5921</v>
      </c>
    </row>
    <row r="1707" customFormat="false" ht="15" hidden="false" customHeight="false" outlineLevel="0" collapsed="false">
      <c r="A1707" s="32" t="n">
        <v>44608</v>
      </c>
      <c r="B1707" s="9" t="s">
        <v>204</v>
      </c>
      <c r="C1707" s="157" t="n">
        <v>450</v>
      </c>
      <c r="D1707" s="153" t="s">
        <v>104</v>
      </c>
      <c r="E1707" s="73" t="s">
        <v>205</v>
      </c>
      <c r="F1707" s="75" t="s">
        <v>204</v>
      </c>
      <c r="G1707" s="75" t="s">
        <v>79</v>
      </c>
      <c r="H1707" s="75" t="s">
        <v>2313</v>
      </c>
      <c r="I1707" s="34" t="s">
        <v>80</v>
      </c>
      <c r="J1707" s="7" t="n">
        <v>0.719444444444444</v>
      </c>
      <c r="K1707" s="7" t="n">
        <v>0.754166666666667</v>
      </c>
      <c r="L1707" s="77"/>
      <c r="M1707" s="37" t="s">
        <v>207</v>
      </c>
    </row>
    <row r="1708" customFormat="false" ht="15" hidden="false" customHeight="false" outlineLevel="0" collapsed="false">
      <c r="A1708" s="32" t="n">
        <v>44609</v>
      </c>
      <c r="B1708" s="9" t="s">
        <v>5922</v>
      </c>
      <c r="C1708" s="156" t="n">
        <v>380</v>
      </c>
      <c r="D1708" s="137" t="s">
        <v>821</v>
      </c>
      <c r="E1708" s="73" t="s">
        <v>5923</v>
      </c>
      <c r="F1708" s="75" t="s">
        <v>5924</v>
      </c>
      <c r="G1708" s="75" t="s">
        <v>113</v>
      </c>
      <c r="H1708" s="75" t="s">
        <v>2313</v>
      </c>
      <c r="I1708" s="34" t="s">
        <v>80</v>
      </c>
      <c r="J1708" s="7" t="n">
        <v>0.377777777777778</v>
      </c>
      <c r="K1708" s="7" t="n">
        <v>0.4125</v>
      </c>
      <c r="L1708" s="77"/>
      <c r="M1708" s="37" t="s">
        <v>5925</v>
      </c>
    </row>
    <row r="1709" customFormat="false" ht="15" hidden="false" customHeight="false" outlineLevel="0" collapsed="false">
      <c r="A1709" s="32" t="n">
        <v>44609</v>
      </c>
      <c r="B1709" s="9" t="s">
        <v>5926</v>
      </c>
      <c r="C1709" s="156" t="n">
        <v>320</v>
      </c>
      <c r="D1709" s="137" t="s">
        <v>821</v>
      </c>
      <c r="E1709" s="73" t="s">
        <v>5927</v>
      </c>
      <c r="F1709" s="75" t="s">
        <v>5928</v>
      </c>
      <c r="G1709" s="75" t="s">
        <v>159</v>
      </c>
      <c r="H1709" s="75" t="s">
        <v>2313</v>
      </c>
      <c r="I1709" s="34" t="s">
        <v>80</v>
      </c>
      <c r="J1709" s="7" t="n">
        <v>0.427083333333333</v>
      </c>
      <c r="K1709" s="7" t="n">
        <v>0.486805555555556</v>
      </c>
      <c r="L1709" s="77"/>
      <c r="M1709" s="37" t="s">
        <v>5929</v>
      </c>
    </row>
    <row r="1710" customFormat="false" ht="15" hidden="false" customHeight="false" outlineLevel="0" collapsed="false">
      <c r="A1710" s="32" t="n">
        <v>44609</v>
      </c>
      <c r="B1710" s="9" t="s">
        <v>5930</v>
      </c>
      <c r="C1710" s="157" t="n">
        <v>300</v>
      </c>
      <c r="D1710" s="153" t="s">
        <v>821</v>
      </c>
      <c r="E1710" s="73" t="s">
        <v>5931</v>
      </c>
      <c r="F1710" s="75" t="s">
        <v>5932</v>
      </c>
      <c r="G1710" s="75" t="s">
        <v>100</v>
      </c>
      <c r="H1710" s="75" t="s">
        <v>2313</v>
      </c>
      <c r="I1710" s="34" t="s">
        <v>80</v>
      </c>
      <c r="J1710" s="7" t="n">
        <v>0.581944444444444</v>
      </c>
      <c r="K1710" s="7" t="n">
        <v>0.590277777777778</v>
      </c>
      <c r="L1710" s="77"/>
      <c r="M1710" s="37" t="s">
        <v>5933</v>
      </c>
      <c r="N1710" s="0" t="s">
        <v>4413</v>
      </c>
    </row>
    <row r="1711" customFormat="false" ht="15" hidden="false" customHeight="false" outlineLevel="0" collapsed="false">
      <c r="A1711" s="32" t="n">
        <v>44609</v>
      </c>
      <c r="B1711" s="9" t="s">
        <v>5934</v>
      </c>
      <c r="C1711" s="156" t="n">
        <v>350</v>
      </c>
      <c r="D1711" s="137" t="s">
        <v>821</v>
      </c>
      <c r="E1711" s="73" t="s">
        <v>5935</v>
      </c>
      <c r="F1711" s="75" t="s">
        <v>5936</v>
      </c>
      <c r="G1711" s="75" t="s">
        <v>100</v>
      </c>
      <c r="H1711" s="75" t="s">
        <v>2313</v>
      </c>
      <c r="I1711" s="34" t="s">
        <v>80</v>
      </c>
      <c r="J1711" s="7" t="n">
        <v>0.605555555555555</v>
      </c>
      <c r="K1711" s="7" t="n">
        <v>0.609027777777778</v>
      </c>
      <c r="L1711" s="77"/>
      <c r="M1711" s="37" t="s">
        <v>5937</v>
      </c>
    </row>
    <row r="1712" customFormat="false" ht="15" hidden="false" customHeight="false" outlineLevel="0" collapsed="false">
      <c r="A1712" s="32" t="n">
        <v>44609</v>
      </c>
      <c r="B1712" s="9" t="s">
        <v>5938</v>
      </c>
      <c r="C1712" s="156" t="n">
        <v>515</v>
      </c>
      <c r="D1712" s="137" t="s">
        <v>821</v>
      </c>
      <c r="E1712" s="73" t="s">
        <v>5939</v>
      </c>
      <c r="F1712" s="75" t="s">
        <v>5940</v>
      </c>
      <c r="G1712" s="75" t="s">
        <v>113</v>
      </c>
      <c r="H1712" s="75" t="s">
        <v>2313</v>
      </c>
      <c r="I1712" s="34" t="s">
        <v>80</v>
      </c>
      <c r="J1712" s="7" t="n">
        <v>0.647916666666667</v>
      </c>
      <c r="K1712" s="7" t="n">
        <v>0.674305555555556</v>
      </c>
      <c r="L1712" s="77"/>
      <c r="M1712" s="37" t="s">
        <v>5941</v>
      </c>
    </row>
    <row r="1713" customFormat="false" ht="15" hidden="false" customHeight="false" outlineLevel="0" collapsed="false">
      <c r="A1713" s="32" t="n">
        <v>44610</v>
      </c>
      <c r="B1713" s="9" t="s">
        <v>5947</v>
      </c>
      <c r="C1713" s="156" t="n">
        <v>450</v>
      </c>
      <c r="D1713" s="137" t="s">
        <v>821</v>
      </c>
      <c r="E1713" s="73" t="s">
        <v>5948</v>
      </c>
      <c r="F1713" s="75" t="s">
        <v>5949</v>
      </c>
      <c r="G1713" s="75" t="s">
        <v>228</v>
      </c>
      <c r="H1713" s="75" t="s">
        <v>2313</v>
      </c>
      <c r="I1713" s="34" t="s">
        <v>72</v>
      </c>
      <c r="J1713" s="7" t="n">
        <v>0.704166666666667</v>
      </c>
      <c r="K1713" s="7" t="n">
        <v>0.704166666666667</v>
      </c>
      <c r="L1713" s="77"/>
      <c r="M1713" s="37" t="s">
        <v>5950</v>
      </c>
    </row>
    <row r="1714" customFormat="false" ht="15" hidden="false" customHeight="false" outlineLevel="0" collapsed="false">
      <c r="A1714" s="32" t="n">
        <v>44614</v>
      </c>
      <c r="B1714" s="9" t="s">
        <v>5951</v>
      </c>
      <c r="C1714" s="33" t="n">
        <v>350</v>
      </c>
      <c r="D1714" s="72" t="s">
        <v>821</v>
      </c>
      <c r="E1714" s="73" t="s">
        <v>5952</v>
      </c>
      <c r="F1714" s="75" t="s">
        <v>5953</v>
      </c>
      <c r="G1714" s="75" t="s">
        <v>79</v>
      </c>
      <c r="H1714" s="75" t="s">
        <v>2313</v>
      </c>
      <c r="I1714" s="34" t="s">
        <v>80</v>
      </c>
      <c r="J1714" s="7" t="n">
        <v>0.409722222222222</v>
      </c>
      <c r="K1714" s="7" t="n">
        <v>0.420833333333333</v>
      </c>
      <c r="L1714" s="77"/>
      <c r="M1714" s="37" t="s">
        <v>5954</v>
      </c>
      <c r="N1714" s="0" t="s">
        <v>2315</v>
      </c>
    </row>
    <row r="1715" customFormat="false" ht="15" hidden="false" customHeight="false" outlineLevel="0" collapsed="false">
      <c r="A1715" s="32" t="n">
        <v>44614</v>
      </c>
      <c r="B1715" s="9" t="s">
        <v>204</v>
      </c>
      <c r="C1715" s="33" t="n">
        <v>450</v>
      </c>
      <c r="D1715" s="72" t="s">
        <v>104</v>
      </c>
      <c r="E1715" s="73" t="s">
        <v>205</v>
      </c>
      <c r="F1715" s="75" t="s">
        <v>204</v>
      </c>
      <c r="G1715" s="75" t="s">
        <v>79</v>
      </c>
      <c r="H1715" s="75" t="s">
        <v>2313</v>
      </c>
      <c r="I1715" s="34" t="s">
        <v>80</v>
      </c>
      <c r="J1715" s="7" t="n">
        <v>0.440972222222222</v>
      </c>
      <c r="K1715" s="7" t="n">
        <v>0.449305555555556</v>
      </c>
      <c r="L1715" s="77"/>
      <c r="M1715" s="37" t="s">
        <v>207</v>
      </c>
    </row>
    <row r="1716" customFormat="false" ht="15" hidden="false" customHeight="false" outlineLevel="0" collapsed="false">
      <c r="A1716" s="32" t="n">
        <v>44614</v>
      </c>
      <c r="B1716" s="9" t="s">
        <v>2839</v>
      </c>
      <c r="C1716" s="156" t="n">
        <v>450</v>
      </c>
      <c r="D1716" s="137" t="s">
        <v>104</v>
      </c>
      <c r="E1716" s="73" t="s">
        <v>4141</v>
      </c>
      <c r="F1716" s="75"/>
      <c r="G1716" s="75" t="s">
        <v>131</v>
      </c>
      <c r="H1716" s="75" t="s">
        <v>2313</v>
      </c>
      <c r="I1716" s="34" t="s">
        <v>80</v>
      </c>
      <c r="J1716" s="7" t="n">
        <v>0.575694444444444</v>
      </c>
      <c r="K1716" s="7" t="n">
        <v>0.606944444444444</v>
      </c>
      <c r="L1716" s="77"/>
      <c r="M1716" s="37" t="s">
        <v>4142</v>
      </c>
    </row>
    <row r="1717" customFormat="false" ht="15" hidden="false" customHeight="false" outlineLevel="0" collapsed="false">
      <c r="A1717" s="32" t="n">
        <v>44616</v>
      </c>
      <c r="B1717" s="9" t="s">
        <v>5955</v>
      </c>
      <c r="C1717" s="156" t="n">
        <v>400</v>
      </c>
      <c r="D1717" s="137" t="s">
        <v>821</v>
      </c>
      <c r="E1717" s="73" t="s">
        <v>5956</v>
      </c>
      <c r="F1717" s="75" t="s">
        <v>5957</v>
      </c>
      <c r="G1717" s="75" t="s">
        <v>79</v>
      </c>
      <c r="H1717" s="75" t="s">
        <v>2313</v>
      </c>
      <c r="I1717" s="34" t="s">
        <v>80</v>
      </c>
      <c r="J1717" s="7" t="n">
        <v>0.607638888888889</v>
      </c>
      <c r="K1717" s="7" t="n">
        <v>0.639583333333333</v>
      </c>
      <c r="L1717" s="77"/>
      <c r="M1717" s="37" t="s">
        <v>5958</v>
      </c>
    </row>
    <row r="1718" customFormat="false" ht="15" hidden="false" customHeight="false" outlineLevel="0" collapsed="false">
      <c r="A1718" s="32" t="n">
        <v>44616</v>
      </c>
      <c r="B1718" s="9" t="s">
        <v>5959</v>
      </c>
      <c r="C1718" s="33" t="n">
        <v>340</v>
      </c>
      <c r="D1718" s="72" t="s">
        <v>821</v>
      </c>
      <c r="E1718" s="73" t="s">
        <v>5960</v>
      </c>
      <c r="F1718" s="75" t="s">
        <v>5961</v>
      </c>
      <c r="G1718" s="75" t="s">
        <v>100</v>
      </c>
      <c r="H1718" s="75" t="s">
        <v>2313</v>
      </c>
      <c r="I1718" s="34" t="s">
        <v>72</v>
      </c>
      <c r="J1718" s="7" t="n">
        <v>0.666666666666667</v>
      </c>
      <c r="K1718" s="7" t="n">
        <v>0.666666666666667</v>
      </c>
      <c r="L1718" s="77"/>
      <c r="M1718" s="37" t="s">
        <v>5962</v>
      </c>
    </row>
    <row r="1719" customFormat="false" ht="15" hidden="false" customHeight="false" outlineLevel="0" collapsed="false">
      <c r="A1719" s="32" t="n">
        <v>44616</v>
      </c>
      <c r="B1719" s="9" t="s">
        <v>4451</v>
      </c>
      <c r="C1719" s="156" t="n">
        <v>350</v>
      </c>
      <c r="D1719" s="137" t="s">
        <v>821</v>
      </c>
      <c r="E1719" s="73" t="s">
        <v>4452</v>
      </c>
      <c r="F1719" s="75" t="s">
        <v>4453</v>
      </c>
      <c r="G1719" s="75" t="s">
        <v>314</v>
      </c>
      <c r="H1719" s="75" t="s">
        <v>2313</v>
      </c>
      <c r="I1719" s="34" t="s">
        <v>72</v>
      </c>
      <c r="J1719" s="7" t="n">
        <v>0.666666666666667</v>
      </c>
      <c r="K1719" s="7" t="n">
        <v>0.666666666666667</v>
      </c>
      <c r="L1719" s="77"/>
      <c r="M1719" s="37" t="s">
        <v>4454</v>
      </c>
    </row>
    <row r="1720" customFormat="false" ht="15" hidden="false" customHeight="false" outlineLevel="0" collapsed="false">
      <c r="A1720" s="87" t="n">
        <v>44617</v>
      </c>
      <c r="B1720" s="48" t="s">
        <v>204</v>
      </c>
      <c r="C1720" s="97" t="n">
        <v>450</v>
      </c>
      <c r="D1720" s="50" t="s">
        <v>104</v>
      </c>
      <c r="E1720" s="51" t="s">
        <v>205</v>
      </c>
      <c r="F1720" s="54" t="s">
        <v>204</v>
      </c>
      <c r="G1720" s="54" t="s">
        <v>79</v>
      </c>
      <c r="H1720" s="54" t="s">
        <v>2313</v>
      </c>
      <c r="I1720" s="151" t="s">
        <v>80</v>
      </c>
      <c r="J1720" s="57" t="n">
        <v>0.363194444444444</v>
      </c>
      <c r="K1720" s="57" t="n">
        <v>0.393055555555556</v>
      </c>
      <c r="L1720" s="58"/>
      <c r="M1720" s="98" t="s">
        <v>207</v>
      </c>
    </row>
    <row r="1721" customFormat="false" ht="15" hidden="false" customHeight="false" outlineLevel="0" collapsed="false">
      <c r="A1721" s="32" t="n">
        <v>44618</v>
      </c>
      <c r="B1721" s="9" t="s">
        <v>5964</v>
      </c>
      <c r="C1721" s="156" t="n">
        <v>400</v>
      </c>
      <c r="D1721" s="137" t="s">
        <v>821</v>
      </c>
      <c r="E1721" s="73" t="s">
        <v>5965</v>
      </c>
      <c r="F1721" s="75" t="s">
        <v>233</v>
      </c>
      <c r="G1721" s="75" t="s">
        <v>79</v>
      </c>
      <c r="H1721" s="75" t="s">
        <v>2313</v>
      </c>
      <c r="I1721" s="34" t="s">
        <v>80</v>
      </c>
      <c r="J1721" s="7" t="n">
        <v>0.496527777777778</v>
      </c>
      <c r="K1721" s="7" t="n">
        <v>0.511111111111111</v>
      </c>
      <c r="L1721" s="77"/>
      <c r="M1721" s="37" t="s">
        <v>5966</v>
      </c>
    </row>
    <row r="1722" customFormat="false" ht="15" hidden="false" customHeight="false" outlineLevel="0" collapsed="false">
      <c r="A1722" s="32" t="n">
        <v>44618</v>
      </c>
      <c r="B1722" s="9" t="s">
        <v>5967</v>
      </c>
      <c r="C1722" s="156" t="n">
        <v>350</v>
      </c>
      <c r="D1722" s="137" t="s">
        <v>821</v>
      </c>
      <c r="E1722" s="73" t="s">
        <v>5968</v>
      </c>
      <c r="F1722" s="75" t="s">
        <v>5969</v>
      </c>
      <c r="G1722" s="75" t="s">
        <v>187</v>
      </c>
      <c r="H1722" s="75" t="s">
        <v>2313</v>
      </c>
      <c r="I1722" s="34" t="s">
        <v>80</v>
      </c>
      <c r="J1722" s="7" t="n">
        <v>0.631944444444444</v>
      </c>
      <c r="K1722" s="7" t="n">
        <v>0.65625</v>
      </c>
      <c r="L1722" s="77"/>
      <c r="M1722" s="37" t="s">
        <v>5970</v>
      </c>
    </row>
    <row r="1723" customFormat="false" ht="15" hidden="false" customHeight="false" outlineLevel="0" collapsed="false">
      <c r="A1723" s="32" t="n">
        <v>44618</v>
      </c>
      <c r="B1723" s="9" t="s">
        <v>5971</v>
      </c>
      <c r="C1723" s="156" t="n">
        <v>400</v>
      </c>
      <c r="D1723" s="137" t="s">
        <v>821</v>
      </c>
      <c r="E1723" s="73" t="s">
        <v>5972</v>
      </c>
      <c r="F1723" s="75" t="s">
        <v>5973</v>
      </c>
      <c r="G1723" s="75" t="s">
        <v>314</v>
      </c>
      <c r="H1723" s="75" t="s">
        <v>2313</v>
      </c>
      <c r="I1723" s="34" t="s">
        <v>80</v>
      </c>
      <c r="J1723" s="7" t="n">
        <v>0.683333333333333</v>
      </c>
      <c r="K1723" s="7" t="n">
        <v>0.709722222222222</v>
      </c>
      <c r="L1723" s="77"/>
      <c r="M1723" s="37" t="s">
        <v>5974</v>
      </c>
    </row>
    <row r="1724" customFormat="false" ht="15" hidden="false" customHeight="false" outlineLevel="0" collapsed="false">
      <c r="A1724" s="32" t="n">
        <v>44618</v>
      </c>
      <c r="B1724" s="9" t="s">
        <v>204</v>
      </c>
      <c r="C1724" s="156" t="n">
        <v>225</v>
      </c>
      <c r="D1724" s="137" t="s">
        <v>104</v>
      </c>
      <c r="E1724" s="73" t="s">
        <v>205</v>
      </c>
      <c r="F1724" s="75" t="s">
        <v>204</v>
      </c>
      <c r="G1724" s="75" t="s">
        <v>79</v>
      </c>
      <c r="H1724" s="75" t="s">
        <v>2313</v>
      </c>
      <c r="I1724" s="34" t="s">
        <v>80</v>
      </c>
      <c r="J1724" s="7" t="n">
        <v>0.547222222222222</v>
      </c>
      <c r="K1724" s="7" t="n">
        <v>0.553472222222222</v>
      </c>
      <c r="L1724" s="77"/>
      <c r="M1724" s="37" t="s">
        <v>207</v>
      </c>
    </row>
    <row r="1725" customFormat="false" ht="15" hidden="false" customHeight="false" outlineLevel="0" collapsed="false">
      <c r="A1725" s="32" t="n">
        <v>44619</v>
      </c>
      <c r="B1725" s="9" t="s">
        <v>5977</v>
      </c>
      <c r="C1725" s="156" t="n">
        <v>750</v>
      </c>
      <c r="D1725" s="137" t="s">
        <v>104</v>
      </c>
      <c r="E1725" s="73"/>
      <c r="F1725" s="75" t="s">
        <v>5978</v>
      </c>
      <c r="G1725" s="75" t="s">
        <v>183</v>
      </c>
      <c r="H1725" s="75" t="s">
        <v>2313</v>
      </c>
      <c r="I1725" s="34" t="s">
        <v>80</v>
      </c>
      <c r="J1725" s="7" t="n">
        <v>0.183333333333333</v>
      </c>
      <c r="K1725" s="7" t="n">
        <v>0.197916666666667</v>
      </c>
      <c r="L1725" s="77"/>
      <c r="M1725" s="37" t="s">
        <v>5979</v>
      </c>
    </row>
    <row r="1726" customFormat="false" ht="15" hidden="false" customHeight="false" outlineLevel="0" collapsed="false">
      <c r="A1726" s="87" t="n">
        <v>44620</v>
      </c>
      <c r="B1726" s="48" t="s">
        <v>2609</v>
      </c>
      <c r="C1726" s="97" t="n">
        <v>450</v>
      </c>
      <c r="D1726" s="50" t="s">
        <v>104</v>
      </c>
      <c r="E1726" s="51" t="s">
        <v>2610</v>
      </c>
      <c r="F1726" s="54" t="s">
        <v>2609</v>
      </c>
      <c r="G1726" s="54" t="s">
        <v>187</v>
      </c>
      <c r="H1726" s="54"/>
      <c r="I1726" s="151" t="s">
        <v>80</v>
      </c>
      <c r="J1726" s="57" t="n">
        <v>0.74375</v>
      </c>
      <c r="K1726" s="57" t="n">
        <v>0.770833333333333</v>
      </c>
      <c r="L1726" s="58"/>
      <c r="M1726" s="98" t="s">
        <v>2611</v>
      </c>
      <c r="N1726" s="0" t="s">
        <v>5919</v>
      </c>
    </row>
    <row r="1727" customFormat="false" ht="15" hidden="false" customHeight="false" outlineLevel="0" collapsed="false">
      <c r="A1727" s="32" t="n">
        <v>44623</v>
      </c>
      <c r="B1727" s="9" t="s">
        <v>5982</v>
      </c>
      <c r="C1727" s="156" t="n">
        <v>300</v>
      </c>
      <c r="D1727" s="137" t="s">
        <v>821</v>
      </c>
      <c r="E1727" s="73" t="s">
        <v>5983</v>
      </c>
      <c r="F1727" s="75" t="s">
        <v>233</v>
      </c>
      <c r="G1727" s="75" t="s">
        <v>159</v>
      </c>
      <c r="H1727" s="75" t="s">
        <v>2313</v>
      </c>
      <c r="I1727" s="34" t="s">
        <v>72</v>
      </c>
      <c r="J1727" s="7" t="n">
        <v>0.905555555555556</v>
      </c>
      <c r="K1727" s="7" t="n">
        <v>0.905555555555556</v>
      </c>
      <c r="L1727" s="77"/>
      <c r="M1727" s="37" t="s">
        <v>5984</v>
      </c>
    </row>
    <row r="1728" customFormat="false" ht="15" hidden="false" customHeight="false" outlineLevel="0" collapsed="false">
      <c r="A1728" s="32" t="n">
        <v>44623</v>
      </c>
      <c r="B1728" s="9" t="s">
        <v>5985</v>
      </c>
      <c r="C1728" s="156" t="n">
        <v>400</v>
      </c>
      <c r="D1728" s="137" t="s">
        <v>104</v>
      </c>
      <c r="E1728" s="73"/>
      <c r="F1728" s="75"/>
      <c r="G1728" s="75" t="s">
        <v>79</v>
      </c>
      <c r="H1728" s="75" t="s">
        <v>2313</v>
      </c>
      <c r="I1728" s="34" t="s">
        <v>80</v>
      </c>
      <c r="J1728" s="7" t="n">
        <v>0.728472222222222</v>
      </c>
      <c r="K1728" s="7" t="n">
        <v>0.771527777777778</v>
      </c>
      <c r="L1728" s="77"/>
      <c r="M1728" s="37" t="s">
        <v>5986</v>
      </c>
    </row>
    <row r="1729" customFormat="false" ht="15" hidden="false" customHeight="false" outlineLevel="0" collapsed="false">
      <c r="A1729" s="32" t="n">
        <v>44623</v>
      </c>
      <c r="B1729" s="9" t="s">
        <v>204</v>
      </c>
      <c r="C1729" s="33" t="n">
        <v>225</v>
      </c>
      <c r="D1729" s="72" t="s">
        <v>104</v>
      </c>
      <c r="E1729" s="73" t="s">
        <v>205</v>
      </c>
      <c r="F1729" s="75" t="s">
        <v>204</v>
      </c>
      <c r="G1729" s="75" t="s">
        <v>79</v>
      </c>
      <c r="H1729" s="75" t="s">
        <v>2313</v>
      </c>
      <c r="I1729" s="34" t="s">
        <v>80</v>
      </c>
      <c r="J1729" s="7" t="n">
        <v>0.807638888888889</v>
      </c>
      <c r="K1729" s="7" t="n">
        <v>0.811111111111111</v>
      </c>
      <c r="L1729" s="77"/>
      <c r="M1729" s="37" t="s">
        <v>207</v>
      </c>
    </row>
    <row r="1730" customFormat="false" ht="15" hidden="false" customHeight="false" outlineLevel="0" collapsed="false">
      <c r="A1730" s="32" t="n">
        <v>44625</v>
      </c>
      <c r="B1730" s="9" t="s">
        <v>5793</v>
      </c>
      <c r="C1730" s="33" t="n">
        <v>500</v>
      </c>
      <c r="D1730" s="72" t="s">
        <v>821</v>
      </c>
      <c r="E1730" s="73" t="s">
        <v>5794</v>
      </c>
      <c r="F1730" s="75" t="s">
        <v>5795</v>
      </c>
      <c r="G1730" s="75" t="s">
        <v>79</v>
      </c>
      <c r="H1730" s="75" t="s">
        <v>2313</v>
      </c>
      <c r="I1730" s="34" t="s">
        <v>80</v>
      </c>
      <c r="J1730" s="7" t="n">
        <v>0.399305555555556</v>
      </c>
      <c r="K1730" s="7" t="n">
        <v>0.414583333333333</v>
      </c>
      <c r="L1730" s="77"/>
      <c r="M1730" s="37" t="s">
        <v>5796</v>
      </c>
    </row>
    <row r="1731" customFormat="false" ht="15" hidden="false" customHeight="false" outlineLevel="0" collapsed="false">
      <c r="A1731" s="32" t="n">
        <v>44625</v>
      </c>
      <c r="B1731" s="9" t="s">
        <v>5987</v>
      </c>
      <c r="C1731" s="33" t="n">
        <v>350</v>
      </c>
      <c r="D1731" s="72" t="s">
        <v>821</v>
      </c>
      <c r="E1731" s="73" t="s">
        <v>5988</v>
      </c>
      <c r="F1731" s="75" t="s">
        <v>233</v>
      </c>
      <c r="G1731" s="75" t="s">
        <v>100</v>
      </c>
      <c r="H1731" s="75" t="s">
        <v>2313</v>
      </c>
      <c r="I1731" s="34" t="s">
        <v>80</v>
      </c>
      <c r="J1731" s="7" t="n">
        <v>0.431944444444444</v>
      </c>
      <c r="K1731" s="7" t="n">
        <v>0.475694444444444</v>
      </c>
      <c r="L1731" s="77"/>
      <c r="M1731" s="37" t="s">
        <v>5989</v>
      </c>
    </row>
    <row r="1732" customFormat="false" ht="15" hidden="false" customHeight="false" outlineLevel="0" collapsed="false">
      <c r="A1732" s="32" t="n">
        <v>44625</v>
      </c>
      <c r="B1732" s="9" t="s">
        <v>2386</v>
      </c>
      <c r="C1732" s="33" t="n">
        <v>300</v>
      </c>
      <c r="D1732" s="72" t="s">
        <v>104</v>
      </c>
      <c r="E1732" s="73"/>
      <c r="F1732" s="75"/>
      <c r="G1732" s="75" t="s">
        <v>79</v>
      </c>
      <c r="H1732" s="75" t="s">
        <v>2313</v>
      </c>
      <c r="I1732" s="34" t="s">
        <v>80</v>
      </c>
      <c r="J1732" s="7" t="n">
        <v>0.298611111111111</v>
      </c>
      <c r="K1732" s="7" t="n">
        <v>0.30625</v>
      </c>
      <c r="L1732" s="77"/>
      <c r="M1732" s="37" t="s">
        <v>5990</v>
      </c>
    </row>
    <row r="1733" customFormat="false" ht="15" hidden="false" customHeight="false" outlineLevel="0" collapsed="false">
      <c r="A1733" s="32" t="n">
        <v>44625</v>
      </c>
      <c r="B1733" s="9" t="s">
        <v>5992</v>
      </c>
      <c r="C1733" s="33" t="n">
        <v>300</v>
      </c>
      <c r="D1733" s="72" t="s">
        <v>104</v>
      </c>
      <c r="E1733" s="73"/>
      <c r="F1733" s="75"/>
      <c r="G1733" s="75" t="s">
        <v>159</v>
      </c>
      <c r="H1733" s="75" t="s">
        <v>2313</v>
      </c>
      <c r="I1733" s="34" t="s">
        <v>80</v>
      </c>
      <c r="J1733" s="7" t="n">
        <v>0.5625</v>
      </c>
      <c r="K1733" s="7" t="n">
        <v>0.591666666666667</v>
      </c>
      <c r="L1733" s="77"/>
      <c r="M1733" s="37" t="s">
        <v>5993</v>
      </c>
      <c r="N1733" s="0" t="s">
        <v>5942</v>
      </c>
    </row>
    <row r="1734" customFormat="false" ht="15" hidden="false" customHeight="false" outlineLevel="0" collapsed="false">
      <c r="A1734" s="87" t="n">
        <v>44625</v>
      </c>
      <c r="B1734" s="48" t="s">
        <v>5994</v>
      </c>
      <c r="C1734" s="97" t="n">
        <v>350</v>
      </c>
      <c r="D1734" s="50" t="s">
        <v>104</v>
      </c>
      <c r="E1734" s="51"/>
      <c r="F1734" s="54"/>
      <c r="G1734" s="54" t="s">
        <v>314</v>
      </c>
      <c r="H1734" s="54" t="s">
        <v>2313</v>
      </c>
      <c r="I1734" s="151" t="s">
        <v>80</v>
      </c>
      <c r="J1734" s="57" t="n">
        <v>0.613888888888889</v>
      </c>
      <c r="K1734" s="57" t="n">
        <v>0.634722222222222</v>
      </c>
      <c r="L1734" s="58"/>
      <c r="M1734" s="98" t="s">
        <v>5995</v>
      </c>
    </row>
    <row r="1735" customFormat="false" ht="15" hidden="false" customHeight="false" outlineLevel="0" collapsed="false">
      <c r="A1735" s="32" t="n">
        <v>44625</v>
      </c>
      <c r="B1735" s="9" t="s">
        <v>5996</v>
      </c>
      <c r="C1735" s="33" t="n">
        <v>300</v>
      </c>
      <c r="D1735" s="72" t="s">
        <v>104</v>
      </c>
      <c r="E1735" s="73"/>
      <c r="F1735" s="75"/>
      <c r="G1735" s="75" t="s">
        <v>159</v>
      </c>
      <c r="H1735" s="75" t="s">
        <v>2313</v>
      </c>
      <c r="I1735" s="34" t="s">
        <v>80</v>
      </c>
      <c r="J1735" s="7" t="n">
        <v>0.666666666666667</v>
      </c>
      <c r="K1735" s="7" t="n">
        <v>0.690277777777778</v>
      </c>
      <c r="L1735" s="77"/>
      <c r="M1735" s="37" t="s">
        <v>5997</v>
      </c>
    </row>
    <row r="1736" customFormat="false" ht="15" hidden="false" customHeight="false" outlineLevel="0" collapsed="false">
      <c r="A1736" s="32" t="n">
        <v>44627</v>
      </c>
      <c r="B1736" s="9" t="s">
        <v>6000</v>
      </c>
      <c r="C1736" s="156" t="n">
        <v>350</v>
      </c>
      <c r="D1736" s="137" t="s">
        <v>821</v>
      </c>
      <c r="E1736" s="73" t="s">
        <v>6001</v>
      </c>
      <c r="F1736" s="75" t="s">
        <v>6002</v>
      </c>
      <c r="G1736" s="75" t="s">
        <v>159</v>
      </c>
      <c r="H1736" s="75" t="s">
        <v>2313</v>
      </c>
      <c r="I1736" s="34" t="s">
        <v>80</v>
      </c>
      <c r="J1736" s="7" t="n">
        <v>0.329861111111111</v>
      </c>
      <c r="K1736" s="7" t="n">
        <v>0.35</v>
      </c>
      <c r="L1736" s="77"/>
      <c r="M1736" s="37" t="s">
        <v>6003</v>
      </c>
    </row>
    <row r="1737" customFormat="false" ht="15" hidden="false" customHeight="false" outlineLevel="0" collapsed="false">
      <c r="A1737" s="32" t="n">
        <v>44627</v>
      </c>
      <c r="B1737" s="9" t="s">
        <v>6004</v>
      </c>
      <c r="C1737" s="156" t="n">
        <v>450</v>
      </c>
      <c r="D1737" s="137" t="s">
        <v>104</v>
      </c>
      <c r="E1737" s="73"/>
      <c r="F1737" s="75"/>
      <c r="G1737" s="75" t="s">
        <v>79</v>
      </c>
      <c r="H1737" s="75" t="s">
        <v>2313</v>
      </c>
      <c r="I1737" s="34" t="s">
        <v>80</v>
      </c>
      <c r="J1737" s="7" t="n">
        <v>0.395138888888889</v>
      </c>
      <c r="K1737" s="7" t="n">
        <v>0.432638888888889</v>
      </c>
      <c r="L1737" s="77"/>
      <c r="M1737" s="37" t="s">
        <v>6005</v>
      </c>
    </row>
    <row r="1738" customFormat="false" ht="15" hidden="false" customHeight="false" outlineLevel="0" collapsed="false">
      <c r="A1738" s="32" t="n">
        <v>44627</v>
      </c>
      <c r="B1738" s="9" t="s">
        <v>6004</v>
      </c>
      <c r="C1738" s="33" t="n">
        <v>450</v>
      </c>
      <c r="D1738" s="72" t="s">
        <v>104</v>
      </c>
      <c r="E1738" s="73"/>
      <c r="F1738" s="75"/>
      <c r="G1738" s="75" t="s">
        <v>79</v>
      </c>
      <c r="H1738" s="75" t="s">
        <v>2313</v>
      </c>
      <c r="I1738" s="34" t="s">
        <v>80</v>
      </c>
      <c r="J1738" s="7" t="n">
        <v>0.579861111111111</v>
      </c>
      <c r="K1738" s="7" t="n">
        <v>0.579861111111111</v>
      </c>
      <c r="L1738" s="77"/>
      <c r="M1738" s="37" t="s">
        <v>6005</v>
      </c>
    </row>
    <row r="1739" customFormat="false" ht="15" hidden="false" customHeight="false" outlineLevel="0" collapsed="false">
      <c r="A1739" s="32" t="n">
        <v>44627</v>
      </c>
      <c r="B1739" s="9" t="s">
        <v>6006</v>
      </c>
      <c r="C1739" s="33" t="n">
        <v>300</v>
      </c>
      <c r="D1739" s="72" t="s">
        <v>104</v>
      </c>
      <c r="E1739" s="73"/>
      <c r="F1739" s="75"/>
      <c r="G1739" s="75" t="s">
        <v>79</v>
      </c>
      <c r="H1739" s="75" t="s">
        <v>2313</v>
      </c>
      <c r="I1739" s="34" t="s">
        <v>80</v>
      </c>
      <c r="J1739" s="7" t="n">
        <v>0.639583333333333</v>
      </c>
      <c r="K1739" s="7" t="n">
        <v>0.651388888888889</v>
      </c>
      <c r="L1739" s="77"/>
      <c r="M1739" s="37" t="s">
        <v>6007</v>
      </c>
    </row>
    <row r="1740" customFormat="false" ht="15" hidden="false" customHeight="false" outlineLevel="0" collapsed="false">
      <c r="A1740" s="32" t="n">
        <v>44628</v>
      </c>
      <c r="B1740" s="9" t="s">
        <v>6012</v>
      </c>
      <c r="C1740" s="33" t="n">
        <v>800</v>
      </c>
      <c r="D1740" s="72" t="s">
        <v>821</v>
      </c>
      <c r="E1740" s="73" t="s">
        <v>6013</v>
      </c>
      <c r="F1740" s="75" t="s">
        <v>6014</v>
      </c>
      <c r="G1740" s="75" t="s">
        <v>79</v>
      </c>
      <c r="H1740" s="75" t="s">
        <v>2313</v>
      </c>
      <c r="I1740" s="34" t="s">
        <v>80</v>
      </c>
      <c r="J1740" s="7" t="n">
        <v>0.3375</v>
      </c>
      <c r="K1740" s="7" t="n">
        <v>0.36875</v>
      </c>
      <c r="L1740" s="77"/>
      <c r="M1740" s="37" t="s">
        <v>6015</v>
      </c>
    </row>
    <row r="1741" customFormat="false" ht="15" hidden="false" customHeight="false" outlineLevel="0" collapsed="false">
      <c r="A1741" s="32" t="n">
        <v>44628</v>
      </c>
      <c r="B1741" s="9" t="s">
        <v>6017</v>
      </c>
      <c r="C1741" s="156" t="n">
        <v>300</v>
      </c>
      <c r="D1741" s="137" t="s">
        <v>104</v>
      </c>
      <c r="E1741" s="73"/>
      <c r="F1741" s="75"/>
      <c r="G1741" s="75" t="s">
        <v>113</v>
      </c>
      <c r="H1741" s="75" t="s">
        <v>2313</v>
      </c>
      <c r="I1741" s="34" t="s">
        <v>80</v>
      </c>
      <c r="J1741" s="7" t="n">
        <v>0.486805555555556</v>
      </c>
      <c r="K1741" s="7" t="n">
        <v>0.497916666666667</v>
      </c>
      <c r="L1741" s="77"/>
      <c r="M1741" s="37" t="s">
        <v>6018</v>
      </c>
    </row>
    <row r="1742" customFormat="false" ht="15" hidden="false" customHeight="false" outlineLevel="0" collapsed="false">
      <c r="A1742" s="32" t="n">
        <v>44628</v>
      </c>
      <c r="B1742" s="9" t="s">
        <v>6019</v>
      </c>
      <c r="C1742" s="156" t="n">
        <v>300</v>
      </c>
      <c r="D1742" s="137" t="s">
        <v>104</v>
      </c>
      <c r="E1742" s="73"/>
      <c r="F1742" s="75"/>
      <c r="G1742" s="75" t="s">
        <v>79</v>
      </c>
      <c r="H1742" s="75" t="s">
        <v>2313</v>
      </c>
      <c r="I1742" s="34" t="s">
        <v>80</v>
      </c>
      <c r="J1742" s="7" t="n">
        <v>0.522222222222222</v>
      </c>
      <c r="K1742" s="7" t="n">
        <v>0.534027777777778</v>
      </c>
      <c r="L1742" s="77"/>
      <c r="M1742" s="37" t="s">
        <v>6020</v>
      </c>
    </row>
    <row r="1743" customFormat="false" ht="15" hidden="false" customHeight="false" outlineLevel="0" collapsed="false">
      <c r="A1743" s="32" t="n">
        <v>44628</v>
      </c>
      <c r="B1743" s="9" t="s">
        <v>6019</v>
      </c>
      <c r="C1743" s="156" t="n">
        <v>300</v>
      </c>
      <c r="D1743" s="137" t="s">
        <v>104</v>
      </c>
      <c r="E1743" s="73"/>
      <c r="F1743" s="75"/>
      <c r="G1743" s="75" t="s">
        <v>79</v>
      </c>
      <c r="H1743" s="75" t="s">
        <v>2313</v>
      </c>
      <c r="I1743" s="34" t="s">
        <v>80</v>
      </c>
      <c r="J1743" s="7" t="n">
        <v>0.659722222222222</v>
      </c>
      <c r="K1743" s="7" t="n">
        <v>0.690277777777778</v>
      </c>
      <c r="L1743" s="77"/>
      <c r="M1743" s="37" t="s">
        <v>6021</v>
      </c>
    </row>
    <row r="1744" customFormat="false" ht="15" hidden="false" customHeight="false" outlineLevel="0" collapsed="false">
      <c r="A1744" s="32" t="n">
        <v>44628</v>
      </c>
      <c r="B1744" s="9" t="s">
        <v>4890</v>
      </c>
      <c r="C1744" s="156" t="n">
        <v>430</v>
      </c>
      <c r="D1744" s="137" t="s">
        <v>729</v>
      </c>
      <c r="E1744" s="73" t="s">
        <v>4891</v>
      </c>
      <c r="F1744" s="75" t="s">
        <v>233</v>
      </c>
      <c r="G1744" s="75" t="s">
        <v>113</v>
      </c>
      <c r="H1744" s="75" t="s">
        <v>2313</v>
      </c>
      <c r="I1744" s="34" t="s">
        <v>72</v>
      </c>
      <c r="J1744" s="7" t="n">
        <v>0.415277777777778</v>
      </c>
      <c r="K1744" s="7" t="n">
        <v>0.422222222222222</v>
      </c>
      <c r="L1744" s="77"/>
      <c r="M1744" s="37" t="s">
        <v>4892</v>
      </c>
    </row>
    <row r="1745" customFormat="false" ht="15" hidden="false" customHeight="false" outlineLevel="0" collapsed="false">
      <c r="A1745" s="70" t="n">
        <v>44629</v>
      </c>
      <c r="B1745" s="9" t="s">
        <v>6025</v>
      </c>
      <c r="C1745" s="156" t="n">
        <v>450</v>
      </c>
      <c r="D1745" s="137" t="s">
        <v>104</v>
      </c>
      <c r="E1745" s="73"/>
      <c r="F1745" s="75"/>
      <c r="G1745" s="75" t="s">
        <v>183</v>
      </c>
      <c r="H1745" s="75" t="s">
        <v>2313</v>
      </c>
      <c r="I1745" s="104" t="s">
        <v>80</v>
      </c>
      <c r="J1745" s="7" t="n">
        <v>0.598611111111111</v>
      </c>
      <c r="K1745" s="7" t="n">
        <v>0.630555555555556</v>
      </c>
      <c r="L1745" s="77"/>
      <c r="M1745" s="78" t="s">
        <v>6026</v>
      </c>
    </row>
    <row r="1746" customFormat="false" ht="15" hidden="false" customHeight="false" outlineLevel="0" collapsed="false">
      <c r="A1746" s="32" t="n">
        <v>44629</v>
      </c>
      <c r="B1746" s="9" t="s">
        <v>68</v>
      </c>
      <c r="C1746" s="156" t="n">
        <v>450</v>
      </c>
      <c r="D1746" s="137" t="s">
        <v>69</v>
      </c>
      <c r="E1746" s="73" t="s">
        <v>70</v>
      </c>
      <c r="F1746" s="75" t="s">
        <v>6027</v>
      </c>
      <c r="G1746" s="75" t="s">
        <v>113</v>
      </c>
      <c r="H1746" s="75" t="s">
        <v>2313</v>
      </c>
      <c r="I1746" s="34" t="s">
        <v>80</v>
      </c>
      <c r="J1746" s="7" t="n">
        <v>0.344444444444444</v>
      </c>
      <c r="K1746" s="7" t="n">
        <v>0.373611111111111</v>
      </c>
      <c r="L1746" s="77"/>
      <c r="M1746" s="37" t="s">
        <v>74</v>
      </c>
    </row>
    <row r="1747" customFormat="false" ht="15" hidden="false" customHeight="false" outlineLevel="0" collapsed="false">
      <c r="A1747" s="32" t="n">
        <v>44630</v>
      </c>
      <c r="B1747" s="9" t="s">
        <v>5316</v>
      </c>
      <c r="C1747" s="156" t="n">
        <v>950</v>
      </c>
      <c r="D1747" s="137" t="s">
        <v>821</v>
      </c>
      <c r="E1747" s="73" t="s">
        <v>5317</v>
      </c>
      <c r="F1747" s="75" t="s">
        <v>5318</v>
      </c>
      <c r="G1747" s="75" t="s">
        <v>79</v>
      </c>
      <c r="H1747" s="75" t="s">
        <v>2313</v>
      </c>
      <c r="I1747" s="34" t="s">
        <v>80</v>
      </c>
      <c r="J1747" s="7" t="n">
        <v>0.640277777777778</v>
      </c>
      <c r="K1747" s="7" t="n">
        <v>0.683333333333333</v>
      </c>
      <c r="L1747" s="77"/>
      <c r="M1747" s="37" t="s">
        <v>5319</v>
      </c>
    </row>
    <row r="1748" customFormat="false" ht="15" hidden="false" customHeight="false" outlineLevel="0" collapsed="false">
      <c r="A1748" s="32" t="n">
        <v>44631</v>
      </c>
      <c r="B1748" s="9" t="s">
        <v>204</v>
      </c>
      <c r="C1748" s="156" t="n">
        <v>450</v>
      </c>
      <c r="D1748" s="137" t="s">
        <v>104</v>
      </c>
      <c r="E1748" s="73" t="s">
        <v>205</v>
      </c>
      <c r="F1748" s="75" t="s">
        <v>204</v>
      </c>
      <c r="G1748" s="75" t="s">
        <v>79</v>
      </c>
      <c r="H1748" s="75" t="s">
        <v>2313</v>
      </c>
      <c r="I1748" s="34" t="s">
        <v>80</v>
      </c>
      <c r="J1748" s="7" t="n">
        <v>0.379166666666667</v>
      </c>
      <c r="K1748" s="7" t="n">
        <v>0.4125</v>
      </c>
      <c r="L1748" s="77"/>
      <c r="M1748" s="37" t="s">
        <v>207</v>
      </c>
    </row>
    <row r="1749" customFormat="false" ht="15" hidden="false" customHeight="false" outlineLevel="0" collapsed="false">
      <c r="A1749" s="32" t="n">
        <v>44632</v>
      </c>
      <c r="B1749" s="9" t="s">
        <v>6033</v>
      </c>
      <c r="C1749" s="156" t="n">
        <v>300</v>
      </c>
      <c r="D1749" s="137" t="s">
        <v>104</v>
      </c>
      <c r="E1749" s="73"/>
      <c r="F1749" s="75"/>
      <c r="G1749" s="75" t="s">
        <v>100</v>
      </c>
      <c r="H1749" s="75" t="s">
        <v>2313</v>
      </c>
      <c r="I1749" s="34" t="s">
        <v>80</v>
      </c>
      <c r="J1749" s="7" t="n">
        <v>0.371527777777778</v>
      </c>
      <c r="K1749" s="7" t="n">
        <v>0.395833333333333</v>
      </c>
      <c r="L1749" s="77"/>
      <c r="M1749" s="37" t="s">
        <v>6034</v>
      </c>
    </row>
    <row r="1750" customFormat="false" ht="15" hidden="false" customHeight="false" outlineLevel="0" collapsed="false">
      <c r="A1750" s="47" t="n">
        <v>44632</v>
      </c>
      <c r="B1750" s="79" t="s">
        <v>6035</v>
      </c>
      <c r="C1750" s="49" t="n">
        <v>450</v>
      </c>
      <c r="D1750" s="80" t="s">
        <v>104</v>
      </c>
      <c r="E1750" s="81"/>
      <c r="F1750" s="83"/>
      <c r="G1750" s="83" t="s">
        <v>100</v>
      </c>
      <c r="H1750" s="83" t="s">
        <v>2313</v>
      </c>
      <c r="I1750" s="103" t="s">
        <v>80</v>
      </c>
      <c r="J1750" s="85" t="n">
        <v>0.440277777777778</v>
      </c>
      <c r="K1750" s="85" t="n">
        <v>0.44375</v>
      </c>
      <c r="L1750" s="86"/>
      <c r="M1750" s="59" t="s">
        <v>6036</v>
      </c>
      <c r="N1750" s="0" t="s">
        <v>5896</v>
      </c>
    </row>
    <row r="1751" customFormat="false" ht="15" hidden="false" customHeight="false" outlineLevel="0" collapsed="false">
      <c r="A1751" s="32" t="n">
        <v>44632</v>
      </c>
      <c r="B1751" s="9" t="s">
        <v>2839</v>
      </c>
      <c r="C1751" s="156" t="n">
        <v>450</v>
      </c>
      <c r="D1751" s="137" t="s">
        <v>104</v>
      </c>
      <c r="E1751" s="73" t="s">
        <v>4141</v>
      </c>
      <c r="F1751" s="75"/>
      <c r="G1751" s="75" t="s">
        <v>131</v>
      </c>
      <c r="H1751" s="75" t="s">
        <v>2313</v>
      </c>
      <c r="I1751" s="34" t="s">
        <v>80</v>
      </c>
      <c r="J1751" s="7" t="n">
        <v>0.547222222222222</v>
      </c>
      <c r="K1751" s="7" t="n">
        <v>0.574305555555555</v>
      </c>
      <c r="L1751" s="77"/>
      <c r="M1751" s="37" t="s">
        <v>4142</v>
      </c>
    </row>
    <row r="1752" customFormat="false" ht="15" hidden="false" customHeight="false" outlineLevel="0" collapsed="false">
      <c r="A1752" s="32" t="n">
        <v>44632</v>
      </c>
      <c r="B1752" s="9" t="s">
        <v>707</v>
      </c>
      <c r="C1752" s="157" t="n">
        <v>300</v>
      </c>
      <c r="D1752" s="153" t="s">
        <v>104</v>
      </c>
      <c r="E1752" s="73"/>
      <c r="F1752" s="75"/>
      <c r="G1752" s="75" t="s">
        <v>187</v>
      </c>
      <c r="H1752" s="75" t="s">
        <v>2313</v>
      </c>
      <c r="I1752" s="34" t="s">
        <v>80</v>
      </c>
      <c r="J1752" s="7" t="n">
        <v>0.654861111111111</v>
      </c>
      <c r="K1752" s="7" t="n">
        <v>0.672222222222222</v>
      </c>
      <c r="L1752" s="77"/>
      <c r="M1752" s="37" t="s">
        <v>6037</v>
      </c>
    </row>
    <row r="1753" customFormat="false" ht="15" hidden="false" customHeight="false" outlineLevel="0" collapsed="false">
      <c r="A1753" s="32" t="n">
        <v>44634</v>
      </c>
      <c r="B1753" s="9" t="s">
        <v>6040</v>
      </c>
      <c r="C1753" s="33" t="n">
        <v>350</v>
      </c>
      <c r="D1753" s="72" t="s">
        <v>821</v>
      </c>
      <c r="E1753" s="73" t="s">
        <v>6041</v>
      </c>
      <c r="F1753" s="75" t="s">
        <v>6042</v>
      </c>
      <c r="G1753" s="75" t="s">
        <v>100</v>
      </c>
      <c r="H1753" s="75" t="s">
        <v>2313</v>
      </c>
      <c r="I1753" s="34" t="s">
        <v>80</v>
      </c>
      <c r="J1753" s="7" t="n">
        <v>0.418055555555556</v>
      </c>
      <c r="K1753" s="7" t="n">
        <v>0.4625</v>
      </c>
      <c r="L1753" s="77"/>
      <c r="M1753" s="37" t="s">
        <v>6043</v>
      </c>
    </row>
    <row r="1754" customFormat="false" ht="15" hidden="false" customHeight="false" outlineLevel="0" collapsed="false">
      <c r="A1754" s="32" t="n">
        <v>44634</v>
      </c>
      <c r="B1754" s="9" t="s">
        <v>6044</v>
      </c>
      <c r="C1754" s="33" t="n">
        <v>350</v>
      </c>
      <c r="D1754" s="72" t="s">
        <v>104</v>
      </c>
      <c r="E1754" s="73"/>
      <c r="F1754" s="75"/>
      <c r="G1754" s="75" t="s">
        <v>183</v>
      </c>
      <c r="H1754" s="75"/>
      <c r="I1754" s="34" t="s">
        <v>80</v>
      </c>
      <c r="J1754" s="7" t="n">
        <v>0.381944444444444</v>
      </c>
      <c r="K1754" s="7" t="n">
        <v>0.397916666666667</v>
      </c>
      <c r="L1754" s="77"/>
      <c r="M1754" s="37" t="s">
        <v>6045</v>
      </c>
    </row>
    <row r="1755" customFormat="false" ht="15" hidden="false" customHeight="false" outlineLevel="0" collapsed="false">
      <c r="A1755" s="32" t="n">
        <v>44634</v>
      </c>
      <c r="B1755" s="9" t="s">
        <v>1089</v>
      </c>
      <c r="C1755" s="156" t="n">
        <v>350</v>
      </c>
      <c r="D1755" s="137" t="s">
        <v>104</v>
      </c>
      <c r="E1755" s="73"/>
      <c r="F1755" s="75"/>
      <c r="G1755" s="75" t="s">
        <v>131</v>
      </c>
      <c r="H1755" s="75"/>
      <c r="I1755" s="34" t="s">
        <v>80</v>
      </c>
      <c r="J1755" s="7" t="n">
        <v>0.653472222222222</v>
      </c>
      <c r="K1755" s="7" t="n">
        <v>0.684722222222222</v>
      </c>
      <c r="L1755" s="77"/>
      <c r="M1755" s="37" t="s">
        <v>6046</v>
      </c>
    </row>
    <row r="1756" customFormat="false" ht="15" hidden="false" customHeight="false" outlineLevel="0" collapsed="false">
      <c r="A1756" s="32" t="n">
        <v>44635</v>
      </c>
      <c r="B1756" s="9" t="s">
        <v>6012</v>
      </c>
      <c r="C1756" s="156" t="n">
        <v>600</v>
      </c>
      <c r="D1756" s="137" t="s">
        <v>821</v>
      </c>
      <c r="E1756" s="73" t="s">
        <v>6013</v>
      </c>
      <c r="F1756" s="75" t="s">
        <v>6014</v>
      </c>
      <c r="G1756" s="75" t="s">
        <v>79</v>
      </c>
      <c r="H1756" s="75" t="s">
        <v>2313</v>
      </c>
      <c r="I1756" s="34" t="s">
        <v>80</v>
      </c>
      <c r="J1756" s="7" t="n">
        <v>0.626388888888889</v>
      </c>
      <c r="K1756" s="7" t="n">
        <v>0.645138888888889</v>
      </c>
      <c r="L1756" s="77"/>
      <c r="M1756" s="37" t="s">
        <v>6015</v>
      </c>
    </row>
    <row r="1757" customFormat="false" ht="15" hidden="false" customHeight="false" outlineLevel="0" collapsed="false">
      <c r="A1757" s="32" t="n">
        <v>44635</v>
      </c>
      <c r="B1757" s="9" t="s">
        <v>6051</v>
      </c>
      <c r="C1757" s="156" t="n">
        <v>350</v>
      </c>
      <c r="D1757" s="137" t="s">
        <v>104</v>
      </c>
      <c r="E1757" s="73"/>
      <c r="F1757" s="75"/>
      <c r="G1757" s="75" t="s">
        <v>100</v>
      </c>
      <c r="H1757" s="75"/>
      <c r="I1757" s="34" t="s">
        <v>80</v>
      </c>
      <c r="J1757" s="7" t="n">
        <v>0.355555555555556</v>
      </c>
      <c r="K1757" s="7" t="n">
        <v>0.381944444444444</v>
      </c>
      <c r="L1757" s="77"/>
      <c r="M1757" s="37" t="s">
        <v>6052</v>
      </c>
    </row>
    <row r="1758" customFormat="false" ht="15" hidden="false" customHeight="false" outlineLevel="0" collapsed="false">
      <c r="A1758" s="87" t="n">
        <v>44635</v>
      </c>
      <c r="B1758" s="48" t="s">
        <v>5209</v>
      </c>
      <c r="C1758" s="97" t="n">
        <v>350</v>
      </c>
      <c r="D1758" s="50" t="s">
        <v>104</v>
      </c>
      <c r="E1758" s="51"/>
      <c r="F1758" s="54"/>
      <c r="G1758" s="54" t="s">
        <v>113</v>
      </c>
      <c r="H1758" s="54"/>
      <c r="I1758" s="151" t="s">
        <v>80</v>
      </c>
      <c r="J1758" s="57" t="n">
        <v>0.571527777777778</v>
      </c>
      <c r="K1758" s="57" t="n">
        <v>0.581944444444444</v>
      </c>
      <c r="L1758" s="58"/>
      <c r="M1758" s="98" t="s">
        <v>6053</v>
      </c>
      <c r="N1758" s="0" t="s">
        <v>5896</v>
      </c>
    </row>
    <row r="1759" customFormat="false" ht="15" hidden="false" customHeight="false" outlineLevel="0" collapsed="false">
      <c r="A1759" s="32" t="n">
        <v>44636</v>
      </c>
      <c r="B1759" s="9" t="s">
        <v>6057</v>
      </c>
      <c r="C1759" s="33" t="n">
        <v>1400</v>
      </c>
      <c r="D1759" s="72" t="s">
        <v>821</v>
      </c>
      <c r="E1759" s="73" t="s">
        <v>6058</v>
      </c>
      <c r="F1759" s="75" t="s">
        <v>6057</v>
      </c>
      <c r="G1759" s="75" t="s">
        <v>6059</v>
      </c>
      <c r="H1759" s="75" t="s">
        <v>2313</v>
      </c>
      <c r="I1759" s="34" t="s">
        <v>80</v>
      </c>
      <c r="J1759" s="7" t="n">
        <v>0.610416666666667</v>
      </c>
      <c r="K1759" s="7" t="n">
        <v>0.610416666666667</v>
      </c>
      <c r="L1759" s="77"/>
      <c r="M1759" s="37" t="s">
        <v>6060</v>
      </c>
    </row>
    <row r="1760" customFormat="false" ht="15" hidden="false" customHeight="false" outlineLevel="0" collapsed="false">
      <c r="A1760" s="32" t="n">
        <v>44636</v>
      </c>
      <c r="B1760" s="9" t="s">
        <v>6062</v>
      </c>
      <c r="C1760" s="156" t="n">
        <v>400</v>
      </c>
      <c r="D1760" s="137" t="s">
        <v>821</v>
      </c>
      <c r="E1760" s="73" t="s">
        <v>6063</v>
      </c>
      <c r="F1760" s="75" t="s">
        <v>233</v>
      </c>
      <c r="G1760" s="75" t="s">
        <v>131</v>
      </c>
      <c r="H1760" s="75" t="s">
        <v>2313</v>
      </c>
      <c r="I1760" s="34" t="s">
        <v>72</v>
      </c>
      <c r="J1760" s="7" t="n">
        <v>0.610416666666667</v>
      </c>
      <c r="K1760" s="7" t="n">
        <v>0.610416666666667</v>
      </c>
      <c r="L1760" s="77"/>
      <c r="M1760" s="37" t="s">
        <v>6064</v>
      </c>
    </row>
    <row r="1761" customFormat="false" ht="15" hidden="false" customHeight="false" outlineLevel="0" collapsed="false">
      <c r="A1761" s="32" t="n">
        <v>44636</v>
      </c>
      <c r="B1761" s="9" t="s">
        <v>6065</v>
      </c>
      <c r="C1761" s="156" t="n">
        <v>400</v>
      </c>
      <c r="D1761" s="137" t="s">
        <v>821</v>
      </c>
      <c r="E1761" s="73" t="s">
        <v>6066</v>
      </c>
      <c r="F1761" s="75" t="s">
        <v>6067</v>
      </c>
      <c r="G1761" s="75" t="s">
        <v>159</v>
      </c>
      <c r="H1761" s="75" t="s">
        <v>2313</v>
      </c>
      <c r="I1761" s="34" t="s">
        <v>80</v>
      </c>
      <c r="J1761" s="7" t="n">
        <v>0.627777777777778</v>
      </c>
      <c r="K1761" s="7" t="n">
        <v>0.635416666666667</v>
      </c>
      <c r="L1761" s="77"/>
      <c r="M1761" s="37" t="s">
        <v>6068</v>
      </c>
    </row>
    <row r="1762" customFormat="false" ht="15" hidden="false" customHeight="false" outlineLevel="0" collapsed="false">
      <c r="A1762" s="32" t="n">
        <v>44636</v>
      </c>
      <c r="B1762" s="9" t="s">
        <v>6069</v>
      </c>
      <c r="C1762" s="156" t="n">
        <v>350</v>
      </c>
      <c r="D1762" s="137" t="s">
        <v>104</v>
      </c>
      <c r="E1762" s="73"/>
      <c r="F1762" s="75"/>
      <c r="G1762" s="75" t="s">
        <v>113</v>
      </c>
      <c r="H1762" s="75"/>
      <c r="I1762" s="34" t="s">
        <v>80</v>
      </c>
      <c r="J1762" s="7" t="n">
        <v>0.34375</v>
      </c>
      <c r="K1762" s="7" t="n">
        <v>0.379166666666667</v>
      </c>
      <c r="L1762" s="77"/>
      <c r="M1762" s="37" t="s">
        <v>6070</v>
      </c>
    </row>
    <row r="1763" customFormat="false" ht="15" hidden="false" customHeight="false" outlineLevel="0" collapsed="false">
      <c r="A1763" s="32" t="n">
        <v>44636</v>
      </c>
      <c r="B1763" s="9" t="s">
        <v>6071</v>
      </c>
      <c r="C1763" s="156" t="n">
        <v>350</v>
      </c>
      <c r="D1763" s="137" t="s">
        <v>104</v>
      </c>
      <c r="E1763" s="73"/>
      <c r="F1763" s="75"/>
      <c r="G1763" s="75" t="s">
        <v>79</v>
      </c>
      <c r="H1763" s="75"/>
      <c r="I1763" s="34" t="s">
        <v>80</v>
      </c>
      <c r="J1763" s="7" t="n">
        <v>0.507638888888889</v>
      </c>
      <c r="K1763" s="7" t="n">
        <v>0.536805555555556</v>
      </c>
      <c r="L1763" s="77"/>
      <c r="M1763" s="37" t="s">
        <v>6072</v>
      </c>
      <c r="N1763" s="0" t="s">
        <v>6016</v>
      </c>
    </row>
    <row r="1764" customFormat="false" ht="15" hidden="false" customHeight="false" outlineLevel="0" collapsed="false">
      <c r="A1764" s="32" t="n">
        <v>44636</v>
      </c>
      <c r="B1764" s="9" t="s">
        <v>6073</v>
      </c>
      <c r="C1764" s="156" t="n">
        <v>350</v>
      </c>
      <c r="D1764" s="137" t="s">
        <v>104</v>
      </c>
      <c r="E1764" s="73"/>
      <c r="F1764" s="75"/>
      <c r="G1764" s="75" t="s">
        <v>314</v>
      </c>
      <c r="H1764" s="75"/>
      <c r="I1764" s="34" t="s">
        <v>80</v>
      </c>
      <c r="J1764" s="7" t="n">
        <v>0.678472222222222</v>
      </c>
      <c r="K1764" s="7" t="n">
        <v>0.689583333333333</v>
      </c>
      <c r="L1764" s="77"/>
      <c r="M1764" s="37" t="s">
        <v>6074</v>
      </c>
      <c r="N1764" s="0" t="s">
        <v>5896</v>
      </c>
    </row>
    <row r="1765" customFormat="false" ht="15" hidden="false" customHeight="false" outlineLevel="0" collapsed="false">
      <c r="A1765" s="32" t="n">
        <v>44637</v>
      </c>
      <c r="B1765" s="9" t="s">
        <v>6076</v>
      </c>
      <c r="C1765" s="156" t="n">
        <v>400</v>
      </c>
      <c r="D1765" s="137" t="s">
        <v>821</v>
      </c>
      <c r="E1765" s="73" t="s">
        <v>6077</v>
      </c>
      <c r="F1765" s="75" t="s">
        <v>6078</v>
      </c>
      <c r="G1765" s="75" t="s">
        <v>79</v>
      </c>
      <c r="H1765" s="75" t="s">
        <v>2313</v>
      </c>
      <c r="I1765" s="34" t="s">
        <v>80</v>
      </c>
      <c r="J1765" s="7" t="n">
        <v>0.629861111111111</v>
      </c>
      <c r="K1765" s="7" t="n">
        <v>0.672222222222222</v>
      </c>
      <c r="L1765" s="77"/>
      <c r="M1765" s="37" t="s">
        <v>6079</v>
      </c>
    </row>
    <row r="1766" customFormat="false" ht="15" hidden="false" customHeight="false" outlineLevel="0" collapsed="false">
      <c r="A1766" s="32" t="n">
        <v>44637</v>
      </c>
      <c r="B1766" s="9" t="s">
        <v>1314</v>
      </c>
      <c r="C1766" s="156" t="n">
        <v>300</v>
      </c>
      <c r="D1766" s="137" t="s">
        <v>104</v>
      </c>
      <c r="E1766" s="73" t="s">
        <v>1466</v>
      </c>
      <c r="F1766" s="75"/>
      <c r="G1766" s="75" t="s">
        <v>159</v>
      </c>
      <c r="H1766" s="75"/>
      <c r="I1766" s="34" t="s">
        <v>80</v>
      </c>
      <c r="J1766" s="7" t="n">
        <v>0.331944444444444</v>
      </c>
      <c r="K1766" s="7" t="n">
        <v>0.345833333333333</v>
      </c>
      <c r="L1766" s="77"/>
      <c r="M1766" s="37" t="s">
        <v>1467</v>
      </c>
    </row>
    <row r="1767" customFormat="false" ht="15" hidden="false" customHeight="false" outlineLevel="0" collapsed="false">
      <c r="A1767" s="32" t="n">
        <v>44637</v>
      </c>
      <c r="B1767" s="9" t="s">
        <v>1314</v>
      </c>
      <c r="C1767" s="156" t="n">
        <v>350</v>
      </c>
      <c r="D1767" s="137" t="s">
        <v>104</v>
      </c>
      <c r="E1767" s="73"/>
      <c r="F1767" s="75"/>
      <c r="G1767" s="75" t="s">
        <v>159</v>
      </c>
      <c r="H1767" s="75"/>
      <c r="I1767" s="34" t="s">
        <v>80</v>
      </c>
      <c r="J1767" s="7" t="n">
        <v>0.375</v>
      </c>
      <c r="K1767" s="7" t="n">
        <v>0.378472222222222</v>
      </c>
      <c r="L1767" s="77"/>
      <c r="M1767" s="37" t="s">
        <v>6080</v>
      </c>
    </row>
    <row r="1768" customFormat="false" ht="15" hidden="false" customHeight="false" outlineLevel="0" collapsed="false">
      <c r="A1768" s="32" t="n">
        <v>44637</v>
      </c>
      <c r="B1768" s="9" t="s">
        <v>6081</v>
      </c>
      <c r="C1768" s="156" t="n">
        <v>350</v>
      </c>
      <c r="D1768" s="137" t="s">
        <v>104</v>
      </c>
      <c r="E1768" s="73"/>
      <c r="F1768" s="75"/>
      <c r="G1768" s="75" t="s">
        <v>100</v>
      </c>
      <c r="H1768" s="75"/>
      <c r="I1768" s="34" t="s">
        <v>80</v>
      </c>
      <c r="J1768" s="7" t="n">
        <v>0.45</v>
      </c>
      <c r="K1768" s="7" t="n">
        <v>0.473611111111111</v>
      </c>
      <c r="L1768" s="77"/>
      <c r="M1768" s="37" t="s">
        <v>6082</v>
      </c>
    </row>
    <row r="1769" customFormat="false" ht="15" hidden="false" customHeight="false" outlineLevel="0" collapsed="false">
      <c r="A1769" s="32" t="n">
        <v>44637</v>
      </c>
      <c r="B1769" s="9" t="s">
        <v>4521</v>
      </c>
      <c r="C1769" s="156" t="n">
        <v>350</v>
      </c>
      <c r="D1769" s="137" t="s">
        <v>104</v>
      </c>
      <c r="E1769" s="73"/>
      <c r="F1769" s="75"/>
      <c r="G1769" s="75" t="s">
        <v>100</v>
      </c>
      <c r="H1769" s="75"/>
      <c r="I1769" s="34" t="s">
        <v>80</v>
      </c>
      <c r="J1769" s="7" t="n">
        <v>0.588194444444444</v>
      </c>
      <c r="K1769" s="7" t="n">
        <v>0.602777777777778</v>
      </c>
      <c r="L1769" s="77"/>
      <c r="M1769" s="37" t="s">
        <v>6083</v>
      </c>
    </row>
    <row r="1770" customFormat="false" ht="15" hidden="false" customHeight="false" outlineLevel="0" collapsed="false">
      <c r="A1770" s="32"/>
      <c r="B1770" s="9"/>
      <c r="C1770" s="33"/>
      <c r="D1770" s="72"/>
      <c r="E1770" s="73"/>
      <c r="F1770" s="75"/>
      <c r="G1770" s="75"/>
      <c r="H1770" s="75"/>
      <c r="I1770" s="34"/>
      <c r="J1770" s="7"/>
      <c r="K1770" s="7"/>
      <c r="L1770" s="77"/>
      <c r="M1770" s="37"/>
    </row>
    <row r="1771" customFormat="false" ht="15" hidden="false" customHeight="false" outlineLevel="0" collapsed="false">
      <c r="A1771" s="32"/>
      <c r="B1771" s="9"/>
      <c r="C1771" s="156"/>
      <c r="D1771" s="137"/>
      <c r="E1771" s="73"/>
      <c r="F1771" s="75"/>
      <c r="G1771" s="75"/>
      <c r="H1771" s="75"/>
      <c r="I1771" s="34"/>
      <c r="J1771" s="7"/>
      <c r="K1771" s="7"/>
      <c r="L1771" s="77"/>
      <c r="M1771" s="37"/>
    </row>
    <row r="1772" customFormat="false" ht="15" hidden="false" customHeight="false" outlineLevel="0" collapsed="false">
      <c r="A1772" s="32"/>
      <c r="B1772" s="9"/>
      <c r="C1772" s="156"/>
      <c r="D1772" s="137"/>
      <c r="E1772" s="73"/>
      <c r="F1772" s="75"/>
      <c r="G1772" s="75"/>
      <c r="H1772" s="75"/>
      <c r="I1772" s="34"/>
      <c r="J1772" s="7"/>
      <c r="K1772" s="7"/>
      <c r="L1772" s="77"/>
      <c r="M1772" s="37"/>
    </row>
    <row r="1773" customFormat="false" ht="15" hidden="false" customHeight="false" outlineLevel="0" collapsed="false">
      <c r="A1773" s="32"/>
      <c r="B1773" s="9"/>
      <c r="C1773" s="156"/>
      <c r="D1773" s="137"/>
      <c r="E1773" s="73"/>
      <c r="F1773" s="75"/>
      <c r="G1773" s="75"/>
      <c r="H1773" s="75"/>
      <c r="I1773" s="34"/>
      <c r="J1773" s="7"/>
      <c r="K1773" s="7"/>
      <c r="L1773" s="77"/>
      <c r="M1773" s="37"/>
    </row>
    <row r="1774" customFormat="false" ht="15" hidden="false" customHeight="false" outlineLevel="0" collapsed="false">
      <c r="A1774" s="32"/>
      <c r="B1774" s="9"/>
      <c r="C1774" s="156"/>
      <c r="D1774" s="137"/>
      <c r="E1774" s="73"/>
      <c r="F1774" s="75"/>
      <c r="G1774" s="75"/>
      <c r="H1774" s="75"/>
      <c r="I1774" s="34"/>
      <c r="J1774" s="7"/>
      <c r="K1774" s="7"/>
      <c r="L1774" s="77"/>
      <c r="M1774" s="37"/>
    </row>
    <row r="1775" customFormat="false" ht="15" hidden="false" customHeight="false" outlineLevel="0" collapsed="false">
      <c r="A1775" s="32"/>
      <c r="B1775" s="9"/>
      <c r="C1775" s="156"/>
      <c r="D1775" s="137"/>
      <c r="E1775" s="73"/>
      <c r="F1775" s="75"/>
      <c r="G1775" s="75"/>
      <c r="H1775" s="75"/>
      <c r="I1775" s="34"/>
      <c r="J1775" s="7"/>
      <c r="K1775" s="7"/>
      <c r="L1775" s="77"/>
      <c r="M1775" s="37"/>
    </row>
    <row r="1776" customFormat="false" ht="15" hidden="false" customHeight="false" outlineLevel="0" collapsed="false">
      <c r="A1776" s="32"/>
      <c r="B1776" s="9"/>
      <c r="C1776" s="157"/>
      <c r="D1776" s="153"/>
      <c r="E1776" s="73"/>
      <c r="F1776" s="75"/>
      <c r="G1776" s="75"/>
      <c r="H1776" s="75"/>
      <c r="I1776" s="34"/>
      <c r="J1776" s="7"/>
      <c r="K1776" s="7"/>
      <c r="L1776" s="77"/>
      <c r="M1776" s="37"/>
    </row>
    <row r="1777" customFormat="false" ht="15" hidden="false" customHeight="false" outlineLevel="0" collapsed="false">
      <c r="A1777" s="32"/>
      <c r="B1777" s="9"/>
      <c r="C1777" s="33"/>
      <c r="D1777" s="72"/>
      <c r="E1777" s="73"/>
      <c r="F1777" s="75"/>
      <c r="G1777" s="75"/>
      <c r="H1777" s="75"/>
      <c r="I1777" s="34"/>
      <c r="J1777" s="7"/>
      <c r="K1777" s="7"/>
      <c r="L1777" s="77"/>
      <c r="M1777" s="37"/>
    </row>
    <row r="1778" customFormat="false" ht="15" hidden="false" customHeight="false" outlineLevel="0" collapsed="false">
      <c r="A1778" s="32"/>
      <c r="B1778" s="9"/>
      <c r="C1778" s="157"/>
      <c r="D1778" s="153"/>
      <c r="E1778" s="73"/>
      <c r="F1778" s="75"/>
      <c r="G1778" s="75"/>
      <c r="H1778" s="75"/>
      <c r="I1778" s="34"/>
      <c r="J1778" s="7"/>
      <c r="K1778" s="7"/>
      <c r="L1778" s="77"/>
      <c r="M1778" s="37"/>
    </row>
    <row r="1779" customFormat="false" ht="15" hidden="false" customHeight="false" outlineLevel="0" collapsed="false">
      <c r="A1779" s="32"/>
      <c r="B1779" s="9"/>
      <c r="C1779" s="157"/>
      <c r="D1779" s="153"/>
      <c r="E1779" s="73"/>
      <c r="F1779" s="75"/>
      <c r="G1779" s="75"/>
      <c r="H1779" s="75"/>
      <c r="I1779" s="34"/>
      <c r="J1779" s="7"/>
      <c r="K1779" s="7"/>
      <c r="L1779" s="77"/>
      <c r="M1779" s="37"/>
    </row>
    <row r="1780" customFormat="false" ht="15" hidden="false" customHeight="false" outlineLevel="0" collapsed="false">
      <c r="A1780" s="32"/>
      <c r="B1780" s="9"/>
      <c r="C1780" s="157"/>
      <c r="D1780" s="153"/>
      <c r="E1780" s="73"/>
      <c r="F1780" s="75"/>
      <c r="G1780" s="75"/>
      <c r="H1780" s="75"/>
      <c r="I1780" s="34"/>
      <c r="J1780" s="7"/>
      <c r="K1780" s="7"/>
      <c r="L1780" s="77"/>
      <c r="M1780" s="37"/>
    </row>
    <row r="1781" customFormat="false" ht="15" hidden="false" customHeight="false" outlineLevel="0" collapsed="false">
      <c r="A1781" s="32"/>
      <c r="B1781" s="9"/>
      <c r="C1781" s="33"/>
      <c r="D1781" s="72"/>
      <c r="E1781" s="73"/>
      <c r="F1781" s="75"/>
      <c r="G1781" s="75"/>
      <c r="H1781" s="75"/>
      <c r="I1781" s="34"/>
      <c r="J1781" s="7"/>
      <c r="K1781" s="7"/>
      <c r="L1781" s="77"/>
      <c r="M1781" s="37"/>
    </row>
    <row r="1782" customFormat="false" ht="15" hidden="false" customHeight="false" outlineLevel="0" collapsed="false">
      <c r="A1782" s="32"/>
      <c r="B1782" s="9"/>
      <c r="C1782" s="157"/>
      <c r="D1782" s="153"/>
      <c r="E1782" s="73"/>
      <c r="F1782" s="75"/>
      <c r="G1782" s="75"/>
      <c r="H1782" s="75"/>
      <c r="I1782" s="34"/>
      <c r="J1782" s="7"/>
      <c r="K1782" s="7"/>
      <c r="L1782" s="77"/>
      <c r="M1782" s="37"/>
    </row>
    <row r="1783" customFormat="false" ht="15" hidden="false" customHeight="false" outlineLevel="0" collapsed="false">
      <c r="A1783" s="32"/>
      <c r="B1783" s="9"/>
      <c r="C1783" s="157"/>
      <c r="D1783" s="153"/>
      <c r="E1783" s="73"/>
      <c r="F1783" s="75"/>
      <c r="G1783" s="75"/>
      <c r="H1783" s="75"/>
      <c r="I1783" s="34"/>
      <c r="J1783" s="7"/>
      <c r="K1783" s="7"/>
      <c r="L1783" s="77"/>
      <c r="M1783" s="37"/>
    </row>
    <row r="1784" customFormat="false" ht="15" hidden="false" customHeight="false" outlineLevel="0" collapsed="false">
      <c r="A1784" s="32"/>
      <c r="B1784" s="9"/>
      <c r="C1784" s="33"/>
      <c r="D1784" s="72"/>
      <c r="E1784" s="73"/>
      <c r="F1784" s="75"/>
      <c r="G1784" s="75"/>
      <c r="H1784" s="75"/>
      <c r="I1784" s="34"/>
      <c r="J1784" s="7"/>
      <c r="K1784" s="7"/>
      <c r="L1784" s="77"/>
      <c r="M1784" s="37"/>
    </row>
    <row r="1785" customFormat="false" ht="15" hidden="false" customHeight="false" outlineLevel="0" collapsed="false">
      <c r="A1785" s="32"/>
      <c r="B1785" s="9"/>
      <c r="C1785" s="33"/>
      <c r="D1785" s="72"/>
      <c r="E1785" s="73"/>
      <c r="F1785" s="75"/>
      <c r="G1785" s="75"/>
      <c r="H1785" s="75"/>
      <c r="I1785" s="34"/>
      <c r="J1785" s="7"/>
      <c r="K1785" s="7"/>
      <c r="L1785" s="77"/>
      <c r="M1785" s="37"/>
    </row>
    <row r="1786" customFormat="false" ht="15" hidden="false" customHeight="false" outlineLevel="0" collapsed="false">
      <c r="A1786" s="32"/>
      <c r="B1786" s="9"/>
      <c r="C1786" s="156"/>
      <c r="D1786" s="137"/>
      <c r="E1786" s="73"/>
      <c r="F1786" s="75"/>
      <c r="G1786" s="75"/>
      <c r="H1786" s="75"/>
      <c r="I1786" s="34"/>
      <c r="J1786" s="7"/>
      <c r="K1786" s="7"/>
      <c r="L1786" s="77"/>
      <c r="M1786" s="37"/>
    </row>
    <row r="1787" customFormat="false" ht="15" hidden="false" customHeight="false" outlineLevel="0" collapsed="false">
      <c r="A1787" s="32"/>
      <c r="B1787" s="9"/>
      <c r="C1787" s="157"/>
      <c r="D1787" s="153"/>
      <c r="E1787" s="73"/>
      <c r="F1787" s="75"/>
      <c r="G1787" s="75"/>
      <c r="H1787" s="75"/>
      <c r="I1787" s="34"/>
      <c r="J1787" s="7"/>
      <c r="K1787" s="7"/>
      <c r="L1787" s="77"/>
      <c r="M1787" s="37"/>
    </row>
    <row r="1788" customFormat="false" ht="15" hidden="false" customHeight="false" outlineLevel="0" collapsed="false">
      <c r="A1788" s="32"/>
      <c r="B1788" s="9"/>
      <c r="C1788" s="156"/>
      <c r="D1788" s="137"/>
      <c r="E1788" s="73"/>
      <c r="F1788" s="75"/>
      <c r="G1788" s="75"/>
      <c r="H1788" s="75"/>
      <c r="I1788" s="34"/>
      <c r="J1788" s="7"/>
      <c r="K1788" s="7"/>
      <c r="L1788" s="77"/>
      <c r="M1788" s="37"/>
    </row>
    <row r="1789" customFormat="false" ht="15" hidden="false" customHeight="false" outlineLevel="0" collapsed="false">
      <c r="A1789" s="32"/>
      <c r="B1789" s="9"/>
      <c r="C1789" s="164"/>
      <c r="D1789" s="144"/>
      <c r="E1789" s="73"/>
      <c r="F1789" s="75"/>
      <c r="G1789" s="75"/>
      <c r="H1789" s="75"/>
      <c r="I1789" s="34"/>
      <c r="J1789" s="7"/>
      <c r="K1789" s="7"/>
      <c r="L1789" s="77"/>
      <c r="M1789" s="37"/>
    </row>
    <row r="1790" customFormat="false" ht="15" hidden="false" customHeight="false" outlineLevel="0" collapsed="false">
      <c r="A1790" s="32"/>
      <c r="B1790" s="9"/>
      <c r="C1790" s="157"/>
      <c r="D1790" s="153"/>
      <c r="E1790" s="73"/>
      <c r="F1790" s="75"/>
      <c r="G1790" s="75"/>
      <c r="H1790" s="75"/>
      <c r="I1790" s="34"/>
      <c r="J1790" s="7"/>
      <c r="K1790" s="7"/>
      <c r="L1790" s="77"/>
      <c r="M1790" s="37"/>
    </row>
    <row r="1791" customFormat="false" ht="15" hidden="false" customHeight="false" outlineLevel="0" collapsed="false">
      <c r="A1791" s="32"/>
      <c r="B1791" s="9"/>
      <c r="C1791" s="157"/>
      <c r="D1791" s="153"/>
      <c r="E1791" s="73"/>
      <c r="F1791" s="75"/>
      <c r="G1791" s="75"/>
      <c r="H1791" s="75"/>
      <c r="I1791" s="34"/>
      <c r="J1791" s="7"/>
      <c r="K1791" s="7"/>
      <c r="L1791" s="77"/>
      <c r="M1791" s="37"/>
    </row>
    <row r="1792" customFormat="false" ht="15" hidden="false" customHeight="false" outlineLevel="0" collapsed="false">
      <c r="A1792" s="32"/>
      <c r="B1792" s="9"/>
      <c r="C1792" s="157"/>
      <c r="D1792" s="153"/>
      <c r="E1792" s="73"/>
      <c r="F1792" s="75"/>
      <c r="G1792" s="75"/>
      <c r="H1792" s="75"/>
      <c r="I1792" s="34"/>
      <c r="J1792" s="7"/>
      <c r="K1792" s="7"/>
      <c r="L1792" s="77"/>
      <c r="M1792" s="37"/>
    </row>
    <row r="1793" customFormat="false" ht="15" hidden="false" customHeight="false" outlineLevel="0" collapsed="false">
      <c r="A1793" s="32"/>
      <c r="B1793" s="9"/>
      <c r="C1793" s="33"/>
      <c r="D1793" s="72"/>
      <c r="E1793" s="73"/>
      <c r="F1793" s="75"/>
      <c r="G1793" s="75"/>
      <c r="H1793" s="75"/>
      <c r="I1793" s="34"/>
      <c r="J1793" s="7"/>
      <c r="K1793" s="7"/>
      <c r="L1793" s="77"/>
      <c r="M1793" s="37"/>
    </row>
  </sheetData>
  <conditionalFormatting sqref="I1673:I1692 I1694:I1793 I1:I1671">
    <cfRule type="cellIs" priority="2" operator="equal" aboveAverage="0" equalAverage="0" bottom="0" percent="0" rank="0" text="" dxfId="30">
      <formula>"TRABAJO"</formula>
    </cfRule>
    <cfRule type="cellIs" priority="3" operator="equal" aboveAverage="0" equalAverage="0" bottom="0" percent="0" rank="0" text="" dxfId="31">
      <formula>"HINO"</formula>
    </cfRule>
    <cfRule type="cellIs" priority="4" operator="equal" aboveAverage="0" equalAverage="0" bottom="0" percent="0" rank="0" text="" dxfId="32">
      <formula>"COMBUSTIBLE"</formula>
    </cfRule>
    <cfRule type="cellIs" priority="5" operator="equal" aboveAverage="0" equalAverage="0" bottom="0" percent="0" rank="0" text="" dxfId="33">
      <formula>"LAG.OXIDACIÓN"</formula>
    </cfRule>
  </conditionalFormatting>
  <conditionalFormatting sqref="E1694:E1751 E1:E1692 E1753:E1766 E1768:E1793">
    <cfRule type="duplicateValues" priority="6" aboveAverage="0" equalAverage="0" bottom="0" percent="0" rank="0" text="" dxfId="34"/>
  </conditionalFormatting>
  <conditionalFormatting sqref="I1583">
    <cfRule type="cellIs" priority="7" operator="equal" aboveAverage="0" equalAverage="0" bottom="0" percent="0" rank="0" text="" dxfId="35">
      <formula>"TRABAJO"</formula>
    </cfRule>
    <cfRule type="cellIs" priority="8" operator="equal" aboveAverage="0" equalAverage="0" bottom="0" percent="0" rank="0" text="" dxfId="36">
      <formula>"COMBUSTIBLE"</formula>
    </cfRule>
    <cfRule type="cellIs" priority="9" operator="equal" aboveAverage="0" equalAverage="0" bottom="0" percent="0" rank="0" text="" dxfId="37">
      <formula>"LAG.OXIDACIÓN"</formula>
    </cfRule>
  </conditionalFormatting>
  <conditionalFormatting sqref="I1592">
    <cfRule type="cellIs" priority="10" operator="equal" aboveAverage="0" equalAverage="0" bottom="0" percent="0" rank="0" text="" dxfId="38">
      <formula>"TRABAJO"</formula>
    </cfRule>
    <cfRule type="cellIs" priority="11" operator="equal" aboveAverage="0" equalAverage="0" bottom="0" percent="0" rank="0" text="" dxfId="39">
      <formula>"COMBUSTIBLE"</formula>
    </cfRule>
    <cfRule type="cellIs" priority="12" operator="equal" aboveAverage="0" equalAverage="0" bottom="0" percent="0" rank="0" text="" dxfId="40">
      <formula>"LAG.OXIDACIÓN"</formula>
    </cfRule>
  </conditionalFormatting>
  <conditionalFormatting sqref="I1594">
    <cfRule type="cellIs" priority="13" operator="equal" aboveAverage="0" equalAverage="0" bottom="0" percent="0" rank="0" text="" dxfId="41">
      <formula>"TRABAJO"</formula>
    </cfRule>
    <cfRule type="cellIs" priority="14" operator="equal" aboveAverage="0" equalAverage="0" bottom="0" percent="0" rank="0" text="" dxfId="42">
      <formula>"COMBUSTIBLE"</formula>
    </cfRule>
    <cfRule type="cellIs" priority="15" operator="equal" aboveAverage="0" equalAverage="0" bottom="0" percent="0" rank="0" text="" dxfId="43">
      <formula>"LAG.OXIDACIÓN"</formula>
    </cfRule>
  </conditionalFormatting>
  <conditionalFormatting sqref="I1672">
    <cfRule type="cellIs" priority="16" operator="equal" aboveAverage="0" equalAverage="0" bottom="0" percent="0" rank="0" text="" dxfId="44">
      <formula>"TRABAJO"</formula>
    </cfRule>
    <cfRule type="cellIs" priority="17" operator="equal" aboveAverage="0" equalAverage="0" bottom="0" percent="0" rank="0" text="" dxfId="45">
      <formula>"HINO"</formula>
    </cfRule>
    <cfRule type="cellIs" priority="18" operator="equal" aboveAverage="0" equalAverage="0" bottom="0" percent="0" rank="0" text="" dxfId="46">
      <formula>"COMBUSTIBLE"</formula>
    </cfRule>
    <cfRule type="cellIs" priority="19" operator="equal" aboveAverage="0" equalAverage="0" bottom="0" percent="0" rank="0" text="" dxfId="47">
      <formula>"LAG.OXIDACIÓN"</formula>
    </cfRule>
  </conditionalFormatting>
  <conditionalFormatting sqref="I1693">
    <cfRule type="cellIs" priority="20" operator="equal" aboveAverage="0" equalAverage="0" bottom="0" percent="0" rank="0" text="" dxfId="48">
      <formula>"TRABAJO"</formula>
    </cfRule>
    <cfRule type="cellIs" priority="21" operator="equal" aboveAverage="0" equalAverage="0" bottom="0" percent="0" rank="0" text="" dxfId="49">
      <formula>"HINO"</formula>
    </cfRule>
    <cfRule type="cellIs" priority="22" operator="equal" aboveAverage="0" equalAverage="0" bottom="0" percent="0" rank="0" text="" dxfId="50">
      <formula>"COMBUSTIBLE"</formula>
    </cfRule>
    <cfRule type="cellIs" priority="23" operator="equal" aboveAverage="0" equalAverage="0" bottom="0" percent="0" rank="0" text="" dxfId="51">
      <formula>"LAG.OXIDACIÓN"</formula>
    </cfRule>
  </conditionalFormatting>
  <conditionalFormatting sqref="E1693">
    <cfRule type="duplicateValues" priority="24" aboveAverage="0" equalAverage="0" bottom="0" percent="0" rank="0" text="" dxfId="52"/>
  </conditionalFormatting>
  <conditionalFormatting sqref="E1752">
    <cfRule type="duplicateValues" priority="25" aboveAverage="0" equalAverage="0" bottom="0" percent="0" rank="0" text="" dxfId="53"/>
  </conditionalFormatting>
  <conditionalFormatting sqref="E1767">
    <cfRule type="duplicateValues" priority="26" aboveAverage="0" equalAverage="0" bottom="0" percent="0" rank="0" text="" dxfId="54"/>
  </conditionalFormatting>
  <printOptions headings="false" gridLines="false" gridLinesSet="true" horizontalCentered="false" verticalCentered="false"/>
  <pageMargins left="0.7875" right="0.7875" top="1.05277777777778" bottom="1.05277777777778" header="0.7875" footer="0.7875"/>
  <pageSetup paperSize="1"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Roman,Regular"&amp;12&amp;KffffffPágina &amp;P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O1793"/>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E21" activeCellId="0" sqref="E21"/>
    </sheetView>
  </sheetViews>
  <sheetFormatPr defaultColWidth="9.14453125" defaultRowHeight="13.8" zeroHeight="false" outlineLevelRow="0" outlineLevelCol="0"/>
  <cols>
    <col collapsed="false" customWidth="true" hidden="false" outlineLevel="0" max="1" min="1" style="0" width="5.71"/>
    <col collapsed="false" customWidth="true" hidden="false" outlineLevel="0" max="2" min="2" style="0" width="10"/>
    <col collapsed="false" customWidth="true" hidden="false" outlineLevel="0" max="3" min="3" style="0" width="9"/>
    <col collapsed="false" customWidth="true" hidden="false" outlineLevel="0" max="4" min="4" style="0" width="48.85"/>
    <col collapsed="false" customWidth="true" hidden="false" outlineLevel="0" max="5" min="5" style="0" width="45.98"/>
    <col collapsed="false" customWidth="true" hidden="false" outlineLevel="0" max="7" min="6" style="0" width="11.57"/>
    <col collapsed="false" customWidth="true" hidden="false" outlineLevel="0" max="10" min="9" style="0" width="11.14"/>
    <col collapsed="false" customWidth="true" hidden="false" outlineLevel="0" max="11" min="11" style="0" width="6.85"/>
    <col collapsed="false" customWidth="true" hidden="false" outlineLevel="0" max="12" min="12" style="175" width="19.43"/>
    <col collapsed="false" customWidth="true" hidden="false" outlineLevel="0" max="13" min="13" style="0" width="9.57"/>
    <col collapsed="false" customWidth="true" hidden="false" outlineLevel="0" max="14" min="14" style="0" width="13.14"/>
  </cols>
  <sheetData>
    <row r="1" customFormat="false" ht="13.8" hidden="false" customHeight="false" outlineLevel="0" collapsed="false">
      <c r="A1" s="0" t="s">
        <v>7417</v>
      </c>
      <c r="B1" s="0" t="s">
        <v>7418</v>
      </c>
      <c r="C1" s="0" t="s">
        <v>7419</v>
      </c>
      <c r="D1" s="0" t="s">
        <v>7420</v>
      </c>
      <c r="E1" s="0" t="s">
        <v>7421</v>
      </c>
      <c r="F1" s="0" t="s">
        <v>7422</v>
      </c>
      <c r="G1" s="0" t="s">
        <v>7423</v>
      </c>
      <c r="H1" s="0" t="s">
        <v>7424</v>
      </c>
      <c r="I1" s="0" t="s">
        <v>7425</v>
      </c>
      <c r="J1" s="0" t="s">
        <v>7426</v>
      </c>
      <c r="K1" s="0" t="s">
        <v>7427</v>
      </c>
      <c r="L1" s="175" t="s">
        <v>7428</v>
      </c>
    </row>
    <row r="2" customFormat="false" ht="13.8" hidden="false" customHeight="false" outlineLevel="0" collapsed="false">
      <c r="A2" s="0" t="n">
        <v>1</v>
      </c>
      <c r="B2" s="0" t="str">
        <f aca="false">IF(LEN('con precio'!E1)=8,'con precio'!E1,IF(LEN('con precio'!E1)&gt;=17,LEFT('con precio'!E1,8),""))</f>
        <v/>
      </c>
      <c r="C2" s="122" t="str">
        <f aca="false">IF(LEN('con precio'!E1)&gt;=17,RIGHT('con precio'!E1,8),"")</f>
        <v/>
      </c>
      <c r="D2" s="0" t="str">
        <f aca="false">IF('con precio'!F1="","",'con precio'!F1)</f>
        <v/>
      </c>
      <c r="E2" s="0" t="str">
        <f aca="false">IF('con precio'!B1="","",'con precio'!B1)</f>
        <v>Moscú Erwin</v>
      </c>
      <c r="F2" s="1" t="s">
        <v>6090</v>
      </c>
      <c r="G2" s="0" t="n">
        <v>300</v>
      </c>
      <c r="H2" s="0" t="str">
        <f aca="false">IF('con precio'!D1="Flete","FLE",IF('con precio'!D1="Normal","NOR",IF('con precio'!D1="RRPP","RRP",IF('con precio'!D1="FB Ads","FBA",IF('con precio'!D1="Google Ads","GOA",IF('con precio'!D1="Combo","COM",IF('con precio'!D1="Market Place","MKP", "OTR")))))))</f>
        <v>FLE</v>
      </c>
      <c r="I2" s="0" t="str">
        <f aca="false">LEFT('con precio'!M1,10)</f>
        <v>-17.860912</v>
      </c>
      <c r="J2" s="122" t="str">
        <f aca="false">RIGHT('con precio'!M1,10)</f>
        <v>-63.248701</v>
      </c>
      <c r="K2" s="0" t="s">
        <v>7429</v>
      </c>
      <c r="L2" s="175" t="n">
        <f aca="false">'con precio'!A1+'con precio'!K1</f>
        <v>43927.4951388889</v>
      </c>
      <c r="N2" s="174"/>
      <c r="O2" s="167"/>
    </row>
    <row r="3" customFormat="false" ht="13.8" hidden="false" customHeight="false" outlineLevel="0" collapsed="false">
      <c r="A3" s="0" t="n">
        <f aca="false">+A2+1</f>
        <v>2</v>
      </c>
      <c r="B3" s="0" t="str">
        <f aca="false">IF(LEN('con precio'!E2)=8,'con precio'!E2,IF(LEN('con precio'!E2)&gt;=17,LEFT('con precio'!E2,8),""))</f>
        <v/>
      </c>
      <c r="C3" s="122" t="str">
        <f aca="false">IF(LEN('con precio'!E2)&gt;=17,RIGHT('con precio'!E2,8),"")</f>
        <v/>
      </c>
      <c r="D3" s="0" t="str">
        <f aca="false">IF('con precio'!F2="","",'con precio'!F2)</f>
        <v/>
      </c>
      <c r="E3" s="0" t="str">
        <f aca="false">IF('con precio'!B2="","",'con precio'!B2)</f>
        <v>El Fuerte. Barrio 4 de Octubre</v>
      </c>
      <c r="F3" s="1" t="s">
        <v>6092</v>
      </c>
      <c r="G3" s="0" t="n">
        <v>300</v>
      </c>
      <c r="H3" s="0" t="str">
        <f aca="false">IF('con precio'!D2="Flete","FLE",IF('con precio'!D2="Normal","NOR",IF('con precio'!D2="RRPP","RRP",IF('con precio'!D2="FB Ads","FBA",IF('con precio'!D2="Google Ads","GOA",IF('con precio'!D2="Combo","COM",IF('con precio'!D2="Market Place","MKP", "OTR")))))))</f>
        <v>FLE</v>
      </c>
      <c r="I3" s="0" t="str">
        <f aca="false">LEFT('con precio'!M2,10)</f>
        <v>-17.857216</v>
      </c>
      <c r="J3" s="122" t="str">
        <f aca="false">RIGHT('con precio'!M2,10)</f>
        <v>-63.140508</v>
      </c>
      <c r="K3" s="0" t="s">
        <v>7429</v>
      </c>
      <c r="L3" s="175" t="n">
        <f aca="false">'con precio'!A2+'con precio'!K2</f>
        <v>43927.6097222222</v>
      </c>
      <c r="N3" s="174"/>
      <c r="O3" s="167"/>
    </row>
    <row r="4" customFormat="false" ht="13.8" hidden="false" customHeight="false" outlineLevel="0" collapsed="false">
      <c r="A4" s="0" t="n">
        <f aca="false">+A3+1</f>
        <v>3</v>
      </c>
      <c r="B4" s="0" t="str">
        <f aca="false">IF(LEN('con precio'!E3)=8,'con precio'!E3,IF(LEN('con precio'!E3)&gt;=17,LEFT('con precio'!E3,8),""))</f>
        <v/>
      </c>
      <c r="C4" s="122" t="str">
        <f aca="false">IF(LEN('con precio'!E3)&gt;=17,RIGHT('con precio'!E3,8),"")</f>
        <v/>
      </c>
      <c r="D4" s="0" t="str">
        <f aca="false">IF('con precio'!F3="","",'con precio'!F3)</f>
        <v/>
      </c>
      <c r="E4" s="0" t="str">
        <f aca="false">IF('con precio'!B3="","",'con precio'!B3)</f>
        <v>El Fuerte. Barrio 4 de Octubre</v>
      </c>
      <c r="F4" s="1" t="s">
        <v>6093</v>
      </c>
      <c r="G4" s="0" t="n">
        <v>300</v>
      </c>
      <c r="H4" s="0" t="str">
        <f aca="false">IF('con precio'!D3="Flete","FLE",IF('con precio'!D3="Normal","NOR",IF('con precio'!D3="RRPP","RRP",IF('con precio'!D3="FB Ads","FBA",IF('con precio'!D3="Google Ads","GOA",IF('con precio'!D3="Combo","COM",IF('con precio'!D3="Market Place","MKP", "OTR")))))))</f>
        <v>FLE</v>
      </c>
      <c r="I4" s="0" t="str">
        <f aca="false">LEFT('con precio'!M3,10)</f>
        <v>-17.859788</v>
      </c>
      <c r="J4" s="122" t="str">
        <f aca="false">RIGHT('con precio'!M3,10)</f>
        <v>-63.148676</v>
      </c>
      <c r="K4" s="0" t="s">
        <v>7429</v>
      </c>
      <c r="L4" s="175" t="n">
        <f aca="false">'con precio'!A3+'con precio'!K3</f>
        <v>43927.6368055556</v>
      </c>
      <c r="N4" s="174"/>
      <c r="O4" s="167"/>
    </row>
    <row r="5" customFormat="false" ht="13.8" hidden="false" customHeight="false" outlineLevel="0" collapsed="false">
      <c r="A5" s="0" t="n">
        <f aca="false">+A4+1</f>
        <v>4</v>
      </c>
      <c r="B5" s="0" t="str">
        <f aca="false">IF(LEN('con precio'!E4)=8,'con precio'!E4,IF(LEN('con precio'!E4)&gt;=17,LEFT('con precio'!E4,8),""))</f>
        <v/>
      </c>
      <c r="C5" s="122" t="str">
        <f aca="false">IF(LEN('con precio'!E4)&gt;=17,RIGHT('con precio'!E4,8),"")</f>
        <v/>
      </c>
      <c r="D5" s="0" t="str">
        <f aca="false">IF('con precio'!F4="","",'con precio'!F4)</f>
        <v/>
      </c>
      <c r="E5" s="0" t="str">
        <f aca="false">IF('con precio'!B4="","",'con precio'!B4)</f>
        <v>El Recreo</v>
      </c>
      <c r="F5" s="1" t="s">
        <v>6094</v>
      </c>
      <c r="G5" s="0" t="n">
        <v>300</v>
      </c>
      <c r="H5" s="0" t="str">
        <f aca="false">IF('con precio'!D4="Flete","FLE",IF('con precio'!D4="Normal","NOR",IF('con precio'!D4="RRPP","RRP",IF('con precio'!D4="FB Ads","FBA",IF('con precio'!D4="Google Ads","GOA",IF('con precio'!D4="Combo","COM",IF('con precio'!D4="Market Place","MKP", "OTR")))))))</f>
        <v>FLE</v>
      </c>
      <c r="I5" s="0" t="str">
        <f aca="false">LEFT('con precio'!M4,10)</f>
        <v>-17.878385</v>
      </c>
      <c r="J5" s="122" t="str">
        <f aca="false">RIGHT('con precio'!M4,10)</f>
        <v>-63.093977</v>
      </c>
      <c r="K5" s="0" t="s">
        <v>7429</v>
      </c>
      <c r="L5" s="175" t="n">
        <f aca="false">'con precio'!A4+'con precio'!K4</f>
        <v>43928.4145833333</v>
      </c>
      <c r="N5" s="174"/>
      <c r="O5" s="167"/>
    </row>
    <row r="6" customFormat="false" ht="13.8" hidden="false" customHeight="false" outlineLevel="0" collapsed="false">
      <c r="A6" s="0" t="n">
        <f aca="false">+A5+1</f>
        <v>5</v>
      </c>
      <c r="B6" s="0" t="str">
        <f aca="false">IF(LEN('con precio'!E5)=8,'con precio'!E5,IF(LEN('con precio'!E5)&gt;=17,LEFT('con precio'!E5,8),""))</f>
        <v/>
      </c>
      <c r="C6" s="122" t="str">
        <f aca="false">IF(LEN('con precio'!E5)&gt;=17,RIGHT('con precio'!E5,8),"")</f>
        <v/>
      </c>
      <c r="D6" s="0" t="str">
        <f aca="false">IF('con precio'!F5="","",'con precio'!F5)</f>
        <v/>
      </c>
      <c r="E6" s="0" t="str">
        <f aca="false">IF('con precio'!B5="","",'con precio'!B5)</f>
        <v>Las Orquídeas</v>
      </c>
      <c r="F6" s="1" t="s">
        <v>6096</v>
      </c>
      <c r="G6" s="0" t="n">
        <v>200</v>
      </c>
      <c r="H6" s="0" t="str">
        <f aca="false">IF('con precio'!D5="Flete","FLE",IF('con precio'!D5="Normal","NOR",IF('con precio'!D5="RRPP","RRP",IF('con precio'!D5="FB Ads","FBA",IF('con precio'!D5="Google Ads","GOA",IF('con precio'!D5="Combo","COM",IF('con precio'!D5="Market Place","MKP", "OTR")))))))</f>
        <v>NOR</v>
      </c>
      <c r="I6" s="0" t="str">
        <f aca="false">LEFT('con precio'!M5,10)</f>
        <v>-17.845638</v>
      </c>
      <c r="J6" s="122" t="str">
        <f aca="false">RIGHT('con precio'!M5,10)</f>
        <v>-63.116715</v>
      </c>
      <c r="K6" s="0" t="s">
        <v>7429</v>
      </c>
      <c r="L6" s="175" t="n">
        <f aca="false">'con precio'!A5+'con precio'!K5</f>
        <v>43928.3680555556</v>
      </c>
      <c r="N6" s="174"/>
      <c r="O6" s="167"/>
    </row>
    <row r="7" customFormat="false" ht="13.8" hidden="false" customHeight="false" outlineLevel="0" collapsed="false">
      <c r="A7" s="0" t="n">
        <f aca="false">+A6+1</f>
        <v>6</v>
      </c>
      <c r="B7" s="0" t="str">
        <f aca="false">IF(LEN('con precio'!E6)=8,'con precio'!E6,IF(LEN('con precio'!E6)&gt;=17,LEFT('con precio'!E6,8),""))</f>
        <v>75049515</v>
      </c>
      <c r="C7" s="122" t="str">
        <f aca="false">IF(LEN('con precio'!E6)&gt;=17,RIGHT('con precio'!E6,8),"")</f>
        <v/>
      </c>
      <c r="D7" s="0" t="str">
        <f aca="false">IF('con precio'!F6="","",'con precio'!F6)</f>
        <v>Roberto Coronado. Residencial Abasto Sur</v>
      </c>
      <c r="E7" s="0" t="str">
        <f aca="false">IF('con precio'!B6="","",'con precio'!B6)</f>
        <v>Residencial Abasto Sur. Roberto Coronado</v>
      </c>
      <c r="F7" s="1" t="n">
        <v>202003001</v>
      </c>
      <c r="G7" s="0" t="n">
        <v>450</v>
      </c>
      <c r="H7" s="0" t="str">
        <f aca="false">IF('con precio'!D6="Flete","FLE",IF('con precio'!D6="Normal","NOR",IF('con precio'!D6="RRPP","RRP",IF('con precio'!D6="FB Ads","FBA",IF('con precio'!D6="Google Ads","GOA",IF('con precio'!D6="Combo","COM",IF('con precio'!D6="Market Place","MKP", "OTR")))))))</f>
        <v>OTR</v>
      </c>
      <c r="I7" s="0" t="str">
        <f aca="false">LEFT('con precio'!M6,10)</f>
        <v>-17.850340</v>
      </c>
      <c r="J7" s="122" t="str">
        <f aca="false">RIGHT('con precio'!M6,10)</f>
        <v>-63.227726</v>
      </c>
      <c r="K7" s="0" t="s">
        <v>7429</v>
      </c>
      <c r="L7" s="175" t="n">
        <f aca="false">'con precio'!A6+'con precio'!K6</f>
        <v>43930.1597222222</v>
      </c>
      <c r="N7" s="174"/>
      <c r="O7" s="167"/>
    </row>
    <row r="8" customFormat="false" ht="13.8" hidden="false" customHeight="false" outlineLevel="0" collapsed="false">
      <c r="A8" s="0" t="n">
        <f aca="false">+A7+1</f>
        <v>7</v>
      </c>
      <c r="B8" s="0" t="str">
        <f aca="false">IF(LEN('con precio'!E7)=8,'con precio'!E7,IF(LEN('con precio'!E7)&gt;=17,LEFT('con precio'!E7,8),""))</f>
        <v/>
      </c>
      <c r="C8" s="122" t="str">
        <f aca="false">IF(LEN('con precio'!E7)&gt;=17,RIGHT('con precio'!E7,8),"")</f>
        <v/>
      </c>
      <c r="D8" s="0" t="str">
        <f aca="false">IF('con precio'!F7="","",'con precio'!F7)</f>
        <v/>
      </c>
      <c r="E8" s="0" t="str">
        <f aca="false">IF('con precio'!B7="","",'con precio'!B7)</f>
        <v>Texas. Urbanización Motacú. Casas Leasing Casas del Norte.</v>
      </c>
      <c r="F8" s="1" t="s">
        <v>6098</v>
      </c>
      <c r="G8" s="0" t="n">
        <v>380</v>
      </c>
      <c r="H8" s="0" t="str">
        <f aca="false">IF('con precio'!D7="Flete","FLE",IF('con precio'!D7="Normal","NOR",IF('con precio'!D7="RRPP","RRP",IF('con precio'!D7="FB Ads","FBA",IF('con precio'!D7="Google Ads","GOA",IF('con precio'!D7="Combo","COM",IF('con precio'!D7="Market Place","MKP", "OTR")))))))</f>
        <v>FLE</v>
      </c>
      <c r="I8" s="0" t="str">
        <f aca="false">LEFT('con precio'!M7,10)</f>
        <v>-17.614425</v>
      </c>
      <c r="J8" s="122" t="str">
        <f aca="false">RIGHT('con precio'!M7,10)</f>
        <v>-63.174193</v>
      </c>
      <c r="K8" s="0" t="s">
        <v>7429</v>
      </c>
      <c r="L8" s="175" t="n">
        <f aca="false">'con precio'!A7+'con precio'!K7</f>
        <v>43955.7305555556</v>
      </c>
      <c r="N8" s="174"/>
      <c r="O8" s="167"/>
    </row>
    <row r="9" customFormat="false" ht="13.8" hidden="false" customHeight="false" outlineLevel="0" collapsed="false">
      <c r="A9" s="0" t="n">
        <f aca="false">+A8+1</f>
        <v>8</v>
      </c>
      <c r="B9" s="0" t="str">
        <f aca="false">IF(LEN('con precio'!E8)=8,'con precio'!E8,IF(LEN('con precio'!E8)&gt;=17,LEFT('con precio'!E8,8),""))</f>
        <v/>
      </c>
      <c r="C9" s="122" t="str">
        <f aca="false">IF(LEN('con precio'!E8)&gt;=17,RIGHT('con precio'!E8,8),"")</f>
        <v/>
      </c>
      <c r="D9" s="0" t="str">
        <f aca="false">IF('con precio'!F8="","",'con precio'!F8)</f>
        <v>Urbanización Akualand Guapay</v>
      </c>
      <c r="E9" s="0" t="str">
        <f aca="false">IF('con precio'!B8="","",'con precio'!B8)</f>
        <v>Urbanización Akualand Guapay</v>
      </c>
      <c r="F9" s="1" t="s">
        <v>6099</v>
      </c>
      <c r="G9" s="0" t="n">
        <v>300</v>
      </c>
      <c r="H9" s="0" t="str">
        <f aca="false">IF('con precio'!D8="Flete","FLE",IF('con precio'!D8="Normal","NOR",IF('con precio'!D8="RRPP","RRP",IF('con precio'!D8="FB Ads","FBA",IF('con precio'!D8="Google Ads","GOA",IF('con precio'!D8="Combo","COM",IF('con precio'!D8="Market Place","MKP", "OTR")))))))</f>
        <v>NOR</v>
      </c>
      <c r="I9" s="0" t="str">
        <f aca="false">LEFT('con precio'!M8,10)</f>
        <v>-17.635143</v>
      </c>
      <c r="J9" s="122" t="str">
        <f aca="false">RIGHT('con precio'!M8,10)</f>
        <v>-63.165011</v>
      </c>
      <c r="K9" s="0" t="s">
        <v>7429</v>
      </c>
      <c r="L9" s="175" t="n">
        <f aca="false">'con precio'!A8+'con precio'!K8</f>
        <v>43955.7666666667</v>
      </c>
      <c r="N9" s="174"/>
      <c r="O9" s="167"/>
    </row>
    <row r="10" customFormat="false" ht="13.8" hidden="false" customHeight="false" outlineLevel="0" collapsed="false">
      <c r="A10" s="0" t="n">
        <f aca="false">+A9+1</f>
        <v>9</v>
      </c>
      <c r="B10" s="0" t="str">
        <f aca="false">IF(LEN('con precio'!E9)=8,'con precio'!E9,IF(LEN('con precio'!E9)&gt;=17,LEFT('con precio'!E9,8),""))</f>
        <v/>
      </c>
      <c r="C10" s="122" t="str">
        <f aca="false">IF(LEN('con precio'!E9)&gt;=17,RIGHT('con precio'!E9,8),"")</f>
        <v/>
      </c>
      <c r="D10" s="0" t="str">
        <f aca="false">IF('con precio'!F9="","",'con precio'!F9)</f>
        <v/>
      </c>
      <c r="E10" s="0" t="str">
        <f aca="false">IF('con precio'!B9="","",'con precio'!B9)</f>
        <v>Barrio El Palmar del Oratorio</v>
      </c>
      <c r="F10" s="1" t="s">
        <v>6100</v>
      </c>
      <c r="G10" s="0" t="n">
        <v>400</v>
      </c>
      <c r="H10" s="0" t="str">
        <f aca="false">IF('con precio'!D9="Flete","FLE",IF('con precio'!D9="Normal","NOR",IF('con precio'!D9="RRPP","RRP",IF('con precio'!D9="FB Ads","FBA",IF('con precio'!D9="Google Ads","GOA",IF('con precio'!D9="Combo","COM",IF('con precio'!D9="Market Place","MKP", "OTR")))))))</f>
        <v>NOR</v>
      </c>
      <c r="I10" s="0" t="str">
        <f aca="false">LEFT('con precio'!M9,10)</f>
        <v>-17.881169</v>
      </c>
      <c r="J10" s="122" t="str">
        <f aca="false">RIGHT('con precio'!M9,10)</f>
        <v>-63.144376</v>
      </c>
      <c r="K10" s="0" t="s">
        <v>7429</v>
      </c>
      <c r="L10" s="175" t="n">
        <f aca="false">'con precio'!A9+'con precio'!K9</f>
        <v>43956.4305555556</v>
      </c>
      <c r="N10" s="174"/>
      <c r="O10" s="167"/>
    </row>
    <row r="11" customFormat="false" ht="13.8" hidden="false" customHeight="false" outlineLevel="0" collapsed="false">
      <c r="A11" s="0" t="n">
        <f aca="false">+A10+1</f>
        <v>10</v>
      </c>
      <c r="B11" s="0" t="str">
        <f aca="false">IF(LEN('con precio'!E10)=8,'con precio'!E10,IF(LEN('con precio'!E10)&gt;=17,LEFT('con precio'!E10,8),""))</f>
        <v/>
      </c>
      <c r="C11" s="122" t="str">
        <f aca="false">IF(LEN('con precio'!E10)&gt;=17,RIGHT('con precio'!E10,8),"")</f>
        <v/>
      </c>
      <c r="D11" s="0" t="str">
        <f aca="false">IF('con precio'!F10="","",'con precio'!F10)</f>
        <v/>
      </c>
      <c r="E11" s="0" t="str">
        <f aca="false">IF('con precio'!B10="","",'con precio'!B10)</f>
        <v>Va cerca a Av 4 de octubre. Barrio 4 de Octubre.</v>
      </c>
      <c r="F11" s="1" t="s">
        <v>6101</v>
      </c>
      <c r="G11" s="0" t="n">
        <v>150</v>
      </c>
      <c r="H11" s="0" t="str">
        <f aca="false">IF('con precio'!D10="Flete","FLE",IF('con precio'!D10="Normal","NOR",IF('con precio'!D10="RRPP","RRP",IF('con precio'!D10="FB Ads","FBA",IF('con precio'!D10="Google Ads","GOA",IF('con precio'!D10="Combo","COM",IF('con precio'!D10="Market Place","MKP", "OTR")))))))</f>
        <v>NOR</v>
      </c>
      <c r="I11" s="0" t="str">
        <f aca="false">LEFT('con precio'!M10,10)</f>
        <v>-17.856051</v>
      </c>
      <c r="J11" s="122" t="str">
        <f aca="false">RIGHT('con precio'!M10,10)</f>
        <v>-63.146934</v>
      </c>
      <c r="K11" s="0" t="s">
        <v>7429</v>
      </c>
      <c r="L11" s="175" t="n">
        <f aca="false">'con precio'!A10+'con precio'!K10</f>
        <v>43956.4972222222</v>
      </c>
      <c r="N11" s="174"/>
      <c r="O11" s="167"/>
    </row>
    <row r="12" customFormat="false" ht="13.8" hidden="false" customHeight="false" outlineLevel="0" collapsed="false">
      <c r="A12" s="0" t="n">
        <f aca="false">+A11+1</f>
        <v>11</v>
      </c>
      <c r="B12" s="0" t="str">
        <f aca="false">IF(LEN('con precio'!E11)=8,'con precio'!E11,IF(LEN('con precio'!E11)&gt;=17,LEFT('con precio'!E11,8),""))</f>
        <v/>
      </c>
      <c r="C12" s="122" t="str">
        <f aca="false">IF(LEN('con precio'!E11)&gt;=17,RIGHT('con precio'!E11,8),"")</f>
        <v/>
      </c>
      <c r="D12" s="0" t="str">
        <f aca="false">IF('con precio'!F11="","",'con precio'!F11)</f>
        <v/>
      </c>
      <c r="E12" s="0" t="str">
        <f aca="false">IF('con precio'!B11="","",'con precio'!B11)</f>
        <v>Condominio Icarai / Avenida Camino Montecristo, detrás de Hospital Pampa de la Isla</v>
      </c>
      <c r="F12" s="1" t="s">
        <v>6102</v>
      </c>
      <c r="G12" s="0" t="n">
        <v>300</v>
      </c>
      <c r="H12" s="0" t="str">
        <f aca="false">IF('con precio'!D11="Flete","FLE",IF('con precio'!D11="Normal","NOR",IF('con precio'!D11="RRPP","RRP",IF('con precio'!D11="FB Ads","FBA",IF('con precio'!D11="Google Ads","GOA",IF('con precio'!D11="Combo","COM",IF('con precio'!D11="Market Place","MKP", "OTR")))))))</f>
        <v>NOR</v>
      </c>
      <c r="I12" s="0" t="str">
        <f aca="false">LEFT('con precio'!M11,10)</f>
        <v>-17.758458</v>
      </c>
      <c r="J12" s="122" t="str">
        <f aca="false">RIGHT('con precio'!M11,10)</f>
        <v>-63.105322</v>
      </c>
      <c r="K12" s="0" t="s">
        <v>7429</v>
      </c>
      <c r="L12" s="175" t="n">
        <f aca="false">'con precio'!A11+'con precio'!K11</f>
        <v>43956.6055555556</v>
      </c>
      <c r="N12" s="174"/>
      <c r="O12" s="167"/>
    </row>
    <row r="13" customFormat="false" ht="13.8" hidden="false" customHeight="false" outlineLevel="0" collapsed="false">
      <c r="A13" s="0" t="n">
        <f aca="false">+A12+1</f>
        <v>12</v>
      </c>
      <c r="B13" s="0" t="str">
        <f aca="false">IF(LEN('con precio'!E12)=8,'con precio'!E12,IF(LEN('con precio'!E12)&gt;=17,LEFT('con precio'!E12,8),""))</f>
        <v>60026420</v>
      </c>
      <c r="C13" s="122" t="str">
        <f aca="false">IF(LEN('con precio'!E12)&gt;=17,RIGHT('con precio'!E12,8),"")</f>
        <v/>
      </c>
      <c r="D13" s="0" t="str">
        <f aca="false">IF('con precio'!F12="","",'con precio'!F12)</f>
        <v/>
      </c>
      <c r="E13" s="0" t="str">
        <f aca="false">IF('con precio'!B12="","",'con precio'!B12)</f>
        <v>Barrio Toronjal. Entre Alemana y G77</v>
      </c>
      <c r="F13" s="1" t="s">
        <v>6103</v>
      </c>
      <c r="G13" s="0" t="n">
        <v>350</v>
      </c>
      <c r="H13" s="0" t="str">
        <f aca="false">IF('con precio'!D12="Flete","FLE",IF('con precio'!D12="Normal","NOR",IF('con precio'!D12="RRPP","RRP",IF('con precio'!D12="FB Ads","FBA",IF('con precio'!D12="Google Ads","GOA",IF('con precio'!D12="Combo","COM",IF('con precio'!D12="Market Place","MKP", "OTR")))))))</f>
        <v>FBA</v>
      </c>
      <c r="I13" s="0" t="str">
        <f aca="false">LEFT('con precio'!M12,10)</f>
        <v>-17.721743</v>
      </c>
      <c r="J13" s="122" t="str">
        <f aca="false">RIGHT('con precio'!M12,10)</f>
        <v>-63.139168</v>
      </c>
      <c r="K13" s="0" t="s">
        <v>7429</v>
      </c>
      <c r="L13" s="175" t="n">
        <f aca="false">'con precio'!A12+'con precio'!K12</f>
        <v>43958.4076388889</v>
      </c>
      <c r="N13" s="174"/>
      <c r="O13" s="167"/>
    </row>
    <row r="14" customFormat="false" ht="13.8" hidden="false" customHeight="false" outlineLevel="0" collapsed="false">
      <c r="A14" s="0" t="n">
        <f aca="false">+A13+1</f>
        <v>13</v>
      </c>
      <c r="B14" s="0" t="str">
        <f aca="false">IF(LEN('con precio'!E13)=8,'con precio'!E13,IF(LEN('con precio'!E13)&gt;=17,LEFT('con precio'!E13,8),""))</f>
        <v/>
      </c>
      <c r="C14" s="122" t="str">
        <f aca="false">IF(LEN('con precio'!E13)&gt;=17,RIGHT('con precio'!E13,8),"")</f>
        <v/>
      </c>
      <c r="D14" s="0" t="str">
        <f aca="false">IF('con precio'!F13="","",'con precio'!F13)</f>
        <v/>
      </c>
      <c r="E14" s="0" t="str">
        <f aca="false">IF('con precio'!B13="","",'con precio'!B13)</f>
        <v>cerca a la Av. Guapilo casi noveno anillo. </v>
      </c>
      <c r="F14" s="1" t="s">
        <v>6104</v>
      </c>
      <c r="G14" s="0" t="n">
        <v>300</v>
      </c>
      <c r="H14" s="0" t="str">
        <f aca="false">IF('con precio'!D13="Flete","FLE",IF('con precio'!D13="Normal","NOR",IF('con precio'!D13="RRPP","RRP",IF('con precio'!D13="FB Ads","FBA",IF('con precio'!D13="Google Ads","GOA",IF('con precio'!D13="Combo","COM",IF('con precio'!D13="Market Place","MKP", "OTR")))))))</f>
        <v>NOR</v>
      </c>
      <c r="I14" s="0" t="str">
        <f aca="false">LEFT('con precio'!M13,10)</f>
        <v>-17.790102</v>
      </c>
      <c r="J14" s="122" t="str">
        <f aca="false">RIGHT('con precio'!M13,10)</f>
        <v>-63.099984</v>
      </c>
      <c r="K14" s="0" t="s">
        <v>7429</v>
      </c>
      <c r="L14" s="175" t="n">
        <f aca="false">'con precio'!A13+'con precio'!K13</f>
        <v>43958.5284722222</v>
      </c>
      <c r="N14" s="174"/>
      <c r="O14" s="167"/>
    </row>
    <row r="15" customFormat="false" ht="13.8" hidden="false" customHeight="false" outlineLevel="0" collapsed="false">
      <c r="A15" s="0" t="n">
        <f aca="false">+A14+1</f>
        <v>14</v>
      </c>
      <c r="B15" s="0" t="str">
        <f aca="false">IF(LEN('con precio'!E14)=8,'con precio'!E14,IF(LEN('con precio'!E14)&gt;=17,LEFT('con precio'!E14,8),""))</f>
        <v/>
      </c>
      <c r="C15" s="122" t="str">
        <f aca="false">IF(LEN('con precio'!E14)&gt;=17,RIGHT('con precio'!E14,8),"")</f>
        <v/>
      </c>
      <c r="D15" s="0" t="str">
        <f aca="false">IF('con precio'!F14="","",'con precio'!F14)</f>
        <v/>
      </c>
      <c r="E15" s="0" t="str">
        <f aca="false">IF('con precio'!B14="","",'con precio'!B14)</f>
        <v>Barrio Toronjal. G77</v>
      </c>
      <c r="F15" s="1" t="s">
        <v>6105</v>
      </c>
      <c r="G15" s="0" t="n">
        <v>300</v>
      </c>
      <c r="H15" s="0" t="str">
        <f aca="false">IF('con precio'!D14="Flete","FLE",IF('con precio'!D14="Normal","NOR",IF('con precio'!D14="RRPP","RRP",IF('con precio'!D14="FB Ads","FBA",IF('con precio'!D14="Google Ads","GOA",IF('con precio'!D14="Combo","COM",IF('con precio'!D14="Market Place","MKP", "OTR")))))))</f>
        <v>NOR</v>
      </c>
      <c r="I15" s="0" t="str">
        <f aca="false">LEFT('con precio'!M14,10)</f>
        <v>-17.721582</v>
      </c>
      <c r="J15" s="122" t="str">
        <f aca="false">RIGHT('con precio'!M14,10)</f>
        <v>-63.136765</v>
      </c>
      <c r="K15" s="0" t="s">
        <v>7429</v>
      </c>
      <c r="L15" s="175" t="n">
        <f aca="false">'con precio'!A14+'con precio'!K14</f>
        <v>43960.4263888889</v>
      </c>
      <c r="N15" s="174"/>
      <c r="O15" s="167"/>
    </row>
    <row r="16" customFormat="false" ht="13.8" hidden="false" customHeight="false" outlineLevel="0" collapsed="false">
      <c r="A16" s="0" t="n">
        <f aca="false">+A15+1</f>
        <v>15</v>
      </c>
      <c r="B16" s="0" t="str">
        <f aca="false">IF(LEN('con precio'!E15)=8,'con precio'!E15,IF(LEN('con precio'!E15)&gt;=17,LEFT('con precio'!E15,8),""))</f>
        <v/>
      </c>
      <c r="C16" s="122" t="str">
        <f aca="false">IF(LEN('con precio'!E15)&gt;=17,RIGHT('con precio'!E15,8),"")</f>
        <v/>
      </c>
      <c r="D16" s="0" t="str">
        <f aca="false">IF('con precio'!F15="","",'con precio'!F15)</f>
        <v>Clínica Medicmel</v>
      </c>
      <c r="E16" s="0" t="str">
        <f aca="false">IF('con precio'!B15="","",'con precio'!B15)</f>
        <v>Clínica Medicmel</v>
      </c>
      <c r="F16" s="1" t="s">
        <v>6107</v>
      </c>
      <c r="G16" s="0" t="n">
        <v>400</v>
      </c>
      <c r="H16" s="0" t="str">
        <f aca="false">IF('con precio'!D15="Flete","FLE",IF('con precio'!D15="Normal","NOR",IF('con precio'!D15="RRPP","RRP",IF('con precio'!D15="FB Ads","FBA",IF('con precio'!D15="Google Ads","GOA",IF('con precio'!D15="Combo","COM",IF('con precio'!D15="Market Place","MKP", "OTR")))))))</f>
        <v>NOR</v>
      </c>
      <c r="I16" s="0" t="str">
        <f aca="false">LEFT('con precio'!M15,10)</f>
        <v>-17.849168</v>
      </c>
      <c r="J16" s="122" t="str">
        <f aca="false">RIGHT('con precio'!M15,10)</f>
        <v>-63.251404</v>
      </c>
      <c r="K16" s="0" t="s">
        <v>7429</v>
      </c>
      <c r="L16" s="175" t="n">
        <f aca="false">'con precio'!A15+'con precio'!K15</f>
        <v>43960.5756944444</v>
      </c>
      <c r="N16" s="174"/>
      <c r="O16" s="167"/>
    </row>
    <row r="17" customFormat="false" ht="13.8" hidden="false" customHeight="false" outlineLevel="0" collapsed="false">
      <c r="A17" s="0" t="n">
        <f aca="false">+A16+1</f>
        <v>16</v>
      </c>
      <c r="B17" s="0" t="str">
        <f aca="false">IF(LEN('con precio'!E16)=8,'con precio'!E16,IF(LEN('con precio'!E16)&gt;=17,LEFT('con precio'!E16,8),""))</f>
        <v/>
      </c>
      <c r="C17" s="122" t="str">
        <f aca="false">IF(LEN('con precio'!E16)&gt;=17,RIGHT('con precio'!E16,8),"")</f>
        <v/>
      </c>
      <c r="D17" s="0" t="str">
        <f aca="false">IF('con precio'!F16="","",'con precio'!F16)</f>
        <v/>
      </c>
      <c r="E17" s="0" t="str">
        <f aca="false">IF('con precio'!B16="","",'con precio'!B16)</f>
        <v>Barrio El Recreo.</v>
      </c>
      <c r="F17" s="1" t="s">
        <v>6108</v>
      </c>
      <c r="G17" s="0" t="n">
        <v>300</v>
      </c>
      <c r="H17" s="0" t="str">
        <f aca="false">IF('con precio'!D16="Flete","FLE",IF('con precio'!D16="Normal","NOR",IF('con precio'!D16="RRPP","RRP",IF('con precio'!D16="FB Ads","FBA",IF('con precio'!D16="Google Ads","GOA",IF('con precio'!D16="Combo","COM",IF('con precio'!D16="Market Place","MKP", "OTR")))))))</f>
        <v>NOR</v>
      </c>
      <c r="I17" s="0" t="str">
        <f aca="false">LEFT('con precio'!M16,10)</f>
        <v>-17.884756</v>
      </c>
      <c r="J17" s="122" t="str">
        <f aca="false">RIGHT('con precio'!M16,10)</f>
        <v>-63.092883</v>
      </c>
      <c r="K17" s="0" t="s">
        <v>7429</v>
      </c>
      <c r="L17" s="175" t="n">
        <f aca="false">'con precio'!A16+'con precio'!K16</f>
        <v>43960.7055555556</v>
      </c>
      <c r="N17" s="174"/>
      <c r="O17" s="167"/>
    </row>
    <row r="18" customFormat="false" ht="13.8" hidden="false" customHeight="false" outlineLevel="0" collapsed="false">
      <c r="A18" s="0" t="n">
        <f aca="false">+A17+1</f>
        <v>17</v>
      </c>
      <c r="B18" s="0" t="str">
        <f aca="false">IF(LEN('con precio'!E17)=8,'con precio'!E17,IF(LEN('con precio'!E17)&gt;=17,LEFT('con precio'!E17,8),""))</f>
        <v>69075703</v>
      </c>
      <c r="C18" s="122" t="str">
        <f aca="false">IF(LEN('con precio'!E17)&gt;=17,RIGHT('con precio'!E17,8),"")</f>
        <v/>
      </c>
      <c r="D18" s="0" t="str">
        <f aca="false">IF('con precio'!F17="","",'con precio'!F17)</f>
        <v>José</v>
      </c>
      <c r="E18" s="0" t="str">
        <f aca="false">IF('con precio'!B17="","",'con precio'!B17)</f>
        <v>José / Seoane y Libertad</v>
      </c>
      <c r="F18" s="1" t="s">
        <v>6109</v>
      </c>
      <c r="G18" s="0" t="n">
        <v>300</v>
      </c>
      <c r="H18" s="0" t="str">
        <f aca="false">IF('con precio'!D17="Flete","FLE",IF('con precio'!D17="Normal","NOR",IF('con precio'!D17="RRPP","RRP",IF('con precio'!D17="FB Ads","FBA",IF('con precio'!D17="Google Ads","GOA",IF('con precio'!D17="Combo","COM",IF('con precio'!D17="Market Place","MKP", "OTR")))))))</f>
        <v>FBA</v>
      </c>
      <c r="I18" s="0" t="str">
        <f aca="false">LEFT('con precio'!M17,10)</f>
        <v>-17.779880</v>
      </c>
      <c r="J18" s="122" t="str">
        <f aca="false">RIGHT('con precio'!M17,10)</f>
        <v>-63.182711</v>
      </c>
      <c r="K18" s="0" t="s">
        <v>7429</v>
      </c>
      <c r="L18" s="175" t="n">
        <f aca="false">'con precio'!A17+'con precio'!K17</f>
        <v>43961.7222222222</v>
      </c>
      <c r="N18" s="174"/>
      <c r="O18" s="167"/>
    </row>
    <row r="19" customFormat="false" ht="13.8" hidden="false" customHeight="false" outlineLevel="0" collapsed="false">
      <c r="A19" s="0" t="n">
        <f aca="false">+A18+1</f>
        <v>18</v>
      </c>
      <c r="B19" s="0" t="str">
        <f aca="false">IF(LEN('con precio'!E18)=8,'con precio'!E18,IF(LEN('con precio'!E18)&gt;=17,LEFT('con precio'!E18,8),""))</f>
        <v>70090307</v>
      </c>
      <c r="C19" s="122" t="str">
        <f aca="false">IF(LEN('con precio'!E18)&gt;=17,RIGHT('con precio'!E18,8),"")</f>
        <v/>
      </c>
      <c r="D19" s="0" t="str">
        <f aca="false">IF('con precio'!F18="","",'con precio'!F18)</f>
        <v>NN</v>
      </c>
      <c r="E19" s="0" t="str">
        <f aca="false">IF('con precio'!B18="","",'con precio'!B18)</f>
        <v>NN /Urbanización Arco Iris II / Carretera a Camiri.</v>
      </c>
      <c r="F19" s="1" t="s">
        <v>6111</v>
      </c>
      <c r="G19" s="0" t="n">
        <v>450</v>
      </c>
      <c r="H19" s="0" t="str">
        <f aca="false">IF('con precio'!D18="Flete","FLE",IF('con precio'!D18="Normal","NOR",IF('con precio'!D18="RRPP","RRP",IF('con precio'!D18="FB Ads","FBA",IF('con precio'!D18="Google Ads","GOA",IF('con precio'!D18="Combo","COM",IF('con precio'!D18="Market Place","MKP", "OTR")))))))</f>
        <v>FBA</v>
      </c>
      <c r="I19" s="0" t="str">
        <f aca="false">LEFT('con precio'!M18,10)</f>
        <v>-17.878452</v>
      </c>
      <c r="J19" s="122" t="str">
        <f aca="false">RIGHT('con precio'!M18,10)</f>
        <v>-63.258331</v>
      </c>
      <c r="K19" s="0" t="s">
        <v>7429</v>
      </c>
      <c r="L19" s="175" t="n">
        <f aca="false">'con precio'!A18+'con precio'!K18</f>
        <v>43962.4548611111</v>
      </c>
      <c r="N19" s="174"/>
      <c r="O19" s="167"/>
    </row>
    <row r="20" customFormat="false" ht="13.8" hidden="false" customHeight="false" outlineLevel="0" collapsed="false">
      <c r="A20" s="0" t="n">
        <f aca="false">+A19+1</f>
        <v>19</v>
      </c>
      <c r="B20" s="0" t="str">
        <f aca="false">IF(LEN('con precio'!E19)=8,'con precio'!E19,IF(LEN('con precio'!E19)&gt;=17,LEFT('con precio'!E19,8),""))</f>
        <v>67973164</v>
      </c>
      <c r="C20" s="122" t="str">
        <f aca="false">IF(LEN('con precio'!E19)&gt;=17,RIGHT('con precio'!E19,8),"")</f>
        <v/>
      </c>
      <c r="D20" s="0" t="str">
        <f aca="false">IF('con precio'!F19="","",'con precio'!F19)</f>
        <v>NN</v>
      </c>
      <c r="E20" s="0" t="str">
        <f aca="false">IF('con precio'!B19="","",'con precio'!B19)</f>
        <v>NN / Va calle Rodríguez. Cupesí Terrado, cerca a Barrio Guapurú 2 pasando Villa 1ro de Mayo.</v>
      </c>
      <c r="F20" s="1" t="s">
        <v>6112</v>
      </c>
      <c r="G20" s="0" t="n">
        <v>350</v>
      </c>
      <c r="H20" s="0" t="str">
        <f aca="false">IF('con precio'!D19="Flete","FLE",IF('con precio'!D19="Normal","NOR",IF('con precio'!D19="RRPP","RRP",IF('con precio'!D19="FB Ads","FBA",IF('con precio'!D19="Google Ads","GOA",IF('con precio'!D19="Combo","COM",IF('con precio'!D19="Market Place","MKP", "OTR")))))))</f>
        <v>FBA</v>
      </c>
      <c r="I20" s="0" t="str">
        <f aca="false">LEFT('con precio'!M19,10)</f>
        <v>-17.810598</v>
      </c>
      <c r="J20" s="122" t="str">
        <f aca="false">RIGHT('con precio'!M19,10)</f>
        <v>-63.097149</v>
      </c>
      <c r="K20" s="0" t="s">
        <v>7429</v>
      </c>
      <c r="L20" s="175" t="n">
        <f aca="false">'con precio'!A19+'con precio'!K19</f>
        <v>43962.65625</v>
      </c>
      <c r="N20" s="174"/>
      <c r="O20" s="167"/>
    </row>
    <row r="21" customFormat="false" ht="13.8" hidden="false" customHeight="false" outlineLevel="0" collapsed="false">
      <c r="A21" s="0" t="n">
        <f aca="false">+A20+1</f>
        <v>20</v>
      </c>
      <c r="B21" s="0" t="str">
        <f aca="false">IF(LEN('con precio'!E20)=8,'con precio'!E20,IF(LEN('con precio'!E20)&gt;=17,LEFT('con precio'!E20,8),""))</f>
        <v>78555072</v>
      </c>
      <c r="C21" s="122" t="str">
        <f aca="false">IF(LEN('con precio'!E20)&gt;=17,RIGHT('con precio'!E20,8),"")</f>
        <v/>
      </c>
      <c r="D21" s="0" t="str">
        <f aca="false">IF('con precio'!F20="","",'con precio'!F20)</f>
        <v>Álvaro</v>
      </c>
      <c r="E21" s="0" t="str">
        <f aca="false">IF('con precio'!B20="","",'con precio'!B20)</f>
        <v>Álvaro. Av. Moscú pasando la Av. Miguel Servet. Cerca Hospital Grumedso. </v>
      </c>
      <c r="F21" s="1" t="s">
        <v>6113</v>
      </c>
      <c r="G21" s="0" t="n">
        <v>350</v>
      </c>
      <c r="H21" s="0" t="str">
        <f aca="false">IF('con precio'!D20="Flete","FLE",IF('con precio'!D20="Normal","NOR",IF('con precio'!D20="RRPP","RRP",IF('con precio'!D20="FB Ads","FBA",IF('con precio'!D20="Google Ads","GOA",IF('con precio'!D20="Combo","COM",IF('con precio'!D20="Market Place","MKP", "OTR")))))))</f>
        <v>FBA</v>
      </c>
      <c r="I21" s="0" t="str">
        <f aca="false">LEFT('con precio'!M20,10)</f>
        <v>-17.837950</v>
      </c>
      <c r="J21" s="122" t="str">
        <f aca="false">RIGHT('con precio'!M20,10)</f>
        <v>-63.209427</v>
      </c>
      <c r="K21" s="0" t="s">
        <v>7429</v>
      </c>
      <c r="L21" s="175" t="n">
        <f aca="false">'con precio'!A20+'con precio'!K20</f>
        <v>43962.7513888889</v>
      </c>
      <c r="N21" s="174"/>
      <c r="O21" s="167"/>
    </row>
    <row r="22" customFormat="false" ht="13.8" hidden="false" customHeight="false" outlineLevel="0" collapsed="false">
      <c r="A22" s="0" t="n">
        <f aca="false">+A21+1</f>
        <v>21</v>
      </c>
      <c r="B22" s="0" t="str">
        <f aca="false">IF(LEN('con precio'!E21)=8,'con precio'!E21,IF(LEN('con precio'!E21)&gt;=17,LEFT('con precio'!E21,8),""))</f>
        <v/>
      </c>
      <c r="C22" s="122" t="str">
        <f aca="false">IF(LEN('con precio'!E21)&gt;=17,RIGHT('con precio'!E21,8),"")</f>
        <v/>
      </c>
      <c r="D22" s="0" t="str">
        <f aca="false">IF('con precio'!F21="","",'con precio'!F21)</f>
        <v/>
      </c>
      <c r="E22" s="0" t="str">
        <f aca="false">IF('con precio'!B21="","",'con precio'!B21)</f>
        <v>Calle Universo casi esquina Neptuno. Plan 3000.</v>
      </c>
      <c r="F22" s="1" t="s">
        <v>6114</v>
      </c>
      <c r="G22" s="0" t="n">
        <v>300</v>
      </c>
      <c r="H22" s="0" t="str">
        <f aca="false">IF('con precio'!D21="Flete","FLE",IF('con precio'!D21="Normal","NOR",IF('con precio'!D21="RRPP","RRP",IF('con precio'!D21="FB Ads","FBA",IF('con precio'!D21="Google Ads","GOA",IF('con precio'!D21="Combo","COM",IF('con precio'!D21="Market Place","MKP", "OTR")))))))</f>
        <v>FLE</v>
      </c>
      <c r="I22" s="0" t="str">
        <f aca="false">LEFT('con precio'!M21,10)</f>
        <v>-17.817140</v>
      </c>
      <c r="J22" s="122" t="str">
        <f aca="false">RIGHT('con precio'!M21,10)</f>
        <v>-63.138538</v>
      </c>
      <c r="K22" s="0" t="s">
        <v>7429</v>
      </c>
      <c r="L22" s="175" t="n">
        <f aca="false">'con precio'!A21+'con precio'!K21</f>
        <v>43962.5472222222</v>
      </c>
      <c r="N22" s="174"/>
      <c r="O22" s="167"/>
    </row>
    <row r="23" customFormat="false" ht="13.8" hidden="false" customHeight="false" outlineLevel="0" collapsed="false">
      <c r="A23" s="0" t="n">
        <f aca="false">+A22+1</f>
        <v>22</v>
      </c>
      <c r="B23" s="0" t="str">
        <f aca="false">IF(LEN('con precio'!E22)=8,'con precio'!E22,IF(LEN('con precio'!E22)&gt;=17,LEFT('con precio'!E22,8),""))</f>
        <v/>
      </c>
      <c r="C23" s="122" t="str">
        <f aca="false">IF(LEN('con precio'!E22)&gt;=17,RIGHT('con precio'!E22,8),"")</f>
        <v/>
      </c>
      <c r="D23" s="0" t="str">
        <f aca="false">IF('con precio'!F22="","",'con precio'!F22)</f>
        <v/>
      </c>
      <c r="E23" s="0" t="str">
        <f aca="false">IF('con precio'!B22="","",'con precio'!B22)</f>
        <v>Va más allá de Villa 1ro de Mayo. Urbanización Tupa Rueté. Cerca a Pollos Golden Chicken y Campos del Este Inmobiliaria.</v>
      </c>
      <c r="F23" s="1" t="s">
        <v>6115</v>
      </c>
      <c r="G23" s="0" t="n">
        <v>300</v>
      </c>
      <c r="H23" s="0" t="str">
        <f aca="false">IF('con precio'!D22="Flete","FLE",IF('con precio'!D22="Normal","NOR",IF('con precio'!D22="RRPP","RRP",IF('con precio'!D22="FB Ads","FBA",IF('con precio'!D22="Google Ads","GOA",IF('con precio'!D22="Combo","COM",IF('con precio'!D22="Market Place","MKP", "OTR")))))))</f>
        <v>NOR</v>
      </c>
      <c r="I23" s="0" t="str">
        <f aca="false">LEFT('con precio'!M22,10)</f>
        <v>-17.803947</v>
      </c>
      <c r="J23" s="122" t="str">
        <f aca="false">RIGHT('con precio'!M22,10)</f>
        <v>-63.080156</v>
      </c>
      <c r="K23" s="0" t="s">
        <v>7429</v>
      </c>
      <c r="L23" s="175" t="n">
        <f aca="false">'con precio'!A22+'con precio'!K22</f>
        <v>43962.6145833333</v>
      </c>
      <c r="N23" s="174"/>
      <c r="O23" s="167"/>
    </row>
    <row r="24" customFormat="false" ht="13.8" hidden="false" customHeight="false" outlineLevel="0" collapsed="false">
      <c r="A24" s="0" t="n">
        <f aca="false">+A23+1</f>
        <v>23</v>
      </c>
      <c r="B24" s="0" t="str">
        <f aca="false">IF(LEN('con precio'!E23)=8,'con precio'!E23,IF(LEN('con precio'!E23)&gt;=17,LEFT('con precio'!E23,8),""))</f>
        <v>79839905</v>
      </c>
      <c r="C24" s="122" t="str">
        <f aca="false">IF(LEN('con precio'!E23)&gt;=17,RIGHT('con precio'!E23,8),"")</f>
        <v/>
      </c>
      <c r="D24" s="0" t="str">
        <f aca="false">IF('con precio'!F23="","",'con precio'!F23)</f>
        <v>Alison Vargas</v>
      </c>
      <c r="E24" s="0" t="str">
        <f aca="false">IF('con precio'!B23="","",'con precio'!B23)</f>
        <v>Urbanización San Jorge.</v>
      </c>
      <c r="F24" s="1" t="s">
        <v>6116</v>
      </c>
      <c r="G24" s="0" t="n">
        <v>400</v>
      </c>
      <c r="H24" s="0" t="str">
        <f aca="false">IF('con precio'!D23="Flete","FLE",IF('con precio'!D23="Normal","NOR",IF('con precio'!D23="RRPP","RRP",IF('con precio'!D23="FB Ads","FBA",IF('con precio'!D23="Google Ads","GOA",IF('con precio'!D23="Combo","COM",IF('con precio'!D23="Market Place","MKP", "OTR")))))))</f>
        <v>FBA</v>
      </c>
      <c r="I24" s="0" t="str">
        <f aca="false">LEFT('con precio'!M23,10)</f>
        <v>-17.712969</v>
      </c>
      <c r="J24" s="122" t="str">
        <f aca="false">RIGHT('con precio'!M23,10)</f>
        <v>-63.135403</v>
      </c>
      <c r="K24" s="0" t="s">
        <v>7429</v>
      </c>
      <c r="L24" s="175" t="n">
        <f aca="false">'con precio'!A23+'con precio'!K23</f>
        <v>43963.6638888889</v>
      </c>
      <c r="N24" s="174"/>
      <c r="O24" s="167"/>
    </row>
    <row r="25" customFormat="false" ht="13.8" hidden="false" customHeight="false" outlineLevel="0" collapsed="false">
      <c r="A25" s="0" t="n">
        <f aca="false">+A24+1</f>
        <v>24</v>
      </c>
      <c r="B25" s="0" t="str">
        <f aca="false">IF(LEN('con precio'!E24)=8,'con precio'!E24,IF(LEN('con precio'!E24)&gt;=17,LEFT('con precio'!E24,8),""))</f>
        <v/>
      </c>
      <c r="C25" s="122" t="str">
        <f aca="false">IF(LEN('con precio'!E24)&gt;=17,RIGHT('con precio'!E24,8),"")</f>
        <v/>
      </c>
      <c r="D25" s="0" t="str">
        <f aca="false">IF('con precio'!F24="","",'con precio'!F24)</f>
        <v/>
      </c>
      <c r="E25" s="0" t="str">
        <f aca="false">IF('con precio'!B24="","",'con precio'!B24)</f>
        <v>Barrio 27 de Mayo. El Bajío</v>
      </c>
      <c r="F25" s="1" t="s">
        <v>6117</v>
      </c>
      <c r="G25" s="0" t="n">
        <v>300</v>
      </c>
      <c r="H25" s="0" t="str">
        <f aca="false">IF('con precio'!D24="Flete","FLE",IF('con precio'!D24="Normal","NOR",IF('con precio'!D24="RRPP","RRP",IF('con precio'!D24="FB Ads","FBA",IF('con precio'!D24="Google Ads","GOA",IF('con precio'!D24="Combo","COM",IF('con precio'!D24="Market Place","MKP", "OTR")))))))</f>
        <v>FLE</v>
      </c>
      <c r="I25" s="0" t="str">
        <f aca="false">LEFT('con precio'!M24,10)</f>
        <v>-17.833118</v>
      </c>
      <c r="J25" s="122" t="str">
        <f aca="false">RIGHT('con precio'!M24,10)</f>
        <v>-63.215010</v>
      </c>
      <c r="K25" s="0" t="s">
        <v>7429</v>
      </c>
      <c r="L25" s="175" t="n">
        <f aca="false">'con precio'!A24+'con precio'!K24</f>
        <v>43963.54375</v>
      </c>
      <c r="N25" s="174"/>
      <c r="O25" s="167"/>
    </row>
    <row r="26" customFormat="false" ht="13.8" hidden="false" customHeight="false" outlineLevel="0" collapsed="false">
      <c r="A26" s="0" t="n">
        <f aca="false">+A25+1</f>
        <v>25</v>
      </c>
      <c r="B26" s="0" t="str">
        <f aca="false">IF(LEN('con precio'!E25)=8,'con precio'!E25,IF(LEN('con precio'!E25)&gt;=17,LEFT('con precio'!E25,8),""))</f>
        <v/>
      </c>
      <c r="C26" s="122" t="str">
        <f aca="false">IF(LEN('con precio'!E25)&gt;=17,RIGHT('con precio'!E25,8),"")</f>
        <v/>
      </c>
      <c r="D26" s="0" t="str">
        <f aca="false">IF('con precio'!F25="","",'con precio'!F25)</f>
        <v/>
      </c>
      <c r="E26" s="0" t="str">
        <f aca="false">IF('con precio'!B25="","",'con precio'!B25)</f>
        <v>Villa 1ro de Mayo. B. Buen Samaritano.</v>
      </c>
      <c r="F26" s="1" t="s">
        <v>6118</v>
      </c>
      <c r="G26" s="0" t="n">
        <v>300</v>
      </c>
      <c r="H26" s="0" t="str">
        <f aca="false">IF('con precio'!D25="Flete","FLE",IF('con precio'!D25="Normal","NOR",IF('con precio'!D25="RRPP","RRP",IF('con precio'!D25="FB Ads","FBA",IF('con precio'!D25="Google Ads","GOA",IF('con precio'!D25="Combo","COM",IF('con precio'!D25="Market Place","MKP", "OTR")))))))</f>
        <v>FLE</v>
      </c>
      <c r="I26" s="0" t="str">
        <f aca="false">LEFT('con precio'!M25,10)</f>
        <v>-17.797600</v>
      </c>
      <c r="J26" s="122" t="str">
        <f aca="false">RIGHT('con precio'!M25,10)</f>
        <v>-63.097666</v>
      </c>
      <c r="K26" s="0" t="s">
        <v>7429</v>
      </c>
      <c r="L26" s="175" t="n">
        <f aca="false">'con precio'!A25+'con precio'!K25</f>
        <v>43963.7576388889</v>
      </c>
      <c r="N26" s="174"/>
      <c r="O26" s="167"/>
    </row>
    <row r="27" customFormat="false" ht="13.8" hidden="false" customHeight="false" outlineLevel="0" collapsed="false">
      <c r="A27" s="0" t="n">
        <f aca="false">+A26+1</f>
        <v>26</v>
      </c>
      <c r="B27" s="0" t="str">
        <f aca="false">IF(LEN('con precio'!E26)=8,'con precio'!E26,IF(LEN('con precio'!E26)&gt;=17,LEFT('con precio'!E26,8),""))</f>
        <v/>
      </c>
      <c r="C27" s="122" t="str">
        <f aca="false">IF(LEN('con precio'!E26)&gt;=17,RIGHT('con precio'!E26,8),"")</f>
        <v/>
      </c>
      <c r="D27" s="0" t="str">
        <f aca="false">IF('con precio'!F26="","",'con precio'!F26)</f>
        <v/>
      </c>
      <c r="E27" s="0" t="str">
        <f aca="false">IF('con precio'!B26="","",'con precio'!B26)</f>
        <v>El Nuevo Palmar. Calle detrás de la parada final de la línea 68.</v>
      </c>
      <c r="F27" s="1" t="s">
        <v>6119</v>
      </c>
      <c r="G27" s="0" t="n">
        <v>300</v>
      </c>
      <c r="H27" s="0" t="str">
        <f aca="false">IF('con precio'!D26="Flete","FLE",IF('con precio'!D26="Normal","NOR",IF('con precio'!D26="RRPP","RRP",IF('con precio'!D26="FB Ads","FBA",IF('con precio'!D26="Google Ads","GOA",IF('con precio'!D26="Combo","COM",IF('con precio'!D26="Market Place","MKP", "OTR")))))))</f>
        <v>FLE</v>
      </c>
      <c r="I27" s="0" t="str">
        <f aca="false">LEFT('con precio'!M26,10)</f>
        <v>-17.874599</v>
      </c>
      <c r="J27" s="122" t="str">
        <f aca="false">RIGHT('con precio'!M26,10)</f>
        <v>-63.162316</v>
      </c>
      <c r="K27" s="0" t="s">
        <v>7429</v>
      </c>
      <c r="L27" s="175" t="n">
        <f aca="false">'con precio'!A26+'con precio'!K26</f>
        <v>43963.8479166667</v>
      </c>
      <c r="N27" s="174"/>
      <c r="O27" s="167"/>
    </row>
    <row r="28" customFormat="false" ht="13.8" hidden="false" customHeight="false" outlineLevel="0" collapsed="false">
      <c r="A28" s="0" t="n">
        <f aca="false">+A27+1</f>
        <v>27</v>
      </c>
      <c r="B28" s="0" t="str">
        <f aca="false">IF(LEN('con precio'!E27)=8,'con precio'!E27,IF(LEN('con precio'!E27)&gt;=17,LEFT('con precio'!E27,8),""))</f>
        <v/>
      </c>
      <c r="C28" s="122" t="str">
        <f aca="false">IF(LEN('con precio'!E27)&gt;=17,RIGHT('con precio'!E27,8),"")</f>
        <v/>
      </c>
      <c r="D28" s="0" t="str">
        <f aca="false">IF('con precio'!F27="","",'con precio'!F27)</f>
        <v/>
      </c>
      <c r="E28" s="0" t="str">
        <f aca="false">IF('con precio'!B27="","",'con precio'!B27)</f>
        <v>Urbanización San Jorge.</v>
      </c>
      <c r="F28" s="1" t="s">
        <v>6120</v>
      </c>
      <c r="G28" s="0" t="n">
        <v>300</v>
      </c>
      <c r="H28" s="0" t="str">
        <f aca="false">IF('con precio'!D27="Flete","FLE",IF('con precio'!D27="Normal","NOR",IF('con precio'!D27="RRPP","RRP",IF('con precio'!D27="FB Ads","FBA",IF('con precio'!D27="Google Ads","GOA",IF('con precio'!D27="Combo","COM",IF('con precio'!D27="Market Place","MKP", "OTR")))))))</f>
        <v>NOR</v>
      </c>
      <c r="I28" s="0" t="str">
        <f aca="false">LEFT('con precio'!M27,10)</f>
        <v>-17.712539</v>
      </c>
      <c r="J28" s="122" t="str">
        <f aca="false">RIGHT('con precio'!M27,10)</f>
        <v>-63.135321</v>
      </c>
      <c r="K28" s="0" t="s">
        <v>7429</v>
      </c>
      <c r="L28" s="175" t="n">
        <f aca="false">'con precio'!A27+'con precio'!K27</f>
        <v>43963.6819444444</v>
      </c>
      <c r="N28" s="174"/>
      <c r="O28" s="167"/>
    </row>
    <row r="29" customFormat="false" ht="13.8" hidden="false" customHeight="false" outlineLevel="0" collapsed="false">
      <c r="A29" s="0" t="n">
        <f aca="false">+A28+1</f>
        <v>28</v>
      </c>
      <c r="B29" s="0" t="str">
        <f aca="false">IF(LEN('con precio'!E28)=8,'con precio'!E28,IF(LEN('con precio'!E28)&gt;=17,LEFT('con precio'!E28,8),""))</f>
        <v>77488834</v>
      </c>
      <c r="C29" s="122" t="str">
        <f aca="false">IF(LEN('con precio'!E28)&gt;=17,RIGHT('con precio'!E28,8),"")</f>
        <v/>
      </c>
      <c r="D29" s="0" t="str">
        <f aca="false">IF('con precio'!F28="","",'con precio'!F28)</f>
        <v/>
      </c>
      <c r="E29" s="0" t="str">
        <f aca="false">IF('con precio'!B28="","",'con precio'!B28)</f>
        <v>Va por Gracebol / Parque Industrial</v>
      </c>
      <c r="F29" s="1" t="s">
        <v>6121</v>
      </c>
      <c r="G29" s="0" t="n">
        <v>250</v>
      </c>
      <c r="H29" s="0" t="str">
        <f aca="false">IF('con precio'!D28="Flete","FLE",IF('con precio'!D28="Normal","NOR",IF('con precio'!D28="RRPP","RRP",IF('con precio'!D28="FB Ads","FBA",IF('con precio'!D28="Google Ads","GOA",IF('con precio'!D28="Combo","COM",IF('con precio'!D28="Market Place","MKP", "OTR")))))))</f>
        <v>FBA</v>
      </c>
      <c r="I29" s="0" t="str">
        <f aca="false">LEFT('con precio'!M28,10)</f>
        <v>-17.738001</v>
      </c>
      <c r="J29" s="122" t="str">
        <f aca="false">RIGHT('con precio'!M28,10)</f>
        <v>-63.139385</v>
      </c>
      <c r="K29" s="0" t="s">
        <v>7429</v>
      </c>
      <c r="L29" s="175" t="n">
        <f aca="false">'con precio'!A28+'con precio'!K28</f>
        <v>43964.7027777778</v>
      </c>
      <c r="N29" s="174"/>
      <c r="O29" s="167"/>
    </row>
    <row r="30" customFormat="false" ht="13.8" hidden="false" customHeight="false" outlineLevel="0" collapsed="false">
      <c r="A30" s="0" t="n">
        <f aca="false">+A29+1</f>
        <v>29</v>
      </c>
      <c r="B30" s="0" t="str">
        <f aca="false">IF(LEN('con precio'!E29)=8,'con precio'!E29,IF(LEN('con precio'!E29)&gt;=17,LEFT('con precio'!E29,8),""))</f>
        <v/>
      </c>
      <c r="C30" s="122" t="str">
        <f aca="false">IF(LEN('con precio'!E29)&gt;=17,RIGHT('con precio'!E29,8),"")</f>
        <v/>
      </c>
      <c r="D30" s="0" t="str">
        <f aca="false">IF('con precio'!F29="","",'con precio'!F29)</f>
        <v/>
      </c>
      <c r="E30" s="0" t="str">
        <f aca="false">IF('con precio'!B29="","",'con precio'!B29)</f>
        <v>Urbanización Las Palmeras.</v>
      </c>
      <c r="F30" s="1" t="s">
        <v>6122</v>
      </c>
      <c r="G30" s="0" t="n">
        <v>300</v>
      </c>
      <c r="H30" s="0" t="str">
        <f aca="false">IF('con precio'!D29="Flete","FLE",IF('con precio'!D29="Normal","NOR",IF('con precio'!D29="RRPP","RRP",IF('con precio'!D29="FB Ads","FBA",IF('con precio'!D29="Google Ads","GOA",IF('con precio'!D29="Combo","COM",IF('con precio'!D29="Market Place","MKP", "OTR")))))))</f>
        <v>FLE</v>
      </c>
      <c r="I30" s="0" t="str">
        <f aca="false">LEFT('con precio'!M29,10)</f>
        <v>-17.766594</v>
      </c>
      <c r="J30" s="122" t="str">
        <f aca="false">RIGHT('con precio'!M29,10)</f>
        <v>-63.065114</v>
      </c>
      <c r="K30" s="0" t="s">
        <v>7429</v>
      </c>
      <c r="L30" s="175" t="n">
        <f aca="false">'con precio'!A29+'con precio'!K29</f>
        <v>43964.4631944444</v>
      </c>
      <c r="N30" s="174"/>
      <c r="O30" s="167"/>
    </row>
    <row r="31" customFormat="false" ht="13.8" hidden="false" customHeight="false" outlineLevel="0" collapsed="false">
      <c r="A31" s="0" t="n">
        <f aca="false">+A30+1</f>
        <v>30</v>
      </c>
      <c r="B31" s="0" t="str">
        <f aca="false">IF(LEN('con precio'!E30)=8,'con precio'!E30,IF(LEN('con precio'!E30)&gt;=17,LEFT('con precio'!E30,8),""))</f>
        <v/>
      </c>
      <c r="C31" s="122" t="str">
        <f aca="false">IF(LEN('con precio'!E30)&gt;=17,RIGHT('con precio'!E30,8),"")</f>
        <v/>
      </c>
      <c r="D31" s="0" t="str">
        <f aca="false">IF('con precio'!F30="","",'con precio'!F30)</f>
        <v/>
      </c>
      <c r="E31" s="0" t="str">
        <f aca="false">IF('con precio'!B30="","",'con precio'!B30)</f>
        <v>Las Piedades, Terravista</v>
      </c>
      <c r="F31" s="1" t="s">
        <v>6123</v>
      </c>
      <c r="G31" s="0" t="n">
        <v>300</v>
      </c>
      <c r="H31" s="0" t="str">
        <f aca="false">IF('con precio'!D30="Flete","FLE",IF('con precio'!D30="Normal","NOR",IF('con precio'!D30="RRPP","RRP",IF('con precio'!D30="FB Ads","FBA",IF('con precio'!D30="Google Ads","GOA",IF('con precio'!D30="Combo","COM",IF('con precio'!D30="Market Place","MKP", "OTR")))))))</f>
        <v>FLE</v>
      </c>
      <c r="I31" s="0" t="str">
        <f aca="false">LEFT('con precio'!M30,10)</f>
        <v>-17.742104</v>
      </c>
      <c r="J31" s="122" t="str">
        <f aca="false">RIGHT('con precio'!M30,10)</f>
        <v>-63.065997</v>
      </c>
      <c r="K31" s="0" t="s">
        <v>7429</v>
      </c>
      <c r="L31" s="175" t="n">
        <f aca="false">'con precio'!A30+'con precio'!K30</f>
        <v>43964.51875</v>
      </c>
      <c r="N31" s="174"/>
      <c r="O31" s="167"/>
    </row>
    <row r="32" customFormat="false" ht="13.8" hidden="false" customHeight="false" outlineLevel="0" collapsed="false">
      <c r="A32" s="0" t="n">
        <f aca="false">+A31+1</f>
        <v>31</v>
      </c>
      <c r="B32" s="0" t="str">
        <f aca="false">IF(LEN('con precio'!E31)=8,'con precio'!E31,IF(LEN('con precio'!E31)&gt;=17,LEFT('con precio'!E31,8),""))</f>
        <v/>
      </c>
      <c r="C32" s="122" t="str">
        <f aca="false">IF(LEN('con precio'!E31)&gt;=17,RIGHT('con precio'!E31,8),"")</f>
        <v/>
      </c>
      <c r="D32" s="0" t="str">
        <f aca="false">IF('con precio'!F31="","",'con precio'!F31)</f>
        <v/>
      </c>
      <c r="E32" s="0" t="str">
        <f aca="false">IF('con precio'!B31="","",'con precio'!B31)</f>
        <v>calle 13 y Radial 10. Baños Mercado Victoria</v>
      </c>
      <c r="F32" s="1" t="s">
        <v>6124</v>
      </c>
      <c r="G32" s="0" t="n">
        <v>400</v>
      </c>
      <c r="H32" s="0" t="str">
        <f aca="false">IF('con precio'!D31="Flete","FLE",IF('con precio'!D31="Normal","NOR",IF('con precio'!D31="RRPP","RRP",IF('con precio'!D31="FB Ads","FBA",IF('con precio'!D31="Google Ads","GOA",IF('con precio'!D31="Combo","COM",IF('con precio'!D31="Market Place","MKP", "OTR")))))))</f>
        <v>NOR</v>
      </c>
      <c r="I32" s="0" t="str">
        <f aca="false">LEFT('con precio'!M31,10)</f>
        <v>-17.815772</v>
      </c>
      <c r="J32" s="122" t="str">
        <f aca="false">RIGHT('con precio'!M31,10)</f>
        <v>-63.111025</v>
      </c>
      <c r="K32" s="0" t="s">
        <v>7429</v>
      </c>
      <c r="L32" s="175" t="n">
        <f aca="false">'con precio'!A31+'con precio'!K31</f>
        <v>43964.6166666667</v>
      </c>
      <c r="N32" s="174"/>
      <c r="O32" s="167"/>
    </row>
    <row r="33" customFormat="false" ht="13.8" hidden="false" customHeight="false" outlineLevel="0" collapsed="false">
      <c r="A33" s="0" t="n">
        <f aca="false">+A32+1</f>
        <v>32</v>
      </c>
      <c r="B33" s="0" t="str">
        <f aca="false">IF(LEN('con precio'!E32)=8,'con precio'!E32,IF(LEN('con precio'!E32)&gt;=17,LEFT('con precio'!E32,8),""))</f>
        <v/>
      </c>
      <c r="C33" s="122" t="str">
        <f aca="false">IF(LEN('con precio'!E32)&gt;=17,RIGHT('con precio'!E32,8),"")</f>
        <v/>
      </c>
      <c r="D33" s="0" t="str">
        <f aca="false">IF('con precio'!F32="","",'con precio'!F32)</f>
        <v/>
      </c>
      <c r="E33" s="0" t="str">
        <f aca="false">IF('con precio'!B32="","",'con precio'!B32)</f>
        <v>Barrio el Vivero, Patujú</v>
      </c>
      <c r="F33" s="1" t="s">
        <v>6125</v>
      </c>
      <c r="G33" s="0" t="n">
        <v>300</v>
      </c>
      <c r="H33" s="0" t="str">
        <f aca="false">IF('con precio'!D32="Flete","FLE",IF('con precio'!D32="Normal","NOR",IF('con precio'!D32="RRPP","RRP",IF('con precio'!D32="FB Ads","FBA",IF('con precio'!D32="Google Ads","GOA",IF('con precio'!D32="Combo","COM",IF('con precio'!D32="Market Place","MKP", "OTR")))))))</f>
        <v>FLE</v>
      </c>
      <c r="I33" s="0" t="str">
        <f aca="false">LEFT('con precio'!M32,10)</f>
        <v>-17.776259</v>
      </c>
      <c r="J33" s="122" t="str">
        <f aca="false">RIGHT('con precio'!M32,10)</f>
        <v>-63.052602</v>
      </c>
      <c r="K33" s="0" t="s">
        <v>7429</v>
      </c>
      <c r="L33" s="175" t="n">
        <f aca="false">'con precio'!A32+'con precio'!K32</f>
        <v>43965.6756944444</v>
      </c>
      <c r="N33" s="174"/>
      <c r="O33" s="167"/>
    </row>
    <row r="34" customFormat="false" ht="13.8" hidden="false" customHeight="false" outlineLevel="0" collapsed="false">
      <c r="A34" s="0" t="n">
        <f aca="false">+A33+1</f>
        <v>33</v>
      </c>
      <c r="B34" s="0" t="str">
        <f aca="false">IF(LEN('con precio'!E33)=8,'con precio'!E33,IF(LEN('con precio'!E33)&gt;=17,LEFT('con precio'!E33,8),""))</f>
        <v/>
      </c>
      <c r="C34" s="122" t="str">
        <f aca="false">IF(LEN('con precio'!E33)&gt;=17,RIGHT('con precio'!E33,8),"")</f>
        <v/>
      </c>
      <c r="D34" s="0" t="str">
        <f aca="false">IF('con precio'!F33="","",'con precio'!F33)</f>
        <v/>
      </c>
      <c r="E34" s="0" t="str">
        <f aca="false">IF('con precio'!B33="","",'con precio'!B33)</f>
        <v>Del garaje a Mercado Plan 3000. (Se queda 29 minutos)</v>
      </c>
      <c r="F34" s="1" t="s">
        <v>6126</v>
      </c>
      <c r="G34" s="0" t="n">
        <v>300</v>
      </c>
      <c r="H34" s="0" t="str">
        <f aca="false">IF('con precio'!D33="Flete","FLE",IF('con precio'!D33="Normal","NOR",IF('con precio'!D33="RRPP","RRP",IF('con precio'!D33="FB Ads","FBA",IF('con precio'!D33="Google Ads","GOA",IF('con precio'!D33="Combo","COM",IF('con precio'!D33="Market Place","MKP", "OTR")))))))</f>
        <v>NOR</v>
      </c>
      <c r="I34" s="0" t="str">
        <f aca="false">LEFT('con precio'!M33,10)</f>
        <v>-17.823026</v>
      </c>
      <c r="J34" s="122" t="str">
        <f aca="false">RIGHT('con precio'!M33,10)</f>
        <v>-63.145457</v>
      </c>
      <c r="K34" s="0" t="s">
        <v>7429</v>
      </c>
      <c r="L34" s="175" t="n">
        <f aca="false">'con precio'!A33+'con precio'!K33</f>
        <v>43965.5645833333</v>
      </c>
      <c r="N34" s="174"/>
      <c r="O34" s="167"/>
    </row>
    <row r="35" customFormat="false" ht="13.8" hidden="false" customHeight="false" outlineLevel="0" collapsed="false">
      <c r="A35" s="0" t="n">
        <f aca="false">+A34+1</f>
        <v>34</v>
      </c>
      <c r="B35" s="0" t="str">
        <f aca="false">IF(LEN('con precio'!E34)=8,'con precio'!E34,IF(LEN('con precio'!E34)&gt;=17,LEFT('con precio'!E34,8),""))</f>
        <v/>
      </c>
      <c r="C35" s="122" t="str">
        <f aca="false">IF(LEN('con precio'!E34)&gt;=17,RIGHT('con precio'!E34,8),"")</f>
        <v/>
      </c>
      <c r="D35" s="0" t="str">
        <f aca="false">IF('con precio'!F34="","",'con precio'!F34)</f>
        <v/>
      </c>
      <c r="E35" s="0" t="str">
        <f aca="false">IF('con precio'!B34="","",'con precio'!B34)</f>
        <v>Tranca de Cotoca</v>
      </c>
      <c r="F35" s="1" t="s">
        <v>6127</v>
      </c>
      <c r="G35" s="0" t="n">
        <v>350</v>
      </c>
      <c r="H35" s="0" t="str">
        <f aca="false">IF('con precio'!D34="Flete","FLE",IF('con precio'!D34="Normal","NOR",IF('con precio'!D34="RRPP","RRP",IF('con precio'!D34="FB Ads","FBA",IF('con precio'!D34="Google Ads","GOA",IF('con precio'!D34="Combo","COM",IF('con precio'!D34="Market Place","MKP", "OTR")))))))</f>
        <v>NOR</v>
      </c>
      <c r="I35" s="0" t="str">
        <f aca="false">LEFT('con precio'!M34,10)</f>
        <v>-17.795934</v>
      </c>
      <c r="J35" s="122" t="str">
        <f aca="false">RIGHT('con precio'!M34,10)</f>
        <v>-63.042888</v>
      </c>
      <c r="K35" s="0" t="s">
        <v>7429</v>
      </c>
      <c r="L35" s="175" t="n">
        <f aca="false">'con precio'!A34+'con precio'!K34</f>
        <v>43965.7173611111</v>
      </c>
      <c r="N35" s="174"/>
      <c r="O35" s="167"/>
    </row>
    <row r="36" customFormat="false" ht="13.8" hidden="false" customHeight="false" outlineLevel="0" collapsed="false">
      <c r="A36" s="0" t="n">
        <f aca="false">+A35+1</f>
        <v>35</v>
      </c>
      <c r="B36" s="0" t="str">
        <f aca="false">IF(LEN('con precio'!E35)=8,'con precio'!E35,IF(LEN('con precio'!E35)&gt;=17,LEFT('con precio'!E35,8),""))</f>
        <v/>
      </c>
      <c r="C36" s="122" t="str">
        <f aca="false">IF(LEN('con precio'!E35)&gt;=17,RIGHT('con precio'!E35,8),"")</f>
        <v/>
      </c>
      <c r="D36" s="0" t="str">
        <f aca="false">IF('con precio'!F35="","",'con precio'!F35)</f>
        <v/>
      </c>
      <c r="E36" s="0" t="str">
        <f aca="false">IF('con precio'!B35="","",'con precio'!B35)</f>
        <v>illa 1ro de Mayo por la Av. Libertadores cerca a la farmacia León de Judá. (demora 21 minutos)</v>
      </c>
      <c r="F36" s="1" t="s">
        <v>6128</v>
      </c>
      <c r="G36" s="0" t="n">
        <v>300</v>
      </c>
      <c r="H36" s="0" t="str">
        <f aca="false">IF('con precio'!D35="Flete","FLE",IF('con precio'!D35="Normal","NOR",IF('con precio'!D35="RRPP","RRP",IF('con precio'!D35="FB Ads","FBA",IF('con precio'!D35="Google Ads","GOA",IF('con precio'!D35="Combo","COM",IF('con precio'!D35="Market Place","MKP", "OTR")))))))</f>
        <v>FLE</v>
      </c>
      <c r="I36" s="0" t="str">
        <f aca="false">LEFT('con precio'!M35,10)</f>
        <v>-17.797188</v>
      </c>
      <c r="J36" s="122" t="str">
        <f aca="false">RIGHT('con precio'!M35,10)</f>
        <v>-63.099121</v>
      </c>
      <c r="K36" s="0" t="s">
        <v>7429</v>
      </c>
      <c r="L36" s="175" t="n">
        <f aca="false">'con precio'!A35+'con precio'!K35</f>
        <v>43966.4166666667</v>
      </c>
      <c r="N36" s="174"/>
      <c r="O36" s="167"/>
    </row>
    <row r="37" customFormat="false" ht="13.8" hidden="false" customHeight="false" outlineLevel="0" collapsed="false">
      <c r="A37" s="0" t="n">
        <f aca="false">+A36+1</f>
        <v>36</v>
      </c>
      <c r="B37" s="0" t="str">
        <f aca="false">IF(LEN('con precio'!E36)=8,'con precio'!E36,IF(LEN('con precio'!E36)&gt;=17,LEFT('con precio'!E36,8),""))</f>
        <v/>
      </c>
      <c r="C37" s="122" t="str">
        <f aca="false">IF(LEN('con precio'!E36)&gt;=17,RIGHT('con precio'!E36,8),"")</f>
        <v/>
      </c>
      <c r="D37" s="0" t="str">
        <f aca="false">IF('con precio'!F36="","",'con precio'!F36)</f>
        <v/>
      </c>
      <c r="E37" s="0" t="str">
        <f aca="false">IF('con precio'!B36="","",'con precio'!B36)</f>
        <v>calle Girasoles de la Pampa de la Isla. Cerca a la plazuela Urbanización Cotoca (Basán).</v>
      </c>
      <c r="F37" s="1" t="s">
        <v>6129</v>
      </c>
      <c r="G37" s="0" t="n">
        <v>300</v>
      </c>
      <c r="H37" s="0" t="str">
        <f aca="false">IF('con precio'!D36="Flete","FLE",IF('con precio'!D36="Normal","NOR",IF('con precio'!D36="RRPP","RRP",IF('con precio'!D36="FB Ads","FBA",IF('con precio'!D36="Google Ads","GOA",IF('con precio'!D36="Combo","COM",IF('con precio'!D36="Market Place","MKP", "OTR")))))))</f>
        <v>FLE</v>
      </c>
      <c r="I37" s="0" t="str">
        <f aca="false">LEFT('con precio'!M36,10)</f>
        <v>-17.757905</v>
      </c>
      <c r="J37" s="122" t="str">
        <f aca="false">RIGHT('con precio'!M36,10)</f>
        <v>-63.101292</v>
      </c>
      <c r="K37" s="0" t="s">
        <v>7429</v>
      </c>
      <c r="L37" s="175" t="n">
        <f aca="false">'con precio'!A36+'con precio'!K36</f>
        <v>43966.5125</v>
      </c>
      <c r="N37" s="174"/>
      <c r="O37" s="167"/>
    </row>
    <row r="38" customFormat="false" ht="13.8" hidden="false" customHeight="false" outlineLevel="0" collapsed="false">
      <c r="A38" s="0" t="n">
        <f aca="false">+A37+1</f>
        <v>37</v>
      </c>
      <c r="B38" s="0" t="str">
        <f aca="false">IF(LEN('con precio'!E37)=8,'con precio'!E37,IF(LEN('con precio'!E37)&gt;=17,LEFT('con precio'!E37,8),""))</f>
        <v/>
      </c>
      <c r="C38" s="122" t="str">
        <f aca="false">IF(LEN('con precio'!E37)&gt;=17,RIGHT('con precio'!E37,8),"")</f>
        <v/>
      </c>
      <c r="D38" s="0" t="str">
        <f aca="false">IF('con precio'!F37="","",'con precio'!F37)</f>
        <v/>
      </c>
      <c r="E38" s="0" t="str">
        <f aca="false">IF('con precio'!B37="","",'con precio'!B37)</f>
        <v>Nueva Ramada</v>
      </c>
      <c r="F38" s="1" t="s">
        <v>6130</v>
      </c>
      <c r="G38" s="0" t="n">
        <v>300</v>
      </c>
      <c r="H38" s="0" t="str">
        <f aca="false">IF('con precio'!D37="Flete","FLE",IF('con precio'!D37="Normal","NOR",IF('con precio'!D37="RRPP","RRP",IF('con precio'!D37="FB Ads","FBA",IF('con precio'!D37="Google Ads","GOA",IF('con precio'!D37="Combo","COM",IF('con precio'!D37="Market Place","MKP", "OTR")))))))</f>
        <v>FLE</v>
      </c>
      <c r="I38" s="0" t="str">
        <f aca="false">LEFT('con precio'!M37,10)</f>
        <v>-17.833163</v>
      </c>
      <c r="J38" s="122" t="str">
        <f aca="false">RIGHT('con precio'!M37,10)</f>
        <v>-63.215140</v>
      </c>
      <c r="K38" s="0" t="s">
        <v>7429</v>
      </c>
      <c r="L38" s="175" t="n">
        <f aca="false">'con precio'!A37+'con precio'!K37</f>
        <v>43966.6027777778</v>
      </c>
      <c r="N38" s="174"/>
      <c r="O38" s="167"/>
    </row>
    <row r="39" customFormat="false" ht="13.8" hidden="false" customHeight="false" outlineLevel="0" collapsed="false">
      <c r="A39" s="0" t="n">
        <f aca="false">+A38+1</f>
        <v>38</v>
      </c>
      <c r="B39" s="0" t="str">
        <f aca="false">IF(LEN('con precio'!E38)=8,'con precio'!E38,IF(LEN('con precio'!E38)&gt;=17,LEFT('con precio'!E38,8),""))</f>
        <v>75577505</v>
      </c>
      <c r="C39" s="122" t="str">
        <f aca="false">IF(LEN('con precio'!E38)&gt;=17,RIGHT('con precio'!E38,8),"")</f>
        <v/>
      </c>
      <c r="D39" s="0" t="str">
        <f aca="false">IF('con precio'!F38="","",'con precio'!F38)</f>
        <v>NN</v>
      </c>
      <c r="E39" s="0" t="str">
        <f aca="false">IF('con precio'!B38="","",'con precio'!B38)</f>
        <v>NN / Villa San Simón (Km 14. Pasando la carretera a Camiri). Cliente 75577505.</v>
      </c>
      <c r="F39" s="1" t="s">
        <v>6131</v>
      </c>
      <c r="G39" s="0" t="n">
        <v>400</v>
      </c>
      <c r="H39" s="0" t="str">
        <f aca="false">IF('con precio'!D38="Flete","FLE",IF('con precio'!D38="Normal","NOR",IF('con precio'!D38="RRPP","RRP",IF('con precio'!D38="FB Ads","FBA",IF('con precio'!D38="Google Ads","GOA",IF('con precio'!D38="Combo","COM",IF('con precio'!D38="Market Place","MKP", "OTR")))))))</f>
        <v>FBA</v>
      </c>
      <c r="I39" s="0" t="str">
        <f aca="false">LEFT('con precio'!M38,10)</f>
        <v>-17.887600</v>
      </c>
      <c r="J39" s="122" t="str">
        <f aca="false">RIGHT('con precio'!M38,10)</f>
        <v>-63.279812</v>
      </c>
      <c r="K39" s="0" t="s">
        <v>7429</v>
      </c>
      <c r="L39" s="175" t="n">
        <f aca="false">'con precio'!A38+'con precio'!K38</f>
        <v>43969.3409722222</v>
      </c>
      <c r="N39" s="174"/>
      <c r="O39" s="167"/>
    </row>
    <row r="40" customFormat="false" ht="13.8" hidden="false" customHeight="false" outlineLevel="0" collapsed="false">
      <c r="A40" s="0" t="n">
        <f aca="false">+A39+1</f>
        <v>39</v>
      </c>
      <c r="B40" s="0" t="str">
        <f aca="false">IF(LEN('con precio'!E39)=8,'con precio'!E39,IF(LEN('con precio'!E39)&gt;=17,LEFT('con precio'!E39,8),""))</f>
        <v>71011807</v>
      </c>
      <c r="C40" s="122" t="str">
        <f aca="false">IF(LEN('con precio'!E39)&gt;=17,RIGHT('con precio'!E39,8),"")</f>
        <v/>
      </c>
      <c r="D40" s="0" t="str">
        <f aca="false">IF('con precio'!F39="","",'con precio'!F39)</f>
        <v>NN</v>
      </c>
      <c r="E40" s="0" t="str">
        <f aca="false">IF('con precio'!B39="","",'con precio'!B39)</f>
        <v>NN / Detrás del aeropuerto, por debajo de Clara Chuchío. Cliente 71011807.</v>
      </c>
      <c r="F40" s="1" t="s">
        <v>6132</v>
      </c>
      <c r="G40" s="0" t="n">
        <v>450</v>
      </c>
      <c r="H40" s="0" t="str">
        <f aca="false">IF('con precio'!D39="Flete","FLE",IF('con precio'!D39="Normal","NOR",IF('con precio'!D39="RRPP","RRP",IF('con precio'!D39="FB Ads","FBA",IF('con precio'!D39="Google Ads","GOA",IF('con precio'!D39="Combo","COM",IF('con precio'!D39="Market Place","MKP", "OTR")))))))</f>
        <v>FBA</v>
      </c>
      <c r="I40" s="0" t="str">
        <f aca="false">LEFT('con precio'!M39,10)</f>
        <v>-17.634183</v>
      </c>
      <c r="J40" s="122" t="str">
        <f aca="false">RIGHT('con precio'!M39,10)</f>
        <v>-63.120814</v>
      </c>
      <c r="K40" s="0" t="s">
        <v>7429</v>
      </c>
      <c r="L40" s="175" t="n">
        <f aca="false">'con precio'!A39+'con precio'!K39</f>
        <v>43969.4756944444</v>
      </c>
      <c r="N40" s="174"/>
      <c r="O40" s="167"/>
    </row>
    <row r="41" customFormat="false" ht="13.8" hidden="false" customHeight="false" outlineLevel="0" collapsed="false">
      <c r="A41" s="0" t="n">
        <f aca="false">+A40+1</f>
        <v>40</v>
      </c>
      <c r="B41" s="0" t="str">
        <f aca="false">IF(LEN('con precio'!E40)=8,'con precio'!E40,IF(LEN('con precio'!E40)&gt;=17,LEFT('con precio'!E40,8),""))</f>
        <v/>
      </c>
      <c r="C41" s="122" t="str">
        <f aca="false">IF(LEN('con precio'!E40)&gt;=17,RIGHT('con precio'!E40,8),"")</f>
        <v/>
      </c>
      <c r="D41" s="0" t="str">
        <f aca="false">IF('con precio'!F40="","",'con precio'!F40)</f>
        <v/>
      </c>
      <c r="E41" s="0" t="str">
        <f aca="false">IF('con precio'!B40="","",'con precio'!B40)</f>
        <v>Doble Vía entre 7 y 8.</v>
      </c>
      <c r="F41" s="1" t="s">
        <v>6133</v>
      </c>
      <c r="G41" s="0" t="n">
        <v>300</v>
      </c>
      <c r="H41" s="0" t="str">
        <f aca="false">IF('con precio'!D40="Flete","FLE",IF('con precio'!D40="Normal","NOR",IF('con precio'!D40="RRPP","RRP",IF('con precio'!D40="FB Ads","FBA",IF('con precio'!D40="Google Ads","GOA",IF('con precio'!D40="Combo","COM",IF('con precio'!D40="Market Place","MKP", "OTR")))))))</f>
        <v>FLE</v>
      </c>
      <c r="I41" s="0" t="str">
        <f aca="false">LEFT('con precio'!M40,10)</f>
        <v>-17.836263</v>
      </c>
      <c r="J41" s="122" t="str">
        <f aca="false">RIGHT('con precio'!M40,10)</f>
        <v>-63.228662</v>
      </c>
      <c r="K41" s="0" t="s">
        <v>7429</v>
      </c>
      <c r="L41" s="175" t="n">
        <f aca="false">'con precio'!A40+'con precio'!K40</f>
        <v>43969.6576388889</v>
      </c>
      <c r="N41" s="174"/>
      <c r="O41" s="167"/>
    </row>
    <row r="42" customFormat="false" ht="13.8" hidden="false" customHeight="false" outlineLevel="0" collapsed="false">
      <c r="A42" s="0" t="n">
        <f aca="false">+A41+1</f>
        <v>41</v>
      </c>
      <c r="B42" s="0" t="str">
        <f aca="false">IF(LEN('con precio'!E41)=8,'con precio'!E41,IF(LEN('con precio'!E41)&gt;=17,LEFT('con precio'!E41,8),""))</f>
        <v/>
      </c>
      <c r="C42" s="122" t="str">
        <f aca="false">IF(LEN('con precio'!E41)&gt;=17,RIGHT('con precio'!E41,8),"")</f>
        <v/>
      </c>
      <c r="D42" s="0" t="str">
        <f aca="false">IF('con precio'!F41="","",'con precio'!F41)</f>
        <v/>
      </c>
      <c r="E42" s="0" t="str">
        <f aca="false">IF('con precio'!B41="","",'con precio'!B41)</f>
        <v>Barrio Balcon 2. Va por la Urbanización La Solución. Por el anillo 11 y Moscú. (Tarda UNA hora)</v>
      </c>
      <c r="F42" s="1" t="s">
        <v>6134</v>
      </c>
      <c r="G42" s="0" t="n">
        <v>300</v>
      </c>
      <c r="H42" s="0" t="str">
        <f aca="false">IF('con precio'!D41="Flete","FLE",IF('con precio'!D41="Normal","NOR",IF('con precio'!D41="RRPP","RRP",IF('con precio'!D41="FB Ads","FBA",IF('con precio'!D41="Google Ads","GOA",IF('con precio'!D41="Combo","COM",IF('con precio'!D41="Market Place","MKP", "OTR")))))))</f>
        <v>FLE</v>
      </c>
      <c r="I42" s="0" t="str">
        <f aca="false">LEFT('con precio'!M41,10)</f>
        <v>-17.878924</v>
      </c>
      <c r="J42" s="122" t="str">
        <f aca="false">RIGHT('con precio'!M41,10)</f>
        <v>-63.240680</v>
      </c>
      <c r="K42" s="0" t="s">
        <v>7429</v>
      </c>
      <c r="L42" s="175" t="n">
        <f aca="false">'con precio'!A41+'con precio'!K41</f>
        <v>43969.69375</v>
      </c>
      <c r="N42" s="174"/>
      <c r="O42" s="167"/>
    </row>
    <row r="43" customFormat="false" ht="13.8" hidden="false" customHeight="false" outlineLevel="0" collapsed="false">
      <c r="A43" s="0" t="n">
        <f aca="false">+A42+1</f>
        <v>42</v>
      </c>
      <c r="B43" s="0" t="str">
        <f aca="false">IF(LEN('con precio'!E42)=8,'con precio'!E42,IF(LEN('con precio'!E42)&gt;=17,LEFT('con precio'!E42,8),""))</f>
        <v/>
      </c>
      <c r="C43" s="122" t="str">
        <f aca="false">IF(LEN('con precio'!E42)&gt;=17,RIGHT('con precio'!E42,8),"")</f>
        <v/>
      </c>
      <c r="D43" s="0" t="str">
        <f aca="false">IF('con precio'!F42="","",'con precio'!F42)</f>
        <v/>
      </c>
      <c r="E43" s="0" t="str">
        <f aca="false">IF('con precio'!B42="","",'con precio'!B42)</f>
        <v>Villa 1ro de Mayo. Urb. Santa Cecilia. </v>
      </c>
      <c r="F43" s="1" t="s">
        <v>6135</v>
      </c>
      <c r="G43" s="0" t="n">
        <v>420</v>
      </c>
      <c r="H43" s="0" t="str">
        <f aca="false">IF('con precio'!D42="Flete","FLE",IF('con precio'!D42="Normal","NOR",IF('con precio'!D42="RRPP","RRP",IF('con precio'!D42="FB Ads","FBA",IF('con precio'!D42="Google Ads","GOA",IF('con precio'!D42="Combo","COM",IF('con precio'!D42="Market Place","MKP", "OTR")))))))</f>
        <v>NOR</v>
      </c>
      <c r="I43" s="0" t="str">
        <f aca="false">LEFT('con precio'!M42,10)</f>
        <v>-17.802457</v>
      </c>
      <c r="J43" s="122" t="str">
        <f aca="false">RIGHT('con precio'!M42,10)</f>
        <v>-63.079803</v>
      </c>
      <c r="K43" s="0" t="s">
        <v>7429</v>
      </c>
      <c r="L43" s="175" t="n">
        <f aca="false">'con precio'!A42+'con precio'!K42</f>
        <v>43969.5611111111</v>
      </c>
      <c r="N43" s="174"/>
      <c r="O43" s="167"/>
    </row>
    <row r="44" customFormat="false" ht="13.8" hidden="false" customHeight="false" outlineLevel="0" collapsed="false">
      <c r="A44" s="0" t="n">
        <f aca="false">+A43+1</f>
        <v>43</v>
      </c>
      <c r="B44" s="0" t="str">
        <f aca="false">IF(LEN('con precio'!E43)=8,'con precio'!E43,IF(LEN('con precio'!E43)&gt;=17,LEFT('con precio'!E43,8),""))</f>
        <v/>
      </c>
      <c r="C44" s="122" t="str">
        <f aca="false">IF(LEN('con precio'!E43)&gt;=17,RIGHT('con precio'!E43,8),"")</f>
        <v/>
      </c>
      <c r="D44" s="0" t="str">
        <f aca="false">IF('con precio'!F43="","",'con precio'!F43)</f>
        <v/>
      </c>
      <c r="E44" s="0" t="str">
        <f aca="false">IF('con precio'!B43="","",'con precio'!B43)</f>
        <v>Barrio Balcon 2</v>
      </c>
      <c r="F44" s="1" t="s">
        <v>6136</v>
      </c>
      <c r="G44" s="0" t="n">
        <v>350</v>
      </c>
      <c r="H44" s="0" t="str">
        <f aca="false">IF('con precio'!D43="Flete","FLE",IF('con precio'!D43="Normal","NOR",IF('con precio'!D43="RRPP","RRP",IF('con precio'!D43="FB Ads","FBA",IF('con precio'!D43="Google Ads","GOA",IF('con precio'!D43="Combo","COM",IF('con precio'!D43="Market Place","MKP", "OTR")))))))</f>
        <v>NOR</v>
      </c>
      <c r="I44" s="0" t="str">
        <f aca="false">LEFT('con precio'!M43,10)</f>
        <v>-17.836263</v>
      </c>
      <c r="J44" s="122" t="str">
        <f aca="false">RIGHT('con precio'!M43,10)</f>
        <v>-63.228662</v>
      </c>
      <c r="K44" s="0" t="s">
        <v>7429</v>
      </c>
      <c r="L44" s="175" t="n">
        <f aca="false">'con precio'!A43+'con precio'!K43</f>
        <v>43969.7298611111</v>
      </c>
      <c r="N44" s="174"/>
      <c r="O44" s="167"/>
    </row>
    <row r="45" customFormat="false" ht="13.8" hidden="false" customHeight="false" outlineLevel="0" collapsed="false">
      <c r="A45" s="0" t="n">
        <f aca="false">+A44+1</f>
        <v>44</v>
      </c>
      <c r="B45" s="0" t="str">
        <f aca="false">IF(LEN('con precio'!E44)=8,'con precio'!E44,IF(LEN('con precio'!E44)&gt;=17,LEFT('con precio'!E44,8),""))</f>
        <v/>
      </c>
      <c r="C45" s="122" t="str">
        <f aca="false">IF(LEN('con precio'!E44)&gt;=17,RIGHT('con precio'!E44,8),"")</f>
        <v/>
      </c>
      <c r="D45" s="0" t="str">
        <f aca="false">IF('con precio'!F44="","",'con precio'!F44)</f>
        <v/>
      </c>
      <c r="E45" s="0" t="str">
        <f aca="false">IF('con precio'!B44="","",'con precio'!B44)</f>
        <v>Va cerca a la Urbanización El Dorado. </v>
      </c>
      <c r="F45" s="1" t="s">
        <v>6137</v>
      </c>
      <c r="G45" s="0" t="n">
        <v>350</v>
      </c>
      <c r="H45" s="0" t="str">
        <f aca="false">IF('con precio'!D44="Flete","FLE",IF('con precio'!D44="Normal","NOR",IF('con precio'!D44="RRPP","RRP",IF('con precio'!D44="FB Ads","FBA",IF('con precio'!D44="Google Ads","GOA",IF('con precio'!D44="Combo","COM",IF('con precio'!D44="Market Place","MKP", "OTR")))))))</f>
        <v>NOR</v>
      </c>
      <c r="I45" s="0" t="str">
        <f aca="false">LEFT('con precio'!M44,10)</f>
        <v>-17.738624</v>
      </c>
      <c r="J45" s="122" t="str">
        <f aca="false">RIGHT('con precio'!M44,10)</f>
        <v>-63.100480</v>
      </c>
      <c r="K45" s="0" t="s">
        <v>7429</v>
      </c>
      <c r="L45" s="175" t="n">
        <f aca="false">'con precio'!A44+'con precio'!K44</f>
        <v>43970.4402777778</v>
      </c>
      <c r="N45" s="174"/>
      <c r="O45" s="167"/>
    </row>
    <row r="46" customFormat="false" ht="13.8" hidden="false" customHeight="false" outlineLevel="0" collapsed="false">
      <c r="A46" s="0" t="n">
        <f aca="false">+A45+1</f>
        <v>45</v>
      </c>
      <c r="B46" s="0" t="str">
        <f aca="false">IF(LEN('con precio'!E45)=8,'con precio'!E45,IF(LEN('con precio'!E45)&gt;=17,LEFT('con precio'!E45,8),""))</f>
        <v/>
      </c>
      <c r="C46" s="122" t="str">
        <f aca="false">IF(LEN('con precio'!E45)&gt;=17,RIGHT('con precio'!E45,8),"")</f>
        <v/>
      </c>
      <c r="D46" s="0" t="str">
        <f aca="false">IF('con precio'!F45="","",'con precio'!F45)</f>
        <v>Condominio Munich.</v>
      </c>
      <c r="E46" s="0" t="str">
        <f aca="false">IF('con precio'!B45="","",'con precio'!B45)</f>
        <v>Condominio Munich.</v>
      </c>
      <c r="F46" s="1" t="s">
        <v>6138</v>
      </c>
      <c r="G46" s="0" t="n">
        <v>300</v>
      </c>
      <c r="H46" s="0" t="str">
        <f aca="false">IF('con precio'!D45="Flete","FLE",IF('con precio'!D45="Normal","NOR",IF('con precio'!D45="RRPP","RRP",IF('con precio'!D45="FB Ads","FBA",IF('con precio'!D45="Google Ads","GOA",IF('con precio'!D45="Combo","COM",IF('con precio'!D45="Market Place","MKP", "OTR")))))))</f>
        <v>NOR</v>
      </c>
      <c r="I46" s="0" t="str">
        <f aca="false">LEFT('con precio'!M45,10)</f>
        <v>-17.716304</v>
      </c>
      <c r="J46" s="122" t="str">
        <f aca="false">RIGHT('con precio'!M45,10)</f>
        <v>-63.149468</v>
      </c>
      <c r="K46" s="0" t="s">
        <v>7429</v>
      </c>
      <c r="L46" s="175" t="n">
        <f aca="false">'con precio'!A45+'con precio'!K45</f>
        <v>43970.4881944444</v>
      </c>
      <c r="N46" s="174"/>
      <c r="O46" s="167"/>
    </row>
    <row r="47" customFormat="false" ht="13.8" hidden="false" customHeight="false" outlineLevel="0" collapsed="false">
      <c r="A47" s="0" t="n">
        <f aca="false">+A46+1</f>
        <v>46</v>
      </c>
      <c r="B47" s="0" t="str">
        <f aca="false">IF(LEN('con precio'!E46)=8,'con precio'!E46,IF(LEN('con precio'!E46)&gt;=17,LEFT('con precio'!E46,8),""))</f>
        <v/>
      </c>
      <c r="C47" s="122" t="str">
        <f aca="false">IF(LEN('con precio'!E46)&gt;=17,RIGHT('con precio'!E46,8),"")</f>
        <v/>
      </c>
      <c r="D47" s="0" t="str">
        <f aca="false">IF('con precio'!F46="","",'con precio'!F46)</f>
        <v>Condominio Munich.</v>
      </c>
      <c r="E47" s="0" t="str">
        <f aca="false">IF('con precio'!B46="","",'con precio'!B46)</f>
        <v>Detrás del Condominio Munich</v>
      </c>
      <c r="F47" s="1" t="s">
        <v>6138</v>
      </c>
      <c r="G47" s="0" t="n">
        <v>300</v>
      </c>
      <c r="H47" s="0" t="str">
        <f aca="false">IF('con precio'!D46="Flete","FLE",IF('con precio'!D46="Normal","NOR",IF('con precio'!D46="RRPP","RRP",IF('con precio'!D46="FB Ads","FBA",IF('con precio'!D46="Google Ads","GOA",IF('con precio'!D46="Combo","COM",IF('con precio'!D46="Market Place","MKP", "OTR")))))))</f>
        <v>NOR</v>
      </c>
      <c r="I47" s="0" t="str">
        <f aca="false">LEFT('con precio'!M46,10)</f>
        <v>-17.715610</v>
      </c>
      <c r="J47" s="122" t="str">
        <f aca="false">RIGHT('con precio'!M46,10)</f>
        <v>-63.148772</v>
      </c>
      <c r="K47" s="0" t="s">
        <v>7429</v>
      </c>
      <c r="L47" s="175" t="n">
        <f aca="false">'con precio'!A46+'con precio'!K46</f>
        <v>43970.5451388889</v>
      </c>
      <c r="N47" s="174"/>
      <c r="O47" s="167"/>
    </row>
    <row r="48" customFormat="false" ht="13.8" hidden="false" customHeight="false" outlineLevel="0" collapsed="false">
      <c r="A48" s="0" t="n">
        <f aca="false">+A47+1</f>
        <v>47</v>
      </c>
      <c r="B48" s="0" t="str">
        <f aca="false">IF(LEN('con precio'!E47)=8,'con precio'!E47,IF(LEN('con precio'!E47)&gt;=17,LEFT('con precio'!E47,8),""))</f>
        <v/>
      </c>
      <c r="C48" s="122" t="str">
        <f aca="false">IF(LEN('con precio'!E47)&gt;=17,RIGHT('con precio'!E47,8),"")</f>
        <v/>
      </c>
      <c r="D48" s="0" t="str">
        <f aca="false">IF('con precio'!F47="","",'con precio'!F47)</f>
        <v>Condominio Munich.</v>
      </c>
      <c r="E48" s="0" t="str">
        <f aca="false">IF('con precio'!B47="","",'con precio'!B47)</f>
        <v>Detrás del Condominio Munich</v>
      </c>
      <c r="F48" s="1" t="s">
        <v>6138</v>
      </c>
      <c r="G48" s="0" t="n">
        <v>300</v>
      </c>
      <c r="H48" s="0" t="str">
        <f aca="false">IF('con precio'!D47="Flete","FLE",IF('con precio'!D47="Normal","NOR",IF('con precio'!D47="RRPP","RRP",IF('con precio'!D47="FB Ads","FBA",IF('con precio'!D47="Google Ads","GOA",IF('con precio'!D47="Combo","COM",IF('con precio'!D47="Market Place","MKP", "OTR")))))))</f>
        <v>NOR</v>
      </c>
      <c r="I48" s="0" t="str">
        <f aca="false">LEFT('con precio'!M47,10)</f>
        <v>-17.715610</v>
      </c>
      <c r="J48" s="122" t="str">
        <f aca="false">RIGHT('con precio'!M47,10)</f>
        <v>-63.148772</v>
      </c>
      <c r="K48" s="0" t="s">
        <v>7429</v>
      </c>
      <c r="L48" s="175" t="n">
        <f aca="false">'con precio'!A47+'con precio'!K47</f>
        <v>43970.6347222222</v>
      </c>
      <c r="N48" s="174"/>
      <c r="O48" s="167"/>
    </row>
    <row r="49" customFormat="false" ht="13.8" hidden="false" customHeight="false" outlineLevel="0" collapsed="false">
      <c r="A49" s="0" t="n">
        <f aca="false">+A48+1</f>
        <v>48</v>
      </c>
      <c r="B49" s="0" t="str">
        <f aca="false">IF(LEN('con precio'!E48)=8,'con precio'!E48,IF(LEN('con precio'!E48)&gt;=17,LEFT('con precio'!E48,8),""))</f>
        <v/>
      </c>
      <c r="C49" s="122" t="str">
        <f aca="false">IF(LEN('con precio'!E48)&gt;=17,RIGHT('con precio'!E48,8),"")</f>
        <v/>
      </c>
      <c r="D49" s="0" t="str">
        <f aca="false">IF('con precio'!F48="","",'con precio'!F48)</f>
        <v/>
      </c>
      <c r="E49" s="0" t="str">
        <f aca="false">IF('con precio'!B48="","",'con precio'!B48)</f>
        <v>Cotoca.  A una cuadra de la UE San Antonio</v>
      </c>
      <c r="F49" s="1" t="s">
        <v>6139</v>
      </c>
      <c r="G49" s="0" t="n">
        <v>450</v>
      </c>
      <c r="H49" s="0" t="str">
        <f aca="false">IF('con precio'!D48="Flete","FLE",IF('con precio'!D48="Normal","NOR",IF('con precio'!D48="RRPP","RRP",IF('con precio'!D48="FB Ads","FBA",IF('con precio'!D48="Google Ads","GOA",IF('con precio'!D48="Combo","COM",IF('con precio'!D48="Market Place","MKP", "OTR")))))))</f>
        <v>NOR</v>
      </c>
      <c r="I49" s="0" t="str">
        <f aca="false">LEFT('con precio'!M48,10)</f>
        <v>-17.750919</v>
      </c>
      <c r="J49" s="122" t="str">
        <f aca="false">RIGHT('con precio'!M48,10)</f>
        <v>-62.990055</v>
      </c>
      <c r="K49" s="0" t="s">
        <v>7429</v>
      </c>
      <c r="L49" s="175" t="n">
        <f aca="false">'con precio'!A48+'con precio'!K48</f>
        <v>43970.7125</v>
      </c>
      <c r="N49" s="174"/>
      <c r="O49" s="167"/>
    </row>
    <row r="50" customFormat="false" ht="13.8" hidden="false" customHeight="false" outlineLevel="0" collapsed="false">
      <c r="A50" s="0" t="n">
        <f aca="false">+A49+1</f>
        <v>49</v>
      </c>
      <c r="B50" s="0" t="str">
        <f aca="false">IF(LEN('con precio'!E49)=8,'con precio'!E49,IF(LEN('con precio'!E49)&gt;=17,LEFT('con precio'!E49,8),""))</f>
        <v/>
      </c>
      <c r="C50" s="122" t="str">
        <f aca="false">IF(LEN('con precio'!E49)&gt;=17,RIGHT('con precio'!E49,8),"")</f>
        <v/>
      </c>
      <c r="D50" s="0" t="str">
        <f aca="false">IF('con precio'!F49="","",'con precio'!F49)</f>
        <v>Hospital Obrero</v>
      </c>
      <c r="E50" s="0" t="str">
        <f aca="false">IF('con precio'!B49="","",'con precio'!B49)</f>
        <v>Hospital Obrero. Tercer anillo casi Mutualista (37 minutos)</v>
      </c>
      <c r="F50" s="1" t="s">
        <v>6140</v>
      </c>
      <c r="G50" s="0" t="n">
        <v>400</v>
      </c>
      <c r="H50" s="0" t="str">
        <f aca="false">IF('con precio'!D49="Flete","FLE",IF('con precio'!D49="Normal","NOR",IF('con precio'!D49="RRPP","RRP",IF('con precio'!D49="FB Ads","FBA",IF('con precio'!D49="Google Ads","GOA",IF('con precio'!D49="Combo","COM",IF('con precio'!D49="Market Place","MKP", "OTR")))))))</f>
        <v>NOR</v>
      </c>
      <c r="I50" s="0" t="str">
        <f aca="false">LEFT('con precio'!M49,10)</f>
        <v>-17.766681</v>
      </c>
      <c r="J50" s="122" t="str">
        <f aca="false">RIGHT('con precio'!M49,10)</f>
        <v>-63.157167</v>
      </c>
      <c r="K50" s="0" t="s">
        <v>7429</v>
      </c>
      <c r="L50" s="175" t="n">
        <f aca="false">'con precio'!A49+'con precio'!K49</f>
        <v>43970.7791666667</v>
      </c>
      <c r="N50" s="174"/>
      <c r="O50" s="167"/>
    </row>
    <row r="51" customFormat="false" ht="13.8" hidden="false" customHeight="false" outlineLevel="0" collapsed="false">
      <c r="A51" s="0" t="n">
        <f aca="false">+A50+1</f>
        <v>50</v>
      </c>
      <c r="B51" s="0" t="str">
        <f aca="false">IF(LEN('con precio'!E50)=8,'con precio'!E50,IF(LEN('con precio'!E50)&gt;=17,LEFT('con precio'!E50,8),""))</f>
        <v>71384901</v>
      </c>
      <c r="C51" s="122" t="str">
        <f aca="false">IF(LEN('con precio'!E50)&gt;=17,RIGHT('con precio'!E50,8),"")</f>
        <v/>
      </c>
      <c r="D51" s="0" t="str">
        <f aca="false">IF('con precio'!F50="","",'con precio'!F50)</f>
        <v/>
      </c>
      <c r="E51" s="0" t="str">
        <f aca="false">IF('con precio'!B50="","",'con precio'!B50)</f>
        <v>Doble Vía entre Octavo y Noveno anillo a dos cuadras del restaurante Toque y Sabor Foodie's Cliente 71384901</v>
      </c>
      <c r="F51" s="1" t="s">
        <v>6141</v>
      </c>
      <c r="G51" s="0" t="n">
        <v>350</v>
      </c>
      <c r="H51" s="0" t="str">
        <f aca="false">IF('con precio'!D50="Flete","FLE",IF('con precio'!D50="Normal","NOR",IF('con precio'!D50="RRPP","RRP",IF('con precio'!D50="FB Ads","FBA",IF('con precio'!D50="Google Ads","GOA",IF('con precio'!D50="Combo","COM",IF('con precio'!D50="Market Place","MKP", "OTR")))))))</f>
        <v>FBA</v>
      </c>
      <c r="I51" s="0" t="str">
        <f aca="false">LEFT('con precio'!M50,10)</f>
        <v>-17.846102</v>
      </c>
      <c r="J51" s="122" t="str">
        <f aca="false">RIGHT('con precio'!M50,10)</f>
        <v>-63.241306</v>
      </c>
      <c r="K51" s="0" t="s">
        <v>7429</v>
      </c>
      <c r="L51" s="175" t="n">
        <f aca="false">'con precio'!A50+'con precio'!K50</f>
        <v>43971.5680555556</v>
      </c>
      <c r="N51" s="174"/>
      <c r="O51" s="167"/>
    </row>
    <row r="52" customFormat="false" ht="13.8" hidden="false" customHeight="false" outlineLevel="0" collapsed="false">
      <c r="A52" s="0" t="n">
        <f aca="false">+A51+1</f>
        <v>51</v>
      </c>
      <c r="B52" s="0" t="str">
        <f aca="false">IF(LEN('con precio'!E51)=8,'con precio'!E51,IF(LEN('con precio'!E51)&gt;=17,LEFT('con precio'!E51,8),""))</f>
        <v/>
      </c>
      <c r="C52" s="122" t="str">
        <f aca="false">IF(LEN('con precio'!E51)&gt;=17,RIGHT('con precio'!E51,8),"")</f>
        <v/>
      </c>
      <c r="D52" s="0" t="str">
        <f aca="false">IF('con precio'!F51="","",'con precio'!F51)</f>
        <v/>
      </c>
      <c r="E52" s="0" t="str">
        <f aca="false">IF('con precio'!B51="","",'con precio'!B51)</f>
        <v>Urbanización Plaza Mayor (Canaan)</v>
      </c>
      <c r="F52" s="1" t="s">
        <v>6142</v>
      </c>
      <c r="G52" s="0" t="n">
        <v>300</v>
      </c>
      <c r="H52" s="0" t="str">
        <f aca="false">IF('con precio'!D51="Flete","FLE",IF('con precio'!D51="Normal","NOR",IF('con precio'!D51="RRPP","RRP",IF('con precio'!D51="FB Ads","FBA",IF('con precio'!D51="Google Ads","GOA",IF('con precio'!D51="Combo","COM",IF('con precio'!D51="Market Place","MKP", "OTR")))))))</f>
        <v>FLE</v>
      </c>
      <c r="I52" s="0" t="str">
        <f aca="false">LEFT('con precio'!M51,10)</f>
        <v>-17.862861</v>
      </c>
      <c r="J52" s="122" t="str">
        <f aca="false">RIGHT('con precio'!M51,10)</f>
        <v>-63.248750</v>
      </c>
      <c r="K52" s="0" t="s">
        <v>7429</v>
      </c>
      <c r="L52" s="175" t="n">
        <f aca="false">'con precio'!A51+'con precio'!K51</f>
        <v>43971.4013888889</v>
      </c>
      <c r="N52" s="174"/>
      <c r="O52" s="167"/>
    </row>
    <row r="53" customFormat="false" ht="13.8" hidden="false" customHeight="false" outlineLevel="0" collapsed="false">
      <c r="A53" s="0" t="n">
        <f aca="false">+A52+1</f>
        <v>52</v>
      </c>
      <c r="B53" s="0" t="str">
        <f aca="false">IF(LEN('con precio'!E52)=8,'con precio'!E52,IF(LEN('con precio'!E52)&gt;=17,LEFT('con precio'!E52,8),""))</f>
        <v/>
      </c>
      <c r="C53" s="122" t="str">
        <f aca="false">IF(LEN('con precio'!E52)&gt;=17,RIGHT('con precio'!E52,8),"")</f>
        <v/>
      </c>
      <c r="D53" s="0" t="str">
        <f aca="false">IF('con precio'!F52="","",'con precio'!F52)</f>
        <v/>
      </c>
      <c r="E53" s="0" t="str">
        <f aca="false">IF('con precio'!B52="","",'con precio'!B52)</f>
        <v>El Balcón 2</v>
      </c>
      <c r="F53" s="1" t="s">
        <v>6143</v>
      </c>
      <c r="G53" s="0" t="n">
        <v>300</v>
      </c>
      <c r="H53" s="0" t="str">
        <f aca="false">IF('con precio'!D52="Flete","FLE",IF('con precio'!D52="Normal","NOR",IF('con precio'!D52="RRPP","RRP",IF('con precio'!D52="FB Ads","FBA",IF('con precio'!D52="Google Ads","GOA",IF('con precio'!D52="Combo","COM",IF('con precio'!D52="Market Place","MKP", "OTR")))))))</f>
        <v>FLE</v>
      </c>
      <c r="I53" s="0" t="str">
        <f aca="false">LEFT('con precio'!M52,10)</f>
        <v>-17.876921</v>
      </c>
      <c r="J53" s="122" t="str">
        <f aca="false">RIGHT('con precio'!M52,10)</f>
        <v>-63.233279</v>
      </c>
      <c r="K53" s="0" t="s">
        <v>7429</v>
      </c>
      <c r="L53" s="175" t="n">
        <f aca="false">'con precio'!A52+'con precio'!K52</f>
        <v>43971.6604166667</v>
      </c>
      <c r="N53" s="174"/>
      <c r="O53" s="167"/>
    </row>
    <row r="54" customFormat="false" ht="13.8" hidden="false" customHeight="false" outlineLevel="0" collapsed="false">
      <c r="A54" s="0" t="n">
        <f aca="false">+A53+1</f>
        <v>53</v>
      </c>
      <c r="B54" s="0" t="str">
        <f aca="false">IF(LEN('con precio'!E53)=8,'con precio'!E53,IF(LEN('con precio'!E53)&gt;=17,LEFT('con precio'!E53,8),""))</f>
        <v/>
      </c>
      <c r="C54" s="122" t="str">
        <f aca="false">IF(LEN('con precio'!E53)&gt;=17,RIGHT('con precio'!E53,8),"")</f>
        <v/>
      </c>
      <c r="D54" s="0" t="str">
        <f aca="false">IF('con precio'!F53="","",'con precio'!F53)</f>
        <v/>
      </c>
      <c r="E54" s="0" t="str">
        <f aca="false">IF('con precio'!B53="","",'con precio'!B53)</f>
        <v>Abasto Sur</v>
      </c>
      <c r="F54" s="1" t="s">
        <v>6144</v>
      </c>
      <c r="G54" s="0" t="n">
        <v>300</v>
      </c>
      <c r="H54" s="0" t="str">
        <f aca="false">IF('con precio'!D53="Flete","FLE",IF('con precio'!D53="Normal","NOR",IF('con precio'!D53="RRPP","RRP",IF('con precio'!D53="FB Ads","FBA",IF('con precio'!D53="Google Ads","GOA",IF('con precio'!D53="Combo","COM",IF('con precio'!D53="Market Place","MKP", "OTR")))))))</f>
        <v>NOR</v>
      </c>
      <c r="I54" s="0" t="str">
        <f aca="false">LEFT('con precio'!M53,10)</f>
        <v>-17.851460</v>
      </c>
      <c r="J54" s="122" t="str">
        <f aca="false">RIGHT('con precio'!M53,10)</f>
        <v>-63.235178</v>
      </c>
      <c r="K54" s="0" t="s">
        <v>7429</v>
      </c>
      <c r="L54" s="175" t="n">
        <f aca="false">'con precio'!A53+'con precio'!K53</f>
        <v>43971.4506944444</v>
      </c>
      <c r="N54" s="174"/>
      <c r="O54" s="167"/>
    </row>
    <row r="55" customFormat="false" ht="13.8" hidden="false" customHeight="false" outlineLevel="0" collapsed="false">
      <c r="A55" s="0" t="n">
        <f aca="false">+A54+1</f>
        <v>54</v>
      </c>
      <c r="B55" s="0" t="str">
        <f aca="false">IF(LEN('con precio'!E54)=8,'con precio'!E54,IF(LEN('con precio'!E54)&gt;=17,LEFT('con precio'!E54,8),""))</f>
        <v/>
      </c>
      <c r="C55" s="122" t="str">
        <f aca="false">IF(LEN('con precio'!E54)&gt;=17,RIGHT('con precio'!E54,8),"")</f>
        <v/>
      </c>
      <c r="D55" s="0" t="str">
        <f aca="false">IF('con precio'!F54="","",'con precio'!F54)</f>
        <v/>
      </c>
      <c r="E55" s="0" t="str">
        <f aca="false">IF('con precio'!B54="","",'con precio'!B54)</f>
        <v>Moscú y Mapaizo</v>
      </c>
      <c r="F55" s="1" t="s">
        <v>6145</v>
      </c>
      <c r="G55" s="0" t="n">
        <v>300</v>
      </c>
      <c r="H55" s="0" t="str">
        <f aca="false">IF('con precio'!D54="Flete","FLE",IF('con precio'!D54="Normal","NOR",IF('con precio'!D54="RRPP","RRP",IF('con precio'!D54="FB Ads","FBA",IF('con precio'!D54="Google Ads","GOA",IF('con precio'!D54="Combo","COM",IF('con precio'!D54="Market Place","MKP", "OTR")))))))</f>
        <v>NOR</v>
      </c>
      <c r="I55" s="0" t="str">
        <f aca="false">LEFT('con precio'!M54,10)</f>
        <v>-17.870495</v>
      </c>
      <c r="J55" s="122" t="str">
        <f aca="false">RIGHT('con precio'!M54,10)</f>
        <v>-63.227742</v>
      </c>
      <c r="K55" s="0" t="s">
        <v>7429</v>
      </c>
      <c r="L55" s="175" t="n">
        <f aca="false">'con precio'!A54+'con precio'!K54</f>
        <v>43971.6291666667</v>
      </c>
      <c r="N55" s="174"/>
      <c r="O55" s="167"/>
    </row>
    <row r="56" customFormat="false" ht="13.8" hidden="false" customHeight="false" outlineLevel="0" collapsed="false">
      <c r="A56" s="0" t="n">
        <f aca="false">+A55+1</f>
        <v>55</v>
      </c>
      <c r="B56" s="0" t="str">
        <f aca="false">IF(LEN('con precio'!E55)=8,'con precio'!E55,IF(LEN('con precio'!E55)&gt;=17,LEFT('con precio'!E55,8),""))</f>
        <v>75049515</v>
      </c>
      <c r="C56" s="122" t="str">
        <f aca="false">IF(LEN('con precio'!E55)&gt;=17,RIGHT('con precio'!E55,8),"")</f>
        <v/>
      </c>
      <c r="D56" s="0" t="str">
        <f aca="false">IF('con precio'!F55="","",'con precio'!F55)</f>
        <v>Roberto Coronado. Residencial Abasto Sur</v>
      </c>
      <c r="E56" s="0" t="str">
        <f aca="false">IF('con precio'!B55="","",'con precio'!B55)</f>
        <v>Residencial Abasto Sur. Roberto Coronado</v>
      </c>
      <c r="F56" s="1" t="n">
        <v>202003001</v>
      </c>
      <c r="G56" s="0" t="n">
        <v>500</v>
      </c>
      <c r="H56" s="0" t="str">
        <f aca="false">IF('con precio'!D55="Flete","FLE",IF('con precio'!D55="Normal","NOR",IF('con precio'!D55="RRPP","RRP",IF('con precio'!D55="FB Ads","FBA",IF('con precio'!D55="Google Ads","GOA",IF('con precio'!D55="Combo","COM",IF('con precio'!D55="Market Place","MKP", "OTR")))))))</f>
        <v>OTR</v>
      </c>
      <c r="I56" s="0" t="str">
        <f aca="false">LEFT('con precio'!M55,10)</f>
        <v>-17.850340</v>
      </c>
      <c r="J56" s="122" t="str">
        <f aca="false">RIGHT('con precio'!M55,10)</f>
        <v>-63.227726</v>
      </c>
      <c r="K56" s="0" t="s">
        <v>7429</v>
      </c>
      <c r="L56" s="175" t="n">
        <f aca="false">'con precio'!A55+'con precio'!K55</f>
        <v>43971.8006944444</v>
      </c>
      <c r="N56" s="174"/>
      <c r="O56" s="167"/>
    </row>
    <row r="57" customFormat="false" ht="13.8" hidden="false" customHeight="false" outlineLevel="0" collapsed="false">
      <c r="A57" s="0" t="n">
        <f aca="false">+A56+1</f>
        <v>56</v>
      </c>
      <c r="B57" s="0" t="str">
        <f aca="false">IF(LEN('con precio'!E56)=8,'con precio'!E56,IF(LEN('con precio'!E56)&gt;=17,LEFT('con precio'!E56,8),""))</f>
        <v>60917462</v>
      </c>
      <c r="C57" s="122" t="str">
        <f aca="false">IF(LEN('con precio'!E56)&gt;=17,RIGHT('con precio'!E56,8),"")</f>
        <v/>
      </c>
      <c r="D57" s="0" t="str">
        <f aca="false">IF('con precio'!F56="","",'con precio'!F56)</f>
        <v>NN</v>
      </c>
      <c r="E57" s="0" t="str">
        <f aca="false">IF('con precio'!B56="","",'con precio'!B56)</f>
        <v>NN / Barrio 4 de Febrero. Al otro lado del Parque Guapilo. </v>
      </c>
      <c r="F57" s="1" t="s">
        <v>6146</v>
      </c>
      <c r="G57" s="0" t="n">
        <v>350</v>
      </c>
      <c r="H57" s="0" t="str">
        <f aca="false">IF('con precio'!D56="Flete","FLE",IF('con precio'!D56="Normal","NOR",IF('con precio'!D56="RRPP","RRP",IF('con precio'!D56="FB Ads","FBA",IF('con precio'!D56="Google Ads","GOA",IF('con precio'!D56="Combo","COM",IF('con precio'!D56="Market Place","MKP", "OTR")))))))</f>
        <v>FBA</v>
      </c>
      <c r="I57" s="0" t="str">
        <f aca="false">LEFT('con precio'!M56,10)</f>
        <v>-17.779825</v>
      </c>
      <c r="J57" s="122" t="str">
        <f aca="false">RIGHT('con precio'!M56,10)</f>
        <v>-63.101505</v>
      </c>
      <c r="K57" s="0" t="s">
        <v>7429</v>
      </c>
      <c r="L57" s="175" t="n">
        <f aca="false">'con precio'!A56+'con precio'!K56</f>
        <v>43972.7152777778</v>
      </c>
      <c r="N57" s="174"/>
      <c r="O57" s="167"/>
    </row>
    <row r="58" customFormat="false" ht="13.8" hidden="false" customHeight="false" outlineLevel="0" collapsed="false">
      <c r="A58" s="0" t="n">
        <f aca="false">+A57+1</f>
        <v>57</v>
      </c>
      <c r="B58" s="0" t="str">
        <f aca="false">IF(LEN('con precio'!E57)=8,'con precio'!E57,IF(LEN('con precio'!E57)&gt;=17,LEFT('con precio'!E57,8),""))</f>
        <v/>
      </c>
      <c r="C58" s="122" t="str">
        <f aca="false">IF(LEN('con precio'!E57)&gt;=17,RIGHT('con precio'!E57,8),"")</f>
        <v/>
      </c>
      <c r="D58" s="0" t="str">
        <f aca="false">IF('con precio'!F57="","",'con precio'!F57)</f>
        <v/>
      </c>
      <c r="E58" s="0" t="str">
        <f aca="false">IF('con precio'!B57="","",'con precio'!B57)</f>
        <v>El Recreo. Al parque Urbano Cupesí.</v>
      </c>
      <c r="F58" s="1" t="s">
        <v>6147</v>
      </c>
      <c r="G58" s="0" t="n">
        <v>300</v>
      </c>
      <c r="H58" s="0" t="str">
        <f aca="false">IF('con precio'!D57="Flete","FLE",IF('con precio'!D57="Normal","NOR",IF('con precio'!D57="RRPP","RRP",IF('con precio'!D57="FB Ads","FBA",IF('con precio'!D57="Google Ads","GOA",IF('con precio'!D57="Combo","COM",IF('con precio'!D57="Market Place","MKP", "OTR")))))))</f>
        <v>NOR</v>
      </c>
      <c r="I58" s="0" t="str">
        <f aca="false">LEFT('con precio'!M57,10)</f>
        <v>-17.892090</v>
      </c>
      <c r="J58" s="122" t="str">
        <f aca="false">RIGHT('con precio'!M57,10)</f>
        <v>-63.091310</v>
      </c>
      <c r="K58" s="0" t="s">
        <v>7429</v>
      </c>
      <c r="L58" s="175" t="n">
        <f aca="false">'con precio'!A57+'con precio'!K57</f>
        <v>43972.4277777778</v>
      </c>
      <c r="N58" s="174"/>
      <c r="O58" s="167"/>
    </row>
    <row r="59" customFormat="false" ht="13.8" hidden="false" customHeight="false" outlineLevel="0" collapsed="false">
      <c r="A59" s="0" t="n">
        <f aca="false">+A58+1</f>
        <v>58</v>
      </c>
      <c r="B59" s="0" t="str">
        <f aca="false">IF(LEN('con precio'!E58)=8,'con precio'!E58,IF(LEN('con precio'!E58)&gt;=17,LEFT('con precio'!E58,8),""))</f>
        <v/>
      </c>
      <c r="C59" s="122" t="str">
        <f aca="false">IF(LEN('con precio'!E58)&gt;=17,RIGHT('con precio'!E58,8),"")</f>
        <v/>
      </c>
      <c r="D59" s="0" t="str">
        <f aca="false">IF('con precio'!F58="","",'con precio'!F58)</f>
        <v/>
      </c>
      <c r="E59" s="0" t="str">
        <f aca="false">IF('con precio'!B58="","",'con precio'!B58)</f>
        <v>Urbanización La Floresta a la Calle 1</v>
      </c>
      <c r="F59" s="1" t="s">
        <v>6148</v>
      </c>
      <c r="G59" s="0" t="n">
        <v>300</v>
      </c>
      <c r="H59" s="0" t="str">
        <f aca="false">IF('con precio'!D58="Flete","FLE",IF('con precio'!D58="Normal","NOR",IF('con precio'!D58="RRPP","RRP",IF('con precio'!D58="FB Ads","FBA",IF('con precio'!D58="Google Ads","GOA",IF('con precio'!D58="Combo","COM",IF('con precio'!D58="Market Place","MKP", "OTR")))))))</f>
        <v>FLE</v>
      </c>
      <c r="I59" s="0" t="str">
        <f aca="false">LEFT('con precio'!M58,10)</f>
        <v>-17.801493</v>
      </c>
      <c r="J59" s="122" t="str">
        <f aca="false">RIGHT('con precio'!M58,10)</f>
        <v>-63.227487</v>
      </c>
      <c r="K59" s="0" t="s">
        <v>7429</v>
      </c>
      <c r="L59" s="175" t="n">
        <f aca="false">'con precio'!A58+'con precio'!K58</f>
        <v>43973.4083333333</v>
      </c>
      <c r="N59" s="174"/>
      <c r="O59" s="167"/>
    </row>
    <row r="60" customFormat="false" ht="13.8" hidden="false" customHeight="false" outlineLevel="0" collapsed="false">
      <c r="A60" s="0" t="n">
        <f aca="false">+A59+1</f>
        <v>59</v>
      </c>
      <c r="B60" s="0" t="str">
        <f aca="false">IF(LEN('con precio'!E59)=8,'con precio'!E59,IF(LEN('con precio'!E59)&gt;=17,LEFT('con precio'!E59,8),""))</f>
        <v/>
      </c>
      <c r="C60" s="122" t="str">
        <f aca="false">IF(LEN('con precio'!E59)&gt;=17,RIGHT('con precio'!E59,8),"")</f>
        <v/>
      </c>
      <c r="D60" s="0" t="str">
        <f aca="false">IF('con precio'!F59="","",'con precio'!F59)</f>
        <v/>
      </c>
      <c r="E60" s="0" t="str">
        <f aca="false">IF('con precio'!B59="","",'con precio'!B59)</f>
        <v>Urbanización La Floresta a la Calle 2</v>
      </c>
      <c r="F60" s="1" t="s">
        <v>6149</v>
      </c>
      <c r="G60" s="0" t="n">
        <v>350</v>
      </c>
      <c r="H60" s="0" t="str">
        <f aca="false">IF('con precio'!D59="Flete","FLE",IF('con precio'!D59="Normal","NOR",IF('con precio'!D59="RRPP","RRP",IF('con precio'!D59="FB Ads","FBA",IF('con precio'!D59="Google Ads","GOA",IF('con precio'!D59="Combo","COM",IF('con precio'!D59="Market Place","MKP", "OTR")))))))</f>
        <v>FLE</v>
      </c>
      <c r="I60" s="0" t="str">
        <f aca="false">LEFT('con precio'!M59,10)</f>
        <v>-17.799760</v>
      </c>
      <c r="J60" s="122" t="str">
        <f aca="false">RIGHT('con precio'!M59,10)</f>
        <v>-63.228068</v>
      </c>
      <c r="K60" s="0" t="s">
        <v>7429</v>
      </c>
      <c r="L60" s="175" t="n">
        <f aca="false">'con precio'!A59+'con precio'!K59</f>
        <v>43973.4430555556</v>
      </c>
      <c r="N60" s="174"/>
      <c r="O60" s="167"/>
    </row>
    <row r="61" customFormat="false" ht="13.8" hidden="false" customHeight="false" outlineLevel="0" collapsed="false">
      <c r="A61" s="0" t="n">
        <f aca="false">+A60+1</f>
        <v>60</v>
      </c>
      <c r="B61" s="0" t="str">
        <f aca="false">IF(LEN('con precio'!E60)=8,'con precio'!E60,IF(LEN('con precio'!E60)&gt;=17,LEFT('con precio'!E60,8),""))</f>
        <v/>
      </c>
      <c r="C61" s="122" t="str">
        <f aca="false">IF(LEN('con precio'!E60)&gt;=17,RIGHT('con precio'!E60,8),"")</f>
        <v/>
      </c>
      <c r="D61" s="0" t="str">
        <f aca="false">IF('con precio'!F60="","",'con precio'!F60)</f>
        <v/>
      </c>
      <c r="E61" s="0" t="str">
        <f aca="false">IF('con precio'!B60="","",'con precio'!B60)</f>
        <v>Calle Éxodo frente al parque casi esquina calle 5. Por la radial 27 (49 minutos)</v>
      </c>
      <c r="F61" s="1" t="s">
        <v>6150</v>
      </c>
      <c r="G61" s="0" t="n">
        <v>300</v>
      </c>
      <c r="H61" s="0" t="str">
        <f aca="false">IF('con precio'!D60="Flete","FLE",IF('con precio'!D60="Normal","NOR",IF('con precio'!D60="RRPP","RRP",IF('con precio'!D60="FB Ads","FBA",IF('con precio'!D60="Google Ads","GOA",IF('con precio'!D60="Combo","COM",IF('con precio'!D60="Market Place","MKP", "OTR")))))))</f>
        <v>FLE</v>
      </c>
      <c r="I61" s="0" t="str">
        <f aca="false">LEFT('con precio'!M60,10)</f>
        <v>-17.741464</v>
      </c>
      <c r="J61" s="122" t="str">
        <f aca="false">RIGHT('con precio'!M60,10)</f>
        <v>-63.180908</v>
      </c>
      <c r="K61" s="0" t="s">
        <v>7429</v>
      </c>
      <c r="L61" s="175" t="n">
        <f aca="false">'con precio'!A60+'con precio'!K60</f>
        <v>43973.4777777778</v>
      </c>
      <c r="N61" s="174"/>
      <c r="O61" s="167"/>
    </row>
    <row r="62" customFormat="false" ht="13.8" hidden="false" customHeight="false" outlineLevel="0" collapsed="false">
      <c r="A62" s="0" t="n">
        <f aca="false">+A61+1</f>
        <v>61</v>
      </c>
      <c r="B62" s="0" t="str">
        <f aca="false">IF(LEN('con precio'!E61)=8,'con precio'!E61,IF(LEN('con precio'!E61)&gt;=17,LEFT('con precio'!E61,8),""))</f>
        <v/>
      </c>
      <c r="C62" s="122" t="str">
        <f aca="false">IF(LEN('con precio'!E61)&gt;=17,RIGHT('con precio'!E61,8),"")</f>
        <v/>
      </c>
      <c r="D62" s="0" t="str">
        <f aca="false">IF('con precio'!F61="","",'con precio'!F61)</f>
        <v/>
      </c>
      <c r="E62" s="0" t="str">
        <f aca="false">IF('con precio'!B61="","",'con precio'!B61)</f>
        <v>Barrio Magisterio Sur. Por la Av. Internacional y Radial 5 de Octubre.</v>
      </c>
      <c r="F62" s="1" t="s">
        <v>6151</v>
      </c>
      <c r="G62" s="0" t="n">
        <v>300</v>
      </c>
      <c r="H62" s="0" t="str">
        <f aca="false">IF('con precio'!D61="Flete","FLE",IF('con precio'!D61="Normal","NOR",IF('con precio'!D61="RRPP","RRP",IF('con precio'!D61="FB Ads","FBA",IF('con precio'!D61="Google Ads","GOA",IF('con precio'!D61="Combo","COM",IF('con precio'!D61="Market Place","MKP", "OTR")))))))</f>
        <v>NOR</v>
      </c>
      <c r="I62" s="0" t="str">
        <f aca="false">LEFT('con precio'!M61,10)</f>
        <v>-17.867172</v>
      </c>
      <c r="J62" s="122" t="str">
        <f aca="false">RIGHT('con precio'!M61,10)</f>
        <v>-63.182706</v>
      </c>
      <c r="K62" s="0" t="s">
        <v>7429</v>
      </c>
      <c r="L62" s="175" t="n">
        <f aca="false">'con precio'!A61+'con precio'!K61</f>
        <v>43973.3451388889</v>
      </c>
      <c r="N62" s="174"/>
      <c r="O62" s="167"/>
    </row>
    <row r="63" customFormat="false" ht="13.8" hidden="false" customHeight="false" outlineLevel="0" collapsed="false">
      <c r="A63" s="0" t="n">
        <f aca="false">+A62+1</f>
        <v>62</v>
      </c>
      <c r="B63" s="0" t="str">
        <f aca="false">IF(LEN('con precio'!E62)=8,'con precio'!E62,IF(LEN('con precio'!E62)&gt;=17,LEFT('con precio'!E62,8),""))</f>
        <v/>
      </c>
      <c r="C63" s="122" t="str">
        <f aca="false">IF(LEN('con precio'!E62)&gt;=17,RIGHT('con precio'!E62,8),"")</f>
        <v/>
      </c>
      <c r="D63" s="0" t="str">
        <f aca="false">IF('con precio'!F62="","",'con precio'!F62)</f>
        <v>Condominio Munich.</v>
      </c>
      <c r="E63" s="0" t="str">
        <f aca="false">IF('con precio'!B62="","",'con precio'!B62)</f>
        <v>A media cuadra del Condominio Munich</v>
      </c>
      <c r="F63" s="1" t="s">
        <v>6138</v>
      </c>
      <c r="G63" s="0" t="n">
        <v>300</v>
      </c>
      <c r="H63" s="0" t="str">
        <f aca="false">IF('con precio'!D62="Flete","FLE",IF('con precio'!D62="Normal","NOR",IF('con precio'!D62="RRPP","RRP",IF('con precio'!D62="FB Ads","FBA",IF('con precio'!D62="Google Ads","GOA",IF('con precio'!D62="Combo","COM",IF('con precio'!D62="Market Place","MKP", "OTR")))))))</f>
        <v>NOR</v>
      </c>
      <c r="I63" s="0" t="str">
        <f aca="false">LEFT('con precio'!M62,10)</f>
        <v>-17.716058</v>
      </c>
      <c r="J63" s="122" t="str">
        <f aca="false">RIGHT('con precio'!M62,10)</f>
        <v>-63.148070</v>
      </c>
      <c r="K63" s="0" t="s">
        <v>7429</v>
      </c>
      <c r="L63" s="175" t="n">
        <f aca="false">'con precio'!A62+'con precio'!K62</f>
        <v>43973.6368055556</v>
      </c>
      <c r="N63" s="174"/>
      <c r="O63" s="167"/>
    </row>
    <row r="64" customFormat="false" ht="13.8" hidden="false" customHeight="false" outlineLevel="0" collapsed="false">
      <c r="A64" s="0" t="n">
        <f aca="false">+A63+1</f>
        <v>63</v>
      </c>
      <c r="B64" s="0" t="str">
        <f aca="false">IF(LEN('con precio'!E63)=8,'con precio'!E63,IF(LEN('con precio'!E63)&gt;=17,LEFT('con precio'!E63,8),""))</f>
        <v/>
      </c>
      <c r="C64" s="122" t="str">
        <f aca="false">IF(LEN('con precio'!E63)&gt;=17,RIGHT('con precio'!E63,8),"")</f>
        <v/>
      </c>
      <c r="D64" s="0" t="str">
        <f aca="false">IF('con precio'!F63="","",'con precio'!F63)</f>
        <v/>
      </c>
      <c r="E64" s="0" t="str">
        <f aca="false">IF('con precio'!B63="","",'con precio'!B63)</f>
        <v>Distrito Municipal 6, cerca a la Av. Virgen de Luján, cerca a mercado Panamericano (27 minutos)</v>
      </c>
      <c r="F64" s="1" t="s">
        <v>6152</v>
      </c>
      <c r="G64" s="0" t="n">
        <v>300</v>
      </c>
      <c r="H64" s="0" t="str">
        <f aca="false">IF('con precio'!D63="Flete","FLE",IF('con precio'!D63="Normal","NOR",IF('con precio'!D63="RRPP","RRP",IF('con precio'!D63="FB Ads","FBA",IF('con precio'!D63="Google Ads","GOA",IF('con precio'!D63="Combo","COM",IF('con precio'!D63="Market Place","MKP", "OTR")))))))</f>
        <v>FLE</v>
      </c>
      <c r="I64" s="0" t="str">
        <f aca="false">LEFT('con precio'!M63,10)</f>
        <v>-17.745372</v>
      </c>
      <c r="J64" s="122" t="str">
        <f aca="false">RIGHT('con precio'!M63,10)</f>
        <v>-63.111334</v>
      </c>
      <c r="K64" s="0" t="s">
        <v>7429</v>
      </c>
      <c r="L64" s="175" t="n">
        <f aca="false">'con precio'!A63+'con precio'!K63</f>
        <v>43974.4763888889</v>
      </c>
      <c r="N64" s="174"/>
      <c r="O64" s="167"/>
    </row>
    <row r="65" customFormat="false" ht="13.8" hidden="false" customHeight="false" outlineLevel="0" collapsed="false">
      <c r="A65" s="0" t="n">
        <f aca="false">+A64+1</f>
        <v>64</v>
      </c>
      <c r="B65" s="0" t="str">
        <f aca="false">IF(LEN('con precio'!E64)=8,'con precio'!E64,IF(LEN('con precio'!E64)&gt;=17,LEFT('con precio'!E64,8),""))</f>
        <v/>
      </c>
      <c r="C65" s="122" t="str">
        <f aca="false">IF(LEN('con precio'!E64)&gt;=17,RIGHT('con precio'!E64,8),"")</f>
        <v/>
      </c>
      <c r="D65" s="0" t="str">
        <f aca="false">IF('con precio'!F64="","",'con precio'!F64)</f>
        <v/>
      </c>
      <c r="E65" s="0" t="str">
        <f aca="false">IF('con precio'!B64="","",'con precio'!B64)</f>
        <v>Balcón 2</v>
      </c>
      <c r="F65" s="1" t="s">
        <v>6153</v>
      </c>
      <c r="G65" s="0" t="n">
        <v>450</v>
      </c>
      <c r="H65" s="0" t="str">
        <f aca="false">IF('con precio'!D64="Flete","FLE",IF('con precio'!D64="Normal","NOR",IF('con precio'!D64="RRPP","RRP",IF('con precio'!D64="FB Ads","FBA",IF('con precio'!D64="Google Ads","GOA",IF('con precio'!D64="Combo","COM",IF('con precio'!D64="Market Place","MKP", "OTR")))))))</f>
        <v>NOR</v>
      </c>
      <c r="I65" s="0" t="str">
        <f aca="false">LEFT('con precio'!M64,10)</f>
        <v>-17.872530</v>
      </c>
      <c r="J65" s="122" t="str">
        <f aca="false">RIGHT('con precio'!M64,10)</f>
        <v>-63.239627</v>
      </c>
      <c r="K65" s="0" t="s">
        <v>7429</v>
      </c>
      <c r="L65" s="175" t="n">
        <f aca="false">'con precio'!A64+'con precio'!K64</f>
        <v>43974.4027777778</v>
      </c>
      <c r="N65" s="174"/>
      <c r="O65" s="167"/>
    </row>
    <row r="66" customFormat="false" ht="13.8" hidden="false" customHeight="false" outlineLevel="0" collapsed="false">
      <c r="A66" s="0" t="n">
        <f aca="false">+A65+1</f>
        <v>65</v>
      </c>
      <c r="B66" s="0" t="str">
        <f aca="false">IF(LEN('con precio'!E65)=8,'con precio'!E65,IF(LEN('con precio'!E65)&gt;=17,LEFT('con precio'!E65,8),""))</f>
        <v/>
      </c>
      <c r="C66" s="122" t="str">
        <f aca="false">IF(LEN('con precio'!E65)&gt;=17,RIGHT('con precio'!E65,8),"")</f>
        <v/>
      </c>
      <c r="D66" s="0" t="str">
        <f aca="false">IF('con precio'!F65="","",'con precio'!F65)</f>
        <v/>
      </c>
      <c r="E66" s="0" t="str">
        <f aca="false">IF('con precio'!B65="","",'con precio'!B65)</f>
        <v>Va por el Plan 4000 por la Av. Sinaí y Av.Miguel de Cervantes.</v>
      </c>
      <c r="F66" s="1" t="s">
        <v>6154</v>
      </c>
      <c r="G66" s="0" t="n">
        <v>300</v>
      </c>
      <c r="H66" s="0" t="str">
        <f aca="false">IF('con precio'!D65="Flete","FLE",IF('con precio'!D65="Normal","NOR",IF('con precio'!D65="RRPP","RRP",IF('con precio'!D65="FB Ads","FBA",IF('con precio'!D65="Google Ads","GOA",IF('con precio'!D65="Combo","COM",IF('con precio'!D65="Market Place","MKP", "OTR")))))))</f>
        <v>FLE</v>
      </c>
      <c r="I66" s="0" t="str">
        <f aca="false">LEFT('con precio'!M65,10)</f>
        <v>-17.880248</v>
      </c>
      <c r="J66" s="122" t="str">
        <f aca="false">RIGHT('con precio'!M65,10)</f>
        <v>-63.176187</v>
      </c>
      <c r="K66" s="0" t="s">
        <v>7429</v>
      </c>
      <c r="L66" s="175" t="n">
        <f aca="false">'con precio'!A65+'con precio'!K65</f>
        <v>43976.6333333333</v>
      </c>
      <c r="N66" s="174"/>
      <c r="O66" s="167"/>
    </row>
    <row r="67" customFormat="false" ht="13.8" hidden="false" customHeight="false" outlineLevel="0" collapsed="false">
      <c r="A67" s="0" t="n">
        <f aca="false">+A66+1</f>
        <v>66</v>
      </c>
      <c r="B67" s="0" t="str">
        <f aca="false">IF(LEN('con precio'!E66)=8,'con precio'!E66,IF(LEN('con precio'!E66)&gt;=17,LEFT('con precio'!E66,8),""))</f>
        <v/>
      </c>
      <c r="C67" s="122" t="str">
        <f aca="false">IF(LEN('con precio'!E66)&gt;=17,RIGHT('con precio'!E66,8),"")</f>
        <v/>
      </c>
      <c r="D67" s="0" t="str">
        <f aca="false">IF('con precio'!F66="","",'con precio'!F66)</f>
        <v/>
      </c>
      <c r="E67" s="0" t="str">
        <f aca="false">IF('con precio'!B66="","",'con precio'!B66)</f>
        <v>Retorna a mercado Nueva Ramada</v>
      </c>
      <c r="F67" s="1" t="s">
        <v>6117</v>
      </c>
      <c r="G67" s="0" t="n">
        <v>400</v>
      </c>
      <c r="H67" s="0" t="str">
        <f aca="false">IF('con precio'!D66="Flete","FLE",IF('con precio'!D66="Normal","NOR",IF('con precio'!D66="RRPP","RRP",IF('con precio'!D66="FB Ads","FBA",IF('con precio'!D66="Google Ads","GOA",IF('con precio'!D66="Combo","COM",IF('con precio'!D66="Market Place","MKP", "OTR")))))))</f>
        <v>NOR</v>
      </c>
      <c r="I67" s="0" t="str">
        <f aca="false">LEFT('con precio'!M66,10)</f>
        <v>-17.833118</v>
      </c>
      <c r="J67" s="122" t="str">
        <f aca="false">RIGHT('con precio'!M66,10)</f>
        <v>-63.215010</v>
      </c>
      <c r="K67" s="0" t="s">
        <v>7429</v>
      </c>
      <c r="L67" s="175" t="n">
        <f aca="false">'con precio'!A66+'con precio'!K66</f>
        <v>43976.4513888889</v>
      </c>
      <c r="N67" s="174"/>
      <c r="O67" s="167"/>
    </row>
    <row r="68" customFormat="false" ht="13.8" hidden="false" customHeight="false" outlineLevel="0" collapsed="false">
      <c r="A68" s="0" t="n">
        <f aca="false">+A67+1</f>
        <v>67</v>
      </c>
      <c r="B68" s="0" t="str">
        <f aca="false">IF(LEN('con precio'!E67)=8,'con precio'!E67,IF(LEN('con precio'!E67)&gt;=17,LEFT('con precio'!E67,8),""))</f>
        <v/>
      </c>
      <c r="C68" s="122" t="str">
        <f aca="false">IF(LEN('con precio'!E67)&gt;=17,RIGHT('con precio'!E67,8),"")</f>
        <v/>
      </c>
      <c r="D68" s="0" t="str">
        <f aca="false">IF('con precio'!F67="","",'con precio'!F67)</f>
        <v/>
      </c>
      <c r="E68" s="0" t="str">
        <f aca="false">IF('con precio'!B67="","",'con precio'!B67)</f>
        <v>Barrio Calama. Zona Nueva Ramada</v>
      </c>
      <c r="F68" s="1" t="s">
        <v>6155</v>
      </c>
      <c r="G68" s="0" t="n">
        <v>350</v>
      </c>
      <c r="H68" s="0" t="str">
        <f aca="false">IF('con precio'!D67="Flete","FLE",IF('con precio'!D67="Normal","NOR",IF('con precio'!D67="RRPP","RRP",IF('con precio'!D67="FB Ads","FBA",IF('con precio'!D67="Google Ads","GOA",IF('con precio'!D67="Combo","COM",IF('con precio'!D67="Market Place","MKP", "OTR")))))))</f>
        <v>NOR</v>
      </c>
      <c r="I68" s="0" t="str">
        <f aca="false">LEFT('con precio'!M67,10)</f>
        <v>-17.837352</v>
      </c>
      <c r="J68" s="122" t="str">
        <f aca="false">RIGHT('con precio'!M67,10)</f>
        <v>-63.221197</v>
      </c>
      <c r="K68" s="0" t="s">
        <v>7429</v>
      </c>
      <c r="L68" s="175" t="n">
        <f aca="false">'con precio'!A67+'con precio'!K67</f>
        <v>43976.4819444445</v>
      </c>
      <c r="N68" s="174"/>
      <c r="O68" s="167"/>
    </row>
    <row r="69" customFormat="false" ht="13.8" hidden="false" customHeight="false" outlineLevel="0" collapsed="false">
      <c r="A69" s="0" t="n">
        <f aca="false">+A68+1</f>
        <v>68</v>
      </c>
      <c r="B69" s="0" t="str">
        <f aca="false">IF(LEN('con precio'!E68)=8,'con precio'!E68,IF(LEN('con precio'!E68)&gt;=17,LEFT('con precio'!E68,8),""))</f>
        <v/>
      </c>
      <c r="C69" s="122" t="str">
        <f aca="false">IF(LEN('con precio'!E68)&gt;=17,RIGHT('con precio'!E68,8),"")</f>
        <v/>
      </c>
      <c r="D69" s="0" t="str">
        <f aca="false">IF('con precio'!F68="","",'con precio'!F68)</f>
        <v/>
      </c>
      <c r="E69" s="0" t="str">
        <f aca="false">IF('con precio'!B68="","",'con precio'!B68)</f>
        <v>El Torno</v>
      </c>
      <c r="F69" s="1" t="s">
        <v>6156</v>
      </c>
      <c r="G69" s="0" t="n">
        <v>600</v>
      </c>
      <c r="H69" s="0" t="str">
        <f aca="false">IF('con precio'!D68="Flete","FLE",IF('con precio'!D68="Normal","NOR",IF('con precio'!D68="RRPP","RRP",IF('con precio'!D68="FB Ads","FBA",IF('con precio'!D68="Google Ads","GOA",IF('con precio'!D68="Combo","COM",IF('con precio'!D68="Market Place","MKP", "OTR")))))))</f>
        <v>NOR</v>
      </c>
      <c r="I69" s="0" t="str">
        <f aca="false">LEFT('con precio'!M68,10)</f>
        <v>-17.994403</v>
      </c>
      <c r="J69" s="122" t="str">
        <f aca="false">RIGHT('con precio'!M68,10)</f>
        <v>-63.388552</v>
      </c>
      <c r="K69" s="0" t="s">
        <v>7429</v>
      </c>
      <c r="L69" s="175" t="n">
        <f aca="false">'con precio'!A68+'con precio'!K68</f>
        <v>43977.4722222222</v>
      </c>
      <c r="N69" s="174"/>
      <c r="O69" s="167"/>
    </row>
    <row r="70" customFormat="false" ht="13.8" hidden="false" customHeight="false" outlineLevel="0" collapsed="false">
      <c r="A70" s="0" t="n">
        <f aca="false">+A69+1</f>
        <v>69</v>
      </c>
      <c r="B70" s="0" t="str">
        <f aca="false">IF(LEN('con precio'!E69)=8,'con precio'!E69,IF(LEN('con precio'!E69)&gt;=17,LEFT('con precio'!E69,8),""))</f>
        <v/>
      </c>
      <c r="C70" s="122" t="str">
        <f aca="false">IF(LEN('con precio'!E69)&gt;=17,RIGHT('con precio'!E69,8),"")</f>
        <v/>
      </c>
      <c r="D70" s="0" t="str">
        <f aca="false">IF('con precio'!F69="","",'con precio'!F69)</f>
        <v/>
      </c>
      <c r="E70" s="0" t="str">
        <f aca="false">IF('con precio'!B69="","",'con precio'!B69)</f>
        <v>Barrio 4 de Febrero. Avenida Guapilo</v>
      </c>
      <c r="F70" s="1" t="s">
        <v>6157</v>
      </c>
      <c r="G70" s="0" t="n">
        <v>300</v>
      </c>
      <c r="H70" s="0" t="str">
        <f aca="false">IF('con precio'!D69="Flete","FLE",IF('con precio'!D69="Normal","NOR",IF('con precio'!D69="RRPP","RRP",IF('con precio'!D69="FB Ads","FBA",IF('con precio'!D69="Google Ads","GOA",IF('con precio'!D69="Combo","COM",IF('con precio'!D69="Market Place","MKP", "OTR")))))))</f>
        <v>FLE</v>
      </c>
      <c r="I70" s="0" t="str">
        <f aca="false">LEFT('con precio'!M69,10)</f>
        <v>-17.776041</v>
      </c>
      <c r="J70" s="122" t="str">
        <f aca="false">RIGHT('con precio'!M69,10)</f>
        <v>-63.103680</v>
      </c>
      <c r="K70" s="0" t="s">
        <v>7429</v>
      </c>
      <c r="L70" s="175" t="n">
        <f aca="false">'con precio'!A69+'con precio'!K69</f>
        <v>43979.4125</v>
      </c>
      <c r="N70" s="174"/>
      <c r="O70" s="167"/>
    </row>
    <row r="71" customFormat="false" ht="13.8" hidden="false" customHeight="false" outlineLevel="0" collapsed="false">
      <c r="A71" s="0" t="n">
        <f aca="false">+A70+1</f>
        <v>70</v>
      </c>
      <c r="B71" s="0" t="str">
        <f aca="false">IF(LEN('con precio'!E70)=8,'con precio'!E70,IF(LEN('con precio'!E70)&gt;=17,LEFT('con precio'!E70,8),""))</f>
        <v/>
      </c>
      <c r="C71" s="122" t="str">
        <f aca="false">IF(LEN('con precio'!E70)&gt;=17,RIGHT('con precio'!E70,8),"")</f>
        <v/>
      </c>
      <c r="D71" s="0" t="str">
        <f aca="false">IF('con precio'!F70="","",'con precio'!F70)</f>
        <v/>
      </c>
      <c r="E71" s="0" t="str">
        <f aca="false">IF('con precio'!B70="","",'con precio'!B70)</f>
        <v>PILAT. Planta de Premix Agromel SRL. (42 min)</v>
      </c>
      <c r="F71" s="1" t="s">
        <v>6158</v>
      </c>
      <c r="G71" s="0" t="n">
        <v>500</v>
      </c>
      <c r="H71" s="0" t="str">
        <f aca="false">IF('con precio'!D70="Flete","FLE",IF('con precio'!D70="Normal","NOR",IF('con precio'!D70="RRPP","RRP",IF('con precio'!D70="FB Ads","FBA",IF('con precio'!D70="Google Ads","GOA",IF('con precio'!D70="Combo","COM",IF('con precio'!D70="Market Place","MKP", "OTR")))))))</f>
        <v>FLE</v>
      </c>
      <c r="I71" s="0" t="str">
        <f aca="false">LEFT('con precio'!M70,10)</f>
        <v>-17.570357</v>
      </c>
      <c r="J71" s="122" t="str">
        <f aca="false">RIGHT('con precio'!M70,10)</f>
        <v>-63.137763</v>
      </c>
      <c r="K71" s="0" t="s">
        <v>7429</v>
      </c>
      <c r="L71" s="175" t="n">
        <f aca="false">'con precio'!A70+'con precio'!K70</f>
        <v>43979.7430555556</v>
      </c>
      <c r="N71" s="174"/>
      <c r="O71" s="167"/>
    </row>
    <row r="72" customFormat="false" ht="13.8" hidden="false" customHeight="false" outlineLevel="0" collapsed="false">
      <c r="A72" s="0" t="n">
        <f aca="false">+A71+1</f>
        <v>71</v>
      </c>
      <c r="B72" s="0" t="str">
        <f aca="false">IF(LEN('con precio'!E71)=8,'con precio'!E71,IF(LEN('con precio'!E71)&gt;=17,LEFT('con precio'!E71,8),""))</f>
        <v/>
      </c>
      <c r="C72" s="122" t="str">
        <f aca="false">IF(LEN('con precio'!E71)&gt;=17,RIGHT('con precio'!E71,8),"")</f>
        <v/>
      </c>
      <c r="D72" s="0" t="str">
        <f aca="false">IF('con precio'!F71="","",'con precio'!F71)</f>
        <v/>
      </c>
      <c r="E72" s="0" t="str">
        <f aca="false">IF('con precio'!B71="","",'con precio'!B71)</f>
        <v>El Recreo. Por cancha de fútbol "Palmar Viruhez". </v>
      </c>
      <c r="F72" s="1" t="s">
        <v>6159</v>
      </c>
      <c r="G72" s="0" t="n">
        <v>300</v>
      </c>
      <c r="H72" s="0" t="str">
        <f aca="false">IF('con precio'!D71="Flete","FLE",IF('con precio'!D71="Normal","NOR",IF('con precio'!D71="RRPP","RRP",IF('con precio'!D71="FB Ads","FBA",IF('con precio'!D71="Google Ads","GOA",IF('con precio'!D71="Combo","COM",IF('con precio'!D71="Market Place","MKP", "OTR")))))))</f>
        <v>NOR</v>
      </c>
      <c r="I72" s="0" t="str">
        <f aca="false">LEFT('con precio'!M71,10)</f>
        <v>-17.877493</v>
      </c>
      <c r="J72" s="122" t="str">
        <f aca="false">RIGHT('con precio'!M71,10)</f>
        <v>-63.091743</v>
      </c>
      <c r="K72" s="0" t="s">
        <v>7429</v>
      </c>
      <c r="L72" s="175" t="n">
        <f aca="false">'con precio'!A71+'con precio'!K71</f>
        <v>43979.5041666667</v>
      </c>
      <c r="N72" s="174"/>
      <c r="O72" s="167"/>
    </row>
    <row r="73" customFormat="false" ht="13.8" hidden="false" customHeight="false" outlineLevel="0" collapsed="false">
      <c r="A73" s="0" t="n">
        <f aca="false">+A72+1</f>
        <v>72</v>
      </c>
      <c r="B73" s="0" t="str">
        <f aca="false">IF(LEN('con precio'!E72)=8,'con precio'!E72,IF(LEN('con precio'!E72)&gt;=17,LEFT('con precio'!E72,8),""))</f>
        <v/>
      </c>
      <c r="C73" s="122" t="str">
        <f aca="false">IF(LEN('con precio'!E72)&gt;=17,RIGHT('con precio'!E72,8),"")</f>
        <v/>
      </c>
      <c r="D73" s="0" t="str">
        <f aca="false">IF('con precio'!F72="","",'con precio'!F72)</f>
        <v/>
      </c>
      <c r="E73" s="0" t="str">
        <f aca="false">IF('con precio'!B72="","",'con precio'!B72)</f>
        <v>Barrio Urkupiña</v>
      </c>
      <c r="F73" s="1" t="s">
        <v>6160</v>
      </c>
      <c r="G73" s="0" t="n">
        <v>300</v>
      </c>
      <c r="H73" s="0" t="str">
        <f aca="false">IF('con precio'!D72="Flete","FLE",IF('con precio'!D72="Normal","NOR",IF('con precio'!D72="RRPP","RRP",IF('con precio'!D72="FB Ads","FBA",IF('con precio'!D72="Google Ads","GOA",IF('con precio'!D72="Combo","COM",IF('con precio'!D72="Market Place","MKP", "OTR")))))))</f>
        <v>NOR</v>
      </c>
      <c r="I73" s="0" t="str">
        <f aca="false">LEFT('con precio'!M72,10)</f>
        <v>-17.753223</v>
      </c>
      <c r="J73" s="122" t="str">
        <f aca="false">RIGHT('con precio'!M72,10)</f>
        <v>-63.107576</v>
      </c>
      <c r="K73" s="0" t="s">
        <v>7429</v>
      </c>
      <c r="L73" s="175" t="n">
        <f aca="false">'con precio'!A72+'con precio'!K72</f>
        <v>43979.5854166667</v>
      </c>
      <c r="N73" s="174"/>
      <c r="O73" s="167"/>
    </row>
    <row r="74" customFormat="false" ht="13.8" hidden="false" customHeight="false" outlineLevel="0" collapsed="false">
      <c r="A74" s="0" t="n">
        <f aca="false">+A73+1</f>
        <v>73</v>
      </c>
      <c r="B74" s="0" t="str">
        <f aca="false">IF(LEN('con precio'!E73)=8,'con precio'!E73,IF(LEN('con precio'!E73)&gt;=17,LEFT('con precio'!E73,8),""))</f>
        <v/>
      </c>
      <c r="C74" s="122" t="str">
        <f aca="false">IF(LEN('con precio'!E73)&gt;=17,RIGHT('con precio'!E73,8),"")</f>
        <v/>
      </c>
      <c r="D74" s="0" t="str">
        <f aca="false">IF('con precio'!F73="","",'con precio'!F73)</f>
        <v/>
      </c>
      <c r="E74" s="0" t="str">
        <f aca="false">IF('con precio'!B73="","",'con precio'!B73)</f>
        <v>Cotoca. Fábrica de Delicia</v>
      </c>
      <c r="F74" s="1" t="s">
        <v>6161</v>
      </c>
      <c r="G74" s="0" t="n">
        <v>450</v>
      </c>
      <c r="H74" s="0" t="str">
        <f aca="false">IF('con precio'!D73="Flete","FLE",IF('con precio'!D73="Normal","NOR",IF('con precio'!D73="RRPP","RRP",IF('con precio'!D73="FB Ads","FBA",IF('con precio'!D73="Google Ads","GOA",IF('con precio'!D73="Combo","COM",IF('con precio'!D73="Market Place","MKP", "OTR")))))))</f>
        <v>NOR</v>
      </c>
      <c r="I74" s="0" t="str">
        <f aca="false">LEFT('con precio'!M73,10)</f>
        <v>-17.765004</v>
      </c>
      <c r="J74" s="122" t="str">
        <f aca="false">RIGHT('con precio'!M73,10)</f>
        <v>-62.994840</v>
      </c>
      <c r="K74" s="0" t="s">
        <v>7429</v>
      </c>
      <c r="L74" s="175" t="n">
        <f aca="false">'con precio'!A73+'con precio'!K73</f>
        <v>43979.6444444444</v>
      </c>
      <c r="N74" s="174"/>
      <c r="O74" s="167"/>
    </row>
    <row r="75" customFormat="false" ht="13.8" hidden="false" customHeight="false" outlineLevel="0" collapsed="false">
      <c r="A75" s="0" t="n">
        <f aca="false">+A74+1</f>
        <v>74</v>
      </c>
      <c r="B75" s="0" t="str">
        <f aca="false">IF(LEN('con precio'!E74)=8,'con precio'!E74,IF(LEN('con precio'!E74)&gt;=17,LEFT('con precio'!E74,8),""))</f>
        <v/>
      </c>
      <c r="C75" s="122" t="str">
        <f aca="false">IF(LEN('con precio'!E74)&gt;=17,RIGHT('con precio'!E74,8),"")</f>
        <v/>
      </c>
      <c r="D75" s="0" t="str">
        <f aca="false">IF('con precio'!F74="","",'con precio'!F74)</f>
        <v/>
      </c>
      <c r="E75" s="0" t="str">
        <f aca="false">IF('con precio'!B74="","",'con precio'!B74)</f>
        <v>Va por el barrio 4 de febrero. Av. Soberanía Nacional. </v>
      </c>
      <c r="F75" s="1" t="s">
        <v>6162</v>
      </c>
      <c r="G75" s="0" t="n">
        <v>300</v>
      </c>
      <c r="H75" s="0" t="str">
        <f aca="false">IF('con precio'!D74="Flete","FLE",IF('con precio'!D74="Normal","NOR",IF('con precio'!D74="RRPP","RRP",IF('con precio'!D74="FB Ads","FBA",IF('con precio'!D74="Google Ads","GOA",IF('con precio'!D74="Combo","COM",IF('con precio'!D74="Market Place","MKP", "OTR")))))))</f>
        <v>FLE</v>
      </c>
      <c r="I75" s="0" t="str">
        <f aca="false">LEFT('con precio'!M74,10)</f>
        <v>-17.775003</v>
      </c>
      <c r="J75" s="122" t="str">
        <f aca="false">RIGHT('con precio'!M74,10)</f>
        <v>-63.103324</v>
      </c>
      <c r="K75" s="0" t="s">
        <v>7429</v>
      </c>
      <c r="L75" s="175" t="n">
        <f aca="false">'con precio'!A74+'con precio'!K74</f>
        <v>43980.6618055556</v>
      </c>
      <c r="N75" s="174"/>
      <c r="O75" s="167"/>
    </row>
    <row r="76" customFormat="false" ht="13.8" hidden="false" customHeight="false" outlineLevel="0" collapsed="false">
      <c r="A76" s="0" t="n">
        <f aca="false">+A75+1</f>
        <v>75</v>
      </c>
      <c r="B76" s="0" t="str">
        <f aca="false">IF(LEN('con precio'!E75)=8,'con precio'!E75,IF(LEN('con precio'!E75)&gt;=17,LEFT('con precio'!E75,8),""))</f>
        <v/>
      </c>
      <c r="C76" s="122" t="str">
        <f aca="false">IF(LEN('con precio'!E75)&gt;=17,RIGHT('con precio'!E75,8),"")</f>
        <v/>
      </c>
      <c r="D76" s="0" t="str">
        <f aca="false">IF('con precio'!F75="","",'con precio'!F75)</f>
        <v/>
      </c>
      <c r="E76" s="0" t="str">
        <f aca="false">IF('con precio'!B75="","",'con precio'!B75)</f>
        <v>Cotoca </v>
      </c>
      <c r="F76" s="1" t="s">
        <v>6163</v>
      </c>
      <c r="G76" s="0" t="n">
        <v>450</v>
      </c>
      <c r="H76" s="0" t="str">
        <f aca="false">IF('con precio'!D75="Flete","FLE",IF('con precio'!D75="Normal","NOR",IF('con precio'!D75="RRPP","RRP",IF('con precio'!D75="FB Ads","FBA",IF('con precio'!D75="Google Ads","GOA",IF('con precio'!D75="Combo","COM",IF('con precio'!D75="Market Place","MKP", "OTR")))))))</f>
        <v>NOR</v>
      </c>
      <c r="I76" s="0" t="str">
        <f aca="false">LEFT('con precio'!M75,10)</f>
        <v>-17.748851</v>
      </c>
      <c r="J76" s="122" t="str">
        <f aca="false">RIGHT('con precio'!M75,10)</f>
        <v>-62.999328</v>
      </c>
      <c r="K76" s="0" t="s">
        <v>7429</v>
      </c>
      <c r="L76" s="175" t="n">
        <f aca="false">'con precio'!A75+'con precio'!K75</f>
        <v>43980.7041666667</v>
      </c>
      <c r="N76" s="174"/>
      <c r="O76" s="167"/>
    </row>
    <row r="77" customFormat="false" ht="13.8" hidden="false" customHeight="false" outlineLevel="0" collapsed="false">
      <c r="A77" s="0" t="n">
        <f aca="false">+A76+1</f>
        <v>76</v>
      </c>
      <c r="B77" s="0" t="str">
        <f aca="false">IF(LEN('con precio'!E76)=8,'con precio'!E76,IF(LEN('con precio'!E76)&gt;=17,LEFT('con precio'!E76,8),""))</f>
        <v/>
      </c>
      <c r="C77" s="122" t="str">
        <f aca="false">IF(LEN('con precio'!E76)&gt;=17,RIGHT('con precio'!E76,8),"")</f>
        <v/>
      </c>
      <c r="D77" s="0" t="str">
        <f aca="false">IF('con precio'!F76="","",'con precio'!F76)</f>
        <v/>
      </c>
      <c r="E77" s="0" t="str">
        <f aca="false">IF('con precio'!B76="","",'con precio'!B76)</f>
        <v>Doble Vía La Guardia pasando el 8vo anillo. (plazuela Covipal)</v>
      </c>
      <c r="F77" s="1" t="s">
        <v>6164</v>
      </c>
      <c r="G77" s="0" t="n">
        <v>450</v>
      </c>
      <c r="H77" s="0" t="str">
        <f aca="false">IF('con precio'!D76="Flete","FLE",IF('con precio'!D76="Normal","NOR",IF('con precio'!D76="RRPP","RRP",IF('con precio'!D76="FB Ads","FBA",IF('con precio'!D76="Google Ads","GOA",IF('con precio'!D76="Combo","COM",IF('con precio'!D76="Market Place","MKP", "OTR")))))))</f>
        <v>NOR</v>
      </c>
      <c r="I77" s="0" t="str">
        <f aca="false">LEFT('con precio'!M76,10)</f>
        <v>-17.846937</v>
      </c>
      <c r="J77" s="122" t="str">
        <f aca="false">RIGHT('con precio'!M76,10)</f>
        <v>-63.234378</v>
      </c>
      <c r="K77" s="0" t="s">
        <v>7429</v>
      </c>
      <c r="L77" s="175" t="n">
        <f aca="false">'con precio'!A76+'con precio'!K76</f>
        <v>43980.81875</v>
      </c>
      <c r="N77" s="174"/>
      <c r="O77" s="167"/>
    </row>
    <row r="78" customFormat="false" ht="13.8" hidden="false" customHeight="false" outlineLevel="0" collapsed="false">
      <c r="A78" s="0" t="n">
        <f aca="false">+A77+1</f>
        <v>77</v>
      </c>
      <c r="B78" s="0" t="str">
        <f aca="false">IF(LEN('con precio'!E77)=8,'con precio'!E77,IF(LEN('con precio'!E77)&gt;=17,LEFT('con precio'!E77,8),""))</f>
        <v/>
      </c>
      <c r="C78" s="122" t="str">
        <f aca="false">IF(LEN('con precio'!E77)&gt;=17,RIGHT('con precio'!E77,8),"")</f>
        <v/>
      </c>
      <c r="D78" s="0" t="str">
        <f aca="false">IF('con precio'!F77="","",'con precio'!F77)</f>
        <v>Condominio Munich.</v>
      </c>
      <c r="E78" s="0" t="str">
        <f aca="false">IF('con precio'!B77="","",'con precio'!B77)</f>
        <v>Condominio Munich.</v>
      </c>
      <c r="F78" s="1" t="s">
        <v>6138</v>
      </c>
      <c r="G78" s="0" t="n">
        <v>300</v>
      </c>
      <c r="H78" s="0" t="str">
        <f aca="false">IF('con precio'!D77="Flete","FLE",IF('con precio'!D77="Normal","NOR",IF('con precio'!D77="RRPP","RRP",IF('con precio'!D77="FB Ads","FBA",IF('con precio'!D77="Google Ads","GOA",IF('con precio'!D77="Combo","COM",IF('con precio'!D77="Market Place","MKP", "OTR")))))))</f>
        <v>OTR</v>
      </c>
      <c r="I78" s="0" t="str">
        <f aca="false">LEFT('con precio'!M77,10)</f>
        <v>-17.715753</v>
      </c>
      <c r="J78" s="122" t="str">
        <f aca="false">RIGHT('con precio'!M77,10)</f>
        <v>-63.148762</v>
      </c>
      <c r="K78" s="0" t="s">
        <v>7429</v>
      </c>
      <c r="L78" s="175" t="n">
        <f aca="false">'con precio'!A77+'con precio'!K77</f>
        <v>43981.5479166667</v>
      </c>
      <c r="N78" s="174"/>
      <c r="O78" s="167"/>
    </row>
    <row r="79" customFormat="false" ht="13.8" hidden="false" customHeight="false" outlineLevel="0" collapsed="false">
      <c r="A79" s="0" t="n">
        <f aca="false">+A78+1</f>
        <v>78</v>
      </c>
      <c r="B79" s="0" t="str">
        <f aca="false">IF(LEN('con precio'!E78)=8,'con precio'!E78,IF(LEN('con precio'!E78)&gt;=17,LEFT('con precio'!E78,8),""))</f>
        <v/>
      </c>
      <c r="C79" s="122" t="str">
        <f aca="false">IF(LEN('con precio'!E78)&gt;=17,RIGHT('con precio'!E78,8),"")</f>
        <v/>
      </c>
      <c r="D79" s="0" t="str">
        <f aca="false">IF('con precio'!F78="","",'con precio'!F78)</f>
        <v>Condominio Piraí</v>
      </c>
      <c r="E79" s="0" t="str">
        <f aca="false">IF('con precio'!B78="","",'con precio'!B78)</f>
        <v>Valle Sanchez. Condominio Piraí</v>
      </c>
      <c r="F79" s="1" t="s">
        <v>6165</v>
      </c>
      <c r="G79" s="0" t="n">
        <v>300</v>
      </c>
      <c r="H79" s="0" t="str">
        <f aca="false">IF('con precio'!D78="Flete","FLE",IF('con precio'!D78="Normal","NOR",IF('con precio'!D78="RRPP","RRP",IF('con precio'!D78="FB Ads","FBA",IF('con precio'!D78="Google Ads","GOA",IF('con precio'!D78="Combo","COM",IF('con precio'!D78="Market Place","MKP", "OTR")))))))</f>
        <v>NOR</v>
      </c>
      <c r="I79" s="0" t="str">
        <f aca="false">LEFT('con precio'!M78,10)</f>
        <v>-17.661626</v>
      </c>
      <c r="J79" s="122" t="str">
        <f aca="false">RIGHT('con precio'!M78,10)</f>
        <v>-63.167783</v>
      </c>
      <c r="K79" s="0" t="s">
        <v>7429</v>
      </c>
      <c r="L79" s="175" t="n">
        <f aca="false">'con precio'!A78+'con precio'!K78</f>
        <v>43981.6888888889</v>
      </c>
      <c r="N79" s="174"/>
      <c r="O79" s="167"/>
    </row>
    <row r="80" customFormat="false" ht="13.8" hidden="false" customHeight="false" outlineLevel="0" collapsed="false">
      <c r="A80" s="0" t="n">
        <f aca="false">+A79+1</f>
        <v>79</v>
      </c>
      <c r="B80" s="0" t="str">
        <f aca="false">IF(LEN('con precio'!E79)=8,'con precio'!E79,IF(LEN('con precio'!E79)&gt;=17,LEFT('con precio'!E79,8),""))</f>
        <v/>
      </c>
      <c r="C80" s="122" t="str">
        <f aca="false">IF(LEN('con precio'!E79)&gt;=17,RIGHT('con precio'!E79,8),"")</f>
        <v/>
      </c>
      <c r="D80" s="0" t="str">
        <f aca="false">IF('con precio'!F79="","",'con precio'!F79)</f>
        <v>Condominio Piraí</v>
      </c>
      <c r="E80" s="0" t="str">
        <f aca="false">IF('con precio'!B79="","",'con precio'!B79)</f>
        <v>Valle Sanchez. Condominio Piraí</v>
      </c>
      <c r="F80" s="1" t="s">
        <v>6166</v>
      </c>
      <c r="G80" s="0" t="n">
        <v>300</v>
      </c>
      <c r="H80" s="0" t="str">
        <f aca="false">IF('con precio'!D79="Flete","FLE",IF('con precio'!D79="Normal","NOR",IF('con precio'!D79="RRPP","RRP",IF('con precio'!D79="FB Ads","FBA",IF('con precio'!D79="Google Ads","GOA",IF('con precio'!D79="Combo","COM",IF('con precio'!D79="Market Place","MKP", "OTR")))))))</f>
        <v>NOR</v>
      </c>
      <c r="I80" s="0" t="str">
        <f aca="false">LEFT('con precio'!M79,10)</f>
        <v>-17.661573</v>
      </c>
      <c r="J80" s="122" t="str">
        <f aca="false">RIGHT('con precio'!M79,10)</f>
        <v>-63.167883</v>
      </c>
      <c r="K80" s="0" t="s">
        <v>7429</v>
      </c>
      <c r="L80" s="175" t="n">
        <f aca="false">'con precio'!A79+'con precio'!K79</f>
        <v>43981.7159722222</v>
      </c>
      <c r="N80" s="174"/>
      <c r="O80" s="167"/>
    </row>
    <row r="81" customFormat="false" ht="13.8" hidden="false" customHeight="false" outlineLevel="0" collapsed="false">
      <c r="A81" s="0" t="n">
        <f aca="false">+A80+1</f>
        <v>80</v>
      </c>
      <c r="B81" s="0" t="str">
        <f aca="false">IF(LEN('con precio'!E80)=8,'con precio'!E80,IF(LEN('con precio'!E80)&gt;=17,LEFT('con precio'!E80,8),""))</f>
        <v/>
      </c>
      <c r="C81" s="122" t="str">
        <f aca="false">IF(LEN('con precio'!E80)&gt;=17,RIGHT('con precio'!E80,8),"")</f>
        <v/>
      </c>
      <c r="D81" s="0" t="str">
        <f aca="false">IF('con precio'!F80="","",'con precio'!F80)</f>
        <v>Condominio Piraí</v>
      </c>
      <c r="E81" s="0" t="str">
        <f aca="false">IF('con precio'!B80="","",'con precio'!B80)</f>
        <v>Valle Sanchez. Condominio Piraí</v>
      </c>
      <c r="F81" s="1" t="s">
        <v>6167</v>
      </c>
      <c r="G81" s="0" t="n">
        <v>300</v>
      </c>
      <c r="H81" s="0" t="str">
        <f aca="false">IF('con precio'!D80="Flete","FLE",IF('con precio'!D80="Normal","NOR",IF('con precio'!D80="RRPP","RRP",IF('con precio'!D80="FB Ads","FBA",IF('con precio'!D80="Google Ads","GOA",IF('con precio'!D80="Combo","COM",IF('con precio'!D80="Market Place","MKP", "OTR")))))))</f>
        <v>NOR</v>
      </c>
      <c r="I81" s="0" t="str">
        <f aca="false">LEFT('con precio'!M80,10)</f>
        <v>-17.661759</v>
      </c>
      <c r="J81" s="122" t="str">
        <f aca="false">RIGHT('con precio'!M80,10)</f>
        <v>-63.167793</v>
      </c>
      <c r="K81" s="0" t="s">
        <v>7429</v>
      </c>
      <c r="L81" s="175" t="n">
        <f aca="false">'con precio'!A80+'con precio'!K80</f>
        <v>43981.7548611111</v>
      </c>
      <c r="N81" s="174"/>
      <c r="O81" s="167"/>
    </row>
    <row r="82" customFormat="false" ht="13.8" hidden="false" customHeight="false" outlineLevel="0" collapsed="false">
      <c r="A82" s="0" t="n">
        <f aca="false">+A81+1</f>
        <v>81</v>
      </c>
      <c r="B82" s="0" t="str">
        <f aca="false">IF(LEN('con precio'!E81)=8,'con precio'!E81,IF(LEN('con precio'!E81)&gt;=17,LEFT('con precio'!E81,8),""))</f>
        <v>78417109</v>
      </c>
      <c r="C82" s="122" t="str">
        <f aca="false">IF(LEN('con precio'!E81)&gt;=17,RIGHT('con precio'!E81,8),"")</f>
        <v/>
      </c>
      <c r="D82" s="0" t="str">
        <f aca="false">IF('con precio'!F81="","",'con precio'!F81)</f>
        <v>Claudia justiniano / Condominio La Pradera</v>
      </c>
      <c r="E82" s="0" t="str">
        <f aca="false">IF('con precio'!B81="","",'con precio'!B81)</f>
        <v>Claudia justiniano. Condominio La Pradera (Banzer y km 11)</v>
      </c>
      <c r="F82" s="1" t="s">
        <v>6168</v>
      </c>
      <c r="G82" s="0" t="n">
        <v>350</v>
      </c>
      <c r="H82" s="0" t="str">
        <f aca="false">IF('con precio'!D81="Flete","FLE",IF('con precio'!D81="Normal","NOR",IF('con precio'!D81="RRPP","RRP",IF('con precio'!D81="FB Ads","FBA",IF('con precio'!D81="Google Ads","GOA",IF('con precio'!D81="Combo","COM",IF('con precio'!D81="Market Place","MKP", "OTR")))))))</f>
        <v>FBA</v>
      </c>
      <c r="I82" s="0" t="str">
        <f aca="false">LEFT('con precio'!M81,10)</f>
        <v>-17.702129</v>
      </c>
      <c r="J82" s="122" t="str">
        <f aca="false">RIGHT('con precio'!M81,10)</f>
        <v>-63.179004</v>
      </c>
      <c r="K82" s="0" t="s">
        <v>7429</v>
      </c>
      <c r="L82" s="175" t="n">
        <f aca="false">'con precio'!A81+'con precio'!K81</f>
        <v>43983.4805555556</v>
      </c>
      <c r="N82" s="174"/>
      <c r="O82" s="167"/>
    </row>
    <row r="83" customFormat="false" ht="13.8" hidden="false" customHeight="false" outlineLevel="0" collapsed="false">
      <c r="A83" s="0" t="n">
        <f aca="false">+A82+1</f>
        <v>82</v>
      </c>
      <c r="B83" s="0" t="str">
        <f aca="false">IF(LEN('con precio'!E82)=8,'con precio'!E82,IF(LEN('con precio'!E82)&gt;=17,LEFT('con precio'!E82,8),""))</f>
        <v/>
      </c>
      <c r="C83" s="122" t="str">
        <f aca="false">IF(LEN('con precio'!E82)&gt;=17,RIGHT('con precio'!E82,8),"")</f>
        <v/>
      </c>
      <c r="D83" s="0" t="str">
        <f aca="false">IF('con precio'!F82="","",'con precio'!F82)</f>
        <v/>
      </c>
      <c r="E83" s="0" t="str">
        <f aca="false">IF('con precio'!B82="","",'con precio'!B82)</f>
        <v>Cupesí de los Reyes</v>
      </c>
      <c r="F83" s="1" t="s">
        <v>6169</v>
      </c>
      <c r="G83" s="0" t="n">
        <v>300</v>
      </c>
      <c r="H83" s="0" t="str">
        <f aca="false">IF('con precio'!D82="Flete","FLE",IF('con precio'!D82="Normal","NOR",IF('con precio'!D82="RRPP","RRP",IF('con precio'!D82="FB Ads","FBA",IF('con precio'!D82="Google Ads","GOA",IF('con precio'!D82="Combo","COM",IF('con precio'!D82="Market Place","MKP", "OTR")))))))</f>
        <v>NOR</v>
      </c>
      <c r="I83" s="0" t="str">
        <f aca="false">LEFT('con precio'!M82,10)</f>
        <v>-17.825463</v>
      </c>
      <c r="J83" s="122" t="str">
        <f aca="false">RIGHT('con precio'!M82,10)</f>
        <v>-63.106050</v>
      </c>
      <c r="K83" s="0" t="s">
        <v>7429</v>
      </c>
      <c r="L83" s="175" t="n">
        <f aca="false">'con precio'!A82+'con precio'!K82</f>
        <v>43983.4291666667</v>
      </c>
      <c r="N83" s="174"/>
      <c r="O83" s="167"/>
    </row>
    <row r="84" customFormat="false" ht="13.8" hidden="false" customHeight="false" outlineLevel="0" collapsed="false">
      <c r="A84" s="0" t="n">
        <f aca="false">+A83+1</f>
        <v>83</v>
      </c>
      <c r="B84" s="0" t="str">
        <f aca="false">IF(LEN('con precio'!E83)=8,'con precio'!E83,IF(LEN('con precio'!E83)&gt;=17,LEFT('con precio'!E83,8),""))</f>
        <v/>
      </c>
      <c r="C84" s="122" t="str">
        <f aca="false">IF(LEN('con precio'!E83)&gt;=17,RIGHT('con precio'!E83,8),"")</f>
        <v/>
      </c>
      <c r="D84" s="0" t="str">
        <f aca="false">IF('con precio'!F83="","",'con precio'!F83)</f>
        <v>Clínica Medicmel</v>
      </c>
      <c r="E84" s="0" t="str">
        <f aca="false">IF('con precio'!B83="","",'con precio'!B83)</f>
        <v>Clínica Medicmel</v>
      </c>
      <c r="F84" s="1" t="s">
        <v>6107</v>
      </c>
      <c r="G84" s="0" t="n">
        <v>400</v>
      </c>
      <c r="H84" s="0" t="str">
        <f aca="false">IF('con precio'!D83="Flete","FLE",IF('con precio'!D83="Normal","NOR",IF('con precio'!D83="RRPP","RRP",IF('con precio'!D83="FB Ads","FBA",IF('con precio'!D83="Google Ads","GOA",IF('con precio'!D83="Combo","COM",IF('con precio'!D83="Market Place","MKP", "OTR")))))))</f>
        <v>NOR</v>
      </c>
      <c r="I84" s="0" t="str">
        <f aca="false">LEFT('con precio'!M83,10)</f>
        <v>-17.849168</v>
      </c>
      <c r="J84" s="122" t="str">
        <f aca="false">RIGHT('con precio'!M83,10)</f>
        <v>-63.251404</v>
      </c>
      <c r="K84" s="0" t="s">
        <v>7429</v>
      </c>
      <c r="L84" s="175" t="n">
        <f aca="false">'con precio'!A83+'con precio'!K83</f>
        <v>43983.5729166667</v>
      </c>
      <c r="N84" s="174"/>
      <c r="O84" s="167"/>
    </row>
    <row r="85" customFormat="false" ht="13.8" hidden="false" customHeight="false" outlineLevel="0" collapsed="false">
      <c r="A85" s="0" t="n">
        <f aca="false">+A84+1</f>
        <v>84</v>
      </c>
      <c r="B85" s="0" t="str">
        <f aca="false">IF(LEN('con precio'!E84)=8,'con precio'!E84,IF(LEN('con precio'!E84)&gt;=17,LEFT('con precio'!E84,8),""))</f>
        <v/>
      </c>
      <c r="C85" s="122" t="str">
        <f aca="false">IF(LEN('con precio'!E84)&gt;=17,RIGHT('con precio'!E84,8),"")</f>
        <v/>
      </c>
      <c r="D85" s="0" t="str">
        <f aca="false">IF('con precio'!F84="","",'con precio'!F84)</f>
        <v/>
      </c>
      <c r="E85" s="0" t="str">
        <f aca="false">IF('con precio'!B84="","",'con precio'!B84)</f>
        <v>8vo anillo y Doble Vía La Guardia</v>
      </c>
      <c r="F85" s="1" t="s">
        <v>6170</v>
      </c>
      <c r="G85" s="0" t="n">
        <v>300</v>
      </c>
      <c r="H85" s="0" t="str">
        <f aca="false">IF('con precio'!D84="Flete","FLE",IF('con precio'!D84="Normal","NOR",IF('con precio'!D84="RRPP","RRP",IF('con precio'!D84="FB Ads","FBA",IF('con precio'!D84="Google Ads","GOA",IF('con precio'!D84="Combo","COM",IF('con precio'!D84="Market Place","MKP", "OTR")))))))</f>
        <v>NOR</v>
      </c>
      <c r="I85" s="0" t="str">
        <f aca="false">LEFT('con precio'!M84,10)</f>
        <v>-17.839000</v>
      </c>
      <c r="J85" s="122" t="str">
        <f aca="false">RIGHT('con precio'!M84,10)</f>
        <v>-63.236488</v>
      </c>
      <c r="K85" s="0" t="s">
        <v>7429</v>
      </c>
      <c r="L85" s="175" t="n">
        <f aca="false">'con precio'!A84+'con precio'!K84</f>
        <v>43983.6486111111</v>
      </c>
      <c r="N85" s="174"/>
      <c r="O85" s="167"/>
    </row>
    <row r="86" customFormat="false" ht="13.8" hidden="false" customHeight="false" outlineLevel="0" collapsed="false">
      <c r="A86" s="0" t="n">
        <f aca="false">+A85+1</f>
        <v>85</v>
      </c>
      <c r="B86" s="0" t="str">
        <f aca="false">IF(LEN('con precio'!E85)=8,'con precio'!E85,IF(LEN('con precio'!E85)&gt;=17,LEFT('con precio'!E85,8),""))</f>
        <v/>
      </c>
      <c r="C86" s="122" t="str">
        <f aca="false">IF(LEN('con precio'!E85)&gt;=17,RIGHT('con precio'!E85,8),"")</f>
        <v/>
      </c>
      <c r="D86" s="0" t="str">
        <f aca="false">IF('con precio'!F85="","",'con precio'!F85)</f>
        <v/>
      </c>
      <c r="E86" s="0" t="str">
        <f aca="false">IF('con precio'!B85="","",'con precio'!B85)</f>
        <v>Urb. El Buen Samaritano. Villa 1ro de Mayo por cementerio El Terrado</v>
      </c>
      <c r="F86" s="1" t="s">
        <v>6171</v>
      </c>
      <c r="G86" s="0" t="n">
        <v>300</v>
      </c>
      <c r="H86" s="0" t="str">
        <f aca="false">IF('con precio'!D85="Flete","FLE",IF('con precio'!D85="Normal","NOR",IF('con precio'!D85="RRPP","RRP",IF('con precio'!D85="FB Ads","FBA",IF('con precio'!D85="Google Ads","GOA",IF('con precio'!D85="Combo","COM",IF('con precio'!D85="Market Place","MKP", "OTR")))))))</f>
        <v>NOR</v>
      </c>
      <c r="I86" s="0" t="str">
        <f aca="false">LEFT('con precio'!M85,10)</f>
        <v>-17.796793</v>
      </c>
      <c r="J86" s="122" t="str">
        <f aca="false">RIGHT('con precio'!M85,10)</f>
        <v>-63.097601</v>
      </c>
      <c r="K86" s="0" t="s">
        <v>7429</v>
      </c>
      <c r="L86" s="175" t="n">
        <f aca="false">'con precio'!A85+'con precio'!K85</f>
        <v>43983.7319444444</v>
      </c>
      <c r="N86" s="174"/>
      <c r="O86" s="167"/>
    </row>
    <row r="87" customFormat="false" ht="13.8" hidden="false" customHeight="false" outlineLevel="0" collapsed="false">
      <c r="A87" s="0" t="n">
        <f aca="false">+A86+1</f>
        <v>86</v>
      </c>
      <c r="B87" s="0" t="str">
        <f aca="false">IF(LEN('con precio'!E86)=8,'con precio'!E86,IF(LEN('con precio'!E86)&gt;=17,LEFT('con precio'!E86,8),""))</f>
        <v/>
      </c>
      <c r="C87" s="122" t="str">
        <f aca="false">IF(LEN('con precio'!E86)&gt;=17,RIGHT('con precio'!E86,8),"")</f>
        <v/>
      </c>
      <c r="D87" s="0" t="str">
        <f aca="false">IF('con precio'!F86="","",'con precio'!F86)</f>
        <v/>
      </c>
      <c r="E87" s="0" t="str">
        <f aca="false">IF('con precio'!B86="","",'con precio'!B86)</f>
        <v>Barrio Calama. Doble Vía La Guardia entre 6to y 7mo. Cerca a la Nueva Ramada.</v>
      </c>
      <c r="F87" s="1" t="s">
        <v>6172</v>
      </c>
      <c r="G87" s="0" t="n">
        <v>350</v>
      </c>
      <c r="H87" s="0" t="str">
        <f aca="false">IF('con precio'!D86="Flete","FLE",IF('con precio'!D86="Normal","NOR",IF('con precio'!D86="RRPP","RRP",IF('con precio'!D86="FB Ads","FBA",IF('con precio'!D86="Google Ads","GOA",IF('con precio'!D86="Combo","COM",IF('con precio'!D86="Market Place","MKP", "OTR")))))))</f>
        <v>NOR</v>
      </c>
      <c r="I87" s="0" t="str">
        <f aca="false">LEFT('con precio'!M86,10)</f>
        <v>-17.836170</v>
      </c>
      <c r="J87" s="122" t="str">
        <f aca="false">RIGHT('con precio'!M86,10)</f>
        <v>-63.218833</v>
      </c>
      <c r="K87" s="0" t="s">
        <v>7429</v>
      </c>
      <c r="L87" s="175" t="n">
        <f aca="false">'con precio'!A86+'con precio'!K86</f>
        <v>43984.5298611111</v>
      </c>
      <c r="N87" s="174"/>
      <c r="O87" s="167"/>
    </row>
    <row r="88" customFormat="false" ht="13.8" hidden="false" customHeight="false" outlineLevel="0" collapsed="false">
      <c r="A88" s="0" t="n">
        <f aca="false">+A87+1</f>
        <v>87</v>
      </c>
      <c r="B88" s="0" t="str">
        <f aca="false">IF(LEN('con precio'!E87)=8,'con precio'!E87,IF(LEN('con precio'!E87)&gt;=17,LEFT('con precio'!E87,8),""))</f>
        <v/>
      </c>
      <c r="C88" s="122" t="str">
        <f aca="false">IF(LEN('con precio'!E87)&gt;=17,RIGHT('con precio'!E87,8),"")</f>
        <v/>
      </c>
      <c r="D88" s="0" t="str">
        <f aca="false">IF('con precio'!F87="","",'con precio'!F87)</f>
        <v/>
      </c>
      <c r="E88" s="0" t="str">
        <f aca="false">IF('con precio'!B87="","",'con precio'!B87)</f>
        <v>Doble Vía La Guardia Km 8 - 9. A dos cuadras del colegio Domingo Savio</v>
      </c>
      <c r="F88" s="1" t="s">
        <v>6173</v>
      </c>
      <c r="G88" s="0" t="n">
        <v>300</v>
      </c>
      <c r="H88" s="0" t="str">
        <f aca="false">IF('con precio'!D87="Flete","FLE",IF('con precio'!D87="Normal","NOR",IF('con precio'!D87="RRPP","RRP",IF('con precio'!D87="FB Ads","FBA",IF('con precio'!D87="Google Ads","GOA",IF('con precio'!D87="Combo","COM",IF('con precio'!D87="Market Place","MKP", "OTR")))))))</f>
        <v>FLE</v>
      </c>
      <c r="I88" s="0" t="str">
        <f aca="false">LEFT('con precio'!M87,10)</f>
        <v>-17.847926</v>
      </c>
      <c r="J88" s="122" t="str">
        <f aca="false">RIGHT('con precio'!M87,10)</f>
        <v>-63.240350</v>
      </c>
      <c r="K88" s="0" t="s">
        <v>7429</v>
      </c>
      <c r="L88" s="175" t="n">
        <f aca="false">'con precio'!A87+'con precio'!K87</f>
        <v>43986.5041666667</v>
      </c>
      <c r="N88" s="174"/>
      <c r="O88" s="167"/>
    </row>
    <row r="89" customFormat="false" ht="13.8" hidden="false" customHeight="false" outlineLevel="0" collapsed="false">
      <c r="A89" s="0" t="n">
        <f aca="false">+A88+1</f>
        <v>88</v>
      </c>
      <c r="B89" s="0" t="str">
        <f aca="false">IF(LEN('con precio'!E88)=8,'con precio'!E88,IF(LEN('con precio'!E88)&gt;=17,LEFT('con precio'!E88,8),""))</f>
        <v/>
      </c>
      <c r="C89" s="122" t="str">
        <f aca="false">IF(LEN('con precio'!E88)&gt;=17,RIGHT('con precio'!E88,8),"")</f>
        <v/>
      </c>
      <c r="D89" s="0" t="str">
        <f aca="false">IF('con precio'!F88="","",'con precio'!F88)</f>
        <v/>
      </c>
      <c r="E89" s="0" t="str">
        <f aca="false">IF('con precio'!B88="","",'con precio'!B88)</f>
        <v>Urbanización Arcoiris. Km 13 Doble Vía La Guardia </v>
      </c>
      <c r="F89" s="1" t="s">
        <v>6174</v>
      </c>
      <c r="G89" s="0" t="n">
        <v>450</v>
      </c>
      <c r="H89" s="0" t="str">
        <f aca="false">IF('con precio'!D88="Flete","FLE",IF('con precio'!D88="Normal","NOR",IF('con precio'!D88="RRPP","RRP",IF('con precio'!D88="FB Ads","FBA",IF('con precio'!D88="Google Ads","GOA",IF('con precio'!D88="Combo","COM",IF('con precio'!D88="Market Place","MKP", "OTR")))))))</f>
        <v>NOR</v>
      </c>
      <c r="I89" s="0" t="str">
        <f aca="false">LEFT('con precio'!M88,10)</f>
        <v>-17.881241</v>
      </c>
      <c r="J89" s="122" t="str">
        <f aca="false">RIGHT('con precio'!M88,10)</f>
        <v>-63.259379</v>
      </c>
      <c r="K89" s="0" t="s">
        <v>7429</v>
      </c>
      <c r="L89" s="175" t="n">
        <f aca="false">'con precio'!A88+'con precio'!K88</f>
        <v>43986.4555555556</v>
      </c>
      <c r="N89" s="174"/>
      <c r="O89" s="167"/>
    </row>
    <row r="90" customFormat="false" ht="13.8" hidden="false" customHeight="false" outlineLevel="0" collapsed="false">
      <c r="A90" s="0" t="n">
        <f aca="false">+A89+1</f>
        <v>89</v>
      </c>
      <c r="B90" s="0" t="str">
        <f aca="false">IF(LEN('con precio'!E89)=8,'con precio'!E89,IF(LEN('con precio'!E89)&gt;=17,LEFT('con precio'!E89,8),""))</f>
        <v/>
      </c>
      <c r="C90" s="122" t="str">
        <f aca="false">IF(LEN('con precio'!E89)&gt;=17,RIGHT('con precio'!E89,8),"")</f>
        <v/>
      </c>
      <c r="D90" s="0" t="str">
        <f aca="false">IF('con precio'!F89="","",'con precio'!F89)</f>
        <v/>
      </c>
      <c r="E90" s="0" t="str">
        <f aca="false">IF('con precio'!B89="","",'con precio'!B89)</f>
        <v>Barrio El Carmen. Doble Vía La Guardia pasando la Av. Mapaizo.</v>
      </c>
      <c r="F90" s="1" t="s">
        <v>6175</v>
      </c>
      <c r="G90" s="0" t="n">
        <v>450</v>
      </c>
      <c r="H90" s="0" t="str">
        <f aca="false">IF('con precio'!D89="Flete","FLE",IF('con precio'!D89="Normal","NOR",IF('con precio'!D89="RRPP","RRP",IF('con precio'!D89="FB Ads","FBA",IF('con precio'!D89="Google Ads","GOA",IF('con precio'!D89="Combo","COM",IF('con precio'!D89="Market Place","MKP", "OTR")))))))</f>
        <v>NOR</v>
      </c>
      <c r="I90" s="0" t="str">
        <f aca="false">LEFT('con precio'!M89,10)</f>
        <v>-17.854404</v>
      </c>
      <c r="J90" s="122" t="str">
        <f aca="false">RIGHT('con precio'!M89,10)</f>
        <v>-63.248730</v>
      </c>
      <c r="K90" s="0" t="s">
        <v>7429</v>
      </c>
      <c r="L90" s="175" t="n">
        <f aca="false">'con precio'!A89+'con precio'!K89</f>
        <v>43986.5923611111</v>
      </c>
      <c r="N90" s="174"/>
      <c r="O90" s="167"/>
    </row>
    <row r="91" customFormat="false" ht="13.8" hidden="false" customHeight="false" outlineLevel="0" collapsed="false">
      <c r="A91" s="0" t="n">
        <f aca="false">+A90+1</f>
        <v>90</v>
      </c>
      <c r="B91" s="0" t="str">
        <f aca="false">IF(LEN('con precio'!E90)=8,'con precio'!E90,IF(LEN('con precio'!E90)&gt;=17,LEFT('con precio'!E90,8),""))</f>
        <v/>
      </c>
      <c r="C91" s="122" t="str">
        <f aca="false">IF(LEN('con precio'!E90)&gt;=17,RIGHT('con precio'!E90,8),"")</f>
        <v/>
      </c>
      <c r="D91" s="0" t="str">
        <f aca="false">IF('con precio'!F90="","",'con precio'!F90)</f>
        <v/>
      </c>
      <c r="E91" s="0" t="str">
        <f aca="false">IF('con precio'!B90="","",'con precio'!B90)</f>
        <v>Plan 3000. Se detiene a una cuadra de la Unidad Educativa San Jorge</v>
      </c>
      <c r="F91" s="1" t="s">
        <v>6176</v>
      </c>
      <c r="G91" s="0" t="n">
        <v>400</v>
      </c>
      <c r="H91" s="0" t="str">
        <f aca="false">IF('con precio'!D90="Flete","FLE",IF('con precio'!D90="Normal","NOR",IF('con precio'!D90="RRPP","RRP",IF('con precio'!D90="FB Ads","FBA",IF('con precio'!D90="Google Ads","GOA",IF('con precio'!D90="Combo","COM",IF('con precio'!D90="Market Place","MKP", "OTR")))))))</f>
        <v>NOR</v>
      </c>
      <c r="I91" s="0" t="str">
        <f aca="false">LEFT('con precio'!M90,10)</f>
        <v>-17.833743</v>
      </c>
      <c r="J91" s="122" t="str">
        <f aca="false">RIGHT('con precio'!M90,10)</f>
        <v>-63.105604</v>
      </c>
      <c r="K91" s="0" t="s">
        <v>7429</v>
      </c>
      <c r="L91" s="175" t="n">
        <f aca="false">'con precio'!A90+'con precio'!K90</f>
        <v>43986.7041666667</v>
      </c>
      <c r="N91" s="174"/>
      <c r="O91" s="167"/>
    </row>
    <row r="92" customFormat="false" ht="13.8" hidden="false" customHeight="false" outlineLevel="0" collapsed="false">
      <c r="A92" s="0" t="n">
        <f aca="false">+A91+1</f>
        <v>91</v>
      </c>
      <c r="B92" s="0" t="str">
        <f aca="false">IF(LEN('con precio'!E91)=8,'con precio'!E91,IF(LEN('con precio'!E91)&gt;=17,LEFT('con precio'!E91,8),""))</f>
        <v/>
      </c>
      <c r="C92" s="122" t="str">
        <f aca="false">IF(LEN('con precio'!E91)&gt;=17,RIGHT('con precio'!E91,8),"")</f>
        <v/>
      </c>
      <c r="D92" s="0" t="str">
        <f aca="false">IF('con precio'!F91="","",'con precio'!F91)</f>
        <v/>
      </c>
      <c r="E92" s="0" t="str">
        <f aca="false">IF('con precio'!B91="","",'con precio'!B91)</f>
        <v>Urbanización Campos del Este</v>
      </c>
      <c r="F92" s="1" t="s">
        <v>6177</v>
      </c>
      <c r="G92" s="0" t="n">
        <v>380</v>
      </c>
      <c r="H92" s="0" t="str">
        <f aca="false">IF('con precio'!D91="Flete","FLE",IF('con precio'!D91="Normal","NOR",IF('con precio'!D91="RRPP","RRP",IF('con precio'!D91="FB Ads","FBA",IF('con precio'!D91="Google Ads","GOA",IF('con precio'!D91="Combo","COM",IF('con precio'!D91="Market Place","MKP", "OTR")))))))</f>
        <v>NOR</v>
      </c>
      <c r="I92" s="0" t="str">
        <f aca="false">LEFT('con precio'!M91,10)</f>
        <v>-17.793956</v>
      </c>
      <c r="J92" s="122" t="str">
        <f aca="false">RIGHT('con precio'!M91,10)</f>
        <v>-63.067233</v>
      </c>
      <c r="K92" s="0" t="s">
        <v>7429</v>
      </c>
      <c r="L92" s="175" t="n">
        <f aca="false">'con precio'!A91+'con precio'!K91</f>
        <v>43987.4798611111</v>
      </c>
      <c r="N92" s="174"/>
      <c r="O92" s="167"/>
    </row>
    <row r="93" customFormat="false" ht="13.8" hidden="false" customHeight="false" outlineLevel="0" collapsed="false">
      <c r="A93" s="0" t="n">
        <f aca="false">+A92+1</f>
        <v>92</v>
      </c>
      <c r="B93" s="0" t="str">
        <f aca="false">IF(LEN('con precio'!E92)=8,'con precio'!E92,IF(LEN('con precio'!E92)&gt;=17,LEFT('con precio'!E92,8),""))</f>
        <v>75049515</v>
      </c>
      <c r="C93" s="122" t="str">
        <f aca="false">IF(LEN('con precio'!E92)&gt;=17,RIGHT('con precio'!E92,8),"")</f>
        <v/>
      </c>
      <c r="D93" s="0" t="str">
        <f aca="false">IF('con precio'!F92="","",'con precio'!F92)</f>
        <v>Roberto Coronado. Residencial Abasto Sur</v>
      </c>
      <c r="E93" s="0" t="str">
        <f aca="false">IF('con precio'!B92="","",'con precio'!B92)</f>
        <v>Residencial Abasto Sur. Roberto Coronado</v>
      </c>
      <c r="F93" s="1" t="n">
        <v>202003001</v>
      </c>
      <c r="G93" s="0" t="n">
        <v>500</v>
      </c>
      <c r="H93" s="0" t="str">
        <f aca="false">IF('con precio'!D92="Flete","FLE",IF('con precio'!D92="Normal","NOR",IF('con precio'!D92="RRPP","RRP",IF('con precio'!D92="FB Ads","FBA",IF('con precio'!D92="Google Ads","GOA",IF('con precio'!D92="Combo","COM",IF('con precio'!D92="Market Place","MKP", "OTR")))))))</f>
        <v>OTR</v>
      </c>
      <c r="I93" s="0" t="str">
        <f aca="false">LEFT('con precio'!M92,10)</f>
        <v>-17.850340</v>
      </c>
      <c r="J93" s="122" t="str">
        <f aca="false">RIGHT('con precio'!M92,10)</f>
        <v>-63.227726</v>
      </c>
      <c r="K93" s="0" t="s">
        <v>7429</v>
      </c>
      <c r="L93" s="175" t="n">
        <f aca="false">'con precio'!A92+'con precio'!K92</f>
        <v>43988.6923611111</v>
      </c>
      <c r="N93" s="174"/>
      <c r="O93" s="167"/>
    </row>
    <row r="94" customFormat="false" ht="13.8" hidden="false" customHeight="false" outlineLevel="0" collapsed="false">
      <c r="A94" s="0" t="n">
        <f aca="false">+A93+1</f>
        <v>93</v>
      </c>
      <c r="B94" s="0" t="str">
        <f aca="false">IF(LEN('con precio'!E93)=8,'con precio'!E93,IF(LEN('con precio'!E93)&gt;=17,LEFT('con precio'!E93,8),""))</f>
        <v/>
      </c>
      <c r="C94" s="122" t="str">
        <f aca="false">IF(LEN('con precio'!E93)&gt;=17,RIGHT('con precio'!E93,8),"")</f>
        <v/>
      </c>
      <c r="D94" s="0" t="str">
        <f aca="false">IF('con precio'!F93="","",'con precio'!F93)</f>
        <v/>
      </c>
      <c r="E94" s="0" t="str">
        <f aca="false">IF('con precio'!B93="","",'con precio'!B93)</f>
        <v>Ave. San Martín de Porres cerca al Nuevo mercado La Ramada</v>
      </c>
      <c r="F94" s="1" t="s">
        <v>6178</v>
      </c>
      <c r="G94" s="0" t="n">
        <v>300</v>
      </c>
      <c r="H94" s="0" t="str">
        <f aca="false">IF('con precio'!D93="Flete","FLE",IF('con precio'!D93="Normal","NOR",IF('con precio'!D93="RRPP","RRP",IF('con precio'!D93="FB Ads","FBA",IF('con precio'!D93="Google Ads","GOA",IF('con precio'!D93="Combo","COM",IF('con precio'!D93="Market Place","MKP", "OTR")))))))</f>
        <v>FLE</v>
      </c>
      <c r="I94" s="0" t="str">
        <f aca="false">LEFT('con precio'!M93,10)</f>
        <v>-17.834282</v>
      </c>
      <c r="J94" s="122" t="str">
        <f aca="false">RIGHT('con precio'!M93,10)</f>
        <v>-63.213304</v>
      </c>
      <c r="K94" s="0" t="s">
        <v>7429</v>
      </c>
      <c r="L94" s="175" t="n">
        <f aca="false">'con precio'!A93+'con precio'!K93</f>
        <v>43990.6569444444</v>
      </c>
      <c r="N94" s="174"/>
      <c r="O94" s="167"/>
    </row>
    <row r="95" customFormat="false" ht="13.8" hidden="false" customHeight="false" outlineLevel="0" collapsed="false">
      <c r="A95" s="0" t="n">
        <f aca="false">+A94+1</f>
        <v>94</v>
      </c>
      <c r="B95" s="0" t="str">
        <f aca="false">IF(LEN('con precio'!E94)=8,'con precio'!E94,IF(LEN('con precio'!E94)&gt;=17,LEFT('con precio'!E94,8),""))</f>
        <v/>
      </c>
      <c r="C95" s="122" t="str">
        <f aca="false">IF(LEN('con precio'!E94)&gt;=17,RIGHT('con precio'!E94,8),"")</f>
        <v/>
      </c>
      <c r="D95" s="0" t="str">
        <f aca="false">IF('con precio'!F94="","",'con precio'!F94)</f>
        <v/>
      </c>
      <c r="E95" s="0" t="str">
        <f aca="false">IF('con precio'!B94="","",'con precio'!B94)</f>
        <v>Plan 3000 por la Av. Arroyito</v>
      </c>
      <c r="F95" s="1" t="s">
        <v>6179</v>
      </c>
      <c r="G95" s="0" t="n">
        <v>300</v>
      </c>
      <c r="H95" s="0" t="str">
        <f aca="false">IF('con precio'!D94="Flete","FLE",IF('con precio'!D94="Normal","NOR",IF('con precio'!D94="RRPP","RRP",IF('con precio'!D94="FB Ads","FBA",IF('con precio'!D94="Google Ads","GOA",IF('con precio'!D94="Combo","COM",IF('con precio'!D94="Market Place","MKP", "OTR")))))))</f>
        <v>NOR</v>
      </c>
      <c r="I95" s="0" t="str">
        <f aca="false">LEFT('con precio'!M94,10)</f>
        <v>-17.821438</v>
      </c>
      <c r="J95" s="122" t="str">
        <f aca="false">RIGHT('con precio'!M94,10)</f>
        <v>-63.097978</v>
      </c>
      <c r="K95" s="0" t="s">
        <v>7429</v>
      </c>
      <c r="L95" s="175" t="n">
        <f aca="false">'con precio'!A94+'con precio'!K94</f>
        <v>43990.4833333333</v>
      </c>
      <c r="N95" s="174"/>
      <c r="O95" s="167"/>
    </row>
    <row r="96" customFormat="false" ht="13.8" hidden="false" customHeight="false" outlineLevel="0" collapsed="false">
      <c r="A96" s="0" t="n">
        <f aca="false">+A95+1</f>
        <v>95</v>
      </c>
      <c r="B96" s="0" t="str">
        <f aca="false">IF(LEN('con precio'!E95)=8,'con precio'!E95,IF(LEN('con precio'!E95)&gt;=17,LEFT('con precio'!E95,8),""))</f>
        <v/>
      </c>
      <c r="C96" s="122" t="str">
        <f aca="false">IF(LEN('con precio'!E95)&gt;=17,RIGHT('con precio'!E95,8),"")</f>
        <v/>
      </c>
      <c r="D96" s="0" t="str">
        <f aca="false">IF('con precio'!F95="","",'con precio'!F95)</f>
        <v/>
      </c>
      <c r="E96" s="0" t="str">
        <f aca="false">IF('con precio'!B95="","",'con precio'!B95)</f>
        <v>Plan 3000. Calle 8</v>
      </c>
      <c r="F96" s="1" t="s">
        <v>6180</v>
      </c>
      <c r="G96" s="0" t="n">
        <v>300</v>
      </c>
      <c r="H96" s="0" t="str">
        <f aca="false">IF('con precio'!D95="Flete","FLE",IF('con precio'!D95="Normal","NOR",IF('con precio'!D95="RRPP","RRP",IF('con precio'!D95="FB Ads","FBA",IF('con precio'!D95="Google Ads","GOA",IF('con precio'!D95="Combo","COM",IF('con precio'!D95="Market Place","MKP", "OTR")))))))</f>
        <v>NOR</v>
      </c>
      <c r="I96" s="0" t="str">
        <f aca="false">LEFT('con precio'!M95,10)</f>
        <v>-17.828847</v>
      </c>
      <c r="J96" s="122" t="str">
        <f aca="false">RIGHT('con precio'!M95,10)</f>
        <v>-63.126772</v>
      </c>
      <c r="K96" s="0" t="s">
        <v>7429</v>
      </c>
      <c r="L96" s="175" t="n">
        <f aca="false">'con precio'!A95+'con precio'!K95</f>
        <v>43990.6173611111</v>
      </c>
      <c r="N96" s="174"/>
      <c r="O96" s="167"/>
    </row>
    <row r="97" customFormat="false" ht="13.8" hidden="false" customHeight="false" outlineLevel="0" collapsed="false">
      <c r="A97" s="0" t="n">
        <f aca="false">+A96+1</f>
        <v>96</v>
      </c>
      <c r="B97" s="0" t="str">
        <f aca="false">IF(LEN('con precio'!E96)=8,'con precio'!E96,IF(LEN('con precio'!E96)&gt;=17,LEFT('con precio'!E96,8),""))</f>
        <v/>
      </c>
      <c r="C97" s="122" t="str">
        <f aca="false">IF(LEN('con precio'!E96)&gt;=17,RIGHT('con precio'!E96,8),"")</f>
        <v/>
      </c>
      <c r="D97" s="0" t="str">
        <f aca="false">IF('con precio'!F96="","",'con precio'!F96)</f>
        <v/>
      </c>
      <c r="E97" s="0" t="str">
        <f aca="false">IF('con precio'!B96="","",'con precio'!B96)</f>
        <v>Pampa de la Isla por Barrio Palma Verde</v>
      </c>
      <c r="F97" s="1" t="s">
        <v>6181</v>
      </c>
      <c r="G97" s="0" t="n">
        <v>300</v>
      </c>
      <c r="H97" s="0" t="str">
        <f aca="false">IF('con precio'!D96="Flete","FLE",IF('con precio'!D96="Normal","NOR",IF('con precio'!D96="RRPP","RRP",IF('con precio'!D96="FB Ads","FBA",IF('con precio'!D96="Google Ads","GOA",IF('con precio'!D96="Combo","COM",IF('con precio'!D96="Market Place","MKP", "OTR")))))))</f>
        <v>NOR</v>
      </c>
      <c r="I97" s="0" t="str">
        <f aca="false">LEFT('con precio'!M96,10)</f>
        <v>-17.757813</v>
      </c>
      <c r="J97" s="122" t="str">
        <f aca="false">RIGHT('con precio'!M96,10)</f>
        <v>-63.093951</v>
      </c>
      <c r="K97" s="0" t="s">
        <v>7429</v>
      </c>
      <c r="L97" s="175" t="n">
        <f aca="false">'con precio'!A96+'con precio'!K96</f>
        <v>43990.7555555556</v>
      </c>
      <c r="N97" s="174"/>
      <c r="O97" s="167"/>
    </row>
    <row r="98" customFormat="false" ht="13.8" hidden="false" customHeight="false" outlineLevel="0" collapsed="false">
      <c r="A98" s="0" t="n">
        <f aca="false">+A97+1</f>
        <v>97</v>
      </c>
      <c r="B98" s="0" t="str">
        <f aca="false">IF(LEN('con precio'!E97)=8,'con precio'!E97,IF(LEN('con precio'!E97)&gt;=17,LEFT('con precio'!E97,8),""))</f>
        <v>73168419</v>
      </c>
      <c r="C98" s="122" t="str">
        <f aca="false">IF(LEN('con precio'!E97)&gt;=17,RIGHT('con precio'!E97,8),"")</f>
        <v/>
      </c>
      <c r="D98" s="0" t="str">
        <f aca="false">IF('con precio'!F97="","",'con precio'!F97)</f>
        <v>Dilmar</v>
      </c>
      <c r="E98" s="0" t="str">
        <f aca="false">IF('con precio'!B97="","",'con precio'!B97)</f>
        <v>Dilmar. Barrio España La Pampa. Villa 1ro de Mayo</v>
      </c>
      <c r="F98" s="1" t="s">
        <v>6182</v>
      </c>
      <c r="G98" s="0" t="n">
        <v>300</v>
      </c>
      <c r="H98" s="0" t="str">
        <f aca="false">IF('con precio'!D97="Flete","FLE",IF('con precio'!D97="Normal","NOR",IF('con precio'!D97="RRPP","RRP",IF('con precio'!D97="FB Ads","FBA",IF('con precio'!D97="Google Ads","GOA",IF('con precio'!D97="Combo","COM",IF('con precio'!D97="Market Place","MKP", "OTR")))))))</f>
        <v>OTR</v>
      </c>
      <c r="I98" s="0" t="str">
        <f aca="false">LEFT('con precio'!M97,10)</f>
        <v>-17.779690</v>
      </c>
      <c r="J98" s="122" t="str">
        <f aca="false">RIGHT('con precio'!M97,10)</f>
        <v>-63.120976</v>
      </c>
      <c r="K98" s="0" t="s">
        <v>7429</v>
      </c>
      <c r="L98" s="175" t="n">
        <f aca="false">'con precio'!A97+'con precio'!K97</f>
        <v>43990.7826388889</v>
      </c>
      <c r="N98" s="174"/>
      <c r="O98" s="167"/>
    </row>
    <row r="99" customFormat="false" ht="13.8" hidden="false" customHeight="false" outlineLevel="0" collapsed="false">
      <c r="A99" s="0" t="n">
        <f aca="false">+A98+1</f>
        <v>98</v>
      </c>
      <c r="B99" s="0" t="str">
        <f aca="false">IF(LEN('con precio'!E98)=8,'con precio'!E98,IF(LEN('con precio'!E98)&gt;=17,LEFT('con precio'!E98,8),""))</f>
        <v/>
      </c>
      <c r="C99" s="122" t="str">
        <f aca="false">IF(LEN('con precio'!E98)&gt;=17,RIGHT('con precio'!E98,8),"")</f>
        <v/>
      </c>
      <c r="D99" s="0" t="str">
        <f aca="false">IF('con precio'!F98="","",'con precio'!F98)</f>
        <v/>
      </c>
      <c r="E99" s="0" t="str">
        <f aca="false">IF('con precio'!B98="","",'con precio'!B98)</f>
        <v>Plan 3000. Calle 6.</v>
      </c>
      <c r="F99" s="1" t="s">
        <v>6183</v>
      </c>
      <c r="G99" s="0" t="n">
        <v>300</v>
      </c>
      <c r="H99" s="0" t="str">
        <f aca="false">IF('con precio'!D98="Flete","FLE",IF('con precio'!D98="Normal","NOR",IF('con precio'!D98="RRPP","RRP",IF('con precio'!D98="FB Ads","FBA",IF('con precio'!D98="Google Ads","GOA",IF('con precio'!D98="Combo","COM",IF('con precio'!D98="Market Place","MKP", "OTR")))))))</f>
        <v>FLE</v>
      </c>
      <c r="I99" s="0" t="str">
        <f aca="false">LEFT('con precio'!M98,10)</f>
        <v>-17.826566</v>
      </c>
      <c r="J99" s="122" t="str">
        <f aca="false">RIGHT('con precio'!M98,10)</f>
        <v>-63.125200</v>
      </c>
      <c r="K99" s="0" t="s">
        <v>7429</v>
      </c>
      <c r="L99" s="175" t="n">
        <f aca="false">'con precio'!A98+'con precio'!K98</f>
        <v>43991.7895833333</v>
      </c>
      <c r="N99" s="174"/>
      <c r="O99" s="167"/>
    </row>
    <row r="100" customFormat="false" ht="13.8" hidden="false" customHeight="false" outlineLevel="0" collapsed="false">
      <c r="A100" s="0" t="n">
        <f aca="false">+A99+1</f>
        <v>99</v>
      </c>
      <c r="B100" s="0" t="str">
        <f aca="false">IF(LEN('con precio'!E99)=8,'con precio'!E99,IF(LEN('con precio'!E99)&gt;=17,LEFT('con precio'!E99,8),""))</f>
        <v/>
      </c>
      <c r="C100" s="122" t="str">
        <f aca="false">IF(LEN('con precio'!E99)&gt;=17,RIGHT('con precio'!E99,8),"")</f>
        <v/>
      </c>
      <c r="D100" s="0" t="str">
        <f aca="false">IF('con precio'!F99="","",'con precio'!F99)</f>
        <v/>
      </c>
      <c r="E100" s="0" t="str">
        <f aca="false">IF('con precio'!B99="","",'con precio'!B99)</f>
        <v>Cotoca.  A una cuadra de la UE San Antonio</v>
      </c>
      <c r="F100" s="1" t="s">
        <v>6139</v>
      </c>
      <c r="G100" s="0" t="n">
        <v>450</v>
      </c>
      <c r="H100" s="0" t="str">
        <f aca="false">IF('con precio'!D99="Flete","FLE",IF('con precio'!D99="Normal","NOR",IF('con precio'!D99="RRPP","RRP",IF('con precio'!D99="FB Ads","FBA",IF('con precio'!D99="Google Ads","GOA",IF('con precio'!D99="Combo","COM",IF('con precio'!D99="Market Place","MKP", "OTR")))))))</f>
        <v>NOR</v>
      </c>
      <c r="I100" s="0" t="str">
        <f aca="false">LEFT('con precio'!M99,10)</f>
        <v>-17.750919</v>
      </c>
      <c r="J100" s="122" t="str">
        <f aca="false">RIGHT('con precio'!M99,10)</f>
        <v>-62.990055</v>
      </c>
      <c r="K100" s="0" t="s">
        <v>7429</v>
      </c>
      <c r="L100" s="175" t="n">
        <f aca="false">'con precio'!A99+'con precio'!K99</f>
        <v>43991.6423611111</v>
      </c>
      <c r="N100" s="174"/>
      <c r="O100" s="167"/>
    </row>
    <row r="101" customFormat="false" ht="13.8" hidden="false" customHeight="false" outlineLevel="0" collapsed="false">
      <c r="A101" s="0" t="n">
        <f aca="false">+A100+1</f>
        <v>100</v>
      </c>
      <c r="B101" s="0" t="str">
        <f aca="false">IF(LEN('con precio'!E100)=8,'con precio'!E100,IF(LEN('con precio'!E100)&gt;=17,LEFT('con precio'!E100,8),""))</f>
        <v/>
      </c>
      <c r="C101" s="122" t="str">
        <f aca="false">IF(LEN('con precio'!E100)&gt;=17,RIGHT('con precio'!E100,8),"")</f>
        <v/>
      </c>
      <c r="D101" s="0" t="str">
        <f aca="false">IF('con precio'!F100="","",'con precio'!F100)</f>
        <v/>
      </c>
      <c r="E101" s="0" t="str">
        <f aca="false">IF('con precio'!B100="","",'con precio'!B100)</f>
        <v>Va por el barrio 4 de febrero. Av. Soberanía Nacional</v>
      </c>
      <c r="F101" s="1" t="s">
        <v>6162</v>
      </c>
      <c r="G101" s="0" t="n">
        <v>300</v>
      </c>
      <c r="H101" s="0" t="str">
        <f aca="false">IF('con precio'!D100="Flete","FLE",IF('con precio'!D100="Normal","NOR",IF('con precio'!D100="RRPP","RRP",IF('con precio'!D100="FB Ads","FBA",IF('con precio'!D100="Google Ads","GOA",IF('con precio'!D100="Combo","COM",IF('con precio'!D100="Market Place","MKP", "OTR")))))))</f>
        <v>NOR</v>
      </c>
      <c r="I101" s="0" t="str">
        <f aca="false">LEFT('con precio'!M100,10)</f>
        <v>-17.775003</v>
      </c>
      <c r="J101" s="122" t="str">
        <f aca="false">RIGHT('con precio'!M100,10)</f>
        <v>-63.103324</v>
      </c>
      <c r="K101" s="0" t="s">
        <v>7429</v>
      </c>
      <c r="L101" s="175" t="n">
        <f aca="false">'con precio'!A100+'con precio'!K100</f>
        <v>43991.75625</v>
      </c>
      <c r="N101" s="174"/>
      <c r="O101" s="167"/>
    </row>
    <row r="102" customFormat="false" ht="13.8" hidden="false" customHeight="false" outlineLevel="0" collapsed="false">
      <c r="A102" s="0" t="n">
        <f aca="false">+A101+1</f>
        <v>101</v>
      </c>
      <c r="B102" s="0" t="str">
        <f aca="false">IF(LEN('con precio'!E101)=8,'con precio'!E101,IF(LEN('con precio'!E101)&gt;=17,LEFT('con precio'!E101,8),""))</f>
        <v/>
      </c>
      <c r="C102" s="122" t="str">
        <f aca="false">IF(LEN('con precio'!E101)&gt;=17,RIGHT('con precio'!E101,8),"")</f>
        <v/>
      </c>
      <c r="D102" s="0" t="str">
        <f aca="false">IF('con precio'!F101="","",'con precio'!F101)</f>
        <v/>
      </c>
      <c r="E102" s="0" t="str">
        <f aca="false">IF('con precio'!B101="","",'con precio'!B101)</f>
        <v>Barrio Virgen de Urkupiña</v>
      </c>
      <c r="F102" s="1" t="s">
        <v>6184</v>
      </c>
      <c r="G102" s="0" t="n">
        <v>300</v>
      </c>
      <c r="H102" s="0" t="str">
        <f aca="false">IF('con precio'!D101="Flete","FLE",IF('con precio'!D101="Normal","NOR",IF('con precio'!D101="RRPP","RRP",IF('con precio'!D101="FB Ads","FBA",IF('con precio'!D101="Google Ads","GOA",IF('con precio'!D101="Combo","COM",IF('con precio'!D101="Market Place","MKP", "OTR")))))))</f>
        <v>FLE</v>
      </c>
      <c r="I102" s="0" t="str">
        <f aca="false">LEFT('con precio'!M101,10)</f>
        <v>-17.833747</v>
      </c>
      <c r="J102" s="122" t="str">
        <f aca="false">RIGHT('con precio'!M101,10)</f>
        <v>-63.109697</v>
      </c>
      <c r="K102" s="0" t="s">
        <v>7429</v>
      </c>
      <c r="L102" s="175" t="n">
        <f aca="false">'con precio'!A101+'con precio'!K101</f>
        <v>43992.6201388889</v>
      </c>
      <c r="N102" s="174"/>
      <c r="O102" s="167"/>
    </row>
    <row r="103" customFormat="false" ht="13.8" hidden="false" customHeight="false" outlineLevel="0" collapsed="false">
      <c r="A103" s="0" t="n">
        <f aca="false">+A102+1</f>
        <v>102</v>
      </c>
      <c r="B103" s="0" t="str">
        <f aca="false">IF(LEN('con precio'!E102)=8,'con precio'!E102,IF(LEN('con precio'!E102)&gt;=17,LEFT('con precio'!E102,8),""))</f>
        <v/>
      </c>
      <c r="C103" s="122" t="str">
        <f aca="false">IF(LEN('con precio'!E102)&gt;=17,RIGHT('con precio'!E102,8),"")</f>
        <v/>
      </c>
      <c r="D103" s="0" t="str">
        <f aca="false">IF('con precio'!F102="","",'con precio'!F102)</f>
        <v/>
      </c>
      <c r="E103" s="0" t="str">
        <f aca="false">IF('con precio'!B102="","",'con precio'!B102)</f>
        <v>Barrio 8 de diciembre. Satélite Norte</v>
      </c>
      <c r="F103" s="1" t="s">
        <v>6185</v>
      </c>
      <c r="G103" s="0" t="n">
        <v>400</v>
      </c>
      <c r="H103" s="0" t="str">
        <f aca="false">IF('con precio'!D102="Flete","FLE",IF('con precio'!D102="Normal","NOR",IF('con precio'!D102="RRPP","RRP",IF('con precio'!D102="FB Ads","FBA",IF('con precio'!D102="Google Ads","GOA",IF('con precio'!D102="Combo","COM",IF('con precio'!D102="Market Place","MKP", "OTR")))))))</f>
        <v>NOR</v>
      </c>
      <c r="I103" s="0" t="str">
        <f aca="false">LEFT('con precio'!M102,10)</f>
        <v>-17.592369</v>
      </c>
      <c r="J103" s="122" t="str">
        <f aca="false">RIGHT('con precio'!M102,10)</f>
        <v>-63.144239</v>
      </c>
      <c r="K103" s="0" t="s">
        <v>7429</v>
      </c>
      <c r="L103" s="175" t="n">
        <f aca="false">'con precio'!A102+'con precio'!K102</f>
        <v>43992.4145833333</v>
      </c>
      <c r="N103" s="174"/>
      <c r="O103" s="167"/>
    </row>
    <row r="104" customFormat="false" ht="13.8" hidden="false" customHeight="false" outlineLevel="0" collapsed="false">
      <c r="A104" s="0" t="n">
        <f aca="false">+A103+1</f>
        <v>103</v>
      </c>
      <c r="B104" s="0" t="str">
        <f aca="false">IF(LEN('con precio'!E103)=8,'con precio'!E103,IF(LEN('con precio'!E103)&gt;=17,LEFT('con precio'!E103,8),""))</f>
        <v/>
      </c>
      <c r="C104" s="122" t="str">
        <f aca="false">IF(LEN('con precio'!E103)&gt;=17,RIGHT('con precio'!E103,8),"")</f>
        <v/>
      </c>
      <c r="D104" s="0" t="str">
        <f aca="false">IF('con precio'!F103="","",'con precio'!F103)</f>
        <v/>
      </c>
      <c r="E104" s="0" t="str">
        <f aca="false">IF('con precio'!B103="","",'con precio'!B103)</f>
        <v>Barrio Buena Fé (detrás de Mapaizo Golf Club)</v>
      </c>
      <c r="F104" s="1" t="s">
        <v>6186</v>
      </c>
      <c r="G104" s="0" t="n">
        <v>350</v>
      </c>
      <c r="H104" s="0" t="str">
        <f aca="false">IF('con precio'!D103="Flete","FLE",IF('con precio'!D103="Normal","NOR",IF('con precio'!D103="RRPP","RRP",IF('con precio'!D103="FB Ads","FBA",IF('con precio'!D103="Google Ads","GOA",IF('con precio'!D103="Combo","COM",IF('con precio'!D103="Market Place","MKP", "OTR")))))))</f>
        <v>NOR</v>
      </c>
      <c r="I104" s="0" t="str">
        <f aca="false">LEFT('con precio'!M103,10)</f>
        <v>-17.615383</v>
      </c>
      <c r="J104" s="122" t="str">
        <f aca="false">RIGHT('con precio'!M103,10)</f>
        <v>-63.145872</v>
      </c>
      <c r="K104" s="0" t="s">
        <v>7429</v>
      </c>
      <c r="L104" s="175" t="n">
        <f aca="false">'con precio'!A103+'con precio'!K103</f>
        <v>43992.4555555556</v>
      </c>
      <c r="N104" s="174"/>
      <c r="O104" s="167"/>
    </row>
    <row r="105" customFormat="false" ht="13.8" hidden="false" customHeight="false" outlineLevel="0" collapsed="false">
      <c r="A105" s="0" t="n">
        <f aca="false">+A104+1</f>
        <v>104</v>
      </c>
      <c r="B105" s="0" t="str">
        <f aca="false">IF(LEN('con precio'!E104)=8,'con precio'!E104,IF(LEN('con precio'!E104)&gt;=17,LEFT('con precio'!E104,8),""))</f>
        <v>78893668</v>
      </c>
      <c r="C105" s="122" t="str">
        <f aca="false">IF(LEN('con precio'!E104)&gt;=17,RIGHT('con precio'!E104,8),"")</f>
        <v/>
      </c>
      <c r="D105" s="0" t="str">
        <f aca="false">IF('con precio'!F104="","",'con precio'!F104)</f>
        <v>Grover Macías</v>
      </c>
      <c r="E105" s="0" t="str">
        <f aca="false">IF('con precio'!B104="","",'con precio'!B104)</f>
        <v>Grover Macias. Atendido con Hyno</v>
      </c>
      <c r="F105" s="1" t="s">
        <v>6187</v>
      </c>
      <c r="G105" s="0" t="n">
        <v>250</v>
      </c>
      <c r="H105" s="0" t="str">
        <f aca="false">IF('con precio'!D104="Flete","FLE",IF('con precio'!D104="Normal","NOR",IF('con precio'!D104="RRPP","RRP",IF('con precio'!D104="FB Ads","FBA",IF('con precio'!D104="Google Ads","GOA",IF('con precio'!D104="Combo","COM",IF('con precio'!D104="Market Place","MKP", "OTR")))))))</f>
        <v>OTR</v>
      </c>
      <c r="I105" s="0" t="str">
        <f aca="false">LEFT('con precio'!M104,10)</f>
        <v>-17.739573</v>
      </c>
      <c r="J105" s="122" t="str">
        <f aca="false">RIGHT('con precio'!M104,10)</f>
        <v>-63.109171</v>
      </c>
      <c r="K105" s="0" t="s">
        <v>7429</v>
      </c>
      <c r="L105" s="175" t="n">
        <f aca="false">'con precio'!A104+'con precio'!K104</f>
        <v>43992.36875</v>
      </c>
      <c r="N105" s="174"/>
      <c r="O105" s="167"/>
    </row>
    <row r="106" customFormat="false" ht="13.8" hidden="false" customHeight="false" outlineLevel="0" collapsed="false">
      <c r="A106" s="0" t="n">
        <f aca="false">+A105+1</f>
        <v>105</v>
      </c>
      <c r="B106" s="0" t="str">
        <f aca="false">IF(LEN('con precio'!E105)=8,'con precio'!E105,IF(LEN('con precio'!E105)&gt;=17,LEFT('con precio'!E105,8),""))</f>
        <v>70045427</v>
      </c>
      <c r="C106" s="122" t="str">
        <f aca="false">IF(LEN('con precio'!E105)&gt;=17,RIGHT('con precio'!E105,8),"")</f>
        <v/>
      </c>
      <c r="D106" s="0" t="str">
        <f aca="false">IF('con precio'!F105="","",'con precio'!F105)</f>
        <v>Alexander</v>
      </c>
      <c r="E106" s="0" t="str">
        <f aca="false">IF('con precio'!B105="","",'con precio'!B105)</f>
        <v>Alexander. Guapurú 2. </v>
      </c>
      <c r="F106" s="1" t="s">
        <v>6188</v>
      </c>
      <c r="G106" s="0" t="n">
        <v>350</v>
      </c>
      <c r="H106" s="0" t="str">
        <f aca="false">IF('con precio'!D105="Flete","FLE",IF('con precio'!D105="Normal","NOR",IF('con precio'!D105="RRPP","RRP",IF('con precio'!D105="FB Ads","FBA",IF('con precio'!D105="Google Ads","GOA",IF('con precio'!D105="Combo","COM",IF('con precio'!D105="Market Place","MKP", "OTR")))))))</f>
        <v>OTR</v>
      </c>
      <c r="I106" s="0" t="str">
        <f aca="false">LEFT('con precio'!M105,10)</f>
        <v>-17.810528</v>
      </c>
      <c r="J106" s="122" t="str">
        <f aca="false">RIGHT('con precio'!M105,10)</f>
        <v>-63.104956</v>
      </c>
      <c r="K106" s="0" t="s">
        <v>7429</v>
      </c>
      <c r="L106" s="175" t="n">
        <f aca="false">'con precio'!A105+'con precio'!K105</f>
        <v>43992.5409722222</v>
      </c>
      <c r="N106" s="174"/>
      <c r="O106" s="167"/>
    </row>
    <row r="107" customFormat="false" ht="13.8" hidden="false" customHeight="false" outlineLevel="0" collapsed="false">
      <c r="A107" s="0" t="n">
        <f aca="false">+A106+1</f>
        <v>106</v>
      </c>
      <c r="B107" s="0" t="str">
        <f aca="false">IF(LEN('con precio'!E106)=8,'con precio'!E106,IF(LEN('con precio'!E106)&gt;=17,LEFT('con precio'!E106,8),""))</f>
        <v/>
      </c>
      <c r="C107" s="122" t="str">
        <f aca="false">IF(LEN('con precio'!E106)&gt;=17,RIGHT('con precio'!E106,8),"")</f>
        <v/>
      </c>
      <c r="D107" s="0" t="str">
        <f aca="false">IF('con precio'!F106="","",'con precio'!F106)</f>
        <v/>
      </c>
      <c r="E107" s="0" t="str">
        <f aca="false">IF('con precio'!B106="","",'con precio'!B106)</f>
        <v>Barrio Valparaíso. Moscú y Mapaizo</v>
      </c>
      <c r="F107" s="1" t="s">
        <v>6189</v>
      </c>
      <c r="G107" s="0" t="n">
        <v>300</v>
      </c>
      <c r="H107" s="0" t="str">
        <f aca="false">IF('con precio'!D106="Flete","FLE",IF('con precio'!D106="Normal","NOR",IF('con precio'!D106="RRPP","RRP",IF('con precio'!D106="FB Ads","FBA",IF('con precio'!D106="Google Ads","GOA",IF('con precio'!D106="Combo","COM",IF('con precio'!D106="Market Place","MKP", "OTR")))))))</f>
        <v>FLE</v>
      </c>
      <c r="I107" s="0" t="str">
        <f aca="false">LEFT('con precio'!M106,10)</f>
        <v>-17.878580</v>
      </c>
      <c r="J107" s="122" t="str">
        <f aca="false">RIGHT('con precio'!M106,10)</f>
        <v>-63.229807</v>
      </c>
      <c r="K107" s="0" t="s">
        <v>7429</v>
      </c>
      <c r="L107" s="175" t="n">
        <f aca="false">'con precio'!A106+'con precio'!K106</f>
        <v>43993.4638888889</v>
      </c>
      <c r="N107" s="174"/>
      <c r="O107" s="167"/>
    </row>
    <row r="108" customFormat="false" ht="13.8" hidden="false" customHeight="false" outlineLevel="0" collapsed="false">
      <c r="A108" s="0" t="n">
        <f aca="false">+A107+1</f>
        <v>107</v>
      </c>
      <c r="B108" s="0" t="str">
        <f aca="false">IF(LEN('con precio'!E107)=8,'con precio'!E107,IF(LEN('con precio'!E107)&gt;=17,LEFT('con precio'!E107,8),""))</f>
        <v/>
      </c>
      <c r="C108" s="122" t="str">
        <f aca="false">IF(LEN('con precio'!E107)&gt;=17,RIGHT('con precio'!E107,8),"")</f>
        <v/>
      </c>
      <c r="D108" s="0" t="str">
        <f aca="false">IF('con precio'!F107="","",'con precio'!F107)</f>
        <v/>
      </c>
      <c r="E108" s="0" t="str">
        <f aca="false">IF('con precio'!B107="","",'con precio'!B107)</f>
        <v>Barrio El Condado. Canal Guapilo.</v>
      </c>
      <c r="F108" s="1" t="s">
        <v>6190</v>
      </c>
      <c r="G108" s="0" t="n">
        <v>300</v>
      </c>
      <c r="H108" s="0" t="str">
        <f aca="false">IF('con precio'!D107="Flete","FLE",IF('con precio'!D107="Normal","NOR",IF('con precio'!D107="RRPP","RRP",IF('con precio'!D107="FB Ads","FBA",IF('con precio'!D107="Google Ads","GOA",IF('con precio'!D107="Combo","COM",IF('con precio'!D107="Market Place","MKP", "OTR")))))))</f>
        <v>FLE</v>
      </c>
      <c r="I108" s="0" t="str">
        <f aca="false">LEFT('con precio'!M107,10)</f>
        <v>-17.781044</v>
      </c>
      <c r="J108" s="122" t="str">
        <f aca="false">RIGHT('con precio'!M107,10)</f>
        <v>-63.115357</v>
      </c>
      <c r="K108" s="0" t="s">
        <v>7429</v>
      </c>
      <c r="L108" s="175" t="n">
        <f aca="false">'con precio'!A107+'con precio'!K107</f>
        <v>43993.5659722222</v>
      </c>
      <c r="N108" s="174"/>
      <c r="O108" s="167"/>
    </row>
    <row r="109" customFormat="false" ht="13.8" hidden="false" customHeight="false" outlineLevel="0" collapsed="false">
      <c r="A109" s="0" t="n">
        <f aca="false">+A108+1</f>
        <v>108</v>
      </c>
      <c r="B109" s="0" t="str">
        <f aca="false">IF(LEN('con precio'!E108)=8,'con precio'!E108,IF(LEN('con precio'!E108)&gt;=17,LEFT('con precio'!E108,8),""))</f>
        <v/>
      </c>
      <c r="C109" s="122" t="str">
        <f aca="false">IF(LEN('con precio'!E108)&gt;=17,RIGHT('con precio'!E108,8),"")</f>
        <v/>
      </c>
      <c r="D109" s="0" t="str">
        <f aca="false">IF('con precio'!F108="","",'con precio'!F108)</f>
        <v/>
      </c>
      <c r="E109" s="0" t="str">
        <f aca="false">IF('con precio'!B108="","",'con precio'!B108)</f>
        <v>Barrio Pueblo Nuevo (Plan 3000)</v>
      </c>
      <c r="F109" s="1" t="s">
        <v>6191</v>
      </c>
      <c r="G109" s="0" t="n">
        <v>350</v>
      </c>
      <c r="H109" s="0" t="str">
        <f aca="false">IF('con precio'!D108="Flete","FLE",IF('con precio'!D108="Normal","NOR",IF('con precio'!D108="RRPP","RRP",IF('con precio'!D108="FB Ads","FBA",IF('con precio'!D108="Google Ads","GOA",IF('con precio'!D108="Combo","COM",IF('con precio'!D108="Market Place","MKP", "OTR")))))))</f>
        <v>NOR</v>
      </c>
      <c r="I109" s="0" t="str">
        <f aca="false">LEFT('con precio'!M108,10)</f>
        <v>-17.850420</v>
      </c>
      <c r="J109" s="122" t="str">
        <f aca="false">RIGHT('con precio'!M108,10)</f>
        <v>-63.064789</v>
      </c>
      <c r="K109" s="0" t="s">
        <v>7429</v>
      </c>
      <c r="L109" s="175" t="n">
        <f aca="false">'con precio'!A108+'con precio'!K108</f>
        <v>43993.3875</v>
      </c>
      <c r="N109" s="174"/>
      <c r="O109" s="167"/>
    </row>
    <row r="110" customFormat="false" ht="13.8" hidden="false" customHeight="false" outlineLevel="0" collapsed="false">
      <c r="A110" s="0" t="n">
        <f aca="false">+A109+1</f>
        <v>109</v>
      </c>
      <c r="B110" s="0" t="str">
        <f aca="false">IF(LEN('con precio'!E109)=8,'con precio'!E109,IF(LEN('con precio'!E109)&gt;=17,LEFT('con precio'!E109,8),""))</f>
        <v/>
      </c>
      <c r="C110" s="122" t="str">
        <f aca="false">IF(LEN('con precio'!E109)&gt;=17,RIGHT('con precio'!E109,8),"")</f>
        <v/>
      </c>
      <c r="D110" s="0" t="str">
        <f aca="false">IF('con precio'!F109="","",'con precio'!F109)</f>
        <v>Condominio Munich.</v>
      </c>
      <c r="E110" s="0" t="str">
        <f aca="false">IF('con precio'!B109="","",'con precio'!B109)</f>
        <v>Frente al Condominio Munich</v>
      </c>
      <c r="F110" s="1" t="s">
        <v>6138</v>
      </c>
      <c r="G110" s="0" t="n">
        <v>300</v>
      </c>
      <c r="H110" s="0" t="str">
        <f aca="false">IF('con precio'!D109="Flete","FLE",IF('con precio'!D109="Normal","NOR",IF('con precio'!D109="RRPP","RRP",IF('con precio'!D109="FB Ads","FBA",IF('con precio'!D109="Google Ads","GOA",IF('con precio'!D109="Combo","COM",IF('con precio'!D109="Market Place","MKP", "OTR")))))))</f>
        <v>NOR</v>
      </c>
      <c r="I110" s="0" t="str">
        <f aca="false">LEFT('con precio'!M109,10)</f>
        <v>-17.716273</v>
      </c>
      <c r="J110" s="122" t="str">
        <f aca="false">RIGHT('con precio'!M109,10)</f>
        <v>-63.148482</v>
      </c>
      <c r="K110" s="0" t="s">
        <v>7429</v>
      </c>
      <c r="L110" s="175" t="n">
        <f aca="false">'con precio'!A109+'con precio'!K109</f>
        <v>43993.6180555556</v>
      </c>
      <c r="N110" s="174"/>
      <c r="O110" s="167"/>
    </row>
    <row r="111" customFormat="false" ht="13.8" hidden="false" customHeight="false" outlineLevel="0" collapsed="false">
      <c r="A111" s="0" t="n">
        <f aca="false">+A110+1</f>
        <v>110</v>
      </c>
      <c r="B111" s="0" t="str">
        <f aca="false">IF(LEN('con precio'!E110)=8,'con precio'!E110,IF(LEN('con precio'!E110)&gt;=17,LEFT('con precio'!E110,8),""))</f>
        <v/>
      </c>
      <c r="C111" s="122" t="str">
        <f aca="false">IF(LEN('con precio'!E110)&gt;=17,RIGHT('con precio'!E110,8),"")</f>
        <v/>
      </c>
      <c r="D111" s="0" t="str">
        <f aca="false">IF('con precio'!F110="","",'con precio'!F110)</f>
        <v>Condominio Barceló</v>
      </c>
      <c r="E111" s="0" t="str">
        <f aca="false">IF('con precio'!B110="","",'con precio'!B110)</f>
        <v>Condominio Barceló</v>
      </c>
      <c r="F111" s="1" t="s">
        <v>6192</v>
      </c>
      <c r="G111" s="0" t="n">
        <v>300</v>
      </c>
      <c r="H111" s="0" t="str">
        <f aca="false">IF('con precio'!D110="Flete","FLE",IF('con precio'!D110="Normal","NOR",IF('con precio'!D110="RRPP","RRP",IF('con precio'!D110="FB Ads","FBA",IF('con precio'!D110="Google Ads","GOA",IF('con precio'!D110="Combo","COM",IF('con precio'!D110="Market Place","MKP", "OTR")))))))</f>
        <v>NOR</v>
      </c>
      <c r="I111" s="0" t="str">
        <f aca="false">LEFT('con precio'!M110,10)</f>
        <v>-17.688490</v>
      </c>
      <c r="J111" s="122" t="str">
        <f aca="false">RIGHT('con precio'!M110,10)</f>
        <v>-63.165125</v>
      </c>
      <c r="K111" s="0" t="s">
        <v>7429</v>
      </c>
      <c r="L111" s="175" t="n">
        <f aca="false">'con precio'!A110+'con precio'!K110</f>
        <v>43993.6791666667</v>
      </c>
      <c r="N111" s="174"/>
      <c r="O111" s="167"/>
    </row>
    <row r="112" customFormat="false" ht="13.8" hidden="false" customHeight="false" outlineLevel="0" collapsed="false">
      <c r="A112" s="0" t="n">
        <f aca="false">+A111+1</f>
        <v>111</v>
      </c>
      <c r="B112" s="0" t="str">
        <f aca="false">IF(LEN('con precio'!E111)=8,'con precio'!E111,IF(LEN('con precio'!E111)&gt;=17,LEFT('con precio'!E111,8),""))</f>
        <v/>
      </c>
      <c r="C112" s="122" t="str">
        <f aca="false">IF(LEN('con precio'!E111)&gt;=17,RIGHT('con precio'!E111,8),"")</f>
        <v/>
      </c>
      <c r="D112" s="0" t="str">
        <f aca="false">IF('con precio'!F111="","",'con precio'!F111)</f>
        <v>Condominio Munich.</v>
      </c>
      <c r="E112" s="0" t="str">
        <f aca="false">IF('con precio'!B111="","",'con precio'!B111)</f>
        <v>Por el condominio Munich</v>
      </c>
      <c r="F112" s="1" t="s">
        <v>6138</v>
      </c>
      <c r="G112" s="0" t="n">
        <v>300</v>
      </c>
      <c r="H112" s="0" t="str">
        <f aca="false">IF('con precio'!D111="Flete","FLE",IF('con precio'!D111="Normal","NOR",IF('con precio'!D111="RRPP","RRP",IF('con precio'!D111="FB Ads","FBA",IF('con precio'!D111="Google Ads","GOA",IF('con precio'!D111="Combo","COM",IF('con precio'!D111="Market Place","MKP", "OTR")))))))</f>
        <v>NOR</v>
      </c>
      <c r="I112" s="0" t="str">
        <f aca="false">LEFT('con precio'!M111,10)</f>
        <v>-17.716277</v>
      </c>
      <c r="J112" s="122" t="str">
        <f aca="false">RIGHT('con precio'!M111,10)</f>
        <v>-63.148676</v>
      </c>
      <c r="K112" s="0" t="s">
        <v>7429</v>
      </c>
      <c r="L112" s="175" t="n">
        <f aca="false">'con precio'!A111+'con precio'!K111</f>
        <v>43993.7111111111</v>
      </c>
      <c r="N112" s="174"/>
      <c r="O112" s="167"/>
    </row>
    <row r="113" customFormat="false" ht="13.8" hidden="false" customHeight="false" outlineLevel="0" collapsed="false">
      <c r="A113" s="0" t="n">
        <f aca="false">+A112+1</f>
        <v>112</v>
      </c>
      <c r="B113" s="0" t="str">
        <f aca="false">IF(LEN('con precio'!E112)=8,'con precio'!E112,IF(LEN('con precio'!E112)&gt;=17,LEFT('con precio'!E112,8),""))</f>
        <v/>
      </c>
      <c r="C113" s="122" t="str">
        <f aca="false">IF(LEN('con precio'!E112)&gt;=17,RIGHT('con precio'!E112,8),"")</f>
        <v/>
      </c>
      <c r="D113" s="0" t="str">
        <f aca="false">IF('con precio'!F112="","",'con precio'!F112)</f>
        <v/>
      </c>
      <c r="E113" s="0" t="str">
        <f aca="false">IF('con precio'!B112="","",'con precio'!B112)</f>
        <v>Mora, por el Hospital Materno Infantil. (carretera a Camiri)</v>
      </c>
      <c r="F113" s="1" t="s">
        <v>6193</v>
      </c>
      <c r="G113" s="0" t="n">
        <v>1300</v>
      </c>
      <c r="H113" s="0" t="str">
        <f aca="false">IF('con precio'!D112="Flete","FLE",IF('con precio'!D112="Normal","NOR",IF('con precio'!D112="RRPP","RRP",IF('con precio'!D112="FB Ads","FBA",IF('con precio'!D112="Google Ads","GOA",IF('con precio'!D112="Combo","COM",IF('con precio'!D112="Market Place","MKP", "OTR")))))))</f>
        <v>OTR</v>
      </c>
      <c r="I113" s="0" t="str">
        <f aca="false">LEFT('con precio'!M112,10)</f>
        <v>-18.453701</v>
      </c>
      <c r="J113" s="122" t="str">
        <f aca="false">RIGHT('con precio'!M112,10)</f>
        <v>-63.209300</v>
      </c>
      <c r="K113" s="0" t="s">
        <v>7429</v>
      </c>
      <c r="L113" s="175" t="n">
        <f aca="false">'con precio'!A112+'con precio'!K112</f>
        <v>43994.5576388889</v>
      </c>
      <c r="N113" s="174"/>
      <c r="O113" s="167"/>
    </row>
    <row r="114" customFormat="false" ht="13.8" hidden="false" customHeight="false" outlineLevel="0" collapsed="false">
      <c r="A114" s="0" t="n">
        <f aca="false">+A113+1</f>
        <v>113</v>
      </c>
      <c r="B114" s="0" t="str">
        <f aca="false">IF(LEN('con precio'!E113)=8,'con precio'!E113,IF(LEN('con precio'!E113)&gt;=17,LEFT('con precio'!E113,8),""))</f>
        <v/>
      </c>
      <c r="C114" s="122" t="str">
        <f aca="false">IF(LEN('con precio'!E113)&gt;=17,RIGHT('con precio'!E113,8),"")</f>
        <v/>
      </c>
      <c r="D114" s="0" t="str">
        <f aca="false">IF('con precio'!F113="","",'con precio'!F113)</f>
        <v/>
      </c>
      <c r="E114" s="0" t="str">
        <f aca="false">IF('con precio'!B113="","",'con precio'!B113)</f>
        <v>Doble Vía La Guardia. Comunidad El Bajío.</v>
      </c>
      <c r="F114" s="1" t="s">
        <v>6194</v>
      </c>
      <c r="G114" s="0" t="n">
        <v>300</v>
      </c>
      <c r="H114" s="0" t="str">
        <f aca="false">IF('con precio'!D113="Flete","FLE",IF('con precio'!D113="Normal","NOR",IF('con precio'!D113="RRPP","RRP",IF('con precio'!D113="FB Ads","FBA",IF('con precio'!D113="Google Ads","GOA",IF('con precio'!D113="Combo","COM",IF('con precio'!D113="Market Place","MKP", "OTR")))))))</f>
        <v>FLE</v>
      </c>
      <c r="I114" s="0" t="str">
        <f aca="false">LEFT('con precio'!M113,10)</f>
        <v>-17.858025</v>
      </c>
      <c r="J114" s="122" t="str">
        <f aca="false">RIGHT('con precio'!M113,10)</f>
        <v>-63.247013</v>
      </c>
      <c r="K114" s="0" t="s">
        <v>7429</v>
      </c>
      <c r="L114" s="175" t="n">
        <f aca="false">'con precio'!A113+'con precio'!K113</f>
        <v>43994.3555555556</v>
      </c>
      <c r="N114" s="174"/>
      <c r="O114" s="167"/>
    </row>
    <row r="115" customFormat="false" ht="13.8" hidden="false" customHeight="false" outlineLevel="0" collapsed="false">
      <c r="A115" s="0" t="n">
        <f aca="false">+A114+1</f>
        <v>114</v>
      </c>
      <c r="B115" s="0" t="str">
        <f aca="false">IF(LEN('con precio'!E114)=8,'con precio'!E114,IF(LEN('con precio'!E114)&gt;=17,LEFT('con precio'!E114,8),""))</f>
        <v/>
      </c>
      <c r="C115" s="122" t="str">
        <f aca="false">IF(LEN('con precio'!E114)&gt;=17,RIGHT('con precio'!E114,8),"")</f>
        <v/>
      </c>
      <c r="D115" s="0" t="str">
        <f aca="false">IF('con precio'!F114="","",'con precio'!F114)</f>
        <v>Urb. Plaza Mayor</v>
      </c>
      <c r="E115" s="0" t="str">
        <f aca="false">IF('con precio'!B114="","",'con precio'!B114)</f>
        <v>Urb. Plaza Mayor</v>
      </c>
      <c r="F115" s="1" t="s">
        <v>6195</v>
      </c>
      <c r="G115" s="0" t="n">
        <v>400</v>
      </c>
      <c r="H115" s="0" t="str">
        <f aca="false">IF('con precio'!D114="Flete","FLE",IF('con precio'!D114="Normal","NOR",IF('con precio'!D114="RRPP","RRP",IF('con precio'!D114="FB Ads","FBA",IF('con precio'!D114="Google Ads","GOA",IF('con precio'!D114="Combo","COM",IF('con precio'!D114="Market Place","MKP", "OTR")))))))</f>
        <v>NOR</v>
      </c>
      <c r="I115" s="0" t="str">
        <f aca="false">LEFT('con precio'!M114,10)</f>
        <v>-17.860267</v>
      </c>
      <c r="J115" s="122" t="str">
        <f aca="false">RIGHT('con precio'!M114,10)</f>
        <v>-63.249151</v>
      </c>
      <c r="K115" s="0" t="s">
        <v>7429</v>
      </c>
      <c r="L115" s="175" t="n">
        <f aca="false">'con precio'!A114+'con precio'!K114</f>
        <v>43994.3944444444</v>
      </c>
      <c r="N115" s="174"/>
      <c r="O115" s="167"/>
    </row>
    <row r="116" customFormat="false" ht="13.8" hidden="false" customHeight="false" outlineLevel="0" collapsed="false">
      <c r="A116" s="0" t="n">
        <f aca="false">+A115+1</f>
        <v>115</v>
      </c>
      <c r="B116" s="0" t="str">
        <f aca="false">IF(LEN('con precio'!E115)=8,'con precio'!E115,IF(LEN('con precio'!E115)&gt;=17,LEFT('con precio'!E115,8),""))</f>
        <v/>
      </c>
      <c r="C116" s="122" t="str">
        <f aca="false">IF(LEN('con precio'!E115)&gt;=17,RIGHT('con precio'!E115,8),"")</f>
        <v/>
      </c>
      <c r="D116" s="0" t="str">
        <f aca="false">IF('con precio'!F115="","",'con precio'!F115)</f>
        <v/>
      </c>
      <c r="E116" s="0" t="str">
        <f aca="false">IF('con precio'!B115="","",'con precio'!B115)</f>
        <v>Doble Vía la Guardia pasando el Km. 9</v>
      </c>
      <c r="F116" s="1" t="s">
        <v>6196</v>
      </c>
      <c r="G116" s="0" t="n">
        <v>350</v>
      </c>
      <c r="H116" s="0" t="str">
        <f aca="false">IF('con precio'!D115="Flete","FLE",IF('con precio'!D115="Normal","NOR",IF('con precio'!D115="RRPP","RRP",IF('con precio'!D115="FB Ads","FBA",IF('con precio'!D115="Google Ads","GOA",IF('con precio'!D115="Combo","COM",IF('con precio'!D115="Market Place","MKP", "OTR")))))))</f>
        <v>FLE</v>
      </c>
      <c r="I116" s="0" t="str">
        <f aca="false">LEFT('con precio'!M115,10)</f>
        <v>-17.852327</v>
      </c>
      <c r="J116" s="122" t="str">
        <f aca="false">RIGHT('con precio'!M115,10)</f>
        <v>-63.252513</v>
      </c>
      <c r="K116" s="0" t="s">
        <v>7429</v>
      </c>
      <c r="L116" s="175" t="n">
        <f aca="false">'con precio'!A115+'con precio'!K115</f>
        <v>43995.4097222222</v>
      </c>
      <c r="N116" s="174"/>
      <c r="O116" s="167"/>
    </row>
    <row r="117" customFormat="false" ht="13.8" hidden="false" customHeight="false" outlineLevel="0" collapsed="false">
      <c r="A117" s="0" t="n">
        <f aca="false">+A116+1</f>
        <v>116</v>
      </c>
      <c r="B117" s="0" t="str">
        <f aca="false">IF(LEN('con precio'!E116)=8,'con precio'!E116,IF(LEN('con precio'!E116)&gt;=17,LEFT('con precio'!E116,8),""))</f>
        <v/>
      </c>
      <c r="C117" s="122" t="str">
        <f aca="false">IF(LEN('con precio'!E116)&gt;=17,RIGHT('con precio'!E116,8),"")</f>
        <v/>
      </c>
      <c r="D117" s="0" t="str">
        <f aca="false">IF('con precio'!F116="","",'con precio'!F116)</f>
        <v>Clínica Medicmel</v>
      </c>
      <c r="E117" s="0" t="str">
        <f aca="false">IF('con precio'!B116="","",'con precio'!B116)</f>
        <v>Clínica Medicmel</v>
      </c>
      <c r="F117" s="1" t="s">
        <v>6107</v>
      </c>
      <c r="G117" s="0" t="n">
        <v>400</v>
      </c>
      <c r="H117" s="0" t="str">
        <f aca="false">IF('con precio'!D116="Flete","FLE",IF('con precio'!D116="Normal","NOR",IF('con precio'!D116="RRPP","RRP",IF('con precio'!D116="FB Ads","FBA",IF('con precio'!D116="Google Ads","GOA",IF('con precio'!D116="Combo","COM",IF('con precio'!D116="Market Place","MKP", "OTR")))))))</f>
        <v>NOR</v>
      </c>
      <c r="I117" s="0" t="str">
        <f aca="false">LEFT('con precio'!M116,10)</f>
        <v>-17.849168</v>
      </c>
      <c r="J117" s="122" t="str">
        <f aca="false">RIGHT('con precio'!M116,10)</f>
        <v>-63.251404</v>
      </c>
      <c r="K117" s="0" t="s">
        <v>7429</v>
      </c>
      <c r="L117" s="175" t="n">
        <f aca="false">'con precio'!A116+'con precio'!K116</f>
        <v>43995.5576388889</v>
      </c>
      <c r="N117" s="174"/>
      <c r="O117" s="167"/>
    </row>
    <row r="118" customFormat="false" ht="13.8" hidden="false" customHeight="false" outlineLevel="0" collapsed="false">
      <c r="A118" s="0" t="n">
        <f aca="false">+A117+1</f>
        <v>117</v>
      </c>
      <c r="B118" s="0" t="str">
        <f aca="false">IF(LEN('con precio'!E117)=8,'con precio'!E117,IF(LEN('con precio'!E117)&gt;=17,LEFT('con precio'!E117,8),""))</f>
        <v/>
      </c>
      <c r="C118" s="122" t="str">
        <f aca="false">IF(LEN('con precio'!E117)&gt;=17,RIGHT('con precio'!E117,8),"")</f>
        <v/>
      </c>
      <c r="D118" s="0" t="str">
        <f aca="false">IF('con precio'!F117="","",'con precio'!F117)</f>
        <v/>
      </c>
      <c r="E118" s="0" t="str">
        <f aca="false">IF('con precio'!B117="","",'con precio'!B117)</f>
        <v>Km 9 Doble Vía La Guardia. Casi atrás de Balneario Flavio André</v>
      </c>
      <c r="F118" s="1" t="s">
        <v>6197</v>
      </c>
      <c r="G118" s="0" t="n">
        <v>300</v>
      </c>
      <c r="H118" s="0" t="str">
        <f aca="false">IF('con precio'!D117="Flete","FLE",IF('con precio'!D117="Normal","NOR",IF('con precio'!D117="RRPP","RRP",IF('con precio'!D117="FB Ads","FBA",IF('con precio'!D117="Google Ads","GOA",IF('con precio'!D117="Combo","COM",IF('con precio'!D117="Market Place","MKP", "OTR")))))))</f>
        <v>FLE</v>
      </c>
      <c r="I118" s="0" t="str">
        <f aca="false">LEFT('con precio'!M117,10)</f>
        <v>-17.843984</v>
      </c>
      <c r="J118" s="122" t="str">
        <f aca="false">RIGHT('con precio'!M117,10)</f>
        <v>-63.252185</v>
      </c>
      <c r="K118" s="0" t="s">
        <v>7429</v>
      </c>
      <c r="L118" s="175" t="n">
        <f aca="false">'con precio'!A117+'con precio'!K117</f>
        <v>43997.4361111111</v>
      </c>
      <c r="N118" s="174"/>
      <c r="O118" s="167"/>
    </row>
    <row r="119" customFormat="false" ht="13.8" hidden="false" customHeight="false" outlineLevel="0" collapsed="false">
      <c r="A119" s="0" t="n">
        <f aca="false">+A118+1</f>
        <v>118</v>
      </c>
      <c r="B119" s="0" t="str">
        <f aca="false">IF(LEN('con precio'!E118)=8,'con precio'!E118,IF(LEN('con precio'!E118)&gt;=17,LEFT('con precio'!E118,8),""))</f>
        <v/>
      </c>
      <c r="C119" s="122" t="str">
        <f aca="false">IF(LEN('con precio'!E118)&gt;=17,RIGHT('con precio'!E118,8),"")</f>
        <v/>
      </c>
      <c r="D119" s="0" t="str">
        <f aca="false">IF('con precio'!F118="","",'con precio'!F118)</f>
        <v/>
      </c>
      <c r="E119" s="0" t="str">
        <f aca="false">IF('con precio'!B118="","",'con precio'!B118)</f>
        <v>Km. 9 Doble Vía La Guardia. Por la Capilla El Carmen.</v>
      </c>
      <c r="F119" s="1" t="s">
        <v>6198</v>
      </c>
      <c r="G119" s="0" t="n">
        <v>450</v>
      </c>
      <c r="H119" s="0" t="str">
        <f aca="false">IF('con precio'!D118="Flete","FLE",IF('con precio'!D118="Normal","NOR",IF('con precio'!D118="RRPP","RRP",IF('con precio'!D118="FB Ads","FBA",IF('con precio'!D118="Google Ads","GOA",IF('con precio'!D118="Combo","COM",IF('con precio'!D118="Market Place","MKP", "OTR")))))))</f>
        <v>NOR</v>
      </c>
      <c r="I119" s="0" t="str">
        <f aca="false">LEFT('con precio'!M118,10)</f>
        <v>-17.851929</v>
      </c>
      <c r="J119" s="122" t="str">
        <f aca="false">RIGHT('con precio'!M118,10)</f>
        <v>-63.250375</v>
      </c>
      <c r="K119" s="0" t="s">
        <v>7429</v>
      </c>
      <c r="L119" s="175" t="n">
        <f aca="false">'con precio'!A118+'con precio'!K118</f>
        <v>43997.5076388889</v>
      </c>
      <c r="N119" s="174"/>
      <c r="O119" s="167"/>
    </row>
    <row r="120" customFormat="false" ht="13.8" hidden="false" customHeight="false" outlineLevel="0" collapsed="false">
      <c r="A120" s="0" t="n">
        <f aca="false">+A119+1</f>
        <v>119</v>
      </c>
      <c r="B120" s="0" t="str">
        <f aca="false">IF(LEN('con precio'!E119)=8,'con precio'!E119,IF(LEN('con precio'!E119)&gt;=17,LEFT('con precio'!E119,8),""))</f>
        <v/>
      </c>
      <c r="C120" s="122" t="str">
        <f aca="false">IF(LEN('con precio'!E119)&gt;=17,RIGHT('con precio'!E119,8),"")</f>
        <v/>
      </c>
      <c r="D120" s="0" t="str">
        <f aca="false">IF('con precio'!F119="","",'con precio'!F119)</f>
        <v/>
      </c>
      <c r="E120" s="0" t="str">
        <f aca="false">IF('con precio'!B119="","",'con precio'!B119)</f>
        <v>Texas, frente a Mapaizo Golf Club</v>
      </c>
      <c r="F120" s="1" t="s">
        <v>6199</v>
      </c>
      <c r="G120" s="0" t="n">
        <v>400</v>
      </c>
      <c r="H120" s="0" t="str">
        <f aca="false">IF('con precio'!D119="Flete","FLE",IF('con precio'!D119="Normal","NOR",IF('con precio'!D119="RRPP","RRP",IF('con precio'!D119="FB Ads","FBA",IF('con precio'!D119="Google Ads","GOA",IF('con precio'!D119="Combo","COM",IF('con precio'!D119="Market Place","MKP", "OTR")))))))</f>
        <v>NOR</v>
      </c>
      <c r="I120" s="0" t="str">
        <f aca="false">LEFT('con precio'!M119,10)</f>
        <v>-17.610776</v>
      </c>
      <c r="J120" s="122" t="str">
        <f aca="false">RIGHT('con precio'!M119,10)</f>
        <v>-63.167256</v>
      </c>
      <c r="K120" s="0" t="s">
        <v>7429</v>
      </c>
      <c r="L120" s="175" t="n">
        <f aca="false">'con precio'!A119+'con precio'!K119</f>
        <v>43998.4256944444</v>
      </c>
      <c r="N120" s="174"/>
      <c r="O120" s="167"/>
    </row>
    <row r="121" customFormat="false" ht="13.8" hidden="false" customHeight="false" outlineLevel="0" collapsed="false">
      <c r="A121" s="0" t="n">
        <f aca="false">+A120+1</f>
        <v>120</v>
      </c>
      <c r="B121" s="0" t="str">
        <f aca="false">IF(LEN('con precio'!E120)=8,'con precio'!E120,IF(LEN('con precio'!E120)&gt;=17,LEFT('con precio'!E120,8),""))</f>
        <v/>
      </c>
      <c r="C121" s="122" t="str">
        <f aca="false">IF(LEN('con precio'!E120)&gt;=17,RIGHT('con precio'!E120,8),"")</f>
        <v/>
      </c>
      <c r="D121" s="0" t="str">
        <f aca="false">IF('con precio'!F120="","",'con precio'!F120)</f>
        <v/>
      </c>
      <c r="E121" s="0" t="str">
        <f aca="false">IF('con precio'!B120="","",'con precio'!B120)</f>
        <v>Villa 1ro de Mayo a la altura de cementerio Parque del Encuentro</v>
      </c>
      <c r="F121" s="1" t="s">
        <v>6200</v>
      </c>
      <c r="G121" s="0" t="n">
        <v>350</v>
      </c>
      <c r="H121" s="0" t="str">
        <f aca="false">IF('con precio'!D120="Flete","FLE",IF('con precio'!D120="Normal","NOR",IF('con precio'!D120="RRPP","RRP",IF('con precio'!D120="FB Ads","FBA",IF('con precio'!D120="Google Ads","GOA",IF('con precio'!D120="Combo","COM",IF('con precio'!D120="Market Place","MKP", "OTR")))))))</f>
        <v>NOR</v>
      </c>
      <c r="I121" s="0" t="str">
        <f aca="false">LEFT('con precio'!M120,10)</f>
        <v>-17.772179</v>
      </c>
      <c r="J121" s="122" t="str">
        <f aca="false">RIGHT('con precio'!M120,10)</f>
        <v>-63.089562</v>
      </c>
      <c r="K121" s="0" t="s">
        <v>7429</v>
      </c>
      <c r="L121" s="175" t="n">
        <f aca="false">'con precio'!A120+'con precio'!K120</f>
        <v>43998.4951388889</v>
      </c>
      <c r="N121" s="174"/>
      <c r="O121" s="167"/>
    </row>
    <row r="122" customFormat="false" ht="13.8" hidden="false" customHeight="false" outlineLevel="0" collapsed="false">
      <c r="A122" s="0" t="n">
        <f aca="false">+A121+1</f>
        <v>121</v>
      </c>
      <c r="B122" s="0" t="str">
        <f aca="false">IF(LEN('con precio'!E121)=8,'con precio'!E121,IF(LEN('con precio'!E121)&gt;=17,LEFT('con precio'!E121,8),""))</f>
        <v/>
      </c>
      <c r="C122" s="122" t="str">
        <f aca="false">IF(LEN('con precio'!E121)&gt;=17,RIGHT('con precio'!E121,8),"")</f>
        <v/>
      </c>
      <c r="D122" s="0" t="str">
        <f aca="false">IF('con precio'!F121="","",'con precio'!F121)</f>
        <v/>
      </c>
      <c r="E122" s="0" t="str">
        <f aca="false">IF('con precio'!B121="","",'con precio'!B121)</f>
        <v>Nueva Ramada.</v>
      </c>
      <c r="F122" s="1" t="s">
        <v>6201</v>
      </c>
      <c r="G122" s="0" t="n">
        <v>450</v>
      </c>
      <c r="H122" s="0" t="str">
        <f aca="false">IF('con precio'!D121="Flete","FLE",IF('con precio'!D121="Normal","NOR",IF('con precio'!D121="RRPP","RRP",IF('con precio'!D121="FB Ads","FBA",IF('con precio'!D121="Google Ads","GOA",IF('con precio'!D121="Combo","COM",IF('con precio'!D121="Market Place","MKP", "OTR")))))))</f>
        <v>NOR</v>
      </c>
      <c r="I122" s="0" t="str">
        <f aca="false">LEFT('con precio'!M121,10)</f>
        <v>-17.836419</v>
      </c>
      <c r="J122" s="122" t="str">
        <f aca="false">RIGHT('con precio'!M121,10)</f>
        <v>-63.216759</v>
      </c>
      <c r="K122" s="0" t="s">
        <v>7429</v>
      </c>
      <c r="L122" s="175" t="n">
        <f aca="false">'con precio'!A121+'con precio'!K121</f>
        <v>43999.5694444445</v>
      </c>
      <c r="N122" s="174"/>
      <c r="O122" s="167"/>
    </row>
    <row r="123" customFormat="false" ht="13.8" hidden="false" customHeight="false" outlineLevel="0" collapsed="false">
      <c r="A123" s="0" t="n">
        <f aca="false">+A122+1</f>
        <v>122</v>
      </c>
      <c r="B123" s="0" t="str">
        <f aca="false">IF(LEN('con precio'!E122)=8,'con precio'!E122,IF(LEN('con precio'!E122)&gt;=17,LEFT('con precio'!E122,8),""))</f>
        <v/>
      </c>
      <c r="C123" s="122" t="str">
        <f aca="false">IF(LEN('con precio'!E122)&gt;=17,RIGHT('con precio'!E122,8),"")</f>
        <v/>
      </c>
      <c r="D123" s="0" t="str">
        <f aca="false">IF('con precio'!F122="","",'con precio'!F122)</f>
        <v/>
      </c>
      <c r="E123" s="0" t="str">
        <f aca="false">IF('con precio'!B122="","",'con precio'!B122)</f>
        <v>Parque Industrial. 5to anillo y Av. Perimetral. (RPB Servicios Cárnicos?)</v>
      </c>
      <c r="F123" s="1" t="s">
        <v>6202</v>
      </c>
      <c r="G123" s="0" t="n">
        <v>400</v>
      </c>
      <c r="H123" s="0" t="str">
        <f aca="false">IF('con precio'!D122="Flete","FLE",IF('con precio'!D122="Normal","NOR",IF('con precio'!D122="RRPP","RRP",IF('con precio'!D122="FB Ads","FBA",IF('con precio'!D122="Google Ads","GOA",IF('con precio'!D122="Combo","COM",IF('con precio'!D122="Market Place","MKP", "OTR")))))))</f>
        <v>NOR</v>
      </c>
      <c r="I123" s="0" t="str">
        <f aca="false">LEFT('con precio'!M122,10)</f>
        <v>-17.749537</v>
      </c>
      <c r="J123" s="122" t="str">
        <f aca="false">RIGHT('con precio'!M122,10)</f>
        <v>-63.144705</v>
      </c>
      <c r="K123" s="0" t="s">
        <v>7429</v>
      </c>
      <c r="L123" s="175" t="n">
        <f aca="false">'con precio'!A122+'con precio'!K122</f>
        <v>43999.6819444444</v>
      </c>
      <c r="N123" s="174"/>
      <c r="O123" s="167"/>
    </row>
    <row r="124" customFormat="false" ht="13.8" hidden="false" customHeight="false" outlineLevel="0" collapsed="false">
      <c r="A124" s="0" t="n">
        <f aca="false">+A123+1</f>
        <v>123</v>
      </c>
      <c r="B124" s="0" t="str">
        <f aca="false">IF(LEN('con precio'!E123)=8,'con precio'!E123,IF(LEN('con precio'!E123)&gt;=17,LEFT('con precio'!E123,8),""))</f>
        <v/>
      </c>
      <c r="C124" s="122" t="str">
        <f aca="false">IF(LEN('con precio'!E123)&gt;=17,RIGHT('con precio'!E123,8),"")</f>
        <v/>
      </c>
      <c r="D124" s="0" t="str">
        <f aca="false">IF('con precio'!F123="","",'con precio'!F123)</f>
        <v/>
      </c>
      <c r="E124" s="0" t="str">
        <f aca="false">IF('con precio'!B123="","",'con precio'!B123)</f>
        <v>Va de nuevo al Parque Industrial. 5to anillo y Av. Perimetral. (RPB Servicios Cárnicos?)</v>
      </c>
      <c r="F124" s="1" t="s">
        <v>6203</v>
      </c>
      <c r="G124" s="0" t="n">
        <v>400</v>
      </c>
      <c r="H124" s="0" t="str">
        <f aca="false">IF('con precio'!D123="Flete","FLE",IF('con precio'!D123="Normal","NOR",IF('con precio'!D123="RRPP","RRP",IF('con precio'!D123="FB Ads","FBA",IF('con precio'!D123="Google Ads","GOA",IF('con precio'!D123="Combo","COM",IF('con precio'!D123="Market Place","MKP", "OTR")))))))</f>
        <v>NOR</v>
      </c>
      <c r="I124" s="0" t="str">
        <f aca="false">LEFT('con precio'!M123,10)</f>
        <v>-17.749601</v>
      </c>
      <c r="J124" s="122" t="str">
        <f aca="false">RIGHT('con precio'!M123,10)</f>
        <v>-63.144480</v>
      </c>
      <c r="K124" s="0" t="s">
        <v>7429</v>
      </c>
      <c r="L124" s="175" t="n">
        <f aca="false">'con precio'!A123+'con precio'!K123</f>
        <v>43999.7305555556</v>
      </c>
      <c r="N124" s="174"/>
      <c r="O124" s="167"/>
    </row>
    <row r="125" customFormat="false" ht="13.8" hidden="false" customHeight="false" outlineLevel="0" collapsed="false">
      <c r="A125" s="0" t="n">
        <f aca="false">+A124+1</f>
        <v>124</v>
      </c>
      <c r="B125" s="0" t="str">
        <f aca="false">IF(LEN('con precio'!E124)=8,'con precio'!E124,IF(LEN('con precio'!E124)&gt;=17,LEFT('con precio'!E124,8),""))</f>
        <v/>
      </c>
      <c r="C125" s="122" t="str">
        <f aca="false">IF(LEN('con precio'!E124)&gt;=17,RIGHT('con precio'!E124,8),"")</f>
        <v/>
      </c>
      <c r="D125" s="0" t="str">
        <f aca="false">IF('con precio'!F124="","",'con precio'!F124)</f>
        <v>Clínica Medicmel</v>
      </c>
      <c r="E125" s="0" t="str">
        <f aca="false">IF('con precio'!B124="","",'con precio'!B124)</f>
        <v>Clínica Medicmel</v>
      </c>
      <c r="F125" s="1" t="s">
        <v>6107</v>
      </c>
      <c r="G125" s="0" t="n">
        <v>400</v>
      </c>
      <c r="H125" s="0" t="str">
        <f aca="false">IF('con precio'!D124="Flete","FLE",IF('con precio'!D124="Normal","NOR",IF('con precio'!D124="RRPP","RRP",IF('con precio'!D124="FB Ads","FBA",IF('con precio'!D124="Google Ads","GOA",IF('con precio'!D124="Combo","COM",IF('con precio'!D124="Market Place","MKP", "OTR")))))))</f>
        <v>NOR</v>
      </c>
      <c r="I125" s="0" t="str">
        <f aca="false">LEFT('con precio'!M124,10)</f>
        <v>-17.849168</v>
      </c>
      <c r="J125" s="122" t="str">
        <f aca="false">RIGHT('con precio'!M124,10)</f>
        <v>-63.251404</v>
      </c>
      <c r="K125" s="0" t="s">
        <v>7429</v>
      </c>
      <c r="L125" s="175" t="n">
        <f aca="false">'con precio'!A124+'con precio'!K124</f>
        <v>43999.80625</v>
      </c>
      <c r="N125" s="174"/>
      <c r="O125" s="167"/>
    </row>
    <row r="126" customFormat="false" ht="13.8" hidden="false" customHeight="false" outlineLevel="0" collapsed="false">
      <c r="A126" s="0" t="n">
        <f aca="false">+A125+1</f>
        <v>125</v>
      </c>
      <c r="B126" s="0" t="str">
        <f aca="false">IF(LEN('con precio'!E125)=8,'con precio'!E125,IF(LEN('con precio'!E125)&gt;=17,LEFT('con precio'!E125,8),""))</f>
        <v>60851444</v>
      </c>
      <c r="C126" s="122" t="str">
        <f aca="false">IF(LEN('con precio'!E125)&gt;=17,RIGHT('con precio'!E125,8),"")</f>
        <v/>
      </c>
      <c r="D126" s="0" t="str">
        <f aca="false">IF('con precio'!F125="","",'con precio'!F125)</f>
        <v>INCERPAZ</v>
      </c>
      <c r="E126" s="0" t="str">
        <f aca="false">IF('con precio'!B125="","",'con precio'!B125)</f>
        <v>Ever German. INCERPAZ Warnes</v>
      </c>
      <c r="F126" s="1" t="s">
        <v>6204</v>
      </c>
      <c r="G126" s="0" t="n">
        <v>850</v>
      </c>
      <c r="H126" s="0" t="str">
        <f aca="false">IF('con precio'!D125="Flete","FLE",IF('con precio'!D125="Normal","NOR",IF('con precio'!D125="RRPP","RRP",IF('con precio'!D125="FB Ads","FBA",IF('con precio'!D125="Google Ads","GOA",IF('con precio'!D125="Combo","COM",IF('con precio'!D125="Market Place","MKP", "OTR")))))))</f>
        <v>OTR</v>
      </c>
      <c r="I126" s="0" t="str">
        <f aca="false">LEFT('con precio'!M125,10)</f>
        <v>-17.447012</v>
      </c>
      <c r="J126" s="122" t="str">
        <f aca="false">RIGHT('con precio'!M125,10)</f>
        <v>-63.187768</v>
      </c>
      <c r="K126" s="0" t="s">
        <v>7429</v>
      </c>
      <c r="L126" s="175" t="n">
        <f aca="false">'con precio'!A125+'con precio'!K125</f>
        <v>43999.4069444445</v>
      </c>
      <c r="N126" s="174"/>
      <c r="O126" s="167"/>
    </row>
    <row r="127" customFormat="false" ht="13.8" hidden="false" customHeight="false" outlineLevel="0" collapsed="false">
      <c r="A127" s="0" t="n">
        <f aca="false">+A126+1</f>
        <v>126</v>
      </c>
      <c r="B127" s="0" t="str">
        <f aca="false">IF(LEN('con precio'!E126)=8,'con precio'!E126,IF(LEN('con precio'!E126)&gt;=17,LEFT('con precio'!E126,8),""))</f>
        <v/>
      </c>
      <c r="C127" s="122" t="str">
        <f aca="false">IF(LEN('con precio'!E126)&gt;=17,RIGHT('con precio'!E126,8),"")</f>
        <v/>
      </c>
      <c r="D127" s="0" t="str">
        <f aca="false">IF('con precio'!F126="","",'con precio'!F126)</f>
        <v/>
      </c>
      <c r="E127" s="0" t="str">
        <f aca="false">IF('con precio'!B126="","",'con precio'!B126)</f>
        <v>Comunidad El Bajío. A media cuadra del lugar de las 15:35</v>
      </c>
      <c r="F127" s="1" t="s">
        <v>6205</v>
      </c>
      <c r="G127" s="0" t="n">
        <v>450</v>
      </c>
      <c r="H127" s="0" t="str">
        <f aca="false">IF('con precio'!D126="Flete","FLE",IF('con precio'!D126="Normal","NOR",IF('con precio'!D126="RRPP","RRP",IF('con precio'!D126="FB Ads","FBA",IF('con precio'!D126="Google Ads","GOA",IF('con precio'!D126="Combo","COM",IF('con precio'!D126="Market Place","MKP", "OTR")))))))</f>
        <v>NOR</v>
      </c>
      <c r="I127" s="0" t="str">
        <f aca="false">LEFT('con precio'!M126,10)</f>
        <v>-17.853322</v>
      </c>
      <c r="J127" s="122" t="str">
        <f aca="false">RIGHT('con precio'!M126,10)</f>
        <v>-63.251801</v>
      </c>
      <c r="K127" s="0" t="s">
        <v>7429</v>
      </c>
      <c r="L127" s="175" t="n">
        <f aca="false">'con precio'!A126+'con precio'!K126</f>
        <v>44000.6493055556</v>
      </c>
      <c r="N127" s="174"/>
      <c r="O127" s="167"/>
    </row>
    <row r="128" customFormat="false" ht="13.8" hidden="false" customHeight="false" outlineLevel="0" collapsed="false">
      <c r="A128" s="0" t="n">
        <f aca="false">+A127+1</f>
        <v>127</v>
      </c>
      <c r="B128" s="0" t="str">
        <f aca="false">IF(LEN('con precio'!E127)=8,'con precio'!E127,IF(LEN('con precio'!E127)&gt;=17,LEFT('con precio'!E127,8),""))</f>
        <v/>
      </c>
      <c r="C128" s="122" t="str">
        <f aca="false">IF(LEN('con precio'!E127)&gt;=17,RIGHT('con precio'!E127,8),"")</f>
        <v/>
      </c>
      <c r="D128" s="0" t="str">
        <f aca="false">IF('con precio'!F127="","",'con precio'!F127)</f>
        <v/>
      </c>
      <c r="E128" s="0" t="str">
        <f aca="false">IF('con precio'!B127="","",'con precio'!B127)</f>
        <v>Distrito Municipal 9. (i). Detrás de la casa de las 16:17</v>
      </c>
      <c r="F128" s="1" t="s">
        <v>6206</v>
      </c>
      <c r="G128" s="0" t="n">
        <v>350</v>
      </c>
      <c r="H128" s="0" t="str">
        <f aca="false">IF('con precio'!D127="Flete","FLE",IF('con precio'!D127="Normal","NOR",IF('con precio'!D127="RRPP","RRP",IF('con precio'!D127="FB Ads","FBA",IF('con precio'!D127="Google Ads","GOA",IF('con precio'!D127="Combo","COM",IF('con precio'!D127="Market Place","MKP", "OTR")))))))</f>
        <v>NOR</v>
      </c>
      <c r="I128" s="0" t="str">
        <f aca="false">LEFT('con precio'!M127,10)</f>
        <v>-17.868260</v>
      </c>
      <c r="J128" s="122" t="str">
        <f aca="false">RIGHT('con precio'!M127,10)</f>
        <v>-63.198046</v>
      </c>
      <c r="K128" s="0" t="s">
        <v>7429</v>
      </c>
      <c r="L128" s="175" t="n">
        <f aca="false">'con precio'!A127+'con precio'!K127</f>
        <v>44000.6930555556</v>
      </c>
      <c r="N128" s="174"/>
      <c r="O128" s="167"/>
    </row>
    <row r="129" customFormat="false" ht="13.8" hidden="false" customHeight="false" outlineLevel="0" collapsed="false">
      <c r="A129" s="0" t="n">
        <f aca="false">+A128+1</f>
        <v>128</v>
      </c>
      <c r="B129" s="0" t="str">
        <f aca="false">IF(LEN('con precio'!E128)=8,'con precio'!E128,IF(LEN('con precio'!E128)&gt;=17,LEFT('con precio'!E128,8),""))</f>
        <v>79872252</v>
      </c>
      <c r="C129" s="122" t="str">
        <f aca="false">IF(LEN('con precio'!E128)&gt;=17,RIGHT('con precio'!E128,8),"")</f>
        <v/>
      </c>
      <c r="D129" s="0" t="str">
        <f aca="false">IF('con precio'!F128="","",'con precio'!F128)</f>
        <v>NN</v>
      </c>
      <c r="E129" s="0" t="str">
        <f aca="false">IF('con precio'!B128="","",'con precio'!B128)</f>
        <v>NN / Roxana Rivera. Atendido con Hyno</v>
      </c>
      <c r="F129" s="1" t="s">
        <v>6207</v>
      </c>
      <c r="G129" s="0" t="n">
        <v>450</v>
      </c>
      <c r="H129" s="0" t="str">
        <f aca="false">IF('con precio'!D128="Flete","FLE",IF('con precio'!D128="Normal","NOR",IF('con precio'!D128="RRPP","RRP",IF('con precio'!D128="FB Ads","FBA",IF('con precio'!D128="Google Ads","GOA",IF('con precio'!D128="Combo","COM",IF('con precio'!D128="Market Place","MKP", "OTR")))))))</f>
        <v>OTR</v>
      </c>
      <c r="I129" s="0" t="str">
        <f aca="false">LEFT('con precio'!M128,10)</f>
        <v>-17.887690</v>
      </c>
      <c r="J129" s="122" t="str">
        <f aca="false">RIGHT('con precio'!M128,10)</f>
        <v>-63.279686</v>
      </c>
      <c r="K129" s="0" t="s">
        <v>7429</v>
      </c>
      <c r="L129" s="175" t="n">
        <f aca="false">'con precio'!A128+'con precio'!K128</f>
        <v>44000.44375</v>
      </c>
      <c r="N129" s="174"/>
      <c r="O129" s="167"/>
    </row>
    <row r="130" customFormat="false" ht="13.8" hidden="false" customHeight="false" outlineLevel="0" collapsed="false">
      <c r="A130" s="0" t="n">
        <f aca="false">+A129+1</f>
        <v>129</v>
      </c>
      <c r="B130" s="0" t="str">
        <f aca="false">IF(LEN('con precio'!E129)=8,'con precio'!E129,IF(LEN('con precio'!E129)&gt;=17,LEFT('con precio'!E129,8),""))</f>
        <v/>
      </c>
      <c r="C130" s="122" t="str">
        <f aca="false">IF(LEN('con precio'!E129)&gt;=17,RIGHT('con precio'!E129,8),"")</f>
        <v/>
      </c>
      <c r="D130" s="0" t="str">
        <f aca="false">IF('con precio'!F129="","",'con precio'!F129)</f>
        <v>Urb. Inteligente</v>
      </c>
      <c r="E130" s="0" t="str">
        <f aca="false">IF('con precio'!B129="","",'con precio'!B129)</f>
        <v>Urb. Inteligente</v>
      </c>
      <c r="F130" s="1" t="s">
        <v>6208</v>
      </c>
      <c r="G130" s="0" t="n">
        <v>250</v>
      </c>
      <c r="H130" s="0" t="str">
        <f aca="false">IF('con precio'!D129="Flete","FLE",IF('con precio'!D129="Normal","NOR",IF('con precio'!D129="RRPP","RRP",IF('con precio'!D129="FB Ads","FBA",IF('con precio'!D129="Google Ads","GOA",IF('con precio'!D129="Combo","COM",IF('con precio'!D129="Market Place","MKP", "OTR")))))))</f>
        <v>COM</v>
      </c>
      <c r="I130" s="0" t="str">
        <f aca="false">LEFT('con precio'!M129,10)</f>
        <v>-17.834513</v>
      </c>
      <c r="J130" s="122" t="str">
        <f aca="false">RIGHT('con precio'!M129,10)</f>
        <v>-63.259995</v>
      </c>
      <c r="K130" s="0" t="s">
        <v>7429</v>
      </c>
      <c r="L130" s="175" t="n">
        <f aca="false">'con precio'!A129+'con precio'!K129</f>
        <v>44002.5222222222</v>
      </c>
      <c r="N130" s="174"/>
      <c r="O130" s="167"/>
    </row>
    <row r="131" customFormat="false" ht="13.8" hidden="false" customHeight="false" outlineLevel="0" collapsed="false">
      <c r="A131" s="0" t="n">
        <f aca="false">+A130+1</f>
        <v>130</v>
      </c>
      <c r="B131" s="0" t="str">
        <f aca="false">IF(LEN('con precio'!E130)=8,'con precio'!E130,IF(LEN('con precio'!E130)&gt;=17,LEFT('con precio'!E130,8),""))</f>
        <v/>
      </c>
      <c r="C131" s="122" t="str">
        <f aca="false">IF(LEN('con precio'!E130)&gt;=17,RIGHT('con precio'!E130,8),"")</f>
        <v/>
      </c>
      <c r="D131" s="0" t="str">
        <f aca="false">IF('con precio'!F130="","",'con precio'!F130)</f>
        <v>Urb. Inteligente</v>
      </c>
      <c r="E131" s="0" t="str">
        <f aca="false">IF('con precio'!B130="","",'con precio'!B130)</f>
        <v>Urb. Inteligente</v>
      </c>
      <c r="F131" s="1" t="s">
        <v>6208</v>
      </c>
      <c r="G131" s="0" t="n">
        <v>250</v>
      </c>
      <c r="H131" s="0" t="str">
        <f aca="false">IF('con precio'!D130="Flete","FLE",IF('con precio'!D130="Normal","NOR",IF('con precio'!D130="RRPP","RRP",IF('con precio'!D130="FB Ads","FBA",IF('con precio'!D130="Google Ads","GOA",IF('con precio'!D130="Combo","COM",IF('con precio'!D130="Market Place","MKP", "OTR")))))))</f>
        <v>COM</v>
      </c>
      <c r="I131" s="0" t="str">
        <f aca="false">LEFT('con precio'!M130,10)</f>
        <v>-17.837371</v>
      </c>
      <c r="J131" s="122" t="str">
        <f aca="false">RIGHT('con precio'!M130,10)</f>
        <v>-63.262905</v>
      </c>
      <c r="K131" s="0" t="s">
        <v>7429</v>
      </c>
      <c r="L131" s="175" t="n">
        <f aca="false">'con precio'!A130+'con precio'!K130</f>
        <v>44002.5402777778</v>
      </c>
      <c r="N131" s="174"/>
      <c r="O131" s="167"/>
    </row>
    <row r="132" customFormat="false" ht="13.8" hidden="false" customHeight="false" outlineLevel="0" collapsed="false">
      <c r="A132" s="0" t="n">
        <f aca="false">+A131+1</f>
        <v>131</v>
      </c>
      <c r="B132" s="0" t="str">
        <f aca="false">IF(LEN('con precio'!E131)=8,'con precio'!E131,IF(LEN('con precio'!E131)&gt;=17,LEFT('con precio'!E131,8),""))</f>
        <v/>
      </c>
      <c r="C132" s="122" t="str">
        <f aca="false">IF(LEN('con precio'!E131)&gt;=17,RIGHT('con precio'!E131,8),"")</f>
        <v/>
      </c>
      <c r="D132" s="0" t="str">
        <f aca="false">IF('con precio'!F131="","",'con precio'!F131)</f>
        <v>Urb. Inteligente</v>
      </c>
      <c r="E132" s="0" t="str">
        <f aca="false">IF('con precio'!B131="","",'con precio'!B131)</f>
        <v>A una cuadra de la sede residentes Torrecillas. La Guardia Km. 9</v>
      </c>
      <c r="F132" s="1" t="s">
        <v>6208</v>
      </c>
      <c r="G132" s="0" t="n">
        <v>250</v>
      </c>
      <c r="H132" s="0" t="str">
        <f aca="false">IF('con precio'!D131="Flete","FLE",IF('con precio'!D131="Normal","NOR",IF('con precio'!D131="RRPP","RRP",IF('con precio'!D131="FB Ads","FBA",IF('con precio'!D131="Google Ads","GOA",IF('con precio'!D131="Combo","COM",IF('con precio'!D131="Market Place","MKP", "OTR")))))))</f>
        <v>COM</v>
      </c>
      <c r="I132" s="0" t="str">
        <f aca="false">LEFT('con precio'!M131,10)</f>
        <v>-17.843701</v>
      </c>
      <c r="J132" s="122" t="str">
        <f aca="false">RIGHT('con precio'!M131,10)</f>
        <v>-63.255967</v>
      </c>
      <c r="K132" s="0" t="s">
        <v>7429</v>
      </c>
      <c r="L132" s="175" t="n">
        <f aca="false">'con precio'!A131+'con precio'!K131</f>
        <v>44002.5708333333</v>
      </c>
      <c r="N132" s="174"/>
      <c r="O132" s="167"/>
    </row>
    <row r="133" customFormat="false" ht="13.8" hidden="false" customHeight="false" outlineLevel="0" collapsed="false">
      <c r="A133" s="0" t="n">
        <f aca="false">+A132+1</f>
        <v>132</v>
      </c>
      <c r="B133" s="0" t="str">
        <f aca="false">IF(LEN('con precio'!E132)=8,'con precio'!E132,IF(LEN('con precio'!E132)&gt;=17,LEFT('con precio'!E132,8),""))</f>
        <v/>
      </c>
      <c r="C133" s="122" t="str">
        <f aca="false">IF(LEN('con precio'!E132)&gt;=17,RIGHT('con precio'!E132,8),"")</f>
        <v/>
      </c>
      <c r="D133" s="0" t="str">
        <f aca="false">IF('con precio'!F132="","",'con precio'!F132)</f>
        <v>Urb. Inteligente</v>
      </c>
      <c r="E133" s="0" t="str">
        <f aca="false">IF('con precio'!B132="","",'con precio'!B132)</f>
        <v>Urb. Inteligente</v>
      </c>
      <c r="F133" s="1" t="s">
        <v>6208</v>
      </c>
      <c r="G133" s="0" t="n">
        <v>250</v>
      </c>
      <c r="H133" s="0" t="str">
        <f aca="false">IF('con precio'!D132="Flete","FLE",IF('con precio'!D132="Normal","NOR",IF('con precio'!D132="RRPP","RRP",IF('con precio'!D132="FB Ads","FBA",IF('con precio'!D132="Google Ads","GOA",IF('con precio'!D132="Combo","COM",IF('con precio'!D132="Market Place","MKP", "OTR")))))))</f>
        <v>COM</v>
      </c>
      <c r="I133" s="0" t="str">
        <f aca="false">LEFT('con precio'!M132,10)</f>
        <v>-17.838254</v>
      </c>
      <c r="J133" s="122" t="str">
        <f aca="false">RIGHT('con precio'!M132,10)</f>
        <v>-63.258179</v>
      </c>
      <c r="K133" s="0" t="s">
        <v>7429</v>
      </c>
      <c r="L133" s="175" t="n">
        <f aca="false">'con precio'!A132+'con precio'!K132</f>
        <v>44002.6055555556</v>
      </c>
      <c r="N133" s="174"/>
      <c r="O133" s="167"/>
    </row>
    <row r="134" customFormat="false" ht="13.8" hidden="false" customHeight="false" outlineLevel="0" collapsed="false">
      <c r="A134" s="0" t="n">
        <f aca="false">+A133+1</f>
        <v>133</v>
      </c>
      <c r="B134" s="0" t="str">
        <f aca="false">IF(LEN('con precio'!E133)=8,'con precio'!E133,IF(LEN('con precio'!E133)&gt;=17,LEFT('con precio'!E133,8),""))</f>
        <v/>
      </c>
      <c r="C134" s="122" t="str">
        <f aca="false">IF(LEN('con precio'!E133)&gt;=17,RIGHT('con precio'!E133,8),"")</f>
        <v/>
      </c>
      <c r="D134" s="0" t="str">
        <f aca="false">IF('con precio'!F133="","",'con precio'!F133)</f>
        <v>Urb. Inteligente</v>
      </c>
      <c r="E134" s="0" t="str">
        <f aca="false">IF('con precio'!B133="","",'con precio'!B133)</f>
        <v>Urb. Inteligente</v>
      </c>
      <c r="F134" s="1" t="s">
        <v>6208</v>
      </c>
      <c r="G134" s="0" t="n">
        <v>50</v>
      </c>
      <c r="H134" s="0" t="str">
        <f aca="false">IF('con precio'!D133="Flete","FLE",IF('con precio'!D133="Normal","NOR",IF('con precio'!D133="RRPP","RRP",IF('con precio'!D133="FB Ads","FBA",IF('con precio'!D133="Google Ads","GOA",IF('con precio'!D133="Combo","COM",IF('con precio'!D133="Market Place","MKP", "OTR")))))))</f>
        <v>COM</v>
      </c>
      <c r="I134" s="0" t="str">
        <f aca="false">LEFT('con precio'!M133,10)</f>
        <v>-17.837044</v>
      </c>
      <c r="J134" s="122" t="str">
        <f aca="false">RIGHT('con precio'!M133,10)</f>
        <v>-63.256833</v>
      </c>
      <c r="K134" s="0" t="s">
        <v>7429</v>
      </c>
      <c r="L134" s="175" t="n">
        <f aca="false">'con precio'!A133+'con precio'!K133</f>
        <v>44002.6215277778</v>
      </c>
      <c r="N134" s="174"/>
      <c r="O134" s="167"/>
    </row>
    <row r="135" customFormat="false" ht="13.8" hidden="false" customHeight="false" outlineLevel="0" collapsed="false">
      <c r="A135" s="0" t="n">
        <f aca="false">+A134+1</f>
        <v>134</v>
      </c>
      <c r="B135" s="0" t="str">
        <f aca="false">IF(LEN('con precio'!E134)=8,'con precio'!E134,IF(LEN('con precio'!E134)&gt;=17,LEFT('con precio'!E134,8),""))</f>
        <v/>
      </c>
      <c r="C135" s="122" t="str">
        <f aca="false">IF(LEN('con precio'!E134)&gt;=17,RIGHT('con precio'!E134,8),"")</f>
        <v/>
      </c>
      <c r="D135" s="0" t="str">
        <f aca="false">IF('con precio'!F134="","",'con precio'!F134)</f>
        <v>Clínica Medicmel</v>
      </c>
      <c r="E135" s="0" t="str">
        <f aca="false">IF('con precio'!B134="","",'con precio'!B134)</f>
        <v>Clínica Medicmel</v>
      </c>
      <c r="F135" s="1" t="s">
        <v>6107</v>
      </c>
      <c r="G135" s="0" t="n">
        <v>400</v>
      </c>
      <c r="H135" s="0" t="str">
        <f aca="false">IF('con precio'!D134="Flete","FLE",IF('con precio'!D134="Normal","NOR",IF('con precio'!D134="RRPP","RRP",IF('con precio'!D134="FB Ads","FBA",IF('con precio'!D134="Google Ads","GOA",IF('con precio'!D134="Combo","COM",IF('con precio'!D134="Market Place","MKP", "OTR")))))))</f>
        <v>NOR</v>
      </c>
      <c r="I135" s="0" t="str">
        <f aca="false">LEFT('con precio'!M134,10)</f>
        <v>-17.849168</v>
      </c>
      <c r="J135" s="122" t="str">
        <f aca="false">RIGHT('con precio'!M134,10)</f>
        <v>-63.251404</v>
      </c>
      <c r="K135" s="0" t="s">
        <v>7429</v>
      </c>
      <c r="L135" s="175" t="n">
        <f aca="false">'con precio'!A134+'con precio'!K134</f>
        <v>44002.7319444444</v>
      </c>
      <c r="N135" s="174"/>
      <c r="O135" s="167"/>
    </row>
    <row r="136" customFormat="false" ht="13.8" hidden="false" customHeight="false" outlineLevel="0" collapsed="false">
      <c r="A136" s="0" t="n">
        <f aca="false">+A135+1</f>
        <v>135</v>
      </c>
      <c r="B136" s="0" t="str">
        <f aca="false">IF(LEN('con precio'!E135)=8,'con precio'!E135,IF(LEN('con precio'!E135)&gt;=17,LEFT('con precio'!E135,8),""))</f>
        <v>72823530</v>
      </c>
      <c r="C136" s="122" t="str">
        <f aca="false">IF(LEN('con precio'!E135)&gt;=17,RIGHT('con precio'!E135,8),"")</f>
        <v/>
      </c>
      <c r="D136" s="0" t="str">
        <f aca="false">IF('con precio'!F135="","",'con precio'!F135)</f>
        <v>Sr. Tellez</v>
      </c>
      <c r="E136" s="0" t="str">
        <f aca="false">IF('con precio'!B135="","",'con precio'!B135)</f>
        <v>Sr. Tellez. Barrio Toronjal. Atendido con Hyno</v>
      </c>
      <c r="F136" s="1" t="s">
        <v>6209</v>
      </c>
      <c r="G136" s="0" t="n">
        <v>300</v>
      </c>
      <c r="H136" s="0" t="str">
        <f aca="false">IF('con precio'!D135="Flete","FLE",IF('con precio'!D135="Normal","NOR",IF('con precio'!D135="RRPP","RRP",IF('con precio'!D135="FB Ads","FBA",IF('con precio'!D135="Google Ads","GOA",IF('con precio'!D135="Combo","COM",IF('con precio'!D135="Market Place","MKP", "OTR")))))))</f>
        <v>GOA</v>
      </c>
      <c r="I136" s="0" t="str">
        <f aca="false">LEFT('con precio'!M135,10)</f>
        <v>-17.721769</v>
      </c>
      <c r="J136" s="122" t="str">
        <f aca="false">RIGHT('con precio'!M135,10)</f>
        <v>-63.142364</v>
      </c>
      <c r="K136" s="0" t="s">
        <v>7429</v>
      </c>
      <c r="L136" s="175" t="n">
        <f aca="false">'con precio'!A135+'con precio'!K135</f>
        <v>44004.6534722222</v>
      </c>
      <c r="N136" s="174"/>
      <c r="O136" s="167"/>
    </row>
    <row r="137" customFormat="false" ht="13.8" hidden="false" customHeight="false" outlineLevel="0" collapsed="false">
      <c r="A137" s="0" t="n">
        <f aca="false">+A136+1</f>
        <v>136</v>
      </c>
      <c r="B137" s="0" t="str">
        <f aca="false">IF(LEN('con precio'!E136)=8,'con precio'!E136,IF(LEN('con precio'!E136)&gt;=17,LEFT('con precio'!E136,8),""))</f>
        <v/>
      </c>
      <c r="C137" s="122" t="str">
        <f aca="false">IF(LEN('con precio'!E136)&gt;=17,RIGHT('con precio'!E136,8),"")</f>
        <v/>
      </c>
      <c r="D137" s="0" t="str">
        <f aca="false">IF('con precio'!F136="","",'con precio'!F136)</f>
        <v/>
      </c>
      <c r="E137" s="0" t="str">
        <f aca="false">IF('con precio'!B136="","",'con precio'!B136)</f>
        <v>Parque Industrial. Cerca a la Laguna de Oxidación.</v>
      </c>
      <c r="F137" s="1" t="s">
        <v>6210</v>
      </c>
      <c r="G137" s="0" t="n">
        <v>300</v>
      </c>
      <c r="H137" s="0" t="str">
        <f aca="false">IF('con precio'!D136="Flete","FLE",IF('con precio'!D136="Normal","NOR",IF('con precio'!D136="RRPP","RRP",IF('con precio'!D136="FB Ads","FBA",IF('con precio'!D136="Google Ads","GOA",IF('con precio'!D136="Combo","COM",IF('con precio'!D136="Market Place","MKP", "OTR")))))))</f>
        <v>NOR</v>
      </c>
      <c r="I137" s="0" t="str">
        <f aca="false">LEFT('con precio'!M136,10)</f>
        <v>-17.744547</v>
      </c>
      <c r="J137" s="122" t="str">
        <f aca="false">RIGHT('con precio'!M136,10)</f>
        <v>-63.135330</v>
      </c>
      <c r="K137" s="0" t="s">
        <v>7429</v>
      </c>
      <c r="L137" s="175" t="n">
        <f aca="false">'con precio'!A136+'con precio'!K136</f>
        <v>44004.5673611111</v>
      </c>
      <c r="N137" s="174"/>
      <c r="O137" s="167"/>
    </row>
    <row r="138" customFormat="false" ht="13.8" hidden="false" customHeight="false" outlineLevel="0" collapsed="false">
      <c r="A138" s="0" t="n">
        <f aca="false">+A137+1</f>
        <v>137</v>
      </c>
      <c r="B138" s="0" t="str">
        <f aca="false">IF(LEN('con precio'!E137)=8,'con precio'!E137,IF(LEN('con precio'!E137)&gt;=17,LEFT('con precio'!E137,8),""))</f>
        <v/>
      </c>
      <c r="C138" s="122" t="str">
        <f aca="false">IF(LEN('con precio'!E137)&gt;=17,RIGHT('con precio'!E137,8),"")</f>
        <v/>
      </c>
      <c r="D138" s="0" t="str">
        <f aca="false">IF('con precio'!F137="","",'con precio'!F137)</f>
        <v/>
      </c>
      <c r="E138" s="0" t="str">
        <f aca="false">IF('con precio'!B137="","",'con precio'!B137)</f>
        <v>Parque Industrial. Cerca a la Laguna de Oxidación.</v>
      </c>
      <c r="F138" s="1" t="s">
        <v>6211</v>
      </c>
      <c r="G138" s="0" t="n">
        <v>300</v>
      </c>
      <c r="H138" s="0" t="str">
        <f aca="false">IF('con precio'!D137="Flete","FLE",IF('con precio'!D137="Normal","NOR",IF('con precio'!D137="RRPP","RRP",IF('con precio'!D137="FB Ads","FBA",IF('con precio'!D137="Google Ads","GOA",IF('con precio'!D137="Combo","COM",IF('con precio'!D137="Market Place","MKP", "OTR")))))))</f>
        <v>NOR</v>
      </c>
      <c r="I138" s="0" t="str">
        <f aca="false">LEFT('con precio'!M137,10)</f>
        <v>-17.744547</v>
      </c>
      <c r="J138" s="122" t="str">
        <f aca="false">RIGHT('con precio'!M137,10)</f>
        <v>-63.135330</v>
      </c>
      <c r="K138" s="0" t="s">
        <v>7429</v>
      </c>
      <c r="L138" s="175" t="n">
        <f aca="false">'con precio'!A137+'con precio'!K137</f>
        <v>44004.5923611111</v>
      </c>
      <c r="N138" s="174"/>
      <c r="O138" s="167"/>
    </row>
    <row r="139" customFormat="false" ht="13.8" hidden="false" customHeight="false" outlineLevel="0" collapsed="false">
      <c r="A139" s="0" t="n">
        <f aca="false">+A138+1</f>
        <v>138</v>
      </c>
      <c r="B139" s="0" t="str">
        <f aca="false">IF(LEN('con precio'!E138)=8,'con precio'!E138,IF(LEN('con precio'!E138)&gt;=17,LEFT('con precio'!E138,8),""))</f>
        <v/>
      </c>
      <c r="C139" s="122" t="str">
        <f aca="false">IF(LEN('con precio'!E138)&gt;=17,RIGHT('con precio'!E138,8),"")</f>
        <v/>
      </c>
      <c r="D139" s="0" t="str">
        <f aca="false">IF('con precio'!F138="","",'con precio'!F138)</f>
        <v/>
      </c>
      <c r="E139" s="0" t="str">
        <f aca="false">IF('con precio'!B138="","",'con precio'!B138)</f>
        <v>Parque Industrial. Cerca a la Laguna de Oxidación.</v>
      </c>
      <c r="F139" s="1" t="s">
        <v>6212</v>
      </c>
      <c r="G139" s="0" t="n">
        <v>300</v>
      </c>
      <c r="H139" s="0" t="str">
        <f aca="false">IF('con precio'!D138="Flete","FLE",IF('con precio'!D138="Normal","NOR",IF('con precio'!D138="RRPP","RRP",IF('con precio'!D138="FB Ads","FBA",IF('con precio'!D138="Google Ads","GOA",IF('con precio'!D138="Combo","COM",IF('con precio'!D138="Market Place","MKP", "OTR")))))))</f>
        <v>NOR</v>
      </c>
      <c r="I139" s="0" t="str">
        <f aca="false">LEFT('con precio'!M138,10)</f>
        <v>-17.744547</v>
      </c>
      <c r="J139" s="122" t="str">
        <f aca="false">RIGHT('con precio'!M138,10)</f>
        <v>-63.135330</v>
      </c>
      <c r="K139" s="0" t="s">
        <v>7429</v>
      </c>
      <c r="L139" s="175" t="n">
        <f aca="false">'con precio'!A138+'con precio'!K138</f>
        <v>44004.6222222222</v>
      </c>
      <c r="N139" s="174"/>
      <c r="O139" s="167"/>
    </row>
    <row r="140" customFormat="false" ht="13.8" hidden="false" customHeight="false" outlineLevel="0" collapsed="false">
      <c r="A140" s="0" t="n">
        <f aca="false">+A139+1</f>
        <v>139</v>
      </c>
      <c r="B140" s="0" t="str">
        <f aca="false">IF(LEN('con precio'!E139)=8,'con precio'!E139,IF(LEN('con precio'!E139)&gt;=17,LEFT('con precio'!E139,8),""))</f>
        <v/>
      </c>
      <c r="C140" s="122" t="str">
        <f aca="false">IF(LEN('con precio'!E139)&gt;=17,RIGHT('con precio'!E139,8),"")</f>
        <v/>
      </c>
      <c r="D140" s="0" t="str">
        <f aca="false">IF('con precio'!F139="","",'con precio'!F139)</f>
        <v/>
      </c>
      <c r="E140" s="0" t="str">
        <f aca="false">IF('con precio'!B139="","",'con precio'!B139)</f>
        <v>Condominio Brisas del Norte.</v>
      </c>
      <c r="F140" s="1" t="s">
        <v>6213</v>
      </c>
      <c r="G140" s="0" t="n">
        <v>450</v>
      </c>
      <c r="H140" s="0" t="str">
        <f aca="false">IF('con precio'!D139="Flete","FLE",IF('con precio'!D139="Normal","NOR",IF('con precio'!D139="RRPP","RRP",IF('con precio'!D139="FB Ads","FBA",IF('con precio'!D139="Google Ads","GOA",IF('con precio'!D139="Combo","COM",IF('con precio'!D139="Market Place","MKP", "OTR")))))))</f>
        <v>NOR</v>
      </c>
      <c r="I140" s="0" t="str">
        <f aca="false">LEFT('con precio'!M139,10)</f>
        <v>-17.702506</v>
      </c>
      <c r="J140" s="122" t="str">
        <f aca="false">RIGHT('con precio'!M139,10)</f>
        <v>-63.180073</v>
      </c>
      <c r="K140" s="0" t="s">
        <v>7429</v>
      </c>
      <c r="L140" s="175" t="n">
        <f aca="false">'con precio'!A139+'con precio'!K139</f>
        <v>44004.6986111111</v>
      </c>
      <c r="N140" s="174"/>
      <c r="O140" s="167"/>
    </row>
    <row r="141" customFormat="false" ht="13.8" hidden="false" customHeight="false" outlineLevel="0" collapsed="false">
      <c r="A141" s="0" t="n">
        <f aca="false">+A140+1</f>
        <v>140</v>
      </c>
      <c r="B141" s="0" t="str">
        <f aca="false">IF(LEN('con precio'!E140)=8,'con precio'!E140,IF(LEN('con precio'!E140)&gt;=17,LEFT('con precio'!E140,8),""))</f>
        <v/>
      </c>
      <c r="C141" s="122" t="str">
        <f aca="false">IF(LEN('con precio'!E140)&gt;=17,RIGHT('con precio'!E140,8),"")</f>
        <v/>
      </c>
      <c r="D141" s="0" t="str">
        <f aca="false">IF('con precio'!F140="","",'con precio'!F140)</f>
        <v/>
      </c>
      <c r="E141" s="0" t="str">
        <f aca="false">IF('con precio'!B140="","",'con precio'!B140)</f>
        <v>Moscú y 7mo anillo. Por el Mercado La Cuchilla</v>
      </c>
      <c r="F141" s="1" t="s">
        <v>6214</v>
      </c>
      <c r="G141" s="0" t="n">
        <v>400</v>
      </c>
      <c r="H141" s="0" t="str">
        <f aca="false">IF('con precio'!D140="Flete","FLE",IF('con precio'!D140="Normal","NOR",IF('con precio'!D140="RRPP","RRP",IF('con precio'!D140="FB Ads","FBA",IF('con precio'!D140="Google Ads","GOA",IF('con precio'!D140="Combo","COM",IF('con precio'!D140="Market Place","MKP", "OTR")))))))</f>
        <v>NOR</v>
      </c>
      <c r="I141" s="0" t="str">
        <f aca="false">LEFT('con precio'!M140,10)</f>
        <v>-17.844476</v>
      </c>
      <c r="J141" s="122" t="str">
        <f aca="false">RIGHT('con precio'!M140,10)</f>
        <v>-63.214337</v>
      </c>
      <c r="K141" s="0" t="s">
        <v>7429</v>
      </c>
      <c r="L141" s="175" t="n">
        <f aca="false">'con precio'!A140+'con precio'!K140</f>
        <v>44004.8131944444</v>
      </c>
      <c r="N141" s="174"/>
      <c r="O141" s="167"/>
    </row>
    <row r="142" customFormat="false" ht="13.8" hidden="false" customHeight="false" outlineLevel="0" collapsed="false">
      <c r="A142" s="0" t="n">
        <f aca="false">+A141+1</f>
        <v>141</v>
      </c>
      <c r="B142" s="0" t="str">
        <f aca="false">IF(LEN('con precio'!E141)=8,'con precio'!E141,IF(LEN('con precio'!E141)&gt;=17,LEFT('con precio'!E141,8),""))</f>
        <v/>
      </c>
      <c r="C142" s="122" t="str">
        <f aca="false">IF(LEN('con precio'!E141)&gt;=17,RIGHT('con precio'!E141,8),"")</f>
        <v/>
      </c>
      <c r="D142" s="0" t="str">
        <f aca="false">IF('con precio'!F141="","",'con precio'!F141)</f>
        <v/>
      </c>
      <c r="E142" s="0" t="str">
        <f aca="false">IF('con precio'!B141="","",'con precio'!B141)</f>
        <v>El Retoño.</v>
      </c>
      <c r="F142" s="1" t="s">
        <v>6215</v>
      </c>
      <c r="G142" s="0" t="n">
        <v>300</v>
      </c>
      <c r="H142" s="0" t="str">
        <f aca="false">IF('con precio'!D141="Flete","FLE",IF('con precio'!D141="Normal","NOR",IF('con precio'!D141="RRPP","RRP",IF('con precio'!D141="FB Ads","FBA",IF('con precio'!D141="Google Ads","GOA",IF('con precio'!D141="Combo","COM",IF('con precio'!D141="Market Place","MKP", "OTR")))))))</f>
        <v>FLE</v>
      </c>
      <c r="I142" s="0" t="str">
        <f aca="false">LEFT('con precio'!M141,10)</f>
        <v>-17.740059</v>
      </c>
      <c r="J142" s="122" t="str">
        <f aca="false">RIGHT('con precio'!M141,10)</f>
        <v>-63.075326</v>
      </c>
      <c r="K142" s="0" t="s">
        <v>7429</v>
      </c>
      <c r="L142" s="175" t="n">
        <f aca="false">'con precio'!A141+'con precio'!K141</f>
        <v>44005.4715277778</v>
      </c>
      <c r="N142" s="174"/>
      <c r="O142" s="167"/>
    </row>
    <row r="143" customFormat="false" ht="13.8" hidden="false" customHeight="false" outlineLevel="0" collapsed="false">
      <c r="A143" s="0" t="n">
        <f aca="false">+A142+1</f>
        <v>142</v>
      </c>
      <c r="B143" s="0" t="str">
        <f aca="false">IF(LEN('con precio'!E142)=8,'con precio'!E142,IF(LEN('con precio'!E142)&gt;=17,LEFT('con precio'!E142,8),""))</f>
        <v/>
      </c>
      <c r="C143" s="122" t="str">
        <f aca="false">IF(LEN('con precio'!E142)&gt;=17,RIGHT('con precio'!E142,8),"")</f>
        <v/>
      </c>
      <c r="D143" s="0" t="str">
        <f aca="false">IF('con precio'!F142="","",'con precio'!F142)</f>
        <v/>
      </c>
      <c r="E143" s="0" t="str">
        <f aca="false">IF('con precio'!B142="","",'con precio'!B142)</f>
        <v>Barrio el Bibosi.</v>
      </c>
      <c r="F143" s="1" t="s">
        <v>6216</v>
      </c>
      <c r="G143" s="0" t="n">
        <v>300</v>
      </c>
      <c r="H143" s="0" t="str">
        <f aca="false">IF('con precio'!D142="Flete","FLE",IF('con precio'!D142="Normal","NOR",IF('con precio'!D142="RRPP","RRP",IF('con precio'!D142="FB Ads","FBA",IF('con precio'!D142="Google Ads","GOA",IF('con precio'!D142="Combo","COM",IF('con precio'!D142="Market Place","MKP", "OTR")))))))</f>
        <v>FLE</v>
      </c>
      <c r="I143" s="0" t="str">
        <f aca="false">LEFT('con precio'!M142,10)</f>
        <v>-17.726353</v>
      </c>
      <c r="J143" s="122" t="str">
        <f aca="false">RIGHT('con precio'!M142,10)</f>
        <v>-63.112170</v>
      </c>
      <c r="K143" s="0" t="s">
        <v>7429</v>
      </c>
      <c r="L143" s="175" t="n">
        <f aca="false">'con precio'!A142+'con precio'!K142</f>
        <v>44005.6944444445</v>
      </c>
      <c r="N143" s="174"/>
      <c r="O143" s="167"/>
    </row>
    <row r="144" customFormat="false" ht="13.8" hidden="false" customHeight="false" outlineLevel="0" collapsed="false">
      <c r="A144" s="0" t="n">
        <f aca="false">+A143+1</f>
        <v>143</v>
      </c>
      <c r="B144" s="0" t="str">
        <f aca="false">IF(LEN('con precio'!E143)=8,'con precio'!E143,IF(LEN('con precio'!E143)&gt;=17,LEFT('con precio'!E143,8),""))</f>
        <v/>
      </c>
      <c r="C144" s="122" t="str">
        <f aca="false">IF(LEN('con precio'!E143)&gt;=17,RIGHT('con precio'!E143,8),"")</f>
        <v/>
      </c>
      <c r="D144" s="0" t="str">
        <f aca="false">IF('con precio'!F143="","",'con precio'!F143)</f>
        <v/>
      </c>
      <c r="E144" s="0" t="str">
        <f aca="false">IF('con precio'!B143="","",'con precio'!B143)</f>
        <v>Barrio 4 de febrero/ Guapilo.</v>
      </c>
      <c r="F144" s="1" t="s">
        <v>6217</v>
      </c>
      <c r="G144" s="0" t="n">
        <v>300</v>
      </c>
      <c r="H144" s="0" t="str">
        <f aca="false">IF('con precio'!D143="Flete","FLE",IF('con precio'!D143="Normal","NOR",IF('con precio'!D143="RRPP","RRP",IF('con precio'!D143="FB Ads","FBA",IF('con precio'!D143="Google Ads","GOA",IF('con precio'!D143="Combo","COM",IF('con precio'!D143="Market Place","MKP", "OTR")))))))</f>
        <v>FLE</v>
      </c>
      <c r="I144" s="0" t="str">
        <f aca="false">LEFT('con precio'!M143,10)</f>
        <v>-17.779480</v>
      </c>
      <c r="J144" s="122" t="str">
        <f aca="false">RIGHT('con precio'!M143,10)</f>
        <v>-63.104264</v>
      </c>
      <c r="K144" s="0" t="s">
        <v>7429</v>
      </c>
      <c r="L144" s="175" t="n">
        <f aca="false">'con precio'!A143+'con precio'!K143</f>
        <v>44005.7534722222</v>
      </c>
      <c r="N144" s="174"/>
      <c r="O144" s="167"/>
    </row>
    <row r="145" customFormat="false" ht="13.8" hidden="false" customHeight="false" outlineLevel="0" collapsed="false">
      <c r="A145" s="0" t="n">
        <f aca="false">+A144+1</f>
        <v>144</v>
      </c>
      <c r="B145" s="0" t="str">
        <f aca="false">IF(LEN('con precio'!E144)=8,'con precio'!E144,IF(LEN('con precio'!E144)&gt;=17,LEFT('con precio'!E144,8),""))</f>
        <v>73604217</v>
      </c>
      <c r="C145" s="122" t="str">
        <f aca="false">IF(LEN('con precio'!E144)&gt;=17,RIGHT('con precio'!E144,8),"")</f>
        <v/>
      </c>
      <c r="D145" s="0" t="str">
        <f aca="false">IF('con precio'!F144="","",'con precio'!F144)</f>
        <v>Teresa</v>
      </c>
      <c r="E145" s="0" t="str">
        <f aca="false">IF('con precio'!B144="","",'con precio'!B144)</f>
        <v>Teresa. Barrio España La Pampa.</v>
      </c>
      <c r="F145" s="1" t="s">
        <v>6218</v>
      </c>
      <c r="G145" s="0" t="n">
        <v>300</v>
      </c>
      <c r="H145" s="0" t="str">
        <f aca="false">IF('con precio'!D144="Flete","FLE",IF('con precio'!D144="Normal","NOR",IF('con precio'!D144="RRPP","RRP",IF('con precio'!D144="FB Ads","FBA",IF('con precio'!D144="Google Ads","GOA",IF('con precio'!D144="Combo","COM",IF('con precio'!D144="Market Place","MKP", "OTR")))))))</f>
        <v>GOA</v>
      </c>
      <c r="I145" s="0" t="str">
        <f aca="false">LEFT('con precio'!M144,10)</f>
        <v>-17.776162</v>
      </c>
      <c r="J145" s="122" t="str">
        <f aca="false">RIGHT('con precio'!M144,10)</f>
        <v>-63.115102</v>
      </c>
      <c r="K145" s="0" t="s">
        <v>7429</v>
      </c>
      <c r="L145" s="175" t="n">
        <f aca="false">'con precio'!A144+'con precio'!K144</f>
        <v>44005.7819444445</v>
      </c>
      <c r="N145" s="174"/>
      <c r="O145" s="167"/>
    </row>
    <row r="146" customFormat="false" ht="13.8" hidden="false" customHeight="false" outlineLevel="0" collapsed="false">
      <c r="A146" s="0" t="n">
        <f aca="false">+A145+1</f>
        <v>145</v>
      </c>
      <c r="B146" s="0" t="str">
        <f aca="false">IF(LEN('con precio'!E145)=8,'con precio'!E145,IF(LEN('con precio'!E145)&gt;=17,LEFT('con precio'!E145,8),""))</f>
        <v/>
      </c>
      <c r="C146" s="122" t="str">
        <f aca="false">IF(LEN('con precio'!E145)&gt;=17,RIGHT('con precio'!E145,8),"")</f>
        <v/>
      </c>
      <c r="D146" s="0" t="str">
        <f aca="false">IF('con precio'!F145="","",'con precio'!F145)</f>
        <v/>
      </c>
      <c r="E146" s="0" t="str">
        <f aca="false">IF('con precio'!B145="","",'con precio'!B145)</f>
        <v>Condominio Patujú</v>
      </c>
      <c r="F146" s="1" t="s">
        <v>6219</v>
      </c>
      <c r="G146" s="0" t="n">
        <v>350</v>
      </c>
      <c r="H146" s="0" t="str">
        <f aca="false">IF('con precio'!D145="Flete","FLE",IF('con precio'!D145="Normal","NOR",IF('con precio'!D145="RRPP","RRP",IF('con precio'!D145="FB Ads","FBA",IF('con precio'!D145="Google Ads","GOA",IF('con precio'!D145="Combo","COM",IF('con precio'!D145="Market Place","MKP", "OTR")))))))</f>
        <v>NOR</v>
      </c>
      <c r="I146" s="0" t="str">
        <f aca="false">LEFT('con precio'!M145,10)</f>
        <v>-17.771328</v>
      </c>
      <c r="J146" s="122" t="str">
        <f aca="false">RIGHT('con precio'!M145,10)</f>
        <v>-63.052583</v>
      </c>
      <c r="K146" s="0" t="s">
        <v>7429</v>
      </c>
      <c r="L146" s="175" t="n">
        <f aca="false">'con precio'!A145+'con precio'!K145</f>
        <v>44005.5194444444</v>
      </c>
      <c r="N146" s="174"/>
      <c r="O146" s="167"/>
    </row>
    <row r="147" customFormat="false" ht="13.8" hidden="false" customHeight="false" outlineLevel="0" collapsed="false">
      <c r="A147" s="0" t="n">
        <f aca="false">+A146+1</f>
        <v>146</v>
      </c>
      <c r="B147" s="0" t="str">
        <f aca="false">IF(LEN('con precio'!E146)=8,'con precio'!E146,IF(LEN('con precio'!E146)&gt;=17,LEFT('con precio'!E146,8),""))</f>
        <v/>
      </c>
      <c r="C147" s="122" t="str">
        <f aca="false">IF(LEN('con precio'!E146)&gt;=17,RIGHT('con precio'!E146,8),"")</f>
        <v/>
      </c>
      <c r="D147" s="0" t="str">
        <f aca="false">IF('con precio'!F146="","",'con precio'!F146)</f>
        <v/>
      </c>
      <c r="E147" s="0" t="str">
        <f aca="false">IF('con precio'!B146="","",'con precio'!B146)</f>
        <v>Cotoca. Calle Remanso.</v>
      </c>
      <c r="F147" s="1" t="s">
        <v>6220</v>
      </c>
      <c r="G147" s="0" t="n">
        <v>450</v>
      </c>
      <c r="H147" s="0" t="str">
        <f aca="false">IF('con precio'!D146="Flete","FLE",IF('con precio'!D146="Normal","NOR",IF('con precio'!D146="RRPP","RRP",IF('con precio'!D146="FB Ads","FBA",IF('con precio'!D146="Google Ads","GOA",IF('con precio'!D146="Combo","COM",IF('con precio'!D146="Market Place","MKP", "OTR")))))))</f>
        <v>NOR</v>
      </c>
      <c r="I147" s="0" t="str">
        <f aca="false">LEFT('con precio'!M146,10)</f>
        <v>-17.757479</v>
      </c>
      <c r="J147" s="122" t="str">
        <f aca="false">RIGHT('con precio'!M146,10)</f>
        <v>-62.991545</v>
      </c>
      <c r="K147" s="0" t="s">
        <v>7429</v>
      </c>
      <c r="L147" s="175" t="n">
        <f aca="false">'con precio'!A146+'con precio'!K146</f>
        <v>44005.6020833333</v>
      </c>
      <c r="N147" s="174"/>
      <c r="O147" s="167"/>
    </row>
    <row r="148" customFormat="false" ht="13.8" hidden="false" customHeight="false" outlineLevel="0" collapsed="false">
      <c r="A148" s="0" t="n">
        <f aca="false">+A147+1</f>
        <v>147</v>
      </c>
      <c r="B148" s="0" t="str">
        <f aca="false">IF(LEN('con precio'!E147)=8,'con precio'!E147,IF(LEN('con precio'!E147)&gt;=17,LEFT('con precio'!E147,8),""))</f>
        <v/>
      </c>
      <c r="C148" s="122" t="str">
        <f aca="false">IF(LEN('con precio'!E147)&gt;=17,RIGHT('con precio'!E147,8),"")</f>
        <v/>
      </c>
      <c r="D148" s="0" t="str">
        <f aca="false">IF('con precio'!F147="","",'con precio'!F147)</f>
        <v/>
      </c>
      <c r="E148" s="0" t="str">
        <f aca="false">IF('con precio'!B147="","",'con precio'!B147)</f>
        <v>El Balcón 2</v>
      </c>
      <c r="F148" s="1" t="s">
        <v>6221</v>
      </c>
      <c r="G148" s="0" t="n">
        <v>300</v>
      </c>
      <c r="H148" s="0" t="str">
        <f aca="false">IF('con precio'!D147="Flete","FLE",IF('con precio'!D147="Normal","NOR",IF('con precio'!D147="RRPP","RRP",IF('con precio'!D147="FB Ads","FBA",IF('con precio'!D147="Google Ads","GOA",IF('con precio'!D147="Combo","COM",IF('con precio'!D147="Market Place","MKP", "OTR")))))))</f>
        <v>FLE</v>
      </c>
      <c r="I148" s="0" t="str">
        <f aca="false">LEFT('con precio'!M147,10)</f>
        <v>-17.874753</v>
      </c>
      <c r="J148" s="122" t="str">
        <f aca="false">RIGHT('con precio'!M147,10)</f>
        <v>-63.243597</v>
      </c>
      <c r="K148" s="0" t="s">
        <v>7429</v>
      </c>
      <c r="L148" s="175" t="n">
        <f aca="false">'con precio'!A147+'con precio'!K147</f>
        <v>44006.6069444444</v>
      </c>
      <c r="N148" s="174"/>
      <c r="O148" s="167"/>
    </row>
    <row r="149" customFormat="false" ht="13.8" hidden="false" customHeight="false" outlineLevel="0" collapsed="false">
      <c r="A149" s="0" t="n">
        <f aca="false">+A148+1</f>
        <v>148</v>
      </c>
      <c r="B149" s="0" t="str">
        <f aca="false">IF(LEN('con precio'!E148)=8,'con precio'!E148,IF(LEN('con precio'!E148)&gt;=17,LEFT('con precio'!E148,8),""))</f>
        <v/>
      </c>
      <c r="C149" s="122" t="str">
        <f aca="false">IF(LEN('con precio'!E148)&gt;=17,RIGHT('con precio'!E148,8),"")</f>
        <v/>
      </c>
      <c r="D149" s="0" t="str">
        <f aca="false">IF('con precio'!F148="","",'con precio'!F148)</f>
        <v/>
      </c>
      <c r="E149" s="0" t="str">
        <f aca="false">IF('con precio'!B148="","",'con precio'!B148)</f>
        <v>Valparaíso. por El Balcón</v>
      </c>
      <c r="F149" s="1" t="s">
        <v>6222</v>
      </c>
      <c r="G149" s="0" t="n">
        <v>300</v>
      </c>
      <c r="H149" s="0" t="str">
        <f aca="false">IF('con precio'!D148="Flete","FLE",IF('con precio'!D148="Normal","NOR",IF('con precio'!D148="RRPP","RRP",IF('con precio'!D148="FB Ads","FBA",IF('con precio'!D148="Google Ads","GOA",IF('con precio'!D148="Combo","COM",IF('con precio'!D148="Market Place","MKP", "OTR")))))))</f>
        <v>FLE</v>
      </c>
      <c r="I149" s="0" t="str">
        <f aca="false">LEFT('con precio'!M148,10)</f>
        <v>-17.880792</v>
      </c>
      <c r="J149" s="122" t="str">
        <f aca="false">RIGHT('con precio'!M148,10)</f>
        <v>-63.231667</v>
      </c>
      <c r="K149" s="0" t="s">
        <v>7429</v>
      </c>
      <c r="L149" s="175" t="n">
        <f aca="false">'con precio'!A148+'con precio'!K148</f>
        <v>44006.6423611111</v>
      </c>
      <c r="N149" s="174"/>
      <c r="O149" s="167"/>
    </row>
    <row r="150" customFormat="false" ht="13.8" hidden="false" customHeight="false" outlineLevel="0" collapsed="false">
      <c r="A150" s="0" t="n">
        <f aca="false">+A149+1</f>
        <v>149</v>
      </c>
      <c r="B150" s="0" t="str">
        <f aca="false">IF(LEN('con precio'!E149)=8,'con precio'!E149,IF(LEN('con precio'!E149)&gt;=17,LEFT('con precio'!E149,8),""))</f>
        <v>60975956</v>
      </c>
      <c r="C150" s="122" t="str">
        <f aca="false">IF(LEN('con precio'!E149)&gt;=17,RIGHT('con precio'!E149,8),"")</f>
        <v/>
      </c>
      <c r="D150" s="0" t="str">
        <f aca="false">IF('con precio'!F149="","",'con precio'!F149)</f>
        <v>Osman Soria</v>
      </c>
      <c r="E150" s="0" t="str">
        <f aca="false">IF('con precio'!B149="","",'con precio'!B149)</f>
        <v>Osman Soria. Cupesí Terrado (i)</v>
      </c>
      <c r="F150" s="1" t="s">
        <v>6223</v>
      </c>
      <c r="G150" s="0" t="n">
        <v>400</v>
      </c>
      <c r="H150" s="0" t="str">
        <f aca="false">IF('con precio'!D149="Flete","FLE",IF('con precio'!D149="Normal","NOR",IF('con precio'!D149="RRPP","RRP",IF('con precio'!D149="FB Ads","FBA",IF('con precio'!D149="Google Ads","GOA",IF('con precio'!D149="Combo","COM",IF('con precio'!D149="Market Place","MKP", "OTR")))))))</f>
        <v>GOA</v>
      </c>
      <c r="I150" s="0" t="str">
        <f aca="false">LEFT('con precio'!M149,10)</f>
        <v>-17.819298</v>
      </c>
      <c r="J150" s="122" t="str">
        <f aca="false">RIGHT('con precio'!M149,10)</f>
        <v>-63.101672</v>
      </c>
      <c r="K150" s="0" t="s">
        <v>7429</v>
      </c>
      <c r="L150" s="175" t="n">
        <f aca="false">'con precio'!A149+'con precio'!K149</f>
        <v>44006.7854166667</v>
      </c>
      <c r="N150" s="174"/>
      <c r="O150" s="167"/>
    </row>
    <row r="151" customFormat="false" ht="13.8" hidden="false" customHeight="false" outlineLevel="0" collapsed="false">
      <c r="A151" s="0" t="n">
        <f aca="false">+A150+1</f>
        <v>150</v>
      </c>
      <c r="B151" s="0" t="str">
        <f aca="false">IF(LEN('con precio'!E150)=8,'con precio'!E150,IF(LEN('con precio'!E150)&gt;=17,LEFT('con precio'!E150,8),""))</f>
        <v>60039177</v>
      </c>
      <c r="C151" s="122" t="str">
        <f aca="false">IF(LEN('con precio'!E150)&gt;=17,RIGHT('con precio'!E150,8),"")</f>
        <v/>
      </c>
      <c r="D151" s="0" t="str">
        <f aca="false">IF('con precio'!F150="","",'con precio'!F150)</f>
        <v>Daniela</v>
      </c>
      <c r="E151" s="0" t="str">
        <f aca="false">IF('con precio'!B150="","",'con precio'!B150)</f>
        <v>Daniela. Ave 2 de Agosto</v>
      </c>
      <c r="F151" s="1" t="s">
        <v>6224</v>
      </c>
      <c r="G151" s="0" t="n">
        <v>300</v>
      </c>
      <c r="H151" s="0" t="str">
        <f aca="false">IF('con precio'!D150="Flete","FLE",IF('con precio'!D150="Normal","NOR",IF('con precio'!D150="RRPP","RRP",IF('con precio'!D150="FB Ads","FBA",IF('con precio'!D150="Google Ads","GOA",IF('con precio'!D150="Combo","COM",IF('con precio'!D150="Market Place","MKP", "OTR")))))))</f>
        <v>GOA</v>
      </c>
      <c r="I151" s="0" t="str">
        <f aca="false">LEFT('con precio'!M150,10)</f>
        <v>-17.725664</v>
      </c>
      <c r="J151" s="122" t="str">
        <f aca="false">RIGHT('con precio'!M150,10)</f>
        <v>-63.138710</v>
      </c>
      <c r="K151" s="0" t="s">
        <v>7429</v>
      </c>
      <c r="L151" s="175" t="n">
        <f aca="false">'con precio'!A150+'con precio'!K150</f>
        <v>44006.8625</v>
      </c>
      <c r="N151" s="174"/>
      <c r="O151" s="167"/>
    </row>
    <row r="152" customFormat="false" ht="13.8" hidden="false" customHeight="false" outlineLevel="0" collapsed="false">
      <c r="A152" s="0" t="n">
        <f aca="false">+A151+1</f>
        <v>151</v>
      </c>
      <c r="B152" s="0" t="str">
        <f aca="false">IF(LEN('con precio'!E151)=8,'con precio'!E151,IF(LEN('con precio'!E151)&gt;=17,LEFT('con precio'!E151,8),""))</f>
        <v>61329193</v>
      </c>
      <c r="C152" s="122" t="str">
        <f aca="false">IF(LEN('con precio'!E151)&gt;=17,RIGHT('con precio'!E151,8),"")</f>
        <v/>
      </c>
      <c r="D152" s="0" t="str">
        <f aca="false">IF('con precio'!F151="","",'con precio'!F151)</f>
        <v>Daniel Jiménez</v>
      </c>
      <c r="E152" s="0" t="str">
        <f aca="false">IF('con precio'!B151="","",'con precio'!B151)</f>
        <v>Daniel Jiménez. Atendido con Hyno</v>
      </c>
      <c r="F152" s="1" t="s">
        <v>6225</v>
      </c>
      <c r="G152" s="0" t="n">
        <v>350</v>
      </c>
      <c r="H152" s="0" t="str">
        <f aca="false">IF('con precio'!D151="Flete","FLE",IF('con precio'!D151="Normal","NOR",IF('con precio'!D151="RRPP","RRP",IF('con precio'!D151="FB Ads","FBA",IF('con precio'!D151="Google Ads","GOA",IF('con precio'!D151="Combo","COM",IF('con precio'!D151="Market Place","MKP", "OTR")))))))</f>
        <v>GOA</v>
      </c>
      <c r="I152" s="0" t="str">
        <f aca="false">LEFT('con precio'!M151,10)</f>
        <v>-17.716476</v>
      </c>
      <c r="J152" s="122" t="str">
        <f aca="false">RIGHT('con precio'!M151,10)</f>
        <v>-63.153034</v>
      </c>
      <c r="K152" s="0" t="s">
        <v>7429</v>
      </c>
      <c r="L152" s="175" t="n">
        <f aca="false">'con precio'!A151+'con precio'!K151</f>
        <v>44006.9388888889</v>
      </c>
      <c r="N152" s="174"/>
      <c r="O152" s="167"/>
    </row>
    <row r="153" customFormat="false" ht="13.8" hidden="false" customHeight="false" outlineLevel="0" collapsed="false">
      <c r="A153" s="0" t="n">
        <f aca="false">+A152+1</f>
        <v>152</v>
      </c>
      <c r="B153" s="0" t="str">
        <f aca="false">IF(LEN('con precio'!E152)=8,'con precio'!E152,IF(LEN('con precio'!E152)&gt;=17,LEFT('con precio'!E152,8),""))</f>
        <v/>
      </c>
      <c r="C153" s="122" t="str">
        <f aca="false">IF(LEN('con precio'!E152)&gt;=17,RIGHT('con precio'!E152,8),"")</f>
        <v/>
      </c>
      <c r="D153" s="0" t="str">
        <f aca="false">IF('con precio'!F152="","",'con precio'!F152)</f>
        <v/>
      </c>
      <c r="E153" s="0" t="str">
        <f aca="false">IF('con precio'!B152="","",'con precio'!B152)</f>
        <v>Av. Moscú / Barrio El Carmen </v>
      </c>
      <c r="F153" s="1" t="s">
        <v>6226</v>
      </c>
      <c r="G153" s="0" t="n">
        <v>350</v>
      </c>
      <c r="H153" s="0" t="str">
        <f aca="false">IF('con precio'!D152="Flete","FLE",IF('con precio'!D152="Normal","NOR",IF('con precio'!D152="RRPP","RRP",IF('con precio'!D152="FB Ads","FBA",IF('con precio'!D152="Google Ads","GOA",IF('con precio'!D152="Combo","COM",IF('con precio'!D152="Market Place","MKP", "OTR")))))))</f>
        <v>NOR</v>
      </c>
      <c r="I153" s="0" t="str">
        <f aca="false">LEFT('con precio'!M152,10)</f>
        <v>-17.844550</v>
      </c>
      <c r="J153" s="122" t="str">
        <f aca="false">RIGHT('con precio'!M152,10)</f>
        <v>-63.215417</v>
      </c>
      <c r="K153" s="0" t="s">
        <v>7429</v>
      </c>
      <c r="L153" s="175" t="n">
        <f aca="false">'con precio'!A152+'con precio'!K152</f>
        <v>44006.5611111111</v>
      </c>
      <c r="N153" s="174"/>
      <c r="O153" s="167"/>
    </row>
    <row r="154" customFormat="false" ht="13.8" hidden="false" customHeight="false" outlineLevel="0" collapsed="false">
      <c r="A154" s="0" t="n">
        <f aca="false">+A153+1</f>
        <v>153</v>
      </c>
      <c r="B154" s="0" t="str">
        <f aca="false">IF(LEN('con precio'!E153)=8,'con precio'!E153,IF(LEN('con precio'!E153)&gt;=17,LEFT('con precio'!E153,8),""))</f>
        <v/>
      </c>
      <c r="C154" s="122" t="str">
        <f aca="false">IF(LEN('con precio'!E153)&gt;=17,RIGHT('con precio'!E153,8),"")</f>
        <v/>
      </c>
      <c r="D154" s="0" t="str">
        <f aca="false">IF('con precio'!F153="","",'con precio'!F153)</f>
        <v/>
      </c>
      <c r="E154" s="0" t="str">
        <f aca="false">IF('con precio'!B153="","",'con precio'!B153)</f>
        <v>Almería</v>
      </c>
      <c r="F154" s="1" t="s">
        <v>6227</v>
      </c>
      <c r="G154" s="0" t="n">
        <v>450</v>
      </c>
      <c r="H154" s="0" t="str">
        <f aca="false">IF('con precio'!D153="Flete","FLE",IF('con precio'!D153="Normal","NOR",IF('con precio'!D153="RRPP","RRP",IF('con precio'!D153="FB Ads","FBA",IF('con precio'!D153="Google Ads","GOA",IF('con precio'!D153="Combo","COM",IF('con precio'!D153="Market Place","MKP", "OTR")))))))</f>
        <v>NOR</v>
      </c>
      <c r="I154" s="0" t="str">
        <f aca="false">LEFT('con precio'!M153,10)</f>
        <v>-17.710548</v>
      </c>
      <c r="J154" s="122" t="str">
        <f aca="false">RIGHT('con precio'!M153,10)</f>
        <v>-63.150451</v>
      </c>
      <c r="K154" s="0" t="s">
        <v>7429</v>
      </c>
      <c r="L154" s="175" t="n">
        <f aca="false">'con precio'!A153+'con precio'!K153</f>
        <v>44006.8944444444</v>
      </c>
      <c r="N154" s="174"/>
      <c r="O154" s="167"/>
    </row>
    <row r="155" customFormat="false" ht="13.8" hidden="false" customHeight="false" outlineLevel="0" collapsed="false">
      <c r="A155" s="0" t="n">
        <f aca="false">+A154+1</f>
        <v>154</v>
      </c>
      <c r="B155" s="0" t="str">
        <f aca="false">IF(LEN('con precio'!E154)=8,'con precio'!E154,IF(LEN('con precio'!E154)&gt;=17,LEFT('con precio'!E154,8),""))</f>
        <v/>
      </c>
      <c r="C155" s="122" t="str">
        <f aca="false">IF(LEN('con precio'!E154)&gt;=17,RIGHT('con precio'!E154,8),"")</f>
        <v/>
      </c>
      <c r="D155" s="0" t="str">
        <f aca="false">IF('con precio'!F154="","",'con precio'!F154)</f>
        <v/>
      </c>
      <c r="E155" s="0" t="str">
        <f aca="false">IF('con precio'!B154="","",'con precio'!B154)</f>
        <v>8vo anillo y Doble Vía La Guardia</v>
      </c>
      <c r="F155" s="1" t="s">
        <v>6228</v>
      </c>
      <c r="G155" s="0" t="n">
        <v>300</v>
      </c>
      <c r="H155" s="0" t="str">
        <f aca="false">IF('con precio'!D154="Flete","FLE",IF('con precio'!D154="Normal","NOR",IF('con precio'!D154="RRPP","RRP",IF('con precio'!D154="FB Ads","FBA",IF('con precio'!D154="Google Ads","GOA",IF('con precio'!D154="Combo","COM",IF('con precio'!D154="Market Place","MKP", "OTR")))))))</f>
        <v>FLE</v>
      </c>
      <c r="I155" s="0" t="str">
        <f aca="false">LEFT('con precio'!M154,10)</f>
        <v>-17.838769</v>
      </c>
      <c r="J155" s="122" t="str">
        <f aca="false">RIGHT('con precio'!M154,10)</f>
        <v>-63.236802</v>
      </c>
      <c r="K155" s="0" t="s">
        <v>7429</v>
      </c>
      <c r="L155" s="175" t="n">
        <f aca="false">'con precio'!A154+'con precio'!K154</f>
        <v>44007.4354166667</v>
      </c>
      <c r="N155" s="174"/>
      <c r="O155" s="167"/>
    </row>
    <row r="156" customFormat="false" ht="13.8" hidden="false" customHeight="false" outlineLevel="0" collapsed="false">
      <c r="A156" s="0" t="n">
        <f aca="false">+A155+1</f>
        <v>155</v>
      </c>
      <c r="B156" s="0" t="str">
        <f aca="false">IF(LEN('con precio'!E155)=8,'con precio'!E155,IF(LEN('con precio'!E155)&gt;=17,LEFT('con precio'!E155,8),""))</f>
        <v/>
      </c>
      <c r="C156" s="122" t="str">
        <f aca="false">IF(LEN('con precio'!E155)&gt;=17,RIGHT('con precio'!E155,8),"")</f>
        <v/>
      </c>
      <c r="D156" s="0" t="str">
        <f aca="false">IF('con precio'!F155="","",'con precio'!F155)</f>
        <v/>
      </c>
      <c r="E156" s="0" t="str">
        <f aca="false">IF('con precio'!B155="","",'con precio'!B155)</f>
        <v>Bajío del Oriente, Calle Nueva Esperanza. Km 8 Doble Vïa La Guardia.</v>
      </c>
      <c r="F156" s="1" t="s">
        <v>6229</v>
      </c>
      <c r="G156" s="0" t="n">
        <v>300</v>
      </c>
      <c r="H156" s="0" t="str">
        <f aca="false">IF('con precio'!D155="Flete","FLE",IF('con precio'!D155="Normal","NOR",IF('con precio'!D155="RRPP","RRP",IF('con precio'!D155="FB Ads","FBA",IF('con precio'!D155="Google Ads","GOA",IF('con precio'!D155="Combo","COM",IF('con precio'!D155="Market Place","MKP", "OTR")))))))</f>
        <v>FLE</v>
      </c>
      <c r="I156" s="0" t="str">
        <f aca="false">LEFT('con precio'!M155,10)</f>
        <v>-17.824526</v>
      </c>
      <c r="J156" s="122" t="str">
        <f aca="false">RIGHT('con precio'!M155,10)</f>
        <v>-63.242911</v>
      </c>
      <c r="K156" s="0" t="s">
        <v>7429</v>
      </c>
      <c r="L156" s="175" t="n">
        <f aca="false">'con precio'!A155+'con precio'!K155</f>
        <v>44007.6569444445</v>
      </c>
      <c r="N156" s="174"/>
      <c r="O156" s="167"/>
    </row>
    <row r="157" customFormat="false" ht="13.8" hidden="false" customHeight="false" outlineLevel="0" collapsed="false">
      <c r="A157" s="0" t="n">
        <f aca="false">+A156+1</f>
        <v>156</v>
      </c>
      <c r="B157" s="0" t="str">
        <f aca="false">IF(LEN('con precio'!E156)=8,'con precio'!E156,IF(LEN('con precio'!E156)&gt;=17,LEFT('con precio'!E156,8),""))</f>
        <v/>
      </c>
      <c r="C157" s="122" t="str">
        <f aca="false">IF(LEN('con precio'!E156)&gt;=17,RIGHT('con precio'!E156,8),"")</f>
        <v/>
      </c>
      <c r="D157" s="0" t="str">
        <f aca="false">IF('con precio'!F156="","",'con precio'!F156)</f>
        <v>Clínica Medicmel</v>
      </c>
      <c r="E157" s="0" t="str">
        <f aca="false">IF('con precio'!B156="","",'con precio'!B156)</f>
        <v>Clínica Medicmel</v>
      </c>
      <c r="F157" s="1" t="s">
        <v>6107</v>
      </c>
      <c r="G157" s="0" t="n">
        <v>400</v>
      </c>
      <c r="H157" s="0" t="str">
        <f aca="false">IF('con precio'!D156="Flete","FLE",IF('con precio'!D156="Normal","NOR",IF('con precio'!D156="RRPP","RRP",IF('con precio'!D156="FB Ads","FBA",IF('con precio'!D156="Google Ads","GOA",IF('con precio'!D156="Combo","COM",IF('con precio'!D156="Market Place","MKP", "OTR")))))))</f>
        <v>NOR</v>
      </c>
      <c r="I157" s="0" t="str">
        <f aca="false">LEFT('con precio'!M156,10)</f>
        <v>-17.849168</v>
      </c>
      <c r="J157" s="122" t="str">
        <f aca="false">RIGHT('con precio'!M156,10)</f>
        <v>-63.251404</v>
      </c>
      <c r="K157" s="0" t="s">
        <v>7429</v>
      </c>
      <c r="L157" s="175" t="n">
        <f aca="false">'con precio'!A156+'con precio'!K156</f>
        <v>44007.7840277778</v>
      </c>
      <c r="N157" s="174"/>
      <c r="O157" s="167"/>
    </row>
    <row r="158" customFormat="false" ht="13.8" hidden="false" customHeight="false" outlineLevel="0" collapsed="false">
      <c r="A158" s="0" t="n">
        <f aca="false">+A157+1</f>
        <v>157</v>
      </c>
      <c r="B158" s="0" t="str">
        <f aca="false">IF(LEN('con precio'!E157)=8,'con precio'!E157,IF(LEN('con precio'!E157)&gt;=17,LEFT('con precio'!E157,8),""))</f>
        <v/>
      </c>
      <c r="C158" s="122" t="str">
        <f aca="false">IF(LEN('con precio'!E157)&gt;=17,RIGHT('con precio'!E157,8),"")</f>
        <v/>
      </c>
      <c r="D158" s="0" t="str">
        <f aca="false">IF('con precio'!F157="","",'con precio'!F157)</f>
        <v/>
      </c>
      <c r="E158" s="0" t="str">
        <f aca="false">IF('con precio'!B157="","",'con precio'!B157)</f>
        <v>Villa 1ro de Mayo. Av. Jenecherú</v>
      </c>
      <c r="F158" s="1" t="s">
        <v>6230</v>
      </c>
      <c r="G158" s="0" t="n">
        <v>300</v>
      </c>
      <c r="H158" s="0" t="str">
        <f aca="false">IF('con precio'!D157="Flete","FLE",IF('con precio'!D157="Normal","NOR",IF('con precio'!D157="RRPP","RRP",IF('con precio'!D157="FB Ads","FBA",IF('con precio'!D157="Google Ads","GOA",IF('con precio'!D157="Combo","COM",IF('con precio'!D157="Market Place","MKP", "OTR")))))))</f>
        <v>FLE</v>
      </c>
      <c r="I158" s="0" t="str">
        <f aca="false">LEFT('con precio'!M157,10)</f>
        <v>-17.781460</v>
      </c>
      <c r="J158" s="122" t="str">
        <f aca="false">RIGHT('con precio'!M157,10)</f>
        <v>-63.118027</v>
      </c>
      <c r="K158" s="0" t="s">
        <v>7429</v>
      </c>
      <c r="L158" s="175" t="n">
        <f aca="false">'con precio'!A157+'con precio'!K157</f>
        <v>44008.5083333333</v>
      </c>
      <c r="N158" s="174"/>
      <c r="O158" s="167"/>
    </row>
    <row r="159" customFormat="false" ht="13.8" hidden="false" customHeight="false" outlineLevel="0" collapsed="false">
      <c r="A159" s="0" t="n">
        <f aca="false">+A158+1</f>
        <v>158</v>
      </c>
      <c r="B159" s="0" t="str">
        <f aca="false">IF(LEN('con precio'!E158)=8,'con precio'!E158,IF(LEN('con precio'!E158)&gt;=17,LEFT('con precio'!E158,8),""))</f>
        <v>68810760</v>
      </c>
      <c r="C159" s="122" t="str">
        <f aca="false">IF(LEN('con precio'!E158)&gt;=17,RIGHT('con precio'!E158,8),"")</f>
        <v/>
      </c>
      <c r="D159" s="0" t="str">
        <f aca="false">IF('con precio'!F158="","",'con precio'!F158)</f>
        <v>Rider</v>
      </c>
      <c r="E159" s="0" t="str">
        <f aca="false">IF('con precio'!B158="","",'con precio'!B158)</f>
        <v>Rider. Barrio San Andrés.</v>
      </c>
      <c r="F159" s="1" t="s">
        <v>6231</v>
      </c>
      <c r="G159" s="0" t="n">
        <v>350</v>
      </c>
      <c r="H159" s="0" t="str">
        <f aca="false">IF('con precio'!D158="Flete","FLE",IF('con precio'!D158="Normal","NOR",IF('con precio'!D158="RRPP","RRP",IF('con precio'!D158="FB Ads","FBA",IF('con precio'!D158="Google Ads","GOA",IF('con precio'!D158="Combo","COM",IF('con precio'!D158="Market Place","MKP", "OTR")))))))</f>
        <v>GOA</v>
      </c>
      <c r="I159" s="0" t="str">
        <f aca="false">LEFT('con precio'!M158,10)</f>
        <v>-17.720287</v>
      </c>
      <c r="J159" s="122" t="str">
        <f aca="false">RIGHT('con precio'!M158,10)</f>
        <v>-63.143139</v>
      </c>
      <c r="K159" s="0" t="s">
        <v>7429</v>
      </c>
      <c r="L159" s="175" t="n">
        <f aca="false">'con precio'!A158+'con precio'!K158</f>
        <v>44008.5763888889</v>
      </c>
      <c r="N159" s="174"/>
      <c r="O159" s="167"/>
    </row>
    <row r="160" customFormat="false" ht="13.8" hidden="false" customHeight="false" outlineLevel="0" collapsed="false">
      <c r="A160" s="0" t="n">
        <f aca="false">+A159+1</f>
        <v>159</v>
      </c>
      <c r="B160" s="0" t="str">
        <f aca="false">IF(LEN('con precio'!E159)=8,'con precio'!E159,IF(LEN('con precio'!E159)&gt;=17,LEFT('con precio'!E159,8),""))</f>
        <v/>
      </c>
      <c r="C160" s="122" t="str">
        <f aca="false">IF(LEN('con precio'!E159)&gt;=17,RIGHT('con precio'!E159,8),"")</f>
        <v/>
      </c>
      <c r="D160" s="0" t="str">
        <f aca="false">IF('con precio'!F159="","",'con precio'!F159)</f>
        <v/>
      </c>
      <c r="E160" s="0" t="str">
        <f aca="false">IF('con precio'!B159="","",'con precio'!B159)</f>
        <v>Ave 2 de Agosto pasando el 8vo anillo.</v>
      </c>
      <c r="F160" s="1" t="s">
        <v>6232</v>
      </c>
      <c r="G160" s="0" t="n">
        <v>300</v>
      </c>
      <c r="H160" s="0" t="str">
        <f aca="false">IF('con precio'!D159="Flete","FLE",IF('con precio'!D159="Normal","NOR",IF('con precio'!D159="RRPP","RRP",IF('con precio'!D159="FB Ads","FBA",IF('con precio'!D159="Google Ads","GOA",IF('con precio'!D159="Combo","COM",IF('con precio'!D159="Market Place","MKP", "OTR")))))))</f>
        <v>NOR</v>
      </c>
      <c r="I160" s="0" t="str">
        <f aca="false">LEFT('con precio'!M159,10)</f>
        <v>-17.724635</v>
      </c>
      <c r="J160" s="122" t="str">
        <f aca="false">RIGHT('con precio'!M159,10)</f>
        <v>-63.136589</v>
      </c>
      <c r="K160" s="0" t="s">
        <v>7429</v>
      </c>
      <c r="L160" s="175" t="n">
        <f aca="false">'con precio'!A159+'con precio'!K159</f>
        <v>44008.6430555556</v>
      </c>
      <c r="N160" s="174"/>
      <c r="O160" s="167"/>
    </row>
    <row r="161" customFormat="false" ht="13.8" hidden="false" customHeight="false" outlineLevel="0" collapsed="false">
      <c r="A161" s="0" t="n">
        <f aca="false">+A160+1</f>
        <v>160</v>
      </c>
      <c r="B161" s="0" t="str">
        <f aca="false">IF(LEN('con precio'!E160)=8,'con precio'!E160,IF(LEN('con precio'!E160)&gt;=17,LEFT('con precio'!E160,8),""))</f>
        <v/>
      </c>
      <c r="C161" s="122" t="str">
        <f aca="false">IF(LEN('con precio'!E160)&gt;=17,RIGHT('con precio'!E160,8),"")</f>
        <v/>
      </c>
      <c r="D161" s="0" t="str">
        <f aca="false">IF('con precio'!F160="","",'con precio'!F160)</f>
        <v/>
      </c>
      <c r="E161" s="0" t="str">
        <f aca="false">IF('con precio'!B160="","",'con precio'!B160)</f>
        <v>Barrio El Bajío del Oriente. Barrio Kuljis?</v>
      </c>
      <c r="F161" s="1" t="s">
        <v>6233</v>
      </c>
      <c r="G161" s="0" t="n">
        <v>300</v>
      </c>
      <c r="H161" s="0" t="str">
        <f aca="false">IF('con precio'!D160="Flete","FLE",IF('con precio'!D160="Normal","NOR",IF('con precio'!D160="RRPP","RRP",IF('con precio'!D160="FB Ads","FBA",IF('con precio'!D160="Google Ads","GOA",IF('con precio'!D160="Combo","COM",IF('con precio'!D160="Market Place","MKP", "OTR")))))))</f>
        <v>NOR</v>
      </c>
      <c r="I161" s="0" t="str">
        <f aca="false">LEFT('con precio'!M160,10)</f>
        <v>-17.823122</v>
      </c>
      <c r="J161" s="122" t="str">
        <f aca="false">RIGHT('con precio'!M160,10)</f>
        <v>-63.240607</v>
      </c>
      <c r="K161" s="0" t="s">
        <v>7429</v>
      </c>
      <c r="L161" s="175" t="n">
        <f aca="false">'con precio'!A160+'con precio'!K160</f>
        <v>44008.7361111111</v>
      </c>
      <c r="N161" s="174"/>
      <c r="O161" s="167"/>
    </row>
    <row r="162" customFormat="false" ht="13.8" hidden="false" customHeight="false" outlineLevel="0" collapsed="false">
      <c r="A162" s="0" t="n">
        <f aca="false">+A161+1</f>
        <v>161</v>
      </c>
      <c r="B162" s="0" t="str">
        <f aca="false">IF(LEN('con precio'!E161)=8,'con precio'!E161,IF(LEN('con precio'!E161)&gt;=17,LEFT('con precio'!E161,8),""))</f>
        <v/>
      </c>
      <c r="C162" s="122" t="str">
        <f aca="false">IF(LEN('con precio'!E161)&gt;=17,RIGHT('con precio'!E161,8),"")</f>
        <v/>
      </c>
      <c r="D162" s="0" t="str">
        <f aca="false">IF('con precio'!F161="","",'con precio'!F161)</f>
        <v/>
      </c>
      <c r="E162" s="0" t="str">
        <f aca="false">IF('con precio'!B161="","",'con precio'!B161)</f>
        <v>Barrio Trigal. Distrito Municipal 9. Avenida Olímpica pasando 8vo anillo</v>
      </c>
      <c r="F162" s="1" t="s">
        <v>6234</v>
      </c>
      <c r="G162" s="0" t="n">
        <v>300</v>
      </c>
      <c r="H162" s="0" t="str">
        <f aca="false">IF('con precio'!D161="Flete","FLE",IF('con precio'!D161="Normal","NOR",IF('con precio'!D161="RRPP","RRP",IF('con precio'!D161="FB Ads","FBA",IF('con precio'!D161="Google Ads","GOA",IF('con precio'!D161="Combo","COM",IF('con precio'!D161="Market Place","MKP", "OTR")))))))</f>
        <v>NOR</v>
      </c>
      <c r="I162" s="0" t="str">
        <f aca="false">LEFT('con precio'!M161,10)</f>
        <v>-17.862322</v>
      </c>
      <c r="J162" s="122" t="str">
        <f aca="false">RIGHT('con precio'!M161,10)</f>
        <v>-63.212913</v>
      </c>
      <c r="K162" s="0" t="s">
        <v>7429</v>
      </c>
      <c r="L162" s="175" t="n">
        <f aca="false">'con precio'!A161+'con precio'!K161</f>
        <v>44008.7659722222</v>
      </c>
      <c r="N162" s="174"/>
      <c r="O162" s="167"/>
    </row>
    <row r="163" customFormat="false" ht="13.8" hidden="false" customHeight="false" outlineLevel="0" collapsed="false">
      <c r="A163" s="0" t="n">
        <f aca="false">+A162+1</f>
        <v>162</v>
      </c>
      <c r="B163" s="0" t="str">
        <f aca="false">IF(LEN('con precio'!E162)=8,'con precio'!E162,IF(LEN('con precio'!E162)&gt;=17,LEFT('con precio'!E162,8),""))</f>
        <v>63556596</v>
      </c>
      <c r="C163" s="122" t="str">
        <f aca="false">IF(LEN('con precio'!E162)&gt;=17,RIGHT('con precio'!E162,8),"")</f>
        <v/>
      </c>
      <c r="D163" s="0" t="str">
        <f aca="false">IF('con precio'!F162="","",'con precio'!F162)</f>
        <v>Epy Jhonathan</v>
      </c>
      <c r="E163" s="0" t="str">
        <f aca="false">IF('con precio'!B162="","",'con precio'!B162)</f>
        <v>Epy Jhonathan. Plan 3000. Barrio Nuevo.</v>
      </c>
      <c r="F163" s="1" t="s">
        <v>6235</v>
      </c>
      <c r="G163" s="0" t="n">
        <v>400</v>
      </c>
      <c r="H163" s="0" t="str">
        <f aca="false">IF('con precio'!D162="Flete","FLE",IF('con precio'!D162="Normal","NOR",IF('con precio'!D162="RRPP","RRP",IF('con precio'!D162="FB Ads","FBA",IF('con precio'!D162="Google Ads","GOA",IF('con precio'!D162="Combo","COM",IF('con precio'!D162="Market Place","MKP", "OTR")))))))</f>
        <v>GOA</v>
      </c>
      <c r="I163" s="0" t="str">
        <f aca="false">LEFT('con precio'!M162,10)</f>
        <v>-17.831359</v>
      </c>
      <c r="J163" s="122" t="str">
        <f aca="false">RIGHT('con precio'!M162,10)</f>
        <v>-63.089792</v>
      </c>
      <c r="K163" s="0" t="s">
        <v>7429</v>
      </c>
      <c r="L163" s="175" t="n">
        <f aca="false">'con precio'!A162+'con precio'!K162</f>
        <v>44009.5777777778</v>
      </c>
      <c r="N163" s="174"/>
      <c r="O163" s="167"/>
    </row>
    <row r="164" customFormat="false" ht="13.8" hidden="false" customHeight="false" outlineLevel="0" collapsed="false">
      <c r="A164" s="0" t="n">
        <f aca="false">+A163+1</f>
        <v>163</v>
      </c>
      <c r="B164" s="0" t="str">
        <f aca="false">IF(LEN('con precio'!E163)=8,'con precio'!E163,IF(LEN('con precio'!E163)&gt;=17,LEFT('con precio'!E163,8),""))</f>
        <v>70077551</v>
      </c>
      <c r="C164" s="122" t="str">
        <f aca="false">IF(LEN('con precio'!E163)&gt;=17,RIGHT('con precio'!E163,8),"")</f>
        <v/>
      </c>
      <c r="D164" s="0" t="str">
        <f aca="false">IF('con precio'!F163="","",'con precio'!F163)</f>
        <v>José Melgar</v>
      </c>
      <c r="E164" s="0" t="str">
        <f aca="false">IF('con precio'!B163="","",'con precio'!B163)</f>
        <v>José Melgar. Barrio El Buen Samaritano. Villa 1ro de Mayo</v>
      </c>
      <c r="F164" s="1" t="s">
        <v>6236</v>
      </c>
      <c r="G164" s="0" t="n">
        <v>370</v>
      </c>
      <c r="H164" s="0" t="str">
        <f aca="false">IF('con precio'!D163="Flete","FLE",IF('con precio'!D163="Normal","NOR",IF('con precio'!D163="RRPP","RRP",IF('con precio'!D163="FB Ads","FBA",IF('con precio'!D163="Google Ads","GOA",IF('con precio'!D163="Combo","COM",IF('con precio'!D163="Market Place","MKP", "OTR")))))))</f>
        <v>GOA</v>
      </c>
      <c r="I164" s="0" t="str">
        <f aca="false">LEFT('con precio'!M163,10)</f>
        <v>-17.792754</v>
      </c>
      <c r="J164" s="122" t="str">
        <f aca="false">RIGHT('con precio'!M163,10)</f>
        <v>-63.096188</v>
      </c>
      <c r="K164" s="0" t="s">
        <v>7429</v>
      </c>
      <c r="L164" s="175" t="n">
        <f aca="false">'con precio'!A163+'con precio'!K163</f>
        <v>44009.6763888889</v>
      </c>
      <c r="N164" s="174"/>
      <c r="O164" s="167"/>
    </row>
    <row r="165" customFormat="false" ht="13.8" hidden="false" customHeight="false" outlineLevel="0" collapsed="false">
      <c r="A165" s="0" t="n">
        <f aca="false">+A164+1</f>
        <v>164</v>
      </c>
      <c r="B165" s="0" t="str">
        <f aca="false">IF(LEN('con precio'!E164)=8,'con precio'!E164,IF(LEN('con precio'!E164)&gt;=17,LEFT('con precio'!E164,8),""))</f>
        <v/>
      </c>
      <c r="C165" s="122" t="str">
        <f aca="false">IF(LEN('con precio'!E164)&gt;=17,RIGHT('con precio'!E164,8),"")</f>
        <v/>
      </c>
      <c r="D165" s="0" t="str">
        <f aca="false">IF('con precio'!F164="","",'con precio'!F164)</f>
        <v>Ronald Sensano</v>
      </c>
      <c r="E165" s="0" t="str">
        <f aca="false">IF('con precio'!B164="","",'con precio'!B164)</f>
        <v>Ronald Sensano. Calle Dr. EMILIO MOLINA 3245-3221. </v>
      </c>
      <c r="F165" s="1" t="s">
        <v>6237</v>
      </c>
      <c r="G165" s="0" t="n">
        <v>350</v>
      </c>
      <c r="H165" s="0" t="str">
        <f aca="false">IF('con precio'!D164="Flete","FLE",IF('con precio'!D164="Normal","NOR",IF('con precio'!D164="RRPP","RRP",IF('con precio'!D164="FB Ads","FBA",IF('con precio'!D164="Google Ads","GOA",IF('con precio'!D164="Combo","COM",IF('con precio'!D164="Market Place","MKP", "OTR")))))))</f>
        <v>GOA</v>
      </c>
      <c r="I165" s="0" t="str">
        <f aca="false">LEFT('con precio'!M164,10)</f>
        <v>-17.782652</v>
      </c>
      <c r="J165" s="122" t="str">
        <f aca="false">RIGHT('con precio'!M164,10)</f>
        <v>-63.153576</v>
      </c>
      <c r="K165" s="0" t="s">
        <v>7429</v>
      </c>
      <c r="L165" s="175" t="n">
        <f aca="false">'con precio'!A164+'con precio'!K164</f>
        <v>44009.7131944444</v>
      </c>
      <c r="N165" s="174"/>
      <c r="O165" s="167"/>
    </row>
    <row r="166" customFormat="false" ht="13.8" hidden="false" customHeight="false" outlineLevel="0" collapsed="false">
      <c r="A166" s="0" t="n">
        <f aca="false">+A165+1</f>
        <v>165</v>
      </c>
      <c r="B166" s="0" t="str">
        <f aca="false">IF(LEN('con precio'!E165)=8,'con precio'!E165,IF(LEN('con precio'!E165)&gt;=17,LEFT('con precio'!E165,8),""))</f>
        <v/>
      </c>
      <c r="C166" s="122" t="str">
        <f aca="false">IF(LEN('con precio'!E165)&gt;=17,RIGHT('con precio'!E165,8),"")</f>
        <v/>
      </c>
      <c r="D166" s="0" t="str">
        <f aca="false">IF('con precio'!F165="","",'con precio'!F165)</f>
        <v/>
      </c>
      <c r="E166" s="0" t="str">
        <f aca="false">IF('con precio'!B165="","",'con precio'!B165)</f>
        <v>Calle 16 de Julio. Doble Vía La Guardia y Mapaizo</v>
      </c>
      <c r="F166" s="1" t="s">
        <v>6238</v>
      </c>
      <c r="G166" s="0" t="n">
        <v>400</v>
      </c>
      <c r="H166" s="0" t="str">
        <f aca="false">IF('con precio'!D165="Flete","FLE",IF('con precio'!D165="Normal","NOR",IF('con precio'!D165="RRPP","RRP",IF('con precio'!D165="FB Ads","FBA",IF('con precio'!D165="Google Ads","GOA",IF('con precio'!D165="Combo","COM",IF('con precio'!D165="Market Place","MKP", "OTR")))))))</f>
        <v>NOR</v>
      </c>
      <c r="I166" s="0" t="str">
        <f aca="false">LEFT('con precio'!M165,10)</f>
        <v>-17.848688</v>
      </c>
      <c r="J166" s="122" t="str">
        <f aca="false">RIGHT('con precio'!M165,10)</f>
        <v>-63.248233</v>
      </c>
      <c r="K166" s="0" t="s">
        <v>7429</v>
      </c>
      <c r="L166" s="175" t="n">
        <f aca="false">'con precio'!A165+'con precio'!K165</f>
        <v>44009.4805555556</v>
      </c>
      <c r="N166" s="174"/>
      <c r="O166" s="167"/>
    </row>
    <row r="167" customFormat="false" ht="13.8" hidden="false" customHeight="false" outlineLevel="0" collapsed="false">
      <c r="A167" s="0" t="n">
        <f aca="false">+A166+1</f>
        <v>166</v>
      </c>
      <c r="B167" s="0" t="str">
        <f aca="false">IF(LEN('con precio'!E166)=8,'con precio'!E166,IF(LEN('con precio'!E166)&gt;=17,LEFT('con precio'!E166,8),""))</f>
        <v/>
      </c>
      <c r="C167" s="122" t="str">
        <f aca="false">IF(LEN('con precio'!E166)&gt;=17,RIGHT('con precio'!E166,8),"")</f>
        <v/>
      </c>
      <c r="D167" s="0" t="str">
        <f aca="false">IF('con precio'!F166="","",'con precio'!F166)</f>
        <v/>
      </c>
      <c r="E167" s="0" t="str">
        <f aca="false">IF('con precio'!B166="","",'con precio'!B166)</f>
        <v>Plan 3000.  Barrio 15 de Mayo. Por Ave Arroyito.</v>
      </c>
      <c r="F167" s="1" t="s">
        <v>6239</v>
      </c>
      <c r="G167" s="0" t="n">
        <v>300</v>
      </c>
      <c r="H167" s="0" t="str">
        <f aca="false">IF('con precio'!D166="Flete","FLE",IF('con precio'!D166="Normal","NOR",IF('con precio'!D166="RRPP","RRP",IF('con precio'!D166="FB Ads","FBA",IF('con precio'!D166="Google Ads","GOA",IF('con precio'!D166="Combo","COM",IF('con precio'!D166="Market Place","MKP", "OTR")))))))</f>
        <v>NOR</v>
      </c>
      <c r="I167" s="0" t="str">
        <f aca="false">LEFT('con precio'!M166,10)</f>
        <v>-17.820448</v>
      </c>
      <c r="J167" s="122" t="str">
        <f aca="false">RIGHT('con precio'!M166,10)</f>
        <v>-63.100893</v>
      </c>
      <c r="K167" s="0" t="s">
        <v>7429</v>
      </c>
      <c r="L167" s="175" t="n">
        <f aca="false">'con precio'!A166+'con precio'!K166</f>
        <v>44009.6423611111</v>
      </c>
      <c r="N167" s="174"/>
      <c r="O167" s="167"/>
    </row>
    <row r="168" customFormat="false" ht="13.8" hidden="false" customHeight="false" outlineLevel="0" collapsed="false">
      <c r="A168" s="0" t="n">
        <f aca="false">+A167+1</f>
        <v>167</v>
      </c>
      <c r="B168" s="0" t="str">
        <f aca="false">IF(LEN('con precio'!E167)=8,'con precio'!E167,IF(LEN('con precio'!E167)&gt;=17,LEFT('con precio'!E167,8),""))</f>
        <v/>
      </c>
      <c r="C168" s="122" t="str">
        <f aca="false">IF(LEN('con precio'!E167)&gt;=17,RIGHT('con precio'!E167,8),"")</f>
        <v/>
      </c>
      <c r="D168" s="0" t="str">
        <f aca="false">IF('con precio'!F167="","",'con precio'!F167)</f>
        <v/>
      </c>
      <c r="E168" s="0" t="str">
        <f aca="false">IF('con precio'!B167="","",'con precio'!B167)</f>
        <v>Guapurú</v>
      </c>
      <c r="F168" s="1" t="s">
        <v>6240</v>
      </c>
      <c r="G168" s="0" t="n">
        <v>300</v>
      </c>
      <c r="H168" s="0" t="str">
        <f aca="false">IF('con precio'!D167="Flete","FLE",IF('con precio'!D167="Normal","NOR",IF('con precio'!D167="RRPP","RRP",IF('con precio'!D167="FB Ads","FBA",IF('con precio'!D167="Google Ads","GOA",IF('con precio'!D167="Combo","COM",IF('con precio'!D167="Market Place","MKP", "OTR")))))))</f>
        <v>FLE</v>
      </c>
      <c r="I168" s="0" t="str">
        <f aca="false">LEFT('con precio'!M167,10)</f>
        <v>-17.850889</v>
      </c>
      <c r="J168" s="122" t="str">
        <f aca="false">RIGHT('con precio'!M167,10)</f>
        <v>-63.094492</v>
      </c>
      <c r="K168" s="0" t="s">
        <v>7429</v>
      </c>
      <c r="L168" s="175" t="n">
        <f aca="false">'con precio'!A167+'con precio'!K167</f>
        <v>44010.5520833333</v>
      </c>
      <c r="N168" s="174"/>
      <c r="O168" s="167"/>
    </row>
    <row r="169" customFormat="false" ht="13.8" hidden="false" customHeight="false" outlineLevel="0" collapsed="false">
      <c r="A169" s="0" t="n">
        <f aca="false">+A168+1</f>
        <v>168</v>
      </c>
      <c r="B169" s="0" t="str">
        <f aca="false">IF(LEN('con precio'!E168)=8,'con precio'!E168,IF(LEN('con precio'!E168)&gt;=17,LEFT('con precio'!E168,8),""))</f>
        <v/>
      </c>
      <c r="C169" s="122" t="str">
        <f aca="false">IF(LEN('con precio'!E168)&gt;=17,RIGHT('con precio'!E168,8),"")</f>
        <v/>
      </c>
      <c r="D169" s="0" t="str">
        <f aca="false">IF('con precio'!F168="","",'con precio'!F168)</f>
        <v/>
      </c>
      <c r="E169" s="0" t="str">
        <f aca="false">IF('con precio'!B168="","",'con precio'!B168)</f>
        <v>Va Urb. Leo 1. Unión Terrado</v>
      </c>
      <c r="F169" s="1" t="s">
        <v>6241</v>
      </c>
      <c r="G169" s="0" t="n">
        <v>300</v>
      </c>
      <c r="H169" s="0" t="str">
        <f aca="false">IF('con precio'!D168="Flete","FLE",IF('con precio'!D168="Normal","NOR",IF('con precio'!D168="RRPP","RRP",IF('con precio'!D168="FB Ads","FBA",IF('con precio'!D168="Google Ads","GOA",IF('con precio'!D168="Combo","COM",IF('con precio'!D168="Market Place","MKP", "OTR")))))))</f>
        <v>FLE</v>
      </c>
      <c r="I169" s="0" t="str">
        <f aca="false">LEFT('con precio'!M168,10)</f>
        <v>-17.814464</v>
      </c>
      <c r="J169" s="122" t="str">
        <f aca="false">RIGHT('con precio'!M168,10)</f>
        <v>-63.081913</v>
      </c>
      <c r="K169" s="0" t="s">
        <v>7429</v>
      </c>
      <c r="L169" s="175" t="n">
        <f aca="false">'con precio'!A168+'con precio'!K168</f>
        <v>44010.6034722222</v>
      </c>
      <c r="N169" s="174"/>
      <c r="O169" s="167"/>
    </row>
    <row r="170" customFormat="false" ht="13.8" hidden="false" customHeight="false" outlineLevel="0" collapsed="false">
      <c r="A170" s="0" t="n">
        <f aca="false">+A169+1</f>
        <v>169</v>
      </c>
      <c r="B170" s="0" t="str">
        <f aca="false">IF(LEN('con precio'!E169)=8,'con precio'!E169,IF(LEN('con precio'!E169)&gt;=17,LEFT('con precio'!E169,8),""))</f>
        <v>71046927</v>
      </c>
      <c r="C170" s="122" t="str">
        <f aca="false">IF(LEN('con precio'!E169)&gt;=17,RIGHT('con precio'!E169,8),"")</f>
        <v/>
      </c>
      <c r="D170" s="0" t="str">
        <f aca="false">IF('con precio'!F169="","",'con precio'!F169)</f>
        <v>Juan Hurtado</v>
      </c>
      <c r="E170" s="0" t="str">
        <f aca="false">IF('con precio'!B169="","",'con precio'!B169)</f>
        <v>Juan Hurtado. Plan 3000. Ciudad de la Alegría.</v>
      </c>
      <c r="F170" s="1" t="s">
        <v>6242</v>
      </c>
      <c r="G170" s="0" t="n">
        <v>400</v>
      </c>
      <c r="H170" s="0" t="str">
        <f aca="false">IF('con precio'!D169="Flete","FLE",IF('con precio'!D169="Normal","NOR",IF('con precio'!D169="RRPP","RRP",IF('con precio'!D169="FB Ads","FBA",IF('con precio'!D169="Google Ads","GOA",IF('con precio'!D169="Combo","COM",IF('con precio'!D169="Market Place","MKP", "OTR")))))))</f>
        <v>GOA</v>
      </c>
      <c r="I170" s="0" t="str">
        <f aca="false">LEFT('con precio'!M169,10)</f>
        <v>-17.852717</v>
      </c>
      <c r="J170" s="122" t="str">
        <f aca="false">RIGHT('con precio'!M169,10)</f>
        <v>-63.104974</v>
      </c>
      <c r="K170" s="0" t="s">
        <v>7429</v>
      </c>
      <c r="L170" s="175" t="n">
        <f aca="false">'con precio'!A169+'con precio'!K169</f>
        <v>44010.5291666667</v>
      </c>
      <c r="N170" s="174"/>
      <c r="O170" s="167"/>
    </row>
    <row r="171" customFormat="false" ht="13.8" hidden="false" customHeight="false" outlineLevel="0" collapsed="false">
      <c r="A171" s="0" t="n">
        <f aca="false">+A170+1</f>
        <v>170</v>
      </c>
      <c r="B171" s="0" t="str">
        <f aca="false">IF(LEN('con precio'!E170)=8,'con precio'!E170,IF(LEN('con precio'!E170)&gt;=17,LEFT('con precio'!E170,8),""))</f>
        <v/>
      </c>
      <c r="C171" s="122" t="str">
        <f aca="false">IF(LEN('con precio'!E170)&gt;=17,RIGHT('con precio'!E170,8),"")</f>
        <v/>
      </c>
      <c r="D171" s="0" t="str">
        <f aca="false">IF('con precio'!F170="","",'con precio'!F170)</f>
        <v/>
      </c>
      <c r="E171" s="0" t="str">
        <f aca="false">IF('con precio'!B170="","",'con precio'!B170)</f>
        <v>Barrio Buena Fé (detrás de Mapaizo Golf Club)</v>
      </c>
      <c r="F171" s="1" t="s">
        <v>6243</v>
      </c>
      <c r="G171" s="0" t="n">
        <v>350</v>
      </c>
      <c r="H171" s="0" t="str">
        <f aca="false">IF('con precio'!D170="Flete","FLE",IF('con precio'!D170="Normal","NOR",IF('con precio'!D170="RRPP","RRP",IF('con precio'!D170="FB Ads","FBA",IF('con precio'!D170="Google Ads","GOA",IF('con precio'!D170="Combo","COM",IF('con precio'!D170="Market Place","MKP", "OTR")))))))</f>
        <v>NOR</v>
      </c>
      <c r="I171" s="0" t="str">
        <f aca="false">LEFT('con precio'!M170,10)</f>
        <v>-17.617213</v>
      </c>
      <c r="J171" s="122" t="str">
        <f aca="false">RIGHT('con precio'!M170,10)</f>
        <v>-63.144012</v>
      </c>
      <c r="K171" s="0" t="s">
        <v>7429</v>
      </c>
      <c r="L171" s="175" t="n">
        <f aca="false">'con precio'!A170+'con precio'!K170</f>
        <v>44010.7444444444</v>
      </c>
      <c r="N171" s="174"/>
      <c r="O171" s="167"/>
    </row>
    <row r="172" customFormat="false" ht="13.8" hidden="false" customHeight="false" outlineLevel="0" collapsed="false">
      <c r="A172" s="0" t="n">
        <f aca="false">+A171+1</f>
        <v>171</v>
      </c>
      <c r="B172" s="0" t="str">
        <f aca="false">IF(LEN('con precio'!E171)=8,'con precio'!E171,IF(LEN('con precio'!E171)&gt;=17,LEFT('con precio'!E171,8),""))</f>
        <v/>
      </c>
      <c r="C172" s="122" t="str">
        <f aca="false">IF(LEN('con precio'!E171)&gt;=17,RIGHT('con precio'!E171,8),"")</f>
        <v/>
      </c>
      <c r="D172" s="0" t="str">
        <f aca="false">IF('con precio'!F171="","",'con precio'!F171)</f>
        <v/>
      </c>
      <c r="E172" s="0" t="str">
        <f aca="false">IF('con precio'!B171="","",'con precio'!B171)</f>
        <v>Calle Beni. Satélite Norte</v>
      </c>
      <c r="F172" s="1" t="s">
        <v>6244</v>
      </c>
      <c r="G172" s="0" t="n">
        <v>350</v>
      </c>
      <c r="H172" s="0" t="str">
        <f aca="false">IF('con precio'!D171="Flete","FLE",IF('con precio'!D171="Normal","NOR",IF('con precio'!D171="RRPP","RRP",IF('con precio'!D171="FB Ads","FBA",IF('con precio'!D171="Google Ads","GOA",IF('con precio'!D171="Combo","COM",IF('con precio'!D171="Market Place","MKP", "OTR")))))))</f>
        <v>NOR</v>
      </c>
      <c r="I172" s="0" t="str">
        <f aca="false">LEFT('con precio'!M171,10)</f>
        <v>-17.601274</v>
      </c>
      <c r="J172" s="122" t="str">
        <f aca="false">RIGHT('con precio'!M171,10)</f>
        <v>-63.143934</v>
      </c>
      <c r="K172" s="0" t="s">
        <v>7429</v>
      </c>
      <c r="L172" s="175" t="n">
        <f aca="false">'con precio'!A171+'con precio'!K171</f>
        <v>44010.7770833333</v>
      </c>
      <c r="N172" s="174"/>
      <c r="O172" s="167"/>
    </row>
    <row r="173" customFormat="false" ht="13.8" hidden="false" customHeight="false" outlineLevel="0" collapsed="false">
      <c r="A173" s="0" t="n">
        <f aca="false">+A172+1</f>
        <v>172</v>
      </c>
      <c r="B173" s="0" t="str">
        <f aca="false">IF(LEN('con precio'!E172)=8,'con precio'!E172,IF(LEN('con precio'!E172)&gt;=17,LEFT('con precio'!E172,8),""))</f>
        <v/>
      </c>
      <c r="C173" s="122" t="str">
        <f aca="false">IF(LEN('con precio'!E172)&gt;=17,RIGHT('con precio'!E172,8),"")</f>
        <v/>
      </c>
      <c r="D173" s="0" t="str">
        <f aca="false">IF('con precio'!F172="","",'con precio'!F172)</f>
        <v/>
      </c>
      <c r="E173" s="0" t="str">
        <f aca="false">IF('con precio'!B172="","",'con precio'!B172)</f>
        <v>Barrio Urkupiña. Distrito Municipal 6</v>
      </c>
      <c r="F173" s="1" t="s">
        <v>6245</v>
      </c>
      <c r="G173" s="0" t="n">
        <v>280</v>
      </c>
      <c r="H173" s="0" t="str">
        <f aca="false">IF('con precio'!D172="Flete","FLE",IF('con precio'!D172="Normal","NOR",IF('con precio'!D172="RRPP","RRP",IF('con precio'!D172="FB Ads","FBA",IF('con precio'!D172="Google Ads","GOA",IF('con precio'!D172="Combo","COM",IF('con precio'!D172="Market Place","MKP", "OTR")))))))</f>
        <v>NOR</v>
      </c>
      <c r="I173" s="0" t="str">
        <f aca="false">LEFT('con precio'!M172,10)</f>
        <v>-17.754063</v>
      </c>
      <c r="J173" s="122" t="str">
        <f aca="false">RIGHT('con precio'!M172,10)</f>
        <v>-63.107197</v>
      </c>
      <c r="K173" s="0" t="s">
        <v>7429</v>
      </c>
      <c r="L173" s="175" t="n">
        <f aca="false">'con precio'!A172+'con precio'!K172</f>
        <v>44010.8715277778</v>
      </c>
      <c r="N173" s="174"/>
      <c r="O173" s="167"/>
    </row>
    <row r="174" customFormat="false" ht="13.8" hidden="false" customHeight="false" outlineLevel="0" collapsed="false">
      <c r="A174" s="0" t="n">
        <f aca="false">+A173+1</f>
        <v>173</v>
      </c>
      <c r="B174" s="0" t="str">
        <f aca="false">IF(LEN('con precio'!E173)=8,'con precio'!E173,IF(LEN('con precio'!E173)&gt;=17,LEFT('con precio'!E173,8),""))</f>
        <v/>
      </c>
      <c r="C174" s="122" t="str">
        <f aca="false">IF(LEN('con precio'!E173)&gt;=17,RIGHT('con precio'!E173,8),"")</f>
        <v/>
      </c>
      <c r="D174" s="0" t="str">
        <f aca="false">IF('con precio'!F173="","",'con precio'!F173)</f>
        <v>Urb. Inteligente</v>
      </c>
      <c r="E174" s="0" t="str">
        <f aca="false">IF('con precio'!B173="","",'con precio'!B173)</f>
        <v>Urb. Inteligente</v>
      </c>
      <c r="F174" s="1" t="s">
        <v>6208</v>
      </c>
      <c r="G174" s="0" t="n">
        <v>250</v>
      </c>
      <c r="H174" s="0" t="str">
        <f aca="false">IF('con precio'!D173="Flete","FLE",IF('con precio'!D173="Normal","NOR",IF('con precio'!D173="RRPP","RRP",IF('con precio'!D173="FB Ads","FBA",IF('con precio'!D173="Google Ads","GOA",IF('con precio'!D173="Combo","COM",IF('con precio'!D173="Market Place","MKP", "OTR")))))))</f>
        <v>COM</v>
      </c>
      <c r="I174" s="0" t="str">
        <f aca="false">LEFT('con precio'!M173,10)</f>
        <v>-17.837048</v>
      </c>
      <c r="J174" s="122" t="str">
        <f aca="false">RIGHT('con precio'!M173,10)</f>
        <v>-63.257167</v>
      </c>
      <c r="K174" s="0" t="s">
        <v>7429</v>
      </c>
      <c r="L174" s="175" t="n">
        <f aca="false">'con precio'!A173+'con precio'!K173</f>
        <v>44011.4166666667</v>
      </c>
      <c r="N174" s="174"/>
      <c r="O174" s="167"/>
    </row>
    <row r="175" customFormat="false" ht="13.8" hidden="false" customHeight="false" outlineLevel="0" collapsed="false">
      <c r="A175" s="0" t="n">
        <f aca="false">+A174+1</f>
        <v>174</v>
      </c>
      <c r="B175" s="0" t="str">
        <f aca="false">IF(LEN('con precio'!E174)=8,'con precio'!E174,IF(LEN('con precio'!E174)&gt;=17,LEFT('con precio'!E174,8),""))</f>
        <v/>
      </c>
      <c r="C175" s="122" t="str">
        <f aca="false">IF(LEN('con precio'!E174)&gt;=17,RIGHT('con precio'!E174,8),"")</f>
        <v/>
      </c>
      <c r="D175" s="0" t="str">
        <f aca="false">IF('con precio'!F174="","",'con precio'!F174)</f>
        <v>Urb. Inteligente</v>
      </c>
      <c r="E175" s="0" t="str">
        <f aca="false">IF('con precio'!B174="","",'con precio'!B174)</f>
        <v>Urb. Inteligente</v>
      </c>
      <c r="F175" s="1" t="s">
        <v>6208</v>
      </c>
      <c r="G175" s="0" t="n">
        <v>250</v>
      </c>
      <c r="H175" s="0" t="str">
        <f aca="false">IF('con precio'!D174="Flete","FLE",IF('con precio'!D174="Normal","NOR",IF('con precio'!D174="RRPP","RRP",IF('con precio'!D174="FB Ads","FBA",IF('con precio'!D174="Google Ads","GOA",IF('con precio'!D174="Combo","COM",IF('con precio'!D174="Market Place","MKP", "OTR")))))))</f>
        <v>COM</v>
      </c>
      <c r="I175" s="0" t="str">
        <f aca="false">LEFT('con precio'!M174,10)</f>
        <v>-17.837400</v>
      </c>
      <c r="J175" s="122" t="str">
        <f aca="false">RIGHT('con precio'!M174,10)</f>
        <v>-63.254510</v>
      </c>
      <c r="K175" s="0" t="s">
        <v>7429</v>
      </c>
      <c r="L175" s="175" t="n">
        <f aca="false">'con precio'!A174+'con precio'!K174</f>
        <v>44011.4479166667</v>
      </c>
      <c r="N175" s="174"/>
      <c r="O175" s="167"/>
    </row>
    <row r="176" customFormat="false" ht="13.8" hidden="false" customHeight="false" outlineLevel="0" collapsed="false">
      <c r="A176" s="0" t="n">
        <f aca="false">+A175+1</f>
        <v>175</v>
      </c>
      <c r="B176" s="0" t="str">
        <f aca="false">IF(LEN('con precio'!E175)=8,'con precio'!E175,IF(LEN('con precio'!E175)&gt;=17,LEFT('con precio'!E175,8),""))</f>
        <v/>
      </c>
      <c r="C176" s="122" t="str">
        <f aca="false">IF(LEN('con precio'!E175)&gt;=17,RIGHT('con precio'!E175,8),"")</f>
        <v/>
      </c>
      <c r="D176" s="0" t="str">
        <f aca="false">IF('con precio'!F175="","",'con precio'!F175)</f>
        <v>Urb. Inteligente</v>
      </c>
      <c r="E176" s="0" t="str">
        <f aca="false">IF('con precio'!B175="","",'con precio'!B175)</f>
        <v>Urb. Inteligente</v>
      </c>
      <c r="F176" s="1" t="s">
        <v>6208</v>
      </c>
      <c r="G176" s="0" t="n">
        <v>0</v>
      </c>
      <c r="H176" s="0" t="str">
        <f aca="false">IF('con precio'!D175="Flete","FLE",IF('con precio'!D175="Normal","NOR",IF('con precio'!D175="RRPP","RRP",IF('con precio'!D175="FB Ads","FBA",IF('con precio'!D175="Google Ads","GOA",IF('con precio'!D175="Combo","COM",IF('con precio'!D175="Market Place","MKP", "OTR")))))))</f>
        <v>COM</v>
      </c>
      <c r="I176" s="0" t="str">
        <f aca="false">LEFT('con precio'!M175,10)</f>
        <v>-17.834040</v>
      </c>
      <c r="J176" s="122" t="str">
        <f aca="false">RIGHT('con precio'!M175,10)</f>
        <v>-63.258175</v>
      </c>
      <c r="K176" s="0" t="s">
        <v>7429</v>
      </c>
      <c r="L176" s="175" t="n">
        <f aca="false">'con precio'!A175+'con precio'!K175</f>
        <v>44011.4673611111</v>
      </c>
      <c r="N176" s="174"/>
      <c r="O176" s="167"/>
    </row>
    <row r="177" customFormat="false" ht="13.8" hidden="false" customHeight="false" outlineLevel="0" collapsed="false">
      <c r="A177" s="0" t="n">
        <f aca="false">+A176+1</f>
        <v>176</v>
      </c>
      <c r="B177" s="0" t="str">
        <f aca="false">IF(LEN('con precio'!E176)=8,'con precio'!E176,IF(LEN('con precio'!E176)&gt;=17,LEFT('con precio'!E176,8),""))</f>
        <v>72627611</v>
      </c>
      <c r="C177" s="122" t="str">
        <f aca="false">IF(LEN('con precio'!E176)&gt;=17,RIGHT('con precio'!E176,8),"")</f>
        <v/>
      </c>
      <c r="D177" s="0" t="str">
        <f aca="false">IF('con precio'!F176="","",'con precio'!F176)</f>
        <v>Marlene</v>
      </c>
      <c r="E177" s="0" t="str">
        <f aca="false">IF('con precio'!B176="","",'con precio'!B176)</f>
        <v>Marlene . Urb. Paititi calle 1 No. 6135</v>
      </c>
      <c r="F177" s="1" t="s">
        <v>6246</v>
      </c>
      <c r="G177" s="0" t="n">
        <v>400</v>
      </c>
      <c r="H177" s="0" t="str">
        <f aca="false">IF('con precio'!D176="Flete","FLE",IF('con precio'!D176="Normal","NOR",IF('con precio'!D176="RRPP","RRP",IF('con precio'!D176="FB Ads","FBA",IF('con precio'!D176="Google Ads","GOA",IF('con precio'!D176="Combo","COM",IF('con precio'!D176="Market Place","MKP", "OTR")))))))</f>
        <v>GOA</v>
      </c>
      <c r="I177" s="0" t="str">
        <f aca="false">LEFT('con precio'!M176,10)</f>
        <v>-17.856953</v>
      </c>
      <c r="J177" s="122" t="str">
        <f aca="false">RIGHT('con precio'!M176,10)</f>
        <v>-63.187286</v>
      </c>
      <c r="K177" s="0" t="s">
        <v>7429</v>
      </c>
      <c r="L177" s="175" t="n">
        <f aca="false">'con precio'!A176+'con precio'!K176</f>
        <v>44011.4930555556</v>
      </c>
      <c r="N177" s="174"/>
      <c r="O177" s="167"/>
    </row>
    <row r="178" customFormat="false" ht="13.8" hidden="false" customHeight="false" outlineLevel="0" collapsed="false">
      <c r="A178" s="0" t="n">
        <f aca="false">+A177+1</f>
        <v>177</v>
      </c>
      <c r="B178" s="0" t="str">
        <f aca="false">IF(LEN('con precio'!E177)=8,'con precio'!E177,IF(LEN('con precio'!E177)&gt;=17,LEFT('con precio'!E177,8),""))</f>
        <v/>
      </c>
      <c r="C178" s="122" t="str">
        <f aca="false">IF(LEN('con precio'!E177)&gt;=17,RIGHT('con precio'!E177,8),"")</f>
        <v/>
      </c>
      <c r="D178" s="0" t="str">
        <f aca="false">IF('con precio'!F177="","",'con precio'!F177)</f>
        <v/>
      </c>
      <c r="E178" s="0" t="str">
        <f aca="false">IF('con precio'!B177="","",'con precio'!B177)</f>
        <v>Satélite Norte</v>
      </c>
      <c r="F178" s="1" t="s">
        <v>6247</v>
      </c>
      <c r="G178" s="0" t="n">
        <v>400</v>
      </c>
      <c r="H178" s="0" t="str">
        <f aca="false">IF('con precio'!D177="Flete","FLE",IF('con precio'!D177="Normal","NOR",IF('con precio'!D177="RRPP","RRP",IF('con precio'!D177="FB Ads","FBA",IF('con precio'!D177="Google Ads","GOA",IF('con precio'!D177="Combo","COM",IF('con precio'!D177="Market Place","MKP", "OTR")))))))</f>
        <v>NOR</v>
      </c>
      <c r="I178" s="0" t="str">
        <f aca="false">LEFT('con precio'!M177,10)</f>
        <v>-17.603549</v>
      </c>
      <c r="J178" s="122" t="str">
        <f aca="false">RIGHT('con precio'!M177,10)</f>
        <v>-63.153009</v>
      </c>
      <c r="K178" s="0" t="s">
        <v>7429</v>
      </c>
      <c r="L178" s="175" t="n">
        <f aca="false">'con precio'!A177+'con precio'!K177</f>
        <v>44011.6020833333</v>
      </c>
      <c r="N178" s="174"/>
      <c r="O178" s="167"/>
    </row>
    <row r="179" customFormat="false" ht="13.8" hidden="false" customHeight="false" outlineLevel="0" collapsed="false">
      <c r="A179" s="0" t="n">
        <f aca="false">+A178+1</f>
        <v>178</v>
      </c>
      <c r="B179" s="0" t="str">
        <f aca="false">IF(LEN('con precio'!E178)=8,'con precio'!E178,IF(LEN('con precio'!E178)&gt;=17,LEFT('con precio'!E178,8),""))</f>
        <v/>
      </c>
      <c r="C179" s="122" t="str">
        <f aca="false">IF(LEN('con precio'!E178)&gt;=17,RIGHT('con precio'!E178,8),"")</f>
        <v/>
      </c>
      <c r="D179" s="0" t="str">
        <f aca="false">IF('con precio'!F178="","",'con precio'!F178)</f>
        <v/>
      </c>
      <c r="E179" s="0" t="str">
        <f aca="false">IF('con precio'!B178="","",'con precio'!B178)</f>
        <v>Satélite Norte</v>
      </c>
      <c r="F179" s="1" t="s">
        <v>6248</v>
      </c>
      <c r="G179" s="0" t="n">
        <v>350</v>
      </c>
      <c r="H179" s="0" t="str">
        <f aca="false">IF('con precio'!D178="Flete","FLE",IF('con precio'!D178="Normal","NOR",IF('con precio'!D178="RRPP","RRP",IF('con precio'!D178="FB Ads","FBA",IF('con precio'!D178="Google Ads","GOA",IF('con precio'!D178="Combo","COM",IF('con precio'!D178="Market Place","MKP", "OTR")))))))</f>
        <v>NOR</v>
      </c>
      <c r="I179" s="0" t="str">
        <f aca="false">LEFT('con precio'!M178,10)</f>
        <v>-17.604328</v>
      </c>
      <c r="J179" s="122" t="str">
        <f aca="false">RIGHT('con precio'!M178,10)</f>
        <v>-63.152837</v>
      </c>
      <c r="K179" s="0" t="s">
        <v>7429</v>
      </c>
      <c r="L179" s="175" t="n">
        <f aca="false">'con precio'!A178+'con precio'!K178</f>
        <v>44011.6375</v>
      </c>
      <c r="N179" s="174"/>
      <c r="O179" s="167"/>
    </row>
    <row r="180" customFormat="false" ht="13.8" hidden="false" customHeight="false" outlineLevel="0" collapsed="false">
      <c r="A180" s="0" t="n">
        <f aca="false">+A179+1</f>
        <v>179</v>
      </c>
      <c r="B180" s="0" t="str">
        <f aca="false">IF(LEN('con precio'!E179)=8,'con precio'!E179,IF(LEN('con precio'!E179)&gt;=17,LEFT('con precio'!E179,8),""))</f>
        <v/>
      </c>
      <c r="C180" s="122" t="str">
        <f aca="false">IF(LEN('con precio'!E179)&gt;=17,RIGHT('con precio'!E179,8),"")</f>
        <v/>
      </c>
      <c r="D180" s="0" t="str">
        <f aca="false">IF('con precio'!F179="","",'con precio'!F179)</f>
        <v/>
      </c>
      <c r="E180" s="0" t="str">
        <f aca="false">IF('con precio'!B179="","",'con precio'!B179)</f>
        <v>Satélite Norte</v>
      </c>
      <c r="F180" s="1" t="s">
        <v>6249</v>
      </c>
      <c r="G180" s="0" t="n">
        <v>350</v>
      </c>
      <c r="H180" s="0" t="str">
        <f aca="false">IF('con precio'!D179="Flete","FLE",IF('con precio'!D179="Normal","NOR",IF('con precio'!D179="RRPP","RRP",IF('con precio'!D179="FB Ads","FBA",IF('con precio'!D179="Google Ads","GOA",IF('con precio'!D179="Combo","COM",IF('con precio'!D179="Market Place","MKP", "OTR")))))))</f>
        <v>NOR</v>
      </c>
      <c r="I180" s="0" t="str">
        <f aca="false">LEFT('con precio'!M179,10)</f>
        <v>-17.604802</v>
      </c>
      <c r="J180" s="122" t="str">
        <f aca="false">RIGHT('con precio'!M179,10)</f>
        <v>-63.152539</v>
      </c>
      <c r="K180" s="0" t="s">
        <v>7429</v>
      </c>
      <c r="L180" s="175" t="n">
        <f aca="false">'con precio'!A179+'con precio'!K179</f>
        <v>44011.6583333333</v>
      </c>
      <c r="N180" s="174"/>
      <c r="O180" s="167"/>
    </row>
    <row r="181" customFormat="false" ht="13.8" hidden="false" customHeight="false" outlineLevel="0" collapsed="false">
      <c r="A181" s="0" t="n">
        <f aca="false">+A180+1</f>
        <v>180</v>
      </c>
      <c r="B181" s="0" t="str">
        <f aca="false">IF(LEN('con precio'!E180)=8,'con precio'!E180,IF(LEN('con precio'!E180)&gt;=17,LEFT('con precio'!E180,8),""))</f>
        <v/>
      </c>
      <c r="C181" s="122" t="str">
        <f aca="false">IF(LEN('con precio'!E180)&gt;=17,RIGHT('con precio'!E180,8),"")</f>
        <v/>
      </c>
      <c r="D181" s="0" t="str">
        <f aca="false">IF('con precio'!F180="","",'con precio'!F180)</f>
        <v/>
      </c>
      <c r="E181" s="0" t="str">
        <f aca="false">IF('con precio'!B180="","",'con precio'!B180)</f>
        <v>Satélite Norte</v>
      </c>
      <c r="F181" s="1" t="s">
        <v>6250</v>
      </c>
      <c r="G181" s="0" t="n">
        <v>350</v>
      </c>
      <c r="H181" s="0" t="str">
        <f aca="false">IF('con precio'!D180="Flete","FLE",IF('con precio'!D180="Normal","NOR",IF('con precio'!D180="RRPP","RRP",IF('con precio'!D180="FB Ads","FBA",IF('con precio'!D180="Google Ads","GOA",IF('con precio'!D180="Combo","COM",IF('con precio'!D180="Market Place","MKP", "OTR")))))))</f>
        <v>NOR</v>
      </c>
      <c r="I181" s="0" t="str">
        <f aca="false">LEFT('con precio'!M180,10)</f>
        <v>-17.605416</v>
      </c>
      <c r="J181" s="122" t="str">
        <f aca="false">RIGHT('con precio'!M180,10)</f>
        <v>-63.157061</v>
      </c>
      <c r="K181" s="0" t="s">
        <v>7429</v>
      </c>
      <c r="L181" s="175" t="n">
        <f aca="false">'con precio'!A180+'con precio'!K180</f>
        <v>44011.7006944444</v>
      </c>
      <c r="N181" s="174"/>
      <c r="O181" s="167"/>
    </row>
    <row r="182" customFormat="false" ht="13.8" hidden="false" customHeight="false" outlineLevel="0" collapsed="false">
      <c r="A182" s="0" t="n">
        <f aca="false">+A181+1</f>
        <v>181</v>
      </c>
      <c r="B182" s="0" t="str">
        <f aca="false">IF(LEN('con precio'!E181)=8,'con precio'!E181,IF(LEN('con precio'!E181)&gt;=17,LEFT('con precio'!E181,8),""))</f>
        <v/>
      </c>
      <c r="C182" s="122" t="str">
        <f aca="false">IF(LEN('con precio'!E181)&gt;=17,RIGHT('con precio'!E181,8),"")</f>
        <v/>
      </c>
      <c r="D182" s="0" t="str">
        <f aca="false">IF('con precio'!F181="","",'con precio'!F181)</f>
        <v/>
      </c>
      <c r="E182" s="0" t="str">
        <f aca="false">IF('con precio'!B181="","",'con precio'!B181)</f>
        <v>Plan 3000. Palmar Viruhez</v>
      </c>
      <c r="F182" s="1" t="s">
        <v>6251</v>
      </c>
      <c r="G182" s="0" t="n">
        <v>300</v>
      </c>
      <c r="H182" s="0" t="str">
        <f aca="false">IF('con precio'!D181="Flete","FLE",IF('con precio'!D181="Normal","NOR",IF('con precio'!D181="RRPP","RRP",IF('con precio'!D181="FB Ads","FBA",IF('con precio'!D181="Google Ads","GOA",IF('con precio'!D181="Combo","COM",IF('con precio'!D181="Market Place","MKP", "OTR")))))))</f>
        <v>NOR</v>
      </c>
      <c r="I182" s="0" t="str">
        <f aca="false">LEFT('con precio'!M181,10)</f>
        <v>-17.831818</v>
      </c>
      <c r="J182" s="122" t="str">
        <f aca="false">RIGHT('con precio'!M181,10)</f>
        <v>-63.120189</v>
      </c>
      <c r="K182" s="0" t="s">
        <v>7429</v>
      </c>
      <c r="L182" s="175" t="n">
        <f aca="false">'con precio'!A181+'con precio'!K181</f>
        <v>44011.8076388889</v>
      </c>
      <c r="N182" s="174"/>
      <c r="O182" s="167"/>
    </row>
    <row r="183" customFormat="false" ht="13.8" hidden="false" customHeight="false" outlineLevel="0" collapsed="false">
      <c r="A183" s="0" t="n">
        <f aca="false">+A182+1</f>
        <v>182</v>
      </c>
      <c r="B183" s="0" t="str">
        <f aca="false">IF(LEN('con precio'!E182)=8,'con precio'!E182,IF(LEN('con precio'!E182)&gt;=17,LEFT('con precio'!E182,8),""))</f>
        <v/>
      </c>
      <c r="C183" s="122" t="str">
        <f aca="false">IF(LEN('con precio'!E182)&gt;=17,RIGHT('con precio'!E182,8),"")</f>
        <v/>
      </c>
      <c r="D183" s="0" t="str">
        <f aca="false">IF('con precio'!F182="","",'con precio'!F182)</f>
        <v/>
      </c>
      <c r="E183" s="0" t="str">
        <f aca="false">IF('con precio'!B182="","",'con precio'!B182)</f>
        <v>Pampa de la Isla. Palma Verde.</v>
      </c>
      <c r="F183" s="1" t="s">
        <v>6252</v>
      </c>
      <c r="G183" s="0" t="n">
        <v>300</v>
      </c>
      <c r="H183" s="0" t="str">
        <f aca="false">IF('con precio'!D182="Flete","FLE",IF('con precio'!D182="Normal","NOR",IF('con precio'!D182="RRPP","RRP",IF('con precio'!D182="FB Ads","FBA",IF('con precio'!D182="Google Ads","GOA",IF('con precio'!D182="Combo","COM",IF('con precio'!D182="Market Place","MKP", "OTR")))))))</f>
        <v>NOR</v>
      </c>
      <c r="I183" s="0" t="str">
        <f aca="false">LEFT('con precio'!M182,10)</f>
        <v>-17.751586</v>
      </c>
      <c r="J183" s="122" t="str">
        <f aca="false">RIGHT('con precio'!M182,10)</f>
        <v>-63.087028</v>
      </c>
      <c r="K183" s="0" t="s">
        <v>7429</v>
      </c>
      <c r="L183" s="175" t="n">
        <f aca="false">'con precio'!A182+'con precio'!K182</f>
        <v>44011.8486111111</v>
      </c>
      <c r="N183" s="174"/>
      <c r="O183" s="167"/>
    </row>
    <row r="184" customFormat="false" ht="13.8" hidden="false" customHeight="false" outlineLevel="0" collapsed="false">
      <c r="A184" s="0" t="n">
        <f aca="false">+A183+1</f>
        <v>183</v>
      </c>
      <c r="B184" s="0" t="str">
        <f aca="false">IF(LEN('con precio'!E183)=8,'con precio'!E183,IF(LEN('con precio'!E183)&gt;=17,LEFT('con precio'!E183,8),""))</f>
        <v>78893668</v>
      </c>
      <c r="C184" s="122" t="str">
        <f aca="false">IF(LEN('con precio'!E183)&gt;=17,RIGHT('con precio'!E183,8),"")</f>
        <v/>
      </c>
      <c r="D184" s="0" t="str">
        <f aca="false">IF('con precio'!F183="","",'con precio'!F183)</f>
        <v>Grover Macías</v>
      </c>
      <c r="E184" s="0" t="str">
        <f aca="false">IF('con precio'!B183="","",'con precio'!B183)</f>
        <v>Grover Macias</v>
      </c>
      <c r="F184" s="1" t="s">
        <v>6187</v>
      </c>
      <c r="G184" s="0" t="n">
        <v>250</v>
      </c>
      <c r="H184" s="0" t="str">
        <f aca="false">IF('con precio'!D183="Flete","FLE",IF('con precio'!D183="Normal","NOR",IF('con precio'!D183="RRPP","RRP",IF('con precio'!D183="FB Ads","FBA",IF('con precio'!D183="Google Ads","GOA",IF('con precio'!D183="Combo","COM",IF('con precio'!D183="Market Place","MKP", "OTR")))))))</f>
        <v>OTR</v>
      </c>
      <c r="I184" s="0" t="str">
        <f aca="false">LEFT('con precio'!M183,10)</f>
        <v>-17.739573</v>
      </c>
      <c r="J184" s="122" t="str">
        <f aca="false">RIGHT('con precio'!M183,10)</f>
        <v>-63.109171</v>
      </c>
      <c r="K184" s="0" t="s">
        <v>7429</v>
      </c>
      <c r="L184" s="175" t="n">
        <f aca="false">'con precio'!A183+'con precio'!K183</f>
        <v>44011.8784722222</v>
      </c>
      <c r="N184" s="174"/>
      <c r="O184" s="167"/>
    </row>
    <row r="185" customFormat="false" ht="13.8" hidden="false" customHeight="false" outlineLevel="0" collapsed="false">
      <c r="A185" s="0" t="n">
        <f aca="false">+A184+1</f>
        <v>184</v>
      </c>
      <c r="B185" s="0" t="str">
        <f aca="false">IF(LEN('con precio'!E184)=8,'con precio'!E184,IF(LEN('con precio'!E184)&gt;=17,LEFT('con precio'!E184,8),""))</f>
        <v>76080268</v>
      </c>
      <c r="C185" s="122" t="str">
        <f aca="false">IF(LEN('con precio'!E184)&gt;=17,RIGHT('con precio'!E184,8),"")</f>
        <v/>
      </c>
      <c r="D185" s="0" t="str">
        <f aca="false">IF('con precio'!F184="","",'con precio'!F184)</f>
        <v>El Bajío</v>
      </c>
      <c r="E185" s="0" t="str">
        <f aca="false">IF('con precio'!B184="","",'con precio'!B184)</f>
        <v>Av. 24 de Septiembre / El Bajío</v>
      </c>
      <c r="F185" s="1" t="s">
        <v>6253</v>
      </c>
      <c r="G185" s="0" t="n">
        <v>450</v>
      </c>
      <c r="H185" s="0" t="str">
        <f aca="false">IF('con precio'!D184="Flete","FLE",IF('con precio'!D184="Normal","NOR",IF('con precio'!D184="RRPP","RRP",IF('con precio'!D184="FB Ads","FBA",IF('con precio'!D184="Google Ads","GOA",IF('con precio'!D184="Combo","COM",IF('con precio'!D184="Market Place","MKP", "OTR")))))))</f>
        <v>GOA</v>
      </c>
      <c r="I185" s="0" t="str">
        <f aca="false">LEFT('con precio'!M184,10)</f>
        <v>-17.855912</v>
      </c>
      <c r="J185" s="122" t="str">
        <f aca="false">RIGHT('con precio'!M184,10)</f>
        <v>-63.238934</v>
      </c>
      <c r="K185" s="0" t="s">
        <v>7429</v>
      </c>
      <c r="L185" s="175" t="n">
        <f aca="false">'con precio'!A184+'con precio'!K184</f>
        <v>44012.5916666667</v>
      </c>
      <c r="N185" s="174"/>
      <c r="O185" s="167"/>
    </row>
    <row r="186" customFormat="false" ht="13.8" hidden="false" customHeight="false" outlineLevel="0" collapsed="false">
      <c r="A186" s="0" t="n">
        <f aca="false">+A185+1</f>
        <v>185</v>
      </c>
      <c r="B186" s="0" t="str">
        <f aca="false">IF(LEN('con precio'!E185)=8,'con precio'!E185,IF(LEN('con precio'!E185)&gt;=17,LEFT('con precio'!E185,8),""))</f>
        <v/>
      </c>
      <c r="C186" s="122" t="str">
        <f aca="false">IF(LEN('con precio'!E185)&gt;=17,RIGHT('con precio'!E185,8),"")</f>
        <v/>
      </c>
      <c r="D186" s="0" t="str">
        <f aca="false">IF('con precio'!F185="","",'con precio'!F185)</f>
        <v>Clínica Medicmel</v>
      </c>
      <c r="E186" s="0" t="str">
        <f aca="false">IF('con precio'!B185="","",'con precio'!B185)</f>
        <v>Clínica Medicmel</v>
      </c>
      <c r="F186" s="1" t="s">
        <v>6107</v>
      </c>
      <c r="G186" s="0" t="n">
        <v>400</v>
      </c>
      <c r="H186" s="0" t="str">
        <f aca="false">IF('con precio'!D185="Flete","FLE",IF('con precio'!D185="Normal","NOR",IF('con precio'!D185="RRPP","RRP",IF('con precio'!D185="FB Ads","FBA",IF('con precio'!D185="Google Ads","GOA",IF('con precio'!D185="Combo","COM",IF('con precio'!D185="Market Place","MKP", "OTR")))))))</f>
        <v>NOR</v>
      </c>
      <c r="I186" s="0" t="str">
        <f aca="false">LEFT('con precio'!M185,10)</f>
        <v>-17.849168</v>
      </c>
      <c r="J186" s="122" t="str">
        <f aca="false">RIGHT('con precio'!M185,10)</f>
        <v>-63.251404</v>
      </c>
      <c r="K186" s="0" t="s">
        <v>7429</v>
      </c>
      <c r="L186" s="175" t="n">
        <f aca="false">'con precio'!A185+'con precio'!K185</f>
        <v>44012.4006944444</v>
      </c>
      <c r="N186" s="174"/>
      <c r="O186" s="167"/>
    </row>
    <row r="187" customFormat="false" ht="13.8" hidden="false" customHeight="false" outlineLevel="0" collapsed="false">
      <c r="A187" s="0" t="n">
        <f aca="false">+A186+1</f>
        <v>186</v>
      </c>
      <c r="B187" s="0" t="str">
        <f aca="false">IF(LEN('con precio'!E186)=8,'con precio'!E186,IF(LEN('con precio'!E186)&gt;=17,LEFT('con precio'!E186,8),""))</f>
        <v/>
      </c>
      <c r="C187" s="122" t="str">
        <f aca="false">IF(LEN('con precio'!E186)&gt;=17,RIGHT('con precio'!E186,8),"")</f>
        <v/>
      </c>
      <c r="D187" s="0" t="str">
        <f aca="false">IF('con precio'!F186="","",'con precio'!F186)</f>
        <v/>
      </c>
      <c r="E187" s="0" t="str">
        <f aca="false">IF('con precio'!B186="","",'con precio'!B186)</f>
        <v>Ave Moscú entre 7mo y 8vo anillo</v>
      </c>
      <c r="F187" s="1" t="s">
        <v>6254</v>
      </c>
      <c r="G187" s="0" t="n">
        <v>500</v>
      </c>
      <c r="H187" s="0" t="str">
        <f aca="false">IF('con precio'!D186="Flete","FLE",IF('con precio'!D186="Normal","NOR",IF('con precio'!D186="RRPP","RRP",IF('con precio'!D186="FB Ads","FBA",IF('con precio'!D186="Google Ads","GOA",IF('con precio'!D186="Combo","COM",IF('con precio'!D186="Market Place","MKP", "OTR")))))))</f>
        <v>NOR</v>
      </c>
      <c r="I187" s="0" t="str">
        <f aca="false">LEFT('con precio'!M186,10)</f>
        <v>-17.846510</v>
      </c>
      <c r="J187" s="122" t="str">
        <f aca="false">RIGHT('con precio'!M186,10)</f>
        <v>-63.216624</v>
      </c>
      <c r="K187" s="0" t="s">
        <v>7429</v>
      </c>
      <c r="L187" s="175" t="n">
        <f aca="false">'con precio'!A186+'con precio'!K186</f>
        <v>44012.4423611111</v>
      </c>
      <c r="N187" s="174"/>
      <c r="O187" s="167"/>
    </row>
    <row r="188" customFormat="false" ht="13.8" hidden="false" customHeight="false" outlineLevel="0" collapsed="false">
      <c r="A188" s="0" t="n">
        <f aca="false">+A187+1</f>
        <v>187</v>
      </c>
      <c r="B188" s="0" t="str">
        <f aca="false">IF(LEN('con precio'!E187)=8,'con precio'!E187,IF(LEN('con precio'!E187)&gt;=17,LEFT('con precio'!E187,8),""))</f>
        <v/>
      </c>
      <c r="C188" s="122" t="str">
        <f aca="false">IF(LEN('con precio'!E187)&gt;=17,RIGHT('con precio'!E187,8),"")</f>
        <v/>
      </c>
      <c r="D188" s="0" t="str">
        <f aca="false">IF('con precio'!F187="","",'con precio'!F187)</f>
        <v>Condominio Munich</v>
      </c>
      <c r="E188" s="0" t="str">
        <f aca="false">IF('con precio'!B187="","",'con precio'!B187)</f>
        <v>Va frente al Condominio Munich</v>
      </c>
      <c r="F188" s="1" t="s">
        <v>6138</v>
      </c>
      <c r="G188" s="0" t="n">
        <v>300</v>
      </c>
      <c r="H188" s="0" t="str">
        <f aca="false">IF('con precio'!D187="Flete","FLE",IF('con precio'!D187="Normal","NOR",IF('con precio'!D187="RRPP","RRP",IF('con precio'!D187="FB Ads","FBA",IF('con precio'!D187="Google Ads","GOA",IF('con precio'!D187="Combo","COM",IF('con precio'!D187="Market Place","MKP", "OTR")))))))</f>
        <v>NOR</v>
      </c>
      <c r="I188" s="0" t="str">
        <f aca="false">LEFT('con precio'!M187,10)</f>
        <v>-17.716273</v>
      </c>
      <c r="J188" s="122" t="str">
        <f aca="false">RIGHT('con precio'!M187,10)</f>
        <v>-63.148482</v>
      </c>
      <c r="K188" s="0" t="s">
        <v>7429</v>
      </c>
      <c r="L188" s="175" t="n">
        <f aca="false">'con precio'!A187+'con precio'!K187</f>
        <v>44012.7041666667</v>
      </c>
      <c r="N188" s="174"/>
      <c r="O188" s="167"/>
    </row>
    <row r="189" customFormat="false" ht="13.8" hidden="false" customHeight="false" outlineLevel="0" collapsed="false">
      <c r="A189" s="0" t="n">
        <f aca="false">+A188+1</f>
        <v>188</v>
      </c>
      <c r="B189" s="0" t="str">
        <f aca="false">IF(LEN('con precio'!E188)=8,'con precio'!E188,IF(LEN('con precio'!E188)&gt;=17,LEFT('con precio'!E188,8),""))</f>
        <v/>
      </c>
      <c r="C189" s="122" t="str">
        <f aca="false">IF(LEN('con precio'!E188)&gt;=17,RIGHT('con precio'!E188,8),"")</f>
        <v/>
      </c>
      <c r="D189" s="0" t="str">
        <f aca="false">IF('con precio'!F188="","",'con precio'!F188)</f>
        <v/>
      </c>
      <c r="E189" s="0" t="str">
        <f aca="false">IF('con precio'!B188="","",'con precio'!B188)</f>
        <v>Norte. Parque Autonómico Palos Verdes.</v>
      </c>
      <c r="F189" s="1" t="s">
        <v>6255</v>
      </c>
      <c r="G189" s="0" t="n">
        <v>250</v>
      </c>
      <c r="H189" s="0" t="str">
        <f aca="false">IF('con precio'!D188="Flete","FLE",IF('con precio'!D188="Normal","NOR",IF('con precio'!D188="RRPP","RRP",IF('con precio'!D188="FB Ads","FBA",IF('con precio'!D188="Google Ads","GOA",IF('con precio'!D188="Combo","COM",IF('con precio'!D188="Market Place","MKP", "OTR")))))))</f>
        <v>NOR</v>
      </c>
      <c r="I189" s="0" t="str">
        <f aca="false">LEFT('con precio'!M188,10)</f>
        <v>-17.714692</v>
      </c>
      <c r="J189" s="122" t="str">
        <f aca="false">RIGHT('con precio'!M188,10)</f>
        <v>-63.147719</v>
      </c>
      <c r="K189" s="0" t="s">
        <v>7429</v>
      </c>
      <c r="L189" s="175" t="n">
        <f aca="false">'con precio'!A188+'con precio'!K188</f>
        <v>44012.7826388889</v>
      </c>
      <c r="N189" s="174"/>
      <c r="O189" s="167"/>
    </row>
    <row r="190" customFormat="false" ht="13.8" hidden="false" customHeight="false" outlineLevel="0" collapsed="false">
      <c r="A190" s="0" t="n">
        <f aca="false">+A189+1</f>
        <v>189</v>
      </c>
      <c r="B190" s="0" t="str">
        <f aca="false">IF(LEN('con precio'!E189)=8,'con precio'!E189,IF(LEN('con precio'!E189)&gt;=17,LEFT('con precio'!E189,8),""))</f>
        <v/>
      </c>
      <c r="C190" s="122" t="str">
        <f aca="false">IF(LEN('con precio'!E189)&gt;=17,RIGHT('con precio'!E189,8),"")</f>
        <v/>
      </c>
      <c r="D190" s="0" t="str">
        <f aca="false">IF('con precio'!F189="","",'con precio'!F189)</f>
        <v>Condominio Munich</v>
      </c>
      <c r="E190" s="0" t="str">
        <f aca="false">IF('con precio'!B189="","",'con precio'!B189)</f>
        <v>Condominio Munich</v>
      </c>
      <c r="F190" s="1" t="s">
        <v>6138</v>
      </c>
      <c r="G190" s="0" t="n">
        <v>300</v>
      </c>
      <c r="H190" s="0" t="str">
        <f aca="false">IF('con precio'!D189="Flete","FLE",IF('con precio'!D189="Normal","NOR",IF('con precio'!D189="RRPP","RRP",IF('con precio'!D189="FB Ads","FBA",IF('con precio'!D189="Google Ads","GOA",IF('con precio'!D189="Combo","COM",IF('con precio'!D189="Market Place","MKP", "OTR")))))))</f>
        <v>NOR</v>
      </c>
      <c r="I190" s="0" t="str">
        <f aca="false">LEFT('con precio'!M189,10)</f>
        <v>-17.715272</v>
      </c>
      <c r="J190" s="122" t="str">
        <f aca="false">RIGHT('con precio'!M189,10)</f>
        <v>-63.148839</v>
      </c>
      <c r="K190" s="0" t="s">
        <v>7429</v>
      </c>
      <c r="L190" s="175" t="n">
        <f aca="false">'con precio'!A189+'con precio'!K189</f>
        <v>44012.8020833333</v>
      </c>
      <c r="N190" s="174"/>
      <c r="O190" s="167"/>
    </row>
    <row r="191" customFormat="false" ht="13.8" hidden="false" customHeight="false" outlineLevel="0" collapsed="false">
      <c r="A191" s="0" t="n">
        <f aca="false">+A190+1</f>
        <v>190</v>
      </c>
      <c r="B191" s="0" t="str">
        <f aca="false">IF(LEN('con precio'!E190)=8,'con precio'!E190,IF(LEN('con precio'!E190)&gt;=17,LEFT('con precio'!E190,8),""))</f>
        <v/>
      </c>
      <c r="C191" s="122" t="str">
        <f aca="false">IF(LEN('con precio'!E190)&gt;=17,RIGHT('con precio'!E190,8),"")</f>
        <v/>
      </c>
      <c r="D191" s="0" t="str">
        <f aca="false">IF('con precio'!F190="","",'con precio'!F190)</f>
        <v/>
      </c>
      <c r="E191" s="0" t="str">
        <f aca="false">IF('con precio'!B190="","",'con precio'!B190)</f>
        <v>Plan 3000. Turere</v>
      </c>
      <c r="F191" s="1" t="s">
        <v>6256</v>
      </c>
      <c r="G191" s="0" t="n">
        <v>350</v>
      </c>
      <c r="H191" s="0" t="str">
        <f aca="false">IF('con precio'!D190="Flete","FLE",IF('con precio'!D190="Normal","NOR",IF('con precio'!D190="RRPP","RRP",IF('con precio'!D190="FB Ads","FBA",IF('con precio'!D190="Google Ads","GOA",IF('con precio'!D190="Combo","COM",IF('con precio'!D190="Market Place","MKP", "OTR")))))))</f>
        <v>NOR</v>
      </c>
      <c r="I191" s="0" t="str">
        <f aca="false">LEFT('con precio'!M190,10)</f>
        <v>-17.842831</v>
      </c>
      <c r="J191" s="122" t="str">
        <f aca="false">RIGHT('con precio'!M190,10)</f>
        <v>-63.098764</v>
      </c>
      <c r="K191" s="0" t="s">
        <v>7429</v>
      </c>
      <c r="L191" s="175" t="n">
        <f aca="false">'con precio'!A190+'con precio'!K190</f>
        <v>44012.8888888889</v>
      </c>
      <c r="N191" s="174"/>
      <c r="O191" s="167"/>
    </row>
    <row r="192" customFormat="false" ht="13.8" hidden="false" customHeight="false" outlineLevel="0" collapsed="false">
      <c r="A192" s="0" t="n">
        <f aca="false">+A191+1</f>
        <v>191</v>
      </c>
      <c r="B192" s="0" t="str">
        <f aca="false">IF(LEN('con precio'!E191)=8,'con precio'!E191,IF(LEN('con precio'!E191)&gt;=17,LEFT('con precio'!E191,8),""))</f>
        <v/>
      </c>
      <c r="C192" s="122" t="str">
        <f aca="false">IF(LEN('con precio'!E191)&gt;=17,RIGHT('con precio'!E191,8),"")</f>
        <v/>
      </c>
      <c r="D192" s="0" t="str">
        <f aca="false">IF('con precio'!F191="","",'con precio'!F191)</f>
        <v/>
      </c>
      <c r="E192" s="0" t="str">
        <f aca="false">IF('con precio'!B191="","",'con precio'!B191)</f>
        <v>Almería. </v>
      </c>
      <c r="F192" s="1" t="s">
        <v>6257</v>
      </c>
      <c r="G192" s="0" t="n">
        <v>300</v>
      </c>
      <c r="H192" s="0" t="str">
        <f aca="false">IF('con precio'!D191="Flete","FLE",IF('con precio'!D191="Normal","NOR",IF('con precio'!D191="RRPP","RRP",IF('con precio'!D191="FB Ads","FBA",IF('con precio'!D191="Google Ads","GOA",IF('con precio'!D191="Combo","COM",IF('con precio'!D191="Market Place","MKP", "OTR")))))))</f>
        <v>FLE</v>
      </c>
      <c r="I192" s="0" t="str">
        <f aca="false">LEFT('con precio'!M191,10)</f>
        <v>-17.701487</v>
      </c>
      <c r="J192" s="122" t="str">
        <f aca="false">RIGHT('con precio'!M191,10)</f>
        <v>-63.154046</v>
      </c>
      <c r="K192" s="0" t="s">
        <v>7429</v>
      </c>
      <c r="L192" s="175" t="n">
        <f aca="false">'con precio'!A191+'con precio'!K191</f>
        <v>44013.4416666667</v>
      </c>
      <c r="N192" s="174"/>
      <c r="O192" s="167"/>
    </row>
    <row r="193" customFormat="false" ht="13.8" hidden="false" customHeight="false" outlineLevel="0" collapsed="false">
      <c r="A193" s="0" t="n">
        <f aca="false">+A192+1</f>
        <v>192</v>
      </c>
      <c r="B193" s="0" t="str">
        <f aca="false">IF(LEN('con precio'!E192)=8,'con precio'!E192,IF(LEN('con precio'!E192)&gt;=17,LEFT('con precio'!E192,8),""))</f>
        <v>79017287</v>
      </c>
      <c r="C193" s="122" t="str">
        <f aca="false">IF(LEN('con precio'!E192)&gt;=17,RIGHT('con precio'!E192,8),"")</f>
        <v/>
      </c>
      <c r="D193" s="0" t="str">
        <f aca="false">IF('con precio'!F192="","",'con precio'!F192)</f>
        <v>Patricia Landivar</v>
      </c>
      <c r="E193" s="0" t="str">
        <f aca="false">IF('con precio'!B192="","",'con precio'!B192)</f>
        <v>Patricia Landívar. Pampa de la Isla</v>
      </c>
      <c r="F193" s="1" t="s">
        <v>6258</v>
      </c>
      <c r="G193" s="0" t="n">
        <v>350</v>
      </c>
      <c r="H193" s="0" t="str">
        <f aca="false">IF('con precio'!D192="Flete","FLE",IF('con precio'!D192="Normal","NOR",IF('con precio'!D192="RRPP","RRP",IF('con precio'!D192="FB Ads","FBA",IF('con precio'!D192="Google Ads","GOA",IF('con precio'!D192="Combo","COM",IF('con precio'!D192="Market Place","MKP", "OTR")))))))</f>
        <v>GOA</v>
      </c>
      <c r="I193" s="0" t="str">
        <f aca="false">LEFT('con precio'!M192,10)</f>
        <v>-17.761416</v>
      </c>
      <c r="J193" s="122" t="str">
        <f aca="false">RIGHT('con precio'!M192,10)</f>
        <v>-63.095036</v>
      </c>
      <c r="K193" s="0" t="s">
        <v>7429</v>
      </c>
      <c r="L193" s="175" t="n">
        <f aca="false">'con precio'!A192+'con precio'!K192</f>
        <v>44013.5055555556</v>
      </c>
      <c r="N193" s="174"/>
      <c r="O193" s="167"/>
    </row>
    <row r="194" customFormat="false" ht="13.8" hidden="false" customHeight="false" outlineLevel="0" collapsed="false">
      <c r="A194" s="0" t="n">
        <f aca="false">+A193+1</f>
        <v>193</v>
      </c>
      <c r="B194" s="0" t="str">
        <f aca="false">IF(LEN('con precio'!E193)=8,'con precio'!E193,IF(LEN('con precio'!E193)&gt;=17,LEFT('con precio'!E193,8),""))</f>
        <v>67120038</v>
      </c>
      <c r="C194" s="122" t="str">
        <f aca="false">IF(LEN('con precio'!E193)&gt;=17,RIGHT('con precio'!E193,8),"")</f>
        <v/>
      </c>
      <c r="D194" s="0" t="str">
        <f aca="false">IF('con precio'!F193="","",'con precio'!F193)</f>
        <v>Wendy Janneth Fuentes</v>
      </c>
      <c r="E194" s="0" t="str">
        <f aca="false">IF('con precio'!B193="","",'con precio'!B193)</f>
        <v>Wendy Janneth Fuentes. Barrio Aereonáutico. </v>
      </c>
      <c r="F194" s="1" t="s">
        <v>6259</v>
      </c>
      <c r="G194" s="0" t="n">
        <v>380</v>
      </c>
      <c r="H194" s="0" t="str">
        <f aca="false">IF('con precio'!D193="Flete","FLE",IF('con precio'!D193="Normal","NOR",IF('con precio'!D193="RRPP","RRP",IF('con precio'!D193="FB Ads","FBA",IF('con precio'!D193="Google Ads","GOA",IF('con precio'!D193="Combo","COM",IF('con precio'!D193="Market Place","MKP", "OTR")))))))</f>
        <v>GOA</v>
      </c>
      <c r="I194" s="0" t="str">
        <f aca="false">LEFT('con precio'!M193,10)</f>
        <v>-17.809108</v>
      </c>
      <c r="J194" s="122" t="str">
        <f aca="false">RIGHT('con precio'!M193,10)</f>
        <v>-63.179418</v>
      </c>
      <c r="K194" s="0" t="s">
        <v>7429</v>
      </c>
      <c r="L194" s="175" t="n">
        <f aca="false">'con precio'!A193+'con precio'!K193</f>
        <v>44013.6645833333</v>
      </c>
      <c r="N194" s="174"/>
      <c r="O194" s="167"/>
    </row>
    <row r="195" customFormat="false" ht="13.8" hidden="false" customHeight="false" outlineLevel="0" collapsed="false">
      <c r="A195" s="0" t="n">
        <f aca="false">+A194+1</f>
        <v>194</v>
      </c>
      <c r="B195" s="0" t="str">
        <f aca="false">IF(LEN('con precio'!E194)=8,'con precio'!E194,IF(LEN('con precio'!E194)&gt;=17,LEFT('con precio'!E194,8),""))</f>
        <v>69297839</v>
      </c>
      <c r="C195" s="122" t="str">
        <f aca="false">IF(LEN('con precio'!E194)&gt;=17,RIGHT('con precio'!E194,8),"")</f>
        <v/>
      </c>
      <c r="D195" s="0" t="str">
        <f aca="false">IF('con precio'!F194="","",'con precio'!F194)</f>
        <v>Ana Gloria Veizaga</v>
      </c>
      <c r="E195" s="0" t="str">
        <f aca="false">IF('con precio'!B194="","",'con precio'!B194)</f>
        <v>Ana Gloria Veizaga. Urbanización Nueva Esperanza. </v>
      </c>
      <c r="F195" s="1" t="s">
        <v>6260</v>
      </c>
      <c r="G195" s="0" t="n">
        <v>450</v>
      </c>
      <c r="H195" s="0" t="str">
        <f aca="false">IF('con precio'!D194="Flete","FLE",IF('con precio'!D194="Normal","NOR",IF('con precio'!D194="RRPP","RRP",IF('con precio'!D194="FB Ads","FBA",IF('con precio'!D194="Google Ads","GOA",IF('con precio'!D194="Combo","COM",IF('con precio'!D194="Market Place","MKP", "OTR")))))))</f>
        <v>GOA</v>
      </c>
      <c r="I195" s="0" t="str">
        <f aca="false">LEFT('con precio'!M194,10)</f>
        <v>-17.852236</v>
      </c>
      <c r="J195" s="122" t="str">
        <f aca="false">RIGHT('con precio'!M194,10)</f>
        <v>-63.272071</v>
      </c>
      <c r="K195" s="0" t="s">
        <v>7429</v>
      </c>
      <c r="L195" s="175" t="n">
        <f aca="false">'con precio'!A194+'con precio'!K194</f>
        <v>44013.8097222222</v>
      </c>
      <c r="N195" s="174"/>
      <c r="O195" s="167"/>
    </row>
    <row r="196" customFormat="false" ht="13.8" hidden="false" customHeight="false" outlineLevel="0" collapsed="false">
      <c r="A196" s="0" t="n">
        <f aca="false">+A195+1</f>
        <v>195</v>
      </c>
      <c r="B196" s="0" t="str">
        <f aca="false">IF(LEN('con precio'!E195)=8,'con precio'!E195,IF(LEN('con precio'!E195)&gt;=17,LEFT('con precio'!E195,8),""))</f>
        <v/>
      </c>
      <c r="C196" s="122" t="str">
        <f aca="false">IF(LEN('con precio'!E195)&gt;=17,RIGHT('con precio'!E195,8),"")</f>
        <v/>
      </c>
      <c r="D196" s="0" t="str">
        <f aca="false">IF('con precio'!F195="","",'con precio'!F195)</f>
        <v/>
      </c>
      <c r="E196" s="0" t="str">
        <f aca="false">IF('con precio'!B195="","",'con precio'!B195)</f>
        <v>Urb. Juan Pablo II</v>
      </c>
      <c r="F196" s="1" t="s">
        <v>6261</v>
      </c>
      <c r="G196" s="0" t="n">
        <v>400</v>
      </c>
      <c r="H196" s="0" t="str">
        <f aca="false">IF('con precio'!D195="Flete","FLE",IF('con precio'!D195="Normal","NOR",IF('con precio'!D195="RRPP","RRP",IF('con precio'!D195="FB Ads","FBA",IF('con precio'!D195="Google Ads","GOA",IF('con precio'!D195="Combo","COM",IF('con precio'!D195="Market Place","MKP", "OTR")))))))</f>
        <v>NOR</v>
      </c>
      <c r="I196" s="0" t="str">
        <f aca="false">LEFT('con precio'!M195,10)</f>
        <v>-17.583321</v>
      </c>
      <c r="J196" s="122" t="str">
        <f aca="false">RIGHT('con precio'!M195,10)</f>
        <v>-63.148304</v>
      </c>
      <c r="K196" s="0" t="s">
        <v>7429</v>
      </c>
      <c r="L196" s="175" t="n">
        <f aca="false">'con precio'!A195+'con precio'!K195</f>
        <v>44013.5430555556</v>
      </c>
      <c r="N196" s="174"/>
      <c r="O196" s="167"/>
    </row>
    <row r="197" customFormat="false" ht="13.8" hidden="false" customHeight="false" outlineLevel="0" collapsed="false">
      <c r="A197" s="0" t="n">
        <f aca="false">+A196+1</f>
        <v>196</v>
      </c>
      <c r="B197" s="0" t="str">
        <f aca="false">IF(LEN('con precio'!E196)=8,'con precio'!E196,IF(LEN('con precio'!E196)&gt;=17,LEFT('con precio'!E196,8),""))</f>
        <v/>
      </c>
      <c r="C197" s="122" t="str">
        <f aca="false">IF(LEN('con precio'!E196)&gt;=17,RIGHT('con precio'!E196,8),"")</f>
        <v/>
      </c>
      <c r="D197" s="0" t="str">
        <f aca="false">IF('con precio'!F196="","",'con precio'!F196)</f>
        <v/>
      </c>
      <c r="E197" s="0" t="str">
        <f aca="false">IF('con precio'!B196="","",'con precio'!B196)</f>
        <v>Satélite Norte</v>
      </c>
      <c r="F197" s="1" t="s">
        <v>6262</v>
      </c>
      <c r="G197" s="0" t="n">
        <v>380</v>
      </c>
      <c r="H197" s="0" t="str">
        <f aca="false">IF('con precio'!D196="Flete","FLE",IF('con precio'!D196="Normal","NOR",IF('con precio'!D196="RRPP","RRP",IF('con precio'!D196="FB Ads","FBA",IF('con precio'!D196="Google Ads","GOA",IF('con precio'!D196="Combo","COM",IF('con precio'!D196="Market Place","MKP", "OTR")))))))</f>
        <v>NOR</v>
      </c>
      <c r="I197" s="0" t="str">
        <f aca="false">LEFT('con precio'!M196,10)</f>
        <v>-17.608492</v>
      </c>
      <c r="J197" s="122" t="str">
        <f aca="false">RIGHT('con precio'!M196,10)</f>
        <v>-63.141311</v>
      </c>
      <c r="K197" s="0" t="s">
        <v>7429</v>
      </c>
      <c r="L197" s="175" t="n">
        <f aca="false">'con precio'!A196+'con precio'!K196</f>
        <v>44013.5756944444</v>
      </c>
      <c r="N197" s="174"/>
      <c r="O197" s="167"/>
    </row>
    <row r="198" customFormat="false" ht="13.8" hidden="false" customHeight="false" outlineLevel="0" collapsed="false">
      <c r="A198" s="0" t="n">
        <f aca="false">+A197+1</f>
        <v>197</v>
      </c>
      <c r="B198" s="0" t="str">
        <f aca="false">IF(LEN('con precio'!E197)=8,'con precio'!E197,IF(LEN('con precio'!E197)&gt;=17,LEFT('con precio'!E197,8),""))</f>
        <v/>
      </c>
      <c r="C198" s="122" t="str">
        <f aca="false">IF(LEN('con precio'!E197)&gt;=17,RIGHT('con precio'!E197,8),"")</f>
        <v/>
      </c>
      <c r="D198" s="0" t="str">
        <f aca="false">IF('con precio'!F197="","",'con precio'!F197)</f>
        <v/>
      </c>
      <c r="E198" s="0" t="str">
        <f aca="false">IF('con precio'!B197="","",'con precio'!B197)</f>
        <v>Coliseo John Pictor Blanco</v>
      </c>
      <c r="F198" s="1" t="s">
        <v>6263</v>
      </c>
      <c r="G198" s="0" t="n">
        <v>400</v>
      </c>
      <c r="H198" s="0" t="str">
        <f aca="false">IF('con precio'!D197="Flete","FLE",IF('con precio'!D197="Normal","NOR",IF('con precio'!D197="RRPP","RRP",IF('con precio'!D197="FB Ads","FBA",IF('con precio'!D197="Google Ads","GOA",IF('con precio'!D197="Combo","COM",IF('con precio'!D197="Market Place","MKP", "OTR")))))))</f>
        <v>NOR</v>
      </c>
      <c r="I198" s="0" t="str">
        <f aca="false">LEFT('con precio'!M197,10)</f>
        <v>-17.790206</v>
      </c>
      <c r="J198" s="122" t="str">
        <f aca="false">RIGHT('con precio'!M197,10)</f>
        <v>-63.168156</v>
      </c>
      <c r="K198" s="0" t="s">
        <v>7429</v>
      </c>
      <c r="L198" s="175" t="n">
        <f aca="false">'con precio'!A197+'con precio'!K197</f>
        <v>44013.71875</v>
      </c>
      <c r="N198" s="174"/>
      <c r="O198" s="167"/>
    </row>
    <row r="199" customFormat="false" ht="13.8" hidden="false" customHeight="false" outlineLevel="0" collapsed="false">
      <c r="A199" s="0" t="n">
        <f aca="false">+A198+1</f>
        <v>198</v>
      </c>
      <c r="B199" s="0" t="str">
        <f aca="false">IF(LEN('con precio'!E198)=8,'con precio'!E198,IF(LEN('con precio'!E198)&gt;=17,LEFT('con precio'!E198,8),""))</f>
        <v/>
      </c>
      <c r="C199" s="122" t="str">
        <f aca="false">IF(LEN('con precio'!E198)&gt;=17,RIGHT('con precio'!E198,8),"")</f>
        <v/>
      </c>
      <c r="D199" s="0" t="str">
        <f aca="false">IF('con precio'!F198="","",'con precio'!F198)</f>
        <v/>
      </c>
      <c r="E199" s="0" t="str">
        <f aca="false">IF('con precio'!B198="","",'con precio'!B198)</f>
        <v>Radial 17 1/2 El Bajío del Oriente</v>
      </c>
      <c r="F199" s="1" t="s">
        <v>6264</v>
      </c>
      <c r="G199" s="0" t="n">
        <v>300</v>
      </c>
      <c r="H199" s="0" t="str">
        <f aca="false">IF('con precio'!D198="Flete","FLE",IF('con precio'!D198="Normal","NOR",IF('con precio'!D198="RRPP","RRP",IF('con precio'!D198="FB Ads","FBA",IF('con precio'!D198="Google Ads","GOA",IF('con precio'!D198="Combo","COM",IF('con precio'!D198="Market Place","MKP", "OTR")))))))</f>
        <v>FLE</v>
      </c>
      <c r="I199" s="0" t="str">
        <f aca="false">LEFT('con precio'!M198,10)</f>
        <v>-17.827347</v>
      </c>
      <c r="J199" s="122" t="str">
        <f aca="false">RIGHT('con precio'!M198,10)</f>
        <v>-63.235705</v>
      </c>
      <c r="K199" s="0" t="s">
        <v>7429</v>
      </c>
      <c r="L199" s="175" t="n">
        <f aca="false">'con precio'!A198+'con precio'!K198</f>
        <v>44014.4701388889</v>
      </c>
      <c r="N199" s="174"/>
      <c r="O199" s="167"/>
    </row>
    <row r="200" customFormat="false" ht="13.8" hidden="false" customHeight="false" outlineLevel="0" collapsed="false">
      <c r="A200" s="0" t="n">
        <f aca="false">+A199+1</f>
        <v>199</v>
      </c>
      <c r="B200" s="0" t="str">
        <f aca="false">IF(LEN('con precio'!E199)=8,'con precio'!E199,IF(LEN('con precio'!E199)&gt;=17,LEFT('con precio'!E199,8),""))</f>
        <v>70966516</v>
      </c>
      <c r="C200" s="122" t="str">
        <f aca="false">IF(LEN('con precio'!E199)&gt;=17,RIGHT('con precio'!E199,8),"")</f>
        <v/>
      </c>
      <c r="D200" s="0" t="str">
        <f aca="false">IF('con precio'!F199="","",'con precio'!F199)</f>
        <v>Carlos Medina Campos</v>
      </c>
      <c r="E200" s="0" t="str">
        <f aca="false">IF('con precio'!B199="","",'con precio'!B199)</f>
        <v>Carlos Medina Campos</v>
      </c>
      <c r="F200" s="1" t="s">
        <v>6265</v>
      </c>
      <c r="G200" s="0" t="n">
        <v>450</v>
      </c>
      <c r="H200" s="0" t="str">
        <f aca="false">IF('con precio'!D199="Flete","FLE",IF('con precio'!D199="Normal","NOR",IF('con precio'!D199="RRPP","RRP",IF('con precio'!D199="FB Ads","FBA",IF('con precio'!D199="Google Ads","GOA",IF('con precio'!D199="Combo","COM",IF('con precio'!D199="Market Place","MKP", "OTR")))))))</f>
        <v>GOA</v>
      </c>
      <c r="I200" s="0" t="str">
        <f aca="false">LEFT('con precio'!M199,10)</f>
        <v>-17.888491</v>
      </c>
      <c r="J200" s="122" t="str">
        <f aca="false">RIGHT('con precio'!M199,10)</f>
        <v>-63.278466</v>
      </c>
      <c r="K200" s="0" t="s">
        <v>7429</v>
      </c>
      <c r="L200" s="175" t="n">
        <f aca="false">'con precio'!A199+'con precio'!K199</f>
        <v>44014.5819444444</v>
      </c>
      <c r="N200" s="174"/>
      <c r="O200" s="167"/>
    </row>
    <row r="201" customFormat="false" ht="13.8" hidden="false" customHeight="false" outlineLevel="0" collapsed="false">
      <c r="A201" s="0" t="n">
        <f aca="false">+A200+1</f>
        <v>200</v>
      </c>
      <c r="B201" s="0" t="str">
        <f aca="false">IF(LEN('con precio'!E200)=8,'con precio'!E200,IF(LEN('con precio'!E200)&gt;=17,LEFT('con precio'!E200,8),""))</f>
        <v>78452921</v>
      </c>
      <c r="C201" s="122" t="str">
        <f aca="false">IF(LEN('con precio'!E200)&gt;=17,RIGHT('con precio'!E200,8),"")</f>
        <v/>
      </c>
      <c r="D201" s="0" t="str">
        <f aca="false">IF('con precio'!F200="","",'con precio'!F200)</f>
        <v>Danny Rivera</v>
      </c>
      <c r="E201" s="0" t="str">
        <f aca="false">IF('con precio'!B200="","",'con precio'!B200)</f>
        <v>Danny Rivera / Barrio Valle Hermoso 2 Calle #6 / Nueva Ramada</v>
      </c>
      <c r="F201" s="1" t="s">
        <v>6266</v>
      </c>
      <c r="G201" s="0" t="n">
        <v>450</v>
      </c>
      <c r="H201" s="0" t="str">
        <f aca="false">IF('con precio'!D200="Flete","FLE",IF('con precio'!D200="Normal","NOR",IF('con precio'!D200="RRPP","RRP",IF('con precio'!D200="FB Ads","FBA",IF('con precio'!D200="Google Ads","GOA",IF('con precio'!D200="Combo","COM",IF('con precio'!D200="Market Place","MKP", "OTR")))))))</f>
        <v>GOA</v>
      </c>
      <c r="I201" s="0" t="str">
        <f aca="false">LEFT('con precio'!M200,10)</f>
        <v>-17.844347</v>
      </c>
      <c r="J201" s="122" t="str">
        <f aca="false">RIGHT('con precio'!M200,10)</f>
        <v>-63.220737</v>
      </c>
      <c r="K201" s="0" t="s">
        <v>7429</v>
      </c>
      <c r="L201" s="175" t="n">
        <f aca="false">'con precio'!A200+'con precio'!K200</f>
        <v>44014.7770833333</v>
      </c>
      <c r="N201" s="174"/>
      <c r="O201" s="167"/>
    </row>
    <row r="202" customFormat="false" ht="13.8" hidden="false" customHeight="false" outlineLevel="0" collapsed="false">
      <c r="A202" s="0" t="n">
        <f aca="false">+A201+1</f>
        <v>201</v>
      </c>
      <c r="B202" s="0" t="str">
        <f aca="false">IF(LEN('con precio'!E201)=8,'con precio'!E201,IF(LEN('con precio'!E201)&gt;=17,LEFT('con precio'!E201,8),""))</f>
        <v/>
      </c>
      <c r="C202" s="122" t="str">
        <f aca="false">IF(LEN('con precio'!E201)&gt;=17,RIGHT('con precio'!E201,8),"")</f>
        <v/>
      </c>
      <c r="D202" s="0" t="str">
        <f aca="false">IF('con precio'!F201="","",'con precio'!F201)</f>
        <v>Urb. Inteligente</v>
      </c>
      <c r="E202" s="0" t="str">
        <f aca="false">IF('con precio'!B201="","",'con precio'!B201)</f>
        <v>Urb. Inteligente</v>
      </c>
      <c r="F202" s="1" t="s">
        <v>6208</v>
      </c>
      <c r="G202" s="0" t="n">
        <v>300</v>
      </c>
      <c r="H202" s="0" t="str">
        <f aca="false">IF('con precio'!D201="Flete","FLE",IF('con precio'!D201="Normal","NOR",IF('con precio'!D201="RRPP","RRP",IF('con precio'!D201="FB Ads","FBA",IF('con precio'!D201="Google Ads","GOA",IF('con precio'!D201="Combo","COM",IF('con precio'!D201="Market Place","MKP", "OTR")))))))</f>
        <v>NOR</v>
      </c>
      <c r="I202" s="0" t="str">
        <f aca="false">LEFT('con precio'!M201,10)</f>
        <v>-17.836837</v>
      </c>
      <c r="J202" s="122" t="str">
        <f aca="false">RIGHT('con precio'!M201,10)</f>
        <v>-63.256179</v>
      </c>
      <c r="K202" s="0" t="s">
        <v>7429</v>
      </c>
      <c r="L202" s="175" t="n">
        <f aca="false">'con precio'!A201+'con precio'!K201</f>
        <v>44014.5236111111</v>
      </c>
      <c r="N202" s="174"/>
      <c r="O202" s="167"/>
    </row>
    <row r="203" customFormat="false" ht="13.8" hidden="false" customHeight="false" outlineLevel="0" collapsed="false">
      <c r="A203" s="0" t="n">
        <f aca="false">+A202+1</f>
        <v>202</v>
      </c>
      <c r="B203" s="0" t="str">
        <f aca="false">IF(LEN('con precio'!E202)=8,'con precio'!E202,IF(LEN('con precio'!E202)&gt;=17,LEFT('con precio'!E202,8),""))</f>
        <v/>
      </c>
      <c r="C203" s="122" t="str">
        <f aca="false">IF(LEN('con precio'!E202)&gt;=17,RIGHT('con precio'!E202,8),"")</f>
        <v/>
      </c>
      <c r="D203" s="0" t="str">
        <f aca="false">IF('con precio'!F202="","",'con precio'!F202)</f>
        <v>Clínica Medicmel</v>
      </c>
      <c r="E203" s="0" t="str">
        <f aca="false">IF('con precio'!B202="","",'con precio'!B202)</f>
        <v>Clínica Medicmel</v>
      </c>
      <c r="F203" s="1" t="s">
        <v>6107</v>
      </c>
      <c r="G203" s="0" t="n">
        <v>400</v>
      </c>
      <c r="H203" s="0" t="str">
        <f aca="false">IF('con precio'!D202="Flete","FLE",IF('con precio'!D202="Normal","NOR",IF('con precio'!D202="RRPP","RRP",IF('con precio'!D202="FB Ads","FBA",IF('con precio'!D202="Google Ads","GOA",IF('con precio'!D202="Combo","COM",IF('con precio'!D202="Market Place","MKP", "OTR")))))))</f>
        <v>NOR</v>
      </c>
      <c r="I203" s="0" t="str">
        <f aca="false">LEFT('con precio'!M202,10)</f>
        <v>-17.849168</v>
      </c>
      <c r="J203" s="122" t="str">
        <f aca="false">RIGHT('con precio'!M202,10)</f>
        <v>-63.251404</v>
      </c>
      <c r="K203" s="0" t="s">
        <v>7429</v>
      </c>
      <c r="L203" s="175" t="n">
        <f aca="false">'con precio'!A202+'con precio'!K202</f>
        <v>44014.7368055556</v>
      </c>
      <c r="N203" s="174"/>
      <c r="O203" s="167"/>
    </row>
    <row r="204" customFormat="false" ht="13.8" hidden="false" customHeight="false" outlineLevel="0" collapsed="false">
      <c r="A204" s="0" t="n">
        <f aca="false">+A203+1</f>
        <v>203</v>
      </c>
      <c r="B204" s="0" t="str">
        <f aca="false">IF(LEN('con precio'!E203)=8,'con precio'!E203,IF(LEN('con precio'!E203)&gt;=17,LEFT('con precio'!E203,8),""))</f>
        <v/>
      </c>
      <c r="C204" s="122" t="str">
        <f aca="false">IF(LEN('con precio'!E203)&gt;=17,RIGHT('con precio'!E203,8),"")</f>
        <v/>
      </c>
      <c r="D204" s="0" t="str">
        <f aca="false">IF('con precio'!F203="","",'con precio'!F203)</f>
        <v/>
      </c>
      <c r="E204" s="0" t="str">
        <f aca="false">IF('con precio'!B203="","",'con precio'!B203)</f>
        <v>Santos Dumont y Moscú. ¿Los Piyos?</v>
      </c>
      <c r="F204" s="1" t="s">
        <v>6267</v>
      </c>
      <c r="G204" s="0" t="n">
        <v>300</v>
      </c>
      <c r="H204" s="0" t="str">
        <f aca="false">IF('con precio'!D203="Flete","FLE",IF('con precio'!D203="Normal","NOR",IF('con precio'!D203="RRPP","RRP",IF('con precio'!D203="FB Ads","FBA",IF('con precio'!D203="Google Ads","GOA",IF('con precio'!D203="Combo","COM",IF('con precio'!D203="Market Place","MKP", "OTR")))))))</f>
        <v>FLE</v>
      </c>
      <c r="I204" s="0" t="str">
        <f aca="false">LEFT('con precio'!M203,10)</f>
        <v>-17.888391</v>
      </c>
      <c r="J204" s="122" t="str">
        <f aca="false">RIGHT('con precio'!M203,10)</f>
        <v>-63.219975</v>
      </c>
      <c r="K204" s="0" t="s">
        <v>7429</v>
      </c>
      <c r="L204" s="175" t="n">
        <f aca="false">'con precio'!A203+'con precio'!K203</f>
        <v>44015.40625</v>
      </c>
      <c r="N204" s="174"/>
      <c r="O204" s="167"/>
    </row>
    <row r="205" customFormat="false" ht="13.8" hidden="false" customHeight="false" outlineLevel="0" collapsed="false">
      <c r="A205" s="0" t="n">
        <f aca="false">+A204+1</f>
        <v>204</v>
      </c>
      <c r="B205" s="0" t="str">
        <f aca="false">IF(LEN('con precio'!E204)=8,'con precio'!E204,IF(LEN('con precio'!E204)&gt;=17,LEFT('con precio'!E204,8),""))</f>
        <v/>
      </c>
      <c r="C205" s="122" t="str">
        <f aca="false">IF(LEN('con precio'!E204)&gt;=17,RIGHT('con precio'!E204,8),"")</f>
        <v/>
      </c>
      <c r="D205" s="0" t="str">
        <f aca="false">IF('con precio'!F204="","",'con precio'!F204)</f>
        <v/>
      </c>
      <c r="E205" s="0" t="str">
        <f aca="false">IF('con precio'!B204="","",'con precio'!B204)</f>
        <v>Por la Urbanización Inteligente. Petrosur</v>
      </c>
      <c r="F205" s="1" t="s">
        <v>6268</v>
      </c>
      <c r="G205" s="0" t="n">
        <v>300</v>
      </c>
      <c r="H205" s="0" t="str">
        <f aca="false">IF('con precio'!D204="Flete","FLE",IF('con precio'!D204="Normal","NOR",IF('con precio'!D204="RRPP","RRP",IF('con precio'!D204="FB Ads","FBA",IF('con precio'!D204="Google Ads","GOA",IF('con precio'!D204="Combo","COM",IF('con precio'!D204="Market Place","MKP", "OTR")))))))</f>
        <v>NOR</v>
      </c>
      <c r="I205" s="0" t="str">
        <f aca="false">LEFT('con precio'!M204,10)</f>
        <v>-17.841154</v>
      </c>
      <c r="J205" s="122" t="str">
        <f aca="false">RIGHT('con precio'!M204,10)</f>
        <v>-63.259487</v>
      </c>
      <c r="K205" s="0" t="s">
        <v>7429</v>
      </c>
      <c r="L205" s="175" t="n">
        <f aca="false">'con precio'!A204+'con precio'!K204</f>
        <v>44015.4548611111</v>
      </c>
      <c r="N205" s="174"/>
      <c r="O205" s="167"/>
    </row>
    <row r="206" customFormat="false" ht="13.8" hidden="false" customHeight="false" outlineLevel="0" collapsed="false">
      <c r="A206" s="0" t="n">
        <f aca="false">+A205+1</f>
        <v>205</v>
      </c>
      <c r="B206" s="0" t="str">
        <f aca="false">IF(LEN('con precio'!E205)=8,'con precio'!E205,IF(LEN('con precio'!E205)&gt;=17,LEFT('con precio'!E205,8),""))</f>
        <v/>
      </c>
      <c r="C206" s="122" t="str">
        <f aca="false">IF(LEN('con precio'!E205)&gt;=17,RIGHT('con precio'!E205,8),"")</f>
        <v/>
      </c>
      <c r="D206" s="0" t="str">
        <f aca="false">IF('con precio'!F205="","",'con precio'!F205)</f>
        <v/>
      </c>
      <c r="E206" s="0" t="str">
        <f aca="false">IF('con precio'!B205="","",'con precio'!B205)</f>
        <v>Por Mapaizo y Moscú (i). Por Balcón 2</v>
      </c>
      <c r="F206" s="1" t="s">
        <v>6269</v>
      </c>
      <c r="G206" s="0" t="n">
        <v>500</v>
      </c>
      <c r="H206" s="0" t="str">
        <f aca="false">IF('con precio'!D205="Flete","FLE",IF('con precio'!D205="Normal","NOR",IF('con precio'!D205="RRPP","RRP",IF('con precio'!D205="FB Ads","FBA",IF('con precio'!D205="Google Ads","GOA",IF('con precio'!D205="Combo","COM",IF('con precio'!D205="Market Place","MKP", "OTR")))))))</f>
        <v>NOR</v>
      </c>
      <c r="I206" s="0" t="str">
        <f aca="false">LEFT('con precio'!M205,10)</f>
        <v>-17.872495</v>
      </c>
      <c r="J206" s="122" t="str">
        <f aca="false">RIGHT('con precio'!M205,10)</f>
        <v>-63.237295</v>
      </c>
      <c r="K206" s="0" t="s">
        <v>7429</v>
      </c>
      <c r="L206" s="175" t="n">
        <f aca="false">'con precio'!A205+'con precio'!K205</f>
        <v>44015.6402777778</v>
      </c>
      <c r="N206" s="174"/>
      <c r="O206" s="167"/>
    </row>
    <row r="207" customFormat="false" ht="13.8" hidden="false" customHeight="false" outlineLevel="0" collapsed="false">
      <c r="A207" s="0" t="n">
        <f aca="false">+A206+1</f>
        <v>206</v>
      </c>
      <c r="B207" s="0" t="str">
        <f aca="false">IF(LEN('con precio'!E206)=8,'con precio'!E206,IF(LEN('con precio'!E206)&gt;=17,LEFT('con precio'!E206,8),""))</f>
        <v/>
      </c>
      <c r="C207" s="122" t="str">
        <f aca="false">IF(LEN('con precio'!E206)&gt;=17,RIGHT('con precio'!E206,8),"")</f>
        <v/>
      </c>
      <c r="D207" s="0" t="str">
        <f aca="false">IF('con precio'!F206="","",'con precio'!F206)</f>
        <v/>
      </c>
      <c r="E207" s="0" t="str">
        <f aca="false">IF('con precio'!B206="","",'con precio'!B206)</f>
        <v>Por Mapaizo y Km 12. Por Balcón 2.</v>
      </c>
      <c r="F207" s="1" t="s">
        <v>6270</v>
      </c>
      <c r="G207" s="0" t="n">
        <v>500</v>
      </c>
      <c r="H207" s="0" t="str">
        <f aca="false">IF('con precio'!D206="Flete","FLE",IF('con precio'!D206="Normal","NOR",IF('con precio'!D206="RRPP","RRP",IF('con precio'!D206="FB Ads","FBA",IF('con precio'!D206="Google Ads","GOA",IF('con precio'!D206="Combo","COM",IF('con precio'!D206="Market Place","MKP", "OTR")))))))</f>
        <v>NOR</v>
      </c>
      <c r="I207" s="0" t="str">
        <f aca="false">LEFT('con precio'!M206,10)</f>
        <v>-17.883808</v>
      </c>
      <c r="J207" s="122" t="str">
        <f aca="false">RIGHT('con precio'!M206,10)</f>
        <v>-63.243621</v>
      </c>
      <c r="K207" s="0" t="s">
        <v>7429</v>
      </c>
      <c r="L207" s="175" t="n">
        <f aca="false">'con precio'!A206+'con precio'!K206</f>
        <v>44015.6694444444</v>
      </c>
      <c r="N207" s="174"/>
      <c r="O207" s="167"/>
    </row>
    <row r="208" customFormat="false" ht="13.8" hidden="false" customHeight="false" outlineLevel="0" collapsed="false">
      <c r="A208" s="0" t="n">
        <f aca="false">+A207+1</f>
        <v>207</v>
      </c>
      <c r="B208" s="0" t="str">
        <f aca="false">IF(LEN('con precio'!E207)=8,'con precio'!E207,IF(LEN('con precio'!E207)&gt;=17,LEFT('con precio'!E207,8),""))</f>
        <v>75049515</v>
      </c>
      <c r="C208" s="122" t="str">
        <f aca="false">IF(LEN('con precio'!E207)&gt;=17,RIGHT('con precio'!E207,8),"")</f>
        <v/>
      </c>
      <c r="D208" s="0" t="str">
        <f aca="false">IF('con precio'!F207="","",'con precio'!F207)</f>
        <v>Roberto Coronado. Residencial Abasto Sur</v>
      </c>
      <c r="E208" s="0" t="str">
        <f aca="false">IF('con precio'!B207="","",'con precio'!B207)</f>
        <v>Residencial Abasto Sur. Roberto Coronado</v>
      </c>
      <c r="F208" s="1" t="n">
        <v>202003001</v>
      </c>
      <c r="G208" s="0" t="n">
        <v>500</v>
      </c>
      <c r="H208" s="0" t="str">
        <f aca="false">IF('con precio'!D207="Flete","FLE",IF('con precio'!D207="Normal","NOR",IF('con precio'!D207="RRPP","RRP",IF('con precio'!D207="FB Ads","FBA",IF('con precio'!D207="Google Ads","GOA",IF('con precio'!D207="Combo","COM",IF('con precio'!D207="Market Place","MKP", "OTR")))))))</f>
        <v>OTR</v>
      </c>
      <c r="I208" s="0" t="str">
        <f aca="false">LEFT('con precio'!M207,10)</f>
        <v>-17.850340</v>
      </c>
      <c r="J208" s="122" t="str">
        <f aca="false">RIGHT('con precio'!M207,10)</f>
        <v>-63.227726</v>
      </c>
      <c r="K208" s="0" t="s">
        <v>7429</v>
      </c>
      <c r="L208" s="175" t="n">
        <f aca="false">'con precio'!A207+'con precio'!K207</f>
        <v>44015.7152777778</v>
      </c>
      <c r="N208" s="174"/>
      <c r="O208" s="167"/>
    </row>
    <row r="209" customFormat="false" ht="13.8" hidden="false" customHeight="false" outlineLevel="0" collapsed="false">
      <c r="A209" s="0" t="n">
        <f aca="false">+A208+1</f>
        <v>208</v>
      </c>
      <c r="B209" s="0" t="str">
        <f aca="false">IF(LEN('con precio'!E208)=8,'con precio'!E208,IF(LEN('con precio'!E208)&gt;=17,LEFT('con precio'!E208,8),""))</f>
        <v>73153199</v>
      </c>
      <c r="C209" s="122" t="str">
        <f aca="false">IF(LEN('con precio'!E208)&gt;=17,RIGHT('con precio'!E208,8),"")</f>
        <v/>
      </c>
      <c r="D209" s="0" t="str">
        <f aca="false">IF('con precio'!F208="","",'con precio'!F208)</f>
        <v>Jhans Ruiz</v>
      </c>
      <c r="E209" s="0" t="str">
        <f aca="false">IF('con precio'!B208="","",'con precio'!B208)</f>
        <v>Jhans Ruiz. Paurito.</v>
      </c>
      <c r="F209" s="1" t="s">
        <v>6271</v>
      </c>
      <c r="G209" s="0" t="n">
        <v>650</v>
      </c>
      <c r="H209" s="0" t="str">
        <f aca="false">IF('con precio'!D208="Flete","FLE",IF('con precio'!D208="Normal","NOR",IF('con precio'!D208="RRPP","RRP",IF('con precio'!D208="FB Ads","FBA",IF('con precio'!D208="Google Ads","GOA",IF('con precio'!D208="Combo","COM",IF('con precio'!D208="Market Place","MKP", "OTR")))))))</f>
        <v>GOA</v>
      </c>
      <c r="I209" s="0" t="str">
        <f aca="false">LEFT('con precio'!M208,10)</f>
        <v>-17.882639</v>
      </c>
      <c r="J209" s="122" t="str">
        <f aca="false">RIGHT('con precio'!M208,10)</f>
        <v>-62.939549</v>
      </c>
      <c r="K209" s="0" t="s">
        <v>7429</v>
      </c>
      <c r="L209" s="175" t="n">
        <f aca="false">'con precio'!A208+'con precio'!K208</f>
        <v>44016.3590277778</v>
      </c>
      <c r="N209" s="174"/>
      <c r="O209" s="167"/>
    </row>
    <row r="210" customFormat="false" ht="13.8" hidden="false" customHeight="false" outlineLevel="0" collapsed="false">
      <c r="A210" s="0" t="n">
        <f aca="false">+A209+1</f>
        <v>209</v>
      </c>
      <c r="B210" s="0" t="str">
        <f aca="false">IF(LEN('con precio'!E209)=8,'con precio'!E209,IF(LEN('con precio'!E209)&gt;=17,LEFT('con precio'!E209,8),""))</f>
        <v/>
      </c>
      <c r="C210" s="122" t="str">
        <f aca="false">IF(LEN('con precio'!E209)&gt;=17,RIGHT('con precio'!E209,8),"")</f>
        <v/>
      </c>
      <c r="D210" s="0" t="str">
        <f aca="false">IF('con precio'!F209="","",'con precio'!F209)</f>
        <v/>
      </c>
      <c r="E210" s="0" t="str">
        <f aca="false">IF('con precio'!B209="","",'con precio'!B209)</f>
        <v>Urubó</v>
      </c>
      <c r="F210" s="1" t="s">
        <v>6272</v>
      </c>
      <c r="G210" s="0" t="n">
        <v>650</v>
      </c>
      <c r="H210" s="0" t="str">
        <f aca="false">IF('con precio'!D209="Flete","FLE",IF('con precio'!D209="Normal","NOR",IF('con precio'!D209="RRPP","RRP",IF('con precio'!D209="FB Ads","FBA",IF('con precio'!D209="Google Ads","GOA",IF('con precio'!D209="Combo","COM",IF('con precio'!D209="Market Place","MKP", "OTR")))))))</f>
        <v>NOR</v>
      </c>
      <c r="I210" s="0" t="str">
        <f aca="false">LEFT('con precio'!M209,10)</f>
        <v>-17.773124</v>
      </c>
      <c r="J210" s="122" t="str">
        <f aca="false">RIGHT('con precio'!M209,10)</f>
        <v>-63.242949</v>
      </c>
      <c r="K210" s="0" t="s">
        <v>7429</v>
      </c>
      <c r="L210" s="175" t="n">
        <f aca="false">'con precio'!A209+'con precio'!K209</f>
        <v>44016.5395833333</v>
      </c>
      <c r="N210" s="174"/>
      <c r="O210" s="167"/>
    </row>
    <row r="211" customFormat="false" ht="13.8" hidden="false" customHeight="false" outlineLevel="0" collapsed="false">
      <c r="A211" s="0" t="n">
        <f aca="false">+A210+1</f>
        <v>210</v>
      </c>
      <c r="B211" s="0" t="str">
        <f aca="false">IF(LEN('con precio'!E210)=8,'con precio'!E210,IF(LEN('con precio'!E210)&gt;=17,LEFT('con precio'!E210,8),""))</f>
        <v/>
      </c>
      <c r="C211" s="122" t="str">
        <f aca="false">IF(LEN('con precio'!E210)&gt;=17,RIGHT('con precio'!E210,8),"")</f>
        <v/>
      </c>
      <c r="D211" s="0" t="str">
        <f aca="false">IF('con precio'!F210="","",'con precio'!F210)</f>
        <v/>
      </c>
      <c r="E211" s="0" t="str">
        <f aca="false">IF('con precio'!B210="","",'con precio'!B210)</f>
        <v>Doble Vía La Guardia Km 9</v>
      </c>
      <c r="F211" s="1" t="s">
        <v>6273</v>
      </c>
      <c r="G211" s="0" t="n">
        <v>300</v>
      </c>
      <c r="H211" s="0" t="str">
        <f aca="false">IF('con precio'!D210="Flete","FLE",IF('con precio'!D210="Normal","NOR",IF('con precio'!D210="RRPP","RRP",IF('con precio'!D210="FB Ads","FBA",IF('con precio'!D210="Google Ads","GOA",IF('con precio'!D210="Combo","COM",IF('con precio'!D210="Market Place","MKP", "OTR")))))))</f>
        <v>NOR</v>
      </c>
      <c r="I211" s="0" t="str">
        <f aca="false">LEFT('con precio'!M210,10)</f>
        <v>-17.848437</v>
      </c>
      <c r="J211" s="122" t="str">
        <f aca="false">RIGHT('con precio'!M210,10)</f>
        <v>-63.249091</v>
      </c>
      <c r="K211" s="0" t="s">
        <v>7429</v>
      </c>
      <c r="L211" s="175" t="n">
        <f aca="false">'con precio'!A210+'con precio'!K210</f>
        <v>44016.7069444444</v>
      </c>
      <c r="N211" s="174"/>
      <c r="O211" s="167"/>
    </row>
    <row r="212" customFormat="false" ht="13.8" hidden="false" customHeight="false" outlineLevel="0" collapsed="false">
      <c r="A212" s="0" t="n">
        <f aca="false">+A211+1</f>
        <v>211</v>
      </c>
      <c r="B212" s="0" t="str">
        <f aca="false">IF(LEN('con precio'!E211)=8,'con precio'!E211,IF(LEN('con precio'!E211)&gt;=17,LEFT('con precio'!E211,8),""))</f>
        <v/>
      </c>
      <c r="C212" s="122" t="str">
        <f aca="false">IF(LEN('con precio'!E211)&gt;=17,RIGHT('con precio'!E211,8),"")</f>
        <v/>
      </c>
      <c r="D212" s="0" t="str">
        <f aca="false">IF('con precio'!F211="","",'con precio'!F211)</f>
        <v/>
      </c>
      <c r="E212" s="0" t="str">
        <f aca="false">IF('con precio'!B211="","",'con precio'!B211)</f>
        <v>Centro Social SOS/Centro de Cuidado Diario</v>
      </c>
      <c r="F212" s="1" t="s">
        <v>6274</v>
      </c>
      <c r="G212" s="0" t="n">
        <v>300</v>
      </c>
      <c r="H212" s="0" t="str">
        <f aca="false">IF('con precio'!D211="Flete","FLE",IF('con precio'!D211="Normal","NOR",IF('con precio'!D211="RRPP","RRP",IF('con precio'!D211="FB Ads","FBA",IF('con precio'!D211="Google Ads","GOA",IF('con precio'!D211="Combo","COM",IF('con precio'!D211="Market Place","MKP", "OTR")))))))</f>
        <v>NOR</v>
      </c>
      <c r="I212" s="0" t="str">
        <f aca="false">LEFT('con precio'!M211,10)</f>
        <v>-17.830365</v>
      </c>
      <c r="J212" s="122" t="str">
        <f aca="false">RIGHT('con precio'!M211,10)</f>
        <v>-63.234132</v>
      </c>
      <c r="K212" s="0" t="s">
        <v>7429</v>
      </c>
      <c r="L212" s="175" t="n">
        <f aca="false">'con precio'!A211+'con precio'!K211</f>
        <v>44016.7388888889</v>
      </c>
      <c r="N212" s="174"/>
      <c r="O212" s="167"/>
    </row>
    <row r="213" customFormat="false" ht="13.8" hidden="false" customHeight="false" outlineLevel="0" collapsed="false">
      <c r="A213" s="0" t="n">
        <f aca="false">+A212+1</f>
        <v>212</v>
      </c>
      <c r="B213" s="0" t="str">
        <f aca="false">IF(LEN('con precio'!E212)=8,'con precio'!E212,IF(LEN('con precio'!E212)&gt;=17,LEFT('con precio'!E212,8),""))</f>
        <v/>
      </c>
      <c r="C213" s="122" t="str">
        <f aca="false">IF(LEN('con precio'!E212)&gt;=17,RIGHT('con precio'!E212,8),"")</f>
        <v/>
      </c>
      <c r="D213" s="0" t="str">
        <f aca="false">IF('con precio'!F212="","",'con precio'!F212)</f>
        <v/>
      </c>
      <c r="E213" s="0" t="str">
        <f aca="false">IF('con precio'!B212="","",'con precio'!B212)</f>
        <v>Pentaguazú I. Satélite Norte</v>
      </c>
      <c r="F213" s="1" t="s">
        <v>6275</v>
      </c>
      <c r="G213" s="0" t="n">
        <v>400</v>
      </c>
      <c r="H213" s="0" t="str">
        <f aca="false">IF('con precio'!D212="Flete","FLE",IF('con precio'!D212="Normal","NOR",IF('con precio'!D212="RRPP","RRP",IF('con precio'!D212="FB Ads","FBA",IF('con precio'!D212="Google Ads","GOA",IF('con precio'!D212="Combo","COM",IF('con precio'!D212="Market Place","MKP", "OTR")))))))</f>
        <v>COM</v>
      </c>
      <c r="I213" s="0" t="str">
        <f aca="false">LEFT('con precio'!M212,10)</f>
        <v>-17.608010</v>
      </c>
      <c r="J213" s="122" t="str">
        <f aca="false">RIGHT('con precio'!M212,10)</f>
        <v>-63.135255</v>
      </c>
      <c r="K213" s="0" t="s">
        <v>7429</v>
      </c>
      <c r="L213" s="175" t="n">
        <f aca="false">'con precio'!A212+'con precio'!K212</f>
        <v>44018.5041666667</v>
      </c>
      <c r="N213" s="174"/>
      <c r="O213" s="167"/>
    </row>
    <row r="214" customFormat="false" ht="13.8" hidden="false" customHeight="false" outlineLevel="0" collapsed="false">
      <c r="A214" s="0" t="n">
        <f aca="false">+A213+1</f>
        <v>213</v>
      </c>
      <c r="B214" s="0" t="str">
        <f aca="false">IF(LEN('con precio'!E213)=8,'con precio'!E213,IF(LEN('con precio'!E213)&gt;=17,LEFT('con precio'!E213,8),""))</f>
        <v/>
      </c>
      <c r="C214" s="122" t="str">
        <f aca="false">IF(LEN('con precio'!E213)&gt;=17,RIGHT('con precio'!E213,8),"")</f>
        <v/>
      </c>
      <c r="D214" s="0" t="str">
        <f aca="false">IF('con precio'!F213="","",'con precio'!F213)</f>
        <v/>
      </c>
      <c r="E214" s="0" t="str">
        <f aca="false">IF('con precio'!B213="","",'con precio'!B213)</f>
        <v>Pentaguazú I. Satélite Norte</v>
      </c>
      <c r="F214" s="1" t="s">
        <v>6276</v>
      </c>
      <c r="G214" s="0" t="n">
        <v>300</v>
      </c>
      <c r="H214" s="0" t="str">
        <f aca="false">IF('con precio'!D213="Flete","FLE",IF('con precio'!D213="Normal","NOR",IF('con precio'!D213="RRPP","RRP",IF('con precio'!D213="FB Ads","FBA",IF('con precio'!D213="Google Ads","GOA",IF('con precio'!D213="Combo","COM",IF('con precio'!D213="Market Place","MKP", "OTR")))))))</f>
        <v>COM</v>
      </c>
      <c r="I214" s="0" t="str">
        <f aca="false">LEFT('con precio'!M213,10)</f>
        <v>-17.604760</v>
      </c>
      <c r="J214" s="122" t="str">
        <f aca="false">RIGHT('con precio'!M213,10)</f>
        <v>-63.128652</v>
      </c>
      <c r="K214" s="0" t="s">
        <v>7429</v>
      </c>
      <c r="L214" s="175" t="n">
        <f aca="false">'con precio'!A213+'con precio'!K213</f>
        <v>44018.5263888889</v>
      </c>
      <c r="N214" s="174"/>
      <c r="O214" s="167"/>
    </row>
    <row r="215" customFormat="false" ht="13.8" hidden="false" customHeight="false" outlineLevel="0" collapsed="false">
      <c r="A215" s="0" t="n">
        <f aca="false">+A214+1</f>
        <v>214</v>
      </c>
      <c r="B215" s="0" t="str">
        <f aca="false">IF(LEN('con precio'!E214)=8,'con precio'!E214,IF(LEN('con precio'!E214)&gt;=17,LEFT('con precio'!E214,8),""))</f>
        <v/>
      </c>
      <c r="C215" s="122" t="str">
        <f aca="false">IF(LEN('con precio'!E214)&gt;=17,RIGHT('con precio'!E214,8),"")</f>
        <v/>
      </c>
      <c r="D215" s="0" t="str">
        <f aca="false">IF('con precio'!F214="","",'con precio'!F214)</f>
        <v/>
      </c>
      <c r="E215" s="0" t="str">
        <f aca="false">IF('con precio'!B214="","",'con precio'!B214)</f>
        <v>Pentaguazú I. Satélite Norte</v>
      </c>
      <c r="F215" s="1" t="s">
        <v>6277</v>
      </c>
      <c r="G215" s="0" t="n">
        <v>300</v>
      </c>
      <c r="H215" s="0" t="str">
        <f aca="false">IF('con precio'!D214="Flete","FLE",IF('con precio'!D214="Normal","NOR",IF('con precio'!D214="RRPP","RRP",IF('con precio'!D214="FB Ads","FBA",IF('con precio'!D214="Google Ads","GOA",IF('con precio'!D214="Combo","COM",IF('con precio'!D214="Market Place","MKP", "OTR")))))))</f>
        <v>COM</v>
      </c>
      <c r="I215" s="0" t="str">
        <f aca="false">LEFT('con precio'!M214,10)</f>
        <v>-17.604315</v>
      </c>
      <c r="J215" s="122" t="str">
        <f aca="false">RIGHT('con precio'!M214,10)</f>
        <v>-63.129437</v>
      </c>
      <c r="K215" s="0" t="s">
        <v>7429</v>
      </c>
      <c r="L215" s="175" t="n">
        <f aca="false">'con precio'!A214+'con precio'!K214</f>
        <v>44018.55625</v>
      </c>
      <c r="N215" s="174"/>
      <c r="O215" s="167"/>
    </row>
    <row r="216" customFormat="false" ht="13.8" hidden="false" customHeight="false" outlineLevel="0" collapsed="false">
      <c r="A216" s="0" t="n">
        <f aca="false">+A215+1</f>
        <v>215</v>
      </c>
      <c r="B216" s="0" t="str">
        <f aca="false">IF(LEN('con precio'!E215)=8,'con precio'!E215,IF(LEN('con precio'!E215)&gt;=17,LEFT('con precio'!E215,8),""))</f>
        <v/>
      </c>
      <c r="C216" s="122" t="str">
        <f aca="false">IF(LEN('con precio'!E215)&gt;=17,RIGHT('con precio'!E215,8),"")</f>
        <v/>
      </c>
      <c r="D216" s="0" t="str">
        <f aca="false">IF('con precio'!F215="","",'con precio'!F215)</f>
        <v/>
      </c>
      <c r="E216" s="0" t="str">
        <f aca="false">IF('con precio'!B215="","",'con precio'!B215)</f>
        <v>Palmar Viruhez</v>
      </c>
      <c r="F216" s="1" t="s">
        <v>6278</v>
      </c>
      <c r="G216" s="0" t="n">
        <v>300</v>
      </c>
      <c r="H216" s="0" t="str">
        <f aca="false">IF('con precio'!D215="Flete","FLE",IF('con precio'!D215="Normal","NOR",IF('con precio'!D215="RRPP","RRP",IF('con precio'!D215="FB Ads","FBA",IF('con precio'!D215="Google Ads","GOA",IF('con precio'!D215="Combo","COM",IF('con precio'!D215="Market Place","MKP", "OTR")))))))</f>
        <v>FLE</v>
      </c>
      <c r="I216" s="0" t="str">
        <f aca="false">LEFT('con precio'!M215,10)</f>
        <v>-17.873843</v>
      </c>
      <c r="J216" s="122" t="str">
        <f aca="false">RIGHT('con precio'!M215,10)</f>
        <v>-63.105295</v>
      </c>
      <c r="K216" s="0" t="s">
        <v>7429</v>
      </c>
      <c r="L216" s="175" t="n">
        <f aca="false">'con precio'!A215+'con precio'!K215</f>
        <v>44018.7041666667</v>
      </c>
      <c r="N216" s="174"/>
      <c r="O216" s="167"/>
    </row>
    <row r="217" customFormat="false" ht="13.8" hidden="false" customHeight="false" outlineLevel="0" collapsed="false">
      <c r="A217" s="0" t="n">
        <f aca="false">+A216+1</f>
        <v>216</v>
      </c>
      <c r="B217" s="0" t="str">
        <f aca="false">IF(LEN('con precio'!E216)=8,'con precio'!E216,IF(LEN('con precio'!E216)&gt;=17,LEFT('con precio'!E216,8),""))</f>
        <v/>
      </c>
      <c r="C217" s="122" t="str">
        <f aca="false">IF(LEN('con precio'!E216)&gt;=17,RIGHT('con precio'!E216,8),"")</f>
        <v/>
      </c>
      <c r="D217" s="0" t="str">
        <f aca="false">IF('con precio'!F216="","",'con precio'!F216)</f>
        <v/>
      </c>
      <c r="E217" s="0" t="str">
        <f aca="false">IF('con precio'!B216="","",'con precio'!B216)</f>
        <v>La Campana. 8vo anillo y Radial 10</v>
      </c>
      <c r="F217" s="1" t="s">
        <v>6279</v>
      </c>
      <c r="G217" s="0" t="n">
        <v>400</v>
      </c>
      <c r="H217" s="0" t="str">
        <f aca="false">IF('con precio'!D216="Flete","FLE",IF('con precio'!D216="Normal","NOR",IF('con precio'!D216="RRPP","RRP",IF('con precio'!D216="FB Ads","FBA",IF('con precio'!D216="Google Ads","GOA",IF('con precio'!D216="Combo","COM",IF('con precio'!D216="Market Place","MKP", "OTR")))))))</f>
        <v>NOR</v>
      </c>
      <c r="I217" s="0" t="str">
        <f aca="false">LEFT('con precio'!M216,10)</f>
        <v>-17.815168</v>
      </c>
      <c r="J217" s="122" t="str">
        <f aca="false">RIGHT('con precio'!M216,10)</f>
        <v>-63.110144</v>
      </c>
      <c r="K217" s="0" t="s">
        <v>7429</v>
      </c>
      <c r="L217" s="175" t="n">
        <f aca="false">'con precio'!A216+'con precio'!K216</f>
        <v>44018.35625</v>
      </c>
      <c r="N217" s="174"/>
      <c r="O217" s="167"/>
    </row>
    <row r="218" customFormat="false" ht="13.8" hidden="false" customHeight="false" outlineLevel="0" collapsed="false">
      <c r="A218" s="0" t="n">
        <f aca="false">+A217+1</f>
        <v>217</v>
      </c>
      <c r="B218" s="0" t="str">
        <f aca="false">IF(LEN('con precio'!E217)=8,'con precio'!E217,IF(LEN('con precio'!E217)&gt;=17,LEFT('con precio'!E217,8),""))</f>
        <v/>
      </c>
      <c r="C218" s="122" t="str">
        <f aca="false">IF(LEN('con precio'!E217)&gt;=17,RIGHT('con precio'!E217,8),"")</f>
        <v/>
      </c>
      <c r="D218" s="0" t="str">
        <f aca="false">IF('con precio'!F217="","",'con precio'!F217)</f>
        <v/>
      </c>
      <c r="E218" s="0" t="str">
        <f aca="false">IF('con precio'!B217="","",'con precio'!B217)</f>
        <v>Urubó</v>
      </c>
      <c r="F218" s="1" t="s">
        <v>6280</v>
      </c>
      <c r="G218" s="0" t="n">
        <v>300</v>
      </c>
      <c r="H218" s="0" t="str">
        <f aca="false">IF('con precio'!D217="Flete","FLE",IF('con precio'!D217="Normal","NOR",IF('con precio'!D217="RRPP","RRP",IF('con precio'!D217="FB Ads","FBA",IF('con precio'!D217="Google Ads","GOA",IF('con precio'!D217="Combo","COM",IF('con precio'!D217="Market Place","MKP", "OTR")))))))</f>
        <v>FLE</v>
      </c>
      <c r="I218" s="0" t="str">
        <f aca="false">LEFT('con precio'!M217,10)</f>
        <v>-17.766355</v>
      </c>
      <c r="J218" s="122" t="str">
        <f aca="false">RIGHT('con precio'!M217,10)</f>
        <v>-63.222615</v>
      </c>
      <c r="K218" s="0" t="s">
        <v>7429</v>
      </c>
      <c r="L218" s="175" t="n">
        <f aca="false">'con precio'!A217+'con precio'!K217</f>
        <v>44019.6645833333</v>
      </c>
      <c r="N218" s="174"/>
      <c r="O218" s="167"/>
    </row>
    <row r="219" customFormat="false" ht="13.8" hidden="false" customHeight="false" outlineLevel="0" collapsed="false">
      <c r="A219" s="0" t="n">
        <f aca="false">+A218+1</f>
        <v>218</v>
      </c>
      <c r="B219" s="0" t="str">
        <f aca="false">IF(LEN('con precio'!E218)=8,'con precio'!E218,IF(LEN('con precio'!E218)&gt;=17,LEFT('con precio'!E218,8),""))</f>
        <v/>
      </c>
      <c r="C219" s="122" t="str">
        <f aca="false">IF(LEN('con precio'!E218)&gt;=17,RIGHT('con precio'!E218,8),"")</f>
        <v/>
      </c>
      <c r="D219" s="0" t="str">
        <f aca="false">IF('con precio'!F218="","",'con precio'!F218)</f>
        <v/>
      </c>
      <c r="E219" s="0" t="str">
        <f aca="false">IF('con precio'!B218="","",'con precio'!B218)</f>
        <v>Urubó</v>
      </c>
      <c r="F219" s="1" t="s">
        <v>6281</v>
      </c>
      <c r="G219" s="0" t="n">
        <v>300</v>
      </c>
      <c r="H219" s="0" t="str">
        <f aca="false">IF('con precio'!D218="Flete","FLE",IF('con precio'!D218="Normal","NOR",IF('con precio'!D218="RRPP","RRP",IF('con precio'!D218="FB Ads","FBA",IF('con precio'!D218="Google Ads","GOA",IF('con precio'!D218="Combo","COM",IF('con precio'!D218="Market Place","MKP", "OTR")))))))</f>
        <v>FLE</v>
      </c>
      <c r="I219" s="0" t="str">
        <f aca="false">LEFT('con precio'!M218,10)</f>
        <v>-17.766355</v>
      </c>
      <c r="J219" s="122" t="str">
        <f aca="false">RIGHT('con precio'!M218,10)</f>
        <v>-63.222615</v>
      </c>
      <c r="K219" s="0" t="s">
        <v>7429</v>
      </c>
      <c r="L219" s="175" t="n">
        <f aca="false">'con precio'!A218+'con precio'!K218</f>
        <v>44019.6888888889</v>
      </c>
      <c r="N219" s="174"/>
      <c r="O219" s="167"/>
    </row>
    <row r="220" customFormat="false" ht="13.8" hidden="false" customHeight="false" outlineLevel="0" collapsed="false">
      <c r="A220" s="0" t="n">
        <f aca="false">+A219+1</f>
        <v>219</v>
      </c>
      <c r="B220" s="0" t="str">
        <f aca="false">IF(LEN('con precio'!E219)=8,'con precio'!E219,IF(LEN('con precio'!E219)&gt;=17,LEFT('con precio'!E219,8),""))</f>
        <v>77680373</v>
      </c>
      <c r="C220" s="122" t="str">
        <f aca="false">IF(LEN('con precio'!E219)&gt;=17,RIGHT('con precio'!E219,8),"")</f>
        <v>79491712</v>
      </c>
      <c r="D220" s="0" t="str">
        <f aca="false">IF('con precio'!F219="","",'con precio'!F219)</f>
        <v>Francisca Guayao</v>
      </c>
      <c r="E220" s="0" t="str">
        <f aca="false">IF('con precio'!B219="","",'con precio'!B219)</f>
        <v>Francisca Guayao. Clara Cuta</v>
      </c>
      <c r="F220" s="1" t="s">
        <v>6282</v>
      </c>
      <c r="G220" s="0" t="n">
        <v>350</v>
      </c>
      <c r="H220" s="0" t="str">
        <f aca="false">IF('con precio'!D219="Flete","FLE",IF('con precio'!D219="Normal","NOR",IF('con precio'!D219="RRPP","RRP",IF('con precio'!D219="FB Ads","FBA",IF('con precio'!D219="Google Ads","GOA",IF('con precio'!D219="Combo","COM",IF('con precio'!D219="Market Place","MKP", "OTR")))))))</f>
        <v>GOA</v>
      </c>
      <c r="I220" s="0" t="str">
        <f aca="false">LEFT('con precio'!M219,10)</f>
        <v>-17.729985</v>
      </c>
      <c r="J220" s="122" t="str">
        <f aca="false">RIGHT('con precio'!M219,10)</f>
        <v>-63.161982</v>
      </c>
      <c r="K220" s="0" t="s">
        <v>7429</v>
      </c>
      <c r="L220" s="175" t="n">
        <f aca="false">'con precio'!A219+'con precio'!K219</f>
        <v>44019.48125</v>
      </c>
      <c r="N220" s="174"/>
      <c r="O220" s="167"/>
    </row>
    <row r="221" customFormat="false" ht="13.8" hidden="false" customHeight="false" outlineLevel="0" collapsed="false">
      <c r="A221" s="0" t="n">
        <f aca="false">+A220+1</f>
        <v>220</v>
      </c>
      <c r="B221" s="0" t="str">
        <f aca="false">IF(LEN('con precio'!E220)=8,'con precio'!E220,IF(LEN('con precio'!E220)&gt;=17,LEFT('con precio'!E220,8),""))</f>
        <v/>
      </c>
      <c r="C221" s="122" t="str">
        <f aca="false">IF(LEN('con precio'!E220)&gt;=17,RIGHT('con precio'!E220,8),"")</f>
        <v/>
      </c>
      <c r="D221" s="0" t="str">
        <f aca="false">IF('con precio'!F220="","",'con precio'!F220)</f>
        <v/>
      </c>
      <c r="E221" s="0" t="str">
        <f aca="false">IF('con precio'!B220="","",'con precio'!B220)</f>
        <v>Barrio El Palmar del Oratirio</v>
      </c>
      <c r="F221" s="1" t="s">
        <v>6100</v>
      </c>
      <c r="G221" s="0" t="n">
        <v>400</v>
      </c>
      <c r="H221" s="0" t="str">
        <f aca="false">IF('con precio'!D220="Flete","FLE",IF('con precio'!D220="Normal","NOR",IF('con precio'!D220="RRPP","RRP",IF('con precio'!D220="FB Ads","FBA",IF('con precio'!D220="Google Ads","GOA",IF('con precio'!D220="Combo","COM",IF('con precio'!D220="Market Place","MKP", "OTR")))))))</f>
        <v>NOR</v>
      </c>
      <c r="I221" s="0" t="str">
        <f aca="false">LEFT('con precio'!M220,10)</f>
        <v>-17.881169</v>
      </c>
      <c r="J221" s="122" t="str">
        <f aca="false">RIGHT('con precio'!M220,10)</f>
        <v>-63.144376</v>
      </c>
      <c r="K221" s="0" t="s">
        <v>7429</v>
      </c>
      <c r="L221" s="175" t="n">
        <f aca="false">'con precio'!A220+'con precio'!K220</f>
        <v>44019.3770833333</v>
      </c>
      <c r="N221" s="174"/>
      <c r="O221" s="167"/>
    </row>
    <row r="222" customFormat="false" ht="13.8" hidden="false" customHeight="false" outlineLevel="0" collapsed="false">
      <c r="A222" s="0" t="n">
        <f aca="false">+A221+1</f>
        <v>221</v>
      </c>
      <c r="B222" s="0" t="str">
        <f aca="false">IF(LEN('con precio'!E221)=8,'con precio'!E221,IF(LEN('con precio'!E221)&gt;=17,LEFT('con precio'!E221,8),""))</f>
        <v/>
      </c>
      <c r="C222" s="122" t="str">
        <f aca="false">IF(LEN('con precio'!E221)&gt;=17,RIGHT('con precio'!E221,8),"")</f>
        <v/>
      </c>
      <c r="D222" s="0" t="str">
        <f aca="false">IF('con precio'!F221="","",'con precio'!F221)</f>
        <v/>
      </c>
      <c r="E222" s="0" t="str">
        <f aca="false">IF('con precio'!B221="","",'con precio'!B221)</f>
        <v>Barrio 23 de Octubre</v>
      </c>
      <c r="F222" s="1" t="s">
        <v>6283</v>
      </c>
      <c r="G222" s="0" t="n">
        <v>350</v>
      </c>
      <c r="H222" s="0" t="str">
        <f aca="false">IF('con precio'!D221="Flete","FLE",IF('con precio'!D221="Normal","NOR",IF('con precio'!D221="RRPP","RRP",IF('con precio'!D221="FB Ads","FBA",IF('con precio'!D221="Google Ads","GOA",IF('con precio'!D221="Combo","COM",IF('con precio'!D221="Market Place","MKP", "OTR")))))))</f>
        <v>NOR</v>
      </c>
      <c r="I222" s="0" t="str">
        <f aca="false">LEFT('con precio'!M221,10)</f>
        <v>-17.865722</v>
      </c>
      <c r="J222" s="122" t="str">
        <f aca="false">RIGHT('con precio'!M221,10)</f>
        <v>-63.220848</v>
      </c>
      <c r="K222" s="0" t="s">
        <v>7429</v>
      </c>
      <c r="L222" s="175" t="n">
        <f aca="false">'con precio'!A221+'con precio'!K221</f>
        <v>44019.4277777778</v>
      </c>
      <c r="N222" s="174"/>
      <c r="O222" s="167"/>
    </row>
    <row r="223" customFormat="false" ht="13.8" hidden="false" customHeight="false" outlineLevel="0" collapsed="false">
      <c r="A223" s="0" t="n">
        <f aca="false">+A222+1</f>
        <v>222</v>
      </c>
      <c r="B223" s="0" t="str">
        <f aca="false">IF(LEN('con precio'!E222)=8,'con precio'!E222,IF(LEN('con precio'!E222)&gt;=17,LEFT('con precio'!E222,8),""))</f>
        <v/>
      </c>
      <c r="C223" s="122" t="str">
        <f aca="false">IF(LEN('con precio'!E222)&gt;=17,RIGHT('con precio'!E222,8),"")</f>
        <v/>
      </c>
      <c r="D223" s="0" t="str">
        <f aca="false">IF('con precio'!F222="","",'con precio'!F222)</f>
        <v>Clínica Medicmel</v>
      </c>
      <c r="E223" s="0" t="str">
        <f aca="false">IF('con precio'!B222="","",'con precio'!B222)</f>
        <v>Clínica Medicmel</v>
      </c>
      <c r="F223" s="1" t="s">
        <v>6107</v>
      </c>
      <c r="G223" s="0" t="n">
        <v>400</v>
      </c>
      <c r="H223" s="0" t="str">
        <f aca="false">IF('con precio'!D222="Flete","FLE",IF('con precio'!D222="Normal","NOR",IF('con precio'!D222="RRPP","RRP",IF('con precio'!D222="FB Ads","FBA",IF('con precio'!D222="Google Ads","GOA",IF('con precio'!D222="Combo","COM",IF('con precio'!D222="Market Place","MKP", "OTR")))))))</f>
        <v>NOR</v>
      </c>
      <c r="I223" s="0" t="str">
        <f aca="false">LEFT('con precio'!M222,10)</f>
        <v>-17.849168</v>
      </c>
      <c r="J223" s="122" t="str">
        <f aca="false">RIGHT('con precio'!M222,10)</f>
        <v>-63.251404</v>
      </c>
      <c r="K223" s="0" t="s">
        <v>7429</v>
      </c>
      <c r="L223" s="175" t="n">
        <f aca="false">'con precio'!A222+'con precio'!K222</f>
        <v>44019.5659722222</v>
      </c>
      <c r="N223" s="174"/>
      <c r="O223" s="167"/>
    </row>
    <row r="224" customFormat="false" ht="13.8" hidden="false" customHeight="false" outlineLevel="0" collapsed="false">
      <c r="A224" s="0" t="n">
        <f aca="false">+A223+1</f>
        <v>223</v>
      </c>
      <c r="B224" s="0" t="str">
        <f aca="false">IF(LEN('con precio'!E223)=8,'con precio'!E223,IF(LEN('con precio'!E223)&gt;=17,LEFT('con precio'!E223,8),""))</f>
        <v/>
      </c>
      <c r="C224" s="122" t="str">
        <f aca="false">IF(LEN('con precio'!E223)&gt;=17,RIGHT('con precio'!E223,8),"")</f>
        <v/>
      </c>
      <c r="D224" s="0" t="str">
        <f aca="false">IF('con precio'!F223="","",'con precio'!F223)</f>
        <v/>
      </c>
      <c r="E224" s="0" t="str">
        <f aca="false">IF('con precio'!B223="","",'con precio'!B223)</f>
        <v>Av. Banzer</v>
      </c>
      <c r="F224" s="1" t="s">
        <v>6284</v>
      </c>
      <c r="G224" s="0" t="n">
        <v>300</v>
      </c>
      <c r="H224" s="0" t="str">
        <f aca="false">IF('con precio'!D223="Flete","FLE",IF('con precio'!D223="Normal","NOR",IF('con precio'!D223="RRPP","RRP",IF('con precio'!D223="FB Ads","FBA",IF('con precio'!D223="Google Ads","GOA",IF('con precio'!D223="Combo","COM",IF('con precio'!D223="Market Place","MKP", "OTR")))))))</f>
        <v>FLE</v>
      </c>
      <c r="I224" s="0" t="str">
        <f aca="false">LEFT('con precio'!M223,10)</f>
        <v>-17.756083</v>
      </c>
      <c r="J224" s="122" t="str">
        <f aca="false">RIGHT('con precio'!M223,10)</f>
        <v>-63.178902</v>
      </c>
      <c r="K224" s="0" t="s">
        <v>7429</v>
      </c>
      <c r="L224" s="175" t="n">
        <f aca="false">'con precio'!A223+'con precio'!K223</f>
        <v>44020.4208333333</v>
      </c>
      <c r="N224" s="174"/>
      <c r="O224" s="167"/>
    </row>
    <row r="225" customFormat="false" ht="13.8" hidden="false" customHeight="false" outlineLevel="0" collapsed="false">
      <c r="A225" s="0" t="n">
        <f aca="false">+A224+1</f>
        <v>224</v>
      </c>
      <c r="B225" s="0" t="str">
        <f aca="false">IF(LEN('con precio'!E224)=8,'con precio'!E224,IF(LEN('con precio'!E224)&gt;=17,LEFT('con precio'!E224,8),""))</f>
        <v>72823530</v>
      </c>
      <c r="C225" s="122" t="str">
        <f aca="false">IF(LEN('con precio'!E224)&gt;=17,RIGHT('con precio'!E224,8),"")</f>
        <v/>
      </c>
      <c r="D225" s="0" t="str">
        <f aca="false">IF('con precio'!F224="","",'con precio'!F224)</f>
        <v>Sr. Tellez</v>
      </c>
      <c r="E225" s="0" t="str">
        <f aca="false">IF('con precio'!B224="","",'con precio'!B224)</f>
        <v>Sr. Tellez. Barrio Toronjal. Cliente Google Ads que atendimos con Hyno</v>
      </c>
      <c r="F225" s="1" t="s">
        <v>6209</v>
      </c>
      <c r="G225" s="0" t="n">
        <v>250</v>
      </c>
      <c r="H225" s="0" t="str">
        <f aca="false">IF('con precio'!D224="Flete","FLE",IF('con precio'!D224="Normal","NOR",IF('con precio'!D224="RRPP","RRP",IF('con precio'!D224="FB Ads","FBA",IF('con precio'!D224="Google Ads","GOA",IF('con precio'!D224="Combo","COM",IF('con precio'!D224="Market Place","MKP", "OTR")))))))</f>
        <v>GOA</v>
      </c>
      <c r="I225" s="0" t="str">
        <f aca="false">LEFT('con precio'!M224,10)</f>
        <v>-17.721769</v>
      </c>
      <c r="J225" s="122" t="str">
        <f aca="false">RIGHT('con precio'!M224,10)</f>
        <v>-63.142364</v>
      </c>
      <c r="K225" s="0" t="s">
        <v>7429</v>
      </c>
      <c r="L225" s="175" t="n">
        <f aca="false">'con precio'!A224+'con precio'!K224</f>
        <v>44020.6305555556</v>
      </c>
      <c r="N225" s="174"/>
      <c r="O225" s="167"/>
    </row>
    <row r="226" customFormat="false" ht="13.8" hidden="false" customHeight="false" outlineLevel="0" collapsed="false">
      <c r="A226" s="0" t="n">
        <f aca="false">+A225+1</f>
        <v>225</v>
      </c>
      <c r="B226" s="0" t="str">
        <f aca="false">IF(LEN('con precio'!E225)=8,'con precio'!E225,IF(LEN('con precio'!E225)&gt;=17,LEFT('con precio'!E225,8),""))</f>
        <v/>
      </c>
      <c r="C226" s="122" t="str">
        <f aca="false">IF(LEN('con precio'!E225)&gt;=17,RIGHT('con precio'!E225,8),"")</f>
        <v/>
      </c>
      <c r="D226" s="0" t="str">
        <f aca="false">IF('con precio'!F225="","",'con precio'!F225)</f>
        <v/>
      </c>
      <c r="E226" s="0" t="str">
        <f aca="false">IF('con precio'!B225="","",'con precio'!B225)</f>
        <v>Buena Fe. Satélite Norte</v>
      </c>
      <c r="F226" s="1" t="s">
        <v>6285</v>
      </c>
      <c r="G226" s="0" t="n">
        <v>450</v>
      </c>
      <c r="H226" s="0" t="str">
        <f aca="false">IF('con precio'!D225="Flete","FLE",IF('con precio'!D225="Normal","NOR",IF('con precio'!D225="RRPP","RRP",IF('con precio'!D225="FB Ads","FBA",IF('con precio'!D225="Google Ads","GOA",IF('con precio'!D225="Combo","COM",IF('con precio'!D225="Market Place","MKP", "OTR")))))))</f>
        <v>NOR</v>
      </c>
      <c r="I226" s="0" t="str">
        <f aca="false">LEFT('con precio'!M225,10)</f>
        <v>-17.616710</v>
      </c>
      <c r="J226" s="122" t="str">
        <f aca="false">RIGHT('con precio'!M225,10)</f>
        <v>-63.142458</v>
      </c>
      <c r="K226" s="0" t="s">
        <v>7429</v>
      </c>
      <c r="L226" s="175" t="n">
        <f aca="false">'con precio'!A225+'con precio'!K225</f>
        <v>44020.4909722222</v>
      </c>
      <c r="N226" s="174"/>
      <c r="O226" s="167"/>
    </row>
    <row r="227" customFormat="false" ht="13.8" hidden="false" customHeight="false" outlineLevel="0" collapsed="false">
      <c r="A227" s="0" t="n">
        <f aca="false">+A226+1</f>
        <v>226</v>
      </c>
      <c r="B227" s="0" t="str">
        <f aca="false">IF(LEN('con precio'!E226)=8,'con precio'!E226,IF(LEN('con precio'!E226)&gt;=17,LEFT('con precio'!E226,8),""))</f>
        <v/>
      </c>
      <c r="C227" s="122" t="str">
        <f aca="false">IF(LEN('con precio'!E226)&gt;=17,RIGHT('con precio'!E226,8),"")</f>
        <v/>
      </c>
      <c r="D227" s="0" t="str">
        <f aca="false">IF('con precio'!F226="","",'con precio'!F226)</f>
        <v/>
      </c>
      <c r="E227" s="0" t="str">
        <f aca="false">IF('con precio'!B226="","",'con precio'!B226)</f>
        <v>Guapurú 1</v>
      </c>
      <c r="F227" s="1" t="s">
        <v>6286</v>
      </c>
      <c r="G227" s="0" t="n">
        <v>400</v>
      </c>
      <c r="H227" s="0" t="str">
        <f aca="false">IF('con precio'!D226="Flete","FLE",IF('con precio'!D226="Normal","NOR",IF('con precio'!D226="RRPP","RRP",IF('con precio'!D226="FB Ads","FBA",IF('con precio'!D226="Google Ads","GOA",IF('con precio'!D226="Combo","COM",IF('con precio'!D226="Market Place","MKP", "OTR")))))))</f>
        <v>NOR</v>
      </c>
      <c r="I227" s="0" t="str">
        <f aca="false">LEFT('con precio'!M226,10)</f>
        <v>-17.849198</v>
      </c>
      <c r="J227" s="122" t="str">
        <f aca="false">RIGHT('con precio'!M226,10)</f>
        <v>-63.097218</v>
      </c>
      <c r="K227" s="0" t="s">
        <v>7429</v>
      </c>
      <c r="L227" s="175" t="n">
        <f aca="false">'con precio'!A226+'con precio'!K226</f>
        <v>44021.4791666667</v>
      </c>
      <c r="N227" s="174"/>
      <c r="O227" s="167"/>
    </row>
    <row r="228" customFormat="false" ht="13.8" hidden="false" customHeight="false" outlineLevel="0" collapsed="false">
      <c r="A228" s="0" t="n">
        <f aca="false">+A227+1</f>
        <v>227</v>
      </c>
      <c r="B228" s="0" t="str">
        <f aca="false">IF(LEN('con precio'!E227)=8,'con precio'!E227,IF(LEN('con precio'!E227)&gt;=17,LEFT('con precio'!E227,8),""))</f>
        <v/>
      </c>
      <c r="C228" s="122" t="str">
        <f aca="false">IF(LEN('con precio'!E227)&gt;=17,RIGHT('con precio'!E227,8),"")</f>
        <v/>
      </c>
      <c r="D228" s="0" t="str">
        <f aca="false">IF('con precio'!F227="","",'con precio'!F227)</f>
        <v/>
      </c>
      <c r="E228" s="0" t="str">
        <f aca="false">IF('con precio'!B227="","",'con precio'!B227)</f>
        <v>Guapurú 1</v>
      </c>
      <c r="F228" s="1" t="s">
        <v>6287</v>
      </c>
      <c r="G228" s="0" t="n">
        <v>200</v>
      </c>
      <c r="H228" s="0" t="str">
        <f aca="false">IF('con precio'!D227="Flete","FLE",IF('con precio'!D227="Normal","NOR",IF('con precio'!D227="RRPP","RRP",IF('con precio'!D227="FB Ads","FBA",IF('con precio'!D227="Google Ads","GOA",IF('con precio'!D227="Combo","COM",IF('con precio'!D227="Market Place","MKP", "OTR")))))))</f>
        <v>NOR</v>
      </c>
      <c r="I228" s="0" t="str">
        <f aca="false">LEFT('con precio'!M227,10)</f>
        <v>-17.845549</v>
      </c>
      <c r="J228" s="122" t="str">
        <f aca="false">RIGHT('con precio'!M227,10)</f>
        <v>-63.094127</v>
      </c>
      <c r="K228" s="0" t="s">
        <v>7429</v>
      </c>
      <c r="L228" s="175" t="n">
        <f aca="false">'con precio'!A227+'con precio'!K227</f>
        <v>44021.50625</v>
      </c>
      <c r="N228" s="174"/>
      <c r="O228" s="167"/>
    </row>
    <row r="229" customFormat="false" ht="13.8" hidden="false" customHeight="false" outlineLevel="0" collapsed="false">
      <c r="A229" s="0" t="n">
        <f aca="false">+A228+1</f>
        <v>228</v>
      </c>
      <c r="B229" s="0" t="str">
        <f aca="false">IF(LEN('con precio'!E228)=8,'con precio'!E228,IF(LEN('con precio'!E228)&gt;=17,LEFT('con precio'!E228,8),""))</f>
        <v/>
      </c>
      <c r="C229" s="122" t="str">
        <f aca="false">IF(LEN('con precio'!E228)&gt;=17,RIGHT('con precio'!E228,8),"")</f>
        <v/>
      </c>
      <c r="D229" s="0" t="str">
        <f aca="false">IF('con precio'!F228="","",'con precio'!F228)</f>
        <v/>
      </c>
      <c r="E229" s="0" t="str">
        <f aca="false">IF('con precio'!B228="","",'con precio'!B228)</f>
        <v>Urbanización Jardín del Este / Av. Tres Pasos al Frente</v>
      </c>
      <c r="F229" s="1" t="s">
        <v>6288</v>
      </c>
      <c r="G229" s="0" t="n">
        <v>330</v>
      </c>
      <c r="H229" s="0" t="str">
        <f aca="false">IF('con precio'!D228="Flete","FLE",IF('con precio'!D228="Normal","NOR",IF('con precio'!D228="RRPP","RRP",IF('con precio'!D228="FB Ads","FBA",IF('con precio'!D228="Google Ads","GOA",IF('con precio'!D228="Combo","COM",IF('con precio'!D228="Market Place","MKP", "OTR")))))))</f>
        <v>NOR</v>
      </c>
      <c r="I229" s="0" t="str">
        <f aca="false">LEFT('con precio'!M228,10)</f>
        <v>-17.802254</v>
      </c>
      <c r="J229" s="122" t="str">
        <f aca="false">RIGHT('con precio'!M228,10)</f>
        <v>-63.079310</v>
      </c>
      <c r="K229" s="0" t="s">
        <v>7429</v>
      </c>
      <c r="L229" s="175" t="n">
        <f aca="false">'con precio'!A228+'con precio'!K228</f>
        <v>44021.6958333333</v>
      </c>
      <c r="N229" s="174"/>
      <c r="O229" s="167"/>
    </row>
    <row r="230" customFormat="false" ht="13.8" hidden="false" customHeight="false" outlineLevel="0" collapsed="false">
      <c r="A230" s="0" t="n">
        <f aca="false">+A229+1</f>
        <v>229</v>
      </c>
      <c r="B230" s="0" t="str">
        <f aca="false">IF(LEN('con precio'!E229)=8,'con precio'!E229,IF(LEN('con precio'!E229)&gt;=17,LEFT('con precio'!E229,8),""))</f>
        <v/>
      </c>
      <c r="C230" s="122" t="str">
        <f aca="false">IF(LEN('con precio'!E229)&gt;=17,RIGHT('con precio'!E229,8),"")</f>
        <v/>
      </c>
      <c r="D230" s="0" t="str">
        <f aca="false">IF('con precio'!F229="","",'con precio'!F229)</f>
        <v/>
      </c>
      <c r="E230" s="0" t="str">
        <f aca="false">IF('con precio'!B229="","",'con precio'!B229)</f>
        <v>Barrio Magisterio. Avenida Virgen de Luján</v>
      </c>
      <c r="F230" s="1" t="s">
        <v>6289</v>
      </c>
      <c r="G230" s="0" t="n">
        <v>350</v>
      </c>
      <c r="H230" s="0" t="str">
        <f aca="false">IF('con precio'!D229="Flete","FLE",IF('con precio'!D229="Normal","NOR",IF('con precio'!D229="RRPP","RRP",IF('con precio'!D229="FB Ads","FBA",IF('con precio'!D229="Google Ads","GOA",IF('con precio'!D229="Combo","COM",IF('con precio'!D229="Market Place","MKP", "OTR")))))))</f>
        <v>NOR</v>
      </c>
      <c r="I230" s="0" t="str">
        <f aca="false">LEFT('con precio'!M229,10)</f>
        <v>-17.733005</v>
      </c>
      <c r="J230" s="122" t="str">
        <f aca="false">RIGHT('con precio'!M229,10)</f>
        <v>-63.105580</v>
      </c>
      <c r="K230" s="0" t="s">
        <v>7429</v>
      </c>
      <c r="L230" s="175" t="n">
        <f aca="false">'con precio'!A229+'con precio'!K229</f>
        <v>44021.7277777778</v>
      </c>
      <c r="N230" s="174"/>
      <c r="O230" s="167"/>
    </row>
    <row r="231" customFormat="false" ht="13.8" hidden="false" customHeight="false" outlineLevel="0" collapsed="false">
      <c r="A231" s="0" t="n">
        <f aca="false">+A230+1</f>
        <v>230</v>
      </c>
      <c r="B231" s="0" t="str">
        <f aca="false">IF(LEN('con precio'!E230)=8,'con precio'!E230,IF(LEN('con precio'!E230)&gt;=17,LEFT('con precio'!E230,8),""))</f>
        <v/>
      </c>
      <c r="C231" s="122" t="str">
        <f aca="false">IF(LEN('con precio'!E230)&gt;=17,RIGHT('con precio'!E230,8),"")</f>
        <v/>
      </c>
      <c r="D231" s="0" t="str">
        <f aca="false">IF('con precio'!F230="","",'con precio'!F230)</f>
        <v/>
      </c>
      <c r="E231" s="0" t="str">
        <f aca="false">IF('con precio'!B230="","",'con precio'!B230)</f>
        <v>Barrio Urkupiña. Ave Camino Montecristo</v>
      </c>
      <c r="F231" s="1" t="s">
        <v>6290</v>
      </c>
      <c r="G231" s="0" t="n">
        <v>350</v>
      </c>
      <c r="H231" s="0" t="str">
        <f aca="false">IF('con precio'!D230="Flete","FLE",IF('con precio'!D230="Normal","NOR",IF('con precio'!D230="RRPP","RRP",IF('con precio'!D230="FB Ads","FBA",IF('con precio'!D230="Google Ads","GOA",IF('con precio'!D230="Combo","COM",IF('con precio'!D230="Market Place","MKP", "OTR")))))))</f>
        <v>NOR</v>
      </c>
      <c r="I231" s="0" t="str">
        <f aca="false">LEFT('con precio'!M230,10)</f>
        <v>-17.752519</v>
      </c>
      <c r="J231" s="122" t="str">
        <f aca="false">RIGHT('con precio'!M230,10)</f>
        <v>-63.099260</v>
      </c>
      <c r="K231" s="0" t="s">
        <v>7429</v>
      </c>
      <c r="L231" s="175" t="n">
        <f aca="false">'con precio'!A230+'con precio'!K230</f>
        <v>44021.7888888889</v>
      </c>
      <c r="N231" s="174"/>
      <c r="O231" s="167"/>
    </row>
    <row r="232" customFormat="false" ht="13.8" hidden="false" customHeight="false" outlineLevel="0" collapsed="false">
      <c r="A232" s="0" t="n">
        <f aca="false">+A231+1</f>
        <v>231</v>
      </c>
      <c r="B232" s="0" t="str">
        <f aca="false">IF(LEN('con precio'!E231)=8,'con precio'!E231,IF(LEN('con precio'!E231)&gt;=17,LEFT('con precio'!E231,8),""))</f>
        <v/>
      </c>
      <c r="C232" s="122" t="str">
        <f aca="false">IF(LEN('con precio'!E231)&gt;=17,RIGHT('con precio'!E231,8),"")</f>
        <v/>
      </c>
      <c r="D232" s="0" t="str">
        <f aca="false">IF('con precio'!F231="","",'con precio'!F231)</f>
        <v>Urb. Inteligente</v>
      </c>
      <c r="E232" s="0" t="str">
        <f aca="false">IF('con precio'!B231="","",'con precio'!B231)</f>
        <v>Urb. Inteligente</v>
      </c>
      <c r="F232" s="1" t="s">
        <v>6208</v>
      </c>
      <c r="G232" s="0" t="n">
        <v>250</v>
      </c>
      <c r="H232" s="0" t="str">
        <f aca="false">IF('con precio'!D231="Flete","FLE",IF('con precio'!D231="Normal","NOR",IF('con precio'!D231="RRPP","RRP",IF('con precio'!D231="FB Ads","FBA",IF('con precio'!D231="Google Ads","GOA",IF('con precio'!D231="Combo","COM",IF('con precio'!D231="Market Place","MKP", "OTR")))))))</f>
        <v>COM</v>
      </c>
      <c r="I232" s="0" t="str">
        <f aca="false">LEFT('con precio'!M231,10)</f>
        <v>-17.833660</v>
      </c>
      <c r="J232" s="122" t="str">
        <f aca="false">RIGHT('con precio'!M231,10)</f>
        <v>-63.259468</v>
      </c>
      <c r="K232" s="0" t="s">
        <v>7429</v>
      </c>
      <c r="L232" s="175" t="n">
        <f aca="false">'con precio'!A231+'con precio'!K231</f>
        <v>44022.6736111111</v>
      </c>
      <c r="N232" s="174"/>
      <c r="O232" s="167"/>
    </row>
    <row r="233" customFormat="false" ht="13.8" hidden="false" customHeight="false" outlineLevel="0" collapsed="false">
      <c r="A233" s="0" t="n">
        <f aca="false">+A232+1</f>
        <v>232</v>
      </c>
      <c r="B233" s="0" t="str">
        <f aca="false">IF(LEN('con precio'!E232)=8,'con precio'!E232,IF(LEN('con precio'!E232)&gt;=17,LEFT('con precio'!E232,8),""))</f>
        <v/>
      </c>
      <c r="C233" s="122" t="str">
        <f aca="false">IF(LEN('con precio'!E232)&gt;=17,RIGHT('con precio'!E232,8),"")</f>
        <v/>
      </c>
      <c r="D233" s="0" t="str">
        <f aca="false">IF('con precio'!F232="","",'con precio'!F232)</f>
        <v>Urb. Inteligente</v>
      </c>
      <c r="E233" s="0" t="str">
        <f aca="false">IF('con precio'!B232="","",'con precio'!B232)</f>
        <v>Urb. Inteligente</v>
      </c>
      <c r="F233" s="1" t="s">
        <v>6208</v>
      </c>
      <c r="G233" s="0" t="n">
        <v>0</v>
      </c>
      <c r="H233" s="0" t="str">
        <f aca="false">IF('con precio'!D232="Flete","FLE",IF('con precio'!D232="Normal","NOR",IF('con precio'!D232="RRPP","RRP",IF('con precio'!D232="FB Ads","FBA",IF('con precio'!D232="Google Ads","GOA",IF('con precio'!D232="Combo","COM",IF('con precio'!D232="Market Place","MKP", "OTR")))))))</f>
        <v>COM</v>
      </c>
      <c r="I233" s="0" t="str">
        <f aca="false">LEFT('con precio'!M232,10)</f>
        <v>-17.833673</v>
      </c>
      <c r="J233" s="122" t="str">
        <f aca="false">RIGHT('con precio'!M232,10)</f>
        <v>-63.260039</v>
      </c>
      <c r="K233" s="0" t="s">
        <v>7429</v>
      </c>
      <c r="L233" s="175" t="n">
        <f aca="false">'con precio'!A232+'con precio'!K232</f>
        <v>44022.7270833333</v>
      </c>
      <c r="N233" s="174"/>
      <c r="O233" s="167"/>
    </row>
    <row r="234" customFormat="false" ht="13.8" hidden="false" customHeight="false" outlineLevel="0" collapsed="false">
      <c r="A234" s="0" t="n">
        <f aca="false">+A233+1</f>
        <v>233</v>
      </c>
      <c r="B234" s="0" t="str">
        <f aca="false">IF(LEN('con precio'!E233)=8,'con precio'!E233,IF(LEN('con precio'!E233)&gt;=17,LEFT('con precio'!E233,8),""))</f>
        <v/>
      </c>
      <c r="C234" s="122" t="str">
        <f aca="false">IF(LEN('con precio'!E233)&gt;=17,RIGHT('con precio'!E233,8),"")</f>
        <v/>
      </c>
      <c r="D234" s="0" t="str">
        <f aca="false">IF('con precio'!F233="","",'con precio'!F233)</f>
        <v/>
      </c>
      <c r="E234" s="0" t="str">
        <f aca="false">IF('con precio'!B233="","",'con precio'!B233)</f>
        <v>Av. Guapilo. Barrio España La Pampa. Por La Pampa de la Isla</v>
      </c>
      <c r="F234" s="1" t="s">
        <v>6291</v>
      </c>
      <c r="G234" s="0" t="n">
        <v>300</v>
      </c>
      <c r="H234" s="0" t="str">
        <f aca="false">IF('con precio'!D233="Flete","FLE",IF('con precio'!D233="Normal","NOR",IF('con precio'!D233="RRPP","RRP",IF('con precio'!D233="FB Ads","FBA",IF('con precio'!D233="Google Ads","GOA",IF('con precio'!D233="Combo","COM",IF('con precio'!D233="Market Place","MKP", "OTR")))))))</f>
        <v>FLE</v>
      </c>
      <c r="I234" s="0" t="str">
        <f aca="false">LEFT('con precio'!M233,10)</f>
        <v>-17.778630</v>
      </c>
      <c r="J234" s="122" t="str">
        <f aca="false">RIGHT('con precio'!M233,10)</f>
        <v>-63.112929</v>
      </c>
      <c r="K234" s="0" t="s">
        <v>7429</v>
      </c>
      <c r="L234" s="175" t="n">
        <f aca="false">'con precio'!A233+'con precio'!K233</f>
        <v>44022.4611111111</v>
      </c>
      <c r="N234" s="174"/>
      <c r="O234" s="167"/>
    </row>
    <row r="235" customFormat="false" ht="13.8" hidden="false" customHeight="false" outlineLevel="0" collapsed="false">
      <c r="A235" s="0" t="n">
        <f aca="false">+A234+1</f>
        <v>234</v>
      </c>
      <c r="B235" s="0" t="str">
        <f aca="false">IF(LEN('con precio'!E234)=8,'con precio'!E234,IF(LEN('con precio'!E234)&gt;=17,LEFT('con precio'!E234,8),""))</f>
        <v/>
      </c>
      <c r="C235" s="122" t="str">
        <f aca="false">IF(LEN('con precio'!E234)&gt;=17,RIGHT('con precio'!E234,8),"")</f>
        <v/>
      </c>
      <c r="D235" s="0" t="str">
        <f aca="false">IF('con precio'!F234="","",'con precio'!F234)</f>
        <v/>
      </c>
      <c r="E235" s="0" t="str">
        <f aca="false">IF('con precio'!B234="","",'con precio'!B234)</f>
        <v>Urbanización Cotoca. Pampa de la Isla</v>
      </c>
      <c r="F235" s="1" t="s">
        <v>6292</v>
      </c>
      <c r="G235" s="0" t="n">
        <v>300</v>
      </c>
      <c r="H235" s="0" t="str">
        <f aca="false">IF('con precio'!D234="Flete","FLE",IF('con precio'!D234="Normal","NOR",IF('con precio'!D234="RRPP","RRP",IF('con precio'!D234="FB Ads","FBA",IF('con precio'!D234="Google Ads","GOA",IF('con precio'!D234="Combo","COM",IF('con precio'!D234="Market Place","MKP", "OTR")))))))</f>
        <v>FLE</v>
      </c>
      <c r="I235" s="0" t="str">
        <f aca="false">LEFT('con precio'!M234,10)</f>
        <v>-17.761877</v>
      </c>
      <c r="J235" s="122" t="str">
        <f aca="false">RIGHT('con precio'!M234,10)</f>
        <v>-63.099844</v>
      </c>
      <c r="K235" s="0" t="s">
        <v>7429</v>
      </c>
      <c r="L235" s="175" t="n">
        <f aca="false">'con precio'!A234+'con precio'!K234</f>
        <v>44022.5673611111</v>
      </c>
      <c r="N235" s="174"/>
      <c r="O235" s="167"/>
    </row>
    <row r="236" customFormat="false" ht="13.8" hidden="false" customHeight="false" outlineLevel="0" collapsed="false">
      <c r="A236" s="0" t="n">
        <f aca="false">+A235+1</f>
        <v>235</v>
      </c>
      <c r="B236" s="0" t="str">
        <f aca="false">IF(LEN('con precio'!E235)=8,'con precio'!E235,IF(LEN('con precio'!E235)&gt;=17,LEFT('con precio'!E235,8),""))</f>
        <v>69172346</v>
      </c>
      <c r="C236" s="122" t="str">
        <f aca="false">IF(LEN('con precio'!E235)&gt;=17,RIGHT('con precio'!E235,8),"")</f>
        <v/>
      </c>
      <c r="D236" s="0" t="str">
        <f aca="false">IF('con precio'!F235="","",'con precio'!F235)</f>
        <v>Alberto Valentti</v>
      </c>
      <c r="E236" s="0" t="str">
        <f aca="false">IF('con precio'!B235="","",'con precio'!B235)</f>
        <v>Alberto Valentti. Distrito Municipal 6, cerca a la Av. Virgen de Luján.</v>
      </c>
      <c r="F236" s="1" t="s">
        <v>6293</v>
      </c>
      <c r="G236" s="0" t="n">
        <v>300</v>
      </c>
      <c r="H236" s="0" t="str">
        <f aca="false">IF('con precio'!D235="Flete","FLE",IF('con precio'!D235="Normal","NOR",IF('con precio'!D235="RRPP","RRP",IF('con precio'!D235="FB Ads","FBA",IF('con precio'!D235="Google Ads","GOA",IF('con precio'!D235="Combo","COM",IF('con precio'!D235="Market Place","MKP", "OTR")))))))</f>
        <v>GOA</v>
      </c>
      <c r="I236" s="0" t="str">
        <f aca="false">LEFT('con precio'!M235,10)</f>
        <v>-17.745678</v>
      </c>
      <c r="J236" s="122" t="str">
        <f aca="false">RIGHT('con precio'!M235,10)</f>
        <v>-63.106875</v>
      </c>
      <c r="K236" s="0" t="s">
        <v>7429</v>
      </c>
      <c r="L236" s="175" t="n">
        <f aca="false">'con precio'!A235+'con precio'!K235</f>
        <v>44023.4916666667</v>
      </c>
      <c r="N236" s="174"/>
      <c r="O236" s="167"/>
    </row>
    <row r="237" customFormat="false" ht="13.8" hidden="false" customHeight="false" outlineLevel="0" collapsed="false">
      <c r="A237" s="0" t="n">
        <f aca="false">+A236+1</f>
        <v>236</v>
      </c>
      <c r="B237" s="0" t="str">
        <f aca="false">IF(LEN('con precio'!E236)=8,'con precio'!E236,IF(LEN('con precio'!E236)&gt;=17,LEFT('con precio'!E236,8),""))</f>
        <v/>
      </c>
      <c r="C237" s="122" t="str">
        <f aca="false">IF(LEN('con precio'!E236)&gt;=17,RIGHT('con precio'!E236,8),"")</f>
        <v/>
      </c>
      <c r="D237" s="0" t="str">
        <f aca="false">IF('con precio'!F236="","",'con precio'!F236)</f>
        <v/>
      </c>
      <c r="E237" s="0" t="str">
        <f aca="false">IF('con precio'!B236="","",'con precio'!B236)</f>
        <v>Barrio Toborochi. Av. Virgen de Luján</v>
      </c>
      <c r="F237" s="1" t="s">
        <v>6294</v>
      </c>
      <c r="G237" s="0" t="n">
        <v>250</v>
      </c>
      <c r="H237" s="0" t="str">
        <f aca="false">IF('con precio'!D236="Flete","FLE",IF('con precio'!D236="Normal","NOR",IF('con precio'!D236="RRPP","RRP",IF('con precio'!D236="FB Ads","FBA",IF('con precio'!D236="Google Ads","GOA",IF('con precio'!D236="Combo","COM",IF('con precio'!D236="Market Place","MKP", "OTR")))))))</f>
        <v>NOR</v>
      </c>
      <c r="I237" s="0" t="str">
        <f aca="false">LEFT('con precio'!M236,10)</f>
        <v>-17.733315</v>
      </c>
      <c r="J237" s="122" t="str">
        <f aca="false">RIGHT('con precio'!M236,10)</f>
        <v>-63.102981</v>
      </c>
      <c r="K237" s="0" t="s">
        <v>7429</v>
      </c>
      <c r="L237" s="175" t="n">
        <f aca="false">'con precio'!A236+'con precio'!K236</f>
        <v>44023.4583333333</v>
      </c>
      <c r="N237" s="174"/>
      <c r="O237" s="167"/>
    </row>
    <row r="238" customFormat="false" ht="13.8" hidden="false" customHeight="false" outlineLevel="0" collapsed="false">
      <c r="A238" s="0" t="n">
        <f aca="false">+A237+1</f>
        <v>237</v>
      </c>
      <c r="B238" s="0" t="str">
        <f aca="false">IF(LEN('con precio'!E237)=8,'con precio'!E237,IF(LEN('con precio'!E237)&gt;=17,LEFT('con precio'!E237,8),""))</f>
        <v/>
      </c>
      <c r="C238" s="122" t="str">
        <f aca="false">IF(LEN('con precio'!E237)&gt;=17,RIGHT('con precio'!E237,8),"")</f>
        <v/>
      </c>
      <c r="D238" s="0" t="str">
        <f aca="false">IF('con precio'!F237="","",'con precio'!F237)</f>
        <v/>
      </c>
      <c r="E238" s="0" t="str">
        <f aca="false">IF('con precio'!B237="","",'con precio'!B237)</f>
        <v>Barrio Magisterio. Distrito Municipal 6</v>
      </c>
      <c r="F238" s="1" t="s">
        <v>6295</v>
      </c>
      <c r="G238" s="0" t="n">
        <v>400</v>
      </c>
      <c r="H238" s="0" t="str">
        <f aca="false">IF('con precio'!D237="Flete","FLE",IF('con precio'!D237="Normal","NOR",IF('con precio'!D237="RRPP","RRP",IF('con precio'!D237="FB Ads","FBA",IF('con precio'!D237="Google Ads","GOA",IF('con precio'!D237="Combo","COM",IF('con precio'!D237="Market Place","MKP", "OTR")))))))</f>
        <v>NOR</v>
      </c>
      <c r="I238" s="0" t="str">
        <f aca="false">LEFT('con precio'!M237,10)</f>
        <v>-17.728736</v>
      </c>
      <c r="J238" s="122" t="str">
        <f aca="false">RIGHT('con precio'!M237,10)</f>
        <v>-63.111116</v>
      </c>
      <c r="K238" s="0" t="s">
        <v>7429</v>
      </c>
      <c r="L238" s="175" t="n">
        <f aca="false">'con precio'!A237+'con precio'!K237</f>
        <v>44023.575</v>
      </c>
      <c r="N238" s="174"/>
      <c r="O238" s="167"/>
    </row>
    <row r="239" customFormat="false" ht="13.8" hidden="false" customHeight="false" outlineLevel="0" collapsed="false">
      <c r="A239" s="0" t="n">
        <f aca="false">+A238+1</f>
        <v>238</v>
      </c>
      <c r="B239" s="0" t="str">
        <f aca="false">IF(LEN('con precio'!E238)=8,'con precio'!E238,IF(LEN('con precio'!E238)&gt;=17,LEFT('con precio'!E238,8),""))</f>
        <v/>
      </c>
      <c r="C239" s="122" t="str">
        <f aca="false">IF(LEN('con precio'!E238)&gt;=17,RIGHT('con precio'!E238,8),"")</f>
        <v/>
      </c>
      <c r="D239" s="0" t="str">
        <f aca="false">IF('con precio'!F238="","",'con precio'!F238)</f>
        <v/>
      </c>
      <c r="E239" s="0" t="str">
        <f aca="false">IF('con precio'!B238="","",'con precio'!B238)</f>
        <v>Virgen de Luján</v>
      </c>
      <c r="F239" s="1" t="s">
        <v>6296</v>
      </c>
      <c r="G239" s="0" t="n">
        <v>300</v>
      </c>
      <c r="H239" s="0" t="str">
        <f aca="false">IF('con precio'!D238="Flete","FLE",IF('con precio'!D238="Normal","NOR",IF('con precio'!D238="RRPP","RRP",IF('con precio'!D238="FB Ads","FBA",IF('con precio'!D238="Google Ads","GOA",IF('con precio'!D238="Combo","COM",IF('con precio'!D238="Market Place","MKP", "OTR")))))))</f>
        <v>NOR</v>
      </c>
      <c r="I239" s="0" t="str">
        <f aca="false">LEFT('con precio'!M238,10)</f>
        <v>-17.737060</v>
      </c>
      <c r="J239" s="122" t="str">
        <f aca="false">RIGHT('con precio'!M238,10)</f>
        <v>-63.104941</v>
      </c>
      <c r="K239" s="0" t="s">
        <v>7429</v>
      </c>
      <c r="L239" s="175" t="n">
        <f aca="false">'con precio'!A238+'con precio'!K238</f>
        <v>44023.61875</v>
      </c>
      <c r="N239" s="174"/>
      <c r="O239" s="167"/>
    </row>
    <row r="240" customFormat="false" ht="13.8" hidden="false" customHeight="false" outlineLevel="0" collapsed="false">
      <c r="A240" s="0" t="n">
        <f aca="false">+A239+1</f>
        <v>239</v>
      </c>
      <c r="B240" s="0" t="str">
        <f aca="false">IF(LEN('con precio'!E239)=8,'con precio'!E239,IF(LEN('con precio'!E239)&gt;=17,LEFT('con precio'!E239,8),""))</f>
        <v/>
      </c>
      <c r="C240" s="122" t="str">
        <f aca="false">IF(LEN('con precio'!E239)&gt;=17,RIGHT('con precio'!E239,8),"")</f>
        <v/>
      </c>
      <c r="D240" s="0" t="str">
        <f aca="false">IF('con precio'!F239="","",'con precio'!F239)</f>
        <v>Condominio Rosas del Este</v>
      </c>
      <c r="E240" s="0" t="str">
        <f aca="false">IF('con precio'!B239="","",'con precio'!B239)</f>
        <v>Condominio Rosas del Este. Villa 1ro de Mayo</v>
      </c>
      <c r="F240" s="1" t="s">
        <v>6297</v>
      </c>
      <c r="G240" s="0" t="n">
        <v>400</v>
      </c>
      <c r="H240" s="0" t="str">
        <f aca="false">IF('con precio'!D239="Flete","FLE",IF('con precio'!D239="Normal","NOR",IF('con precio'!D239="RRPP","RRP",IF('con precio'!D239="FB Ads","FBA",IF('con precio'!D239="Google Ads","GOA",IF('con precio'!D239="Combo","COM",IF('con precio'!D239="Market Place","MKP", "OTR")))))))</f>
        <v>NOR</v>
      </c>
      <c r="I240" s="0" t="str">
        <f aca="false">LEFT('con precio'!M239,10)</f>
        <v>-17.795136</v>
      </c>
      <c r="J240" s="122" t="str">
        <f aca="false">RIGHT('con precio'!M239,10)</f>
        <v>-63.089804</v>
      </c>
      <c r="K240" s="0" t="s">
        <v>7429</v>
      </c>
      <c r="L240" s="175" t="n">
        <f aca="false">'con precio'!A239+'con precio'!K239</f>
        <v>44023.6590277778</v>
      </c>
      <c r="N240" s="174"/>
      <c r="O240" s="167"/>
    </row>
    <row r="241" customFormat="false" ht="13.8" hidden="false" customHeight="false" outlineLevel="0" collapsed="false">
      <c r="A241" s="0" t="n">
        <f aca="false">+A240+1</f>
        <v>240</v>
      </c>
      <c r="B241" s="0" t="str">
        <f aca="false">IF(LEN('con precio'!E240)=8,'con precio'!E240,IF(LEN('con precio'!E240)&gt;=17,LEFT('con precio'!E240,8),""))</f>
        <v/>
      </c>
      <c r="C241" s="122" t="str">
        <f aca="false">IF(LEN('con precio'!E240)&gt;=17,RIGHT('con precio'!E240,8),"")</f>
        <v/>
      </c>
      <c r="D241" s="0" t="str">
        <f aca="false">IF('con precio'!F240="","",'con precio'!F240)</f>
        <v>Clínica Medicmel</v>
      </c>
      <c r="E241" s="0" t="str">
        <f aca="false">IF('con precio'!B240="","",'con precio'!B240)</f>
        <v>Clínica Medicmel</v>
      </c>
      <c r="F241" s="1" t="s">
        <v>6107</v>
      </c>
      <c r="G241" s="0" t="n">
        <v>400</v>
      </c>
      <c r="H241" s="0" t="str">
        <f aca="false">IF('con precio'!D240="Flete","FLE",IF('con precio'!D240="Normal","NOR",IF('con precio'!D240="RRPP","RRP",IF('con precio'!D240="FB Ads","FBA",IF('con precio'!D240="Google Ads","GOA",IF('con precio'!D240="Combo","COM",IF('con precio'!D240="Market Place","MKP", "OTR")))))))</f>
        <v>NOR</v>
      </c>
      <c r="I241" s="0" t="str">
        <f aca="false">LEFT('con precio'!M240,10)</f>
        <v>-17.849168</v>
      </c>
      <c r="J241" s="122" t="str">
        <f aca="false">RIGHT('con precio'!M240,10)</f>
        <v>-63.251404</v>
      </c>
      <c r="K241" s="0" t="s">
        <v>7429</v>
      </c>
      <c r="L241" s="175" t="n">
        <f aca="false">'con precio'!A240+'con precio'!K240</f>
        <v>44023.7534722222</v>
      </c>
      <c r="N241" s="174"/>
      <c r="O241" s="167"/>
    </row>
    <row r="242" customFormat="false" ht="13.8" hidden="false" customHeight="false" outlineLevel="0" collapsed="false">
      <c r="A242" s="0" t="n">
        <f aca="false">+A241+1</f>
        <v>241</v>
      </c>
      <c r="B242" s="0" t="str">
        <f aca="false">IF(LEN('con precio'!E241)=8,'con precio'!E241,IF(LEN('con precio'!E241)&gt;=17,LEFT('con precio'!E241,8),""))</f>
        <v>75664110</v>
      </c>
      <c r="C242" s="122" t="str">
        <f aca="false">IF(LEN('con precio'!E241)&gt;=17,RIGHT('con precio'!E241,8),"")</f>
        <v/>
      </c>
      <c r="D242" s="0" t="str">
        <f aca="false">IF('con precio'!F241="","",'con precio'!F241)</f>
        <v>Amanda Aguilar</v>
      </c>
      <c r="E242" s="0" t="str">
        <f aca="false">IF('con precio'!B241="","",'con precio'!B241)</f>
        <v>Amanda. Valle Sánchez.</v>
      </c>
      <c r="F242" s="1" t="s">
        <v>6298</v>
      </c>
      <c r="G242" s="0" t="n">
        <v>400</v>
      </c>
      <c r="H242" s="0" t="str">
        <f aca="false">IF('con precio'!D241="Flete","FLE",IF('con precio'!D241="Normal","NOR",IF('con precio'!D241="RRPP","RRP",IF('con precio'!D241="FB Ads","FBA",IF('con precio'!D241="Google Ads","GOA",IF('con precio'!D241="Combo","COM",IF('con precio'!D241="Market Place","MKP", "OTR")))))))</f>
        <v>GOA</v>
      </c>
      <c r="I242" s="0" t="str">
        <f aca="false">LEFT('con precio'!M241,10)</f>
        <v>-17.648910</v>
      </c>
      <c r="J242" s="122" t="str">
        <f aca="false">RIGHT('con precio'!M241,10)</f>
        <v>-63.172352</v>
      </c>
      <c r="K242" s="0" t="s">
        <v>7429</v>
      </c>
      <c r="L242" s="175" t="n">
        <f aca="false">'con precio'!A241+'con precio'!K241</f>
        <v>44025.6201388889</v>
      </c>
      <c r="N242" s="174"/>
      <c r="O242" s="167"/>
    </row>
    <row r="243" customFormat="false" ht="13.8" hidden="false" customHeight="false" outlineLevel="0" collapsed="false">
      <c r="A243" s="0" t="n">
        <f aca="false">+A242+1</f>
        <v>242</v>
      </c>
      <c r="B243" s="0" t="str">
        <f aca="false">IF(LEN('con precio'!E242)=8,'con precio'!E242,IF(LEN('con precio'!E242)&gt;=17,LEFT('con precio'!E242,8),""))</f>
        <v>75067300</v>
      </c>
      <c r="C243" s="122" t="str">
        <f aca="false">IF(LEN('con precio'!E242)&gt;=17,RIGHT('con precio'!E242,8),"")</f>
        <v/>
      </c>
      <c r="D243" s="0" t="str">
        <f aca="false">IF('con precio'!F242="","",'con precio'!F242)</f>
        <v>Fanny Costa Toledo</v>
      </c>
      <c r="E243" s="0" t="str">
        <f aca="false">IF('con precio'!B242="","",'con precio'!B242)</f>
        <v>Fanny Costa Toledo. Avenida Virgen de Luján</v>
      </c>
      <c r="F243" s="1" t="s">
        <v>6299</v>
      </c>
      <c r="G243" s="0" t="n">
        <v>300</v>
      </c>
      <c r="H243" s="0" t="str">
        <f aca="false">IF('con precio'!D242="Flete","FLE",IF('con precio'!D242="Normal","NOR",IF('con precio'!D242="RRPP","RRP",IF('con precio'!D242="FB Ads","FBA",IF('con precio'!D242="Google Ads","GOA",IF('con precio'!D242="Combo","COM",IF('con precio'!D242="Market Place","MKP", "OTR")))))))</f>
        <v>GOA</v>
      </c>
      <c r="I243" s="0" t="str">
        <f aca="false">LEFT('con precio'!M242,10)</f>
        <v>-17.729647</v>
      </c>
      <c r="J243" s="122" t="str">
        <f aca="false">RIGHT('con precio'!M242,10)</f>
        <v>-63.093025</v>
      </c>
      <c r="K243" s="0" t="s">
        <v>7429</v>
      </c>
      <c r="L243" s="175" t="n">
        <f aca="false">'con precio'!A242+'con precio'!K242</f>
        <v>44025.6930555556</v>
      </c>
      <c r="N243" s="174"/>
      <c r="O243" s="167"/>
    </row>
    <row r="244" customFormat="false" ht="13.8" hidden="false" customHeight="false" outlineLevel="0" collapsed="false">
      <c r="A244" s="0" t="n">
        <f aca="false">+A243+1</f>
        <v>243</v>
      </c>
      <c r="B244" s="0" t="str">
        <f aca="false">IF(LEN('con precio'!E243)=8,'con precio'!E243,IF(LEN('con precio'!E243)&gt;=17,LEFT('con precio'!E243,8),""))</f>
        <v>78179749</v>
      </c>
      <c r="C244" s="122" t="str">
        <f aca="false">IF(LEN('con precio'!E243)&gt;=17,RIGHT('con precio'!E243,8),"")</f>
        <v/>
      </c>
      <c r="D244" s="0" t="str">
        <f aca="false">IF('con precio'!F243="","",'con precio'!F243)</f>
        <v>Monica Carol Rocha Soria Galvarro</v>
      </c>
      <c r="E244" s="0" t="str">
        <f aca="false">IF('con precio'!B243="","",'con precio'!B243)</f>
        <v>Monica Carol Rocha Soria Galvarro. Cotoca.</v>
      </c>
      <c r="F244" s="1" t="s">
        <v>6300</v>
      </c>
      <c r="G244" s="0" t="n">
        <v>450</v>
      </c>
      <c r="H244" s="0" t="str">
        <f aca="false">IF('con precio'!D243="Flete","FLE",IF('con precio'!D243="Normal","NOR",IF('con precio'!D243="RRPP","RRP",IF('con precio'!D243="FB Ads","FBA",IF('con precio'!D243="Google Ads","GOA",IF('con precio'!D243="Combo","COM",IF('con precio'!D243="Market Place","MKP", "OTR")))))))</f>
        <v>GOA</v>
      </c>
      <c r="I244" s="0" t="str">
        <f aca="false">LEFT('con precio'!M243,10)</f>
        <v>-17.782675</v>
      </c>
      <c r="J244" s="122" t="str">
        <f aca="false">RIGHT('con precio'!M243,10)</f>
        <v>-63.008997</v>
      </c>
      <c r="K244" s="0" t="s">
        <v>7429</v>
      </c>
      <c r="L244" s="175" t="n">
        <f aca="false">'con precio'!A243+'con precio'!K243</f>
        <v>44025.7944444444</v>
      </c>
      <c r="N244" s="174"/>
      <c r="O244" s="167"/>
    </row>
    <row r="245" customFormat="false" ht="13.8" hidden="false" customHeight="false" outlineLevel="0" collapsed="false">
      <c r="A245" s="0" t="n">
        <f aca="false">+A244+1</f>
        <v>244</v>
      </c>
      <c r="B245" s="0" t="str">
        <f aca="false">IF(LEN('con precio'!E244)=8,'con precio'!E244,IF(LEN('con precio'!E244)&gt;=17,LEFT('con precio'!E244,8),""))</f>
        <v/>
      </c>
      <c r="C245" s="122" t="str">
        <f aca="false">IF(LEN('con precio'!E244)&gt;=17,RIGHT('con precio'!E244,8),"")</f>
        <v/>
      </c>
      <c r="D245" s="0" t="str">
        <f aca="false">IF('con precio'!F244="","",'con precio'!F244)</f>
        <v/>
      </c>
      <c r="E245" s="0" t="str">
        <f aca="false">IF('con precio'!B244="","",'con precio'!B244)</f>
        <v>Urbanización Cotoca. Pampa de la Isla</v>
      </c>
      <c r="F245" s="1" t="s">
        <v>6301</v>
      </c>
      <c r="G245" s="0" t="n">
        <v>300</v>
      </c>
      <c r="H245" s="0" t="str">
        <f aca="false">IF('con precio'!D244="Flete","FLE",IF('con precio'!D244="Normal","NOR",IF('con precio'!D244="RRPP","RRP",IF('con precio'!D244="FB Ads","FBA",IF('con precio'!D244="Google Ads","GOA",IF('con precio'!D244="Combo","COM",IF('con precio'!D244="Market Place","MKP", "OTR")))))))</f>
        <v>NOR</v>
      </c>
      <c r="I245" s="0" t="str">
        <f aca="false">LEFT('con precio'!M244,10)</f>
        <v>-17.755321</v>
      </c>
      <c r="J245" s="122" t="str">
        <f aca="false">RIGHT('con precio'!M244,10)</f>
        <v>-63.097075</v>
      </c>
      <c r="K245" s="0" t="s">
        <v>7429</v>
      </c>
      <c r="L245" s="175" t="n">
        <f aca="false">'con precio'!A244+'con precio'!K244</f>
        <v>44025.3652777778</v>
      </c>
      <c r="N245" s="174"/>
      <c r="O245" s="167"/>
    </row>
    <row r="246" customFormat="false" ht="13.8" hidden="false" customHeight="false" outlineLevel="0" collapsed="false">
      <c r="A246" s="0" t="n">
        <f aca="false">+A245+1</f>
        <v>245</v>
      </c>
      <c r="B246" s="0" t="str">
        <f aca="false">IF(LEN('con precio'!E245)=8,'con precio'!E245,IF(LEN('con precio'!E245)&gt;=17,LEFT('con precio'!E245,8),""))</f>
        <v/>
      </c>
      <c r="C246" s="122" t="str">
        <f aca="false">IF(LEN('con precio'!E245)&gt;=17,RIGHT('con precio'!E245,8),"")</f>
        <v/>
      </c>
      <c r="D246" s="0" t="str">
        <f aca="false">IF('con precio'!F245="","",'con precio'!F245)</f>
        <v/>
      </c>
      <c r="E246" s="0" t="str">
        <f aca="false">IF('con precio'!B245="","",'con precio'!B245)</f>
        <v>Terracor</v>
      </c>
      <c r="F246" s="1" t="s">
        <v>6302</v>
      </c>
      <c r="G246" s="0" t="n">
        <v>400</v>
      </c>
      <c r="H246" s="0" t="str">
        <f aca="false">IF('con precio'!D245="Flete","FLE",IF('con precio'!D245="Normal","NOR",IF('con precio'!D245="RRPP","RRP",IF('con precio'!D245="FB Ads","FBA",IF('con precio'!D245="Google Ads","GOA",IF('con precio'!D245="Combo","COM",IF('con precio'!D245="Market Place","MKP", "OTR")))))))</f>
        <v>NOR</v>
      </c>
      <c r="I246" s="0" t="str">
        <f aca="false">LEFT('con precio'!M245,10)</f>
        <v>-17.654024</v>
      </c>
      <c r="J246" s="122" t="str">
        <f aca="false">RIGHT('con precio'!M245,10)</f>
        <v>-63.184267</v>
      </c>
      <c r="K246" s="0" t="s">
        <v>7429</v>
      </c>
      <c r="L246" s="175" t="n">
        <f aca="false">'con precio'!A245+'con precio'!K245</f>
        <v>44025.4284722222</v>
      </c>
      <c r="N246" s="174"/>
      <c r="O246" s="167"/>
    </row>
    <row r="247" customFormat="false" ht="13.8" hidden="false" customHeight="false" outlineLevel="0" collapsed="false">
      <c r="A247" s="0" t="n">
        <f aca="false">+A246+1</f>
        <v>246</v>
      </c>
      <c r="B247" s="0" t="str">
        <f aca="false">IF(LEN('con precio'!E246)=8,'con precio'!E246,IF(LEN('con precio'!E246)&gt;=17,LEFT('con precio'!E246,8),""))</f>
        <v/>
      </c>
      <c r="C247" s="122" t="str">
        <f aca="false">IF(LEN('con precio'!E246)&gt;=17,RIGHT('con precio'!E246,8),"")</f>
        <v/>
      </c>
      <c r="D247" s="0" t="str">
        <f aca="false">IF('con precio'!F246="","",'con precio'!F246)</f>
        <v/>
      </c>
      <c r="E247" s="0" t="str">
        <f aca="false">IF('con precio'!B246="","",'con precio'!B246)</f>
        <v>Avenida Guapilo.</v>
      </c>
      <c r="F247" s="1" t="s">
        <v>6303</v>
      </c>
      <c r="G247" s="0" t="n">
        <v>300</v>
      </c>
      <c r="H247" s="0" t="str">
        <f aca="false">IF('con precio'!D246="Flete","FLE",IF('con precio'!D246="Normal","NOR",IF('con precio'!D246="RRPP","RRP",IF('con precio'!D246="FB Ads","FBA",IF('con precio'!D246="Google Ads","GOA",IF('con precio'!D246="Combo","COM",IF('con precio'!D246="Market Place","MKP", "OTR")))))))</f>
        <v>NOR</v>
      </c>
      <c r="I247" s="0" t="str">
        <f aca="false">LEFT('con precio'!M246,10)</f>
        <v>-17.790839</v>
      </c>
      <c r="J247" s="122" t="str">
        <f aca="false">RIGHT('con precio'!M246,10)</f>
        <v>-63.106275</v>
      </c>
      <c r="K247" s="0" t="s">
        <v>7429</v>
      </c>
      <c r="L247" s="175" t="n">
        <f aca="false">'con precio'!A246+'con precio'!K246</f>
        <v>44025.5173611111</v>
      </c>
      <c r="N247" s="174"/>
      <c r="O247" s="167"/>
    </row>
    <row r="248" customFormat="false" ht="13.8" hidden="false" customHeight="false" outlineLevel="0" collapsed="false">
      <c r="A248" s="0" t="n">
        <f aca="false">+A247+1</f>
        <v>247</v>
      </c>
      <c r="B248" s="0" t="str">
        <f aca="false">IF(LEN('con precio'!E247)=8,'con precio'!E247,IF(LEN('con precio'!E247)&gt;=17,LEFT('con precio'!E247,8),""))</f>
        <v/>
      </c>
      <c r="C248" s="122" t="str">
        <f aca="false">IF(LEN('con precio'!E247)&gt;=17,RIGHT('con precio'!E247,8),"")</f>
        <v/>
      </c>
      <c r="D248" s="0" t="str">
        <f aca="false">IF('con precio'!F247="","",'con precio'!F247)</f>
        <v/>
      </c>
      <c r="E248" s="0" t="str">
        <f aca="false">IF('con precio'!B247="","",'con precio'!B247)</f>
        <v>Avenida Virgen de Luján. Bateón.</v>
      </c>
      <c r="F248" s="1" t="s">
        <v>6304</v>
      </c>
      <c r="G248" s="0" t="n">
        <v>200</v>
      </c>
      <c r="H248" s="0" t="str">
        <f aca="false">IF('con precio'!D247="Flete","FLE",IF('con precio'!D247="Normal","NOR",IF('con precio'!D247="RRPP","RRP",IF('con precio'!D247="FB Ads","FBA",IF('con precio'!D247="Google Ads","GOA",IF('con precio'!D247="Combo","COM",IF('con precio'!D247="Market Place","MKP", "OTR")))))))</f>
        <v>NOR</v>
      </c>
      <c r="I248" s="0" t="str">
        <f aca="false">LEFT('con precio'!M247,10)</f>
        <v>-17.729621</v>
      </c>
      <c r="J248" s="122" t="str">
        <f aca="false">RIGHT('con precio'!M247,10)</f>
        <v>-63.092865</v>
      </c>
      <c r="K248" s="0" t="s">
        <v>7429</v>
      </c>
      <c r="L248" s="175" t="n">
        <f aca="false">'con precio'!A247+'con precio'!K247</f>
        <v>44025.7208333333</v>
      </c>
      <c r="N248" s="174"/>
      <c r="O248" s="167"/>
    </row>
    <row r="249" customFormat="false" ht="13.8" hidden="false" customHeight="false" outlineLevel="0" collapsed="false">
      <c r="A249" s="0" t="n">
        <f aca="false">+A248+1</f>
        <v>248</v>
      </c>
      <c r="B249" s="0" t="str">
        <f aca="false">IF(LEN('con precio'!E248)=8,'con precio'!E248,IF(LEN('con precio'!E248)&gt;=17,LEFT('con precio'!E248,8),""))</f>
        <v/>
      </c>
      <c r="C249" s="122" t="str">
        <f aca="false">IF(LEN('con precio'!E248)&gt;=17,RIGHT('con precio'!E248,8),"")</f>
        <v/>
      </c>
      <c r="D249" s="0" t="str">
        <f aca="false">IF('con precio'!F248="","",'con precio'!F248)</f>
        <v/>
      </c>
      <c r="E249" s="0" t="str">
        <f aca="false">IF('con precio'!B248="","",'con precio'!B248)</f>
        <v>El Terrado</v>
      </c>
      <c r="F249" s="1" t="s">
        <v>6305</v>
      </c>
      <c r="G249" s="0" t="n">
        <v>300</v>
      </c>
      <c r="H249" s="0" t="str">
        <f aca="false">IF('con precio'!D248="Flete","FLE",IF('con precio'!D248="Normal","NOR",IF('con precio'!D248="RRPP","RRP",IF('con precio'!D248="FB Ads","FBA",IF('con precio'!D248="Google Ads","GOA",IF('con precio'!D248="Combo","COM",IF('con precio'!D248="Market Place","MKP", "OTR")))))))</f>
        <v>FLE</v>
      </c>
      <c r="I249" s="0" t="str">
        <f aca="false">LEFT('con precio'!M248,10)</f>
        <v>-17.799465</v>
      </c>
      <c r="J249" s="122" t="str">
        <f aca="false">RIGHT('con precio'!M248,10)</f>
        <v>-63.104391</v>
      </c>
      <c r="K249" s="0" t="s">
        <v>7429</v>
      </c>
      <c r="L249" s="175" t="n">
        <f aca="false">'con precio'!A248+'con precio'!K248</f>
        <v>44026.6673611111</v>
      </c>
      <c r="N249" s="174"/>
      <c r="O249" s="167"/>
    </row>
    <row r="250" customFormat="false" ht="13.8" hidden="false" customHeight="false" outlineLevel="0" collapsed="false">
      <c r="A250" s="0" t="n">
        <f aca="false">+A249+1</f>
        <v>249</v>
      </c>
      <c r="B250" s="0" t="str">
        <f aca="false">IF(LEN('con precio'!E249)=8,'con precio'!E249,IF(LEN('con precio'!E249)&gt;=17,LEFT('con precio'!E249,8),""))</f>
        <v>78091079</v>
      </c>
      <c r="C250" s="122" t="str">
        <f aca="false">IF(LEN('con precio'!E249)&gt;=17,RIGHT('con precio'!E249,8),"")</f>
        <v/>
      </c>
      <c r="D250" s="0" t="str">
        <f aca="false">IF('con precio'!F249="","",'con precio'!F249)</f>
        <v>Nelva Quinteros</v>
      </c>
      <c r="E250" s="0" t="str">
        <f aca="false">IF('con precio'!B249="","",'con precio'!B249)</f>
        <v>Nelva Quinteros. Avenida Moscú</v>
      </c>
      <c r="F250" s="1" t="s">
        <v>6306</v>
      </c>
      <c r="G250" s="0" t="n">
        <v>430</v>
      </c>
      <c r="H250" s="0" t="str">
        <f aca="false">IF('con precio'!D249="Flete","FLE",IF('con precio'!D249="Normal","NOR",IF('con precio'!D249="RRPP","RRP",IF('con precio'!D249="FB Ads","FBA",IF('con precio'!D249="Google Ads","GOA",IF('con precio'!D249="Combo","COM",IF('con precio'!D249="Market Place","MKP", "OTR")))))))</f>
        <v>GOA</v>
      </c>
      <c r="I250" s="0" t="str">
        <f aca="false">LEFT('con precio'!M249,10)</f>
        <v>-17.848734</v>
      </c>
      <c r="J250" s="122" t="str">
        <f aca="false">RIGHT('con precio'!M249,10)</f>
        <v>-63.219900</v>
      </c>
      <c r="K250" s="0" t="s">
        <v>7429</v>
      </c>
      <c r="L250" s="175" t="n">
        <f aca="false">'con precio'!A249+'con precio'!K249</f>
        <v>44026.4006944444</v>
      </c>
      <c r="N250" s="174"/>
      <c r="O250" s="167"/>
    </row>
    <row r="251" customFormat="false" ht="13.8" hidden="false" customHeight="false" outlineLevel="0" collapsed="false">
      <c r="A251" s="0" t="n">
        <f aca="false">+A250+1</f>
        <v>250</v>
      </c>
      <c r="B251" s="0" t="str">
        <f aca="false">IF(LEN('con precio'!E250)=8,'con precio'!E250,IF(LEN('con precio'!E250)&gt;=17,LEFT('con precio'!E250,8),""))</f>
        <v>75692844</v>
      </c>
      <c r="C251" s="122" t="str">
        <f aca="false">IF(LEN('con precio'!E250)&gt;=17,RIGHT('con precio'!E250,8),"")</f>
        <v/>
      </c>
      <c r="D251" s="0" t="str">
        <f aca="false">IF('con precio'!F250="","",'con precio'!F250)</f>
        <v>Ruddy</v>
      </c>
      <c r="E251" s="0" t="str">
        <f aca="false">IF('con precio'!B250="","",'con precio'!B250)</f>
        <v>Rudy. Barrio El Condado. Av. Jenecherú y Canal Guapilo.</v>
      </c>
      <c r="F251" s="1" t="s">
        <v>6307</v>
      </c>
      <c r="G251" s="0" t="n">
        <v>310</v>
      </c>
      <c r="H251" s="0" t="str">
        <f aca="false">IF('con precio'!D250="Flete","FLE",IF('con precio'!D250="Normal","NOR",IF('con precio'!D250="RRPP","RRP",IF('con precio'!D250="FB Ads","FBA",IF('con precio'!D250="Google Ads","GOA",IF('con precio'!D250="Combo","COM",IF('con precio'!D250="Market Place","MKP", "OTR")))))))</f>
        <v>GOA</v>
      </c>
      <c r="I251" s="0" t="str">
        <f aca="false">LEFT('con precio'!M250,10)</f>
        <v>-17.781427</v>
      </c>
      <c r="J251" s="122" t="str">
        <f aca="false">RIGHT('con precio'!M250,10)</f>
        <v>-63.117956</v>
      </c>
      <c r="K251" s="0" t="s">
        <v>7429</v>
      </c>
      <c r="L251" s="175" t="n">
        <f aca="false">'con precio'!A250+'con precio'!K250</f>
        <v>44026.6902777778</v>
      </c>
      <c r="N251" s="174"/>
      <c r="O251" s="167"/>
    </row>
    <row r="252" customFormat="false" ht="13.8" hidden="false" customHeight="false" outlineLevel="0" collapsed="false">
      <c r="A252" s="0" t="n">
        <f aca="false">+A251+1</f>
        <v>251</v>
      </c>
      <c r="B252" s="0" t="str">
        <f aca="false">IF(LEN('con precio'!E251)=8,'con precio'!E251,IF(LEN('con precio'!E251)&gt;=17,LEFT('con precio'!E251,8),""))</f>
        <v/>
      </c>
      <c r="C252" s="122" t="str">
        <f aca="false">IF(LEN('con precio'!E251)&gt;=17,RIGHT('con precio'!E251,8),"")</f>
        <v/>
      </c>
      <c r="D252" s="0" t="str">
        <f aca="false">IF('con precio'!F251="","",'con precio'!F251)</f>
        <v/>
      </c>
      <c r="E252" s="0" t="str">
        <f aca="false">IF('con precio'!B251="","",'con precio'!B251)</f>
        <v>Guapurú 1</v>
      </c>
      <c r="F252" s="1" t="s">
        <v>6308</v>
      </c>
      <c r="G252" s="0" t="n">
        <v>400</v>
      </c>
      <c r="H252" s="0" t="str">
        <f aca="false">IF('con precio'!D251="Flete","FLE",IF('con precio'!D251="Normal","NOR",IF('con precio'!D251="RRPP","RRP",IF('con precio'!D251="FB Ads","FBA",IF('con precio'!D251="Google Ads","GOA",IF('con precio'!D251="Combo","COM",IF('con precio'!D251="Market Place","MKP", "OTR")))))))</f>
        <v>NOR</v>
      </c>
      <c r="I252" s="0" t="str">
        <f aca="false">LEFT('con precio'!M251,10)</f>
        <v>-17.849373</v>
      </c>
      <c r="J252" s="122" t="str">
        <f aca="false">RIGHT('con precio'!M251,10)</f>
        <v>-63.099576</v>
      </c>
      <c r="K252" s="0" t="s">
        <v>7429</v>
      </c>
      <c r="L252" s="175" t="n">
        <f aca="false">'con precio'!A251+'con precio'!K251</f>
        <v>44026.4576388889</v>
      </c>
      <c r="N252" s="174"/>
      <c r="O252" s="167"/>
    </row>
    <row r="253" customFormat="false" ht="13.8" hidden="false" customHeight="false" outlineLevel="0" collapsed="false">
      <c r="A253" s="0" t="n">
        <f aca="false">+A252+1</f>
        <v>252</v>
      </c>
      <c r="B253" s="0" t="str">
        <f aca="false">IF(LEN('con precio'!E252)=8,'con precio'!E252,IF(LEN('con precio'!E252)&gt;=17,LEFT('con precio'!E252,8),""))</f>
        <v/>
      </c>
      <c r="C253" s="122" t="str">
        <f aca="false">IF(LEN('con precio'!E252)&gt;=17,RIGHT('con precio'!E252,8),"")</f>
        <v/>
      </c>
      <c r="D253" s="0" t="str">
        <f aca="false">IF('con precio'!F252="","",'con precio'!F252)</f>
        <v>Clínica Medicmel</v>
      </c>
      <c r="E253" s="0" t="str">
        <f aca="false">IF('con precio'!B252="","",'con precio'!B252)</f>
        <v>Clínica Medicmel</v>
      </c>
      <c r="F253" s="1" t="s">
        <v>6107</v>
      </c>
      <c r="G253" s="0" t="n">
        <v>400</v>
      </c>
      <c r="H253" s="0" t="str">
        <f aca="false">IF('con precio'!D252="Flete","FLE",IF('con precio'!D252="Normal","NOR",IF('con precio'!D252="RRPP","RRP",IF('con precio'!D252="FB Ads","FBA",IF('con precio'!D252="Google Ads","GOA",IF('con precio'!D252="Combo","COM",IF('con precio'!D252="Market Place","MKP", "OTR")))))))</f>
        <v>NOR</v>
      </c>
      <c r="I253" s="0" t="str">
        <f aca="false">LEFT('con precio'!M252,10)</f>
        <v>-17.849168</v>
      </c>
      <c r="J253" s="122" t="str">
        <f aca="false">RIGHT('con precio'!M252,10)</f>
        <v>-63.251404</v>
      </c>
      <c r="K253" s="0" t="s">
        <v>7429</v>
      </c>
      <c r="L253" s="175" t="n">
        <f aca="false">'con precio'!A252+'con precio'!K252</f>
        <v>44026.5715277778</v>
      </c>
      <c r="N253" s="174"/>
      <c r="O253" s="167"/>
    </row>
    <row r="254" customFormat="false" ht="13.8" hidden="false" customHeight="false" outlineLevel="0" collapsed="false">
      <c r="A254" s="0" t="n">
        <f aca="false">+A253+1</f>
        <v>253</v>
      </c>
      <c r="B254" s="0" t="str">
        <f aca="false">IF(LEN('con precio'!E253)=8,'con precio'!E253,IF(LEN('con precio'!E253)&gt;=17,LEFT('con precio'!E253,8),""))</f>
        <v/>
      </c>
      <c r="C254" s="122" t="str">
        <f aca="false">IF(LEN('con precio'!E253)&gt;=17,RIGHT('con precio'!E253,8),"")</f>
        <v/>
      </c>
      <c r="D254" s="0" t="str">
        <f aca="false">IF('con precio'!F253="","",'con precio'!F253)</f>
        <v/>
      </c>
      <c r="E254" s="0" t="str">
        <f aca="false">IF('con precio'!B253="","",'con precio'!B253)</f>
        <v>Plan 4000</v>
      </c>
      <c r="F254" s="1" t="s">
        <v>6309</v>
      </c>
      <c r="G254" s="0" t="n">
        <v>400</v>
      </c>
      <c r="H254" s="0" t="str">
        <f aca="false">IF('con precio'!D253="Flete","FLE",IF('con precio'!D253="Normal","NOR",IF('con precio'!D253="RRPP","RRP",IF('con precio'!D253="FB Ads","FBA",IF('con precio'!D253="Google Ads","GOA",IF('con precio'!D253="Combo","COM",IF('con precio'!D253="Market Place","MKP", "OTR")))))))</f>
        <v>FLE</v>
      </c>
      <c r="I254" s="0" t="str">
        <f aca="false">LEFT('con precio'!M253,10)</f>
        <v>-17.887547</v>
      </c>
      <c r="J254" s="122" t="str">
        <f aca="false">RIGHT('con precio'!M253,10)</f>
        <v>-63.177844</v>
      </c>
      <c r="K254" s="0" t="s">
        <v>7429</v>
      </c>
      <c r="L254" s="175" t="n">
        <f aca="false">'con precio'!A253+'con precio'!K253</f>
        <v>44027.3847222222</v>
      </c>
      <c r="N254" s="174"/>
      <c r="O254" s="167"/>
    </row>
    <row r="255" customFormat="false" ht="13.8" hidden="false" customHeight="false" outlineLevel="0" collapsed="false">
      <c r="A255" s="0" t="n">
        <f aca="false">+A254+1</f>
        <v>254</v>
      </c>
      <c r="B255" s="0" t="str">
        <f aca="false">IF(LEN('con precio'!E254)=8,'con precio'!E254,IF(LEN('con precio'!E254)&gt;=17,LEFT('con precio'!E254,8),""))</f>
        <v/>
      </c>
      <c r="C255" s="122" t="str">
        <f aca="false">IF(LEN('con precio'!E254)&gt;=17,RIGHT('con precio'!E254,8),"")</f>
        <v/>
      </c>
      <c r="D255" s="0" t="str">
        <f aca="false">IF('con precio'!F254="","",'con precio'!F254)</f>
        <v/>
      </c>
      <c r="E255" s="0" t="str">
        <f aca="false">IF('con precio'!B254="","",'con precio'!B254)</f>
        <v>Abasto Sur</v>
      </c>
      <c r="F255" s="1" t="s">
        <v>6310</v>
      </c>
      <c r="G255" s="0" t="n">
        <v>300</v>
      </c>
      <c r="H255" s="0" t="str">
        <f aca="false">IF('con precio'!D254="Flete","FLE",IF('con precio'!D254="Normal","NOR",IF('con precio'!D254="RRPP","RRP",IF('con precio'!D254="FB Ads","FBA",IF('con precio'!D254="Google Ads","GOA",IF('con precio'!D254="Combo","COM",IF('con precio'!D254="Market Place","MKP", "OTR")))))))</f>
        <v>FLE</v>
      </c>
      <c r="I255" s="0" t="str">
        <f aca="false">LEFT('con precio'!M254,10)</f>
        <v>-17.851460</v>
      </c>
      <c r="J255" s="122" t="str">
        <f aca="false">RIGHT('con precio'!M254,10)</f>
        <v>-63.235178</v>
      </c>
      <c r="K255" s="0" t="s">
        <v>7429</v>
      </c>
      <c r="L255" s="175" t="n">
        <f aca="false">'con precio'!A254+'con precio'!K254</f>
        <v>44027.5965277778</v>
      </c>
      <c r="N255" s="174"/>
      <c r="O255" s="167"/>
    </row>
    <row r="256" customFormat="false" ht="13.8" hidden="false" customHeight="false" outlineLevel="0" collapsed="false">
      <c r="A256" s="0" t="n">
        <f aca="false">+A255+1</f>
        <v>255</v>
      </c>
      <c r="B256" s="0" t="str">
        <f aca="false">IF(LEN('con precio'!E255)=8,'con precio'!E255,IF(LEN('con precio'!E255)&gt;=17,LEFT('con precio'!E255,8),""))</f>
        <v/>
      </c>
      <c r="C256" s="122" t="str">
        <f aca="false">IF(LEN('con precio'!E255)&gt;=17,RIGHT('con precio'!E255,8),"")</f>
        <v/>
      </c>
      <c r="D256" s="0" t="str">
        <f aca="false">IF('con precio'!F255="","",'con precio'!F255)</f>
        <v/>
      </c>
      <c r="E256" s="0" t="str">
        <f aca="false">IF('con precio'!B255="","",'con precio'!B255)</f>
        <v>Guapurú 2</v>
      </c>
      <c r="F256" s="1" t="s">
        <v>6311</v>
      </c>
      <c r="G256" s="0" t="n">
        <v>300</v>
      </c>
      <c r="H256" s="0" t="str">
        <f aca="false">IF('con precio'!D255="Flete","FLE",IF('con precio'!D255="Normal","NOR",IF('con precio'!D255="RRPP","RRP",IF('con precio'!D255="FB Ads","FBA",IF('con precio'!D255="Google Ads","GOA",IF('con precio'!D255="Combo","COM",IF('con precio'!D255="Market Place","MKP", "OTR")))))))</f>
        <v>FLE</v>
      </c>
      <c r="I256" s="0" t="str">
        <f aca="false">LEFT('con precio'!M255,10)</f>
        <v>-17.807444</v>
      </c>
      <c r="J256" s="122" t="str">
        <f aca="false">RIGHT('con precio'!M255,10)</f>
        <v>-63.104135</v>
      </c>
      <c r="K256" s="0" t="s">
        <v>7429</v>
      </c>
      <c r="L256" s="175" t="n">
        <f aca="false">'con precio'!A255+'con precio'!K255</f>
        <v>44027.6909722222</v>
      </c>
      <c r="N256" s="174"/>
      <c r="O256" s="167"/>
    </row>
    <row r="257" customFormat="false" ht="13.8" hidden="false" customHeight="false" outlineLevel="0" collapsed="false">
      <c r="A257" s="0" t="n">
        <f aca="false">+A256+1</f>
        <v>256</v>
      </c>
      <c r="B257" s="0" t="str">
        <f aca="false">IF(LEN('con precio'!E256)=8,'con precio'!E256,IF(LEN('con precio'!E256)&gt;=17,LEFT('con precio'!E256,8),""))</f>
        <v/>
      </c>
      <c r="C257" s="122" t="str">
        <f aca="false">IF(LEN('con precio'!E256)&gt;=17,RIGHT('con precio'!E256,8),"")</f>
        <v/>
      </c>
      <c r="D257" s="0" t="str">
        <f aca="false">IF('con precio'!F256="","",'con precio'!F256)</f>
        <v/>
      </c>
      <c r="E257" s="0" t="str">
        <f aca="false">IF('con precio'!B256="","",'con precio'!B256)</f>
        <v>Cupesí Terrado</v>
      </c>
      <c r="F257" s="1" t="s">
        <v>6312</v>
      </c>
      <c r="G257" s="0" t="n">
        <v>300</v>
      </c>
      <c r="H257" s="0" t="str">
        <f aca="false">IF('con precio'!D256="Flete","FLE",IF('con precio'!D256="Normal","NOR",IF('con precio'!D256="RRPP","RRP",IF('con precio'!D256="FB Ads","FBA",IF('con precio'!D256="Google Ads","GOA",IF('con precio'!D256="Combo","COM",IF('con precio'!D256="Market Place","MKP", "OTR")))))))</f>
        <v>FLE</v>
      </c>
      <c r="I257" s="0" t="str">
        <f aca="false">LEFT('con precio'!M256,10)</f>
        <v>-17.812089</v>
      </c>
      <c r="J257" s="122" t="str">
        <f aca="false">RIGHT('con precio'!M256,10)</f>
        <v>-63.102374</v>
      </c>
      <c r="K257" s="0" t="s">
        <v>7429</v>
      </c>
      <c r="L257" s="175" t="n">
        <f aca="false">'con precio'!A256+'con precio'!K256</f>
        <v>44027.7284722222</v>
      </c>
      <c r="N257" s="174"/>
      <c r="O257" s="167"/>
    </row>
    <row r="258" customFormat="false" ht="13.8" hidden="false" customHeight="false" outlineLevel="0" collapsed="false">
      <c r="A258" s="0" t="n">
        <f aca="false">+A257+1</f>
        <v>257</v>
      </c>
      <c r="B258" s="0" t="str">
        <f aca="false">IF(LEN('con precio'!E257)=8,'con precio'!E257,IF(LEN('con precio'!E257)&gt;=17,LEFT('con precio'!E257,8),""))</f>
        <v/>
      </c>
      <c r="C258" s="122" t="str">
        <f aca="false">IF(LEN('con precio'!E257)&gt;=17,RIGHT('con precio'!E257,8),"")</f>
        <v/>
      </c>
      <c r="D258" s="0" t="str">
        <f aca="false">IF('con precio'!F257="","",'con precio'!F257)</f>
        <v/>
      </c>
      <c r="E258" s="0" t="str">
        <f aca="false">IF('con precio'!B257="","",'con precio'!B257)</f>
        <v>El Terrado</v>
      </c>
      <c r="F258" s="1" t="s">
        <v>6313</v>
      </c>
      <c r="G258" s="0" t="n">
        <v>300</v>
      </c>
      <c r="H258" s="0" t="str">
        <f aca="false">IF('con precio'!D257="Flete","FLE",IF('con precio'!D257="Normal","NOR",IF('con precio'!D257="RRPP","RRP",IF('con precio'!D257="FB Ads","FBA",IF('con precio'!D257="Google Ads","GOA",IF('con precio'!D257="Combo","COM",IF('con precio'!D257="Market Place","MKP", "OTR")))))))</f>
        <v>FLE</v>
      </c>
      <c r="I258" s="0" t="str">
        <f aca="false">LEFT('con precio'!M257,10)</f>
        <v>-17.799461</v>
      </c>
      <c r="J258" s="122" t="str">
        <f aca="false">RIGHT('con precio'!M257,10)</f>
        <v>-63.100852</v>
      </c>
      <c r="K258" s="0" t="s">
        <v>7429</v>
      </c>
      <c r="L258" s="175" t="n">
        <f aca="false">'con precio'!A257+'con precio'!K257</f>
        <v>44027.7597222222</v>
      </c>
      <c r="N258" s="174"/>
      <c r="O258" s="167"/>
    </row>
    <row r="259" customFormat="false" ht="13.8" hidden="false" customHeight="false" outlineLevel="0" collapsed="false">
      <c r="A259" s="0" t="n">
        <f aca="false">+A258+1</f>
        <v>258</v>
      </c>
      <c r="B259" s="0" t="str">
        <f aca="false">IF(LEN('con precio'!E258)=8,'con precio'!E258,IF(LEN('con precio'!E258)&gt;=17,LEFT('con precio'!E258,8),""))</f>
        <v>77668739</v>
      </c>
      <c r="C259" s="122" t="str">
        <f aca="false">IF(LEN('con precio'!E258)&gt;=17,RIGHT('con precio'!E258,8),"")</f>
        <v/>
      </c>
      <c r="D259" s="0" t="str">
        <f aca="false">IF('con precio'!F258="","",'con precio'!F258)</f>
        <v>Ana Miranda</v>
      </c>
      <c r="E259" s="0" t="str">
        <f aca="false">IF('con precio'!B258="","",'con precio'!B258)</f>
        <v>Ana Miranda / Clara Cuta / Atendida con Hyno</v>
      </c>
      <c r="F259" s="1" t="s">
        <v>6314</v>
      </c>
      <c r="G259" s="0" t="n">
        <v>350</v>
      </c>
      <c r="H259" s="0" t="str">
        <f aca="false">IF('con precio'!D258="Flete","FLE",IF('con precio'!D258="Normal","NOR",IF('con precio'!D258="RRPP","RRP",IF('con precio'!D258="FB Ads","FBA",IF('con precio'!D258="Google Ads","GOA",IF('con precio'!D258="Combo","COM",IF('con precio'!D258="Market Place","MKP", "OTR")))))))</f>
        <v>GOA</v>
      </c>
      <c r="I259" s="0" t="str">
        <f aca="false">LEFT('con precio'!M258,10)</f>
        <v>-17.731602</v>
      </c>
      <c r="J259" s="122" t="str">
        <f aca="false">RIGHT('con precio'!M258,10)</f>
        <v>-63.157425</v>
      </c>
      <c r="K259" s="0" t="s">
        <v>7429</v>
      </c>
      <c r="L259" s="175" t="n">
        <f aca="false">'con precio'!A258+'con precio'!K258</f>
        <v>44027.8458333333</v>
      </c>
      <c r="N259" s="174"/>
      <c r="O259" s="167"/>
    </row>
    <row r="260" customFormat="false" ht="13.8" hidden="false" customHeight="false" outlineLevel="0" collapsed="false">
      <c r="A260" s="0" t="n">
        <f aca="false">+A259+1</f>
        <v>259</v>
      </c>
      <c r="B260" s="0" t="str">
        <f aca="false">IF(LEN('con precio'!E259)=8,'con precio'!E259,IF(LEN('con precio'!E259)&gt;=17,LEFT('con precio'!E259,8),""))</f>
        <v/>
      </c>
      <c r="C260" s="122" t="str">
        <f aca="false">IF(LEN('con precio'!E259)&gt;=17,RIGHT('con precio'!E259,8),"")</f>
        <v/>
      </c>
      <c r="D260" s="0" t="str">
        <f aca="false">IF('con precio'!F259="","",'con precio'!F259)</f>
        <v/>
      </c>
      <c r="E260" s="0" t="str">
        <f aca="false">IF('con precio'!B259="","",'con precio'!B259)</f>
        <v>Urbanización Cotoca. Pampa de la Isla</v>
      </c>
      <c r="F260" s="1" t="s">
        <v>6315</v>
      </c>
      <c r="G260" s="0" t="n">
        <v>300</v>
      </c>
      <c r="H260" s="0" t="str">
        <f aca="false">IF('con precio'!D259="Flete","FLE",IF('con precio'!D259="Normal","NOR",IF('con precio'!D259="RRPP","RRP",IF('con precio'!D259="FB Ads","FBA",IF('con precio'!D259="Google Ads","GOA",IF('con precio'!D259="Combo","COM",IF('con precio'!D259="Market Place","MKP", "OTR")))))))</f>
        <v>NOR</v>
      </c>
      <c r="I260" s="0" t="str">
        <f aca="false">LEFT('con precio'!M259,10)</f>
        <v>-17.757211</v>
      </c>
      <c r="J260" s="122" t="str">
        <f aca="false">RIGHT('con precio'!M259,10)</f>
        <v>-63.094922</v>
      </c>
      <c r="K260" s="0" t="s">
        <v>7429</v>
      </c>
      <c r="L260" s="175" t="n">
        <f aca="false">'con precio'!A259+'con precio'!K259</f>
        <v>44027.4388888889</v>
      </c>
      <c r="N260" s="174"/>
      <c r="O260" s="167"/>
    </row>
    <row r="261" customFormat="false" ht="13.8" hidden="false" customHeight="false" outlineLevel="0" collapsed="false">
      <c r="A261" s="0" t="n">
        <f aca="false">+A260+1</f>
        <v>260</v>
      </c>
      <c r="B261" s="0" t="str">
        <f aca="false">IF(LEN('con precio'!E260)=8,'con precio'!E260,IF(LEN('con precio'!E260)&gt;=17,LEFT('con precio'!E260,8),""))</f>
        <v/>
      </c>
      <c r="C261" s="122" t="str">
        <f aca="false">IF(LEN('con precio'!E260)&gt;=17,RIGHT('con precio'!E260,8),"")</f>
        <v/>
      </c>
      <c r="D261" s="0" t="str">
        <f aca="false">IF('con precio'!F260="","",'con precio'!F260)</f>
        <v/>
      </c>
      <c r="E261" s="0" t="str">
        <f aca="false">IF('con precio'!B260="","",'con precio'!B260)</f>
        <v>Urbanización Tupá Rueté</v>
      </c>
      <c r="F261" s="1" t="s">
        <v>6316</v>
      </c>
      <c r="G261" s="0" t="n">
        <v>400</v>
      </c>
      <c r="H261" s="0" t="str">
        <f aca="false">IF('con precio'!D260="Flete","FLE",IF('con precio'!D260="Normal","NOR",IF('con precio'!D260="RRPP","RRP",IF('con precio'!D260="FB Ads","FBA",IF('con precio'!D260="Google Ads","GOA",IF('con precio'!D260="Combo","COM",IF('con precio'!D260="Market Place","MKP", "OTR")))))))</f>
        <v>NOR</v>
      </c>
      <c r="I261" s="0" t="str">
        <f aca="false">LEFT('con precio'!M260,10)</f>
        <v>-17.796968</v>
      </c>
      <c r="J261" s="122" t="str">
        <f aca="false">RIGHT('con precio'!M260,10)</f>
        <v>-63.074444</v>
      </c>
      <c r="K261" s="0" t="s">
        <v>7429</v>
      </c>
      <c r="L261" s="175" t="n">
        <f aca="false">'con precio'!A260+'con precio'!K260</f>
        <v>44027.5027777778</v>
      </c>
      <c r="N261" s="174"/>
      <c r="O261" s="167"/>
    </row>
    <row r="262" customFormat="false" ht="13.8" hidden="false" customHeight="false" outlineLevel="0" collapsed="false">
      <c r="A262" s="0" t="n">
        <f aca="false">+A261+1</f>
        <v>261</v>
      </c>
      <c r="B262" s="0" t="str">
        <f aca="false">IF(LEN('con precio'!E261)=8,'con precio'!E261,IF(LEN('con precio'!E261)&gt;=17,LEFT('con precio'!E261,8),""))</f>
        <v/>
      </c>
      <c r="C262" s="122" t="str">
        <f aca="false">IF(LEN('con precio'!E261)&gt;=17,RIGHT('con precio'!E261,8),"")</f>
        <v/>
      </c>
      <c r="D262" s="0" t="str">
        <f aca="false">IF('con precio'!F261="","",'con precio'!F261)</f>
        <v>Urb. Inteligente</v>
      </c>
      <c r="E262" s="0" t="str">
        <f aca="false">IF('con precio'!B261="","",'con precio'!B261)</f>
        <v>Urb. Inteligente</v>
      </c>
      <c r="F262" s="1" t="s">
        <v>6208</v>
      </c>
      <c r="G262" s="0" t="n">
        <v>250</v>
      </c>
      <c r="H262" s="0" t="str">
        <f aca="false">IF('con precio'!D261="Flete","FLE",IF('con precio'!D261="Normal","NOR",IF('con precio'!D261="RRPP","RRP",IF('con precio'!D261="FB Ads","FBA",IF('con precio'!D261="Google Ads","GOA",IF('con precio'!D261="Combo","COM",IF('con precio'!D261="Market Place","MKP", "OTR")))))))</f>
        <v>COM</v>
      </c>
      <c r="I262" s="0" t="str">
        <f aca="false">LEFT('con precio'!M261,10)</f>
        <v>-17.837534</v>
      </c>
      <c r="J262" s="122" t="str">
        <f aca="false">RIGHT('con precio'!M261,10)</f>
        <v>-63.264020</v>
      </c>
      <c r="K262" s="0" t="s">
        <v>7429</v>
      </c>
      <c r="L262" s="175" t="n">
        <f aca="false">'con precio'!A261+'con precio'!K261</f>
        <v>44028.6916666667</v>
      </c>
      <c r="N262" s="174"/>
      <c r="O262" s="167"/>
    </row>
    <row r="263" customFormat="false" ht="13.8" hidden="false" customHeight="false" outlineLevel="0" collapsed="false">
      <c r="A263" s="0" t="n">
        <f aca="false">+A262+1</f>
        <v>262</v>
      </c>
      <c r="B263" s="0" t="str">
        <f aca="false">IF(LEN('con precio'!E262)=8,'con precio'!E262,IF(LEN('con precio'!E262)&gt;=17,LEFT('con precio'!E262,8),""))</f>
        <v/>
      </c>
      <c r="C263" s="122" t="str">
        <f aca="false">IF(LEN('con precio'!E262)&gt;=17,RIGHT('con precio'!E262,8),"")</f>
        <v/>
      </c>
      <c r="D263" s="0" t="str">
        <f aca="false">IF('con precio'!F262="","",'con precio'!F262)</f>
        <v>Urb. Inteligente</v>
      </c>
      <c r="E263" s="0" t="str">
        <f aca="false">IF('con precio'!B262="","",'con precio'!B262)</f>
        <v>Urb. Inteligente</v>
      </c>
      <c r="F263" s="1" t="s">
        <v>6208</v>
      </c>
      <c r="G263" s="0" t="n">
        <v>250</v>
      </c>
      <c r="H263" s="0" t="str">
        <f aca="false">IF('con precio'!D262="Flete","FLE",IF('con precio'!D262="Normal","NOR",IF('con precio'!D262="RRPP","RRP",IF('con precio'!D262="FB Ads","FBA",IF('con precio'!D262="Google Ads","GOA",IF('con precio'!D262="Combo","COM",IF('con precio'!D262="Market Place","MKP", "OTR")))))))</f>
        <v>COM</v>
      </c>
      <c r="I263" s="0" t="str">
        <f aca="false">LEFT('con precio'!M262,10)</f>
        <v>-17.835156</v>
      </c>
      <c r="J263" s="122" t="str">
        <f aca="false">RIGHT('con precio'!M262,10)</f>
        <v>-63.262556</v>
      </c>
      <c r="K263" s="0" t="s">
        <v>7429</v>
      </c>
      <c r="L263" s="175" t="n">
        <f aca="false">'con precio'!A262+'con precio'!K262</f>
        <v>44028.7118055556</v>
      </c>
      <c r="N263" s="174"/>
      <c r="O263" s="167"/>
    </row>
    <row r="264" customFormat="false" ht="13.8" hidden="false" customHeight="false" outlineLevel="0" collapsed="false">
      <c r="A264" s="0" t="n">
        <f aca="false">+A263+1</f>
        <v>263</v>
      </c>
      <c r="B264" s="0" t="str">
        <f aca="false">IF(LEN('con precio'!E263)=8,'con precio'!E263,IF(LEN('con precio'!E263)&gt;=17,LEFT('con precio'!E263,8),""))</f>
        <v>69249260</v>
      </c>
      <c r="C264" s="122" t="str">
        <f aca="false">IF(LEN('con precio'!E263)&gt;=17,RIGHT('con precio'!E263,8),"")</f>
        <v/>
      </c>
      <c r="D264" s="0" t="str">
        <f aca="false">IF('con precio'!F263="","",'con precio'!F263)</f>
        <v>Francisco</v>
      </c>
      <c r="E264" s="0" t="str">
        <f aca="false">IF('con precio'!B263="","",'con precio'!B263)</f>
        <v>Francisco. El Mechero</v>
      </c>
      <c r="F264" s="1" t="s">
        <v>6317</v>
      </c>
      <c r="G264" s="0" t="n">
        <v>380</v>
      </c>
      <c r="H264" s="0" t="str">
        <f aca="false">IF('con precio'!D263="Flete","FLE",IF('con precio'!D263="Normal","NOR",IF('con precio'!D263="RRPP","RRP",IF('con precio'!D263="FB Ads","FBA",IF('con precio'!D263="Google Ads","GOA",IF('con precio'!D263="Combo","COM",IF('con precio'!D263="Market Place","MKP", "OTR")))))))</f>
        <v>GOA</v>
      </c>
      <c r="I264" s="0" t="str">
        <f aca="false">LEFT('con precio'!M263,10)</f>
        <v>-17.829015</v>
      </c>
      <c r="J264" s="122" t="str">
        <f aca="false">RIGHT('con precio'!M263,10)</f>
        <v>-63.127322</v>
      </c>
      <c r="K264" s="0" t="s">
        <v>7429</v>
      </c>
      <c r="L264" s="175" t="n">
        <f aca="false">'con precio'!A263+'con precio'!K263</f>
        <v>44028.5777777778</v>
      </c>
      <c r="N264" s="174"/>
      <c r="O264" s="167"/>
    </row>
    <row r="265" customFormat="false" ht="13.8" hidden="false" customHeight="false" outlineLevel="0" collapsed="false">
      <c r="A265" s="0" t="n">
        <f aca="false">+A264+1</f>
        <v>264</v>
      </c>
      <c r="B265" s="0" t="str">
        <f aca="false">IF(LEN('con precio'!E264)=8,'con precio'!E264,IF(LEN('con precio'!E264)&gt;=17,LEFT('con precio'!E264,8),""))</f>
        <v>73978048</v>
      </c>
      <c r="C265" s="122" t="str">
        <f aca="false">IF(LEN('con precio'!E264)&gt;=17,RIGHT('con precio'!E264,8),"")</f>
        <v/>
      </c>
      <c r="D265" s="0" t="str">
        <f aca="false">IF('con precio'!F264="","",'con precio'!F264)</f>
        <v>Francisca Morales</v>
      </c>
      <c r="E265" s="0" t="str">
        <f aca="false">IF('con precio'!B264="","",'con precio'!B264)</f>
        <v>Francisca Morales. Casa 41. </v>
      </c>
      <c r="F265" s="1" t="s">
        <v>6318</v>
      </c>
      <c r="G265" s="0" t="n">
        <v>400</v>
      </c>
      <c r="H265" s="0" t="str">
        <f aca="false">IF('con precio'!D264="Flete","FLE",IF('con precio'!D264="Normal","NOR",IF('con precio'!D264="RRPP","RRP",IF('con precio'!D264="FB Ads","FBA",IF('con precio'!D264="Google Ads","GOA",IF('con precio'!D264="Combo","COM",IF('con precio'!D264="Market Place","MKP", "OTR")))))))</f>
        <v>GOA</v>
      </c>
      <c r="I265" s="0" t="str">
        <f aca="false">LEFT('con precio'!M264,10)</f>
        <v>-17.831242</v>
      </c>
      <c r="J265" s="122" t="str">
        <f aca="false">RIGHT('con precio'!M264,10)</f>
        <v>-63.233972</v>
      </c>
      <c r="K265" s="0" t="s">
        <v>7429</v>
      </c>
      <c r="L265" s="175" t="n">
        <f aca="false">'con precio'!A264+'con precio'!K264</f>
        <v>44028.7430555556</v>
      </c>
      <c r="N265" s="174"/>
      <c r="O265" s="167"/>
    </row>
    <row r="266" customFormat="false" ht="13.8" hidden="false" customHeight="false" outlineLevel="0" collapsed="false">
      <c r="A266" s="0" t="n">
        <f aca="false">+A265+1</f>
        <v>265</v>
      </c>
      <c r="B266" s="0" t="str">
        <f aca="false">IF(LEN('con precio'!E265)=8,'con precio'!E265,IF(LEN('con precio'!E265)&gt;=17,LEFT('con precio'!E265,8),""))</f>
        <v>72823530</v>
      </c>
      <c r="C266" s="122" t="str">
        <f aca="false">IF(LEN('con precio'!E265)&gt;=17,RIGHT('con precio'!E265,8),"")</f>
        <v/>
      </c>
      <c r="D266" s="0" t="str">
        <f aca="false">IF('con precio'!F265="","",'con precio'!F265)</f>
        <v>Sr. Tellez</v>
      </c>
      <c r="E266" s="0" t="str">
        <f aca="false">IF('con precio'!B265="","",'con precio'!B265)</f>
        <v>Sr. Tellez. Barrio Toronjal</v>
      </c>
      <c r="F266" s="1" t="s">
        <v>6209</v>
      </c>
      <c r="G266" s="0" t="n">
        <v>280</v>
      </c>
      <c r="H266" s="0" t="str">
        <f aca="false">IF('con precio'!D265="Flete","FLE",IF('con precio'!D265="Normal","NOR",IF('con precio'!D265="RRPP","RRP",IF('con precio'!D265="FB Ads","FBA",IF('con precio'!D265="Google Ads","GOA",IF('con precio'!D265="Combo","COM",IF('con precio'!D265="Market Place","MKP", "OTR")))))))</f>
        <v>GOA</v>
      </c>
      <c r="I266" s="0" t="str">
        <f aca="false">LEFT('con precio'!M265,10)</f>
        <v>-17.721769</v>
      </c>
      <c r="J266" s="122" t="str">
        <f aca="false">RIGHT('con precio'!M265,10)</f>
        <v>-63.142364</v>
      </c>
      <c r="K266" s="0" t="s">
        <v>7429</v>
      </c>
      <c r="L266" s="175" t="n">
        <f aca="false">'con precio'!A265+'con precio'!K265</f>
        <v>44028.8465277778</v>
      </c>
      <c r="N266" s="174"/>
      <c r="O266" s="167"/>
    </row>
    <row r="267" customFormat="false" ht="13.8" hidden="false" customHeight="false" outlineLevel="0" collapsed="false">
      <c r="A267" s="0" t="n">
        <f aca="false">+A266+1</f>
        <v>266</v>
      </c>
      <c r="B267" s="0" t="str">
        <f aca="false">IF(LEN('con precio'!E266)=8,'con precio'!E266,IF(LEN('con precio'!E266)&gt;=17,LEFT('con precio'!E266,8),""))</f>
        <v/>
      </c>
      <c r="C267" s="122" t="str">
        <f aca="false">IF(LEN('con precio'!E266)&gt;=17,RIGHT('con precio'!E266,8),"")</f>
        <v/>
      </c>
      <c r="D267" s="0" t="str">
        <f aca="false">IF('con precio'!F266="","",'con precio'!F266)</f>
        <v/>
      </c>
      <c r="E267" s="0" t="str">
        <f aca="false">IF('con precio'!B266="","",'con precio'!B266)</f>
        <v>Guapurú 1</v>
      </c>
      <c r="F267" s="1" t="s">
        <v>6319</v>
      </c>
      <c r="G267" s="0" t="n">
        <v>350</v>
      </c>
      <c r="H267" s="0" t="str">
        <f aca="false">IF('con precio'!D266="Flete","FLE",IF('con precio'!D266="Normal","NOR",IF('con precio'!D266="RRPP","RRP",IF('con precio'!D266="FB Ads","FBA",IF('con precio'!D266="Google Ads","GOA",IF('con precio'!D266="Combo","COM",IF('con precio'!D266="Market Place","MKP", "OTR")))))))</f>
        <v>NOR</v>
      </c>
      <c r="I267" s="0" t="str">
        <f aca="false">LEFT('con precio'!M266,10)</f>
        <v>-17.851121</v>
      </c>
      <c r="J267" s="122" t="str">
        <f aca="false">RIGHT('con precio'!M266,10)</f>
        <v>-63.097213</v>
      </c>
      <c r="K267" s="0" t="s">
        <v>7429</v>
      </c>
      <c r="L267" s="175" t="n">
        <f aca="false">'con precio'!A266+'con precio'!K266</f>
        <v>44028.3368055556</v>
      </c>
      <c r="N267" s="174"/>
      <c r="O267" s="167"/>
    </row>
    <row r="268" customFormat="false" ht="13.8" hidden="false" customHeight="false" outlineLevel="0" collapsed="false">
      <c r="A268" s="0" t="n">
        <f aca="false">+A267+1</f>
        <v>267</v>
      </c>
      <c r="B268" s="0" t="str">
        <f aca="false">IF(LEN('con precio'!E267)=8,'con precio'!E267,IF(LEN('con precio'!E267)&gt;=17,LEFT('con precio'!E267,8),""))</f>
        <v/>
      </c>
      <c r="C268" s="122" t="str">
        <f aca="false">IF(LEN('con precio'!E267)&gt;=17,RIGHT('con precio'!E267,8),"")</f>
        <v/>
      </c>
      <c r="D268" s="0" t="str">
        <f aca="false">IF('con precio'!F267="","",'con precio'!F267)</f>
        <v/>
      </c>
      <c r="E268" s="0" t="str">
        <f aca="false">IF('con precio'!B267="","",'con precio'!B267)</f>
        <v>Urbanización Campos del Este</v>
      </c>
      <c r="F268" s="1" t="s">
        <v>6320</v>
      </c>
      <c r="G268" s="0" t="n">
        <v>400</v>
      </c>
      <c r="H268" s="0" t="str">
        <f aca="false">IF('con precio'!D267="Flete","FLE",IF('con precio'!D267="Normal","NOR",IF('con precio'!D267="RRPP","RRP",IF('con precio'!D267="FB Ads","FBA",IF('con precio'!D267="Google Ads","GOA",IF('con precio'!D267="Combo","COM",IF('con precio'!D267="Market Place","MKP", "OTR")))))))</f>
        <v>NOR</v>
      </c>
      <c r="I268" s="0" t="str">
        <f aca="false">LEFT('con precio'!M267,10)</f>
        <v>-17.793819</v>
      </c>
      <c r="J268" s="122" t="str">
        <f aca="false">RIGHT('con precio'!M267,10)</f>
        <v>-63.069727</v>
      </c>
      <c r="K268" s="0" t="s">
        <v>7429</v>
      </c>
      <c r="L268" s="175" t="n">
        <f aca="false">'con precio'!A267+'con precio'!K267</f>
        <v>44028.3902777778</v>
      </c>
      <c r="N268" s="174"/>
      <c r="O268" s="167"/>
    </row>
    <row r="269" customFormat="false" ht="13.8" hidden="false" customHeight="false" outlineLevel="0" collapsed="false">
      <c r="A269" s="0" t="n">
        <f aca="false">+A268+1</f>
        <v>268</v>
      </c>
      <c r="B269" s="0" t="str">
        <f aca="false">IF(LEN('con precio'!E268)=8,'con precio'!E268,IF(LEN('con precio'!E268)&gt;=17,LEFT('con precio'!E268,8),""))</f>
        <v/>
      </c>
      <c r="C269" s="122" t="str">
        <f aca="false">IF(LEN('con precio'!E268)&gt;=17,RIGHT('con precio'!E268,8),"")</f>
        <v/>
      </c>
      <c r="D269" s="0" t="str">
        <f aca="false">IF('con precio'!F268="","",'con precio'!F268)</f>
        <v/>
      </c>
      <c r="E269" s="0" t="str">
        <f aca="false">IF('con precio'!B268="","",'con precio'!B268)</f>
        <v>Urbanización Juan Pablo II</v>
      </c>
      <c r="F269" s="1" t="s">
        <v>6321</v>
      </c>
      <c r="G269" s="0" t="n">
        <v>400</v>
      </c>
      <c r="H269" s="0" t="str">
        <f aca="false">IF('con precio'!D268="Flete","FLE",IF('con precio'!D268="Normal","NOR",IF('con precio'!D268="RRPP","RRP",IF('con precio'!D268="FB Ads","FBA",IF('con precio'!D268="Google Ads","GOA",IF('con precio'!D268="Combo","COM",IF('con precio'!D268="Market Place","MKP", "OTR")))))))</f>
        <v>NOR</v>
      </c>
      <c r="I269" s="0" t="str">
        <f aca="false">LEFT('con precio'!M268,10)</f>
        <v>-17.593915</v>
      </c>
      <c r="J269" s="122" t="str">
        <f aca="false">RIGHT('con precio'!M268,10)</f>
        <v>-63.151777</v>
      </c>
      <c r="K269" s="0" t="s">
        <v>7429</v>
      </c>
      <c r="L269" s="175" t="n">
        <f aca="false">'con precio'!A268+'con precio'!K268</f>
        <v>44028.4770833333</v>
      </c>
      <c r="N269" s="174"/>
      <c r="O269" s="167"/>
    </row>
    <row r="270" customFormat="false" ht="13.8" hidden="false" customHeight="false" outlineLevel="0" collapsed="false">
      <c r="A270" s="0" t="n">
        <f aca="false">+A269+1</f>
        <v>269</v>
      </c>
      <c r="B270" s="0" t="str">
        <f aca="false">IF(LEN('con precio'!E269)=8,'con precio'!E269,IF(LEN('con precio'!E269)&gt;=17,LEFT('con precio'!E269,8),""))</f>
        <v/>
      </c>
      <c r="C270" s="122" t="str">
        <f aca="false">IF(LEN('con precio'!E269)&gt;=17,RIGHT('con precio'!E269,8),"")</f>
        <v/>
      </c>
      <c r="D270" s="0" t="str">
        <f aca="false">IF('con precio'!F269="","",'con precio'!F269)</f>
        <v/>
      </c>
      <c r="E270" s="0" t="str">
        <f aca="false">IF('con precio'!B269="","",'con precio'!B269)</f>
        <v>Guapurú 1</v>
      </c>
      <c r="F270" s="1" t="s">
        <v>6322</v>
      </c>
      <c r="G270" s="0" t="n">
        <v>300</v>
      </c>
      <c r="H270" s="0" t="str">
        <f aca="false">IF('con precio'!D269="Flete","FLE",IF('con precio'!D269="Normal","NOR",IF('con precio'!D269="RRPP","RRP",IF('con precio'!D269="FB Ads","FBA",IF('con precio'!D269="Google Ads","GOA",IF('con precio'!D269="Combo","COM",IF('con precio'!D269="Market Place","MKP", "OTR")))))))</f>
        <v>FLE</v>
      </c>
      <c r="I270" s="0" t="str">
        <f aca="false">LEFT('con precio'!M269,10)</f>
        <v>-17.850423</v>
      </c>
      <c r="J270" s="122" t="str">
        <f aca="false">RIGHT('con precio'!M269,10)</f>
        <v>-63.098551</v>
      </c>
      <c r="K270" s="0" t="s">
        <v>7429</v>
      </c>
      <c r="L270" s="175" t="n">
        <f aca="false">'con precio'!A269+'con precio'!K269</f>
        <v>44029.3777777778</v>
      </c>
      <c r="N270" s="174"/>
      <c r="O270" s="167"/>
    </row>
    <row r="271" customFormat="false" ht="13.8" hidden="false" customHeight="false" outlineLevel="0" collapsed="false">
      <c r="A271" s="0" t="n">
        <f aca="false">+A270+1</f>
        <v>270</v>
      </c>
      <c r="B271" s="0" t="str">
        <f aca="false">IF(LEN('con precio'!E270)=8,'con precio'!E270,IF(LEN('con precio'!E270)&gt;=17,LEFT('con precio'!E270,8),""))</f>
        <v>74682388</v>
      </c>
      <c r="C271" s="122" t="str">
        <f aca="false">IF(LEN('con precio'!E270)&gt;=17,RIGHT('con precio'!E270,8),"")</f>
        <v/>
      </c>
      <c r="D271" s="0" t="str">
        <f aca="false">IF('con precio'!F270="","",'con precio'!F270)</f>
        <v>Miguel Cabrera</v>
      </c>
      <c r="E271" s="0" t="str">
        <f aca="false">IF('con precio'!B270="","",'con precio'!B270)</f>
        <v>Miguel Cabrera / Condominio Paradisso /  Pampa de la Isla</v>
      </c>
      <c r="F271" s="1" t="s">
        <v>6323</v>
      </c>
      <c r="G271" s="0" t="n">
        <v>300</v>
      </c>
      <c r="H271" s="0" t="str">
        <f aca="false">IF('con precio'!D270="Flete","FLE",IF('con precio'!D270="Normal","NOR",IF('con precio'!D270="RRPP","RRP",IF('con precio'!D270="FB Ads","FBA",IF('con precio'!D270="Google Ads","GOA",IF('con precio'!D270="Combo","COM",IF('con precio'!D270="Market Place","MKP", "OTR")))))))</f>
        <v>GOA</v>
      </c>
      <c r="I271" s="0" t="str">
        <f aca="false">LEFT('con precio'!M270,10)</f>
        <v>-17.752443</v>
      </c>
      <c r="J271" s="122" t="str">
        <f aca="false">RIGHT('con precio'!M270,10)</f>
        <v>-63.088486</v>
      </c>
      <c r="K271" s="0" t="s">
        <v>7429</v>
      </c>
      <c r="L271" s="175" t="n">
        <f aca="false">'con precio'!A270+'con precio'!K270</f>
        <v>44029.4451388889</v>
      </c>
      <c r="N271" s="174"/>
      <c r="O271" s="167"/>
    </row>
    <row r="272" customFormat="false" ht="13.8" hidden="false" customHeight="false" outlineLevel="0" collapsed="false">
      <c r="A272" s="0" t="n">
        <f aca="false">+A271+1</f>
        <v>271</v>
      </c>
      <c r="B272" s="0" t="str">
        <f aca="false">IF(LEN('con precio'!E271)=8,'con precio'!E271,IF(LEN('con precio'!E271)&gt;=17,LEFT('con precio'!E271,8),""))</f>
        <v>65019056</v>
      </c>
      <c r="C272" s="122" t="str">
        <f aca="false">IF(LEN('con precio'!E271)&gt;=17,RIGHT('con precio'!E271,8),"")</f>
        <v/>
      </c>
      <c r="D272" s="0" t="str">
        <f aca="false">IF('con precio'!F271="","",'con precio'!F271)</f>
        <v>Marco Balderrama</v>
      </c>
      <c r="E272" s="0" t="str">
        <f aca="false">IF('con precio'!B271="","",'con precio'!B271)</f>
        <v>Marco Balderrama</v>
      </c>
      <c r="F272" s="1" t="s">
        <v>6324</v>
      </c>
      <c r="G272" s="0" t="n">
        <v>330</v>
      </c>
      <c r="H272" s="0" t="str">
        <f aca="false">IF('con precio'!D271="Flete","FLE",IF('con precio'!D271="Normal","NOR",IF('con precio'!D271="RRPP","RRP",IF('con precio'!D271="FB Ads","FBA",IF('con precio'!D271="Google Ads","GOA",IF('con precio'!D271="Combo","COM",IF('con precio'!D271="Market Place","MKP", "OTR")))))))</f>
        <v>GOA</v>
      </c>
      <c r="I272" s="0" t="str">
        <f aca="false">LEFT('con precio'!M271,10)</f>
        <v>-17.773840</v>
      </c>
      <c r="J272" s="122" t="str">
        <f aca="false">RIGHT('con precio'!M271,10)</f>
        <v>-63.092842</v>
      </c>
      <c r="K272" s="0" t="s">
        <v>7429</v>
      </c>
      <c r="L272" s="175" t="n">
        <f aca="false">'con precio'!A271+'con precio'!K271</f>
        <v>44029.7069444444</v>
      </c>
      <c r="N272" s="174"/>
      <c r="O272" s="167"/>
    </row>
    <row r="273" customFormat="false" ht="13.8" hidden="false" customHeight="false" outlineLevel="0" collapsed="false">
      <c r="A273" s="0" t="n">
        <f aca="false">+A272+1</f>
        <v>272</v>
      </c>
      <c r="B273" s="0" t="str">
        <f aca="false">IF(LEN('con precio'!E272)=8,'con precio'!E272,IF(LEN('con precio'!E272)&gt;=17,LEFT('con precio'!E272,8),""))</f>
        <v/>
      </c>
      <c r="C273" s="122" t="str">
        <f aca="false">IF(LEN('con precio'!E272)&gt;=17,RIGHT('con precio'!E272,8),"")</f>
        <v/>
      </c>
      <c r="D273" s="0" t="str">
        <f aca="false">IF('con precio'!F272="","",'con precio'!F272)</f>
        <v/>
      </c>
      <c r="E273" s="0" t="str">
        <f aca="false">IF('con precio'!B272="","",'con precio'!B272)</f>
        <v>Urbanización Cotoca. Pampa de la Isla</v>
      </c>
      <c r="F273" s="1" t="s">
        <v>6325</v>
      </c>
      <c r="G273" s="0" t="n">
        <v>300</v>
      </c>
      <c r="H273" s="0" t="str">
        <f aca="false">IF('con precio'!D272="Flete","FLE",IF('con precio'!D272="Normal","NOR",IF('con precio'!D272="RRPP","RRP",IF('con precio'!D272="FB Ads","FBA",IF('con precio'!D272="Google Ads","GOA",IF('con precio'!D272="Combo","COM",IF('con precio'!D272="Market Place","MKP", "OTR")))))))</f>
        <v>NOR</v>
      </c>
      <c r="I273" s="0" t="str">
        <f aca="false">LEFT('con precio'!M272,10)</f>
        <v>-17.758411</v>
      </c>
      <c r="J273" s="122" t="str">
        <f aca="false">RIGHT('con precio'!M272,10)</f>
        <v>-63.095403</v>
      </c>
      <c r="K273" s="0" t="s">
        <v>7429</v>
      </c>
      <c r="L273" s="175" t="n">
        <f aca="false">'con precio'!A272+'con precio'!K272</f>
        <v>44029.4763888889</v>
      </c>
      <c r="N273" s="174"/>
      <c r="O273" s="167"/>
    </row>
    <row r="274" customFormat="false" ht="13.8" hidden="false" customHeight="false" outlineLevel="0" collapsed="false">
      <c r="A274" s="0" t="n">
        <f aca="false">+A273+1</f>
        <v>273</v>
      </c>
      <c r="B274" s="0" t="str">
        <f aca="false">IF(LEN('con precio'!E273)=8,'con precio'!E273,IF(LEN('con precio'!E273)&gt;=17,LEFT('con precio'!E273,8),""))</f>
        <v/>
      </c>
      <c r="C274" s="122" t="str">
        <f aca="false">IF(LEN('con precio'!E273)&gt;=17,RIGHT('con precio'!E273,8),"")</f>
        <v/>
      </c>
      <c r="D274" s="0" t="str">
        <f aca="false">IF('con precio'!F273="","",'con precio'!F273)</f>
        <v>Clínica Medicmel</v>
      </c>
      <c r="E274" s="0" t="str">
        <f aca="false">IF('con precio'!B273="","",'con precio'!B273)</f>
        <v>Clínica Medicmel</v>
      </c>
      <c r="F274" s="1" t="s">
        <v>6107</v>
      </c>
      <c r="G274" s="0" t="n">
        <v>400</v>
      </c>
      <c r="H274" s="0" t="str">
        <f aca="false">IF('con precio'!D273="Flete","FLE",IF('con precio'!D273="Normal","NOR",IF('con precio'!D273="RRPP","RRP",IF('con precio'!D273="FB Ads","FBA",IF('con precio'!D273="Google Ads","GOA",IF('con precio'!D273="Combo","COM",IF('con precio'!D273="Market Place","MKP", "OTR")))))))</f>
        <v>NOR</v>
      </c>
      <c r="I274" s="0" t="str">
        <f aca="false">LEFT('con precio'!M273,10)</f>
        <v>-17.849168</v>
      </c>
      <c r="J274" s="122" t="str">
        <f aca="false">RIGHT('con precio'!M273,10)</f>
        <v>-63.251404</v>
      </c>
      <c r="K274" s="0" t="s">
        <v>7429</v>
      </c>
      <c r="L274" s="175" t="n">
        <f aca="false">'con precio'!A273+'con precio'!K273</f>
        <v>44029.56875</v>
      </c>
      <c r="N274" s="174"/>
      <c r="O274" s="167"/>
    </row>
    <row r="275" customFormat="false" ht="13.8" hidden="false" customHeight="false" outlineLevel="0" collapsed="false">
      <c r="A275" s="0" t="n">
        <f aca="false">+A274+1</f>
        <v>274</v>
      </c>
      <c r="B275" s="0" t="str">
        <f aca="false">IF(LEN('con precio'!E274)=8,'con precio'!E274,IF(LEN('con precio'!E274)&gt;=17,LEFT('con precio'!E274,8),""))</f>
        <v/>
      </c>
      <c r="C275" s="122" t="str">
        <f aca="false">IF(LEN('con precio'!E274)&gt;=17,RIGHT('con precio'!E274,8),"")</f>
        <v/>
      </c>
      <c r="D275" s="0" t="str">
        <f aca="false">IF('con precio'!F274="","",'con precio'!F274)</f>
        <v/>
      </c>
      <c r="E275" s="0" t="str">
        <f aca="false">IF('con precio'!B274="","",'con precio'!B274)</f>
        <v>Mutualista</v>
      </c>
      <c r="F275" s="1" t="s">
        <v>6326</v>
      </c>
      <c r="G275" s="0" t="n">
        <v>400</v>
      </c>
      <c r="H275" s="0" t="str">
        <f aca="false">IF('con precio'!D274="Flete","FLE",IF('con precio'!D274="Normal","NOR",IF('con precio'!D274="RRPP","RRP",IF('con precio'!D274="FB Ads","FBA",IF('con precio'!D274="Google Ads","GOA",IF('con precio'!D274="Combo","COM",IF('con precio'!D274="Market Place","MKP", "OTR")))))))</f>
        <v>NOR</v>
      </c>
      <c r="I275" s="0" t="str">
        <f aca="false">LEFT('con precio'!M274,10)</f>
        <v>-17.768010</v>
      </c>
      <c r="J275" s="122" t="str">
        <f aca="false">RIGHT('con precio'!M274,10)</f>
        <v>-63.166472</v>
      </c>
      <c r="K275" s="0" t="s">
        <v>7429</v>
      </c>
      <c r="L275" s="175" t="n">
        <f aca="false">'con precio'!A274+'con precio'!K274</f>
        <v>44029.7736111111</v>
      </c>
      <c r="N275" s="174"/>
      <c r="O275" s="167"/>
    </row>
    <row r="276" customFormat="false" ht="13.8" hidden="false" customHeight="false" outlineLevel="0" collapsed="false">
      <c r="A276" s="0" t="n">
        <f aca="false">+A275+1</f>
        <v>275</v>
      </c>
      <c r="B276" s="0" t="str">
        <f aca="false">IF(LEN('con precio'!E275)=8,'con precio'!E275,IF(LEN('con precio'!E275)&gt;=17,LEFT('con precio'!E275,8),""))</f>
        <v/>
      </c>
      <c r="C276" s="122" t="str">
        <f aca="false">IF(LEN('con precio'!E275)&gt;=17,RIGHT('con precio'!E275,8),"")</f>
        <v/>
      </c>
      <c r="D276" s="0" t="str">
        <f aca="false">IF('con precio'!F275="","",'con precio'!F275)</f>
        <v/>
      </c>
      <c r="E276" s="0" t="str">
        <f aca="false">IF('con precio'!B275="","",'con precio'!B275)</f>
        <v>Cañada Pailita. Plan 3000</v>
      </c>
      <c r="F276" s="1" t="s">
        <v>6327</v>
      </c>
      <c r="G276" s="0" t="n">
        <v>300</v>
      </c>
      <c r="H276" s="0" t="str">
        <f aca="false">IF('con precio'!D275="Flete","FLE",IF('con precio'!D275="Normal","NOR",IF('con precio'!D275="RRPP","RRP",IF('con precio'!D275="FB Ads","FBA",IF('con precio'!D275="Google Ads","GOA",IF('con precio'!D275="Combo","COM",IF('con precio'!D275="Market Place","MKP", "OTR")))))))</f>
        <v>NOR</v>
      </c>
      <c r="I276" s="0" t="str">
        <f aca="false">LEFT('con precio'!M275,10)</f>
        <v>-17.814682</v>
      </c>
      <c r="J276" s="122" t="str">
        <f aca="false">RIGHT('con precio'!M275,10)</f>
        <v>-63.145368</v>
      </c>
      <c r="K276" s="0" t="s">
        <v>7429</v>
      </c>
      <c r="L276" s="175" t="n">
        <f aca="false">'con precio'!A275+'con precio'!K275</f>
        <v>44030.3548611111</v>
      </c>
      <c r="N276" s="174"/>
      <c r="O276" s="167"/>
    </row>
    <row r="277" customFormat="false" ht="13.8" hidden="false" customHeight="false" outlineLevel="0" collapsed="false">
      <c r="A277" s="0" t="n">
        <f aca="false">+A276+1</f>
        <v>276</v>
      </c>
      <c r="B277" s="0" t="str">
        <f aca="false">IF(LEN('con precio'!E276)=8,'con precio'!E276,IF(LEN('con precio'!E276)&gt;=17,LEFT('con precio'!E276,8),""))</f>
        <v/>
      </c>
      <c r="C277" s="122" t="str">
        <f aca="false">IF(LEN('con precio'!E276)&gt;=17,RIGHT('con precio'!E276,8),"")</f>
        <v/>
      </c>
      <c r="D277" s="0" t="str">
        <f aca="false">IF('con precio'!F276="","",'con precio'!F276)</f>
        <v/>
      </c>
      <c r="E277" s="0" t="str">
        <f aca="false">IF('con precio'!B276="","",'con precio'!B276)</f>
        <v>Barrio Toronjal. Ave 2 de Agosto</v>
      </c>
      <c r="F277" s="1" t="s">
        <v>6105</v>
      </c>
      <c r="G277" s="0" t="n">
        <v>300</v>
      </c>
      <c r="H277" s="0" t="str">
        <f aca="false">IF('con precio'!D276="Flete","FLE",IF('con precio'!D276="Normal","NOR",IF('con precio'!D276="RRPP","RRP",IF('con precio'!D276="FB Ads","FBA",IF('con precio'!D276="Google Ads","GOA",IF('con precio'!D276="Combo","COM",IF('con precio'!D276="Market Place","MKP", "OTR")))))))</f>
        <v>NOR</v>
      </c>
      <c r="I277" s="0" t="str">
        <f aca="false">LEFT('con precio'!M276,10)</f>
        <v>-17.721582</v>
      </c>
      <c r="J277" s="122" t="str">
        <f aca="false">RIGHT('con precio'!M276,10)</f>
        <v>-63.136765</v>
      </c>
      <c r="K277" s="0" t="s">
        <v>7429</v>
      </c>
      <c r="L277" s="175" t="n">
        <f aca="false">'con precio'!A276+'con precio'!K276</f>
        <v>44030.4104166667</v>
      </c>
      <c r="N277" s="174"/>
      <c r="O277" s="167"/>
    </row>
    <row r="278" customFormat="false" ht="13.8" hidden="false" customHeight="false" outlineLevel="0" collapsed="false">
      <c r="A278" s="0" t="n">
        <f aca="false">+A277+1</f>
        <v>277</v>
      </c>
      <c r="B278" s="0" t="str">
        <f aca="false">IF(LEN('con precio'!E277)=8,'con precio'!E277,IF(LEN('con precio'!E277)&gt;=17,LEFT('con precio'!E277,8),""))</f>
        <v/>
      </c>
      <c r="C278" s="122" t="str">
        <f aca="false">IF(LEN('con precio'!E277)&gt;=17,RIGHT('con precio'!E277,8),"")</f>
        <v/>
      </c>
      <c r="D278" s="0" t="str">
        <f aca="false">IF('con precio'!F277="","",'con precio'!F277)</f>
        <v/>
      </c>
      <c r="E278" s="0" t="str">
        <f aca="false">IF('con precio'!B277="","",'con precio'!B277)</f>
        <v>Barrio Toronjal. Ave 2 de Agosto</v>
      </c>
      <c r="F278" s="1" t="s">
        <v>6328</v>
      </c>
      <c r="G278" s="0" t="n">
        <v>300</v>
      </c>
      <c r="H278" s="0" t="str">
        <f aca="false">IF('con precio'!D277="Flete","FLE",IF('con precio'!D277="Normal","NOR",IF('con precio'!D277="RRPP","RRP",IF('con precio'!D277="FB Ads","FBA",IF('con precio'!D277="Google Ads","GOA",IF('con precio'!D277="Combo","COM",IF('con precio'!D277="Market Place","MKP", "OTR")))))))</f>
        <v>NOR</v>
      </c>
      <c r="I278" s="0" t="str">
        <f aca="false">LEFT('con precio'!M277,10)</f>
        <v>-17.722546</v>
      </c>
      <c r="J278" s="122" t="str">
        <f aca="false">RIGHT('con precio'!M277,10)</f>
        <v>-63.137547</v>
      </c>
      <c r="K278" s="0" t="s">
        <v>7429</v>
      </c>
      <c r="L278" s="175" t="n">
        <f aca="false">'con precio'!A277+'con precio'!K277</f>
        <v>44030.4708333333</v>
      </c>
      <c r="N278" s="174"/>
      <c r="O278" s="167"/>
    </row>
    <row r="279" customFormat="false" ht="13.8" hidden="false" customHeight="false" outlineLevel="0" collapsed="false">
      <c r="A279" s="0" t="n">
        <f aca="false">+A278+1</f>
        <v>278</v>
      </c>
      <c r="B279" s="0" t="str">
        <f aca="false">IF(LEN('con precio'!E278)=8,'con precio'!E278,IF(LEN('con precio'!E278)&gt;=17,LEFT('con precio'!E278,8),""))</f>
        <v/>
      </c>
      <c r="C279" s="122" t="str">
        <f aca="false">IF(LEN('con precio'!E278)&gt;=17,RIGHT('con precio'!E278,8),"")</f>
        <v/>
      </c>
      <c r="D279" s="0" t="str">
        <f aca="false">IF('con precio'!F278="","",'con precio'!F278)</f>
        <v/>
      </c>
      <c r="E279" s="0" t="str">
        <f aca="false">IF('con precio'!B278="","",'con precio'!B278)</f>
        <v>Final Mutualista</v>
      </c>
      <c r="F279" s="1" t="s">
        <v>6329</v>
      </c>
      <c r="G279" s="0" t="n">
        <v>300</v>
      </c>
      <c r="H279" s="0" t="str">
        <f aca="false">IF('con precio'!D278="Flete","FLE",IF('con precio'!D278="Normal","NOR",IF('con precio'!D278="RRPP","RRP",IF('con precio'!D278="FB Ads","FBA",IF('con precio'!D278="Google Ads","GOA",IF('con precio'!D278="Combo","COM",IF('con precio'!D278="Market Place","MKP", "OTR")))))))</f>
        <v>NOR</v>
      </c>
      <c r="I279" s="0" t="str">
        <f aca="false">LEFT('con precio'!M278,10)</f>
        <v>-17.729829</v>
      </c>
      <c r="J279" s="122" t="str">
        <f aca="false">RIGHT('con precio'!M278,10)</f>
        <v>-63.138018</v>
      </c>
      <c r="K279" s="0" t="s">
        <v>7429</v>
      </c>
      <c r="L279" s="175" t="n">
        <f aca="false">'con precio'!A278+'con precio'!K278</f>
        <v>44030.5048611111</v>
      </c>
      <c r="N279" s="174"/>
      <c r="O279" s="167"/>
    </row>
    <row r="280" customFormat="false" ht="13.8" hidden="false" customHeight="false" outlineLevel="0" collapsed="false">
      <c r="A280" s="0" t="n">
        <f aca="false">+A279+1</f>
        <v>279</v>
      </c>
      <c r="B280" s="0" t="str">
        <f aca="false">IF(LEN('con precio'!E279)=8,'con precio'!E279,IF(LEN('con precio'!E279)&gt;=17,LEFT('con precio'!E279,8),""))</f>
        <v/>
      </c>
      <c r="C280" s="122" t="str">
        <f aca="false">IF(LEN('con precio'!E279)&gt;=17,RIGHT('con precio'!E279,8),"")</f>
        <v/>
      </c>
      <c r="D280" s="0" t="str">
        <f aca="false">IF('con precio'!F279="","",'con precio'!F279)</f>
        <v/>
      </c>
      <c r="E280" s="0" t="str">
        <f aca="false">IF('con precio'!B279="","",'con precio'!B279)</f>
        <v>Barrio Las Gramas</v>
      </c>
      <c r="F280" s="1" t="s">
        <v>6330</v>
      </c>
      <c r="G280" s="0" t="n">
        <v>350</v>
      </c>
      <c r="H280" s="0" t="str">
        <f aca="false">IF('con precio'!D279="Flete","FLE",IF('con precio'!D279="Normal","NOR",IF('con precio'!D279="RRPP","RRP",IF('con precio'!D279="FB Ads","FBA",IF('con precio'!D279="Google Ads","GOA",IF('con precio'!D279="Combo","COM",IF('con precio'!D279="Market Place","MKP", "OTR")))))))</f>
        <v>NOR</v>
      </c>
      <c r="I280" s="0" t="str">
        <f aca="false">LEFT('con precio'!M279,10)</f>
        <v>-17.734326</v>
      </c>
      <c r="J280" s="122" t="str">
        <f aca="false">RIGHT('con precio'!M279,10)</f>
        <v>-63.110652</v>
      </c>
      <c r="K280" s="0" t="s">
        <v>7429</v>
      </c>
      <c r="L280" s="175" t="n">
        <f aca="false">'con precio'!A279+'con precio'!K279</f>
        <v>44030.5902777778</v>
      </c>
      <c r="N280" s="174"/>
      <c r="O280" s="167"/>
    </row>
    <row r="281" customFormat="false" ht="13.8" hidden="false" customHeight="false" outlineLevel="0" collapsed="false">
      <c r="A281" s="0" t="n">
        <f aca="false">+A280+1</f>
        <v>280</v>
      </c>
      <c r="B281" s="0" t="str">
        <f aca="false">IF(LEN('con precio'!E280)=8,'con precio'!E280,IF(LEN('con precio'!E280)&gt;=17,LEFT('con precio'!E280,8),""))</f>
        <v/>
      </c>
      <c r="C281" s="122" t="str">
        <f aca="false">IF(LEN('con precio'!E280)&gt;=17,RIGHT('con precio'!E280,8),"")</f>
        <v/>
      </c>
      <c r="D281" s="0" t="str">
        <f aca="false">IF('con precio'!F280="","",'con precio'!F280)</f>
        <v/>
      </c>
      <c r="E281" s="0" t="str">
        <f aca="false">IF('con precio'!B280="","",'con precio'!B280)</f>
        <v>Urb. El Dorado</v>
      </c>
      <c r="F281" s="1" t="s">
        <v>6331</v>
      </c>
      <c r="G281" s="0" t="n">
        <v>300</v>
      </c>
      <c r="H281" s="0" t="str">
        <f aca="false">IF('con precio'!D280="Flete","FLE",IF('con precio'!D280="Normal","NOR",IF('con precio'!D280="RRPP","RRP",IF('con precio'!D280="FB Ads","FBA",IF('con precio'!D280="Google Ads","GOA",IF('con precio'!D280="Combo","COM",IF('con precio'!D280="Market Place","MKP", "OTR")))))))</f>
        <v>NOR</v>
      </c>
      <c r="I281" s="0" t="str">
        <f aca="false">LEFT('con precio'!M280,10)</f>
        <v>-17.735560</v>
      </c>
      <c r="J281" s="122" t="str">
        <f aca="false">RIGHT('con precio'!M280,10)</f>
        <v>-63.101154</v>
      </c>
      <c r="K281" s="0" t="s">
        <v>7429</v>
      </c>
      <c r="L281" s="175" t="n">
        <f aca="false">'con precio'!A280+'con precio'!K280</f>
        <v>44030.7041666667</v>
      </c>
      <c r="N281" s="174"/>
      <c r="O281" s="167"/>
    </row>
    <row r="282" customFormat="false" ht="13.8" hidden="false" customHeight="false" outlineLevel="0" collapsed="false">
      <c r="A282" s="0" t="n">
        <f aca="false">+A281+1</f>
        <v>281</v>
      </c>
      <c r="B282" s="0" t="str">
        <f aca="false">IF(LEN('con precio'!E281)=8,'con precio'!E281,IF(LEN('con precio'!E281)&gt;=17,LEFT('con precio'!E281,8),""))</f>
        <v/>
      </c>
      <c r="C282" s="122" t="str">
        <f aca="false">IF(LEN('con precio'!E281)&gt;=17,RIGHT('con precio'!E281,8),"")</f>
        <v/>
      </c>
      <c r="D282" s="0" t="str">
        <f aca="false">IF('con precio'!F281="","",'con precio'!F281)</f>
        <v/>
      </c>
      <c r="E282" s="0" t="str">
        <f aca="false">IF('con precio'!B281="","",'con precio'!B281)</f>
        <v>Guapurú 2</v>
      </c>
      <c r="F282" s="1" t="s">
        <v>6332</v>
      </c>
      <c r="G282" s="0" t="n">
        <v>300</v>
      </c>
      <c r="H282" s="0" t="str">
        <f aca="false">IF('con precio'!D281="Flete","FLE",IF('con precio'!D281="Normal","NOR",IF('con precio'!D281="RRPP","RRP",IF('con precio'!D281="FB Ads","FBA",IF('con precio'!D281="Google Ads","GOA",IF('con precio'!D281="Combo","COM",IF('con precio'!D281="Market Place","MKP", "OTR")))))))</f>
        <v>NOR</v>
      </c>
      <c r="I282" s="0" t="str">
        <f aca="false">LEFT('con precio'!M281,10)</f>
        <v>-17.804659</v>
      </c>
      <c r="J282" s="122" t="str">
        <f aca="false">RIGHT('con precio'!M281,10)</f>
        <v>-63.105109</v>
      </c>
      <c r="K282" s="0" t="s">
        <v>7429</v>
      </c>
      <c r="L282" s="175" t="n">
        <f aca="false">'con precio'!A281+'con precio'!K281</f>
        <v>44031.3965277778</v>
      </c>
      <c r="N282" s="174"/>
      <c r="O282" s="167"/>
    </row>
    <row r="283" customFormat="false" ht="13.8" hidden="false" customHeight="false" outlineLevel="0" collapsed="false">
      <c r="A283" s="0" t="n">
        <f aca="false">+A282+1</f>
        <v>282</v>
      </c>
      <c r="B283" s="0" t="str">
        <f aca="false">IF(LEN('con precio'!E282)=8,'con precio'!E282,IF(LEN('con precio'!E282)&gt;=17,LEFT('con precio'!E282,8),""))</f>
        <v/>
      </c>
      <c r="C283" s="122" t="str">
        <f aca="false">IF(LEN('con precio'!E282)&gt;=17,RIGHT('con precio'!E282,8),"")</f>
        <v/>
      </c>
      <c r="D283" s="0" t="str">
        <f aca="false">IF('con precio'!F282="","",'con precio'!F282)</f>
        <v/>
      </c>
      <c r="E283" s="0" t="str">
        <f aca="false">IF('con precio'!B282="","",'con precio'!B282)</f>
        <v>Guapurú 1</v>
      </c>
      <c r="F283" s="1" t="s">
        <v>6333</v>
      </c>
      <c r="G283" s="0" t="n">
        <v>300</v>
      </c>
      <c r="H283" s="0" t="str">
        <f aca="false">IF('con precio'!D282="Flete","FLE",IF('con precio'!D282="Normal","NOR",IF('con precio'!D282="RRPP","RRP",IF('con precio'!D282="FB Ads","FBA",IF('con precio'!D282="Google Ads","GOA",IF('con precio'!D282="Combo","COM",IF('con precio'!D282="Market Place","MKP", "OTR")))))))</f>
        <v>FLE</v>
      </c>
      <c r="I283" s="0" t="str">
        <f aca="false">LEFT('con precio'!M282,10)</f>
        <v>-17.849565</v>
      </c>
      <c r="J283" s="122" t="str">
        <f aca="false">RIGHT('con precio'!M282,10)</f>
        <v>-63.090635</v>
      </c>
      <c r="K283" s="0" t="s">
        <v>7429</v>
      </c>
      <c r="L283" s="175" t="n">
        <f aca="false">'con precio'!A282+'con precio'!K282</f>
        <v>44032.4506944444</v>
      </c>
      <c r="N283" s="174"/>
      <c r="O283" s="167"/>
    </row>
    <row r="284" customFormat="false" ht="13.8" hidden="false" customHeight="false" outlineLevel="0" collapsed="false">
      <c r="A284" s="0" t="n">
        <f aca="false">+A283+1</f>
        <v>283</v>
      </c>
      <c r="B284" s="0" t="str">
        <f aca="false">IF(LEN('con precio'!E283)=8,'con precio'!E283,IF(LEN('con precio'!E283)&gt;=17,LEFT('con precio'!E283,8),""))</f>
        <v/>
      </c>
      <c r="C284" s="122" t="str">
        <f aca="false">IF(LEN('con precio'!E283)&gt;=17,RIGHT('con precio'!E283,8),"")</f>
        <v/>
      </c>
      <c r="D284" s="0" t="str">
        <f aca="false">IF('con precio'!F283="","",'con precio'!F283)</f>
        <v/>
      </c>
      <c r="E284" s="0" t="str">
        <f aca="false">IF('con precio'!B283="","",'con precio'!B283)</f>
        <v>Barrio Calama </v>
      </c>
      <c r="F284" s="1" t="s">
        <v>6172</v>
      </c>
      <c r="G284" s="0" t="n">
        <v>350</v>
      </c>
      <c r="H284" s="0" t="str">
        <f aca="false">IF('con precio'!D283="Flete","FLE",IF('con precio'!D283="Normal","NOR",IF('con precio'!D283="RRPP","RRP",IF('con precio'!D283="FB Ads","FBA",IF('con precio'!D283="Google Ads","GOA",IF('con precio'!D283="Combo","COM",IF('con precio'!D283="Market Place","MKP", "OTR")))))))</f>
        <v>NOR</v>
      </c>
      <c r="I284" s="0" t="str">
        <f aca="false">LEFT('con precio'!M283,10)</f>
        <v>-17.836170</v>
      </c>
      <c r="J284" s="122" t="str">
        <f aca="false">RIGHT('con precio'!M283,10)</f>
        <v>-63.218833</v>
      </c>
      <c r="K284" s="0" t="s">
        <v>7429</v>
      </c>
      <c r="L284" s="175" t="n">
        <f aca="false">'con precio'!A283+'con precio'!K283</f>
        <v>44032.3388888889</v>
      </c>
      <c r="N284" s="174"/>
      <c r="O284" s="167"/>
    </row>
    <row r="285" customFormat="false" ht="13.8" hidden="false" customHeight="false" outlineLevel="0" collapsed="false">
      <c r="A285" s="0" t="n">
        <f aca="false">+A284+1</f>
        <v>284</v>
      </c>
      <c r="B285" s="0" t="str">
        <f aca="false">IF(LEN('con precio'!E284)=8,'con precio'!E284,IF(LEN('con precio'!E284)&gt;=17,LEFT('con precio'!E284,8),""))</f>
        <v/>
      </c>
      <c r="C285" s="122" t="str">
        <f aca="false">IF(LEN('con precio'!E284)&gt;=17,RIGHT('con precio'!E284,8),"")</f>
        <v/>
      </c>
      <c r="D285" s="0" t="str">
        <f aca="false">IF('con precio'!F284="","",'con precio'!F284)</f>
        <v/>
      </c>
      <c r="E285" s="0" t="str">
        <f aca="false">IF('con precio'!B284="","",'con precio'!B284)</f>
        <v>El Recreo</v>
      </c>
      <c r="F285" s="1" t="s">
        <v>6334</v>
      </c>
      <c r="G285" s="0" t="n">
        <v>300</v>
      </c>
      <c r="H285" s="0" t="str">
        <f aca="false">IF('con precio'!D284="Flete","FLE",IF('con precio'!D284="Normal","NOR",IF('con precio'!D284="RRPP","RRP",IF('con precio'!D284="FB Ads","FBA",IF('con precio'!D284="Google Ads","GOA",IF('con precio'!D284="Combo","COM",IF('con precio'!D284="Market Place","MKP", "OTR")))))))</f>
        <v>NOR</v>
      </c>
      <c r="I285" s="0" t="str">
        <f aca="false">LEFT('con precio'!M284,10)</f>
        <v>-17.879366</v>
      </c>
      <c r="J285" s="122" t="str">
        <f aca="false">RIGHT('con precio'!M284,10)</f>
        <v>-63.093593</v>
      </c>
      <c r="K285" s="0" t="s">
        <v>7429</v>
      </c>
      <c r="L285" s="175" t="n">
        <f aca="false">'con precio'!A284+'con precio'!K284</f>
        <v>44032.4770833333</v>
      </c>
      <c r="N285" s="174"/>
      <c r="O285" s="167"/>
    </row>
    <row r="286" customFormat="false" ht="13.8" hidden="false" customHeight="false" outlineLevel="0" collapsed="false">
      <c r="A286" s="0" t="n">
        <f aca="false">+A285+1</f>
        <v>285</v>
      </c>
      <c r="B286" s="0" t="str">
        <f aca="false">IF(LEN('con precio'!E285)=8,'con precio'!E285,IF(LEN('con precio'!E285)&gt;=17,LEFT('con precio'!E285,8),""))</f>
        <v/>
      </c>
      <c r="C286" s="122" t="str">
        <f aca="false">IF(LEN('con precio'!E285)&gt;=17,RIGHT('con precio'!E285,8),"")</f>
        <v/>
      </c>
      <c r="D286" s="0" t="str">
        <f aca="false">IF('con precio'!F285="","",'con precio'!F285)</f>
        <v/>
      </c>
      <c r="E286" s="0" t="str">
        <f aca="false">IF('con precio'!B285="","",'con precio'!B285)</f>
        <v>Amboró 2</v>
      </c>
      <c r="F286" s="1" t="s">
        <v>6335</v>
      </c>
      <c r="G286" s="0" t="n">
        <v>300</v>
      </c>
      <c r="H286" s="0" t="str">
        <f aca="false">IF('con precio'!D285="Flete","FLE",IF('con precio'!D285="Normal","NOR",IF('con precio'!D285="RRPP","RRP",IF('con precio'!D285="FB Ads","FBA",IF('con precio'!D285="Google Ads","GOA",IF('con precio'!D285="Combo","COM",IF('con precio'!D285="Market Place","MKP", "OTR")))))))</f>
        <v>NOR</v>
      </c>
      <c r="I286" s="0" t="str">
        <f aca="false">LEFT('con precio'!M285,10)</f>
        <v>-17.871558</v>
      </c>
      <c r="J286" s="122" t="str">
        <f aca="false">RIGHT('con precio'!M285,10)</f>
        <v>-63.136618</v>
      </c>
      <c r="K286" s="0" t="s">
        <v>7429</v>
      </c>
      <c r="L286" s="175" t="n">
        <f aca="false">'con precio'!A285+'con precio'!K285</f>
        <v>44032.5013888889</v>
      </c>
      <c r="N286" s="174"/>
      <c r="O286" s="167"/>
    </row>
    <row r="287" customFormat="false" ht="13.8" hidden="false" customHeight="false" outlineLevel="0" collapsed="false">
      <c r="A287" s="0" t="n">
        <f aca="false">+A286+1</f>
        <v>286</v>
      </c>
      <c r="B287" s="0" t="str">
        <f aca="false">IF(LEN('con precio'!E286)=8,'con precio'!E286,IF(LEN('con precio'!E286)&gt;=17,LEFT('con precio'!E286,8),""))</f>
        <v/>
      </c>
      <c r="C287" s="122" t="str">
        <f aca="false">IF(LEN('con precio'!E286)&gt;=17,RIGHT('con precio'!E286,8),"")</f>
        <v/>
      </c>
      <c r="D287" s="0" t="str">
        <f aca="false">IF('con precio'!F286="","",'con precio'!F286)</f>
        <v/>
      </c>
      <c r="E287" s="0" t="str">
        <f aca="false">IF('con precio'!B286="","",'con precio'!B286)</f>
        <v>Guapurú 1</v>
      </c>
      <c r="F287" s="1" t="s">
        <v>6287</v>
      </c>
      <c r="G287" s="0" t="n">
        <v>400</v>
      </c>
      <c r="H287" s="0" t="str">
        <f aca="false">IF('con precio'!D286="Flete","FLE",IF('con precio'!D286="Normal","NOR",IF('con precio'!D286="RRPP","RRP",IF('con precio'!D286="FB Ads","FBA",IF('con precio'!D286="Google Ads","GOA",IF('con precio'!D286="Combo","COM",IF('con precio'!D286="Market Place","MKP", "OTR")))))))</f>
        <v>NOR</v>
      </c>
      <c r="I287" s="0" t="str">
        <f aca="false">LEFT('con precio'!M286,10)</f>
        <v>-17.845549</v>
      </c>
      <c r="J287" s="122" t="str">
        <f aca="false">RIGHT('con precio'!M286,10)</f>
        <v>-63.094127</v>
      </c>
      <c r="K287" s="0" t="s">
        <v>7429</v>
      </c>
      <c r="L287" s="175" t="n">
        <f aca="false">'con precio'!A286+'con precio'!K286</f>
        <v>44032.5513888889</v>
      </c>
      <c r="N287" s="174"/>
      <c r="O287" s="167"/>
    </row>
    <row r="288" customFormat="false" ht="13.8" hidden="false" customHeight="false" outlineLevel="0" collapsed="false">
      <c r="A288" s="0" t="n">
        <f aca="false">+A287+1</f>
        <v>287</v>
      </c>
      <c r="B288" s="0" t="str">
        <f aca="false">IF(LEN('con precio'!E287)=8,'con precio'!E287,IF(LEN('con precio'!E287)&gt;=17,LEFT('con precio'!E287,8),""))</f>
        <v/>
      </c>
      <c r="C288" s="122" t="str">
        <f aca="false">IF(LEN('con precio'!E287)&gt;=17,RIGHT('con precio'!E287,8),"")</f>
        <v/>
      </c>
      <c r="D288" s="0" t="str">
        <f aca="false">IF('con precio'!F287="","",'con precio'!F287)</f>
        <v/>
      </c>
      <c r="E288" s="0" t="str">
        <f aca="false">IF('con precio'!B287="","",'con precio'!B287)</f>
        <v>Urbanización Juan pablo II</v>
      </c>
      <c r="F288" s="1" t="s">
        <v>6336</v>
      </c>
      <c r="G288" s="0" t="n">
        <v>400</v>
      </c>
      <c r="H288" s="0" t="str">
        <f aca="false">IF('con precio'!D287="Flete","FLE",IF('con precio'!D287="Normal","NOR",IF('con precio'!D287="RRPP","RRP",IF('con precio'!D287="FB Ads","FBA",IF('con precio'!D287="Google Ads","GOA",IF('con precio'!D287="Combo","COM",IF('con precio'!D287="Market Place","MKP", "OTR")))))))</f>
        <v>NOR</v>
      </c>
      <c r="I288" s="0" t="str">
        <f aca="false">LEFT('con precio'!M287,10)</f>
        <v>-17.596696</v>
      </c>
      <c r="J288" s="122" t="str">
        <f aca="false">RIGHT('con precio'!M287,10)</f>
        <v>-63.150932</v>
      </c>
      <c r="K288" s="0" t="s">
        <v>7429</v>
      </c>
      <c r="L288" s="175" t="n">
        <f aca="false">'con precio'!A287+'con precio'!K287</f>
        <v>44032.6916666667</v>
      </c>
      <c r="N288" s="174"/>
      <c r="O288" s="167"/>
    </row>
    <row r="289" customFormat="false" ht="13.8" hidden="false" customHeight="false" outlineLevel="0" collapsed="false">
      <c r="A289" s="0" t="n">
        <f aca="false">+A288+1</f>
        <v>288</v>
      </c>
      <c r="B289" s="0" t="str">
        <f aca="false">IF(LEN('con precio'!E288)=8,'con precio'!E288,IF(LEN('con precio'!E288)&gt;=17,LEFT('con precio'!E288,8),""))</f>
        <v/>
      </c>
      <c r="C289" s="122" t="str">
        <f aca="false">IF(LEN('con precio'!E288)&gt;=17,RIGHT('con precio'!E288,8),"")</f>
        <v/>
      </c>
      <c r="D289" s="0" t="str">
        <f aca="false">IF('con precio'!F288="","",'con precio'!F288)</f>
        <v/>
      </c>
      <c r="E289" s="0" t="str">
        <f aca="false">IF('con precio'!B288="","",'con precio'!B288)</f>
        <v>El Remanso III</v>
      </c>
      <c r="F289" s="1" t="s">
        <v>6337</v>
      </c>
      <c r="G289" s="0" t="n">
        <v>350</v>
      </c>
      <c r="H289" s="0" t="str">
        <f aca="false">IF('con precio'!D288="Flete","FLE",IF('con precio'!D288="Normal","NOR",IF('con precio'!D288="RRPP","RRP",IF('con precio'!D288="FB Ads","FBA",IF('con precio'!D288="Google Ads","GOA",IF('con precio'!D288="Combo","COM",IF('con precio'!D288="Market Place","MKP", "OTR")))))))</f>
        <v>NOR</v>
      </c>
      <c r="I289" s="0" t="str">
        <f aca="false">LEFT('con precio'!M288,10)</f>
        <v>-17.707472</v>
      </c>
      <c r="J289" s="122" t="str">
        <f aca="false">RIGHT('con precio'!M288,10)</f>
        <v>-63.164211</v>
      </c>
      <c r="K289" s="0" t="s">
        <v>7429</v>
      </c>
      <c r="L289" s="175" t="n">
        <f aca="false">'con precio'!A288+'con precio'!K288</f>
        <v>44032.7319444444</v>
      </c>
      <c r="N289" s="174"/>
      <c r="O289" s="167"/>
    </row>
    <row r="290" customFormat="false" ht="13.8" hidden="false" customHeight="false" outlineLevel="0" collapsed="false">
      <c r="A290" s="0" t="n">
        <f aca="false">+A289+1</f>
        <v>289</v>
      </c>
      <c r="B290" s="0" t="str">
        <f aca="false">IF(LEN('con precio'!E289)=8,'con precio'!E289,IF(LEN('con precio'!E289)&gt;=17,LEFT('con precio'!E289,8),""))</f>
        <v/>
      </c>
      <c r="C290" s="122" t="str">
        <f aca="false">IF(LEN('con precio'!E289)&gt;=17,RIGHT('con precio'!E289,8),"")</f>
        <v/>
      </c>
      <c r="D290" s="0" t="str">
        <f aca="false">IF('con precio'!F289="","",'con precio'!F289)</f>
        <v/>
      </c>
      <c r="E290" s="0" t="str">
        <f aca="false">IF('con precio'!B289="","",'con precio'!B289)</f>
        <v>Jardines del Sur</v>
      </c>
      <c r="F290" s="1" t="s">
        <v>6338</v>
      </c>
      <c r="G290" s="0" t="n">
        <v>300</v>
      </c>
      <c r="H290" s="0" t="str">
        <f aca="false">IF('con precio'!D289="Flete","FLE",IF('con precio'!D289="Normal","NOR",IF('con precio'!D289="RRPP","RRP",IF('con precio'!D289="FB Ads","FBA",IF('con precio'!D289="Google Ads","GOA",IF('con precio'!D289="Combo","COM",IF('con precio'!D289="Market Place","MKP", "OTR")))))))</f>
        <v>NOR</v>
      </c>
      <c r="I290" s="0" t="str">
        <f aca="false">LEFT('con precio'!M289,10)</f>
        <v>-17.904451</v>
      </c>
      <c r="J290" s="122" t="str">
        <f aca="false">RIGHT('con precio'!M289,10)</f>
        <v>-63.062353</v>
      </c>
      <c r="K290" s="0" t="s">
        <v>7429</v>
      </c>
      <c r="L290" s="175" t="n">
        <f aca="false">'con precio'!A289+'con precio'!K289</f>
        <v>44032.8256944444</v>
      </c>
      <c r="N290" s="174"/>
      <c r="O290" s="167"/>
    </row>
    <row r="291" customFormat="false" ht="13.8" hidden="false" customHeight="false" outlineLevel="0" collapsed="false">
      <c r="A291" s="0" t="n">
        <f aca="false">+A290+1</f>
        <v>290</v>
      </c>
      <c r="B291" s="0" t="str">
        <f aca="false">IF(LEN('con precio'!E290)=8,'con precio'!E290,IF(LEN('con precio'!E290)&gt;=17,LEFT('con precio'!E290,8),""))</f>
        <v/>
      </c>
      <c r="C291" s="122" t="str">
        <f aca="false">IF(LEN('con precio'!E290)&gt;=17,RIGHT('con precio'!E290,8),"")</f>
        <v/>
      </c>
      <c r="D291" s="0" t="str">
        <f aca="false">IF('con precio'!F290="","",'con precio'!F290)</f>
        <v/>
      </c>
      <c r="E291" s="0" t="str">
        <f aca="false">IF('con precio'!B290="","",'con precio'!B290)</f>
        <v>La Cuchilla, Av. Moscú</v>
      </c>
      <c r="F291" s="1" t="s">
        <v>6339</v>
      </c>
      <c r="G291" s="0" t="n">
        <v>350</v>
      </c>
      <c r="H291" s="0" t="str">
        <f aca="false">IF('con precio'!D290="Flete","FLE",IF('con precio'!D290="Normal","NOR",IF('con precio'!D290="RRPP","RRP",IF('con precio'!D290="FB Ads","FBA",IF('con precio'!D290="Google Ads","GOA",IF('con precio'!D290="Combo","COM",IF('con precio'!D290="Market Place","MKP", "OTR")))))))</f>
        <v>NOR</v>
      </c>
      <c r="I291" s="0" t="str">
        <f aca="false">LEFT('con precio'!M290,10)</f>
        <v>-17.838273</v>
      </c>
      <c r="J291" s="122" t="str">
        <f aca="false">RIGHT('con precio'!M290,10)</f>
        <v>-63.208702</v>
      </c>
      <c r="K291" s="0" t="s">
        <v>7429</v>
      </c>
      <c r="L291" s="175" t="n">
        <f aca="false">'con precio'!A290+'con precio'!K290</f>
        <v>44033.3666666667</v>
      </c>
      <c r="N291" s="174"/>
      <c r="O291" s="167"/>
    </row>
    <row r="292" customFormat="false" ht="13.8" hidden="false" customHeight="false" outlineLevel="0" collapsed="false">
      <c r="A292" s="0" t="n">
        <f aca="false">+A291+1</f>
        <v>291</v>
      </c>
      <c r="B292" s="0" t="str">
        <f aca="false">IF(LEN('con precio'!E291)=8,'con precio'!E291,IF(LEN('con precio'!E291)&gt;=17,LEFT('con precio'!E291,8),""))</f>
        <v/>
      </c>
      <c r="C292" s="122" t="str">
        <f aca="false">IF(LEN('con precio'!E291)&gt;=17,RIGHT('con precio'!E291,8),"")</f>
        <v/>
      </c>
      <c r="D292" s="0" t="str">
        <f aca="false">IF('con precio'!F291="","",'con precio'!F291)</f>
        <v/>
      </c>
      <c r="E292" s="0" t="str">
        <f aca="false">IF('con precio'!B291="","",'con precio'!B291)</f>
        <v>La Cuchilla, Av. Moscú</v>
      </c>
      <c r="F292" s="1" t="s">
        <v>6340</v>
      </c>
      <c r="G292" s="0" t="n">
        <v>300</v>
      </c>
      <c r="H292" s="0" t="str">
        <f aca="false">IF('con precio'!D291="Flete","FLE",IF('con precio'!D291="Normal","NOR",IF('con precio'!D291="RRPP","RRP",IF('con precio'!D291="FB Ads","FBA",IF('con precio'!D291="Google Ads","GOA",IF('con precio'!D291="Combo","COM",IF('con precio'!D291="Market Place","MKP", "OTR")))))))</f>
        <v>NOR</v>
      </c>
      <c r="I292" s="0" t="str">
        <f aca="false">LEFT('con precio'!M291,10)</f>
        <v>-17.838427</v>
      </c>
      <c r="J292" s="122" t="str">
        <f aca="false">RIGHT('con precio'!M291,10)</f>
        <v>-63.208567</v>
      </c>
      <c r="K292" s="0" t="s">
        <v>7429</v>
      </c>
      <c r="L292" s="175" t="n">
        <f aca="false">'con precio'!A291+'con precio'!K291</f>
        <v>44033.3805555556</v>
      </c>
      <c r="N292" s="174"/>
      <c r="O292" s="167"/>
    </row>
    <row r="293" customFormat="false" ht="13.8" hidden="false" customHeight="false" outlineLevel="0" collapsed="false">
      <c r="A293" s="0" t="n">
        <f aca="false">+A292+1</f>
        <v>292</v>
      </c>
      <c r="B293" s="0" t="str">
        <f aca="false">IF(LEN('con precio'!E292)=8,'con precio'!E292,IF(LEN('con precio'!E292)&gt;=17,LEFT('con precio'!E292,8),""))</f>
        <v/>
      </c>
      <c r="C293" s="122" t="str">
        <f aca="false">IF(LEN('con precio'!E292)&gt;=17,RIGHT('con precio'!E292,8),"")</f>
        <v/>
      </c>
      <c r="D293" s="0" t="str">
        <f aca="false">IF('con precio'!F292="","",'con precio'!F292)</f>
        <v>Condominio Barceló</v>
      </c>
      <c r="E293" s="0" t="str">
        <f aca="false">IF('con precio'!B292="","",'con precio'!B292)</f>
        <v>Condominio Barceló</v>
      </c>
      <c r="F293" s="1" t="s">
        <v>6341</v>
      </c>
      <c r="G293" s="0" t="n">
        <v>400</v>
      </c>
      <c r="H293" s="0" t="str">
        <f aca="false">IF('con precio'!D292="Flete","FLE",IF('con precio'!D292="Normal","NOR",IF('con precio'!D292="RRPP","RRP",IF('con precio'!D292="FB Ads","FBA",IF('con precio'!D292="Google Ads","GOA",IF('con precio'!D292="Combo","COM",IF('con precio'!D292="Market Place","MKP", "OTR")))))))</f>
        <v>NOR</v>
      </c>
      <c r="I293" s="0" t="str">
        <f aca="false">LEFT('con precio'!M292,10)</f>
        <v>-17.688960</v>
      </c>
      <c r="J293" s="122" t="str">
        <f aca="false">RIGHT('con precio'!M292,10)</f>
        <v>-63.163065</v>
      </c>
      <c r="K293" s="0" t="s">
        <v>7429</v>
      </c>
      <c r="L293" s="175" t="n">
        <f aca="false">'con precio'!A292+'con precio'!K292</f>
        <v>44033.4923611111</v>
      </c>
      <c r="N293" s="174"/>
      <c r="O293" s="167"/>
    </row>
    <row r="294" customFormat="false" ht="13.8" hidden="false" customHeight="false" outlineLevel="0" collapsed="false">
      <c r="A294" s="0" t="n">
        <f aca="false">+A293+1</f>
        <v>293</v>
      </c>
      <c r="B294" s="0" t="str">
        <f aca="false">IF(LEN('con precio'!E293)=8,'con precio'!E293,IF(LEN('con precio'!E293)&gt;=17,LEFT('con precio'!E293,8),""))</f>
        <v/>
      </c>
      <c r="C294" s="122" t="str">
        <f aca="false">IF(LEN('con precio'!E293)&gt;=17,RIGHT('con precio'!E293,8),"")</f>
        <v/>
      </c>
      <c r="D294" s="0" t="str">
        <f aca="false">IF('con precio'!F293="","",'con precio'!F293)</f>
        <v/>
      </c>
      <c r="E294" s="0" t="str">
        <f aca="false">IF('con precio'!B293="","",'con precio'!B293)</f>
        <v>Barrio 4 de Febrero. La Casona</v>
      </c>
      <c r="F294" s="1" t="s">
        <v>6342</v>
      </c>
      <c r="G294" s="0" t="n">
        <v>400</v>
      </c>
      <c r="H294" s="0" t="str">
        <f aca="false">IF('con precio'!D293="Flete","FLE",IF('con precio'!D293="Normal","NOR",IF('con precio'!D293="RRPP","RRP",IF('con precio'!D293="FB Ads","FBA",IF('con precio'!D293="Google Ads","GOA",IF('con precio'!D293="Combo","COM",IF('con precio'!D293="Market Place","MKP", "OTR")))))))</f>
        <v>NOR</v>
      </c>
      <c r="I294" s="0" t="str">
        <f aca="false">LEFT('con precio'!M293,10)</f>
        <v>-17.770925</v>
      </c>
      <c r="J294" s="122" t="str">
        <f aca="false">RIGHT('con precio'!M293,10)</f>
        <v>-63.092971</v>
      </c>
      <c r="K294" s="0" t="s">
        <v>7429</v>
      </c>
      <c r="L294" s="175" t="n">
        <f aca="false">'con precio'!A293+'con precio'!K293</f>
        <v>44033.5333333333</v>
      </c>
      <c r="N294" s="174"/>
      <c r="O294" s="167"/>
    </row>
    <row r="295" customFormat="false" ht="13.8" hidden="false" customHeight="false" outlineLevel="0" collapsed="false">
      <c r="A295" s="0" t="n">
        <f aca="false">+A294+1</f>
        <v>294</v>
      </c>
      <c r="B295" s="0" t="str">
        <f aca="false">IF(LEN('con precio'!E294)=8,'con precio'!E294,IF(LEN('con precio'!E294)&gt;=17,LEFT('con precio'!E294,8),""))</f>
        <v/>
      </c>
      <c r="C295" s="122" t="str">
        <f aca="false">IF(LEN('con precio'!E294)&gt;=17,RIGHT('con precio'!E294,8),"")</f>
        <v/>
      </c>
      <c r="D295" s="0" t="str">
        <f aca="false">IF('con precio'!F294="","",'con precio'!F294)</f>
        <v/>
      </c>
      <c r="E295" s="0" t="str">
        <f aca="false">IF('con precio'!B294="","",'con precio'!B294)</f>
        <v>Plan 3000</v>
      </c>
      <c r="F295" s="1" t="s">
        <v>6343</v>
      </c>
      <c r="G295" s="0" t="n">
        <v>300</v>
      </c>
      <c r="H295" s="0" t="str">
        <f aca="false">IF('con precio'!D294="Flete","FLE",IF('con precio'!D294="Normal","NOR",IF('con precio'!D294="RRPP","RRP",IF('con precio'!D294="FB Ads","FBA",IF('con precio'!D294="Google Ads","GOA",IF('con precio'!D294="Combo","COM",IF('con precio'!D294="Market Place","MKP", "OTR")))))))</f>
        <v>NOR</v>
      </c>
      <c r="I295" s="0" t="str">
        <f aca="false">LEFT('con precio'!M294,10)</f>
        <v>-17.816418</v>
      </c>
      <c r="J295" s="122" t="str">
        <f aca="false">RIGHT('con precio'!M294,10)</f>
        <v>-63.137567</v>
      </c>
      <c r="K295" s="0" t="s">
        <v>7429</v>
      </c>
      <c r="L295" s="175" t="n">
        <f aca="false">'con precio'!A294+'con precio'!K294</f>
        <v>44033.6097222222</v>
      </c>
      <c r="N295" s="174"/>
      <c r="O295" s="167"/>
    </row>
    <row r="296" customFormat="false" ht="13.8" hidden="false" customHeight="false" outlineLevel="0" collapsed="false">
      <c r="A296" s="0" t="n">
        <f aca="false">+A295+1</f>
        <v>295</v>
      </c>
      <c r="B296" s="0" t="str">
        <f aca="false">IF(LEN('con precio'!E295)=8,'con precio'!E295,IF(LEN('con precio'!E295)&gt;=17,LEFT('con precio'!E295,8),""))</f>
        <v/>
      </c>
      <c r="C296" s="122" t="str">
        <f aca="false">IF(LEN('con precio'!E295)&gt;=17,RIGHT('con precio'!E295,8),"")</f>
        <v/>
      </c>
      <c r="D296" s="0" t="str">
        <f aca="false">IF('con precio'!F295="","",'con precio'!F295)</f>
        <v/>
      </c>
      <c r="E296" s="0" t="str">
        <f aca="false">IF('con precio'!B295="","",'con precio'!B295)</f>
        <v>Guapurú</v>
      </c>
      <c r="F296" s="1" t="s">
        <v>6344</v>
      </c>
      <c r="G296" s="0" t="n">
        <v>400</v>
      </c>
      <c r="H296" s="0" t="str">
        <f aca="false">IF('con precio'!D295="Flete","FLE",IF('con precio'!D295="Normal","NOR",IF('con precio'!D295="RRPP","RRP",IF('con precio'!D295="FB Ads","FBA",IF('con precio'!D295="Google Ads","GOA",IF('con precio'!D295="Combo","COM",IF('con precio'!D295="Market Place","MKP", "OTR")))))))</f>
        <v>NOR</v>
      </c>
      <c r="I296" s="0" t="str">
        <f aca="false">LEFT('con precio'!M295,10)</f>
        <v>-17.843415</v>
      </c>
      <c r="J296" s="122" t="str">
        <f aca="false">RIGHT('con precio'!M295,10)</f>
        <v>-63.091587</v>
      </c>
      <c r="K296" s="0" t="s">
        <v>7429</v>
      </c>
      <c r="L296" s="175" t="n">
        <f aca="false">'con precio'!A295+'con precio'!K295</f>
        <v>44033.6375</v>
      </c>
      <c r="N296" s="174"/>
      <c r="O296" s="167"/>
    </row>
    <row r="297" customFormat="false" ht="13.8" hidden="false" customHeight="false" outlineLevel="0" collapsed="false">
      <c r="A297" s="0" t="n">
        <f aca="false">+A296+1</f>
        <v>296</v>
      </c>
      <c r="B297" s="0" t="str">
        <f aca="false">IF(LEN('con precio'!E296)=8,'con precio'!E296,IF(LEN('con precio'!E296)&gt;=17,LEFT('con precio'!E296,8),""))</f>
        <v/>
      </c>
      <c r="C297" s="122" t="str">
        <f aca="false">IF(LEN('con precio'!E296)&gt;=17,RIGHT('con precio'!E296,8),"")</f>
        <v/>
      </c>
      <c r="D297" s="0" t="str">
        <f aca="false">IF('con precio'!F296="","",'con precio'!F296)</f>
        <v/>
      </c>
      <c r="E297" s="0" t="str">
        <f aca="false">IF('con precio'!B296="","",'con precio'!B296)</f>
        <v>El Quior</v>
      </c>
      <c r="F297" s="1" t="s">
        <v>6345</v>
      </c>
      <c r="G297" s="0" t="n">
        <v>350</v>
      </c>
      <c r="H297" s="0" t="str">
        <f aca="false">IF('con precio'!D296="Flete","FLE",IF('con precio'!D296="Normal","NOR",IF('con precio'!D296="RRPP","RRP",IF('con precio'!D296="FB Ads","FBA",IF('con precio'!D296="Google Ads","GOA",IF('con precio'!D296="Combo","COM",IF('con precio'!D296="Market Place","MKP", "OTR")))))))</f>
        <v>NOR</v>
      </c>
      <c r="I297" s="0" t="str">
        <f aca="false">LEFT('con precio'!M296,10)</f>
        <v>-17.850613</v>
      </c>
      <c r="J297" s="122" t="str">
        <f aca="false">RIGHT('con precio'!M296,10)</f>
        <v>-63.084782</v>
      </c>
      <c r="K297" s="0" t="s">
        <v>7429</v>
      </c>
      <c r="L297" s="175" t="n">
        <f aca="false">'con precio'!A296+'con precio'!K296</f>
        <v>44033.6819444444</v>
      </c>
      <c r="N297" s="174"/>
      <c r="O297" s="167"/>
    </row>
    <row r="298" customFormat="false" ht="13.8" hidden="false" customHeight="false" outlineLevel="0" collapsed="false">
      <c r="A298" s="0" t="n">
        <f aca="false">+A297+1</f>
        <v>297</v>
      </c>
      <c r="B298" s="0" t="str">
        <f aca="false">IF(LEN('con precio'!E297)=8,'con precio'!E297,IF(LEN('con precio'!E297)&gt;=17,LEFT('con precio'!E297,8),""))</f>
        <v/>
      </c>
      <c r="C298" s="122" t="str">
        <f aca="false">IF(LEN('con precio'!E297)&gt;=17,RIGHT('con precio'!E297,8),"")</f>
        <v/>
      </c>
      <c r="D298" s="0" t="str">
        <f aca="false">IF('con precio'!F297="","",'con precio'!F297)</f>
        <v>Clínica Medicmel</v>
      </c>
      <c r="E298" s="0" t="str">
        <f aca="false">IF('con precio'!B297="","",'con precio'!B297)</f>
        <v>Clínica Medicmel</v>
      </c>
      <c r="F298" s="1" t="s">
        <v>6107</v>
      </c>
      <c r="G298" s="0" t="n">
        <v>400</v>
      </c>
      <c r="H298" s="0" t="str">
        <f aca="false">IF('con precio'!D297="Flete","FLE",IF('con precio'!D297="Normal","NOR",IF('con precio'!D297="RRPP","RRP",IF('con precio'!D297="FB Ads","FBA",IF('con precio'!D297="Google Ads","GOA",IF('con precio'!D297="Combo","COM",IF('con precio'!D297="Market Place","MKP", "OTR")))))))</f>
        <v>NOR</v>
      </c>
      <c r="I298" s="0" t="str">
        <f aca="false">LEFT('con precio'!M297,10)</f>
        <v>-17.849168</v>
      </c>
      <c r="J298" s="122" t="str">
        <f aca="false">RIGHT('con precio'!M297,10)</f>
        <v>-63.251404</v>
      </c>
      <c r="K298" s="0" t="s">
        <v>7429</v>
      </c>
      <c r="L298" s="175" t="n">
        <f aca="false">'con precio'!A297+'con precio'!K297</f>
        <v>44034.0645833333</v>
      </c>
      <c r="N298" s="174"/>
      <c r="O298" s="167"/>
    </row>
    <row r="299" customFormat="false" ht="13.8" hidden="false" customHeight="false" outlineLevel="0" collapsed="false">
      <c r="A299" s="0" t="n">
        <f aca="false">+A298+1</f>
        <v>298</v>
      </c>
      <c r="B299" s="0" t="str">
        <f aca="false">IF(LEN('con precio'!E298)=8,'con precio'!E298,IF(LEN('con precio'!E298)&gt;=17,LEFT('con precio'!E298,8),""))</f>
        <v/>
      </c>
      <c r="C299" s="122" t="str">
        <f aca="false">IF(LEN('con precio'!E298)&gt;=17,RIGHT('con precio'!E298,8),"")</f>
        <v/>
      </c>
      <c r="D299" s="0" t="str">
        <f aca="false">IF('con precio'!F298="","",'con precio'!F298)</f>
        <v/>
      </c>
      <c r="E299" s="0" t="str">
        <f aca="false">IF('con precio'!B298="","",'con precio'!B298)</f>
        <v>Urbanización Plaza Mayor. Balcón 2</v>
      </c>
      <c r="F299" s="1" t="s">
        <v>6142</v>
      </c>
      <c r="G299" s="0" t="n">
        <v>350</v>
      </c>
      <c r="H299" s="0" t="str">
        <f aca="false">IF('con precio'!D298="Flete","FLE",IF('con precio'!D298="Normal","NOR",IF('con precio'!D298="RRPP","RRP",IF('con precio'!D298="FB Ads","FBA",IF('con precio'!D298="Google Ads","GOA",IF('con precio'!D298="Combo","COM",IF('con precio'!D298="Market Place","MKP", "OTR")))))))</f>
        <v>NOR</v>
      </c>
      <c r="I299" s="0" t="str">
        <f aca="false">LEFT('con precio'!M298,10)</f>
        <v>-17.862861</v>
      </c>
      <c r="J299" s="122" t="str">
        <f aca="false">RIGHT('con precio'!M298,10)</f>
        <v>-63.248750</v>
      </c>
      <c r="K299" s="0" t="s">
        <v>7429</v>
      </c>
      <c r="L299" s="175" t="n">
        <f aca="false">'con precio'!A298+'con precio'!K298</f>
        <v>44034.45</v>
      </c>
      <c r="N299" s="174"/>
      <c r="O299" s="167"/>
    </row>
    <row r="300" customFormat="false" ht="13.8" hidden="false" customHeight="false" outlineLevel="0" collapsed="false">
      <c r="A300" s="0" t="n">
        <f aca="false">+A299+1</f>
        <v>299</v>
      </c>
      <c r="B300" s="0" t="str">
        <f aca="false">IF(LEN('con precio'!E299)=8,'con precio'!E299,IF(LEN('con precio'!E299)&gt;=17,LEFT('con precio'!E299,8),""))</f>
        <v/>
      </c>
      <c r="C300" s="122" t="str">
        <f aca="false">IF(LEN('con precio'!E299)&gt;=17,RIGHT('con precio'!E299,8),"")</f>
        <v/>
      </c>
      <c r="D300" s="0" t="str">
        <f aca="false">IF('con precio'!F299="","",'con precio'!F299)</f>
        <v/>
      </c>
      <c r="E300" s="0" t="str">
        <f aca="false">IF('con precio'!B299="","",'con precio'!B299)</f>
        <v>Barrio 4 de Febrero. Canal Guapilo</v>
      </c>
      <c r="F300" s="1" t="s">
        <v>6346</v>
      </c>
      <c r="G300" s="0" t="n">
        <v>350</v>
      </c>
      <c r="H300" s="0" t="str">
        <f aca="false">IF('con precio'!D299="Flete","FLE",IF('con precio'!D299="Normal","NOR",IF('con precio'!D299="RRPP","RRP",IF('con precio'!D299="FB Ads","FBA",IF('con precio'!D299="Google Ads","GOA",IF('con precio'!D299="Combo","COM",IF('con precio'!D299="Market Place","MKP", "OTR")))))))</f>
        <v>NOR</v>
      </c>
      <c r="I300" s="0" t="str">
        <f aca="false">LEFT('con precio'!M299,10)</f>
        <v>-17.775274</v>
      </c>
      <c r="J300" s="122" t="str">
        <f aca="false">RIGHT('con precio'!M299,10)</f>
        <v>-63.101984</v>
      </c>
      <c r="K300" s="0" t="s">
        <v>7429</v>
      </c>
      <c r="L300" s="175" t="n">
        <f aca="false">'con precio'!A299+'con precio'!K299</f>
        <v>44034.5125</v>
      </c>
      <c r="N300" s="174"/>
      <c r="O300" s="167"/>
    </row>
    <row r="301" customFormat="false" ht="13.8" hidden="false" customHeight="false" outlineLevel="0" collapsed="false">
      <c r="A301" s="0" t="n">
        <f aca="false">+A300+1</f>
        <v>300</v>
      </c>
      <c r="B301" s="0" t="str">
        <f aca="false">IF(LEN('con precio'!E300)=8,'con precio'!E300,IF(LEN('con precio'!E300)&gt;=17,LEFT('con precio'!E300,8),""))</f>
        <v/>
      </c>
      <c r="C301" s="122" t="str">
        <f aca="false">IF(LEN('con precio'!E300)&gt;=17,RIGHT('con precio'!E300,8),"")</f>
        <v/>
      </c>
      <c r="D301" s="0" t="str">
        <f aca="false">IF('con precio'!F300="","",'con precio'!F300)</f>
        <v/>
      </c>
      <c r="E301" s="0" t="str">
        <f aca="false">IF('con precio'!B300="","",'con precio'!B300)</f>
        <v>G77. Cambódromo</v>
      </c>
      <c r="F301" s="1" t="s">
        <v>6347</v>
      </c>
      <c r="G301" s="0" t="n">
        <v>350</v>
      </c>
      <c r="H301" s="0" t="str">
        <f aca="false">IF('con precio'!D300="Flete","FLE",IF('con precio'!D300="Normal","NOR",IF('con precio'!D300="RRPP","RRP",IF('con precio'!D300="FB Ads","FBA",IF('con precio'!D300="Google Ads","GOA",IF('con precio'!D300="Combo","COM",IF('con precio'!D300="Market Place","MKP", "OTR")))))))</f>
        <v>NOR</v>
      </c>
      <c r="I301" s="0" t="str">
        <f aca="false">LEFT('con precio'!M300,10)</f>
        <v>-17.726657</v>
      </c>
      <c r="J301" s="122" t="str">
        <f aca="false">RIGHT('con precio'!M300,10)</f>
        <v>-63.136015</v>
      </c>
      <c r="K301" s="0" t="s">
        <v>7429</v>
      </c>
      <c r="L301" s="175" t="n">
        <f aca="false">'con precio'!A300+'con precio'!K300</f>
        <v>44034.5729166667</v>
      </c>
      <c r="N301" s="174"/>
      <c r="O301" s="167"/>
    </row>
    <row r="302" customFormat="false" ht="13.8" hidden="false" customHeight="false" outlineLevel="0" collapsed="false">
      <c r="A302" s="0" t="n">
        <f aca="false">+A301+1</f>
        <v>301</v>
      </c>
      <c r="B302" s="0" t="str">
        <f aca="false">IF(LEN('con precio'!E301)=8,'con precio'!E301,IF(LEN('con precio'!E301)&gt;=17,LEFT('con precio'!E301,8),""))</f>
        <v/>
      </c>
      <c r="C302" s="122" t="str">
        <f aca="false">IF(LEN('con precio'!E301)&gt;=17,RIGHT('con precio'!E301,8),"")</f>
        <v/>
      </c>
      <c r="D302" s="0" t="str">
        <f aca="false">IF('con precio'!F301="","",'con precio'!F301)</f>
        <v/>
      </c>
      <c r="E302" s="0" t="str">
        <f aca="false">IF('con precio'!B301="","",'con precio'!B301)</f>
        <v>Clara Chuchío</v>
      </c>
      <c r="F302" s="1" t="s">
        <v>6348</v>
      </c>
      <c r="G302" s="0" t="n">
        <v>400</v>
      </c>
      <c r="H302" s="0" t="str">
        <f aca="false">IF('con precio'!D301="Flete","FLE",IF('con precio'!D301="Normal","NOR",IF('con precio'!D301="RRPP","RRP",IF('con precio'!D301="FB Ads","FBA",IF('con precio'!D301="Google Ads","GOA",IF('con precio'!D301="Combo","COM",IF('con precio'!D301="Market Place","MKP", "OTR")))))))</f>
        <v>NOR</v>
      </c>
      <c r="I302" s="0" t="str">
        <f aca="false">LEFT('con precio'!M301,10)</f>
        <v>-17.604843</v>
      </c>
      <c r="J302" s="122" t="str">
        <f aca="false">RIGHT('con precio'!M301,10)</f>
        <v>-63.117076</v>
      </c>
      <c r="K302" s="0" t="s">
        <v>7429</v>
      </c>
      <c r="L302" s="175" t="n">
        <f aca="false">'con precio'!A301+'con precio'!K301</f>
        <v>44034.6236111111</v>
      </c>
      <c r="N302" s="174"/>
      <c r="O302" s="167"/>
    </row>
    <row r="303" customFormat="false" ht="13.8" hidden="false" customHeight="false" outlineLevel="0" collapsed="false">
      <c r="A303" s="0" t="n">
        <f aca="false">+A302+1</f>
        <v>302</v>
      </c>
      <c r="B303" s="0" t="str">
        <f aca="false">IF(LEN('con precio'!E302)=8,'con precio'!E302,IF(LEN('con precio'!E302)&gt;=17,LEFT('con precio'!E302,8),""))</f>
        <v/>
      </c>
      <c r="C303" s="122" t="str">
        <f aca="false">IF(LEN('con precio'!E302)&gt;=17,RIGHT('con precio'!E302,8),"")</f>
        <v/>
      </c>
      <c r="D303" s="0" t="str">
        <f aca="false">IF('con precio'!F302="","",'con precio'!F302)</f>
        <v/>
      </c>
      <c r="E303" s="0" t="str">
        <f aca="false">IF('con precio'!B302="","",'con precio'!B302)</f>
        <v>Guapurú. Barrio Virgen de Cotoca</v>
      </c>
      <c r="F303" s="1" t="s">
        <v>6349</v>
      </c>
      <c r="G303" s="0" t="n">
        <v>350</v>
      </c>
      <c r="H303" s="0" t="str">
        <f aca="false">IF('con precio'!D302="Flete","FLE",IF('con precio'!D302="Normal","NOR",IF('con precio'!D302="RRPP","RRP",IF('con precio'!D302="FB Ads","FBA",IF('con precio'!D302="Google Ads","GOA",IF('con precio'!D302="Combo","COM",IF('con precio'!D302="Market Place","MKP", "OTR")))))))</f>
        <v>NOR</v>
      </c>
      <c r="I303" s="0" t="str">
        <f aca="false">LEFT('con precio'!M302,10)</f>
        <v>-17.853630</v>
      </c>
      <c r="J303" s="122" t="str">
        <f aca="false">RIGHT('con precio'!M302,10)</f>
        <v>-63.103862</v>
      </c>
      <c r="K303" s="0" t="s">
        <v>7429</v>
      </c>
      <c r="L303" s="175" t="n">
        <f aca="false">'con precio'!A302+'con precio'!K302</f>
        <v>44034.7486111111</v>
      </c>
      <c r="N303" s="174"/>
      <c r="O303" s="167"/>
    </row>
    <row r="304" customFormat="false" ht="13.8" hidden="false" customHeight="false" outlineLevel="0" collapsed="false">
      <c r="A304" s="0" t="n">
        <f aca="false">+A303+1</f>
        <v>303</v>
      </c>
      <c r="B304" s="0" t="str">
        <f aca="false">IF(LEN('con precio'!E303)=8,'con precio'!E303,IF(LEN('con precio'!E303)&gt;=17,LEFT('con precio'!E303,8),""))</f>
        <v/>
      </c>
      <c r="C304" s="122" t="str">
        <f aca="false">IF(LEN('con precio'!E303)&gt;=17,RIGHT('con precio'!E303,8),"")</f>
        <v/>
      </c>
      <c r="D304" s="0" t="str">
        <f aca="false">IF('con precio'!F303="","",'con precio'!F303)</f>
        <v/>
      </c>
      <c r="E304" s="0" t="str">
        <f aca="false">IF('con precio'!B303="","",'con precio'!B303)</f>
        <v>Parque Industrial</v>
      </c>
      <c r="F304" s="1" t="s">
        <v>6350</v>
      </c>
      <c r="G304" s="0" t="n">
        <v>300</v>
      </c>
      <c r="H304" s="0" t="str">
        <f aca="false">IF('con precio'!D303="Flete","FLE",IF('con precio'!D303="Normal","NOR",IF('con precio'!D303="RRPP","RRP",IF('con precio'!D303="FB Ads","FBA",IF('con precio'!D303="Google Ads","GOA",IF('con precio'!D303="Combo","COM",IF('con precio'!D303="Market Place","MKP", "OTR")))))))</f>
        <v>NOR</v>
      </c>
      <c r="I304" s="0" t="str">
        <f aca="false">LEFT('con precio'!M303,10)</f>
        <v>-17.771453</v>
      </c>
      <c r="J304" s="122" t="str">
        <f aca="false">RIGHT('con precio'!M303,10)</f>
        <v>-63.144825</v>
      </c>
      <c r="K304" s="0" t="s">
        <v>7429</v>
      </c>
      <c r="L304" s="175" t="n">
        <f aca="false">'con precio'!A303+'con precio'!K303</f>
        <v>44034.8236111111</v>
      </c>
      <c r="N304" s="174"/>
      <c r="O304" s="167"/>
    </row>
    <row r="305" customFormat="false" ht="13.8" hidden="false" customHeight="false" outlineLevel="0" collapsed="false">
      <c r="A305" s="0" t="n">
        <f aca="false">+A304+1</f>
        <v>304</v>
      </c>
      <c r="B305" s="0" t="str">
        <f aca="false">IF(LEN('con precio'!E304)=8,'con precio'!E304,IF(LEN('con precio'!E304)&gt;=17,LEFT('con precio'!E304,8),""))</f>
        <v/>
      </c>
      <c r="C305" s="122" t="str">
        <f aca="false">IF(LEN('con precio'!E304)&gt;=17,RIGHT('con precio'!E304,8),"")</f>
        <v/>
      </c>
      <c r="D305" s="0" t="str">
        <f aca="false">IF('con precio'!F304="","",'con precio'!F304)</f>
        <v/>
      </c>
      <c r="E305" s="0" t="str">
        <f aca="false">IF('con precio'!B304="","",'con precio'!B304)</f>
        <v>Santa Rita. 3 Pasos al Frente</v>
      </c>
      <c r="F305" s="1" t="s">
        <v>6351</v>
      </c>
      <c r="G305" s="0" t="n">
        <v>400</v>
      </c>
      <c r="H305" s="0" t="str">
        <f aca="false">IF('con precio'!D304="Flete","FLE",IF('con precio'!D304="Normal","NOR",IF('con precio'!D304="RRPP","RRP",IF('con precio'!D304="FB Ads","FBA",IF('con precio'!D304="Google Ads","GOA",IF('con precio'!D304="Combo","COM",IF('con precio'!D304="Market Place","MKP", "OTR")))))))</f>
        <v>NOR</v>
      </c>
      <c r="I305" s="0" t="str">
        <f aca="false">LEFT('con precio'!M304,10)</f>
        <v>-17.810707</v>
      </c>
      <c r="J305" s="122" t="str">
        <f aca="false">RIGHT('con precio'!M304,10)</f>
        <v>-63.043663</v>
      </c>
      <c r="K305" s="0" t="s">
        <v>7429</v>
      </c>
      <c r="L305" s="175" t="n">
        <f aca="false">'con precio'!A304+'con precio'!K304</f>
        <v>44035.4784722222</v>
      </c>
      <c r="N305" s="174"/>
      <c r="O305" s="167"/>
    </row>
    <row r="306" customFormat="false" ht="13.8" hidden="false" customHeight="false" outlineLevel="0" collapsed="false">
      <c r="A306" s="0" t="n">
        <f aca="false">+A305+1</f>
        <v>305</v>
      </c>
      <c r="B306" s="0" t="str">
        <f aca="false">IF(LEN('con precio'!E305)=8,'con precio'!E305,IF(LEN('con precio'!E305)&gt;=17,LEFT('con precio'!E305,8),""))</f>
        <v/>
      </c>
      <c r="C306" s="122" t="str">
        <f aca="false">IF(LEN('con precio'!E305)&gt;=17,RIGHT('con precio'!E305,8),"")</f>
        <v/>
      </c>
      <c r="D306" s="0" t="str">
        <f aca="false">IF('con precio'!F305="","",'con precio'!F305)</f>
        <v/>
      </c>
      <c r="E306" s="0" t="str">
        <f aca="false">IF('con precio'!B305="","",'con precio'!B305)</f>
        <v>El Quior</v>
      </c>
      <c r="F306" s="1" t="s">
        <v>6352</v>
      </c>
      <c r="G306" s="0" t="n">
        <v>300</v>
      </c>
      <c r="H306" s="0" t="str">
        <f aca="false">IF('con precio'!D305="Flete","FLE",IF('con precio'!D305="Normal","NOR",IF('con precio'!D305="RRPP","RRP",IF('con precio'!D305="FB Ads","FBA",IF('con precio'!D305="Google Ads","GOA",IF('con precio'!D305="Combo","COM",IF('con precio'!D305="Market Place","MKP", "OTR")))))))</f>
        <v>NOR</v>
      </c>
      <c r="I306" s="0" t="str">
        <f aca="false">LEFT('con precio'!M305,10)</f>
        <v>-17.851369</v>
      </c>
      <c r="J306" s="122" t="str">
        <f aca="false">RIGHT('con precio'!M305,10)</f>
        <v>-63.100084</v>
      </c>
      <c r="K306" s="0" t="s">
        <v>7429</v>
      </c>
      <c r="L306" s="175" t="n">
        <f aca="false">'con precio'!A305+'con precio'!K305</f>
        <v>44035.5375</v>
      </c>
      <c r="N306" s="174"/>
      <c r="O306" s="167"/>
    </row>
    <row r="307" customFormat="false" ht="13.8" hidden="false" customHeight="false" outlineLevel="0" collapsed="false">
      <c r="A307" s="0" t="n">
        <f aca="false">+A306+1</f>
        <v>306</v>
      </c>
      <c r="B307" s="0" t="str">
        <f aca="false">IF(LEN('con precio'!E306)=8,'con precio'!E306,IF(LEN('con precio'!E306)&gt;=17,LEFT('con precio'!E306,8),""))</f>
        <v/>
      </c>
      <c r="C307" s="122" t="str">
        <f aca="false">IF(LEN('con precio'!E306)&gt;=17,RIGHT('con precio'!E306,8),"")</f>
        <v/>
      </c>
      <c r="D307" s="0" t="str">
        <f aca="false">IF('con precio'!F306="","",'con precio'!F306)</f>
        <v/>
      </c>
      <c r="E307" s="0" t="str">
        <f aca="false">IF('con precio'!B306="","",'con precio'!B306)</f>
        <v>Ave Virgen de Luján. El Bateón</v>
      </c>
      <c r="F307" s="1" t="s">
        <v>6353</v>
      </c>
      <c r="G307" s="0" t="n">
        <v>300</v>
      </c>
      <c r="H307" s="0" t="str">
        <f aca="false">IF('con precio'!D306="Flete","FLE",IF('con precio'!D306="Normal","NOR",IF('con precio'!D306="RRPP","RRP",IF('con precio'!D306="FB Ads","FBA",IF('con precio'!D306="Google Ads","GOA",IF('con precio'!D306="Combo","COM",IF('con precio'!D306="Market Place","MKP", "OTR")))))))</f>
        <v>NOR</v>
      </c>
      <c r="I307" s="0" t="str">
        <f aca="false">LEFT('con precio'!M306,10)</f>
        <v>-17.722998</v>
      </c>
      <c r="J307" s="122" t="str">
        <f aca="false">RIGHT('con precio'!M306,10)</f>
        <v>-63.114466</v>
      </c>
      <c r="K307" s="0" t="s">
        <v>7429</v>
      </c>
      <c r="L307" s="175" t="n">
        <f aca="false">'con precio'!A306+'con precio'!K306</f>
        <v>44035.6333333333</v>
      </c>
      <c r="N307" s="174"/>
      <c r="O307" s="167"/>
    </row>
    <row r="308" customFormat="false" ht="13.8" hidden="false" customHeight="false" outlineLevel="0" collapsed="false">
      <c r="A308" s="0" t="n">
        <f aca="false">+A307+1</f>
        <v>307</v>
      </c>
      <c r="B308" s="0" t="str">
        <f aca="false">IF(LEN('con precio'!E307)=8,'con precio'!E307,IF(LEN('con precio'!E307)&gt;=17,LEFT('con precio'!E307,8),""))</f>
        <v/>
      </c>
      <c r="C308" s="122" t="str">
        <f aca="false">IF(LEN('con precio'!E307)&gt;=17,RIGHT('con precio'!E307,8),"")</f>
        <v/>
      </c>
      <c r="D308" s="0" t="str">
        <f aca="false">IF('con precio'!F307="","",'con precio'!F307)</f>
        <v/>
      </c>
      <c r="E308" s="0" t="str">
        <f aca="false">IF('con precio'!B307="","",'con precio'!B307)</f>
        <v>Ave Virgen de Luján. Barrio Zaragoza</v>
      </c>
      <c r="F308" s="1" t="s">
        <v>6354</v>
      </c>
      <c r="G308" s="0" t="n">
        <v>300</v>
      </c>
      <c r="H308" s="0" t="str">
        <f aca="false">IF('con precio'!D307="Flete","FLE",IF('con precio'!D307="Normal","NOR",IF('con precio'!D307="RRPP","RRP",IF('con precio'!D307="FB Ads","FBA",IF('con precio'!D307="Google Ads","GOA",IF('con precio'!D307="Combo","COM",IF('con precio'!D307="Market Place","MKP", "OTR")))))))</f>
        <v>NOR</v>
      </c>
      <c r="I308" s="0" t="str">
        <f aca="false">LEFT('con precio'!M307,10)</f>
        <v>-17.717053</v>
      </c>
      <c r="J308" s="122" t="str">
        <f aca="false">RIGHT('con precio'!M307,10)</f>
        <v>-63.079259</v>
      </c>
      <c r="K308" s="0" t="s">
        <v>7429</v>
      </c>
      <c r="L308" s="175" t="n">
        <f aca="false">'con precio'!A307+'con precio'!K307</f>
        <v>44035.7055555556</v>
      </c>
      <c r="N308" s="174"/>
      <c r="O308" s="167"/>
    </row>
    <row r="309" customFormat="false" ht="13.8" hidden="false" customHeight="false" outlineLevel="0" collapsed="false">
      <c r="A309" s="0" t="n">
        <f aca="false">+A308+1</f>
        <v>308</v>
      </c>
      <c r="B309" s="0" t="str">
        <f aca="false">IF(LEN('con precio'!E308)=8,'con precio'!E308,IF(LEN('con precio'!E308)&gt;=17,LEFT('con precio'!E308,8),""))</f>
        <v/>
      </c>
      <c r="C309" s="122" t="str">
        <f aca="false">IF(LEN('con precio'!E308)&gt;=17,RIGHT('con precio'!E308,8),"")</f>
        <v/>
      </c>
      <c r="D309" s="0" t="str">
        <f aca="false">IF('con precio'!F308="","",'con precio'!F308)</f>
        <v/>
      </c>
      <c r="E309" s="0" t="str">
        <f aca="false">IF('con precio'!B308="","",'con precio'!B308)</f>
        <v>La Ramada</v>
      </c>
      <c r="F309" s="1" t="s">
        <v>6355</v>
      </c>
      <c r="G309" s="0" t="n">
        <v>350</v>
      </c>
      <c r="H309" s="0" t="str">
        <f aca="false">IF('con precio'!D308="Flete","FLE",IF('con precio'!D308="Normal","NOR",IF('con precio'!D308="RRPP","RRP",IF('con precio'!D308="FB Ads","FBA",IF('con precio'!D308="Google Ads","GOA",IF('con precio'!D308="Combo","COM",IF('con precio'!D308="Market Place","MKP", "OTR")))))))</f>
        <v>NOR</v>
      </c>
      <c r="I309" s="0" t="str">
        <f aca="false">LEFT('con precio'!M308,10)</f>
        <v>-17.794601</v>
      </c>
      <c r="J309" s="122" t="str">
        <f aca="false">RIGHT('con precio'!M308,10)</f>
        <v>-63.193514</v>
      </c>
      <c r="K309" s="0" t="s">
        <v>7429</v>
      </c>
      <c r="L309" s="175" t="n">
        <f aca="false">'con precio'!A308+'con precio'!K308</f>
        <v>44035.7881944444</v>
      </c>
      <c r="N309" s="174"/>
      <c r="O309" s="167"/>
    </row>
    <row r="310" customFormat="false" ht="13.8" hidden="false" customHeight="false" outlineLevel="0" collapsed="false">
      <c r="A310" s="0" t="n">
        <f aca="false">+A309+1</f>
        <v>309</v>
      </c>
      <c r="B310" s="0" t="str">
        <f aca="false">IF(LEN('con precio'!E309)=8,'con precio'!E309,IF(LEN('con precio'!E309)&gt;=17,LEFT('con precio'!E309,8),""))</f>
        <v/>
      </c>
      <c r="C310" s="122" t="str">
        <f aca="false">IF(LEN('con precio'!E309)&gt;=17,RIGHT('con precio'!E309,8),"")</f>
        <v/>
      </c>
      <c r="D310" s="0" t="str">
        <f aca="false">IF('con precio'!F309="","",'con precio'!F309)</f>
        <v/>
      </c>
      <c r="E310" s="0" t="str">
        <f aca="false">IF('con precio'!B309="","",'con precio'!B309)</f>
        <v>Guapilo Junin</v>
      </c>
      <c r="F310" s="1" t="s">
        <v>6356</v>
      </c>
      <c r="G310" s="0" t="n">
        <v>300</v>
      </c>
      <c r="H310" s="0" t="str">
        <f aca="false">IF('con precio'!D309="Flete","FLE",IF('con precio'!D309="Normal","NOR",IF('con precio'!D309="RRPP","RRP",IF('con precio'!D309="FB Ads","FBA",IF('con precio'!D309="Google Ads","GOA",IF('con precio'!D309="Combo","COM",IF('con precio'!D309="Market Place","MKP", "OTR")))))))</f>
        <v>FLE</v>
      </c>
      <c r="I310" s="0" t="str">
        <f aca="false">LEFT('con precio'!M309,10)</f>
        <v>-17.788167</v>
      </c>
      <c r="J310" s="122" t="str">
        <f aca="false">RIGHT('con precio'!M309,10)</f>
        <v>-63.099780</v>
      </c>
      <c r="K310" s="0" t="s">
        <v>7429</v>
      </c>
      <c r="L310" s="175" t="n">
        <f aca="false">'con precio'!A309+'con precio'!K309</f>
        <v>44036.4895833333</v>
      </c>
      <c r="N310" s="174"/>
      <c r="O310" s="167"/>
    </row>
    <row r="311" customFormat="false" ht="13.8" hidden="false" customHeight="false" outlineLevel="0" collapsed="false">
      <c r="A311" s="0" t="n">
        <f aca="false">+A310+1</f>
        <v>310</v>
      </c>
      <c r="B311" s="0" t="str">
        <f aca="false">IF(LEN('con precio'!E310)=8,'con precio'!E310,IF(LEN('con precio'!E310)&gt;=17,LEFT('con precio'!E310,8),""))</f>
        <v/>
      </c>
      <c r="C311" s="122" t="str">
        <f aca="false">IF(LEN('con precio'!E310)&gt;=17,RIGHT('con precio'!E310,8),"")</f>
        <v/>
      </c>
      <c r="D311" s="0" t="str">
        <f aca="false">IF('con precio'!F310="","",'con precio'!F310)</f>
        <v/>
      </c>
      <c r="E311" s="0" t="str">
        <f aca="false">IF('con precio'!B310="","",'con precio'!B310)</f>
        <v>Virgen de Luján</v>
      </c>
      <c r="F311" s="1" t="s">
        <v>6357</v>
      </c>
      <c r="G311" s="0" t="n">
        <v>300</v>
      </c>
      <c r="H311" s="0" t="str">
        <f aca="false">IF('con precio'!D310="Flete","FLE",IF('con precio'!D310="Normal","NOR",IF('con precio'!D310="RRPP","RRP",IF('con precio'!D310="FB Ads","FBA",IF('con precio'!D310="Google Ads","GOA",IF('con precio'!D310="Combo","COM",IF('con precio'!D310="Market Place","MKP", "OTR")))))))</f>
        <v>NOR</v>
      </c>
      <c r="I311" s="0" t="str">
        <f aca="false">LEFT('con precio'!M310,10)</f>
        <v>-17.757067</v>
      </c>
      <c r="J311" s="122" t="str">
        <f aca="false">RIGHT('con precio'!M310,10)</f>
        <v>-63.126181</v>
      </c>
      <c r="K311" s="0" t="s">
        <v>7429</v>
      </c>
      <c r="L311" s="175" t="n">
        <f aca="false">'con precio'!A310+'con precio'!K310</f>
        <v>44036.4243055556</v>
      </c>
      <c r="N311" s="174"/>
      <c r="O311" s="167"/>
    </row>
    <row r="312" customFormat="false" ht="13.8" hidden="false" customHeight="false" outlineLevel="0" collapsed="false">
      <c r="A312" s="0" t="n">
        <f aca="false">+A311+1</f>
        <v>311</v>
      </c>
      <c r="B312" s="0" t="str">
        <f aca="false">IF(LEN('con precio'!E311)=8,'con precio'!E311,IF(LEN('con precio'!E311)&gt;=17,LEFT('con precio'!E311,8),""))</f>
        <v/>
      </c>
      <c r="C312" s="122" t="str">
        <f aca="false">IF(LEN('con precio'!E311)&gt;=17,RIGHT('con precio'!E311,8),"")</f>
        <v/>
      </c>
      <c r="D312" s="0" t="str">
        <f aca="false">IF('con precio'!F311="","",'con precio'!F311)</f>
        <v/>
      </c>
      <c r="E312" s="0" t="str">
        <f aca="false">IF('con precio'!B311="","",'con precio'!B311)</f>
        <v>Urb. Plaza Mayor. El Balcón</v>
      </c>
      <c r="F312" s="1" t="s">
        <v>6195</v>
      </c>
      <c r="G312" s="0" t="n">
        <v>400</v>
      </c>
      <c r="H312" s="0" t="str">
        <f aca="false">IF('con precio'!D311="Flete","FLE",IF('con precio'!D311="Normal","NOR",IF('con precio'!D311="RRPP","RRP",IF('con precio'!D311="FB Ads","FBA",IF('con precio'!D311="Google Ads","GOA",IF('con precio'!D311="Combo","COM",IF('con precio'!D311="Market Place","MKP", "OTR")))))))</f>
        <v>NOR</v>
      </c>
      <c r="I312" s="0" t="str">
        <f aca="false">LEFT('con precio'!M311,10)</f>
        <v>-17.860267</v>
      </c>
      <c r="J312" s="122" t="str">
        <f aca="false">RIGHT('con precio'!M311,10)</f>
        <v>-63.249151</v>
      </c>
      <c r="K312" s="0" t="s">
        <v>7429</v>
      </c>
      <c r="L312" s="175" t="n">
        <f aca="false">'con precio'!A311+'con precio'!K311</f>
        <v>44036.5451388889</v>
      </c>
      <c r="N312" s="174"/>
      <c r="O312" s="167"/>
    </row>
    <row r="313" customFormat="false" ht="13.8" hidden="false" customHeight="false" outlineLevel="0" collapsed="false">
      <c r="A313" s="0" t="n">
        <f aca="false">+A312+1</f>
        <v>312</v>
      </c>
      <c r="B313" s="0" t="str">
        <f aca="false">IF(LEN('con precio'!E312)=8,'con precio'!E312,IF(LEN('con precio'!E312)&gt;=17,LEFT('con precio'!E312,8),""))</f>
        <v/>
      </c>
      <c r="C313" s="122" t="str">
        <f aca="false">IF(LEN('con precio'!E312)&gt;=17,RIGHT('con precio'!E312,8),"")</f>
        <v/>
      </c>
      <c r="D313" s="0" t="str">
        <f aca="false">IF('con precio'!F312="","",'con precio'!F312)</f>
        <v>Clínica Medicmel</v>
      </c>
      <c r="E313" s="0" t="str">
        <f aca="false">IF('con precio'!B312="","",'con precio'!B312)</f>
        <v>Clínica Medicmel</v>
      </c>
      <c r="F313" s="1" t="s">
        <v>6107</v>
      </c>
      <c r="G313" s="0" t="n">
        <v>400</v>
      </c>
      <c r="H313" s="0" t="str">
        <f aca="false">IF('con precio'!D312="Flete","FLE",IF('con precio'!D312="Normal","NOR",IF('con precio'!D312="RRPP","RRP",IF('con precio'!D312="FB Ads","FBA",IF('con precio'!D312="Google Ads","GOA",IF('con precio'!D312="Combo","COM",IF('con precio'!D312="Market Place","MKP", "OTR")))))))</f>
        <v>NOR</v>
      </c>
      <c r="I313" s="0" t="str">
        <f aca="false">LEFT('con precio'!M312,10)</f>
        <v>-17.849168</v>
      </c>
      <c r="J313" s="122" t="str">
        <f aca="false">RIGHT('con precio'!M312,10)</f>
        <v>-63.251404</v>
      </c>
      <c r="K313" s="0" t="s">
        <v>7429</v>
      </c>
      <c r="L313" s="175" t="n">
        <f aca="false">'con precio'!A312+'con precio'!K312</f>
        <v>44036.5951388889</v>
      </c>
      <c r="N313" s="174"/>
      <c r="O313" s="167"/>
    </row>
    <row r="314" customFormat="false" ht="13.8" hidden="false" customHeight="false" outlineLevel="0" collapsed="false">
      <c r="A314" s="0" t="n">
        <f aca="false">+A313+1</f>
        <v>313</v>
      </c>
      <c r="B314" s="0" t="str">
        <f aca="false">IF(LEN('con precio'!E313)=8,'con precio'!E313,IF(LEN('con precio'!E313)&gt;=17,LEFT('con precio'!E313,8),""))</f>
        <v/>
      </c>
      <c r="C314" s="122" t="str">
        <f aca="false">IF(LEN('con precio'!E313)&gt;=17,RIGHT('con precio'!E313,8),"")</f>
        <v/>
      </c>
      <c r="D314" s="0" t="str">
        <f aca="false">IF('con precio'!F313="","",'con precio'!F313)</f>
        <v/>
      </c>
      <c r="E314" s="0" t="str">
        <f aca="false">IF('con precio'!B313="","",'con precio'!B313)</f>
        <v>Urb. Juan Pablo II</v>
      </c>
      <c r="F314" s="1" t="s">
        <v>6358</v>
      </c>
      <c r="G314" s="0" t="n">
        <v>380</v>
      </c>
      <c r="H314" s="0" t="str">
        <f aca="false">IF('con precio'!D313="Flete","FLE",IF('con precio'!D313="Normal","NOR",IF('con precio'!D313="RRPP","RRP",IF('con precio'!D313="FB Ads","FBA",IF('con precio'!D313="Google Ads","GOA",IF('con precio'!D313="Combo","COM",IF('con precio'!D313="Market Place","MKP", "OTR")))))))</f>
        <v>NOR</v>
      </c>
      <c r="I314" s="0" t="str">
        <f aca="false">LEFT('con precio'!M313,10)</f>
        <v>-17.593561</v>
      </c>
      <c r="J314" s="122" t="str">
        <f aca="false">RIGHT('con precio'!M313,10)</f>
        <v>-63.152574</v>
      </c>
      <c r="K314" s="0" t="s">
        <v>7429</v>
      </c>
      <c r="L314" s="175" t="n">
        <f aca="false">'con precio'!A313+'con precio'!K313</f>
        <v>44039.3930555556</v>
      </c>
      <c r="N314" s="174"/>
      <c r="O314" s="167"/>
    </row>
    <row r="315" customFormat="false" ht="13.8" hidden="false" customHeight="false" outlineLevel="0" collapsed="false">
      <c r="A315" s="0" t="n">
        <f aca="false">+A314+1</f>
        <v>314</v>
      </c>
      <c r="B315" s="0" t="str">
        <f aca="false">IF(LEN('con precio'!E314)=8,'con precio'!E314,IF(LEN('con precio'!E314)&gt;=17,LEFT('con precio'!E314,8),""))</f>
        <v/>
      </c>
      <c r="C315" s="122" t="str">
        <f aca="false">IF(LEN('con precio'!E314)&gt;=17,RIGHT('con precio'!E314,8),"")</f>
        <v/>
      </c>
      <c r="D315" s="0" t="str">
        <f aca="false">IF('con precio'!F314="","",'con precio'!F314)</f>
        <v/>
      </c>
      <c r="E315" s="0" t="str">
        <f aca="false">IF('con precio'!B314="","",'con precio'!B314)</f>
        <v>Cotoca</v>
      </c>
      <c r="F315" s="1" t="s">
        <v>6359</v>
      </c>
      <c r="G315" s="0" t="n">
        <v>350</v>
      </c>
      <c r="H315" s="0" t="str">
        <f aca="false">IF('con precio'!D314="Flete","FLE",IF('con precio'!D314="Normal","NOR",IF('con precio'!D314="RRPP","RRP",IF('con precio'!D314="FB Ads","FBA",IF('con precio'!D314="Google Ads","GOA",IF('con precio'!D314="Combo","COM",IF('con precio'!D314="Market Place","MKP", "OTR")))))))</f>
        <v>NOR</v>
      </c>
      <c r="I315" s="0" t="str">
        <f aca="false">LEFT('con precio'!M314,10)</f>
        <v>-17.793794</v>
      </c>
      <c r="J315" s="122" t="str">
        <f aca="false">RIGHT('con precio'!M314,10)</f>
        <v>-63.044779</v>
      </c>
      <c r="K315" s="0" t="s">
        <v>7429</v>
      </c>
      <c r="L315" s="175" t="n">
        <f aca="false">'con precio'!A314+'con precio'!K314</f>
        <v>44039.4680555556</v>
      </c>
      <c r="N315" s="174"/>
      <c r="O315" s="167"/>
    </row>
    <row r="316" customFormat="false" ht="13.8" hidden="false" customHeight="false" outlineLevel="0" collapsed="false">
      <c r="A316" s="0" t="n">
        <f aca="false">+A315+1</f>
        <v>315</v>
      </c>
      <c r="B316" s="0" t="str">
        <f aca="false">IF(LEN('con precio'!E315)=8,'con precio'!E315,IF(LEN('con precio'!E315)&gt;=17,LEFT('con precio'!E315,8),""))</f>
        <v/>
      </c>
      <c r="C316" s="122" t="str">
        <f aca="false">IF(LEN('con precio'!E315)&gt;=17,RIGHT('con precio'!E315,8),"")</f>
        <v/>
      </c>
      <c r="D316" s="0" t="str">
        <f aca="false">IF('con precio'!F315="","",'con precio'!F315)</f>
        <v>Clínica Medicmel</v>
      </c>
      <c r="E316" s="0" t="str">
        <f aca="false">IF('con precio'!B315="","",'con precio'!B315)</f>
        <v>Clínica Medicmel</v>
      </c>
      <c r="F316" s="1" t="s">
        <v>6107</v>
      </c>
      <c r="G316" s="0" t="n">
        <v>400</v>
      </c>
      <c r="H316" s="0" t="str">
        <f aca="false">IF('con precio'!D315="Flete","FLE",IF('con precio'!D315="Normal","NOR",IF('con precio'!D315="RRPP","RRP",IF('con precio'!D315="FB Ads","FBA",IF('con precio'!D315="Google Ads","GOA",IF('con precio'!D315="Combo","COM",IF('con precio'!D315="Market Place","MKP", "OTR")))))))</f>
        <v>NOR</v>
      </c>
      <c r="I316" s="0" t="str">
        <f aca="false">LEFT('con precio'!M315,10)</f>
        <v>-17.849168</v>
      </c>
      <c r="J316" s="122" t="str">
        <f aca="false">RIGHT('con precio'!M315,10)</f>
        <v>-63.251404</v>
      </c>
      <c r="K316" s="0" t="s">
        <v>7429</v>
      </c>
      <c r="L316" s="175" t="n">
        <f aca="false">'con precio'!A315+'con precio'!K315</f>
        <v>44039.6694444444</v>
      </c>
      <c r="N316" s="174"/>
      <c r="O316" s="167"/>
    </row>
    <row r="317" customFormat="false" ht="13.8" hidden="false" customHeight="false" outlineLevel="0" collapsed="false">
      <c r="A317" s="0" t="n">
        <f aca="false">+A316+1</f>
        <v>316</v>
      </c>
      <c r="B317" s="0" t="str">
        <f aca="false">IF(LEN('con precio'!E316)=8,'con precio'!E316,IF(LEN('con precio'!E316)&gt;=17,LEFT('con precio'!E316,8),""))</f>
        <v/>
      </c>
      <c r="C317" s="122" t="str">
        <f aca="false">IF(LEN('con precio'!E316)&gt;=17,RIGHT('con precio'!E316,8),"")</f>
        <v/>
      </c>
      <c r="D317" s="0" t="str">
        <f aca="false">IF('con precio'!F316="","",'con precio'!F316)</f>
        <v/>
      </c>
      <c r="E317" s="0" t="str">
        <f aca="false">IF('con precio'!B316="","",'con precio'!B316)</f>
        <v>Nueva Ramada</v>
      </c>
      <c r="F317" s="1" t="s">
        <v>6360</v>
      </c>
      <c r="G317" s="0" t="n">
        <v>350</v>
      </c>
      <c r="H317" s="0" t="str">
        <f aca="false">IF('con precio'!D316="Flete","FLE",IF('con precio'!D316="Normal","NOR",IF('con precio'!D316="RRPP","RRP",IF('con precio'!D316="FB Ads","FBA",IF('con precio'!D316="Google Ads","GOA",IF('con precio'!D316="Combo","COM",IF('con precio'!D316="Market Place","MKP", "OTR")))))))</f>
        <v>NOR</v>
      </c>
      <c r="I317" s="0" t="str">
        <f aca="false">LEFT('con precio'!M316,10)</f>
        <v>-17.832254</v>
      </c>
      <c r="J317" s="122" t="str">
        <f aca="false">RIGHT('con precio'!M316,10)</f>
        <v>-63.214835</v>
      </c>
      <c r="K317" s="0" t="s">
        <v>7429</v>
      </c>
      <c r="L317" s="175" t="n">
        <f aca="false">'con precio'!A316+'con precio'!K316</f>
        <v>44040.7118055556</v>
      </c>
      <c r="N317" s="174"/>
      <c r="O317" s="167"/>
    </row>
    <row r="318" customFormat="false" ht="13.8" hidden="false" customHeight="false" outlineLevel="0" collapsed="false">
      <c r="A318" s="0" t="n">
        <f aca="false">+A317+1</f>
        <v>317</v>
      </c>
      <c r="B318" s="0" t="str">
        <f aca="false">IF(LEN('con precio'!E317)=8,'con precio'!E317,IF(LEN('con precio'!E317)&gt;=17,LEFT('con precio'!E317,8),""))</f>
        <v/>
      </c>
      <c r="C318" s="122" t="str">
        <f aca="false">IF(LEN('con precio'!E317)&gt;=17,RIGHT('con precio'!E317,8),"")</f>
        <v/>
      </c>
      <c r="D318" s="0" t="str">
        <f aca="false">IF('con precio'!F317="","",'con precio'!F317)</f>
        <v/>
      </c>
      <c r="E318" s="0" t="str">
        <f aca="false">IF('con precio'!B317="","",'con precio'!B317)</f>
        <v>Santos Dumont</v>
      </c>
      <c r="F318" s="1" t="s">
        <v>6361</v>
      </c>
      <c r="G318" s="0" t="n">
        <v>400</v>
      </c>
      <c r="H318" s="0" t="str">
        <f aca="false">IF('con precio'!D317="Flete","FLE",IF('con precio'!D317="Normal","NOR",IF('con precio'!D317="RRPP","RRP",IF('con precio'!D317="FB Ads","FBA",IF('con precio'!D317="Google Ads","GOA",IF('con precio'!D317="Combo","COM",IF('con precio'!D317="Market Place","MKP", "OTR")))))))</f>
        <v>NOR</v>
      </c>
      <c r="I318" s="0" t="str">
        <f aca="false">LEFT('con precio'!M317,10)</f>
        <v>-17.863440</v>
      </c>
      <c r="J318" s="122" t="str">
        <f aca="false">RIGHT('con precio'!M317,10)</f>
        <v>-63.193813</v>
      </c>
      <c r="K318" s="0" t="s">
        <v>7429</v>
      </c>
      <c r="L318" s="175" t="n">
        <f aca="false">'con precio'!A317+'con precio'!K317</f>
        <v>44040.7395833333</v>
      </c>
      <c r="N318" s="174"/>
      <c r="O318" s="167"/>
    </row>
    <row r="319" customFormat="false" ht="13.8" hidden="false" customHeight="false" outlineLevel="0" collapsed="false">
      <c r="A319" s="0" t="n">
        <f aca="false">+A318+1</f>
        <v>318</v>
      </c>
      <c r="B319" s="0" t="str">
        <f aca="false">IF(LEN('con precio'!E318)=8,'con precio'!E318,IF(LEN('con precio'!E318)&gt;=17,LEFT('con precio'!E318,8),""))</f>
        <v>78197435</v>
      </c>
      <c r="C319" s="122" t="str">
        <f aca="false">IF(LEN('con precio'!E318)&gt;=17,RIGHT('con precio'!E318,8),"")</f>
        <v/>
      </c>
      <c r="D319" s="0" t="str">
        <f aca="false">IF('con precio'!F318="","",'con precio'!F318)</f>
        <v>Sandro</v>
      </c>
      <c r="E319" s="0" t="str">
        <f aca="false">IF('con precio'!B318="","",'con precio'!B318)</f>
        <v>Sandro. Canal Guapilo</v>
      </c>
      <c r="F319" s="1" t="s">
        <v>6362</v>
      </c>
      <c r="G319" s="0" t="n">
        <v>250</v>
      </c>
      <c r="H319" s="0" t="str">
        <f aca="false">IF('con precio'!D318="Flete","FLE",IF('con precio'!D318="Normal","NOR",IF('con precio'!D318="RRPP","RRP",IF('con precio'!D318="FB Ads","FBA",IF('con precio'!D318="Google Ads","GOA",IF('con precio'!D318="Combo","COM",IF('con precio'!D318="Market Place","MKP", "OTR")))))))</f>
        <v>GOA</v>
      </c>
      <c r="I319" s="0" t="str">
        <f aca="false">LEFT('con precio'!M318,10)</f>
        <v>-17.783519</v>
      </c>
      <c r="J319" s="122" t="str">
        <f aca="false">RIGHT('con precio'!M318,10)</f>
        <v>-63.119632</v>
      </c>
      <c r="K319" s="0" t="s">
        <v>7429</v>
      </c>
      <c r="L319" s="175" t="n">
        <f aca="false">'con precio'!A318+'con precio'!K318</f>
        <v>44041.7347222222</v>
      </c>
      <c r="N319" s="174"/>
      <c r="O319" s="167"/>
    </row>
    <row r="320" customFormat="false" ht="13.8" hidden="false" customHeight="false" outlineLevel="0" collapsed="false">
      <c r="A320" s="0" t="n">
        <f aca="false">+A319+1</f>
        <v>319</v>
      </c>
      <c r="B320" s="0" t="str">
        <f aca="false">IF(LEN('con precio'!E319)=8,'con precio'!E319,IF(LEN('con precio'!E319)&gt;=17,LEFT('con precio'!E319,8),""))</f>
        <v>78407786</v>
      </c>
      <c r="C320" s="122" t="str">
        <f aca="false">IF(LEN('con precio'!E319)&gt;=17,RIGHT('con precio'!E319,8),"")</f>
        <v/>
      </c>
      <c r="D320" s="0" t="str">
        <f aca="false">IF('con precio'!F319="","",'con precio'!F319)</f>
        <v>Rodolfo Gutierrez</v>
      </c>
      <c r="E320" s="0" t="str">
        <f aca="false">IF('con precio'!B319="","",'con precio'!B319)</f>
        <v>Rodolfo Gutierrez. Santos Dumont</v>
      </c>
      <c r="F320" s="1" t="s">
        <v>6363</v>
      </c>
      <c r="G320" s="0" t="n">
        <v>420</v>
      </c>
      <c r="H320" s="0" t="str">
        <f aca="false">IF('con precio'!D319="Flete","FLE",IF('con precio'!D319="Normal","NOR",IF('con precio'!D319="RRPP","RRP",IF('con precio'!D319="FB Ads","FBA",IF('con precio'!D319="Google Ads","GOA",IF('con precio'!D319="Combo","COM",IF('con precio'!D319="Market Place","MKP", "OTR")))))))</f>
        <v>GOA</v>
      </c>
      <c r="I320" s="0" t="str">
        <f aca="false">LEFT('con precio'!M319,10)</f>
        <v>-17.864195</v>
      </c>
      <c r="J320" s="122" t="str">
        <f aca="false">RIGHT('con precio'!M319,10)</f>
        <v>-63.192264</v>
      </c>
      <c r="K320" s="0" t="s">
        <v>7429</v>
      </c>
      <c r="L320" s="175" t="n">
        <f aca="false">'con precio'!A319+'con precio'!K319</f>
        <v>44041.8145833333</v>
      </c>
      <c r="N320" s="174"/>
      <c r="O320" s="167"/>
    </row>
    <row r="321" customFormat="false" ht="13.8" hidden="false" customHeight="false" outlineLevel="0" collapsed="false">
      <c r="A321" s="0" t="n">
        <f aca="false">+A320+1</f>
        <v>320</v>
      </c>
      <c r="B321" s="0" t="str">
        <f aca="false">IF(LEN('con precio'!E320)=8,'con precio'!E320,IF(LEN('con precio'!E320)&gt;=17,LEFT('con precio'!E320,8),""))</f>
        <v/>
      </c>
      <c r="C321" s="122" t="str">
        <f aca="false">IF(LEN('con precio'!E320)&gt;=17,RIGHT('con precio'!E320,8),"")</f>
        <v/>
      </c>
      <c r="D321" s="0" t="str">
        <f aca="false">IF('con precio'!F320="","",'con precio'!F320)</f>
        <v/>
      </c>
      <c r="E321" s="0" t="str">
        <f aca="false">IF('con precio'!B320="","",'con precio'!B320)</f>
        <v>Norte</v>
      </c>
      <c r="F321" s="1" t="s">
        <v>6364</v>
      </c>
      <c r="G321" s="0" t="n">
        <v>350</v>
      </c>
      <c r="H321" s="0" t="str">
        <f aca="false">IF('con precio'!D320="Flete","FLE",IF('con precio'!D320="Normal","NOR",IF('con precio'!D320="RRPP","RRP",IF('con precio'!D320="FB Ads","FBA",IF('con precio'!D320="Google Ads","GOA",IF('con precio'!D320="Combo","COM",IF('con precio'!D320="Market Place","MKP", "OTR")))))))</f>
        <v>NOR</v>
      </c>
      <c r="I321" s="0" t="str">
        <f aca="false">LEFT('con precio'!M320,10)</f>
        <v>-17.693568</v>
      </c>
      <c r="J321" s="122" t="str">
        <f aca="false">RIGHT('con precio'!M320,10)</f>
        <v>-63.135179</v>
      </c>
      <c r="K321" s="0" t="s">
        <v>7429</v>
      </c>
      <c r="L321" s="175" t="n">
        <f aca="false">'con precio'!A320+'con precio'!K320</f>
        <v>44041.6340277778</v>
      </c>
      <c r="N321" s="174"/>
      <c r="O321" s="167"/>
    </row>
    <row r="322" customFormat="false" ht="13.8" hidden="false" customHeight="false" outlineLevel="0" collapsed="false">
      <c r="A322" s="0" t="n">
        <f aca="false">+A321+1</f>
        <v>321</v>
      </c>
      <c r="B322" s="0" t="str">
        <f aca="false">IF(LEN('con precio'!E321)=8,'con precio'!E321,IF(LEN('con precio'!E321)&gt;=17,LEFT('con precio'!E321,8),""))</f>
        <v/>
      </c>
      <c r="C322" s="122" t="str">
        <f aca="false">IF(LEN('con precio'!E321)&gt;=17,RIGHT('con precio'!E321,8),"")</f>
        <v/>
      </c>
      <c r="D322" s="0" t="str">
        <f aca="false">IF('con precio'!F321="","",'con precio'!F321)</f>
        <v/>
      </c>
      <c r="E322" s="0" t="str">
        <f aca="false">IF('con precio'!B321="","",'con precio'!B321)</f>
        <v>Urbanización Cotoca. Ave Camino Montecristo</v>
      </c>
      <c r="F322" s="1" t="s">
        <v>6365</v>
      </c>
      <c r="G322" s="0" t="n">
        <v>300</v>
      </c>
      <c r="H322" s="0" t="str">
        <f aca="false">IF('con precio'!D321="Flete","FLE",IF('con precio'!D321="Normal","NOR",IF('con precio'!D321="RRPP","RRP",IF('con precio'!D321="FB Ads","FBA",IF('con precio'!D321="Google Ads","GOA",IF('con precio'!D321="Combo","COM",IF('con precio'!D321="Market Place","MKP", "OTR")))))))</f>
        <v>FLE</v>
      </c>
      <c r="I322" s="0" t="str">
        <f aca="false">LEFT('con precio'!M321,10)</f>
        <v>-17.754146</v>
      </c>
      <c r="J322" s="122" t="str">
        <f aca="false">RIGHT('con precio'!M321,10)</f>
        <v>-63.097574</v>
      </c>
      <c r="K322" s="0" t="s">
        <v>7429</v>
      </c>
      <c r="L322" s="175" t="n">
        <f aca="false">'con precio'!A321+'con precio'!K321</f>
        <v>44042.56875</v>
      </c>
      <c r="N322" s="174"/>
      <c r="O322" s="167"/>
    </row>
    <row r="323" customFormat="false" ht="13.8" hidden="false" customHeight="false" outlineLevel="0" collapsed="false">
      <c r="A323" s="0" t="n">
        <f aca="false">+A322+1</f>
        <v>322</v>
      </c>
      <c r="B323" s="0" t="str">
        <f aca="false">IF(LEN('con precio'!E322)=8,'con precio'!E322,IF(LEN('con precio'!E322)&gt;=17,LEFT('con precio'!E322,8),""))</f>
        <v>33444443</v>
      </c>
      <c r="C323" s="122" t="str">
        <f aca="false">IF(LEN('con precio'!E322)&gt;=17,RIGHT('con precio'!E322,8),"")</f>
        <v/>
      </c>
      <c r="D323" s="0" t="str">
        <f aca="false">IF('con precio'!F322="","",'con precio'!F322)</f>
        <v>Puerto Esmeralda</v>
      </c>
      <c r="E323" s="0" t="str">
        <f aca="false">IF('con precio'!B322="","",'con precio'!B322)</f>
        <v>Puerto Esmeralda - 71621371 Medina/71337042 Ing. Marlory</v>
      </c>
      <c r="F323" s="1" t="s">
        <v>6366</v>
      </c>
      <c r="G323" s="0" t="n">
        <v>880</v>
      </c>
      <c r="H323" s="0" t="str">
        <f aca="false">IF('con precio'!D322="Flete","FLE",IF('con precio'!D322="Normal","NOR",IF('con precio'!D322="RRPP","RRP",IF('con precio'!D322="FB Ads","FBA",IF('con precio'!D322="Google Ads","GOA",IF('con precio'!D322="Combo","COM",IF('con precio'!D322="Market Place","MKP", "OTR")))))))</f>
        <v>GOA</v>
      </c>
      <c r="I323" s="0" t="str">
        <f aca="false">LEFT('con precio'!M322,10)</f>
        <v>-17.654627</v>
      </c>
      <c r="J323" s="122" t="str">
        <f aca="false">RIGHT('con precio'!M322,10)</f>
        <v>-63.291091</v>
      </c>
      <c r="K323" s="0" t="s">
        <v>7429</v>
      </c>
      <c r="L323" s="175" t="n">
        <f aca="false">'con precio'!A322+'con precio'!K322</f>
        <v>44042.2909722222</v>
      </c>
      <c r="N323" s="174"/>
      <c r="O323" s="167"/>
    </row>
    <row r="324" customFormat="false" ht="13.8" hidden="false" customHeight="false" outlineLevel="0" collapsed="false">
      <c r="A324" s="0" t="n">
        <f aca="false">+A323+1</f>
        <v>323</v>
      </c>
      <c r="B324" s="0" t="str">
        <f aca="false">IF(LEN('con precio'!E323)=8,'con precio'!E323,IF(LEN('con precio'!E323)&gt;=17,LEFT('con precio'!E323,8),""))</f>
        <v>33444443</v>
      </c>
      <c r="C324" s="122" t="str">
        <f aca="false">IF(LEN('con precio'!E323)&gt;=17,RIGHT('con precio'!E323,8),"")</f>
        <v/>
      </c>
      <c r="D324" s="0" t="str">
        <f aca="false">IF('con precio'!F323="","",'con precio'!F323)</f>
        <v>Puerto Esmeralda</v>
      </c>
      <c r="E324" s="0" t="str">
        <f aca="false">IF('con precio'!B323="","",'con precio'!B323)</f>
        <v>Maestranza de GyC SRL</v>
      </c>
      <c r="F324" s="1" t="s">
        <v>6366</v>
      </c>
      <c r="G324" s="0" t="n">
        <v>0</v>
      </c>
      <c r="H324" s="0" t="str">
        <f aca="false">IF('con precio'!D323="Flete","FLE",IF('con precio'!D323="Normal","NOR",IF('con precio'!D323="RRPP","RRP",IF('con precio'!D323="FB Ads","FBA",IF('con precio'!D323="Google Ads","GOA",IF('con precio'!D323="Combo","COM",IF('con precio'!D323="Market Place","MKP", "OTR")))))))</f>
        <v>GOA</v>
      </c>
      <c r="I324" s="0" t="str">
        <f aca="false">LEFT('con precio'!M323,10)</f>
        <v>-17.672309</v>
      </c>
      <c r="J324" s="122" t="str">
        <f aca="false">RIGHT('con precio'!M323,10)</f>
        <v>-63.287374</v>
      </c>
      <c r="K324" s="0" t="s">
        <v>7429</v>
      </c>
      <c r="L324" s="175" t="n">
        <f aca="false">'con precio'!A323+'con precio'!K323</f>
        <v>44042.34375</v>
      </c>
      <c r="N324" s="174"/>
      <c r="O324" s="167"/>
    </row>
    <row r="325" customFormat="false" ht="13.8" hidden="false" customHeight="false" outlineLevel="0" collapsed="false">
      <c r="A325" s="0" t="n">
        <f aca="false">+A324+1</f>
        <v>324</v>
      </c>
      <c r="B325" s="0" t="str">
        <f aca="false">IF(LEN('con precio'!E324)=8,'con precio'!E324,IF(LEN('con precio'!E324)&gt;=17,LEFT('con precio'!E324,8),""))</f>
        <v/>
      </c>
      <c r="C325" s="122" t="str">
        <f aca="false">IF(LEN('con precio'!E324)&gt;=17,RIGHT('con precio'!E324,8),"")</f>
        <v/>
      </c>
      <c r="D325" s="0" t="str">
        <f aca="false">IF('con precio'!F324="","",'con precio'!F324)</f>
        <v>Clínica Medicmel</v>
      </c>
      <c r="E325" s="0" t="str">
        <f aca="false">IF('con precio'!B324="","",'con precio'!B324)</f>
        <v>Clínica Medicmel</v>
      </c>
      <c r="F325" s="1" t="s">
        <v>6107</v>
      </c>
      <c r="G325" s="0" t="n">
        <v>400</v>
      </c>
      <c r="H325" s="0" t="str">
        <f aca="false">IF('con precio'!D324="Flete","FLE",IF('con precio'!D324="Normal","NOR",IF('con precio'!D324="RRPP","RRP",IF('con precio'!D324="FB Ads","FBA",IF('con precio'!D324="Google Ads","GOA",IF('con precio'!D324="Combo","COM",IF('con precio'!D324="Market Place","MKP", "OTR")))))))</f>
        <v>NOR</v>
      </c>
      <c r="I325" s="0" t="str">
        <f aca="false">LEFT('con precio'!M324,10)</f>
        <v>-17.849168</v>
      </c>
      <c r="J325" s="122" t="str">
        <f aca="false">RIGHT('con precio'!M324,10)</f>
        <v>-63.251404</v>
      </c>
      <c r="K325" s="0" t="s">
        <v>7429</v>
      </c>
      <c r="L325" s="175" t="n">
        <f aca="false">'con precio'!A324+'con precio'!K324</f>
        <v>44042.6506944444</v>
      </c>
      <c r="N325" s="174"/>
      <c r="O325" s="167"/>
    </row>
    <row r="326" customFormat="false" ht="13.8" hidden="false" customHeight="false" outlineLevel="0" collapsed="false">
      <c r="A326" s="0" t="n">
        <f aca="false">+A325+1</f>
        <v>325</v>
      </c>
      <c r="B326" s="0" t="str">
        <f aca="false">IF(LEN('con precio'!E325)=8,'con precio'!E325,IF(LEN('con precio'!E325)&gt;=17,LEFT('con precio'!E325,8),""))</f>
        <v>33444443</v>
      </c>
      <c r="C326" s="122" t="str">
        <f aca="false">IF(LEN('con precio'!E325)&gt;=17,RIGHT('con precio'!E325,8),"")</f>
        <v/>
      </c>
      <c r="D326" s="0" t="str">
        <f aca="false">IF('con precio'!F325="","",'con precio'!F325)</f>
        <v>Puerto Esmeralda</v>
      </c>
      <c r="E326" s="0" t="str">
        <f aca="false">IF('con precio'!B325="","",'con precio'!B325)</f>
        <v>Puerto Esmeralda - 71621371 Medina/71337042 Ing. Marlory</v>
      </c>
      <c r="F326" s="1" t="s">
        <v>6366</v>
      </c>
      <c r="G326" s="0" t="n">
        <v>800</v>
      </c>
      <c r="H326" s="0" t="str">
        <f aca="false">IF('con precio'!D325="Flete","FLE",IF('con precio'!D325="Normal","NOR",IF('con precio'!D325="RRPP","RRP",IF('con precio'!D325="FB Ads","FBA",IF('con precio'!D325="Google Ads","GOA",IF('con precio'!D325="Combo","COM",IF('con precio'!D325="Market Place","MKP", "OTR")))))))</f>
        <v>GOA</v>
      </c>
      <c r="I326" s="0" t="str">
        <f aca="false">LEFT('con precio'!M325,10)</f>
        <v>-17.672309</v>
      </c>
      <c r="J326" s="122" t="str">
        <f aca="false">RIGHT('con precio'!M325,10)</f>
        <v>-63.287374</v>
      </c>
      <c r="K326" s="0" t="s">
        <v>7429</v>
      </c>
      <c r="L326" s="175" t="n">
        <f aca="false">'con precio'!A325+'con precio'!K325</f>
        <v>44043.2916666667</v>
      </c>
      <c r="N326" s="174"/>
      <c r="O326" s="167"/>
    </row>
    <row r="327" customFormat="false" ht="13.8" hidden="false" customHeight="false" outlineLevel="0" collapsed="false">
      <c r="A327" s="0" t="n">
        <f aca="false">+A326+1</f>
        <v>326</v>
      </c>
      <c r="B327" s="0" t="str">
        <f aca="false">IF(LEN('con precio'!E326)=8,'con precio'!E326,IF(LEN('con precio'!E326)&gt;=17,LEFT('con precio'!E326,8),""))</f>
        <v>33444443</v>
      </c>
      <c r="C327" s="122" t="str">
        <f aca="false">IF(LEN('con precio'!E326)&gt;=17,RIGHT('con precio'!E326,8),"")</f>
        <v/>
      </c>
      <c r="D327" s="0" t="str">
        <f aca="false">IF('con precio'!F326="","",'con precio'!F326)</f>
        <v>Puerto Esmeralda</v>
      </c>
      <c r="E327" s="0" t="str">
        <f aca="false">IF('con precio'!B326="","",'con precio'!B326)</f>
        <v>Maestranza de GyC SRL</v>
      </c>
      <c r="F327" s="1" t="s">
        <v>6366</v>
      </c>
      <c r="G327" s="0" t="n">
        <v>0</v>
      </c>
      <c r="H327" s="0" t="str">
        <f aca="false">IF('con precio'!D326="Flete","FLE",IF('con precio'!D326="Normal","NOR",IF('con precio'!D326="RRPP","RRP",IF('con precio'!D326="FB Ads","FBA",IF('con precio'!D326="Google Ads","GOA",IF('con precio'!D326="Combo","COM",IF('con precio'!D326="Market Place","MKP", "OTR")))))))</f>
        <v>GOA</v>
      </c>
      <c r="I327" s="0" t="str">
        <f aca="false">LEFT('con precio'!M326,10)</f>
        <v>-17.663740</v>
      </c>
      <c r="J327" s="122" t="str">
        <f aca="false">RIGHT('con precio'!M326,10)</f>
        <v>-63.299073</v>
      </c>
      <c r="K327" s="0" t="s">
        <v>7429</v>
      </c>
      <c r="L327" s="175" t="n">
        <f aca="false">'con precio'!A326+'con precio'!K326</f>
        <v>44043.3319444444</v>
      </c>
      <c r="N327" s="174"/>
      <c r="O327" s="167"/>
    </row>
    <row r="328" customFormat="false" ht="13.8" hidden="false" customHeight="false" outlineLevel="0" collapsed="false">
      <c r="A328" s="0" t="n">
        <f aca="false">+A327+1</f>
        <v>327</v>
      </c>
      <c r="B328" s="0" t="str">
        <f aca="false">IF(LEN('con precio'!E327)=8,'con precio'!E327,IF(LEN('con precio'!E327)&gt;=17,LEFT('con precio'!E327,8),""))</f>
        <v/>
      </c>
      <c r="C328" s="122" t="str">
        <f aca="false">IF(LEN('con precio'!E327)&gt;=17,RIGHT('con precio'!E327,8),"")</f>
        <v/>
      </c>
      <c r="D328" s="0" t="str">
        <f aca="false">IF('con precio'!F327="","",'con precio'!F327)</f>
        <v/>
      </c>
      <c r="E328" s="0" t="str">
        <f aca="false">IF('con precio'!B327="","",'con precio'!B327)</f>
        <v>Barrio Tajibo/Amboró 2</v>
      </c>
      <c r="F328" s="1" t="s">
        <v>6367</v>
      </c>
      <c r="G328" s="0" t="n">
        <v>400</v>
      </c>
      <c r="H328" s="0" t="str">
        <f aca="false">IF('con precio'!D327="Flete","FLE",IF('con precio'!D327="Normal","NOR",IF('con precio'!D327="RRPP","RRP",IF('con precio'!D327="FB Ads","FBA",IF('con precio'!D327="Google Ads","GOA",IF('con precio'!D327="Combo","COM",IF('con precio'!D327="Market Place","MKP", "OTR")))))))</f>
        <v>NOR</v>
      </c>
      <c r="I328" s="0" t="str">
        <f aca="false">LEFT('con precio'!M327,10)</f>
        <v>-17.862796</v>
      </c>
      <c r="J328" s="122" t="str">
        <f aca="false">RIGHT('con precio'!M327,10)</f>
        <v>-63.143744</v>
      </c>
      <c r="K328" s="0" t="s">
        <v>7429</v>
      </c>
      <c r="L328" s="175" t="n">
        <f aca="false">'con precio'!A327+'con precio'!K327</f>
        <v>44043.4701388889</v>
      </c>
      <c r="N328" s="174"/>
      <c r="O328" s="167"/>
    </row>
    <row r="329" customFormat="false" ht="13.8" hidden="false" customHeight="false" outlineLevel="0" collapsed="false">
      <c r="A329" s="0" t="n">
        <f aca="false">+A328+1</f>
        <v>328</v>
      </c>
      <c r="B329" s="0" t="str">
        <f aca="false">IF(LEN('con precio'!E328)=8,'con precio'!E328,IF(LEN('con precio'!E328)&gt;=17,LEFT('con precio'!E328,8),""))</f>
        <v/>
      </c>
      <c r="C329" s="122" t="str">
        <f aca="false">IF(LEN('con precio'!E328)&gt;=17,RIGHT('con precio'!E328,8),"")</f>
        <v/>
      </c>
      <c r="D329" s="0" t="str">
        <f aca="false">IF('con precio'!F328="","",'con precio'!F328)</f>
        <v/>
      </c>
      <c r="E329" s="0" t="str">
        <f aca="false">IF('con precio'!B328="","",'con precio'!B328)</f>
        <v>Baños Victoria. La Campana. 8vo anillo y Radial 10</v>
      </c>
      <c r="F329" s="1" t="s">
        <v>6279</v>
      </c>
      <c r="G329" s="0" t="n">
        <v>400</v>
      </c>
      <c r="H329" s="0" t="str">
        <f aca="false">IF('con precio'!D328="Flete","FLE",IF('con precio'!D328="Normal","NOR",IF('con precio'!D328="RRPP","RRP",IF('con precio'!D328="FB Ads","FBA",IF('con precio'!D328="Google Ads","GOA",IF('con precio'!D328="Combo","COM",IF('con precio'!D328="Market Place","MKP", "OTR")))))))</f>
        <v>NOR</v>
      </c>
      <c r="I329" s="0" t="str">
        <f aca="false">LEFT('con precio'!M328,10)</f>
        <v>-17.815168</v>
      </c>
      <c r="J329" s="122" t="str">
        <f aca="false">RIGHT('con precio'!M328,10)</f>
        <v>-63.110144</v>
      </c>
      <c r="K329" s="0" t="s">
        <v>7429</v>
      </c>
      <c r="L329" s="175" t="n">
        <f aca="false">'con precio'!A328+'con precio'!K328</f>
        <v>44043.5756944444</v>
      </c>
      <c r="N329" s="174"/>
      <c r="O329" s="167"/>
    </row>
    <row r="330" customFormat="false" ht="13.8" hidden="false" customHeight="false" outlineLevel="0" collapsed="false">
      <c r="A330" s="0" t="n">
        <f aca="false">+A329+1</f>
        <v>329</v>
      </c>
      <c r="B330" s="0" t="str">
        <f aca="false">IF(LEN('con precio'!E329)=8,'con precio'!E329,IF(LEN('con precio'!E329)&gt;=17,LEFT('con precio'!E329,8),""))</f>
        <v>71369645</v>
      </c>
      <c r="C330" s="122" t="str">
        <f aca="false">IF(LEN('con precio'!E329)&gt;=17,RIGHT('con precio'!E329,8),"")</f>
        <v/>
      </c>
      <c r="D330" s="0" t="str">
        <f aca="false">IF('con precio'!F329="","",'con precio'!F329)</f>
        <v>Wilson Carrillo</v>
      </c>
      <c r="E330" s="0" t="str">
        <f aca="false">IF('con precio'!B329="","",'con precio'!B329)</f>
        <v>Wilson Carrillo. Barrio Calama</v>
      </c>
      <c r="F330" s="1" t="s">
        <v>6368</v>
      </c>
      <c r="G330" s="0" t="n">
        <v>420</v>
      </c>
      <c r="H330" s="0" t="str">
        <f aca="false">IF('con precio'!D329="Flete","FLE",IF('con precio'!D329="Normal","NOR",IF('con precio'!D329="RRPP","RRP",IF('con precio'!D329="FB Ads","FBA",IF('con precio'!D329="Google Ads","GOA",IF('con precio'!D329="Combo","COM",IF('con precio'!D329="Market Place","MKP", "OTR")))))))</f>
        <v>GOA</v>
      </c>
      <c r="I330" s="0" t="str">
        <f aca="false">LEFT('con precio'!M329,10)</f>
        <v>-17.836264</v>
      </c>
      <c r="J330" s="122" t="str">
        <f aca="false">RIGHT('con precio'!M329,10)</f>
        <v>-63.219665</v>
      </c>
      <c r="K330" s="0" t="s">
        <v>7429</v>
      </c>
      <c r="L330" s="175" t="n">
        <f aca="false">'con precio'!A329+'con precio'!K329</f>
        <v>44044.5666666667</v>
      </c>
      <c r="N330" s="174"/>
      <c r="O330" s="167"/>
    </row>
    <row r="331" customFormat="false" ht="13.8" hidden="false" customHeight="false" outlineLevel="0" collapsed="false">
      <c r="A331" s="0" t="n">
        <f aca="false">+A330+1</f>
        <v>330</v>
      </c>
      <c r="B331" s="0" t="str">
        <f aca="false">IF(LEN('con precio'!E330)=8,'con precio'!E330,IF(LEN('con precio'!E330)&gt;=17,LEFT('con precio'!E330,8),""))</f>
        <v/>
      </c>
      <c r="C331" s="122" t="str">
        <f aca="false">IF(LEN('con precio'!E330)&gt;=17,RIGHT('con precio'!E330,8),"")</f>
        <v/>
      </c>
      <c r="D331" s="0" t="str">
        <f aca="false">IF('con precio'!F330="","",'con precio'!F330)</f>
        <v/>
      </c>
      <c r="E331" s="0" t="str">
        <f aca="false">IF('con precio'!B330="","",'con precio'!B330)</f>
        <v>Palma Verde</v>
      </c>
      <c r="F331" s="1" t="s">
        <v>6369</v>
      </c>
      <c r="G331" s="0" t="n">
        <v>300</v>
      </c>
      <c r="H331" s="0" t="str">
        <f aca="false">IF('con precio'!D330="Flete","FLE",IF('con precio'!D330="Normal","NOR",IF('con precio'!D330="RRPP","RRP",IF('con precio'!D330="FB Ads","FBA",IF('con precio'!D330="Google Ads","GOA",IF('con precio'!D330="Combo","COM",IF('con precio'!D330="Market Place","MKP", "OTR")))))))</f>
        <v>NOR</v>
      </c>
      <c r="I331" s="0" t="str">
        <f aca="false">LEFT('con precio'!M330,10)</f>
        <v>-17.759658</v>
      </c>
      <c r="J331" s="122" t="str">
        <f aca="false">RIGHT('con precio'!M330,10)</f>
        <v>-63.093937</v>
      </c>
      <c r="K331" s="0" t="s">
        <v>7429</v>
      </c>
      <c r="L331" s="175" t="n">
        <f aca="false">'con precio'!A330+'con precio'!K330</f>
        <v>44044.6090277778</v>
      </c>
      <c r="N331" s="174"/>
      <c r="O331" s="167"/>
    </row>
    <row r="332" customFormat="false" ht="13.8" hidden="false" customHeight="false" outlineLevel="0" collapsed="false">
      <c r="A332" s="0" t="n">
        <f aca="false">+A331+1</f>
        <v>331</v>
      </c>
      <c r="B332" s="0" t="str">
        <f aca="false">IF(LEN('con precio'!E331)=8,'con precio'!E331,IF(LEN('con precio'!E331)&gt;=17,LEFT('con precio'!E331,8),""))</f>
        <v/>
      </c>
      <c r="C332" s="122" t="str">
        <f aca="false">IF(LEN('con precio'!E331)&gt;=17,RIGHT('con precio'!E331,8),"")</f>
        <v/>
      </c>
      <c r="D332" s="0" t="str">
        <f aca="false">IF('con precio'!F331="","",'con precio'!F331)</f>
        <v/>
      </c>
      <c r="E332" s="0" t="str">
        <f aca="false">IF('con precio'!B331="","",'con precio'!B331)</f>
        <v>Buena Fe. Satélite Norte</v>
      </c>
      <c r="F332" s="1" t="s">
        <v>6370</v>
      </c>
      <c r="G332" s="0" t="n">
        <v>400</v>
      </c>
      <c r="H332" s="0" t="str">
        <f aca="false">IF('con precio'!D331="Flete","FLE",IF('con precio'!D331="Normal","NOR",IF('con precio'!D331="RRPP","RRP",IF('con precio'!D331="FB Ads","FBA",IF('con precio'!D331="Google Ads","GOA",IF('con precio'!D331="Combo","COM",IF('con precio'!D331="Market Place","MKP", "OTR")))))))</f>
        <v>NOR</v>
      </c>
      <c r="I332" s="0" t="str">
        <f aca="false">LEFT('con precio'!M331,10)</f>
        <v>-17.619245</v>
      </c>
      <c r="J332" s="122" t="str">
        <f aca="false">RIGHT('con precio'!M331,10)</f>
        <v>-63.142653</v>
      </c>
      <c r="K332" s="0" t="s">
        <v>7429</v>
      </c>
      <c r="L332" s="175" t="n">
        <f aca="false">'con precio'!A331+'con precio'!K331</f>
        <v>44044.6861111111</v>
      </c>
      <c r="N332" s="174"/>
      <c r="O332" s="167"/>
    </row>
    <row r="333" customFormat="false" ht="13.8" hidden="false" customHeight="false" outlineLevel="0" collapsed="false">
      <c r="A333" s="0" t="n">
        <f aca="false">+A332+1</f>
        <v>332</v>
      </c>
      <c r="B333" s="0" t="str">
        <f aca="false">IF(LEN('con precio'!E332)=8,'con precio'!E332,IF(LEN('con precio'!E332)&gt;=17,LEFT('con precio'!E332,8),""))</f>
        <v/>
      </c>
      <c r="C333" s="122" t="str">
        <f aca="false">IF(LEN('con precio'!E332)&gt;=17,RIGHT('con precio'!E332,8),"")</f>
        <v/>
      </c>
      <c r="D333" s="0" t="str">
        <f aca="false">IF('con precio'!F332="","",'con precio'!F332)</f>
        <v/>
      </c>
      <c r="E333" s="0" t="str">
        <f aca="false">IF('con precio'!B332="","",'con precio'!B332)</f>
        <v>Mapaizo y Moscú</v>
      </c>
      <c r="F333" s="1" t="s">
        <v>6371</v>
      </c>
      <c r="G333" s="0" t="n">
        <v>350</v>
      </c>
      <c r="H333" s="0" t="str">
        <f aca="false">IF('con precio'!D332="Flete","FLE",IF('con precio'!D332="Normal","NOR",IF('con precio'!D332="RRPP","RRP",IF('con precio'!D332="FB Ads","FBA",IF('con precio'!D332="Google Ads","GOA",IF('con precio'!D332="Combo","COM",IF('con precio'!D332="Market Place","MKP", "OTR")))))))</f>
        <v>NOR</v>
      </c>
      <c r="I333" s="0" t="str">
        <f aca="false">LEFT('con precio'!M332,10)</f>
        <v>-17.876269</v>
      </c>
      <c r="J333" s="122" t="str">
        <f aca="false">RIGHT('con precio'!M332,10)</f>
        <v>-63.228695</v>
      </c>
      <c r="K333" s="0" t="s">
        <v>7429</v>
      </c>
      <c r="L333" s="175" t="n">
        <f aca="false">'con precio'!A332+'con precio'!K332</f>
        <v>44046.36875</v>
      </c>
      <c r="N333" s="174"/>
      <c r="O333" s="167"/>
    </row>
    <row r="334" customFormat="false" ht="13.8" hidden="false" customHeight="false" outlineLevel="0" collapsed="false">
      <c r="A334" s="0" t="n">
        <f aca="false">+A333+1</f>
        <v>333</v>
      </c>
      <c r="B334" s="0" t="str">
        <f aca="false">IF(LEN('con precio'!E333)=8,'con precio'!E333,IF(LEN('con precio'!E333)&gt;=17,LEFT('con precio'!E333,8),""))</f>
        <v/>
      </c>
      <c r="C334" s="122" t="str">
        <f aca="false">IF(LEN('con precio'!E333)&gt;=17,RIGHT('con precio'!E333,8),"")</f>
        <v/>
      </c>
      <c r="D334" s="0" t="str">
        <f aca="false">IF('con precio'!F333="","",'con precio'!F333)</f>
        <v>Clínica Medicmel</v>
      </c>
      <c r="E334" s="0" t="str">
        <f aca="false">IF('con precio'!B333="","",'con precio'!B333)</f>
        <v>Clínica Medicmel</v>
      </c>
      <c r="F334" s="1" t="s">
        <v>6107</v>
      </c>
      <c r="G334" s="0" t="n">
        <v>400</v>
      </c>
      <c r="H334" s="0" t="str">
        <f aca="false">IF('con precio'!D333="Flete","FLE",IF('con precio'!D333="Normal","NOR",IF('con precio'!D333="RRPP","RRP",IF('con precio'!D333="FB Ads","FBA",IF('con precio'!D333="Google Ads","GOA",IF('con precio'!D333="Combo","COM",IF('con precio'!D333="Market Place","MKP", "OTR")))))))</f>
        <v>NOR</v>
      </c>
      <c r="I334" s="0" t="str">
        <f aca="false">LEFT('con precio'!M333,10)</f>
        <v>-17.849168</v>
      </c>
      <c r="J334" s="122" t="str">
        <f aca="false">RIGHT('con precio'!M333,10)</f>
        <v>-63.251404</v>
      </c>
      <c r="K334" s="0" t="s">
        <v>7429</v>
      </c>
      <c r="L334" s="175" t="n">
        <f aca="false">'con precio'!A333+'con precio'!K333</f>
        <v>44046.4736111111</v>
      </c>
      <c r="N334" s="174"/>
      <c r="O334" s="167"/>
    </row>
    <row r="335" customFormat="false" ht="13.8" hidden="false" customHeight="false" outlineLevel="0" collapsed="false">
      <c r="A335" s="0" t="n">
        <f aca="false">+A334+1</f>
        <v>334</v>
      </c>
      <c r="B335" s="0" t="str">
        <f aca="false">IF(LEN('con precio'!E334)=8,'con precio'!E334,IF(LEN('con precio'!E334)&gt;=17,LEFT('con precio'!E334,8),""))</f>
        <v/>
      </c>
      <c r="C335" s="122" t="str">
        <f aca="false">IF(LEN('con precio'!E334)&gt;=17,RIGHT('con precio'!E334,8),"")</f>
        <v/>
      </c>
      <c r="D335" s="0" t="str">
        <f aca="false">IF('con precio'!F334="","",'con precio'!F334)</f>
        <v/>
      </c>
      <c r="E335" s="0" t="str">
        <f aca="false">IF('con precio'!B334="","",'con precio'!B334)</f>
        <v>Satélite Norte</v>
      </c>
      <c r="F335" s="1" t="s">
        <v>6372</v>
      </c>
      <c r="G335" s="0" t="n">
        <v>250</v>
      </c>
      <c r="H335" s="0" t="str">
        <f aca="false">IF('con precio'!D334="Flete","FLE",IF('con precio'!D334="Normal","NOR",IF('con precio'!D334="RRPP","RRP",IF('con precio'!D334="FB Ads","FBA",IF('con precio'!D334="Google Ads","GOA",IF('con precio'!D334="Combo","COM",IF('con precio'!D334="Market Place","MKP", "OTR")))))))</f>
        <v>NOR</v>
      </c>
      <c r="I335" s="0" t="str">
        <f aca="false">LEFT('con precio'!M334,10)</f>
        <v>-17.609374</v>
      </c>
      <c r="J335" s="122" t="str">
        <f aca="false">RIGHT('con precio'!M334,10)</f>
        <v>-63.144677</v>
      </c>
      <c r="K335" s="0" t="s">
        <v>7429</v>
      </c>
      <c r="L335" s="175" t="n">
        <f aca="false">'con precio'!A334+'con precio'!K334</f>
        <v>44046.6513888889</v>
      </c>
      <c r="N335" s="174"/>
      <c r="O335" s="167"/>
    </row>
    <row r="336" customFormat="false" ht="13.8" hidden="false" customHeight="false" outlineLevel="0" collapsed="false">
      <c r="A336" s="0" t="n">
        <f aca="false">+A335+1</f>
        <v>335</v>
      </c>
      <c r="B336" s="0" t="str">
        <f aca="false">IF(LEN('con precio'!E335)=8,'con precio'!E335,IF(LEN('con precio'!E335)&gt;=17,LEFT('con precio'!E335,8),""))</f>
        <v/>
      </c>
      <c r="C336" s="122" t="str">
        <f aca="false">IF(LEN('con precio'!E335)&gt;=17,RIGHT('con precio'!E335,8),"")</f>
        <v/>
      </c>
      <c r="D336" s="0" t="str">
        <f aca="false">IF('con precio'!F335="","",'con precio'!F335)</f>
        <v>Condominio Mirador de Aqualand</v>
      </c>
      <c r="E336" s="0" t="str">
        <f aca="false">IF('con precio'!B335="","",'con precio'!B335)</f>
        <v>Condominio Mirador Aqualand</v>
      </c>
      <c r="F336" s="1" t="s">
        <v>6373</v>
      </c>
      <c r="G336" s="0" t="n">
        <v>300</v>
      </c>
      <c r="H336" s="0" t="str">
        <f aca="false">IF('con precio'!D335="Flete","FLE",IF('con precio'!D335="Normal","NOR",IF('con precio'!D335="RRPP","RRP",IF('con precio'!D335="FB Ads","FBA",IF('con precio'!D335="Google Ads","GOA",IF('con precio'!D335="Combo","COM",IF('con precio'!D335="Market Place","MKP", "OTR")))))))</f>
        <v>NOR</v>
      </c>
      <c r="I336" s="0" t="str">
        <f aca="false">LEFT('con precio'!M335,10)</f>
        <v>-17.636573</v>
      </c>
      <c r="J336" s="122" t="str">
        <f aca="false">RIGHT('con precio'!M335,10)</f>
        <v>-63.160888</v>
      </c>
      <c r="K336" s="0" t="s">
        <v>7429</v>
      </c>
      <c r="L336" s="175" t="n">
        <f aca="false">'con precio'!A335+'con precio'!K335</f>
        <v>44046.6881944445</v>
      </c>
      <c r="N336" s="174"/>
      <c r="O336" s="167"/>
    </row>
    <row r="337" customFormat="false" ht="13.8" hidden="false" customHeight="false" outlineLevel="0" collapsed="false">
      <c r="A337" s="0" t="n">
        <f aca="false">+A336+1</f>
        <v>336</v>
      </c>
      <c r="B337" s="0" t="str">
        <f aca="false">IF(LEN('con precio'!E336)=8,'con precio'!E336,IF(LEN('con precio'!E336)&gt;=17,LEFT('con precio'!E336,8),""))</f>
        <v/>
      </c>
      <c r="C337" s="122" t="str">
        <f aca="false">IF(LEN('con precio'!E336)&gt;=17,RIGHT('con precio'!E336,8),"")</f>
        <v/>
      </c>
      <c r="D337" s="0" t="str">
        <f aca="false">IF('con precio'!F336="","",'con precio'!F336)</f>
        <v/>
      </c>
      <c r="E337" s="0" t="str">
        <f aca="false">IF('con precio'!B336="","",'con precio'!B336)</f>
        <v>Tupá Rueté</v>
      </c>
      <c r="F337" s="1" t="s">
        <v>6374</v>
      </c>
      <c r="G337" s="0" t="n">
        <v>300</v>
      </c>
      <c r="H337" s="0" t="str">
        <f aca="false">IF('con precio'!D336="Flete","FLE",IF('con precio'!D336="Normal","NOR",IF('con precio'!D336="RRPP","RRP",IF('con precio'!D336="FB Ads","FBA",IF('con precio'!D336="Google Ads","GOA",IF('con precio'!D336="Combo","COM",IF('con precio'!D336="Market Place","MKP", "OTR")))))))</f>
        <v>FLE</v>
      </c>
      <c r="I337" s="0" t="str">
        <f aca="false">LEFT('con precio'!M336,10)</f>
        <v>-17.797675</v>
      </c>
      <c r="J337" s="122" t="str">
        <f aca="false">RIGHT('con precio'!M336,10)</f>
        <v>-63.074369</v>
      </c>
      <c r="K337" s="0" t="s">
        <v>7429</v>
      </c>
      <c r="L337" s="175" t="n">
        <f aca="false">'con precio'!A336+'con precio'!K336</f>
        <v>44047.5055555556</v>
      </c>
      <c r="N337" s="174"/>
      <c r="O337" s="167"/>
    </row>
    <row r="338" customFormat="false" ht="13.8" hidden="false" customHeight="false" outlineLevel="0" collapsed="false">
      <c r="A338" s="0" t="n">
        <f aca="false">+A337+1</f>
        <v>337</v>
      </c>
      <c r="B338" s="0" t="str">
        <f aca="false">IF(LEN('con precio'!E337)=8,'con precio'!E337,IF(LEN('con precio'!E337)&gt;=17,LEFT('con precio'!E337,8),""))</f>
        <v>72740887</v>
      </c>
      <c r="C338" s="122" t="str">
        <f aca="false">IF(LEN('con precio'!E337)&gt;=17,RIGHT('con precio'!E337,8),"")</f>
        <v/>
      </c>
      <c r="D338" s="0" t="str">
        <f aca="false">IF('con precio'!F337="","",'con precio'!F337)</f>
        <v>Mercado nuevo P3000</v>
      </c>
      <c r="E338" s="0" t="str">
        <f aca="false">IF('con precio'!B337="","",'con precio'!B337)</f>
        <v>Mercado nuevo P3000</v>
      </c>
      <c r="F338" s="1" t="s">
        <v>6375</v>
      </c>
      <c r="G338" s="0" t="n">
        <v>400</v>
      </c>
      <c r="H338" s="0" t="str">
        <f aca="false">IF('con precio'!D337="Flete","FLE",IF('con precio'!D337="Normal","NOR",IF('con precio'!D337="RRPP","RRP",IF('con precio'!D337="FB Ads","FBA",IF('con precio'!D337="Google Ads","GOA",IF('con precio'!D337="Combo","COM",IF('con precio'!D337="Market Place","MKP", "OTR")))))))</f>
        <v>GOA</v>
      </c>
      <c r="I338" s="0" t="str">
        <f aca="false">LEFT('con precio'!M337,10)</f>
        <v>-17.823393</v>
      </c>
      <c r="J338" s="122" t="str">
        <f aca="false">RIGHT('con precio'!M337,10)</f>
        <v>-63.144339</v>
      </c>
      <c r="K338" s="0" t="s">
        <v>7429</v>
      </c>
      <c r="L338" s="175" t="n">
        <f aca="false">'con precio'!A337+'con precio'!K337</f>
        <v>44047.3486111111</v>
      </c>
      <c r="N338" s="174"/>
      <c r="O338" s="167"/>
    </row>
    <row r="339" customFormat="false" ht="13.8" hidden="false" customHeight="false" outlineLevel="0" collapsed="false">
      <c r="A339" s="0" t="n">
        <f aca="false">+A338+1</f>
        <v>338</v>
      </c>
      <c r="B339" s="0" t="str">
        <f aca="false">IF(LEN('con precio'!E338)=8,'con precio'!E338,IF(LEN('con precio'!E338)&gt;=17,LEFT('con precio'!E338,8),""))</f>
        <v/>
      </c>
      <c r="C339" s="122" t="str">
        <f aca="false">IF(LEN('con precio'!E338)&gt;=17,RIGHT('con precio'!E338,8),"")</f>
        <v/>
      </c>
      <c r="D339" s="0" t="str">
        <f aca="false">IF('con precio'!F338="","",'con precio'!F338)</f>
        <v/>
      </c>
      <c r="E339" s="0" t="str">
        <f aca="false">IF('con precio'!B338="","",'con precio'!B338)</f>
        <v>Bajío del Oriente</v>
      </c>
      <c r="F339" s="1" t="s">
        <v>6376</v>
      </c>
      <c r="G339" s="0" t="n">
        <v>400</v>
      </c>
      <c r="H339" s="0" t="str">
        <f aca="false">IF('con precio'!D338="Flete","FLE",IF('con precio'!D338="Normal","NOR",IF('con precio'!D338="RRPP","RRP",IF('con precio'!D338="FB Ads","FBA",IF('con precio'!D338="Google Ads","GOA",IF('con precio'!D338="Combo","COM",IF('con precio'!D338="Market Place","MKP", "OTR")))))))</f>
        <v>NOR</v>
      </c>
      <c r="I339" s="0" t="str">
        <f aca="false">LEFT('con precio'!M338,10)</f>
        <v>-17.824590</v>
      </c>
      <c r="J339" s="122" t="str">
        <f aca="false">RIGHT('con precio'!M338,10)</f>
        <v>-63.246184</v>
      </c>
      <c r="K339" s="0" t="s">
        <v>7429</v>
      </c>
      <c r="L339" s="175" t="n">
        <f aca="false">'con precio'!A338+'con precio'!K338</f>
        <v>44047.6597222222</v>
      </c>
      <c r="N339" s="174"/>
      <c r="O339" s="167"/>
    </row>
    <row r="340" customFormat="false" ht="13.8" hidden="false" customHeight="false" outlineLevel="0" collapsed="false">
      <c r="A340" s="0" t="n">
        <f aca="false">+A339+1</f>
        <v>339</v>
      </c>
      <c r="B340" s="0" t="str">
        <f aca="false">IF(LEN('con precio'!E339)=8,'con precio'!E339,IF(LEN('con precio'!E339)&gt;=17,LEFT('con precio'!E339,8),""))</f>
        <v>61335058</v>
      </c>
      <c r="C340" s="122" t="str">
        <f aca="false">IF(LEN('con precio'!E339)&gt;=17,RIGHT('con precio'!E339,8),"")</f>
        <v/>
      </c>
      <c r="D340" s="0" t="str">
        <f aca="false">IF('con precio'!F339="","",'con precio'!F339)</f>
        <v>Carolina Faizal</v>
      </c>
      <c r="E340" s="0" t="str">
        <f aca="false">IF('con precio'!B339="","",'con precio'!B339)</f>
        <v>Carolina Faizal. España La Pampa</v>
      </c>
      <c r="F340" s="1" t="s">
        <v>6377</v>
      </c>
      <c r="G340" s="0" t="n">
        <v>300</v>
      </c>
      <c r="H340" s="0" t="str">
        <f aca="false">IF('con precio'!D339="Flete","FLE",IF('con precio'!D339="Normal","NOR",IF('con precio'!D339="RRPP","RRP",IF('con precio'!D339="FB Ads","FBA",IF('con precio'!D339="Google Ads","GOA",IF('con precio'!D339="Combo","COM",IF('con precio'!D339="Market Place","MKP", "OTR")))))))</f>
        <v>GOA</v>
      </c>
      <c r="I340" s="0" t="str">
        <f aca="false">LEFT('con precio'!M339,10)</f>
        <v>-17.776121</v>
      </c>
      <c r="J340" s="122" t="str">
        <f aca="false">RIGHT('con precio'!M339,10)</f>
        <v>-63.115269</v>
      </c>
      <c r="K340" s="0" t="s">
        <v>7429</v>
      </c>
      <c r="L340" s="175" t="n">
        <f aca="false">'con precio'!A339+'con precio'!K339</f>
        <v>44048.4284722222</v>
      </c>
      <c r="N340" s="174"/>
      <c r="O340" s="167"/>
    </row>
    <row r="341" customFormat="false" ht="13.8" hidden="false" customHeight="false" outlineLevel="0" collapsed="false">
      <c r="A341" s="0" t="n">
        <f aca="false">+A340+1</f>
        <v>340</v>
      </c>
      <c r="B341" s="0" t="str">
        <f aca="false">IF(LEN('con precio'!E340)=8,'con precio'!E340,IF(LEN('con precio'!E340)&gt;=17,LEFT('con precio'!E340,8),""))</f>
        <v/>
      </c>
      <c r="C341" s="122" t="str">
        <f aca="false">IF(LEN('con precio'!E340)&gt;=17,RIGHT('con precio'!E340,8),"")</f>
        <v/>
      </c>
      <c r="D341" s="0" t="str">
        <f aca="false">IF('con precio'!F340="","",'con precio'!F340)</f>
        <v/>
      </c>
      <c r="E341" s="0" t="str">
        <f aca="false">IF('con precio'!B340="","",'con precio'!B340)</f>
        <v>Virgen de Cotoca y 3er anillo</v>
      </c>
      <c r="F341" s="1" t="s">
        <v>6378</v>
      </c>
      <c r="G341" s="0" t="n">
        <v>350</v>
      </c>
      <c r="H341" s="0" t="str">
        <f aca="false">IF('con precio'!D340="Flete","FLE",IF('con precio'!D340="Normal","NOR",IF('con precio'!D340="RRPP","RRP",IF('con precio'!D340="FB Ads","FBA",IF('con precio'!D340="Google Ads","GOA",IF('con precio'!D340="Combo","COM",IF('con precio'!D340="Market Place","MKP", "OTR")))))))</f>
        <v>NOR</v>
      </c>
      <c r="I341" s="0" t="str">
        <f aca="false">LEFT('con precio'!M340,10)</f>
        <v>-17.781915</v>
      </c>
      <c r="J341" s="122" t="str">
        <f aca="false">RIGHT('con precio'!M340,10)</f>
        <v>-63.152042</v>
      </c>
      <c r="K341" s="0" t="s">
        <v>7429</v>
      </c>
      <c r="L341" s="175" t="n">
        <f aca="false">'con precio'!A340+'con precio'!K340</f>
        <v>44048.4569444444</v>
      </c>
      <c r="N341" s="174"/>
      <c r="O341" s="167"/>
    </row>
    <row r="342" customFormat="false" ht="13.8" hidden="false" customHeight="false" outlineLevel="0" collapsed="false">
      <c r="A342" s="0" t="n">
        <f aca="false">+A341+1</f>
        <v>341</v>
      </c>
      <c r="B342" s="0" t="str">
        <f aca="false">IF(LEN('con precio'!E341)=8,'con precio'!E341,IF(LEN('con precio'!E341)&gt;=17,LEFT('con precio'!E341,8),""))</f>
        <v/>
      </c>
      <c r="C342" s="122" t="str">
        <f aca="false">IF(LEN('con precio'!E341)&gt;=17,RIGHT('con precio'!E341,8),"")</f>
        <v/>
      </c>
      <c r="D342" s="0" t="str">
        <f aca="false">IF('con precio'!F341="","",'con precio'!F341)</f>
        <v>Clínica Medicmel</v>
      </c>
      <c r="E342" s="0" t="str">
        <f aca="false">IF('con precio'!B341="","",'con precio'!B341)</f>
        <v>Clínica Medicmel</v>
      </c>
      <c r="F342" s="1" t="s">
        <v>6107</v>
      </c>
      <c r="G342" s="0" t="n">
        <v>400</v>
      </c>
      <c r="H342" s="0" t="str">
        <f aca="false">IF('con precio'!D341="Flete","FLE",IF('con precio'!D341="Normal","NOR",IF('con precio'!D341="RRPP","RRP",IF('con precio'!D341="FB Ads","FBA",IF('con precio'!D341="Google Ads","GOA",IF('con precio'!D341="Combo","COM",IF('con precio'!D341="Market Place","MKP", "OTR")))))))</f>
        <v>NOR</v>
      </c>
      <c r="I342" s="0" t="str">
        <f aca="false">LEFT('con precio'!M341,10)</f>
        <v>-17.849168</v>
      </c>
      <c r="J342" s="122" t="str">
        <f aca="false">RIGHT('con precio'!M341,10)</f>
        <v>-63.251404</v>
      </c>
      <c r="K342" s="0" t="s">
        <v>7429</v>
      </c>
      <c r="L342" s="175" t="n">
        <f aca="false">'con precio'!A341+'con precio'!K341</f>
        <v>44048.7923611111</v>
      </c>
      <c r="N342" s="174"/>
      <c r="O342" s="167"/>
    </row>
    <row r="343" customFormat="false" ht="13.8" hidden="false" customHeight="false" outlineLevel="0" collapsed="false">
      <c r="A343" s="0" t="n">
        <f aca="false">+A342+1</f>
        <v>342</v>
      </c>
      <c r="B343" s="0" t="str">
        <f aca="false">IF(LEN('con precio'!E342)=8,'con precio'!E342,IF(LEN('con precio'!E342)&gt;=17,LEFT('con precio'!E342,8),""))</f>
        <v>73148420</v>
      </c>
      <c r="C343" s="122" t="str">
        <f aca="false">IF(LEN('con precio'!E342)&gt;=17,RIGHT('con precio'!E342,8),"")</f>
        <v>71069194</v>
      </c>
      <c r="D343" s="0" t="str">
        <f aca="false">IF('con precio'!F342="","",'con precio'!F342)</f>
        <v>Familia Oblitas</v>
      </c>
      <c r="E343" s="0" t="str">
        <f aca="false">IF('con precio'!B342="","",'con precio'!B342)</f>
        <v>Familia Oblitas. Cond Club Campestre</v>
      </c>
      <c r="F343" s="1" t="s">
        <v>6379</v>
      </c>
      <c r="G343" s="0" t="n">
        <v>450</v>
      </c>
      <c r="H343" s="0" t="str">
        <f aca="false">IF('con precio'!D342="Flete","FLE",IF('con precio'!D342="Normal","NOR",IF('con precio'!D342="RRPP","RRP",IF('con precio'!D342="FB Ads","FBA",IF('con precio'!D342="Google Ads","GOA",IF('con precio'!D342="Combo","COM",IF('con precio'!D342="Market Place","MKP", "OTR")))))))</f>
        <v>OTR</v>
      </c>
      <c r="I343" s="0" t="str">
        <f aca="false">LEFT('con precio'!M342,10)</f>
        <v>-17.867942</v>
      </c>
      <c r="J343" s="122" t="str">
        <f aca="false">RIGHT('con precio'!M342,10)</f>
        <v>-63.278230</v>
      </c>
      <c r="K343" s="0" t="s">
        <v>7429</v>
      </c>
      <c r="L343" s="175" t="n">
        <f aca="false">'con precio'!A342+'con precio'!K342</f>
        <v>44049.5291666667</v>
      </c>
      <c r="N343" s="174"/>
      <c r="O343" s="167"/>
    </row>
    <row r="344" customFormat="false" ht="13.8" hidden="false" customHeight="false" outlineLevel="0" collapsed="false">
      <c r="A344" s="0" t="n">
        <f aca="false">+A343+1</f>
        <v>343</v>
      </c>
      <c r="B344" s="0" t="str">
        <f aca="false">IF(LEN('con precio'!E343)=8,'con precio'!E343,IF(LEN('con precio'!E343)&gt;=17,LEFT('con precio'!E343,8),""))</f>
        <v>78533204</v>
      </c>
      <c r="C344" s="122" t="str">
        <f aca="false">IF(LEN('con precio'!E343)&gt;=17,RIGHT('con precio'!E343,8),"")</f>
        <v/>
      </c>
      <c r="D344" s="0" t="str">
        <f aca="false">IF('con precio'!F343="","",'con precio'!F343)</f>
        <v>Rodrigo Perez</v>
      </c>
      <c r="E344" s="0" t="str">
        <f aca="false">IF('con precio'!B343="","",'con precio'!B343)</f>
        <v>Rodrigo Perez. Cementerio junto al Mariposario</v>
      </c>
      <c r="F344" s="1" t="s">
        <v>6380</v>
      </c>
      <c r="G344" s="0" t="n">
        <v>500</v>
      </c>
      <c r="H344" s="0" t="str">
        <f aca="false">IF('con precio'!D343="Flete","FLE",IF('con precio'!D343="Normal","NOR",IF('con precio'!D343="RRPP","RRP",IF('con precio'!D343="FB Ads","FBA",IF('con precio'!D343="Google Ads","GOA",IF('con precio'!D343="Combo","COM",IF('con precio'!D343="Market Place","MKP", "OTR")))))))</f>
        <v>GOA</v>
      </c>
      <c r="I344" s="0" t="str">
        <f aca="false">LEFT('con precio'!M343,10)</f>
        <v>-17.763777</v>
      </c>
      <c r="J344" s="122" t="str">
        <f aca="false">RIGHT('con precio'!M343,10)</f>
        <v>-63.249714</v>
      </c>
      <c r="K344" s="0" t="s">
        <v>7429</v>
      </c>
      <c r="L344" s="175" t="n">
        <f aca="false">'con precio'!A343+'con precio'!K343</f>
        <v>44050.4090277778</v>
      </c>
      <c r="N344" s="174"/>
      <c r="O344" s="167"/>
    </row>
    <row r="345" customFormat="false" ht="13.8" hidden="false" customHeight="false" outlineLevel="0" collapsed="false">
      <c r="A345" s="0" t="n">
        <f aca="false">+A344+1</f>
        <v>344</v>
      </c>
      <c r="B345" s="0" t="str">
        <f aca="false">IF(LEN('con precio'!E344)=8,'con precio'!E344,IF(LEN('con precio'!E344)&gt;=17,LEFT('con precio'!E344,8),""))</f>
        <v>70255974</v>
      </c>
      <c r="C345" s="122" t="str">
        <f aca="false">IF(LEN('con precio'!E344)&gt;=17,RIGHT('con precio'!E344,8),"")</f>
        <v/>
      </c>
      <c r="D345" s="0" t="str">
        <f aca="false">IF('con precio'!F344="","",'con precio'!F344)</f>
        <v>Percy Luis Vaca Sanchez</v>
      </c>
      <c r="E345" s="0" t="str">
        <f aca="false">IF('con precio'!B344="","",'con precio'!B344)</f>
        <v>Percy Luis Vaca Sanchez / Satélite Norte</v>
      </c>
      <c r="F345" s="1" t="s">
        <v>6381</v>
      </c>
      <c r="G345" s="0" t="n">
        <v>430</v>
      </c>
      <c r="H345" s="0" t="str">
        <f aca="false">IF('con precio'!D344="Flete","FLE",IF('con precio'!D344="Normal","NOR",IF('con precio'!D344="RRPP","RRP",IF('con precio'!D344="FB Ads","FBA",IF('con precio'!D344="Google Ads","GOA",IF('con precio'!D344="Combo","COM",IF('con precio'!D344="Market Place","MKP", "OTR")))))))</f>
        <v>GOA</v>
      </c>
      <c r="I345" s="0" t="str">
        <f aca="false">LEFT('con precio'!M344,10)</f>
        <v>-17.635544</v>
      </c>
      <c r="J345" s="122" t="str">
        <f aca="false">RIGHT('con precio'!M344,10)</f>
        <v>-63.121246</v>
      </c>
      <c r="K345" s="0" t="s">
        <v>7429</v>
      </c>
      <c r="L345" s="175" t="n">
        <f aca="false">'con precio'!A344+'con precio'!K344</f>
        <v>44050.6631944445</v>
      </c>
      <c r="N345" s="174"/>
      <c r="O345" s="167"/>
    </row>
    <row r="346" customFormat="false" ht="13.8" hidden="false" customHeight="false" outlineLevel="0" collapsed="false">
      <c r="A346" s="0" t="n">
        <f aca="false">+A345+1</f>
        <v>345</v>
      </c>
      <c r="B346" s="0" t="str">
        <f aca="false">IF(LEN('con precio'!E345)=8,'con precio'!E345,IF(LEN('con precio'!E345)&gt;=17,LEFT('con precio'!E345,8),""))</f>
        <v/>
      </c>
      <c r="C346" s="122" t="str">
        <f aca="false">IF(LEN('con precio'!E345)&gt;=17,RIGHT('con precio'!E345,8),"")</f>
        <v/>
      </c>
      <c r="D346" s="0" t="str">
        <f aca="false">IF('con precio'!F345="","",'con precio'!F345)</f>
        <v/>
      </c>
      <c r="E346" s="0" t="str">
        <f aca="false">IF('con precio'!B345="","",'con precio'!B345)</f>
        <v>Barrio Toronjal. Ave 2 de Agosto</v>
      </c>
      <c r="F346" s="1" t="s">
        <v>6382</v>
      </c>
      <c r="G346" s="0" t="n">
        <v>300</v>
      </c>
      <c r="H346" s="0" t="str">
        <f aca="false">IF('con precio'!D345="Flete","FLE",IF('con precio'!D345="Normal","NOR",IF('con precio'!D345="RRPP","RRP",IF('con precio'!D345="FB Ads","FBA",IF('con precio'!D345="Google Ads","GOA",IF('con precio'!D345="Combo","COM",IF('con precio'!D345="Market Place","MKP", "OTR")))))))</f>
        <v>NOR</v>
      </c>
      <c r="I346" s="0" t="str">
        <f aca="false">LEFT('con precio'!M345,10)</f>
        <v>-17.722029</v>
      </c>
      <c r="J346" s="122" t="str">
        <f aca="false">RIGHT('con precio'!M345,10)</f>
        <v>-63.137089</v>
      </c>
      <c r="K346" s="0" t="s">
        <v>7429</v>
      </c>
      <c r="L346" s="175" t="n">
        <f aca="false">'con precio'!A345+'con precio'!K345</f>
        <v>44050.3493055556</v>
      </c>
      <c r="N346" s="174"/>
      <c r="O346" s="167"/>
    </row>
    <row r="347" customFormat="false" ht="13.8" hidden="false" customHeight="false" outlineLevel="0" collapsed="false">
      <c r="A347" s="0" t="n">
        <f aca="false">+A346+1</f>
        <v>346</v>
      </c>
      <c r="B347" s="0" t="str">
        <f aca="false">IF(LEN('con precio'!E346)=8,'con precio'!E346,IF(LEN('con precio'!E346)&gt;=17,LEFT('con precio'!E346,8),""))</f>
        <v/>
      </c>
      <c r="C347" s="122" t="str">
        <f aca="false">IF(LEN('con precio'!E346)&gt;=17,RIGHT('con precio'!E346,8),"")</f>
        <v/>
      </c>
      <c r="D347" s="0" t="str">
        <f aca="false">IF('con precio'!F346="","",'con precio'!F346)</f>
        <v/>
      </c>
      <c r="E347" s="0" t="str">
        <f aca="false">IF('con precio'!B346="","",'con precio'!B346)</f>
        <v>Barrio Calama. Zona Nueva Ramada</v>
      </c>
      <c r="F347" s="1" t="s">
        <v>6155</v>
      </c>
      <c r="G347" s="0" t="n">
        <v>350</v>
      </c>
      <c r="H347" s="0" t="str">
        <f aca="false">IF('con precio'!D346="Flete","FLE",IF('con precio'!D346="Normal","NOR",IF('con precio'!D346="RRPP","RRP",IF('con precio'!D346="FB Ads","FBA",IF('con precio'!D346="Google Ads","GOA",IF('con precio'!D346="Combo","COM",IF('con precio'!D346="Market Place","MKP", "OTR")))))))</f>
        <v>NOR</v>
      </c>
      <c r="I347" s="0" t="str">
        <f aca="false">LEFT('con precio'!M346,10)</f>
        <v>-17.837352</v>
      </c>
      <c r="J347" s="122" t="str">
        <f aca="false">RIGHT('con precio'!M346,10)</f>
        <v>-63.221197</v>
      </c>
      <c r="K347" s="0" t="s">
        <v>7429</v>
      </c>
      <c r="L347" s="175" t="n">
        <f aca="false">'con precio'!A346+'con precio'!K346</f>
        <v>44050.5611111111</v>
      </c>
      <c r="N347" s="174"/>
      <c r="O347" s="167"/>
    </row>
    <row r="348" customFormat="false" ht="13.8" hidden="false" customHeight="false" outlineLevel="0" collapsed="false">
      <c r="A348" s="0" t="n">
        <f aca="false">+A347+1</f>
        <v>347</v>
      </c>
      <c r="B348" s="0" t="str">
        <f aca="false">IF(LEN('con precio'!E347)=8,'con precio'!E347,IF(LEN('con precio'!E347)&gt;=17,LEFT('con precio'!E347,8),""))</f>
        <v/>
      </c>
      <c r="C348" s="122" t="str">
        <f aca="false">IF(LEN('con precio'!E347)&gt;=17,RIGHT('con precio'!E347,8),"")</f>
        <v/>
      </c>
      <c r="D348" s="0" t="str">
        <f aca="false">IF('con precio'!F347="","",'con precio'!F347)</f>
        <v/>
      </c>
      <c r="E348" s="0" t="str">
        <f aca="false">IF('con precio'!B347="","",'con precio'!B347)</f>
        <v>Doble Vía La Guardia Km 9</v>
      </c>
      <c r="F348" s="1" t="s">
        <v>6383</v>
      </c>
      <c r="G348" s="0" t="n">
        <v>400</v>
      </c>
      <c r="H348" s="0" t="str">
        <f aca="false">IF('con precio'!D347="Flete","FLE",IF('con precio'!D347="Normal","NOR",IF('con precio'!D347="RRPP","RRP",IF('con precio'!D347="FB Ads","FBA",IF('con precio'!D347="Google Ads","GOA",IF('con precio'!D347="Combo","COM",IF('con precio'!D347="Market Place","MKP", "OTR")))))))</f>
        <v>NOR</v>
      </c>
      <c r="I348" s="0" t="str">
        <f aca="false">LEFT('con precio'!M347,10)</f>
        <v>-17.848278</v>
      </c>
      <c r="J348" s="122" t="str">
        <f aca="false">RIGHT('con precio'!M347,10)</f>
        <v>-63.248116</v>
      </c>
      <c r="K348" s="0" t="s">
        <v>7429</v>
      </c>
      <c r="L348" s="175" t="n">
        <f aca="false">'con precio'!A347+'con precio'!K347</f>
        <v>44050.7916666667</v>
      </c>
      <c r="N348" s="174"/>
      <c r="O348" s="167"/>
    </row>
    <row r="349" customFormat="false" ht="13.8" hidden="false" customHeight="false" outlineLevel="0" collapsed="false">
      <c r="A349" s="0" t="n">
        <f aca="false">+A348+1</f>
        <v>348</v>
      </c>
      <c r="B349" s="0" t="str">
        <f aca="false">IF(LEN('con precio'!E348)=8,'con precio'!E348,IF(LEN('con precio'!E348)&gt;=17,LEFT('con precio'!E348,8),""))</f>
        <v/>
      </c>
      <c r="C349" s="122" t="str">
        <f aca="false">IF(LEN('con precio'!E348)&gt;=17,RIGHT('con precio'!E348,8),"")</f>
        <v/>
      </c>
      <c r="D349" s="0" t="str">
        <f aca="false">IF('con precio'!F348="","",'con precio'!F348)</f>
        <v/>
      </c>
      <c r="E349" s="0" t="str">
        <f aca="false">IF('con precio'!B348="","",'con precio'!B348)</f>
        <v>Barrio Abaroa</v>
      </c>
      <c r="F349" s="1" t="s">
        <v>6384</v>
      </c>
      <c r="G349" s="0" t="n">
        <v>250</v>
      </c>
      <c r="H349" s="0" t="str">
        <f aca="false">IF('con precio'!D348="Flete","FLE",IF('con precio'!D348="Normal","NOR",IF('con precio'!D348="RRPP","RRP",IF('con precio'!D348="FB Ads","FBA",IF('con precio'!D348="Google Ads","GOA",IF('con precio'!D348="Combo","COM",IF('con precio'!D348="Market Place","MKP", "OTR")))))))</f>
        <v>NOR</v>
      </c>
      <c r="I349" s="0" t="str">
        <f aca="false">LEFT('con precio'!M348,10)</f>
        <v>-17.763123</v>
      </c>
      <c r="J349" s="122" t="str">
        <f aca="false">RIGHT('con precio'!M348,10)</f>
        <v>-63.188814</v>
      </c>
      <c r="K349" s="0" t="s">
        <v>7429</v>
      </c>
      <c r="L349" s="175" t="n">
        <f aca="false">'con precio'!A348+'con precio'!K348</f>
        <v>44050.8402777778</v>
      </c>
      <c r="N349" s="174"/>
      <c r="O349" s="167"/>
    </row>
    <row r="350" customFormat="false" ht="13.8" hidden="false" customHeight="false" outlineLevel="0" collapsed="false">
      <c r="A350" s="0" t="n">
        <f aca="false">+A349+1</f>
        <v>349</v>
      </c>
      <c r="B350" s="0" t="str">
        <f aca="false">IF(LEN('con precio'!E349)=8,'con precio'!E349,IF(LEN('con precio'!E349)&gt;=17,LEFT('con precio'!E349,8),""))</f>
        <v>78893668</v>
      </c>
      <c r="C350" s="122" t="str">
        <f aca="false">IF(LEN('con precio'!E349)&gt;=17,RIGHT('con precio'!E349,8),"")</f>
        <v/>
      </c>
      <c r="D350" s="0" t="str">
        <f aca="false">IF('con precio'!F349="","",'con precio'!F349)</f>
        <v>Grover Macías</v>
      </c>
      <c r="E350" s="0" t="str">
        <f aca="false">IF('con precio'!B349="","",'con precio'!B349)</f>
        <v>Grover Macias</v>
      </c>
      <c r="F350" s="1" t="s">
        <v>6187</v>
      </c>
      <c r="G350" s="0" t="n">
        <v>250</v>
      </c>
      <c r="H350" s="0" t="str">
        <f aca="false">IF('con precio'!D349="Flete","FLE",IF('con precio'!D349="Normal","NOR",IF('con precio'!D349="RRPP","RRP",IF('con precio'!D349="FB Ads","FBA",IF('con precio'!D349="Google Ads","GOA",IF('con precio'!D349="Combo","COM",IF('con precio'!D349="Market Place","MKP", "OTR")))))))</f>
        <v>OTR</v>
      </c>
      <c r="I350" s="0" t="str">
        <f aca="false">LEFT('con precio'!M349,10)</f>
        <v>-17.739573</v>
      </c>
      <c r="J350" s="122" t="str">
        <f aca="false">RIGHT('con precio'!M349,10)</f>
        <v>-63.109171</v>
      </c>
      <c r="K350" s="0" t="s">
        <v>7429</v>
      </c>
      <c r="L350" s="175" t="n">
        <f aca="false">'con precio'!A349+'con precio'!K349</f>
        <v>44050.8944444444</v>
      </c>
      <c r="N350" s="174"/>
      <c r="O350" s="167"/>
    </row>
    <row r="351" customFormat="false" ht="13.8" hidden="false" customHeight="false" outlineLevel="0" collapsed="false">
      <c r="A351" s="0" t="n">
        <f aca="false">+A350+1</f>
        <v>350</v>
      </c>
      <c r="B351" s="0" t="str">
        <f aca="false">IF(LEN('con precio'!E350)=8,'con precio'!E350,IF(LEN('con precio'!E350)&gt;=17,LEFT('con precio'!E350,8),""))</f>
        <v>76648085</v>
      </c>
      <c r="C351" s="122" t="str">
        <f aca="false">IF(LEN('con precio'!E350)&gt;=17,RIGHT('con precio'!E350,8),"")</f>
        <v/>
      </c>
      <c r="D351" s="0" t="str">
        <f aca="false">IF('con precio'!F350="","",'con precio'!F350)</f>
        <v>Nancy Rodriguez</v>
      </c>
      <c r="E351" s="0" t="str">
        <f aca="false">IF('con precio'!B350="","",'con precio'!B350)</f>
        <v>Nancy Rodriguez. Cupesí Terrado</v>
      </c>
      <c r="F351" s="1" t="s">
        <v>6385</v>
      </c>
      <c r="G351" s="0" t="n">
        <v>350</v>
      </c>
      <c r="H351" s="0" t="str">
        <f aca="false">IF('con precio'!D350="Flete","FLE",IF('con precio'!D350="Normal","NOR",IF('con precio'!D350="RRPP","RRP",IF('con precio'!D350="FB Ads","FBA",IF('con precio'!D350="Google Ads","GOA",IF('con precio'!D350="Combo","COM",IF('con precio'!D350="Market Place","MKP", "OTR")))))))</f>
        <v>GOA</v>
      </c>
      <c r="I351" s="0" t="str">
        <f aca="false">LEFT('con precio'!M350,10)</f>
        <v>-17.814219</v>
      </c>
      <c r="J351" s="122" t="str">
        <f aca="false">RIGHT('con precio'!M350,10)</f>
        <v>-63.106543</v>
      </c>
      <c r="K351" s="0" t="s">
        <v>7429</v>
      </c>
      <c r="L351" s="175" t="n">
        <f aca="false">'con precio'!A350+'con precio'!K350</f>
        <v>44051.7326388889</v>
      </c>
      <c r="N351" s="174"/>
      <c r="O351" s="167"/>
    </row>
    <row r="352" customFormat="false" ht="13.8" hidden="false" customHeight="false" outlineLevel="0" collapsed="false">
      <c r="A352" s="0" t="n">
        <f aca="false">+A351+1</f>
        <v>351</v>
      </c>
      <c r="B352" s="0" t="str">
        <f aca="false">IF(LEN('con precio'!E351)=8,'con precio'!E351,IF(LEN('con precio'!E351)&gt;=17,LEFT('con precio'!E351,8),""))</f>
        <v/>
      </c>
      <c r="C352" s="122" t="str">
        <f aca="false">IF(LEN('con precio'!E351)&gt;=17,RIGHT('con precio'!E351,8),"")</f>
        <v/>
      </c>
      <c r="D352" s="0" t="str">
        <f aca="false">IF('con precio'!F351="","",'con precio'!F351)</f>
        <v/>
      </c>
      <c r="E352" s="0" t="str">
        <f aca="false">IF('con precio'!B351="","",'con precio'!B351)</f>
        <v>Calle 14 / El Quior</v>
      </c>
      <c r="F352" s="1" t="s">
        <v>6386</v>
      </c>
      <c r="G352" s="0" t="n">
        <v>400</v>
      </c>
      <c r="H352" s="0" t="str">
        <f aca="false">IF('con precio'!D351="Flete","FLE",IF('con precio'!D351="Normal","NOR",IF('con precio'!D351="RRPP","RRP",IF('con precio'!D351="FB Ads","FBA",IF('con precio'!D351="Google Ads","GOA",IF('con precio'!D351="Combo","COM",IF('con precio'!D351="Market Place","MKP", "OTR")))))))</f>
        <v>NOR</v>
      </c>
      <c r="I352" s="0" t="str">
        <f aca="false">LEFT('con precio'!M351,10)</f>
        <v>-17.847391</v>
      </c>
      <c r="J352" s="122" t="str">
        <f aca="false">RIGHT('con precio'!M351,10)</f>
        <v>-63.097273</v>
      </c>
      <c r="K352" s="0" t="s">
        <v>7429</v>
      </c>
      <c r="L352" s="175" t="n">
        <f aca="false">'con precio'!A351+'con precio'!K351</f>
        <v>44051.6923611111</v>
      </c>
      <c r="N352" s="174"/>
      <c r="O352" s="167"/>
    </row>
    <row r="353" customFormat="false" ht="13.8" hidden="false" customHeight="false" outlineLevel="0" collapsed="false">
      <c r="A353" s="0" t="n">
        <f aca="false">+A352+1</f>
        <v>352</v>
      </c>
      <c r="B353" s="0" t="str">
        <f aca="false">IF(LEN('con precio'!E352)=8,'con precio'!E352,IF(LEN('con precio'!E352)&gt;=17,LEFT('con precio'!E352,8),""))</f>
        <v/>
      </c>
      <c r="C353" s="122" t="str">
        <f aca="false">IF(LEN('con precio'!E352)&gt;=17,RIGHT('con precio'!E352,8),"")</f>
        <v/>
      </c>
      <c r="D353" s="0" t="str">
        <f aca="false">IF('con precio'!F352="","",'con precio'!F352)</f>
        <v>Clínica Medicmel</v>
      </c>
      <c r="E353" s="0" t="str">
        <f aca="false">IF('con precio'!B352="","",'con precio'!B352)</f>
        <v>Clínica Medicmel</v>
      </c>
      <c r="F353" s="1" t="s">
        <v>6107</v>
      </c>
      <c r="G353" s="0" t="n">
        <v>400</v>
      </c>
      <c r="H353" s="0" t="str">
        <f aca="false">IF('con precio'!D352="Flete","FLE",IF('con precio'!D352="Normal","NOR",IF('con precio'!D352="RRPP","RRP",IF('con precio'!D352="FB Ads","FBA",IF('con precio'!D352="Google Ads","GOA",IF('con precio'!D352="Combo","COM",IF('con precio'!D352="Market Place","MKP", "OTR")))))))</f>
        <v>NOR</v>
      </c>
      <c r="I353" s="0" t="str">
        <f aca="false">LEFT('con precio'!M352,10)</f>
        <v>-17.849168</v>
      </c>
      <c r="J353" s="122" t="str">
        <f aca="false">RIGHT('con precio'!M352,10)</f>
        <v>-63.251404</v>
      </c>
      <c r="K353" s="0" t="s">
        <v>7429</v>
      </c>
      <c r="L353" s="175" t="n">
        <f aca="false">'con precio'!A352+'con precio'!K352</f>
        <v>44051.8166666667</v>
      </c>
      <c r="N353" s="174"/>
      <c r="O353" s="167"/>
    </row>
    <row r="354" customFormat="false" ht="13.8" hidden="false" customHeight="false" outlineLevel="0" collapsed="false">
      <c r="A354" s="0" t="n">
        <f aca="false">+A353+1</f>
        <v>353</v>
      </c>
      <c r="B354" s="0" t="n">
        <f aca="false">IF(LEN('con precio'!E353)=8,'con precio'!E353,IF(LEN('con precio'!E353)&gt;=17,LEFT('con precio'!E353,8),""))</f>
        <v>71312017</v>
      </c>
      <c r="C354" s="122" t="str">
        <f aca="false">IF(LEN('con precio'!E353)&gt;=17,RIGHT('con precio'!E353,8),"")</f>
        <v/>
      </c>
      <c r="D354" s="0" t="str">
        <f aca="false">IF('con precio'!F353="","",'con precio'!F353)</f>
        <v>NN</v>
      </c>
      <c r="E354" s="0" t="str">
        <f aca="false">IF('con precio'!B353="","",'con precio'!B353)</f>
        <v>Av. Brasil y 2do anillo</v>
      </c>
      <c r="F354" s="1" t="s">
        <v>6387</v>
      </c>
      <c r="G354" s="0" t="n">
        <v>300</v>
      </c>
      <c r="H354" s="0" t="str">
        <f aca="false">IF('con precio'!D353="Flete","FLE",IF('con precio'!D353="Normal","NOR",IF('con precio'!D353="RRPP","RRP",IF('con precio'!D353="FB Ads","FBA",IF('con precio'!D353="Google Ads","GOA",IF('con precio'!D353="Combo","COM",IF('con precio'!D353="Market Place","MKP", "OTR")))))))</f>
        <v>GOA</v>
      </c>
      <c r="I354" s="0" t="str">
        <f aca="false">LEFT('con precio'!M353,10)</f>
        <v>-17.787216</v>
      </c>
      <c r="J354" s="122" t="str">
        <f aca="false">RIGHT('con precio'!M353,10)</f>
        <v>-63.166597</v>
      </c>
      <c r="K354" s="0" t="s">
        <v>7429</v>
      </c>
      <c r="L354" s="175" t="n">
        <f aca="false">'con precio'!A353+'con precio'!K353</f>
        <v>44053.7152777778</v>
      </c>
      <c r="N354" s="174"/>
      <c r="O354" s="167"/>
    </row>
    <row r="355" customFormat="false" ht="13.8" hidden="false" customHeight="false" outlineLevel="0" collapsed="false">
      <c r="A355" s="0" t="n">
        <f aca="false">+A354+1</f>
        <v>354</v>
      </c>
      <c r="B355" s="0" t="str">
        <f aca="false">IF(LEN('con precio'!E354)=8,'con precio'!E354,IF(LEN('con precio'!E354)&gt;=17,LEFT('con precio'!E354,8),""))</f>
        <v/>
      </c>
      <c r="C355" s="122" t="str">
        <f aca="false">IF(LEN('con precio'!E354)&gt;=17,RIGHT('con precio'!E354,8),"")</f>
        <v/>
      </c>
      <c r="D355" s="0" t="str">
        <f aca="false">IF('con precio'!F354="","",'con precio'!F354)</f>
        <v/>
      </c>
      <c r="E355" s="0" t="str">
        <f aca="false">IF('con precio'!B354="","",'con precio'!B354)</f>
        <v>Guapurú 1</v>
      </c>
      <c r="F355" s="1" t="s">
        <v>6388</v>
      </c>
      <c r="G355" s="0" t="n">
        <v>300</v>
      </c>
      <c r="H355" s="0" t="str">
        <f aca="false">IF('con precio'!D354="Flete","FLE",IF('con precio'!D354="Normal","NOR",IF('con precio'!D354="RRPP","RRP",IF('con precio'!D354="FB Ads","FBA",IF('con precio'!D354="Google Ads","GOA",IF('con precio'!D354="Combo","COM",IF('con precio'!D354="Market Place","MKP", "OTR")))))))</f>
        <v>NOR</v>
      </c>
      <c r="I355" s="0" t="str">
        <f aca="false">LEFT('con precio'!M354,10)</f>
        <v>-17.853029</v>
      </c>
      <c r="J355" s="122" t="str">
        <f aca="false">RIGHT('con precio'!M354,10)</f>
        <v>-63.094298</v>
      </c>
      <c r="K355" s="0" t="s">
        <v>7429</v>
      </c>
      <c r="L355" s="175" t="n">
        <f aca="false">'con precio'!A354+'con precio'!K354</f>
        <v>44053.38125</v>
      </c>
      <c r="N355" s="174"/>
      <c r="O355" s="167"/>
    </row>
    <row r="356" customFormat="false" ht="13.8" hidden="false" customHeight="false" outlineLevel="0" collapsed="false">
      <c r="A356" s="0" t="n">
        <f aca="false">+A355+1</f>
        <v>355</v>
      </c>
      <c r="B356" s="0" t="str">
        <f aca="false">IF(LEN('con precio'!E355)=8,'con precio'!E355,IF(LEN('con precio'!E355)&gt;=17,LEFT('con precio'!E355,8),""))</f>
        <v/>
      </c>
      <c r="C356" s="122" t="str">
        <f aca="false">IF(LEN('con precio'!E355)&gt;=17,RIGHT('con precio'!E355,8),"")</f>
        <v/>
      </c>
      <c r="D356" s="0" t="str">
        <f aca="false">IF('con precio'!F355="","",'con precio'!F355)</f>
        <v/>
      </c>
      <c r="E356" s="0" t="str">
        <f aca="false">IF('con precio'!B355="","",'con precio'!B355)</f>
        <v>Palmar Viruhez</v>
      </c>
      <c r="F356" s="1" t="s">
        <v>6389</v>
      </c>
      <c r="G356" s="0" t="n">
        <v>300</v>
      </c>
      <c r="H356" s="0" t="str">
        <f aca="false">IF('con precio'!D355="Flete","FLE",IF('con precio'!D355="Normal","NOR",IF('con precio'!D355="RRPP","RRP",IF('con precio'!D355="FB Ads","FBA",IF('con precio'!D355="Google Ads","GOA",IF('con precio'!D355="Combo","COM",IF('con precio'!D355="Market Place","MKP", "OTR")))))))</f>
        <v>NOR</v>
      </c>
      <c r="I356" s="0" t="str">
        <f aca="false">LEFT('con precio'!M355,10)</f>
        <v>-17.831338</v>
      </c>
      <c r="J356" s="122" t="str">
        <f aca="false">RIGHT('con precio'!M355,10)</f>
        <v>-63.110806</v>
      </c>
      <c r="K356" s="0" t="s">
        <v>7429</v>
      </c>
      <c r="L356" s="175" t="n">
        <f aca="false">'con precio'!A355+'con precio'!K355</f>
        <v>44053.4145833333</v>
      </c>
      <c r="N356" s="174"/>
      <c r="O356" s="167"/>
    </row>
    <row r="357" customFormat="false" ht="13.8" hidden="false" customHeight="false" outlineLevel="0" collapsed="false">
      <c r="A357" s="0" t="n">
        <f aca="false">+A356+1</f>
        <v>356</v>
      </c>
      <c r="B357" s="0" t="str">
        <f aca="false">IF(LEN('con precio'!E356)=8,'con precio'!E356,IF(LEN('con precio'!E356)&gt;=17,LEFT('con precio'!E356,8),""))</f>
        <v/>
      </c>
      <c r="C357" s="122" t="str">
        <f aca="false">IF(LEN('con precio'!E356)&gt;=17,RIGHT('con precio'!E356,8),"")</f>
        <v/>
      </c>
      <c r="D357" s="0" t="str">
        <f aca="false">IF('con precio'!F356="","",'con precio'!F356)</f>
        <v/>
      </c>
      <c r="E357" s="0" t="str">
        <f aca="false">IF('con precio'!B356="","",'con precio'!B356)</f>
        <v>Bateón</v>
      </c>
      <c r="F357" s="1" t="s">
        <v>6390</v>
      </c>
      <c r="G357" s="0" t="n">
        <v>300</v>
      </c>
      <c r="H357" s="0" t="str">
        <f aca="false">IF('con precio'!D356="Flete","FLE",IF('con precio'!D356="Normal","NOR",IF('con precio'!D356="RRPP","RRP",IF('con precio'!D356="FB Ads","FBA",IF('con precio'!D356="Google Ads","GOA",IF('con precio'!D356="Combo","COM",IF('con precio'!D356="Market Place","MKP", "OTR")))))))</f>
        <v>NOR</v>
      </c>
      <c r="I357" s="0" t="str">
        <f aca="false">LEFT('con precio'!M356,10)</f>
        <v>-17.736241</v>
      </c>
      <c r="J357" s="122" t="str">
        <f aca="false">RIGHT('con precio'!M356,10)</f>
        <v>-63.107193</v>
      </c>
      <c r="K357" s="0" t="s">
        <v>7429</v>
      </c>
      <c r="L357" s="175" t="n">
        <f aca="false">'con precio'!A356+'con precio'!K356</f>
        <v>44053.4590277778</v>
      </c>
      <c r="N357" s="174"/>
      <c r="O357" s="167"/>
    </row>
    <row r="358" customFormat="false" ht="13.8" hidden="false" customHeight="false" outlineLevel="0" collapsed="false">
      <c r="A358" s="0" t="n">
        <f aca="false">+A357+1</f>
        <v>357</v>
      </c>
      <c r="B358" s="0" t="str">
        <f aca="false">IF(LEN('con precio'!E357)=8,'con precio'!E357,IF(LEN('con precio'!E357)&gt;=17,LEFT('con precio'!E357,8),""))</f>
        <v/>
      </c>
      <c r="C358" s="122" t="str">
        <f aca="false">IF(LEN('con precio'!E357)&gt;=17,RIGHT('con precio'!E357,8),"")</f>
        <v/>
      </c>
      <c r="D358" s="0" t="str">
        <f aca="false">IF('con precio'!F357="","",'con precio'!F357)</f>
        <v/>
      </c>
      <c r="E358" s="0" t="str">
        <f aca="false">IF('con precio'!B357="","",'con precio'!B357)</f>
        <v>Km 12 Doble Vía La Guardia</v>
      </c>
      <c r="F358" s="1" t="s">
        <v>6391</v>
      </c>
      <c r="G358" s="0" t="n">
        <v>400</v>
      </c>
      <c r="H358" s="0" t="str">
        <f aca="false">IF('con precio'!D357="Flete","FLE",IF('con precio'!D357="Normal","NOR",IF('con precio'!D357="RRPP","RRP",IF('con precio'!D357="FB Ads","FBA",IF('con precio'!D357="Google Ads","GOA",IF('con precio'!D357="Combo","COM",IF('con precio'!D357="Market Place","MKP", "OTR")))))))</f>
        <v>NOR</v>
      </c>
      <c r="I358" s="0" t="str">
        <f aca="false">LEFT('con precio'!M357,10)</f>
        <v>-17.858973</v>
      </c>
      <c r="J358" s="122" t="str">
        <f aca="false">RIGHT('con precio'!M357,10)</f>
        <v>-63.270311</v>
      </c>
      <c r="K358" s="0" t="s">
        <v>7429</v>
      </c>
      <c r="L358" s="175" t="n">
        <f aca="false">'con precio'!A357+'con precio'!K357</f>
        <v>44053.7715277778</v>
      </c>
      <c r="N358" s="174"/>
      <c r="O358" s="167"/>
    </row>
    <row r="359" customFormat="false" ht="13.8" hidden="false" customHeight="false" outlineLevel="0" collapsed="false">
      <c r="A359" s="0" t="n">
        <f aca="false">+A358+1</f>
        <v>358</v>
      </c>
      <c r="B359" s="0" t="str">
        <f aca="false">IF(LEN('con precio'!E358)=8,'con precio'!E358,IF(LEN('con precio'!E358)&gt;=17,LEFT('con precio'!E358,8),""))</f>
        <v>74621188</v>
      </c>
      <c r="C359" s="122" t="str">
        <f aca="false">IF(LEN('con precio'!E358)&gt;=17,RIGHT('con precio'!E358,8),"")</f>
        <v/>
      </c>
      <c r="D359" s="0" t="str">
        <f aca="false">IF('con precio'!F358="","",'con precio'!F358)</f>
        <v>Piral Choque</v>
      </c>
      <c r="E359" s="0" t="str">
        <f aca="false">IF('con precio'!B358="","",'con precio'!B358)</f>
        <v>Piral Choque. Plan 4000</v>
      </c>
      <c r="F359" s="1" t="s">
        <v>6392</v>
      </c>
      <c r="G359" s="0" t="n">
        <v>440</v>
      </c>
      <c r="H359" s="0" t="str">
        <f aca="false">IF('con precio'!D358="Flete","FLE",IF('con precio'!D358="Normal","NOR",IF('con precio'!D358="RRPP","RRP",IF('con precio'!D358="FB Ads","FBA",IF('con precio'!D358="Google Ads","GOA",IF('con precio'!D358="Combo","COM",IF('con precio'!D358="Market Place","MKP", "OTR")))))))</f>
        <v>GOA</v>
      </c>
      <c r="I359" s="0" t="str">
        <f aca="false">LEFT('con precio'!M358,10)</f>
        <v>-17.879702</v>
      </c>
      <c r="J359" s="122" t="str">
        <f aca="false">RIGHT('con precio'!M358,10)</f>
        <v>-63.169933</v>
      </c>
      <c r="K359" s="0" t="s">
        <v>7429</v>
      </c>
      <c r="L359" s="175" t="n">
        <f aca="false">'con precio'!A358+'con precio'!K358</f>
        <v>44054.6659722222</v>
      </c>
      <c r="N359" s="174"/>
      <c r="O359" s="167"/>
    </row>
    <row r="360" customFormat="false" ht="13.8" hidden="false" customHeight="false" outlineLevel="0" collapsed="false">
      <c r="A360" s="0" t="n">
        <f aca="false">+A359+1</f>
        <v>359</v>
      </c>
      <c r="B360" s="0" t="str">
        <f aca="false">IF(LEN('con precio'!E359)=8,'con precio'!E359,IF(LEN('con precio'!E359)&gt;=17,LEFT('con precio'!E359,8),""))</f>
        <v/>
      </c>
      <c r="C360" s="122" t="str">
        <f aca="false">IF(LEN('con precio'!E359)&gt;=17,RIGHT('con precio'!E359,8),"")</f>
        <v/>
      </c>
      <c r="D360" s="0" t="str">
        <f aca="false">IF('con precio'!F359="","",'con precio'!F359)</f>
        <v>Clínica Medicmel</v>
      </c>
      <c r="E360" s="0" t="str">
        <f aca="false">IF('con precio'!B359="","",'con precio'!B359)</f>
        <v>Clínica Medicmel</v>
      </c>
      <c r="F360" s="1" t="s">
        <v>6107</v>
      </c>
      <c r="G360" s="0" t="n">
        <v>400</v>
      </c>
      <c r="H360" s="0" t="str">
        <f aca="false">IF('con precio'!D359="Flete","FLE",IF('con precio'!D359="Normal","NOR",IF('con precio'!D359="RRPP","RRP",IF('con precio'!D359="FB Ads","FBA",IF('con precio'!D359="Google Ads","GOA",IF('con precio'!D359="Combo","COM",IF('con precio'!D359="Market Place","MKP", "OTR")))))))</f>
        <v>NOR</v>
      </c>
      <c r="I360" s="0" t="str">
        <f aca="false">LEFT('con precio'!M359,10)</f>
        <v>-17.849168</v>
      </c>
      <c r="J360" s="122" t="str">
        <f aca="false">RIGHT('con precio'!M359,10)</f>
        <v>-63.251404</v>
      </c>
      <c r="K360" s="0" t="s">
        <v>7429</v>
      </c>
      <c r="L360" s="175" t="n">
        <f aca="false">'con precio'!A359+'con precio'!K359</f>
        <v>44054.4347222222</v>
      </c>
      <c r="N360" s="174"/>
      <c r="O360" s="167"/>
    </row>
    <row r="361" customFormat="false" ht="13.8" hidden="false" customHeight="false" outlineLevel="0" collapsed="false">
      <c r="A361" s="0" t="n">
        <f aca="false">+A360+1</f>
        <v>360</v>
      </c>
      <c r="B361" s="0" t="str">
        <f aca="false">IF(LEN('con precio'!E360)=8,'con precio'!E360,IF(LEN('con precio'!E360)&gt;=17,LEFT('con precio'!E360,8),""))</f>
        <v/>
      </c>
      <c r="C361" s="122" t="str">
        <f aca="false">IF(LEN('con precio'!E360)&gt;=17,RIGHT('con precio'!E360,8),"")</f>
        <v/>
      </c>
      <c r="D361" s="0" t="str">
        <f aca="false">IF('con precio'!F360="","",'con precio'!F360)</f>
        <v>Urbanización Akualand Guapay</v>
      </c>
      <c r="E361" s="0" t="str">
        <f aca="false">IF('con precio'!B360="","",'con precio'!B360)</f>
        <v>Urbanización Akualand Guapay</v>
      </c>
      <c r="F361" s="1" t="s">
        <v>6393</v>
      </c>
      <c r="G361" s="0" t="n">
        <v>300</v>
      </c>
      <c r="H361" s="0" t="str">
        <f aca="false">IF('con precio'!D360="Flete","FLE",IF('con precio'!D360="Normal","NOR",IF('con precio'!D360="RRPP","RRP",IF('con precio'!D360="FB Ads","FBA",IF('con precio'!D360="Google Ads","GOA",IF('con precio'!D360="Combo","COM",IF('con precio'!D360="Market Place","MKP", "OTR")))))))</f>
        <v>NOR</v>
      </c>
      <c r="I361" s="0" t="str">
        <f aca="false">LEFT('con precio'!M360,10)</f>
        <v>-17.635405</v>
      </c>
      <c r="J361" s="122" t="str">
        <f aca="false">RIGHT('con precio'!M360,10)</f>
        <v>-63.167729</v>
      </c>
      <c r="K361" s="0" t="s">
        <v>7429</v>
      </c>
      <c r="L361" s="175" t="n">
        <f aca="false">'con precio'!A360+'con precio'!K360</f>
        <v>44054.5611111111</v>
      </c>
      <c r="N361" s="174"/>
      <c r="O361" s="167"/>
    </row>
    <row r="362" customFormat="false" ht="13.8" hidden="false" customHeight="false" outlineLevel="0" collapsed="false">
      <c r="A362" s="0" t="n">
        <f aca="false">+A361+1</f>
        <v>361</v>
      </c>
      <c r="B362" s="0" t="str">
        <f aca="false">IF(LEN('con precio'!E361)=8,'con precio'!E361,IF(LEN('con precio'!E361)&gt;=17,LEFT('con precio'!E361,8),""))</f>
        <v/>
      </c>
      <c r="C362" s="122" t="str">
        <f aca="false">IF(LEN('con precio'!E361)&gt;=17,RIGHT('con precio'!E361,8),"")</f>
        <v/>
      </c>
      <c r="D362" s="0" t="str">
        <f aca="false">IF('con precio'!F361="","",'con precio'!F361)</f>
        <v>Urbanización Akualand Guapay</v>
      </c>
      <c r="E362" s="0" t="str">
        <f aca="false">IF('con precio'!B361="","",'con precio'!B361)</f>
        <v>Urbanización Akualand Guapay</v>
      </c>
      <c r="F362" s="1" t="s">
        <v>6394</v>
      </c>
      <c r="G362" s="0" t="n">
        <v>300</v>
      </c>
      <c r="H362" s="0" t="str">
        <f aca="false">IF('con precio'!D361="Flete","FLE",IF('con precio'!D361="Normal","NOR",IF('con precio'!D361="RRPP","RRP",IF('con precio'!D361="FB Ads","FBA",IF('con precio'!D361="Google Ads","GOA",IF('con precio'!D361="Combo","COM",IF('con precio'!D361="Market Place","MKP", "OTR")))))))</f>
        <v>NOR</v>
      </c>
      <c r="I362" s="0" t="str">
        <f aca="false">LEFT('con precio'!M361,10)</f>
        <v>-17.635405</v>
      </c>
      <c r="J362" s="122" t="str">
        <f aca="false">RIGHT('con precio'!M361,10)</f>
        <v>-63.167729</v>
      </c>
      <c r="K362" s="0" t="s">
        <v>7429</v>
      </c>
      <c r="L362" s="175" t="n">
        <f aca="false">'con precio'!A361+'con precio'!K361</f>
        <v>44054.5666666667</v>
      </c>
      <c r="N362" s="174"/>
      <c r="O362" s="167"/>
    </row>
    <row r="363" customFormat="false" ht="13.8" hidden="false" customHeight="false" outlineLevel="0" collapsed="false">
      <c r="A363" s="0" t="n">
        <f aca="false">+A362+1</f>
        <v>362</v>
      </c>
      <c r="B363" s="0" t="str">
        <f aca="false">IF(LEN('con precio'!E362)=8,'con precio'!E362,IF(LEN('con precio'!E362)&gt;=17,LEFT('con precio'!E362,8),""))</f>
        <v/>
      </c>
      <c r="C363" s="122" t="str">
        <f aca="false">IF(LEN('con precio'!E362)&gt;=17,RIGHT('con precio'!E362,8),"")</f>
        <v/>
      </c>
      <c r="D363" s="0" t="str">
        <f aca="false">IF('con precio'!F362="","",'con precio'!F362)</f>
        <v>Urbanización Akualand Guapay</v>
      </c>
      <c r="E363" s="0" t="str">
        <f aca="false">IF('con precio'!B362="","",'con precio'!B362)</f>
        <v>Urbanización Akualand Guapay</v>
      </c>
      <c r="F363" s="1" t="s">
        <v>6395</v>
      </c>
      <c r="G363" s="0" t="n">
        <v>300</v>
      </c>
      <c r="H363" s="0" t="str">
        <f aca="false">IF('con precio'!D362="Flete","FLE",IF('con precio'!D362="Normal","NOR",IF('con precio'!D362="RRPP","RRP",IF('con precio'!D362="FB Ads","FBA",IF('con precio'!D362="Google Ads","GOA",IF('con precio'!D362="Combo","COM",IF('con precio'!D362="Market Place","MKP", "OTR")))))))</f>
        <v>NOR</v>
      </c>
      <c r="I363" s="0" t="str">
        <f aca="false">LEFT('con precio'!M362,10)</f>
        <v>-17.635405</v>
      </c>
      <c r="J363" s="122" t="str">
        <f aca="false">RIGHT('con precio'!M362,10)</f>
        <v>-63.167729</v>
      </c>
      <c r="K363" s="0" t="s">
        <v>7429</v>
      </c>
      <c r="L363" s="175" t="n">
        <f aca="false">'con precio'!A362+'con precio'!K362</f>
        <v>44054.5805555556</v>
      </c>
      <c r="N363" s="174"/>
      <c r="O363" s="167"/>
    </row>
    <row r="364" customFormat="false" ht="13.8" hidden="false" customHeight="false" outlineLevel="0" collapsed="false">
      <c r="A364" s="0" t="n">
        <f aca="false">+A363+1</f>
        <v>363</v>
      </c>
      <c r="B364" s="0" t="str">
        <f aca="false">IF(LEN('con precio'!E363)=8,'con precio'!E363,IF(LEN('con precio'!E363)&gt;=17,LEFT('con precio'!E363,8),""))</f>
        <v>60983690</v>
      </c>
      <c r="C364" s="122" t="str">
        <f aca="false">IF(LEN('con precio'!E363)&gt;=17,RIGHT('con precio'!E363,8),"")</f>
        <v/>
      </c>
      <c r="D364" s="0" t="str">
        <f aca="false">IF('con precio'!F363="","",'con precio'!F363)</f>
        <v>NN</v>
      </c>
      <c r="E364" s="0" t="str">
        <f aca="false">IF('con precio'!B363="","",'con precio'!B363)</f>
        <v>NN</v>
      </c>
      <c r="F364" s="1" t="s">
        <v>6396</v>
      </c>
      <c r="G364" s="0" t="n">
        <v>380</v>
      </c>
      <c r="H364" s="0" t="str">
        <f aca="false">IF('con precio'!D363="Flete","FLE",IF('con precio'!D363="Normal","NOR",IF('con precio'!D363="RRPP","RRP",IF('con precio'!D363="FB Ads","FBA",IF('con precio'!D363="Google Ads","GOA",IF('con precio'!D363="Combo","COM",IF('con precio'!D363="Market Place","MKP", "OTR")))))))</f>
        <v>GOA</v>
      </c>
      <c r="I364" s="0" t="str">
        <f aca="false">LEFT('con precio'!M363,10)</f>
        <v>-17.846594</v>
      </c>
      <c r="J364" s="122" t="str">
        <f aca="false">RIGHT('con precio'!M363,10)</f>
        <v>-63.092045</v>
      </c>
      <c r="K364" s="0" t="s">
        <v>7429</v>
      </c>
      <c r="L364" s="175" t="n">
        <f aca="false">'con precio'!A363+'con precio'!K363</f>
        <v>44055.5965277778</v>
      </c>
      <c r="N364" s="174"/>
      <c r="O364" s="167"/>
    </row>
    <row r="365" customFormat="false" ht="13.8" hidden="false" customHeight="false" outlineLevel="0" collapsed="false">
      <c r="A365" s="0" t="n">
        <f aca="false">+A364+1</f>
        <v>364</v>
      </c>
      <c r="B365" s="0" t="str">
        <f aca="false">IF(LEN('con precio'!E364)=8,'con precio'!E364,IF(LEN('con precio'!E364)&gt;=17,LEFT('con precio'!E364,8),""))</f>
        <v>71647905</v>
      </c>
      <c r="C365" s="122" t="str">
        <f aca="false">IF(LEN('con precio'!E364)&gt;=17,RIGHT('con precio'!E364,8),"")</f>
        <v/>
      </c>
      <c r="D365" s="0" t="str">
        <f aca="false">IF('con precio'!F364="","",'con precio'!F364)</f>
        <v>Raul Rico. Sociedad Rural del Oriente</v>
      </c>
      <c r="E365" s="0" t="str">
        <f aca="false">IF('con precio'!B364="","",'con precio'!B364)</f>
        <v>Raul Rico. Sociedad Rural del Oriente</v>
      </c>
      <c r="F365" s="1" t="s">
        <v>6397</v>
      </c>
      <c r="G365" s="0" t="n">
        <v>580</v>
      </c>
      <c r="H365" s="0" t="str">
        <f aca="false">IF('con precio'!D364="Flete","FLE",IF('con precio'!D364="Normal","NOR",IF('con precio'!D364="RRPP","RRP",IF('con precio'!D364="FB Ads","FBA",IF('con precio'!D364="Google Ads","GOA",IF('con precio'!D364="Combo","COM",IF('con precio'!D364="Market Place","MKP", "OTR")))))))</f>
        <v>GOA</v>
      </c>
      <c r="I365" s="0" t="str">
        <f aca="false">LEFT('con precio'!M364,10)</f>
        <v>-17.552918</v>
      </c>
      <c r="J365" s="122" t="str">
        <f aca="false">RIGHT('con precio'!M364,10)</f>
        <v>-63.185505</v>
      </c>
      <c r="K365" s="0" t="s">
        <v>7429</v>
      </c>
      <c r="L365" s="175" t="n">
        <f aca="false">'con precio'!A364+'con precio'!K364</f>
        <v>44055.5965277778</v>
      </c>
      <c r="N365" s="174"/>
      <c r="O365" s="167"/>
    </row>
    <row r="366" customFormat="false" ht="13.8" hidden="false" customHeight="false" outlineLevel="0" collapsed="false">
      <c r="A366" s="0" t="n">
        <f aca="false">+A365+1</f>
        <v>365</v>
      </c>
      <c r="B366" s="0" t="str">
        <f aca="false">IF(LEN('con precio'!E365)=8,'con precio'!E365,IF(LEN('con precio'!E365)&gt;=17,LEFT('con precio'!E365,8),""))</f>
        <v/>
      </c>
      <c r="C366" s="122" t="str">
        <f aca="false">IF(LEN('con precio'!E365)&gt;=17,RIGHT('con precio'!E365,8),"")</f>
        <v/>
      </c>
      <c r="D366" s="0" t="str">
        <f aca="false">IF('con precio'!F365="","",'con precio'!F365)</f>
        <v>Clínica Medicmel</v>
      </c>
      <c r="E366" s="0" t="str">
        <f aca="false">IF('con precio'!B365="","",'con precio'!B365)</f>
        <v>Clínica Medicmel</v>
      </c>
      <c r="F366" s="1" t="s">
        <v>6107</v>
      </c>
      <c r="G366" s="0" t="n">
        <v>400</v>
      </c>
      <c r="H366" s="0" t="str">
        <f aca="false">IF('con precio'!D365="Flete","FLE",IF('con precio'!D365="Normal","NOR",IF('con precio'!D365="RRPP","RRP",IF('con precio'!D365="FB Ads","FBA",IF('con precio'!D365="Google Ads","GOA",IF('con precio'!D365="Combo","COM",IF('con precio'!D365="Market Place","MKP", "OTR")))))))</f>
        <v>NOR</v>
      </c>
      <c r="I366" s="0" t="str">
        <f aca="false">LEFT('con precio'!M365,10)</f>
        <v>-17.849168</v>
      </c>
      <c r="J366" s="122" t="str">
        <f aca="false">RIGHT('con precio'!M365,10)</f>
        <v>-63.251404</v>
      </c>
      <c r="K366" s="0" t="s">
        <v>7429</v>
      </c>
      <c r="L366" s="175" t="n">
        <f aca="false">'con precio'!A365+'con precio'!K365</f>
        <v>44057.5152777778</v>
      </c>
      <c r="N366" s="174"/>
      <c r="O366" s="167"/>
    </row>
    <row r="367" customFormat="false" ht="13.8" hidden="false" customHeight="false" outlineLevel="0" collapsed="false">
      <c r="A367" s="0" t="n">
        <f aca="false">+A366+1</f>
        <v>366</v>
      </c>
      <c r="B367" s="0" t="str">
        <f aca="false">IF(LEN('con precio'!E366)=8,'con precio'!E366,IF(LEN('con precio'!E366)&gt;=17,LEFT('con precio'!E366,8),""))</f>
        <v/>
      </c>
      <c r="C367" s="122" t="str">
        <f aca="false">IF(LEN('con precio'!E366)&gt;=17,RIGHT('con precio'!E366,8),"")</f>
        <v/>
      </c>
      <c r="D367" s="0" t="str">
        <f aca="false">IF('con precio'!F366="","",'con precio'!F366)</f>
        <v/>
      </c>
      <c r="E367" s="0" t="str">
        <f aca="false">IF('con precio'!B366="","",'con precio'!B366)</f>
        <v>El Recreo</v>
      </c>
      <c r="F367" s="1" t="s">
        <v>6398</v>
      </c>
      <c r="G367" s="0" t="n">
        <v>300</v>
      </c>
      <c r="H367" s="0" t="str">
        <f aca="false">IF('con precio'!D366="Flete","FLE",IF('con precio'!D366="Normal","NOR",IF('con precio'!D366="RRPP","RRP",IF('con precio'!D366="FB Ads","FBA",IF('con precio'!D366="Google Ads","GOA",IF('con precio'!D366="Combo","COM",IF('con precio'!D366="Market Place","MKP", "OTR")))))))</f>
        <v>FLE</v>
      </c>
      <c r="I367" s="0" t="str">
        <f aca="false">LEFT('con precio'!M366,10)</f>
        <v>-17.881409</v>
      </c>
      <c r="J367" s="122" t="str">
        <f aca="false">RIGHT('con precio'!M366,10)</f>
        <v>-63.092750</v>
      </c>
      <c r="K367" s="0" t="s">
        <v>7429</v>
      </c>
      <c r="L367" s="175" t="n">
        <f aca="false">'con precio'!A366+'con precio'!K366</f>
        <v>44058.7083333333</v>
      </c>
      <c r="N367" s="174"/>
      <c r="O367" s="167"/>
    </row>
    <row r="368" customFormat="false" ht="13.8" hidden="false" customHeight="false" outlineLevel="0" collapsed="false">
      <c r="A368" s="0" t="n">
        <f aca="false">+A367+1</f>
        <v>367</v>
      </c>
      <c r="B368" s="0" t="str">
        <f aca="false">IF(LEN('con precio'!E367)=8,'con precio'!E367,IF(LEN('con precio'!E367)&gt;=17,LEFT('con precio'!E367,8),""))</f>
        <v/>
      </c>
      <c r="C368" s="122" t="str">
        <f aca="false">IF(LEN('con precio'!E367)&gt;=17,RIGHT('con precio'!E367,8),"")</f>
        <v/>
      </c>
      <c r="D368" s="0" t="str">
        <f aca="false">IF('con precio'!F367="","",'con precio'!F367)</f>
        <v/>
      </c>
      <c r="E368" s="0" t="str">
        <f aca="false">IF('con precio'!B367="","",'con precio'!B367)</f>
        <v>El Terrado</v>
      </c>
      <c r="F368" s="1" t="s">
        <v>6305</v>
      </c>
      <c r="G368" s="0" t="n">
        <v>300</v>
      </c>
      <c r="H368" s="0" t="str">
        <f aca="false">IF('con precio'!D367="Flete","FLE",IF('con precio'!D367="Normal","NOR",IF('con precio'!D367="RRPP","RRP",IF('con precio'!D367="FB Ads","FBA",IF('con precio'!D367="Google Ads","GOA",IF('con precio'!D367="Combo","COM",IF('con precio'!D367="Market Place","MKP", "OTR")))))))</f>
        <v>FLE</v>
      </c>
      <c r="I368" s="0" t="str">
        <f aca="false">LEFT('con precio'!M367,10)</f>
        <v>-17.799465</v>
      </c>
      <c r="J368" s="122" t="str">
        <f aca="false">RIGHT('con precio'!M367,10)</f>
        <v>-63.104391</v>
      </c>
      <c r="K368" s="0" t="s">
        <v>7429</v>
      </c>
      <c r="L368" s="175" t="n">
        <f aca="false">'con precio'!A367+'con precio'!K367</f>
        <v>44058.7520833333</v>
      </c>
      <c r="N368" s="174"/>
      <c r="O368" s="167"/>
    </row>
    <row r="369" customFormat="false" ht="13.8" hidden="false" customHeight="false" outlineLevel="0" collapsed="false">
      <c r="A369" s="0" t="n">
        <f aca="false">+A368+1</f>
        <v>368</v>
      </c>
      <c r="B369" s="0" t="str">
        <f aca="false">IF(LEN('con precio'!E368)=8,'con precio'!E368,IF(LEN('con precio'!E368)&gt;=17,LEFT('con precio'!E368,8),""))</f>
        <v>75636412</v>
      </c>
      <c r="C369" s="122" t="str">
        <f aca="false">IF(LEN('con precio'!E368)&gt;=17,RIGHT('con precio'!E368,8),"")</f>
        <v/>
      </c>
      <c r="D369" s="0" t="str">
        <f aca="false">IF('con precio'!F368="","",'con precio'!F368)</f>
        <v>Wilfredo Bravo Antelo</v>
      </c>
      <c r="E369" s="0" t="str">
        <f aca="false">IF('con precio'!B368="","",'con precio'!B368)</f>
        <v>Wilfredo Bravo Antelo / Barrio 23 de octubre</v>
      </c>
      <c r="F369" s="1" t="s">
        <v>6399</v>
      </c>
      <c r="G369" s="0" t="n">
        <v>430</v>
      </c>
      <c r="H369" s="0" t="str">
        <f aca="false">IF('con precio'!D368="Flete","FLE",IF('con precio'!D368="Normal","NOR",IF('con precio'!D368="RRPP","RRP",IF('con precio'!D368="FB Ads","FBA",IF('con precio'!D368="Google Ads","GOA",IF('con precio'!D368="Combo","COM",IF('con precio'!D368="Market Place","MKP", "OTR")))))))</f>
        <v>GOA</v>
      </c>
      <c r="I369" s="0" t="str">
        <f aca="false">LEFT('con precio'!M368,10)</f>
        <v>-17.866179</v>
      </c>
      <c r="J369" s="122" t="str">
        <f aca="false">RIGHT('con precio'!M368,10)</f>
        <v>-63.217880</v>
      </c>
      <c r="K369" s="0" t="s">
        <v>7429</v>
      </c>
      <c r="L369" s="175" t="n">
        <f aca="false">'con precio'!A368+'con precio'!K368</f>
        <v>44058.8305555556</v>
      </c>
      <c r="N369" s="174"/>
      <c r="O369" s="167"/>
    </row>
    <row r="370" customFormat="false" ht="13.8" hidden="false" customHeight="false" outlineLevel="0" collapsed="false">
      <c r="A370" s="0" t="n">
        <f aca="false">+A369+1</f>
        <v>369</v>
      </c>
      <c r="B370" s="0" t="str">
        <f aca="false">IF(LEN('con precio'!E369)=8,'con precio'!E369,IF(LEN('con precio'!E369)&gt;=17,LEFT('con precio'!E369,8),""))</f>
        <v/>
      </c>
      <c r="C370" s="122" t="str">
        <f aca="false">IF(LEN('con precio'!E369)&gt;=17,RIGHT('con precio'!E369,8),"")</f>
        <v/>
      </c>
      <c r="D370" s="0" t="str">
        <f aca="false">IF('con precio'!F369="","",'con precio'!F369)</f>
        <v/>
      </c>
      <c r="E370" s="0" t="str">
        <f aca="false">IF('con precio'!B369="","",'con precio'!B369)</f>
        <v>Ave Virgen de Luján. Barrio Zaragoza</v>
      </c>
      <c r="F370" s="1" t="s">
        <v>6354</v>
      </c>
      <c r="G370" s="0" t="n">
        <v>300</v>
      </c>
      <c r="H370" s="0" t="str">
        <f aca="false">IF('con precio'!D369="Flete","FLE",IF('con precio'!D369="Normal","NOR",IF('con precio'!D369="RRPP","RRP",IF('con precio'!D369="FB Ads","FBA",IF('con precio'!D369="Google Ads","GOA",IF('con precio'!D369="Combo","COM",IF('con precio'!D369="Market Place","MKP", "OTR")))))))</f>
        <v>FLE</v>
      </c>
      <c r="I370" s="0" t="str">
        <f aca="false">LEFT('con precio'!M369,10)</f>
        <v>-17.717479</v>
      </c>
      <c r="J370" s="122" t="str">
        <f aca="false">RIGHT('con precio'!M369,10)</f>
        <v>-63.079067</v>
      </c>
      <c r="K370" s="0" t="s">
        <v>7429</v>
      </c>
      <c r="L370" s="175" t="n">
        <f aca="false">'con precio'!A369+'con precio'!K369</f>
        <v>44060.43125</v>
      </c>
      <c r="N370" s="174"/>
      <c r="O370" s="167"/>
    </row>
    <row r="371" customFormat="false" ht="13.8" hidden="false" customHeight="false" outlineLevel="0" collapsed="false">
      <c r="A371" s="0" t="n">
        <f aca="false">+A370+1</f>
        <v>370</v>
      </c>
      <c r="B371" s="0" t="str">
        <f aca="false">IF(LEN('con precio'!E370)=8,'con precio'!E370,IF(LEN('con precio'!E370)&gt;=17,LEFT('con precio'!E370,8),""))</f>
        <v>72159730</v>
      </c>
      <c r="C371" s="122" t="str">
        <f aca="false">IF(LEN('con precio'!E370)&gt;=17,RIGHT('con precio'!E370,8),"")</f>
        <v/>
      </c>
      <c r="D371" s="0" t="str">
        <f aca="false">IF('con precio'!F370="","",'con precio'!F370)</f>
        <v>Newrest Bolivia Soporte Srl.</v>
      </c>
      <c r="E371" s="0" t="str">
        <f aca="false">IF('con precio'!B370="","",'con precio'!B370)</f>
        <v>Hubert Musy. Newrest Bolivia Soporte Srl.</v>
      </c>
      <c r="F371" s="1" t="s">
        <v>6400</v>
      </c>
      <c r="G371" s="0" t="n">
        <v>1450</v>
      </c>
      <c r="H371" s="0" t="str">
        <f aca="false">IF('con precio'!D370="Flete","FLE",IF('con precio'!D370="Normal","NOR",IF('con precio'!D370="RRPP","RRP",IF('con precio'!D370="FB Ads","FBA",IF('con precio'!D370="Google Ads","GOA",IF('con precio'!D370="Combo","COM",IF('con precio'!D370="Market Place","MKP", "OTR")))))))</f>
        <v>GOA</v>
      </c>
      <c r="I371" s="0" t="str">
        <f aca="false">LEFT('con precio'!M370,10)</f>
        <v>-18.128423</v>
      </c>
      <c r="J371" s="122" t="str">
        <f aca="false">RIGHT('con precio'!M370,10)</f>
        <v>-62.949735</v>
      </c>
      <c r="K371" s="0" t="s">
        <v>7429</v>
      </c>
      <c r="L371" s="175" t="n">
        <f aca="false">'con precio'!A370+'con precio'!K370</f>
        <v>44060.5611111111</v>
      </c>
      <c r="N371" s="174"/>
      <c r="O371" s="167"/>
    </row>
    <row r="372" customFormat="false" ht="13.8" hidden="false" customHeight="false" outlineLevel="0" collapsed="false">
      <c r="A372" s="0" t="n">
        <f aca="false">+A371+1</f>
        <v>371</v>
      </c>
      <c r="B372" s="0" t="str">
        <f aca="false">IF(LEN('con precio'!E371)=8,'con precio'!E371,IF(LEN('con precio'!E371)&gt;=17,LEFT('con precio'!E371,8),""))</f>
        <v>69303993</v>
      </c>
      <c r="C372" s="122" t="str">
        <f aca="false">IF(LEN('con precio'!E371)&gt;=17,RIGHT('con precio'!E371,8),"")</f>
        <v/>
      </c>
      <c r="D372" s="0" t="str">
        <f aca="false">IF('con precio'!F371="","",'con precio'!F371)</f>
        <v>Clínica Dental Dargus</v>
      </c>
      <c r="E372" s="0" t="str">
        <f aca="false">IF('con precio'!B371="","",'con precio'!B371)</f>
        <v>Carlos Rafael Rodriguez Coca. Clínica Dental Dargus</v>
      </c>
      <c r="F372" s="1" t="s">
        <v>6401</v>
      </c>
      <c r="G372" s="0" t="n">
        <v>350</v>
      </c>
      <c r="H372" s="0" t="str">
        <f aca="false">IF('con precio'!D371="Flete","FLE",IF('con precio'!D371="Normal","NOR",IF('con precio'!D371="RRPP","RRP",IF('con precio'!D371="FB Ads","FBA",IF('con precio'!D371="Google Ads","GOA",IF('con precio'!D371="Combo","COM",IF('con precio'!D371="Market Place","MKP", "OTR")))))))</f>
        <v>GOA</v>
      </c>
      <c r="I372" s="0" t="str">
        <f aca="false">LEFT('con precio'!M371,10)</f>
        <v>-17.759709</v>
      </c>
      <c r="J372" s="122" t="str">
        <f aca="false">RIGHT('con precio'!M371,10)</f>
        <v>-63.173215</v>
      </c>
      <c r="K372" s="0" t="s">
        <v>7429</v>
      </c>
      <c r="L372" s="175" t="n">
        <f aca="false">'con precio'!A371+'con precio'!K371</f>
        <v>44060.7659722222</v>
      </c>
      <c r="N372" s="174"/>
      <c r="O372" s="167"/>
    </row>
    <row r="373" customFormat="false" ht="13.8" hidden="false" customHeight="false" outlineLevel="0" collapsed="false">
      <c r="A373" s="0" t="n">
        <f aca="false">+A372+1</f>
        <v>372</v>
      </c>
      <c r="B373" s="0" t="str">
        <f aca="false">IF(LEN('con precio'!E372)=8,'con precio'!E372,IF(LEN('con precio'!E372)&gt;=17,LEFT('con precio'!E372,8),""))</f>
        <v/>
      </c>
      <c r="C373" s="122" t="str">
        <f aca="false">IF(LEN('con precio'!E372)&gt;=17,RIGHT('con precio'!E372,8),"")</f>
        <v/>
      </c>
      <c r="D373" s="0" t="str">
        <f aca="false">IF('con precio'!F372="","",'con precio'!F372)</f>
        <v/>
      </c>
      <c r="E373" s="0" t="str">
        <f aca="false">IF('con precio'!B372="","",'con precio'!B372)</f>
        <v>Barrio 4 de febrero/ Guapilo.</v>
      </c>
      <c r="F373" s="1" t="s">
        <v>6217</v>
      </c>
      <c r="G373" s="0" t="n">
        <v>400</v>
      </c>
      <c r="H373" s="0" t="str">
        <f aca="false">IF('con precio'!D372="Flete","FLE",IF('con precio'!D372="Normal","NOR",IF('con precio'!D372="RRPP","RRP",IF('con precio'!D372="FB Ads","FBA",IF('con precio'!D372="Google Ads","GOA",IF('con precio'!D372="Combo","COM",IF('con precio'!D372="Market Place","MKP", "OTR")))))))</f>
        <v>NOR</v>
      </c>
      <c r="I373" s="0" t="str">
        <f aca="false">LEFT('con precio'!M372,10)</f>
        <v>-17.801091</v>
      </c>
      <c r="J373" s="122" t="str">
        <f aca="false">RIGHT('con precio'!M372,10)</f>
        <v>-63.127743</v>
      </c>
      <c r="K373" s="0" t="s">
        <v>7429</v>
      </c>
      <c r="L373" s="175" t="n">
        <f aca="false">'con precio'!A372+'con precio'!K372</f>
        <v>44060.3965277778</v>
      </c>
      <c r="N373" s="174"/>
      <c r="O373" s="167"/>
    </row>
    <row r="374" customFormat="false" ht="13.8" hidden="false" customHeight="false" outlineLevel="0" collapsed="false">
      <c r="A374" s="0" t="n">
        <f aca="false">+A373+1</f>
        <v>373</v>
      </c>
      <c r="B374" s="0" t="str">
        <f aca="false">IF(LEN('con precio'!E373)=8,'con precio'!E373,IF(LEN('con precio'!E373)&gt;=17,LEFT('con precio'!E373,8),""))</f>
        <v/>
      </c>
      <c r="C374" s="122" t="str">
        <f aca="false">IF(LEN('con precio'!E373)&gt;=17,RIGHT('con precio'!E373,8),"")</f>
        <v/>
      </c>
      <c r="D374" s="0" t="str">
        <f aca="false">IF('con precio'!F373="","",'con precio'!F373)</f>
        <v/>
      </c>
      <c r="E374" s="0" t="str">
        <f aca="false">IF('con precio'!B373="","",'con precio'!B373)</f>
        <v>Plan 4000</v>
      </c>
      <c r="F374" s="1" t="s">
        <v>6402</v>
      </c>
      <c r="G374" s="0" t="n">
        <v>300</v>
      </c>
      <c r="H374" s="0" t="str">
        <f aca="false">IF('con precio'!D373="Flete","FLE",IF('con precio'!D373="Normal","NOR",IF('con precio'!D373="RRPP","RRP",IF('con precio'!D373="FB Ads","FBA",IF('con precio'!D373="Google Ads","GOA",IF('con precio'!D373="Combo","COM",IF('con precio'!D373="Market Place","MKP", "OTR")))))))</f>
        <v>NOR</v>
      </c>
      <c r="I374" s="0" t="str">
        <f aca="false">LEFT('con precio'!M373,10)</f>
        <v>-17.888853</v>
      </c>
      <c r="J374" s="122" t="str">
        <f aca="false">RIGHT('con precio'!M373,10)</f>
        <v>-63.176750</v>
      </c>
      <c r="K374" s="0" t="s">
        <v>7429</v>
      </c>
      <c r="L374" s="175" t="n">
        <f aca="false">'con precio'!A373+'con precio'!K373</f>
        <v>44060.6673611111</v>
      </c>
      <c r="N374" s="174"/>
      <c r="O374" s="167"/>
    </row>
    <row r="375" customFormat="false" ht="13.8" hidden="false" customHeight="false" outlineLevel="0" collapsed="false">
      <c r="A375" s="0" t="n">
        <f aca="false">+A374+1</f>
        <v>374</v>
      </c>
      <c r="B375" s="0" t="str">
        <f aca="false">IF(LEN('con precio'!E374)=8,'con precio'!E374,IF(LEN('con precio'!E374)&gt;=17,LEFT('con precio'!E374,8),""))</f>
        <v>75067300</v>
      </c>
      <c r="C375" s="122" t="str">
        <f aca="false">IF(LEN('con precio'!E374)&gt;=17,RIGHT('con precio'!E374,8),"")</f>
        <v/>
      </c>
      <c r="D375" s="0" t="str">
        <f aca="false">IF('con precio'!F374="","",'con precio'!F374)</f>
        <v>Fanny Costa Toledo</v>
      </c>
      <c r="E375" s="0" t="str">
        <f aca="false">IF('con precio'!B374="","",'con precio'!B374)</f>
        <v>Fanny Costa Toledo. Avenida Virgen de Luján</v>
      </c>
      <c r="F375" s="1" t="s">
        <v>6299</v>
      </c>
      <c r="G375" s="0" t="n">
        <v>330</v>
      </c>
      <c r="H375" s="0" t="str">
        <f aca="false">IF('con precio'!D374="Flete","FLE",IF('con precio'!D374="Normal","NOR",IF('con precio'!D374="RRPP","RRP",IF('con precio'!D374="FB Ads","FBA",IF('con precio'!D374="Google Ads","GOA",IF('con precio'!D374="Combo","COM",IF('con precio'!D374="Market Place","MKP", "OTR")))))))</f>
        <v>GOA</v>
      </c>
      <c r="I375" s="0" t="str">
        <f aca="false">LEFT('con precio'!M374,10)</f>
        <v>-17.729647</v>
      </c>
      <c r="J375" s="122" t="str">
        <f aca="false">RIGHT('con precio'!M374,10)</f>
        <v>-63.093025</v>
      </c>
      <c r="K375" s="0" t="s">
        <v>7429</v>
      </c>
      <c r="L375" s="175" t="n">
        <f aca="false">'con precio'!A374+'con precio'!K374</f>
        <v>44061.5083333333</v>
      </c>
      <c r="N375" s="174"/>
      <c r="O375" s="167"/>
    </row>
    <row r="376" customFormat="false" ht="13.8" hidden="false" customHeight="false" outlineLevel="0" collapsed="false">
      <c r="A376" s="0" t="n">
        <f aca="false">+A375+1</f>
        <v>375</v>
      </c>
      <c r="B376" s="0" t="str">
        <f aca="false">IF(LEN('con precio'!E375)=8,'con precio'!E375,IF(LEN('con precio'!E375)&gt;=17,LEFT('con precio'!E375,8),""))</f>
        <v>60856613</v>
      </c>
      <c r="C376" s="122" t="str">
        <f aca="false">IF(LEN('con precio'!E375)&gt;=17,RIGHT('con precio'!E375,8),"")</f>
        <v/>
      </c>
      <c r="D376" s="0" t="str">
        <f aca="false">IF('con precio'!F375="","",'con precio'!F375)</f>
        <v>Cecilia Aguilar</v>
      </c>
      <c r="E376" s="0" t="str">
        <f aca="false">IF('con precio'!B375="","",'con precio'!B375)</f>
        <v>Cecilia Aguilar. Satélite Norte</v>
      </c>
      <c r="F376" s="1" t="s">
        <v>6403</v>
      </c>
      <c r="G376" s="0" t="n">
        <v>450</v>
      </c>
      <c r="H376" s="0" t="str">
        <f aca="false">IF('con precio'!D375="Flete","FLE",IF('con precio'!D375="Normal","NOR",IF('con precio'!D375="RRPP","RRP",IF('con precio'!D375="FB Ads","FBA",IF('con precio'!D375="Google Ads","GOA",IF('con precio'!D375="Combo","COM",IF('con precio'!D375="Market Place","MKP", "OTR")))))))</f>
        <v>GOA</v>
      </c>
      <c r="I376" s="0" t="str">
        <f aca="false">LEFT('con precio'!M375,10)</f>
        <v>-17.611675</v>
      </c>
      <c r="J376" s="122" t="str">
        <f aca="false">RIGHT('con precio'!M375,10)</f>
        <v>-63.128090</v>
      </c>
      <c r="K376" s="0" t="s">
        <v>7429</v>
      </c>
      <c r="L376" s="175" t="n">
        <f aca="false">'con precio'!A375+'con precio'!K375</f>
        <v>44061.65625</v>
      </c>
      <c r="N376" s="174"/>
      <c r="O376" s="167"/>
    </row>
    <row r="377" customFormat="false" ht="13.8" hidden="false" customHeight="false" outlineLevel="0" collapsed="false">
      <c r="A377" s="0" t="n">
        <f aca="false">+A376+1</f>
        <v>376</v>
      </c>
      <c r="B377" s="0" t="str">
        <f aca="false">IF(LEN('con precio'!E376)=8,'con precio'!E376,IF(LEN('con precio'!E376)&gt;=17,LEFT('con precio'!E376,8),""))</f>
        <v/>
      </c>
      <c r="C377" s="122" t="str">
        <f aca="false">IF(LEN('con precio'!E376)&gt;=17,RIGHT('con precio'!E376,8),"")</f>
        <v/>
      </c>
      <c r="D377" s="0" t="str">
        <f aca="false">IF('con precio'!F376="","",'con precio'!F376)</f>
        <v/>
      </c>
      <c r="E377" s="0" t="str">
        <f aca="false">IF('con precio'!B376="","",'con precio'!B376)</f>
        <v>Ave Virgen de Luján. Barrio Zaragoza</v>
      </c>
      <c r="F377" s="1" t="s">
        <v>6354</v>
      </c>
      <c r="G377" s="0" t="n">
        <v>350</v>
      </c>
      <c r="H377" s="0" t="str">
        <f aca="false">IF('con precio'!D376="Flete","FLE",IF('con precio'!D376="Normal","NOR",IF('con precio'!D376="RRPP","RRP",IF('con precio'!D376="FB Ads","FBA",IF('con precio'!D376="Google Ads","GOA",IF('con precio'!D376="Combo","COM",IF('con precio'!D376="Market Place","MKP", "OTR")))))))</f>
        <v>NOR</v>
      </c>
      <c r="I377" s="0" t="str">
        <f aca="false">LEFT('con precio'!M376,10)</f>
        <v>-17.717053</v>
      </c>
      <c r="J377" s="122" t="str">
        <f aca="false">RIGHT('con precio'!M376,10)</f>
        <v>-63.079259</v>
      </c>
      <c r="K377" s="0" t="s">
        <v>7429</v>
      </c>
      <c r="L377" s="175" t="n">
        <f aca="false">'con precio'!A376+'con precio'!K376</f>
        <v>44061.4506944444</v>
      </c>
      <c r="N377" s="174"/>
      <c r="O377" s="167"/>
    </row>
    <row r="378" customFormat="false" ht="13.8" hidden="false" customHeight="false" outlineLevel="0" collapsed="false">
      <c r="A378" s="0" t="n">
        <f aca="false">+A377+1</f>
        <v>377</v>
      </c>
      <c r="B378" s="0" t="str">
        <f aca="false">IF(LEN('con precio'!E377)=8,'con precio'!E377,IF(LEN('con precio'!E377)&gt;=17,LEFT('con precio'!E377,8),""))</f>
        <v>70182709</v>
      </c>
      <c r="C378" s="122" t="str">
        <f aca="false">IF(LEN('con precio'!E377)&gt;=17,RIGHT('con precio'!E377,8),"")</f>
        <v/>
      </c>
      <c r="D378" s="0" t="str">
        <f aca="false">IF('con precio'!F377="","",'con precio'!F377)</f>
        <v>Lucía</v>
      </c>
      <c r="E378" s="0" t="str">
        <f aca="false">IF('con precio'!B377="","",'con precio'!B377)</f>
        <v>Lucía. Guapurú 1</v>
      </c>
      <c r="F378" s="1" t="s">
        <v>6404</v>
      </c>
      <c r="G378" s="0" t="n">
        <v>400</v>
      </c>
      <c r="H378" s="0" t="str">
        <f aca="false">IF('con precio'!D377="Flete","FLE",IF('con precio'!D377="Normal","NOR",IF('con precio'!D377="RRPP","RRP",IF('con precio'!D377="FB Ads","FBA",IF('con precio'!D377="Google Ads","GOA",IF('con precio'!D377="Combo","COM",IF('con precio'!D377="Market Place","MKP", "OTR")))))))</f>
        <v>GOA</v>
      </c>
      <c r="I378" s="0" t="str">
        <f aca="false">LEFT('con precio'!M377,10)</f>
        <v>-17.851069</v>
      </c>
      <c r="J378" s="122" t="str">
        <f aca="false">RIGHT('con precio'!M377,10)</f>
        <v>-63.095364</v>
      </c>
      <c r="K378" s="0" t="s">
        <v>7429</v>
      </c>
      <c r="L378" s="175" t="n">
        <f aca="false">'con precio'!A377+'con precio'!K377</f>
        <v>44063.6034722222</v>
      </c>
      <c r="N378" s="174"/>
      <c r="O378" s="167"/>
    </row>
    <row r="379" customFormat="false" ht="13.8" hidden="false" customHeight="false" outlineLevel="0" collapsed="false">
      <c r="A379" s="0" t="n">
        <f aca="false">+A378+1</f>
        <v>378</v>
      </c>
      <c r="B379" s="0" t="str">
        <f aca="false">IF(LEN('con precio'!E378)=8,'con precio'!E378,IF(LEN('con precio'!E378)&gt;=17,LEFT('con precio'!E378,8),""))</f>
        <v>77095149</v>
      </c>
      <c r="C379" s="122" t="str">
        <f aca="false">IF(LEN('con precio'!E378)&gt;=17,RIGHT('con precio'!E378,8),"")</f>
        <v/>
      </c>
      <c r="D379" s="0" t="str">
        <f aca="false">IF('con precio'!F378="","",'con precio'!F378)</f>
        <v>Orlando Arrieta</v>
      </c>
      <c r="E379" s="0" t="str">
        <f aca="false">IF('con precio'!B378="","",'con precio'!B378)</f>
        <v>Orlando Arrieta. Pampa de la Isla</v>
      </c>
      <c r="F379" s="1" t="s">
        <v>6405</v>
      </c>
      <c r="G379" s="0" t="n">
        <v>350</v>
      </c>
      <c r="H379" s="0" t="str">
        <f aca="false">IF('con precio'!D378="Flete","FLE",IF('con precio'!D378="Normal","NOR",IF('con precio'!D378="RRPP","RRP",IF('con precio'!D378="FB Ads","FBA",IF('con precio'!D378="Google Ads","GOA",IF('con precio'!D378="Combo","COM",IF('con precio'!D378="Market Place","MKP", "OTR")))))))</f>
        <v>GOA</v>
      </c>
      <c r="I379" s="0" t="str">
        <f aca="false">LEFT('con precio'!M378,10)</f>
        <v>-17.752989</v>
      </c>
      <c r="J379" s="122" t="str">
        <f aca="false">RIGHT('con precio'!M378,10)</f>
        <v>-63.085121</v>
      </c>
      <c r="K379" s="0" t="s">
        <v>7429</v>
      </c>
      <c r="L379" s="175" t="n">
        <f aca="false">'con precio'!A378+'con precio'!K378</f>
        <v>44063.65625</v>
      </c>
      <c r="N379" s="174"/>
      <c r="O379" s="167"/>
    </row>
    <row r="380" customFormat="false" ht="13.8" hidden="false" customHeight="false" outlineLevel="0" collapsed="false">
      <c r="A380" s="0" t="n">
        <f aca="false">+A379+1</f>
        <v>379</v>
      </c>
      <c r="B380" s="0" t="str">
        <f aca="false">IF(LEN('con precio'!E379)=8,'con precio'!E379,IF(LEN('con precio'!E379)&gt;=17,LEFT('con precio'!E379,8),""))</f>
        <v>74605091</v>
      </c>
      <c r="C380" s="122" t="str">
        <f aca="false">IF(LEN('con precio'!E379)&gt;=17,RIGHT('con precio'!E379,8),"")</f>
        <v/>
      </c>
      <c r="D380" s="0" t="str">
        <f aca="false">IF('con precio'!F379="","",'con precio'!F379)</f>
        <v>Yabana</v>
      </c>
      <c r="E380" s="0" t="str">
        <f aca="false">IF('con precio'!B379="","",'con precio'!B379)</f>
        <v>Yabana. Virgen de Luján</v>
      </c>
      <c r="F380" s="1" t="s">
        <v>6406</v>
      </c>
      <c r="G380" s="0" t="n">
        <v>300</v>
      </c>
      <c r="H380" s="0" t="str">
        <f aca="false">IF('con precio'!D379="Flete","FLE",IF('con precio'!D379="Normal","NOR",IF('con precio'!D379="RRPP","RRP",IF('con precio'!D379="FB Ads","FBA",IF('con precio'!D379="Google Ads","GOA",IF('con precio'!D379="Combo","COM",IF('con precio'!D379="Market Place","MKP", "OTR")))))))</f>
        <v>GOA</v>
      </c>
      <c r="I380" s="0" t="str">
        <f aca="false">LEFT('con precio'!M379,10)</f>
        <v>-17.757677</v>
      </c>
      <c r="J380" s="122" t="str">
        <f aca="false">RIGHT('con precio'!M379,10)</f>
        <v>-63.126729</v>
      </c>
      <c r="K380" s="0" t="s">
        <v>7429</v>
      </c>
      <c r="L380" s="175" t="n">
        <f aca="false">'con precio'!A379+'con precio'!K379</f>
        <v>44063.6930555556</v>
      </c>
      <c r="N380" s="174"/>
      <c r="O380" s="167"/>
    </row>
    <row r="381" customFormat="false" ht="13.8" hidden="false" customHeight="false" outlineLevel="0" collapsed="false">
      <c r="A381" s="0" t="n">
        <f aca="false">+A380+1</f>
        <v>380</v>
      </c>
      <c r="B381" s="0" t="str">
        <f aca="false">IF(LEN('con precio'!E380)=8,'con precio'!E380,IF(LEN('con precio'!E380)&gt;=17,LEFT('con precio'!E380,8),""))</f>
        <v/>
      </c>
      <c r="C381" s="122" t="str">
        <f aca="false">IF(LEN('con precio'!E380)&gt;=17,RIGHT('con precio'!E380,8),"")</f>
        <v/>
      </c>
      <c r="D381" s="0" t="str">
        <f aca="false">IF('con precio'!F380="","",'con precio'!F380)</f>
        <v/>
      </c>
      <c r="E381" s="0" t="str">
        <f aca="false">IF('con precio'!B380="","",'con precio'!B380)</f>
        <v>Calle 13 y Radial 10. Baños Mercado Victoria</v>
      </c>
      <c r="F381" s="1" t="s">
        <v>6124</v>
      </c>
      <c r="G381" s="0" t="n">
        <v>300</v>
      </c>
      <c r="H381" s="0" t="str">
        <f aca="false">IF('con precio'!D380="Flete","FLE",IF('con precio'!D380="Normal","NOR",IF('con precio'!D380="RRPP","RRP",IF('con precio'!D380="FB Ads","FBA",IF('con precio'!D380="Google Ads","GOA",IF('con precio'!D380="Combo","COM",IF('con precio'!D380="Market Place","MKP", "OTR")))))))</f>
        <v>NOR</v>
      </c>
      <c r="I381" s="0" t="str">
        <f aca="false">LEFT('con precio'!M380,10)</f>
        <v>-17.815772</v>
      </c>
      <c r="J381" s="122" t="str">
        <f aca="false">RIGHT('con precio'!M380,10)</f>
        <v>-63.111025</v>
      </c>
      <c r="K381" s="0" t="s">
        <v>7429</v>
      </c>
      <c r="L381" s="175" t="n">
        <f aca="false">'con precio'!A380+'con precio'!K380</f>
        <v>44063.4638888889</v>
      </c>
      <c r="N381" s="174"/>
      <c r="O381" s="167"/>
    </row>
    <row r="382" customFormat="false" ht="13.8" hidden="false" customHeight="false" outlineLevel="0" collapsed="false">
      <c r="A382" s="0" t="n">
        <f aca="false">+A381+1</f>
        <v>381</v>
      </c>
      <c r="B382" s="0" t="str">
        <f aca="false">IF(LEN('con precio'!E381)=8,'con precio'!E381,IF(LEN('con precio'!E381)&gt;=17,LEFT('con precio'!E381,8),""))</f>
        <v/>
      </c>
      <c r="C382" s="122" t="str">
        <f aca="false">IF(LEN('con precio'!E381)&gt;=17,RIGHT('con precio'!E381,8),"")</f>
        <v/>
      </c>
      <c r="D382" s="0" t="str">
        <f aca="false">IF('con precio'!F381="","",'con precio'!F381)</f>
        <v/>
      </c>
      <c r="E382" s="0" t="str">
        <f aca="false">IF('con precio'!B381="","",'con precio'!B381)</f>
        <v>Virgen de Luján</v>
      </c>
      <c r="F382" s="1" t="s">
        <v>6357</v>
      </c>
      <c r="G382" s="0" t="n">
        <v>300</v>
      </c>
      <c r="H382" s="0" t="str">
        <f aca="false">IF('con precio'!D381="Flete","FLE",IF('con precio'!D381="Normal","NOR",IF('con precio'!D381="RRPP","RRP",IF('con precio'!D381="FB Ads","FBA",IF('con precio'!D381="Google Ads","GOA",IF('con precio'!D381="Combo","COM",IF('con precio'!D381="Market Place","MKP", "OTR")))))))</f>
        <v>NOR</v>
      </c>
      <c r="I382" s="0" t="str">
        <f aca="false">LEFT('con precio'!M381,10)</f>
        <v>-17.757067</v>
      </c>
      <c r="J382" s="122" t="str">
        <f aca="false">RIGHT('con precio'!M381,10)</f>
        <v>-63.126181</v>
      </c>
      <c r="K382" s="0" t="s">
        <v>7429</v>
      </c>
      <c r="L382" s="175" t="n">
        <f aca="false">'con precio'!A381+'con precio'!K381</f>
        <v>44063.5083333333</v>
      </c>
      <c r="N382" s="174"/>
      <c r="O382" s="167"/>
    </row>
    <row r="383" customFormat="false" ht="13.8" hidden="false" customHeight="false" outlineLevel="0" collapsed="false">
      <c r="A383" s="0" t="n">
        <f aca="false">+A382+1</f>
        <v>382</v>
      </c>
      <c r="B383" s="0" t="str">
        <f aca="false">IF(LEN('con precio'!E382)=8,'con precio'!E382,IF(LEN('con precio'!E382)&gt;=17,LEFT('con precio'!E382,8),""))</f>
        <v/>
      </c>
      <c r="C383" s="122" t="str">
        <f aca="false">IF(LEN('con precio'!E382)&gt;=17,RIGHT('con precio'!E382,8),"")</f>
        <v/>
      </c>
      <c r="D383" s="0" t="str">
        <f aca="false">IF('con precio'!F382="","",'con precio'!F382)</f>
        <v/>
      </c>
      <c r="E383" s="0" t="str">
        <f aca="false">IF('con precio'!B382="","",'con precio'!B382)</f>
        <v>Banzer Km 9</v>
      </c>
      <c r="F383" s="1" t="s">
        <v>6407</v>
      </c>
      <c r="G383" s="0" t="n">
        <v>380</v>
      </c>
      <c r="H383" s="0" t="str">
        <f aca="false">IF('con precio'!D382="Flete","FLE",IF('con precio'!D382="Normal","NOR",IF('con precio'!D382="RRPP","RRP",IF('con precio'!D382="FB Ads","FBA",IF('con precio'!D382="Google Ads","GOA",IF('con precio'!D382="Combo","COM",IF('con precio'!D382="Market Place","MKP", "OTR")))))))</f>
        <v>NOR</v>
      </c>
      <c r="I383" s="0" t="str">
        <f aca="false">LEFT('con precio'!M382,10)</f>
        <v>-17.697710</v>
      </c>
      <c r="J383" s="122" t="str">
        <f aca="false">RIGHT('con precio'!M382,10)</f>
        <v>-63.161874</v>
      </c>
      <c r="K383" s="0" t="s">
        <v>7429</v>
      </c>
      <c r="L383" s="175" t="n">
        <f aca="false">'con precio'!A382+'con precio'!K382</f>
        <v>44064.4826388889</v>
      </c>
      <c r="N383" s="174"/>
      <c r="O383" s="167"/>
    </row>
    <row r="384" customFormat="false" ht="13.8" hidden="false" customHeight="false" outlineLevel="0" collapsed="false">
      <c r="A384" s="0" t="n">
        <f aca="false">+A383+1</f>
        <v>383</v>
      </c>
      <c r="B384" s="0" t="str">
        <f aca="false">IF(LEN('con precio'!E383)=8,'con precio'!E383,IF(LEN('con precio'!E383)&gt;=17,LEFT('con precio'!E383,8),""))</f>
        <v/>
      </c>
      <c r="C384" s="122" t="str">
        <f aca="false">IF(LEN('con precio'!E383)&gt;=17,RIGHT('con precio'!E383,8),"")</f>
        <v/>
      </c>
      <c r="D384" s="0" t="str">
        <f aca="false">IF('con precio'!F383="","",'con precio'!F383)</f>
        <v>Condominio Mirador de Aqualand</v>
      </c>
      <c r="E384" s="0" t="str">
        <f aca="false">IF('con precio'!B383="","",'con precio'!B383)</f>
        <v>Condominio Mirador Aqualand</v>
      </c>
      <c r="F384" s="1" t="s">
        <v>6408</v>
      </c>
      <c r="G384" s="0" t="n">
        <v>300</v>
      </c>
      <c r="H384" s="0" t="str">
        <f aca="false">IF('con precio'!D383="Flete","FLE",IF('con precio'!D383="Normal","NOR",IF('con precio'!D383="RRPP","RRP",IF('con precio'!D383="FB Ads","FBA",IF('con precio'!D383="Google Ads","GOA",IF('con precio'!D383="Combo","COM",IF('con precio'!D383="Market Place","MKP", "OTR")))))))</f>
        <v>NOR</v>
      </c>
      <c r="I384" s="0" t="str">
        <f aca="false">LEFT('con precio'!M383,10)</f>
        <v>-17.637071</v>
      </c>
      <c r="J384" s="122" t="str">
        <f aca="false">RIGHT('con precio'!M383,10)</f>
        <v>-63.160288</v>
      </c>
      <c r="K384" s="0" t="s">
        <v>7429</v>
      </c>
      <c r="L384" s="175" t="n">
        <f aca="false">'con precio'!A383+'con precio'!K383</f>
        <v>44064.5548611111</v>
      </c>
      <c r="N384" s="174"/>
      <c r="O384" s="167"/>
    </row>
    <row r="385" customFormat="false" ht="13.8" hidden="false" customHeight="false" outlineLevel="0" collapsed="false">
      <c r="A385" s="0" t="n">
        <f aca="false">+A384+1</f>
        <v>384</v>
      </c>
      <c r="B385" s="0" t="str">
        <f aca="false">IF(LEN('con precio'!E384)=8,'con precio'!E384,IF(LEN('con precio'!E384)&gt;=17,LEFT('con precio'!E384,8),""))</f>
        <v>70404217</v>
      </c>
      <c r="C385" s="122" t="str">
        <f aca="false">IF(LEN('con precio'!E384)&gt;=17,RIGHT('con precio'!E384,8),"")</f>
        <v/>
      </c>
      <c r="D385" s="0" t="str">
        <f aca="false">IF('con precio'!F384="","",'con precio'!F384)</f>
        <v>Alvaro</v>
      </c>
      <c r="E385" s="0" t="str">
        <f aca="false">IF('con precio'!B384="","",'con precio'!B384)</f>
        <v>Alvaro / Guapurú</v>
      </c>
      <c r="F385" s="1" t="s">
        <v>6409</v>
      </c>
      <c r="G385" s="0" t="n">
        <v>380</v>
      </c>
      <c r="H385" s="0" t="str">
        <f aca="false">IF('con precio'!D384="Flete","FLE",IF('con precio'!D384="Normal","NOR",IF('con precio'!D384="RRPP","RRP",IF('con precio'!D384="FB Ads","FBA",IF('con precio'!D384="Google Ads","GOA",IF('con precio'!D384="Combo","COM",IF('con precio'!D384="Market Place","MKP", "OTR")))))))</f>
        <v>GOA</v>
      </c>
      <c r="I385" s="0" t="str">
        <f aca="false">LEFT('con precio'!M384,10)</f>
        <v>-17.848238</v>
      </c>
      <c r="J385" s="122" t="str">
        <f aca="false">RIGHT('con precio'!M384,10)</f>
        <v>-63.095467</v>
      </c>
      <c r="K385" s="0" t="s">
        <v>7429</v>
      </c>
      <c r="L385" s="175" t="n">
        <f aca="false">'con precio'!A384+'con precio'!K384</f>
        <v>44065.6027777778</v>
      </c>
      <c r="N385" s="174"/>
      <c r="O385" s="167"/>
    </row>
    <row r="386" customFormat="false" ht="13.8" hidden="false" customHeight="false" outlineLevel="0" collapsed="false">
      <c r="A386" s="0" t="n">
        <f aca="false">+A385+1</f>
        <v>385</v>
      </c>
      <c r="B386" s="0" t="str">
        <f aca="false">IF(LEN('con precio'!E385)=8,'con precio'!E385,IF(LEN('con precio'!E385)&gt;=17,LEFT('con precio'!E385,8),""))</f>
        <v/>
      </c>
      <c r="C386" s="122" t="str">
        <f aca="false">IF(LEN('con precio'!E385)&gt;=17,RIGHT('con precio'!E385,8),"")</f>
        <v/>
      </c>
      <c r="D386" s="0" t="str">
        <f aca="false">IF('con precio'!F385="","",'con precio'!F385)</f>
        <v/>
      </c>
      <c r="E386" s="0" t="str">
        <f aca="false">IF('con precio'!B385="","",'con precio'!B385)</f>
        <v>Barrio Amboró</v>
      </c>
      <c r="F386" s="1" t="s">
        <v>6410</v>
      </c>
      <c r="G386" s="0" t="n">
        <v>300</v>
      </c>
      <c r="H386" s="0" t="str">
        <f aca="false">IF('con precio'!D385="Flete","FLE",IF('con precio'!D385="Normal","NOR",IF('con precio'!D385="RRPP","RRP",IF('con precio'!D385="FB Ads","FBA",IF('con precio'!D385="Google Ads","GOA",IF('con precio'!D385="Combo","COM",IF('con precio'!D385="Market Place","MKP", "OTR")))))))</f>
        <v>NOR</v>
      </c>
      <c r="I386" s="0" t="str">
        <f aca="false">LEFT('con precio'!M385,10)</f>
        <v>-17.861226</v>
      </c>
      <c r="J386" s="122" t="str">
        <f aca="false">RIGHT('con precio'!M385,10)</f>
        <v>-63.139217</v>
      </c>
      <c r="K386" s="0" t="s">
        <v>7429</v>
      </c>
      <c r="L386" s="175" t="n">
        <f aca="false">'con precio'!A385+'con precio'!K385</f>
        <v>44065.6506944444</v>
      </c>
      <c r="N386" s="174"/>
      <c r="O386" s="167"/>
    </row>
    <row r="387" customFormat="false" ht="13.8" hidden="false" customHeight="false" outlineLevel="0" collapsed="false">
      <c r="A387" s="0" t="n">
        <f aca="false">+A386+1</f>
        <v>386</v>
      </c>
      <c r="B387" s="0" t="str">
        <f aca="false">IF(LEN('con precio'!E386)=8,'con precio'!E386,IF(LEN('con precio'!E386)&gt;=17,LEFT('con precio'!E386,8),""))</f>
        <v/>
      </c>
      <c r="C387" s="122" t="str">
        <f aca="false">IF(LEN('con precio'!E386)&gt;=17,RIGHT('con precio'!E386,8),"")</f>
        <v/>
      </c>
      <c r="D387" s="0" t="str">
        <f aca="false">IF('con precio'!F386="","",'con precio'!F386)</f>
        <v/>
      </c>
      <c r="E387" s="0" t="str">
        <f aca="false">IF('con precio'!B386="","",'con precio'!B386)</f>
        <v>Plan 3000, Arroyito</v>
      </c>
      <c r="F387" s="1" t="s">
        <v>6411</v>
      </c>
      <c r="G387" s="0" t="n">
        <v>300</v>
      </c>
      <c r="H387" s="0" t="str">
        <f aca="false">IF('con precio'!D386="Flete","FLE",IF('con precio'!D386="Normal","NOR",IF('con precio'!D386="RRPP","RRP",IF('con precio'!D386="FB Ads","FBA",IF('con precio'!D386="Google Ads","GOA",IF('con precio'!D386="Combo","COM",IF('con precio'!D386="Market Place","MKP", "OTR")))))))</f>
        <v>NOR</v>
      </c>
      <c r="I387" s="0" t="str">
        <f aca="false">LEFT('con precio'!M386,10)</f>
        <v>-17.819812</v>
      </c>
      <c r="J387" s="122" t="str">
        <f aca="false">RIGHT('con precio'!M386,10)</f>
        <v>-63.099880</v>
      </c>
      <c r="K387" s="0" t="s">
        <v>7429</v>
      </c>
      <c r="L387" s="175" t="n">
        <f aca="false">'con precio'!A386+'con precio'!K386</f>
        <v>44066.6388888889</v>
      </c>
      <c r="N387" s="174"/>
      <c r="O387" s="167"/>
    </row>
    <row r="388" customFormat="false" ht="13.8" hidden="false" customHeight="false" outlineLevel="0" collapsed="false">
      <c r="A388" s="0" t="n">
        <f aca="false">+A387+1</f>
        <v>387</v>
      </c>
      <c r="B388" s="0" t="str">
        <f aca="false">IF(LEN('con precio'!E387)=8,'con precio'!E387,IF(LEN('con precio'!E387)&gt;=17,LEFT('con precio'!E387,8),""))</f>
        <v/>
      </c>
      <c r="C388" s="122" t="str">
        <f aca="false">IF(LEN('con precio'!E387)&gt;=17,RIGHT('con precio'!E387,8),"")</f>
        <v/>
      </c>
      <c r="D388" s="0" t="str">
        <f aca="false">IF('con precio'!F387="","",'con precio'!F387)</f>
        <v/>
      </c>
      <c r="E388" s="0" t="str">
        <f aca="false">IF('con precio'!B387="","",'con precio'!B387)</f>
        <v>Plan 3000.</v>
      </c>
      <c r="F388" s="1" t="s">
        <v>6412</v>
      </c>
      <c r="G388" s="0" t="n">
        <v>300</v>
      </c>
      <c r="H388" s="0" t="str">
        <f aca="false">IF('con precio'!D387="Flete","FLE",IF('con precio'!D387="Normal","NOR",IF('con precio'!D387="RRPP","RRP",IF('con precio'!D387="FB Ads","FBA",IF('con precio'!D387="Google Ads","GOA",IF('con precio'!D387="Combo","COM",IF('con precio'!D387="Market Place","MKP", "OTR")))))))</f>
        <v>NOR</v>
      </c>
      <c r="I388" s="0" t="str">
        <f aca="false">LEFT('con precio'!M387,10)</f>
        <v>-17.817102</v>
      </c>
      <c r="J388" s="122" t="str">
        <f aca="false">RIGHT('con precio'!M387,10)</f>
        <v>-63.141157</v>
      </c>
      <c r="K388" s="0" t="s">
        <v>7429</v>
      </c>
      <c r="L388" s="175" t="n">
        <f aca="false">'con precio'!A387+'con precio'!K387</f>
        <v>44066.6694444444</v>
      </c>
      <c r="N388" s="174"/>
      <c r="O388" s="167"/>
    </row>
    <row r="389" customFormat="false" ht="13.8" hidden="false" customHeight="false" outlineLevel="0" collapsed="false">
      <c r="A389" s="0" t="n">
        <f aca="false">+A388+1</f>
        <v>388</v>
      </c>
      <c r="B389" s="0" t="str">
        <f aca="false">IF(LEN('con precio'!E388)=8,'con precio'!E388,IF(LEN('con precio'!E388)&gt;=17,LEFT('con precio'!E388,8),""))</f>
        <v>75089868</v>
      </c>
      <c r="C389" s="122" t="str">
        <f aca="false">IF(LEN('con precio'!E388)&gt;=17,RIGHT('con precio'!E388,8),"")</f>
        <v/>
      </c>
      <c r="D389" s="0" t="str">
        <f aca="false">IF('con precio'!F388="","",'con precio'!F388)</f>
        <v>Daniel Vargas</v>
      </c>
      <c r="E389" s="0" t="str">
        <f aca="false">IF('con precio'!B388="","",'con precio'!B388)</f>
        <v>Daniel Vargas / Urbanización Cotoca</v>
      </c>
      <c r="F389" s="1" t="s">
        <v>6413</v>
      </c>
      <c r="G389" s="0" t="n">
        <v>340</v>
      </c>
      <c r="H389" s="0" t="str">
        <f aca="false">IF('con precio'!D388="Flete","FLE",IF('con precio'!D388="Normal","NOR",IF('con precio'!D388="RRPP","RRP",IF('con precio'!D388="FB Ads","FBA",IF('con precio'!D388="Google Ads","GOA",IF('con precio'!D388="Combo","COM",IF('con precio'!D388="Market Place","MKP", "OTR")))))))</f>
        <v>GOA</v>
      </c>
      <c r="I389" s="0" t="str">
        <f aca="false">LEFT('con precio'!M388,10)</f>
        <v>-17.756309</v>
      </c>
      <c r="J389" s="122" t="str">
        <f aca="false">RIGHT('con precio'!M388,10)</f>
        <v>-63.097581</v>
      </c>
      <c r="K389" s="0" t="s">
        <v>7429</v>
      </c>
      <c r="L389" s="175" t="n">
        <f aca="false">'con precio'!A388+'con precio'!K388</f>
        <v>44067.6680555556</v>
      </c>
      <c r="N389" s="174"/>
      <c r="O389" s="167"/>
    </row>
    <row r="390" customFormat="false" ht="13.8" hidden="false" customHeight="false" outlineLevel="0" collapsed="false">
      <c r="A390" s="0" t="n">
        <f aca="false">+A389+1</f>
        <v>389</v>
      </c>
      <c r="B390" s="0" t="str">
        <f aca="false">IF(LEN('con precio'!E389)=8,'con precio'!E389,IF(LEN('con precio'!E389)&gt;=17,LEFT('con precio'!E389,8),""))</f>
        <v>69270216</v>
      </c>
      <c r="C390" s="122" t="str">
        <f aca="false">IF(LEN('con precio'!E389)&gt;=17,RIGHT('con precio'!E389,8),"")</f>
        <v/>
      </c>
      <c r="D390" s="0" t="str">
        <f aca="false">IF('con precio'!F389="","",'con precio'!F389)</f>
        <v>Adriana</v>
      </c>
      <c r="E390" s="0" t="str">
        <f aca="false">IF('con precio'!B389="","",'con precio'!B389)</f>
        <v>Adriana. Satélite Norte</v>
      </c>
      <c r="F390" s="1" t="s">
        <v>6414</v>
      </c>
      <c r="G390" s="0" t="n">
        <v>370</v>
      </c>
      <c r="H390" s="0" t="str">
        <f aca="false">IF('con precio'!D389="Flete","FLE",IF('con precio'!D389="Normal","NOR",IF('con precio'!D389="RRPP","RRP",IF('con precio'!D389="FB Ads","FBA",IF('con precio'!D389="Google Ads","GOA",IF('con precio'!D389="Combo","COM",IF('con precio'!D389="Market Place","MKP", "OTR")))))))</f>
        <v>GOA</v>
      </c>
      <c r="I390" s="0" t="str">
        <f aca="false">LEFT('con precio'!M389,10)</f>
        <v>-17.625120</v>
      </c>
      <c r="J390" s="122" t="str">
        <f aca="false">RIGHT('con precio'!M389,10)</f>
        <v>-63.157387</v>
      </c>
      <c r="K390" s="0" t="s">
        <v>7429</v>
      </c>
      <c r="L390" s="175" t="n">
        <f aca="false">'con precio'!A389+'con precio'!K389</f>
        <v>44067.7965277778</v>
      </c>
      <c r="N390" s="174"/>
      <c r="O390" s="167"/>
    </row>
    <row r="391" customFormat="false" ht="13.8" hidden="false" customHeight="false" outlineLevel="0" collapsed="false">
      <c r="A391" s="0" t="n">
        <f aca="false">+A390+1</f>
        <v>390</v>
      </c>
      <c r="B391" s="0" t="str">
        <f aca="false">IF(LEN('con precio'!E390)=8,'con precio'!E390,IF(LEN('con precio'!E390)&gt;=17,LEFT('con precio'!E390,8),""))</f>
        <v/>
      </c>
      <c r="C391" s="122" t="str">
        <f aca="false">IF(LEN('con precio'!E390)&gt;=17,RIGHT('con precio'!E390,8),"")</f>
        <v/>
      </c>
      <c r="D391" s="0" t="str">
        <f aca="false">IF('con precio'!F390="","",'con precio'!F390)</f>
        <v/>
      </c>
      <c r="E391" s="0" t="str">
        <f aca="false">IF('con precio'!B390="","",'con precio'!B390)</f>
        <v>Av 30 de octubre</v>
      </c>
      <c r="F391" s="1" t="s">
        <v>6415</v>
      </c>
      <c r="G391" s="0" t="n">
        <v>300</v>
      </c>
      <c r="H391" s="0" t="str">
        <f aca="false">IF('con precio'!D390="Flete","FLE",IF('con precio'!D390="Normal","NOR",IF('con precio'!D390="RRPP","RRP",IF('con precio'!D390="FB Ads","FBA",IF('con precio'!D390="Google Ads","GOA",IF('con precio'!D390="Combo","COM",IF('con precio'!D390="Market Place","MKP", "OTR")))))))</f>
        <v>NOR</v>
      </c>
      <c r="I391" s="0" t="str">
        <f aca="false">LEFT('con precio'!M390,10)</f>
        <v>-17.820194</v>
      </c>
      <c r="J391" s="122" t="str">
        <f aca="false">RIGHT('con precio'!M390,10)</f>
        <v>-63.122578</v>
      </c>
      <c r="K391" s="0" t="s">
        <v>7429</v>
      </c>
      <c r="L391" s="175" t="n">
        <f aca="false">'con precio'!A390+'con precio'!K390</f>
        <v>44067.4277777778</v>
      </c>
      <c r="N391" s="174"/>
      <c r="O391" s="167"/>
    </row>
    <row r="392" customFormat="false" ht="13.8" hidden="false" customHeight="false" outlineLevel="0" collapsed="false">
      <c r="A392" s="0" t="n">
        <f aca="false">+A391+1</f>
        <v>391</v>
      </c>
      <c r="B392" s="0" t="str">
        <f aca="false">IF(LEN('con precio'!E391)=8,'con precio'!E391,IF(LEN('con precio'!E391)&gt;=17,LEFT('con precio'!E391,8),""))</f>
        <v/>
      </c>
      <c r="C392" s="122" t="str">
        <f aca="false">IF(LEN('con precio'!E391)&gt;=17,RIGHT('con precio'!E391,8),"")</f>
        <v/>
      </c>
      <c r="D392" s="0" t="str">
        <f aca="false">IF('con precio'!F391="","",'con precio'!F391)</f>
        <v/>
      </c>
      <c r="E392" s="0" t="str">
        <f aca="false">IF('con precio'!B391="","",'con precio'!B391)</f>
        <v>Avenida Virgen de Luján. Bateón.</v>
      </c>
      <c r="F392" s="1" t="s">
        <v>6416</v>
      </c>
      <c r="G392" s="0" t="n">
        <v>350</v>
      </c>
      <c r="H392" s="0" t="str">
        <f aca="false">IF('con precio'!D391="Flete","FLE",IF('con precio'!D391="Normal","NOR",IF('con precio'!D391="RRPP","RRP",IF('con precio'!D391="FB Ads","FBA",IF('con precio'!D391="Google Ads","GOA",IF('con precio'!D391="Combo","COM",IF('con precio'!D391="Market Place","MKP", "OTR")))))))</f>
        <v>NOR</v>
      </c>
      <c r="I392" s="0" t="str">
        <f aca="false">LEFT('con precio'!M391,10)</f>
        <v>-17.726879</v>
      </c>
      <c r="J392" s="122" t="str">
        <f aca="false">RIGHT('con precio'!M391,10)</f>
        <v>-63.090104</v>
      </c>
      <c r="K392" s="0" t="s">
        <v>7429</v>
      </c>
      <c r="L392" s="175" t="n">
        <f aca="false">'con precio'!A391+'con precio'!K391</f>
        <v>44067.5013888889</v>
      </c>
      <c r="N392" s="174"/>
      <c r="O392" s="167"/>
    </row>
    <row r="393" customFormat="false" ht="13.8" hidden="false" customHeight="false" outlineLevel="0" collapsed="false">
      <c r="A393" s="0" t="n">
        <f aca="false">+A392+1</f>
        <v>392</v>
      </c>
      <c r="B393" s="0" t="str">
        <f aca="false">IF(LEN('con precio'!E392)=8,'con precio'!E392,IF(LEN('con precio'!E392)&gt;=17,LEFT('con precio'!E392,8),""))</f>
        <v/>
      </c>
      <c r="C393" s="122" t="str">
        <f aca="false">IF(LEN('con precio'!E392)&gt;=17,RIGHT('con precio'!E392,8),"")</f>
        <v/>
      </c>
      <c r="D393" s="0" t="str">
        <f aca="false">IF('con precio'!F392="","",'con precio'!F392)</f>
        <v>Condominio Mirador de Aqualand</v>
      </c>
      <c r="E393" s="0" t="str">
        <f aca="false">IF('con precio'!B392="","",'con precio'!B392)</f>
        <v>Condominio Mirador Aqualand</v>
      </c>
      <c r="F393" s="1" t="s">
        <v>6373</v>
      </c>
      <c r="G393" s="0" t="n">
        <v>300</v>
      </c>
      <c r="H393" s="0" t="str">
        <f aca="false">IF('con precio'!D392="Flete","FLE",IF('con precio'!D392="Normal","NOR",IF('con precio'!D392="RRPP","RRP",IF('con precio'!D392="FB Ads","FBA",IF('con precio'!D392="Google Ads","GOA",IF('con precio'!D392="Combo","COM",IF('con precio'!D392="Market Place","MKP", "OTR")))))))</f>
        <v>NOR</v>
      </c>
      <c r="I393" s="0" t="str">
        <f aca="false">LEFT('con precio'!M392,10)</f>
        <v>-17.636573</v>
      </c>
      <c r="J393" s="122" t="str">
        <f aca="false">RIGHT('con precio'!M392,10)</f>
        <v>-63.160888</v>
      </c>
      <c r="K393" s="0" t="s">
        <v>7429</v>
      </c>
      <c r="L393" s="175" t="n">
        <f aca="false">'con precio'!A392+'con precio'!K392</f>
        <v>44067.5694444444</v>
      </c>
      <c r="N393" s="174"/>
      <c r="O393" s="167"/>
    </row>
    <row r="394" customFormat="false" ht="13.8" hidden="false" customHeight="false" outlineLevel="0" collapsed="false">
      <c r="A394" s="0" t="n">
        <f aca="false">+A393+1</f>
        <v>393</v>
      </c>
      <c r="B394" s="0" t="str">
        <f aca="false">IF(LEN('con precio'!E393)=8,'con precio'!E393,IF(LEN('con precio'!E393)&gt;=17,LEFT('con precio'!E393,8),""))</f>
        <v/>
      </c>
      <c r="C394" s="122" t="str">
        <f aca="false">IF(LEN('con precio'!E393)&gt;=17,RIGHT('con precio'!E393,8),"")</f>
        <v/>
      </c>
      <c r="D394" s="0" t="str">
        <f aca="false">IF('con precio'!F393="","",'con precio'!F393)</f>
        <v/>
      </c>
      <c r="E394" s="0" t="str">
        <f aca="false">IF('con precio'!B393="","",'con precio'!B393)</f>
        <v>Urbanización Cotoca. Pampa de la Isla</v>
      </c>
      <c r="F394" s="1" t="s">
        <v>6325</v>
      </c>
      <c r="G394" s="0" t="n">
        <v>300</v>
      </c>
      <c r="H394" s="0" t="str">
        <f aca="false">IF('con precio'!D393="Flete","FLE",IF('con precio'!D393="Normal","NOR",IF('con precio'!D393="RRPP","RRP",IF('con precio'!D393="FB Ads","FBA",IF('con precio'!D393="Google Ads","GOA",IF('con precio'!D393="Combo","COM",IF('con precio'!D393="Market Place","MKP", "OTR")))))))</f>
        <v>NOR</v>
      </c>
      <c r="I394" s="0" t="str">
        <f aca="false">LEFT('con precio'!M393,10)</f>
        <v>-17.758411</v>
      </c>
      <c r="J394" s="122" t="str">
        <f aca="false">RIGHT('con precio'!M393,10)</f>
        <v>-63.095403</v>
      </c>
      <c r="K394" s="0" t="s">
        <v>7429</v>
      </c>
      <c r="L394" s="175" t="n">
        <f aca="false">'con precio'!A393+'con precio'!K393</f>
        <v>44067.6472222222</v>
      </c>
      <c r="N394" s="174"/>
      <c r="O394" s="167"/>
    </row>
    <row r="395" customFormat="false" ht="13.8" hidden="false" customHeight="false" outlineLevel="0" collapsed="false">
      <c r="A395" s="0" t="n">
        <f aca="false">+A394+1</f>
        <v>394</v>
      </c>
      <c r="B395" s="0" t="str">
        <f aca="false">IF(LEN('con precio'!E394)=8,'con precio'!E394,IF(LEN('con precio'!E394)&gt;=17,LEFT('con precio'!E394,8),""))</f>
        <v/>
      </c>
      <c r="C395" s="122" t="str">
        <f aca="false">IF(LEN('con precio'!E394)&gt;=17,RIGHT('con precio'!E394,8),"")</f>
        <v/>
      </c>
      <c r="D395" s="0" t="str">
        <f aca="false">IF('con precio'!F394="","",'con precio'!F394)</f>
        <v/>
      </c>
      <c r="E395" s="0" t="str">
        <f aca="false">IF('con precio'!B394="","",'con precio'!B394)</f>
        <v>Satélite Norte</v>
      </c>
      <c r="F395" s="1" t="s">
        <v>6417</v>
      </c>
      <c r="G395" s="0" t="n">
        <v>400</v>
      </c>
      <c r="H395" s="0" t="str">
        <f aca="false">IF('con precio'!D394="Flete","FLE",IF('con precio'!D394="Normal","NOR",IF('con precio'!D394="RRPP","RRP",IF('con precio'!D394="FB Ads","FBA",IF('con precio'!D394="Google Ads","GOA",IF('con precio'!D394="Combo","COM",IF('con precio'!D394="Market Place","MKP", "OTR")))))))</f>
        <v>NOR</v>
      </c>
      <c r="I395" s="0" t="str">
        <f aca="false">LEFT('con precio'!M394,10)</f>
        <v>-17.605330</v>
      </c>
      <c r="J395" s="122" t="str">
        <f aca="false">RIGHT('con precio'!M394,10)</f>
        <v>-63.119813</v>
      </c>
      <c r="K395" s="0" t="s">
        <v>7429</v>
      </c>
      <c r="L395" s="175" t="n">
        <f aca="false">'con precio'!A394+'con precio'!K394</f>
        <v>44067.7333333333</v>
      </c>
      <c r="N395" s="174"/>
      <c r="O395" s="167"/>
    </row>
    <row r="396" customFormat="false" ht="13.8" hidden="false" customHeight="false" outlineLevel="0" collapsed="false">
      <c r="A396" s="0" t="n">
        <f aca="false">+A395+1</f>
        <v>395</v>
      </c>
      <c r="B396" s="0" t="str">
        <f aca="false">IF(LEN('con precio'!E395)=8,'con precio'!E395,IF(LEN('con precio'!E395)&gt;=17,LEFT('con precio'!E395,8),""))</f>
        <v>77650028</v>
      </c>
      <c r="C396" s="122" t="str">
        <f aca="false">IF(LEN('con precio'!E395)&gt;=17,RIGHT('con precio'!E395,8),"")</f>
        <v/>
      </c>
      <c r="D396" s="0" t="str">
        <f aca="false">IF('con precio'!F395="","",'con precio'!F395)</f>
        <v>Juan</v>
      </c>
      <c r="E396" s="0" t="str">
        <f aca="false">IF('con precio'!B395="","",'con precio'!B395)</f>
        <v>Juan. Plan 3000</v>
      </c>
      <c r="F396" s="1" t="s">
        <v>6418</v>
      </c>
      <c r="G396" s="0" t="n">
        <v>340</v>
      </c>
      <c r="H396" s="0" t="str">
        <f aca="false">IF('con precio'!D395="Flete","FLE",IF('con precio'!D395="Normal","NOR",IF('con precio'!D395="RRPP","RRP",IF('con precio'!D395="FB Ads","FBA",IF('con precio'!D395="Google Ads","GOA",IF('con precio'!D395="Combo","COM",IF('con precio'!D395="Market Place","MKP", "OTR")))))))</f>
        <v>GOA</v>
      </c>
      <c r="I396" s="0" t="str">
        <f aca="false">LEFT('con precio'!M395,10)</f>
        <v>-17.808728</v>
      </c>
      <c r="J396" s="122" t="str">
        <f aca="false">RIGHT('con precio'!M395,10)</f>
        <v>-63.108376</v>
      </c>
      <c r="K396" s="0" t="s">
        <v>7429</v>
      </c>
      <c r="L396" s="175" t="n">
        <f aca="false">'con precio'!A395+'con precio'!K395</f>
        <v>44068.4520833333</v>
      </c>
      <c r="N396" s="174"/>
      <c r="O396" s="167"/>
    </row>
    <row r="397" customFormat="false" ht="13.8" hidden="false" customHeight="false" outlineLevel="0" collapsed="false">
      <c r="A397" s="0" t="n">
        <f aca="false">+A396+1</f>
        <v>396</v>
      </c>
      <c r="B397" s="0" t="str">
        <f aca="false">IF(LEN('con precio'!E396)=8,'con precio'!E396,IF(LEN('con precio'!E396)&gt;=17,LEFT('con precio'!E396,8),""))</f>
        <v>72615885</v>
      </c>
      <c r="C397" s="122" t="str">
        <f aca="false">IF(LEN('con precio'!E396)&gt;=17,RIGHT('con precio'!E396,8),"")</f>
        <v/>
      </c>
      <c r="D397" s="0" t="str">
        <f aca="false">IF('con precio'!F396="","",'con precio'!F396)</f>
        <v>Carla Ximena Castillo</v>
      </c>
      <c r="E397" s="0" t="str">
        <f aca="false">IF('con precio'!B396="","",'con precio'!B396)</f>
        <v>Carla Ximena Castillo. Km 9 Doble Vía.</v>
      </c>
      <c r="F397" s="1" t="s">
        <v>6419</v>
      </c>
      <c r="G397" s="0" t="n">
        <v>400</v>
      </c>
      <c r="H397" s="0" t="str">
        <f aca="false">IF('con precio'!D396="Flete","FLE",IF('con precio'!D396="Normal","NOR",IF('con precio'!D396="RRPP","RRP",IF('con precio'!D396="FB Ads","FBA",IF('con precio'!D396="Google Ads","GOA",IF('con precio'!D396="Combo","COM",IF('con precio'!D396="Market Place","MKP", "OTR")))))))</f>
        <v>GOA</v>
      </c>
      <c r="I397" s="0" t="str">
        <f aca="false">LEFT('con precio'!M396,10)</f>
        <v>-17.866123</v>
      </c>
      <c r="J397" s="122" t="str">
        <f aca="false">RIGHT('con precio'!M396,10)</f>
        <v>-63.240593</v>
      </c>
      <c r="K397" s="0" t="s">
        <v>7429</v>
      </c>
      <c r="L397" s="175" t="n">
        <f aca="false">'con precio'!A396+'con precio'!K396</f>
        <v>44068.6270833333</v>
      </c>
      <c r="N397" s="174"/>
      <c r="O397" s="167"/>
    </row>
    <row r="398" customFormat="false" ht="13.8" hidden="false" customHeight="false" outlineLevel="0" collapsed="false">
      <c r="A398" s="0" t="n">
        <f aca="false">+A397+1</f>
        <v>397</v>
      </c>
      <c r="B398" s="0" t="str">
        <f aca="false">IF(LEN('con precio'!E397)=8,'con precio'!E397,IF(LEN('con precio'!E397)&gt;=17,LEFT('con precio'!E397,8),""))</f>
        <v>68187063</v>
      </c>
      <c r="C398" s="122" t="str">
        <f aca="false">IF(LEN('con precio'!E397)&gt;=17,RIGHT('con precio'!E397,8),"")</f>
        <v/>
      </c>
      <c r="D398" s="0" t="str">
        <f aca="false">IF('con precio'!F397="","",'con precio'!F397)</f>
        <v>José Richard Peredo Coca</v>
      </c>
      <c r="E398" s="0" t="str">
        <f aca="false">IF('con precio'!B397="","",'con precio'!B397)</f>
        <v>José Richard Peredo Coca. Calle Zero. El Palmar</v>
      </c>
      <c r="F398" s="1" t="s">
        <v>6420</v>
      </c>
      <c r="G398" s="0" t="n">
        <v>380</v>
      </c>
      <c r="H398" s="0" t="str">
        <f aca="false">IF('con precio'!D397="Flete","FLE",IF('con precio'!D397="Normal","NOR",IF('con precio'!D397="RRPP","RRP",IF('con precio'!D397="FB Ads","FBA",IF('con precio'!D397="Google Ads","GOA",IF('con precio'!D397="Combo","COM",IF('con precio'!D397="Market Place","MKP", "OTR")))))))</f>
        <v>GOA</v>
      </c>
      <c r="I398" s="0" t="str">
        <f aca="false">LEFT('con precio'!M397,10)</f>
        <v>-17.848766</v>
      </c>
      <c r="J398" s="122" t="str">
        <f aca="false">RIGHT('con precio'!M397,10)</f>
        <v>-63.175079</v>
      </c>
      <c r="K398" s="0" t="s">
        <v>7429</v>
      </c>
      <c r="L398" s="175" t="n">
        <f aca="false">'con precio'!A397+'con precio'!K397</f>
        <v>44068.6666666667</v>
      </c>
      <c r="N398" s="174"/>
      <c r="O398" s="167"/>
    </row>
    <row r="399" customFormat="false" ht="13.8" hidden="false" customHeight="false" outlineLevel="0" collapsed="false">
      <c r="A399" s="0" t="n">
        <f aca="false">+A398+1</f>
        <v>398</v>
      </c>
      <c r="B399" s="0" t="str">
        <f aca="false">IF(LEN('con precio'!E398)=8,'con precio'!E398,IF(LEN('con precio'!E398)&gt;=17,LEFT('con precio'!E398,8),""))</f>
        <v>67875769</v>
      </c>
      <c r="C399" s="122" t="str">
        <f aca="false">IF(LEN('con precio'!E398)&gt;=17,RIGHT('con precio'!E398,8),"")</f>
        <v/>
      </c>
      <c r="D399" s="0" t="str">
        <f aca="false">IF('con precio'!F398="","",'con precio'!F398)</f>
        <v>Don Wilfredo</v>
      </c>
      <c r="E399" s="0" t="str">
        <f aca="false">IF('con precio'!B398="","",'con precio'!B398)</f>
        <v>Don Wilfredo. Satélite Norte.</v>
      </c>
      <c r="F399" s="1" t="s">
        <v>6421</v>
      </c>
      <c r="G399" s="0" t="n">
        <v>450</v>
      </c>
      <c r="H399" s="0" t="str">
        <f aca="false">IF('con precio'!D398="Flete","FLE",IF('con precio'!D398="Normal","NOR",IF('con precio'!D398="RRPP","RRP",IF('con precio'!D398="FB Ads","FBA",IF('con precio'!D398="Google Ads","GOA",IF('con precio'!D398="Combo","COM",IF('con precio'!D398="Market Place","MKP", "OTR")))))))</f>
        <v>GOA</v>
      </c>
      <c r="I399" s="0" t="str">
        <f aca="false">LEFT('con precio'!M398,10)</f>
        <v>-17.600223</v>
      </c>
      <c r="J399" s="122" t="str">
        <f aca="false">RIGHT('con precio'!M398,10)</f>
        <v>-63.133305</v>
      </c>
      <c r="K399" s="0" t="s">
        <v>7429</v>
      </c>
      <c r="L399" s="175" t="n">
        <f aca="false">'con precio'!A398+'con precio'!K398</f>
        <v>44068.8006944444</v>
      </c>
      <c r="N399" s="174"/>
      <c r="O399" s="167"/>
    </row>
    <row r="400" customFormat="false" ht="13.8" hidden="false" customHeight="false" outlineLevel="0" collapsed="false">
      <c r="A400" s="0" t="n">
        <f aca="false">+A399+1</f>
        <v>399</v>
      </c>
      <c r="B400" s="0" t="str">
        <f aca="false">IF(LEN('con precio'!E399)=8,'con precio'!E399,IF(LEN('con precio'!E399)&gt;=17,LEFT('con precio'!E399,8),""))</f>
        <v/>
      </c>
      <c r="C400" s="122" t="str">
        <f aca="false">IF(LEN('con precio'!E399)&gt;=17,RIGHT('con precio'!E399,8),"")</f>
        <v/>
      </c>
      <c r="D400" s="0" t="str">
        <f aca="false">IF('con precio'!F399="","",'con precio'!F399)</f>
        <v/>
      </c>
      <c r="E400" s="0" t="str">
        <f aca="false">IF('con precio'!B399="","",'con precio'!B399)</f>
        <v>Camino Montecristo</v>
      </c>
      <c r="F400" s="1" t="s">
        <v>6422</v>
      </c>
      <c r="G400" s="0" t="n">
        <v>340</v>
      </c>
      <c r="H400" s="0" t="str">
        <f aca="false">IF('con precio'!D399="Flete","FLE",IF('con precio'!D399="Normal","NOR",IF('con precio'!D399="RRPP","RRP",IF('con precio'!D399="FB Ads","FBA",IF('con precio'!D399="Google Ads","GOA",IF('con precio'!D399="Combo","COM",IF('con precio'!D399="Market Place","MKP", "OTR")))))))</f>
        <v>NOR</v>
      </c>
      <c r="I400" s="0" t="str">
        <f aca="false">LEFT('con precio'!M399,10)</f>
        <v>-17.755848</v>
      </c>
      <c r="J400" s="122" t="str">
        <f aca="false">RIGHT('con precio'!M399,10)</f>
        <v>-63.101570</v>
      </c>
      <c r="K400" s="0" t="s">
        <v>7429</v>
      </c>
      <c r="L400" s="175" t="n">
        <f aca="false">'con precio'!A399+'con precio'!K399</f>
        <v>44068.7173611111</v>
      </c>
      <c r="N400" s="174"/>
      <c r="O400" s="167"/>
    </row>
    <row r="401" customFormat="false" ht="13.8" hidden="false" customHeight="false" outlineLevel="0" collapsed="false">
      <c r="A401" s="0" t="n">
        <f aca="false">+A400+1</f>
        <v>400</v>
      </c>
      <c r="B401" s="0" t="str">
        <f aca="false">IF(LEN('con precio'!E400)=8,'con precio'!E400,IF(LEN('con precio'!E400)&gt;=17,LEFT('con precio'!E400,8),""))</f>
        <v>78124158</v>
      </c>
      <c r="C401" s="122" t="str">
        <f aca="false">IF(LEN('con precio'!E400)&gt;=17,RIGHT('con precio'!E400,8),"")</f>
        <v/>
      </c>
      <c r="D401" s="0" t="str">
        <f aca="false">IF('con precio'!F400="","",'con precio'!F400)</f>
        <v>Hipolito Mamani</v>
      </c>
      <c r="E401" s="0" t="str">
        <f aca="false">IF('con precio'!B400="","",'con precio'!B400)</f>
        <v>Hipolito Mamani. Barrio Paitití Norte</v>
      </c>
      <c r="F401" s="1" t="s">
        <v>6423</v>
      </c>
      <c r="G401" s="0" t="n">
        <v>360</v>
      </c>
      <c r="H401" s="0" t="str">
        <f aca="false">IF('con precio'!D400="Flete","FLE",IF('con precio'!D400="Normal","NOR",IF('con precio'!D400="RRPP","RRP",IF('con precio'!D400="FB Ads","FBA",IF('con precio'!D400="Google Ads","GOA",IF('con precio'!D400="Combo","COM",IF('con precio'!D400="Market Place","MKP", "OTR")))))))</f>
        <v>GOA</v>
      </c>
      <c r="I401" s="0" t="str">
        <f aca="false">LEFT('con precio'!M400,10)</f>
        <v>-17.829021</v>
      </c>
      <c r="J401" s="122" t="str">
        <f aca="false">RIGHT('con precio'!M400,10)</f>
        <v>-63.099468</v>
      </c>
      <c r="K401" s="0" t="s">
        <v>7429</v>
      </c>
      <c r="L401" s="175" t="n">
        <f aca="false">'con precio'!A400+'con precio'!K400</f>
        <v>44069.5138888889</v>
      </c>
      <c r="N401" s="174"/>
      <c r="O401" s="167"/>
    </row>
    <row r="402" customFormat="false" ht="13.8" hidden="false" customHeight="false" outlineLevel="0" collapsed="false">
      <c r="A402" s="0" t="n">
        <f aca="false">+A401+1</f>
        <v>401</v>
      </c>
      <c r="B402" s="0" t="str">
        <f aca="false">IF(LEN('con precio'!E401)=8,'con precio'!E401,IF(LEN('con precio'!E401)&gt;=17,LEFT('con precio'!E401,8),""))</f>
        <v>61535925</v>
      </c>
      <c r="C402" s="122" t="str">
        <f aca="false">IF(LEN('con precio'!E401)&gt;=17,RIGHT('con precio'!E401,8),"")</f>
        <v/>
      </c>
      <c r="D402" s="0" t="str">
        <f aca="false">IF('con precio'!F401="","",'con precio'!F401)</f>
        <v>Karen</v>
      </c>
      <c r="E402" s="0" t="str">
        <f aca="false">IF('con precio'!B401="","",'con precio'!B401)</f>
        <v>Karen</v>
      </c>
      <c r="F402" s="1" t="s">
        <v>6424</v>
      </c>
      <c r="G402" s="0" t="n">
        <v>440</v>
      </c>
      <c r="H402" s="0" t="str">
        <f aca="false">IF('con precio'!D401="Flete","FLE",IF('con precio'!D401="Normal","NOR",IF('con precio'!D401="RRPP","RRP",IF('con precio'!D401="FB Ads","FBA",IF('con precio'!D401="Google Ads","GOA",IF('con precio'!D401="Combo","COM",IF('con precio'!D401="Market Place","MKP", "OTR")))))))</f>
        <v>GOA</v>
      </c>
      <c r="I402" s="0" t="str">
        <f aca="false">LEFT('con precio'!M401,10)</f>
        <v>-17.873966</v>
      </c>
      <c r="J402" s="122" t="str">
        <f aca="false">RIGHT('con precio'!M401,10)</f>
        <v>-63.234775</v>
      </c>
      <c r="K402" s="0" t="s">
        <v>7429</v>
      </c>
      <c r="L402" s="175" t="n">
        <f aca="false">'con precio'!A401+'con precio'!K401</f>
        <v>44069.5777777778</v>
      </c>
      <c r="N402" s="174"/>
      <c r="O402" s="167"/>
    </row>
    <row r="403" customFormat="false" ht="13.8" hidden="false" customHeight="false" outlineLevel="0" collapsed="false">
      <c r="A403" s="0" t="n">
        <f aca="false">+A402+1</f>
        <v>402</v>
      </c>
      <c r="B403" s="0" t="str">
        <f aca="false">IF(LEN('con precio'!E402)=8,'con precio'!E402,IF(LEN('con precio'!E402)&gt;=17,LEFT('con precio'!E402,8),""))</f>
        <v>78161594</v>
      </c>
      <c r="C403" s="122" t="str">
        <f aca="false">IF(LEN('con precio'!E402)&gt;=17,RIGHT('con precio'!E402,8),"")</f>
        <v/>
      </c>
      <c r="D403" s="0" t="str">
        <f aca="false">IF('con precio'!F402="","",'con precio'!F402)</f>
        <v>Erika Mercado Rodriguez</v>
      </c>
      <c r="E403" s="0" t="str">
        <f aca="false">IF('con precio'!B402="","",'con precio'!B402)</f>
        <v>Erika Mercado Rodriguez / El Retoño</v>
      </c>
      <c r="F403" s="1" t="s">
        <v>6425</v>
      </c>
      <c r="G403" s="0" t="n">
        <v>300</v>
      </c>
      <c r="H403" s="0" t="str">
        <f aca="false">IF('con precio'!D402="Flete","FLE",IF('con precio'!D402="Normal","NOR",IF('con precio'!D402="RRPP","RRP",IF('con precio'!D402="FB Ads","FBA",IF('con precio'!D402="Google Ads","GOA",IF('con precio'!D402="Combo","COM",IF('con precio'!D402="Market Place","MKP", "OTR")))))))</f>
        <v>GOA</v>
      </c>
      <c r="I403" s="0" t="str">
        <f aca="false">LEFT('con precio'!M402,10)</f>
        <v>-17.741396</v>
      </c>
      <c r="J403" s="122" t="str">
        <f aca="false">RIGHT('con precio'!M402,10)</f>
        <v>-63.073963</v>
      </c>
      <c r="K403" s="0" t="s">
        <v>7429</v>
      </c>
      <c r="L403" s="175" t="n">
        <f aca="false">'con precio'!A402+'con precio'!K402</f>
        <v>44069.7423611111</v>
      </c>
      <c r="N403" s="174"/>
      <c r="O403" s="167"/>
    </row>
    <row r="404" customFormat="false" ht="13.8" hidden="false" customHeight="false" outlineLevel="0" collapsed="false">
      <c r="A404" s="0" t="n">
        <f aca="false">+A403+1</f>
        <v>403</v>
      </c>
      <c r="B404" s="0" t="str">
        <f aca="false">IF(LEN('con precio'!E403)=8,'con precio'!E403,IF(LEN('con precio'!E403)&gt;=17,LEFT('con precio'!E403,8),""))</f>
        <v/>
      </c>
      <c r="C404" s="122" t="str">
        <f aca="false">IF(LEN('con precio'!E403)&gt;=17,RIGHT('con precio'!E403,8),"")</f>
        <v/>
      </c>
      <c r="D404" s="0" t="str">
        <f aca="false">IF('con precio'!F403="","",'con precio'!F403)</f>
        <v/>
      </c>
      <c r="E404" s="0" t="str">
        <f aca="false">IF('con precio'!B403="","",'con precio'!B403)</f>
        <v>El Dorado</v>
      </c>
      <c r="F404" s="1" t="s">
        <v>6426</v>
      </c>
      <c r="G404" s="0" t="n">
        <v>300</v>
      </c>
      <c r="H404" s="0" t="str">
        <f aca="false">IF('con precio'!D403="Flete","FLE",IF('con precio'!D403="Normal","NOR",IF('con precio'!D403="RRPP","RRP",IF('con precio'!D403="FB Ads","FBA",IF('con precio'!D403="Google Ads","GOA",IF('con precio'!D403="Combo","COM",IF('con precio'!D403="Market Place","MKP", "OTR")))))))</f>
        <v>NOR</v>
      </c>
      <c r="I404" s="0" t="str">
        <f aca="false">LEFT('con precio'!M403,10)</f>
        <v>-17.735003</v>
      </c>
      <c r="J404" s="122" t="str">
        <f aca="false">RIGHT('con precio'!M403,10)</f>
        <v>-63.091994</v>
      </c>
      <c r="K404" s="0" t="s">
        <v>7429</v>
      </c>
      <c r="L404" s="175" t="n">
        <f aca="false">'con precio'!A403+'con precio'!K403</f>
        <v>44069.7743055556</v>
      </c>
      <c r="N404" s="174"/>
      <c r="O404" s="167"/>
    </row>
    <row r="405" customFormat="false" ht="13.8" hidden="false" customHeight="false" outlineLevel="0" collapsed="false">
      <c r="A405" s="0" t="n">
        <f aca="false">+A404+1</f>
        <v>404</v>
      </c>
      <c r="B405" s="0" t="str">
        <f aca="false">IF(LEN('con precio'!E404)=8,'con precio'!E404,IF(LEN('con precio'!E404)&gt;=17,LEFT('con precio'!E404,8),""))</f>
        <v/>
      </c>
      <c r="C405" s="122" t="str">
        <f aca="false">IF(LEN('con precio'!E404)&gt;=17,RIGHT('con precio'!E404,8),"")</f>
        <v/>
      </c>
      <c r="D405" s="0" t="str">
        <f aca="false">IF('con precio'!F404="","",'con precio'!F404)</f>
        <v/>
      </c>
      <c r="E405" s="0" t="str">
        <f aca="false">IF('con precio'!B404="","",'con precio'!B404)</f>
        <v>Av. Virgen de Luján</v>
      </c>
      <c r="F405" s="1" t="s">
        <v>6427</v>
      </c>
      <c r="G405" s="0" t="n">
        <v>300</v>
      </c>
      <c r="H405" s="0" t="str">
        <f aca="false">IF('con precio'!D404="Flete","FLE",IF('con precio'!D404="Normal","NOR",IF('con precio'!D404="RRPP","RRP",IF('con precio'!D404="FB Ads","FBA",IF('con precio'!D404="Google Ads","GOA",IF('con precio'!D404="Combo","COM",IF('con precio'!D404="Market Place","MKP", "OTR")))))))</f>
        <v>NOR</v>
      </c>
      <c r="I405" s="0" t="str">
        <f aca="false">LEFT('con precio'!M404,10)</f>
        <v>-17.731371</v>
      </c>
      <c r="J405" s="122" t="str">
        <f aca="false">RIGHT('con precio'!M404,10)</f>
        <v>-63.089800</v>
      </c>
      <c r="K405" s="0" t="s">
        <v>7429</v>
      </c>
      <c r="L405" s="175" t="n">
        <f aca="false">'con precio'!A404+'con precio'!K404</f>
        <v>44069.8097222222</v>
      </c>
      <c r="N405" s="174"/>
      <c r="O405" s="167"/>
    </row>
    <row r="406" customFormat="false" ht="13.8" hidden="false" customHeight="false" outlineLevel="0" collapsed="false">
      <c r="A406" s="0" t="n">
        <f aca="false">+A405+1</f>
        <v>405</v>
      </c>
      <c r="B406" s="0" t="str">
        <f aca="false">IF(LEN('con precio'!E405)=8,'con precio'!E405,IF(LEN('con precio'!E405)&gt;=17,LEFT('con precio'!E405,8),""))</f>
        <v>67795673</v>
      </c>
      <c r="C406" s="122" t="str">
        <f aca="false">IF(LEN('con precio'!E405)&gt;=17,RIGHT('con precio'!E405,8),"")</f>
        <v/>
      </c>
      <c r="D406" s="0" t="str">
        <f aca="false">IF('con precio'!F405="","",'con precio'!F405)</f>
        <v>Gabriela Flores</v>
      </c>
      <c r="E406" s="0" t="str">
        <f aca="false">IF('con precio'!B405="","",'con precio'!B405)</f>
        <v>Gabriela Flores / Satélite Norte</v>
      </c>
      <c r="F406" s="1" t="s">
        <v>6428</v>
      </c>
      <c r="G406" s="0" t="n">
        <v>450</v>
      </c>
      <c r="H406" s="0" t="str">
        <f aca="false">IF('con precio'!D405="Flete","FLE",IF('con precio'!D405="Normal","NOR",IF('con precio'!D405="RRPP","RRP",IF('con precio'!D405="FB Ads","FBA",IF('con precio'!D405="Google Ads","GOA",IF('con precio'!D405="Combo","COM",IF('con precio'!D405="Market Place","MKP", "OTR")))))))</f>
        <v>GOA</v>
      </c>
      <c r="I406" s="0" t="str">
        <f aca="false">LEFT('con precio'!M405,10)</f>
        <v>-17.608922</v>
      </c>
      <c r="J406" s="122" t="str">
        <f aca="false">RIGHT('con precio'!M405,10)</f>
        <v>-63.129032</v>
      </c>
      <c r="K406" s="0" t="s">
        <v>7429</v>
      </c>
      <c r="L406" s="175" t="n">
        <f aca="false">'con precio'!A405+'con precio'!K405</f>
        <v>44070.4534722222</v>
      </c>
      <c r="N406" s="174"/>
      <c r="O406" s="167"/>
    </row>
    <row r="407" customFormat="false" ht="13.8" hidden="false" customHeight="false" outlineLevel="0" collapsed="false">
      <c r="A407" s="0" t="n">
        <f aca="false">+A406+1</f>
        <v>406</v>
      </c>
      <c r="B407" s="0" t="str">
        <f aca="false">IF(LEN('con precio'!E406)=8,'con precio'!E406,IF(LEN('con precio'!E406)&gt;=17,LEFT('con precio'!E406,8),""))</f>
        <v>78529373</v>
      </c>
      <c r="C407" s="122" t="str">
        <f aca="false">IF(LEN('con precio'!E406)&gt;=17,RIGHT('con precio'!E406,8),"")</f>
        <v/>
      </c>
      <c r="D407" s="0" t="str">
        <f aca="false">IF('con precio'!F406="","",'con precio'!F406)</f>
        <v>Eiddy Silva</v>
      </c>
      <c r="E407" s="0" t="str">
        <f aca="false">IF('con precio'!B406="","",'con precio'!B406)</f>
        <v>Eiddy Silva. Frente Hospital Japonés</v>
      </c>
      <c r="F407" s="1" t="s">
        <v>6429</v>
      </c>
      <c r="G407" s="0" t="n">
        <v>300</v>
      </c>
      <c r="H407" s="0" t="str">
        <f aca="false">IF('con precio'!D406="Flete","FLE",IF('con precio'!D406="Normal","NOR",IF('con precio'!D406="RRPP","RRP",IF('con precio'!D406="FB Ads","FBA",IF('con precio'!D406="Google Ads","GOA",IF('con precio'!D406="Combo","COM",IF('con precio'!D406="Market Place","MKP", "OTR")))))))</f>
        <v>GOA</v>
      </c>
      <c r="I407" s="0" t="str">
        <f aca="false">LEFT('con precio'!M406,10)</f>
        <v>-17.773472</v>
      </c>
      <c r="J407" s="122" t="str">
        <f aca="false">RIGHT('con precio'!M406,10)</f>
        <v>-63.156036</v>
      </c>
      <c r="K407" s="0" t="s">
        <v>7429</v>
      </c>
      <c r="L407" s="175" t="n">
        <f aca="false">'con precio'!A406+'con precio'!K406</f>
        <v>44070.5055555556</v>
      </c>
      <c r="N407" s="174"/>
      <c r="O407" s="167"/>
    </row>
    <row r="408" customFormat="false" ht="13.8" hidden="false" customHeight="false" outlineLevel="0" collapsed="false">
      <c r="A408" s="0" t="n">
        <f aca="false">+A407+1</f>
        <v>407</v>
      </c>
      <c r="B408" s="0" t="str">
        <f aca="false">IF(LEN('con precio'!E407)=8,'con precio'!E407,IF(LEN('con precio'!E407)&gt;=17,LEFT('con precio'!E407,8),""))</f>
        <v>70091455</v>
      </c>
      <c r="C408" s="122" t="str">
        <f aca="false">IF(LEN('con precio'!E407)&gt;=17,RIGHT('con precio'!E407,8),"")</f>
        <v/>
      </c>
      <c r="D408" s="0" t="str">
        <f aca="false">IF('con precio'!F407="","",'con precio'!F407)</f>
        <v>Sonia Vargas Flores</v>
      </c>
      <c r="E408" s="0" t="str">
        <f aca="false">IF('con precio'!B407="","",'con precio'!B407)</f>
        <v>Sonia Vargas Flores / Camino Montecristo</v>
      </c>
      <c r="F408" s="1" t="s">
        <v>6430</v>
      </c>
      <c r="G408" s="0" t="n">
        <v>300</v>
      </c>
      <c r="H408" s="0" t="str">
        <f aca="false">IF('con precio'!D407="Flete","FLE",IF('con precio'!D407="Normal","NOR",IF('con precio'!D407="RRPP","RRP",IF('con precio'!D407="FB Ads","FBA",IF('con precio'!D407="Google Ads","GOA",IF('con precio'!D407="Combo","COM",IF('con precio'!D407="Market Place","MKP", "OTR")))))))</f>
        <v>GOA</v>
      </c>
      <c r="I408" s="0" t="str">
        <f aca="false">LEFT('con precio'!M407,10)</f>
        <v>-17.754679</v>
      </c>
      <c r="J408" s="122" t="str">
        <f aca="false">RIGHT('con precio'!M407,10)</f>
        <v>-63.099030</v>
      </c>
      <c r="K408" s="0" t="s">
        <v>7429</v>
      </c>
      <c r="L408" s="175" t="n">
        <f aca="false">'con precio'!A407+'con precio'!K407</f>
        <v>44070.6694444445</v>
      </c>
      <c r="N408" s="174"/>
      <c r="O408" s="167"/>
    </row>
    <row r="409" customFormat="false" ht="13.8" hidden="false" customHeight="false" outlineLevel="0" collapsed="false">
      <c r="A409" s="0" t="n">
        <f aca="false">+A408+1</f>
        <v>408</v>
      </c>
      <c r="B409" s="0" t="str">
        <f aca="false">IF(LEN('con precio'!E408)=8,'con precio'!E408,IF(LEN('con precio'!E408)&gt;=17,LEFT('con precio'!E408,8),""))</f>
        <v/>
      </c>
      <c r="C409" s="122" t="str">
        <f aca="false">IF(LEN('con precio'!E408)&gt;=17,RIGHT('con precio'!E408,8),"")</f>
        <v/>
      </c>
      <c r="D409" s="0" t="str">
        <f aca="false">IF('con precio'!F408="","",'con precio'!F408)</f>
        <v/>
      </c>
      <c r="E409" s="0" t="str">
        <f aca="false">IF('con precio'!B408="","",'con precio'!B408)</f>
        <v>Camino Montecristo</v>
      </c>
      <c r="F409" s="1" t="s">
        <v>6431</v>
      </c>
      <c r="G409" s="0" t="n">
        <v>300</v>
      </c>
      <c r="H409" s="0" t="str">
        <f aca="false">IF('con precio'!D408="Flete","FLE",IF('con precio'!D408="Normal","NOR",IF('con precio'!D408="RRPP","RRP",IF('con precio'!D408="FB Ads","FBA",IF('con precio'!D408="Google Ads","GOA",IF('con precio'!D408="Combo","COM",IF('con precio'!D408="Market Place","MKP", "OTR")))))))</f>
        <v>NOR</v>
      </c>
      <c r="I409" s="0" t="str">
        <f aca="false">LEFT('con precio'!M408,10)</f>
        <v>-17.757806</v>
      </c>
      <c r="J409" s="122" t="str">
        <f aca="false">RIGHT('con precio'!M408,10)</f>
        <v>-63.098601</v>
      </c>
      <c r="K409" s="0" t="s">
        <v>7429</v>
      </c>
      <c r="L409" s="175" t="n">
        <f aca="false">'con precio'!A408+'con precio'!K408</f>
        <v>44070.6930555556</v>
      </c>
      <c r="N409" s="174"/>
      <c r="O409" s="167"/>
    </row>
    <row r="410" customFormat="false" ht="13.8" hidden="false" customHeight="false" outlineLevel="0" collapsed="false">
      <c r="A410" s="0" t="n">
        <f aca="false">+A409+1</f>
        <v>409</v>
      </c>
      <c r="B410" s="0" t="str">
        <f aca="false">IF(LEN('con precio'!E409)=8,'con precio'!E409,IF(LEN('con precio'!E409)&gt;=17,LEFT('con precio'!E409,8),""))</f>
        <v>75049515</v>
      </c>
      <c r="C410" s="122" t="str">
        <f aca="false">IF(LEN('con precio'!E409)&gt;=17,RIGHT('con precio'!E409,8),"")</f>
        <v/>
      </c>
      <c r="D410" s="0" t="str">
        <f aca="false">IF('con precio'!F409="","",'con precio'!F409)</f>
        <v>Roberto Coronado. Residencial Abasto Sur</v>
      </c>
      <c r="E410" s="0" t="str">
        <f aca="false">IF('con precio'!B409="","",'con precio'!B409)</f>
        <v>Residencial Abasto Sur. Roberto Coronado</v>
      </c>
      <c r="F410" s="1" t="n">
        <v>202003001</v>
      </c>
      <c r="G410" s="0" t="n">
        <v>450</v>
      </c>
      <c r="H410" s="0" t="str">
        <f aca="false">IF('con precio'!D409="Flete","FLE",IF('con precio'!D409="Normal","NOR",IF('con precio'!D409="RRPP","RRP",IF('con precio'!D409="FB Ads","FBA",IF('con precio'!D409="Google Ads","GOA",IF('con precio'!D409="Combo","COM",IF('con precio'!D409="Market Place","MKP", "OTR")))))))</f>
        <v>OTR</v>
      </c>
      <c r="I410" s="0" t="str">
        <f aca="false">LEFT('con precio'!M409,10)</f>
        <v>-17.850340</v>
      </c>
      <c r="J410" s="122" t="str">
        <f aca="false">RIGHT('con precio'!M409,10)</f>
        <v>-63.227726</v>
      </c>
      <c r="K410" s="0" t="s">
        <v>7429</v>
      </c>
      <c r="L410" s="175" t="n">
        <f aca="false">'con precio'!A409+'con precio'!K409</f>
        <v>44070.7881944444</v>
      </c>
      <c r="N410" s="174"/>
      <c r="O410" s="167"/>
    </row>
    <row r="411" customFormat="false" ht="13.8" hidden="false" customHeight="false" outlineLevel="0" collapsed="false">
      <c r="A411" s="0" t="n">
        <f aca="false">+A410+1</f>
        <v>410</v>
      </c>
      <c r="B411" s="0" t="str">
        <f aca="false">IF(LEN('con precio'!E410)=8,'con precio'!E410,IF(LEN('con precio'!E410)&gt;=17,LEFT('con precio'!E410,8),""))</f>
        <v>70287538</v>
      </c>
      <c r="C411" s="122" t="str">
        <f aca="false">IF(LEN('con precio'!E410)&gt;=17,RIGHT('con precio'!E410,8),"")</f>
        <v/>
      </c>
      <c r="D411" s="0" t="str">
        <f aca="false">IF('con precio'!F410="","",'con precio'!F410)</f>
        <v>Ruben Cuellar</v>
      </c>
      <c r="E411" s="0" t="str">
        <f aca="false">IF('con precio'!B410="","",'con precio'!B410)</f>
        <v>Ruben Cuellar/Jesús Espinoza 79805967 / Doble Vía</v>
      </c>
      <c r="F411" s="1" t="s">
        <v>6432</v>
      </c>
      <c r="G411" s="0" t="n">
        <v>480</v>
      </c>
      <c r="H411" s="0" t="str">
        <f aca="false">IF('con precio'!D410="Flete","FLE",IF('con precio'!D410="Normal","NOR",IF('con precio'!D410="RRPP","RRP",IF('con precio'!D410="FB Ads","FBA",IF('con precio'!D410="Google Ads","GOA",IF('con precio'!D410="Combo","COM",IF('con precio'!D410="Market Place","MKP", "OTR")))))))</f>
        <v>GOA</v>
      </c>
      <c r="I411" s="0" t="str">
        <f aca="false">LEFT('con precio'!M410,10)</f>
        <v>-17.888491</v>
      </c>
      <c r="J411" s="122" t="str">
        <f aca="false">RIGHT('con precio'!M410,10)</f>
        <v>-63.278466</v>
      </c>
      <c r="K411" s="0" t="s">
        <v>7429</v>
      </c>
      <c r="L411" s="175" t="n">
        <f aca="false">'con precio'!A410+'con precio'!K410</f>
        <v>44071.6326388889</v>
      </c>
      <c r="N411" s="174"/>
      <c r="O411" s="167"/>
    </row>
    <row r="412" customFormat="false" ht="13.8" hidden="false" customHeight="false" outlineLevel="0" collapsed="false">
      <c r="A412" s="0" t="n">
        <f aca="false">+A411+1</f>
        <v>411</v>
      </c>
      <c r="B412" s="0" t="str">
        <f aca="false">IF(LEN('con precio'!E411)=8,'con precio'!E411,IF(LEN('con precio'!E411)&gt;=17,LEFT('con precio'!E411,8),""))</f>
        <v>78243028</v>
      </c>
      <c r="C412" s="122" t="str">
        <f aca="false">IF(LEN('con precio'!E411)&gt;=17,RIGHT('con precio'!E411,8),"")</f>
        <v/>
      </c>
      <c r="D412" s="0" t="str">
        <f aca="false">IF('con precio'!F411="","",'con precio'!F411)</f>
        <v>Nora Mendoza</v>
      </c>
      <c r="E412" s="0" t="str">
        <f aca="false">IF('con precio'!B411="","",'con precio'!B411)</f>
        <v>Nora Mendoza / Calle Mercado</v>
      </c>
      <c r="F412" s="1" t="s">
        <v>6433</v>
      </c>
      <c r="G412" s="0" t="n">
        <v>500</v>
      </c>
      <c r="H412" s="0" t="str">
        <f aca="false">IF('con precio'!D411="Flete","FLE",IF('con precio'!D411="Normal","NOR",IF('con precio'!D411="RRPP","RRP",IF('con precio'!D411="FB Ads","FBA",IF('con precio'!D411="Google Ads","GOA",IF('con precio'!D411="Combo","COM",IF('con precio'!D411="Market Place","MKP", "OTR")))))))</f>
        <v>GOA</v>
      </c>
      <c r="I412" s="0" t="str">
        <f aca="false">LEFT('con precio'!M411,10)</f>
        <v>-17.788447</v>
      </c>
      <c r="J412" s="122" t="str">
        <f aca="false">RIGHT('con precio'!M411,10)</f>
        <v>-63.183453</v>
      </c>
      <c r="K412" s="0" t="s">
        <v>7429</v>
      </c>
      <c r="L412" s="175" t="n">
        <f aca="false">'con precio'!A411+'con precio'!K411</f>
        <v>44071.7291666667</v>
      </c>
      <c r="N412" s="174"/>
      <c r="O412" s="167"/>
    </row>
    <row r="413" customFormat="false" ht="13.8" hidden="false" customHeight="false" outlineLevel="0" collapsed="false">
      <c r="A413" s="0" t="n">
        <f aca="false">+A412+1</f>
        <v>412</v>
      </c>
      <c r="B413" s="0" t="str">
        <f aca="false">IF(LEN('con precio'!E412)=8,'con precio'!E412,IF(LEN('con precio'!E412)&gt;=17,LEFT('con precio'!E412,8),""))</f>
        <v/>
      </c>
      <c r="C413" s="122" t="str">
        <f aca="false">IF(LEN('con precio'!E412)&gt;=17,RIGHT('con precio'!E412,8),"")</f>
        <v/>
      </c>
      <c r="D413" s="0" t="str">
        <f aca="false">IF('con precio'!F412="","",'con precio'!F412)</f>
        <v/>
      </c>
      <c r="E413" s="0" t="str">
        <f aca="false">IF('con precio'!B412="","",'con precio'!B412)</f>
        <v>Urubó</v>
      </c>
      <c r="F413" s="1" t="s">
        <v>6434</v>
      </c>
      <c r="G413" s="0" t="n">
        <v>500</v>
      </c>
      <c r="H413" s="0" t="str">
        <f aca="false">IF('con precio'!D412="Flete","FLE",IF('con precio'!D412="Normal","NOR",IF('con precio'!D412="RRPP","RRP",IF('con precio'!D412="FB Ads","FBA",IF('con precio'!D412="Google Ads","GOA",IF('con precio'!D412="Combo","COM",IF('con precio'!D412="Market Place","MKP", "OTR")))))))</f>
        <v>NOR</v>
      </c>
      <c r="I413" s="0" t="str">
        <f aca="false">LEFT('con precio'!M412,10)</f>
        <v>-17.772410</v>
      </c>
      <c r="J413" s="122" t="str">
        <f aca="false">RIGHT('con precio'!M412,10)</f>
        <v>-63.242778</v>
      </c>
      <c r="K413" s="0" t="s">
        <v>7429</v>
      </c>
      <c r="L413" s="175" t="n">
        <f aca="false">'con precio'!A412+'con precio'!K412</f>
        <v>44071.4145833333</v>
      </c>
      <c r="N413" s="174"/>
      <c r="O413" s="167"/>
    </row>
    <row r="414" customFormat="false" ht="13.8" hidden="false" customHeight="false" outlineLevel="0" collapsed="false">
      <c r="A414" s="0" t="n">
        <f aca="false">+A413+1</f>
        <v>413</v>
      </c>
      <c r="B414" s="0" t="str">
        <f aca="false">IF(LEN('con precio'!E413)=8,'con precio'!E413,IF(LEN('con precio'!E413)&gt;=17,LEFT('con precio'!E413,8),""))</f>
        <v/>
      </c>
      <c r="C414" s="122" t="str">
        <f aca="false">IF(LEN('con precio'!E413)&gt;=17,RIGHT('con precio'!E413,8),"")</f>
        <v/>
      </c>
      <c r="D414" s="0" t="str">
        <f aca="false">IF('con precio'!F413="","",'con precio'!F413)</f>
        <v/>
      </c>
      <c r="E414" s="0" t="str">
        <f aca="false">IF('con precio'!B413="","",'con precio'!B413)</f>
        <v>Urbanización Palma Verde / Pampa de la Isla</v>
      </c>
      <c r="F414" s="1" t="s">
        <v>6435</v>
      </c>
      <c r="G414" s="0" t="n">
        <v>300</v>
      </c>
      <c r="H414" s="0" t="str">
        <f aca="false">IF('con precio'!D413="Flete","FLE",IF('con precio'!D413="Normal","NOR",IF('con precio'!D413="RRPP","RRP",IF('con precio'!D413="FB Ads","FBA",IF('con precio'!D413="Google Ads","GOA",IF('con precio'!D413="Combo","COM",IF('con precio'!D413="Market Place","MKP", "OTR")))))))</f>
        <v>NOR</v>
      </c>
      <c r="I414" s="0" t="str">
        <f aca="false">LEFT('con precio'!M413,10)</f>
        <v>-17.756448</v>
      </c>
      <c r="J414" s="122" t="str">
        <f aca="false">RIGHT('con precio'!M413,10)</f>
        <v>-63.090304</v>
      </c>
      <c r="K414" s="0" t="s">
        <v>7429</v>
      </c>
      <c r="L414" s="175" t="n">
        <f aca="false">'con precio'!A413+'con precio'!K413</f>
        <v>44071.7798611111</v>
      </c>
      <c r="N414" s="174"/>
      <c r="O414" s="167"/>
    </row>
    <row r="415" customFormat="false" ht="13.8" hidden="false" customHeight="false" outlineLevel="0" collapsed="false">
      <c r="A415" s="0" t="n">
        <f aca="false">+A414+1</f>
        <v>414</v>
      </c>
      <c r="B415" s="0" t="str">
        <f aca="false">IF(LEN('con precio'!E414)=8,'con precio'!E414,IF(LEN('con precio'!E414)&gt;=17,LEFT('con precio'!E414,8),""))</f>
        <v>70778080</v>
      </c>
      <c r="C415" s="122" t="str">
        <f aca="false">IF(LEN('con precio'!E414)&gt;=17,RIGHT('con precio'!E414,8),"")</f>
        <v/>
      </c>
      <c r="D415" s="0" t="str">
        <f aca="false">IF('con precio'!F414="","",'con precio'!F414)</f>
        <v>Silvana Claros Propios</v>
      </c>
      <c r="E415" s="0" t="str">
        <f aca="false">IF('con precio'!B414="","",'con precio'!B414)</f>
        <v>Silvana Claros Propios / Urubó</v>
      </c>
      <c r="F415" s="1" t="s">
        <v>6436</v>
      </c>
      <c r="G415" s="0" t="n">
        <v>600</v>
      </c>
      <c r="H415" s="0" t="str">
        <f aca="false">IF('con precio'!D414="Flete","FLE",IF('con precio'!D414="Normal","NOR",IF('con precio'!D414="RRPP","RRP",IF('con precio'!D414="FB Ads","FBA",IF('con precio'!D414="Google Ads","GOA",IF('con precio'!D414="Combo","COM",IF('con precio'!D414="Market Place","MKP", "OTR")))))))</f>
        <v>GOA</v>
      </c>
      <c r="I415" s="0" t="str">
        <f aca="false">LEFT('con precio'!M414,10)</f>
        <v>-17.759287</v>
      </c>
      <c r="J415" s="122" t="str">
        <f aca="false">RIGHT('con precio'!M414,10)</f>
        <v>-63.222290</v>
      </c>
      <c r="K415" s="0" t="s">
        <v>7429</v>
      </c>
      <c r="L415" s="175" t="n">
        <f aca="false">'con precio'!A414+'con precio'!K414</f>
        <v>44072.3791666667</v>
      </c>
      <c r="N415" s="174"/>
      <c r="O415" s="167"/>
    </row>
    <row r="416" customFormat="false" ht="13.8" hidden="false" customHeight="false" outlineLevel="0" collapsed="false">
      <c r="A416" s="0" t="n">
        <f aca="false">+A415+1</f>
        <v>415</v>
      </c>
      <c r="B416" s="0" t="str">
        <f aca="false">IF(LEN('con precio'!E415)=8,'con precio'!E415,IF(LEN('con precio'!E415)&gt;=17,LEFT('con precio'!E415,8),""))</f>
        <v>70778080</v>
      </c>
      <c r="C416" s="122" t="str">
        <f aca="false">IF(LEN('con precio'!E415)&gt;=17,RIGHT('con precio'!E415,8),"")</f>
        <v/>
      </c>
      <c r="D416" s="0" t="str">
        <f aca="false">IF('con precio'!F415="","",'con precio'!F415)</f>
        <v>Silvana Claros Propios</v>
      </c>
      <c r="E416" s="0" t="str">
        <f aca="false">IF('con precio'!B415="","",'con precio'!B415)</f>
        <v>Silvana Claros Propios / Urubó</v>
      </c>
      <c r="F416" s="1" t="s">
        <v>6436</v>
      </c>
      <c r="G416" s="0" t="n">
        <v>300</v>
      </c>
      <c r="H416" s="0" t="str">
        <f aca="false">IF('con precio'!D415="Flete","FLE",IF('con precio'!D415="Normal","NOR",IF('con precio'!D415="RRPP","RRP",IF('con precio'!D415="FB Ads","FBA",IF('con precio'!D415="Google Ads","GOA",IF('con precio'!D415="Combo","COM",IF('con precio'!D415="Market Place","MKP", "OTR")))))))</f>
        <v>GOA</v>
      </c>
      <c r="I416" s="0" t="str">
        <f aca="false">LEFT('con precio'!M415,10)</f>
        <v>-17.759287</v>
      </c>
      <c r="J416" s="122" t="str">
        <f aca="false">RIGHT('con precio'!M415,10)</f>
        <v>-63.222290</v>
      </c>
      <c r="K416" s="0" t="s">
        <v>7429</v>
      </c>
      <c r="L416" s="175" t="n">
        <f aca="false">'con precio'!A415+'con precio'!K415</f>
        <v>44072.675</v>
      </c>
      <c r="N416" s="174"/>
      <c r="O416" s="167"/>
    </row>
    <row r="417" customFormat="false" ht="13.8" hidden="false" customHeight="false" outlineLevel="0" collapsed="false">
      <c r="A417" s="0" t="n">
        <f aca="false">+A416+1</f>
        <v>416</v>
      </c>
      <c r="B417" s="0" t="str">
        <f aca="false">IF(LEN('con precio'!E416)=8,'con precio'!E416,IF(LEN('con precio'!E416)&gt;=17,LEFT('con precio'!E416,8),""))</f>
        <v>69227579</v>
      </c>
      <c r="C417" s="122" t="str">
        <f aca="false">IF(LEN('con precio'!E416)&gt;=17,RIGHT('con precio'!E416,8),"")</f>
        <v/>
      </c>
      <c r="D417" s="0" t="str">
        <f aca="false">IF('con precio'!F416="","",'con precio'!F416)</f>
        <v>Lorenzo Quiroga</v>
      </c>
      <c r="E417" s="0" t="str">
        <f aca="false">IF('con precio'!B416="","",'con precio'!B416)</f>
        <v>Lorenzo Quiroga / El Bajío</v>
      </c>
      <c r="F417" s="1" t="s">
        <v>6437</v>
      </c>
      <c r="G417" s="0" t="n">
        <v>380</v>
      </c>
      <c r="H417" s="0" t="str">
        <f aca="false">IF('con precio'!D416="Flete","FLE",IF('con precio'!D416="Normal","NOR",IF('con precio'!D416="RRPP","RRP",IF('con precio'!D416="FB Ads","FBA",IF('con precio'!D416="Google Ads","GOA",IF('con precio'!D416="Combo","COM",IF('con precio'!D416="Market Place","MKP", "OTR")))))))</f>
        <v>GOA</v>
      </c>
      <c r="I417" s="0" t="str">
        <f aca="false">LEFT('con precio'!M416,10)</f>
        <v>-17.842378</v>
      </c>
      <c r="J417" s="122" t="str">
        <f aca="false">RIGHT('con precio'!M416,10)</f>
        <v>-63.220210</v>
      </c>
      <c r="K417" s="0" t="s">
        <v>7429</v>
      </c>
      <c r="L417" s="175" t="n">
        <f aca="false">'con precio'!A416+'con precio'!K416</f>
        <v>44072.8284722222</v>
      </c>
      <c r="N417" s="174"/>
      <c r="O417" s="167"/>
    </row>
    <row r="418" customFormat="false" ht="13.8" hidden="false" customHeight="false" outlineLevel="0" collapsed="false">
      <c r="A418" s="0" t="n">
        <f aca="false">+A417+1</f>
        <v>417</v>
      </c>
      <c r="B418" s="0" t="str">
        <f aca="false">IF(LEN('con precio'!E417)=8,'con precio'!E417,IF(LEN('con precio'!E417)&gt;=17,LEFT('con precio'!E417,8),""))</f>
        <v/>
      </c>
      <c r="C418" s="122" t="str">
        <f aca="false">IF(LEN('con precio'!E417)&gt;=17,RIGHT('con precio'!E417,8),"")</f>
        <v/>
      </c>
      <c r="D418" s="0" t="str">
        <f aca="false">IF('con precio'!F417="","",'con precio'!F417)</f>
        <v/>
      </c>
      <c r="E418" s="0" t="str">
        <f aca="false">IF('con precio'!B417="","",'con precio'!B417)</f>
        <v>Gran Paitití</v>
      </c>
      <c r="F418" s="1" t="s">
        <v>6438</v>
      </c>
      <c r="G418" s="0" t="n">
        <v>400</v>
      </c>
      <c r="H418" s="0" t="str">
        <f aca="false">IF('con precio'!D417="Flete","FLE",IF('con precio'!D417="Normal","NOR",IF('con precio'!D417="RRPP","RRP",IF('con precio'!D417="FB Ads","FBA",IF('con precio'!D417="Google Ads","GOA",IF('con precio'!D417="Combo","COM",IF('con precio'!D417="Market Place","MKP", "OTR")))))))</f>
        <v>NOR</v>
      </c>
      <c r="I418" s="0" t="str">
        <f aca="false">LEFT('con precio'!M417,10)</f>
        <v>-17.543201</v>
      </c>
      <c r="J418" s="122" t="str">
        <f aca="false">RIGHT('con precio'!M417,10)</f>
        <v>-63.178302</v>
      </c>
      <c r="K418" s="0" t="s">
        <v>7429</v>
      </c>
      <c r="L418" s="175" t="n">
        <f aca="false">'con precio'!A417+'con precio'!K417</f>
        <v>44072.5069444444</v>
      </c>
      <c r="N418" s="174"/>
      <c r="O418" s="167"/>
    </row>
    <row r="419" customFormat="false" ht="13.8" hidden="false" customHeight="false" outlineLevel="0" collapsed="false">
      <c r="A419" s="0" t="n">
        <f aca="false">+A418+1</f>
        <v>418</v>
      </c>
      <c r="B419" s="0" t="str">
        <f aca="false">IF(LEN('con precio'!E418)=8,'con precio'!E418,IF(LEN('con precio'!E418)&gt;=17,LEFT('con precio'!E418,8),""))</f>
        <v/>
      </c>
      <c r="C419" s="122" t="str">
        <f aca="false">IF(LEN('con precio'!E418)&gt;=17,RIGHT('con precio'!E418,8),"")</f>
        <v/>
      </c>
      <c r="D419" s="0" t="str">
        <f aca="false">IF('con precio'!F418="","",'con precio'!F418)</f>
        <v>Urbanización Akualand Guapay</v>
      </c>
      <c r="E419" s="0" t="str">
        <f aca="false">IF('con precio'!B418="","",'con precio'!B418)</f>
        <v>Urbanización Akualand Guapay</v>
      </c>
      <c r="F419" s="1" t="s">
        <v>6393</v>
      </c>
      <c r="G419" s="0" t="n">
        <v>300</v>
      </c>
      <c r="H419" s="0" t="str">
        <f aca="false">IF('con precio'!D418="Flete","FLE",IF('con precio'!D418="Normal","NOR",IF('con precio'!D418="RRPP","RRP",IF('con precio'!D418="FB Ads","FBA",IF('con precio'!D418="Google Ads","GOA",IF('con precio'!D418="Combo","COM",IF('con precio'!D418="Market Place","MKP", "OTR")))))))</f>
        <v>NOR</v>
      </c>
      <c r="I419" s="0" t="str">
        <f aca="false">LEFT('con precio'!M418,10)</f>
        <v>-17.635405</v>
      </c>
      <c r="J419" s="122" t="str">
        <f aca="false">RIGHT('con precio'!M418,10)</f>
        <v>-63.167729</v>
      </c>
      <c r="K419" s="0" t="s">
        <v>7429</v>
      </c>
      <c r="L419" s="175" t="n">
        <f aca="false">'con precio'!A418+'con precio'!K418</f>
        <v>44072.5472222222</v>
      </c>
      <c r="N419" s="174"/>
      <c r="O419" s="167"/>
    </row>
    <row r="420" customFormat="false" ht="13.8" hidden="false" customHeight="false" outlineLevel="0" collapsed="false">
      <c r="A420" s="0" t="n">
        <f aca="false">+A419+1</f>
        <v>419</v>
      </c>
      <c r="B420" s="0" t="str">
        <f aca="false">IF(LEN('con precio'!E419)=8,'con precio'!E419,IF(LEN('con precio'!E419)&gt;=17,LEFT('con precio'!E419,8),""))</f>
        <v/>
      </c>
      <c r="C420" s="122" t="str">
        <f aca="false">IF(LEN('con precio'!E419)&gt;=17,RIGHT('con precio'!E419,8),"")</f>
        <v/>
      </c>
      <c r="D420" s="0" t="str">
        <f aca="false">IF('con precio'!F419="","",'con precio'!F419)</f>
        <v/>
      </c>
      <c r="E420" s="0" t="str">
        <f aca="false">IF('con precio'!B419="","",'con precio'!B419)</f>
        <v>Urbanización Cotoca</v>
      </c>
      <c r="F420" s="1" t="s">
        <v>6439</v>
      </c>
      <c r="G420" s="0" t="n">
        <v>300</v>
      </c>
      <c r="H420" s="0" t="str">
        <f aca="false">IF('con precio'!D419="Flete","FLE",IF('con precio'!D419="Normal","NOR",IF('con precio'!D419="RRPP","RRP",IF('con precio'!D419="FB Ads","FBA",IF('con precio'!D419="Google Ads","GOA",IF('con precio'!D419="Combo","COM",IF('con precio'!D419="Market Place","MKP", "OTR")))))))</f>
        <v>NOR</v>
      </c>
      <c r="I420" s="0" t="str">
        <f aca="false">LEFT('con precio'!M419,10)</f>
        <v>-17.758687</v>
      </c>
      <c r="J420" s="122" t="str">
        <f aca="false">RIGHT('con precio'!M419,10)</f>
        <v>-63.098220</v>
      </c>
      <c r="K420" s="0" t="s">
        <v>7429</v>
      </c>
      <c r="L420" s="175" t="n">
        <f aca="false">'con precio'!A419+'con precio'!K419</f>
        <v>44072.5902777778</v>
      </c>
      <c r="N420" s="174"/>
      <c r="O420" s="167"/>
    </row>
    <row r="421" customFormat="false" ht="13.8" hidden="false" customHeight="false" outlineLevel="0" collapsed="false">
      <c r="A421" s="0" t="n">
        <f aca="false">+A420+1</f>
        <v>420</v>
      </c>
      <c r="B421" s="0" t="str">
        <f aca="false">IF(LEN('con precio'!E420)=8,'con precio'!E420,IF(LEN('con precio'!E420)&gt;=17,LEFT('con precio'!E420,8),""))</f>
        <v/>
      </c>
      <c r="C421" s="122" t="str">
        <f aca="false">IF(LEN('con precio'!E420)&gt;=17,RIGHT('con precio'!E420,8),"")</f>
        <v/>
      </c>
      <c r="D421" s="0" t="str">
        <f aca="false">IF('con precio'!F420="","",'con precio'!F420)</f>
        <v/>
      </c>
      <c r="E421" s="0" t="str">
        <f aca="false">IF('con precio'!B420="","",'con precio'!B420)</f>
        <v>Valle Sánchez</v>
      </c>
      <c r="F421" s="1" t="s">
        <v>6440</v>
      </c>
      <c r="G421" s="0" t="n">
        <v>400</v>
      </c>
      <c r="H421" s="0" t="str">
        <f aca="false">IF('con precio'!D420="Flete","FLE",IF('con precio'!D420="Normal","NOR",IF('con precio'!D420="RRPP","RRP",IF('con precio'!D420="FB Ads","FBA",IF('con precio'!D420="Google Ads","GOA",IF('con precio'!D420="Combo","COM",IF('con precio'!D420="Market Place","MKP", "OTR")))))))</f>
        <v>NOR</v>
      </c>
      <c r="I421" s="0" t="str">
        <f aca="false">LEFT('con precio'!M420,10)</f>
        <v>-17.647149</v>
      </c>
      <c r="J421" s="122" t="str">
        <f aca="false">RIGHT('con precio'!M420,10)</f>
        <v>-63.187628</v>
      </c>
      <c r="K421" s="0" t="s">
        <v>7429</v>
      </c>
      <c r="L421" s="175" t="n">
        <f aca="false">'con precio'!A420+'con precio'!K420</f>
        <v>44072.7284722222</v>
      </c>
      <c r="N421" s="174"/>
      <c r="O421" s="167"/>
    </row>
    <row r="422" customFormat="false" ht="13.8" hidden="false" customHeight="false" outlineLevel="0" collapsed="false">
      <c r="A422" s="0" t="n">
        <f aca="false">+A421+1</f>
        <v>421</v>
      </c>
      <c r="B422" s="0" t="str">
        <f aca="false">IF(LEN('con precio'!E421)=8,'con precio'!E421,IF(LEN('con precio'!E421)&gt;=17,LEFT('con precio'!E421,8),""))</f>
        <v/>
      </c>
      <c r="C422" s="122" t="str">
        <f aca="false">IF(LEN('con precio'!E421)&gt;=17,RIGHT('con precio'!E421,8),"")</f>
        <v/>
      </c>
      <c r="D422" s="0" t="str">
        <f aca="false">IF('con precio'!F421="","",'con precio'!F421)</f>
        <v/>
      </c>
      <c r="E422" s="0" t="str">
        <f aca="false">IF('con precio'!B421="","",'con precio'!B421)</f>
        <v>Urbanización Patujú</v>
      </c>
      <c r="F422" s="1" t="s">
        <v>6441</v>
      </c>
      <c r="G422" s="0" t="n">
        <v>250</v>
      </c>
      <c r="H422" s="0" t="str">
        <f aca="false">IF('con precio'!D421="Flete","FLE",IF('con precio'!D421="Normal","NOR",IF('con precio'!D421="RRPP","RRP",IF('con precio'!D421="FB Ads","FBA",IF('con precio'!D421="Google Ads","GOA",IF('con precio'!D421="Combo","COM",IF('con precio'!D421="Market Place","MKP", "OTR")))))))</f>
        <v>COM</v>
      </c>
      <c r="I422" s="0" t="str">
        <f aca="false">LEFT('con precio'!M421,10)</f>
        <v>-17.774356</v>
      </c>
      <c r="J422" s="122" t="str">
        <f aca="false">RIGHT('con precio'!M421,10)</f>
        <v>-63.058678</v>
      </c>
      <c r="K422" s="0" t="s">
        <v>7429</v>
      </c>
      <c r="L422" s="175" t="n">
        <f aca="false">'con precio'!A421+'con precio'!K421</f>
        <v>44074.4048611111</v>
      </c>
      <c r="N422" s="174"/>
      <c r="O422" s="167"/>
    </row>
    <row r="423" customFormat="false" ht="13.8" hidden="false" customHeight="false" outlineLevel="0" collapsed="false">
      <c r="A423" s="0" t="n">
        <f aca="false">+A422+1</f>
        <v>422</v>
      </c>
      <c r="B423" s="0" t="str">
        <f aca="false">IF(LEN('con precio'!E422)=8,'con precio'!E422,IF(LEN('con precio'!E422)&gt;=17,LEFT('con precio'!E422,8),""))</f>
        <v/>
      </c>
      <c r="C423" s="122" t="str">
        <f aca="false">IF(LEN('con precio'!E422)&gt;=17,RIGHT('con precio'!E422,8),"")</f>
        <v/>
      </c>
      <c r="D423" s="0" t="str">
        <f aca="false">IF('con precio'!F422="","",'con precio'!F422)</f>
        <v/>
      </c>
      <c r="E423" s="0" t="str">
        <f aca="false">IF('con precio'!B422="","",'con precio'!B422)</f>
        <v>Urbanización Patujú</v>
      </c>
      <c r="F423" s="1" t="s">
        <v>6442</v>
      </c>
      <c r="G423" s="0" t="n">
        <v>250</v>
      </c>
      <c r="H423" s="0" t="str">
        <f aca="false">IF('con precio'!D422="Flete","FLE",IF('con precio'!D422="Normal","NOR",IF('con precio'!D422="RRPP","RRP",IF('con precio'!D422="FB Ads","FBA",IF('con precio'!D422="Google Ads","GOA",IF('con precio'!D422="Combo","COM",IF('con precio'!D422="Market Place","MKP", "OTR")))))))</f>
        <v>COM</v>
      </c>
      <c r="I423" s="0" t="str">
        <f aca="false">LEFT('con precio'!M422,10)</f>
        <v>-17.774356</v>
      </c>
      <c r="J423" s="122" t="str">
        <f aca="false">RIGHT('con precio'!M422,10)</f>
        <v>-63.058678</v>
      </c>
      <c r="K423" s="0" t="s">
        <v>7429</v>
      </c>
      <c r="L423" s="175" t="n">
        <f aca="false">'con precio'!A422+'con precio'!K422</f>
        <v>44074.4208333333</v>
      </c>
      <c r="N423" s="174"/>
      <c r="O423" s="167"/>
    </row>
    <row r="424" customFormat="false" ht="13.8" hidden="false" customHeight="false" outlineLevel="0" collapsed="false">
      <c r="A424" s="0" t="n">
        <f aca="false">+A423+1</f>
        <v>423</v>
      </c>
      <c r="B424" s="0" t="str">
        <f aca="false">IF(LEN('con precio'!E423)=8,'con precio'!E423,IF(LEN('con precio'!E423)&gt;=17,LEFT('con precio'!E423,8),""))</f>
        <v>77085459</v>
      </c>
      <c r="C424" s="122" t="str">
        <f aca="false">IF(LEN('con precio'!E423)&gt;=17,RIGHT('con precio'!E423,8),"")</f>
        <v/>
      </c>
      <c r="D424" s="0" t="str">
        <f aca="false">IF('con precio'!F423="","",'con precio'!F423)</f>
        <v>Doña Gabriela</v>
      </c>
      <c r="E424" s="0" t="str">
        <f aca="false">IF('con precio'!B423="","",'con precio'!B423)</f>
        <v>Doña Gabriela / San Luisito</v>
      </c>
      <c r="F424" s="1" t="s">
        <v>6443</v>
      </c>
      <c r="G424" s="0" t="n">
        <v>370</v>
      </c>
      <c r="H424" s="0" t="str">
        <f aca="false">IF('con precio'!D423="Flete","FLE",IF('con precio'!D423="Normal","NOR",IF('con precio'!D423="RRPP","RRP",IF('con precio'!D423="FB Ads","FBA",IF('con precio'!D423="Google Ads","GOA",IF('con precio'!D423="Combo","COM",IF('con precio'!D423="Market Place","MKP", "OTR")))))))</f>
        <v>GOA</v>
      </c>
      <c r="I424" s="0" t="str">
        <f aca="false">LEFT('con precio'!M423,10)</f>
        <v>-17.830236</v>
      </c>
      <c r="J424" s="122" t="str">
        <f aca="false">RIGHT('con precio'!M423,10)</f>
        <v>-63.102928</v>
      </c>
      <c r="K424" s="0" t="s">
        <v>7429</v>
      </c>
      <c r="L424" s="175" t="n">
        <f aca="false">'con precio'!A423+'con precio'!K423</f>
        <v>44074.4923611111</v>
      </c>
      <c r="N424" s="174"/>
      <c r="O424" s="167"/>
    </row>
    <row r="425" customFormat="false" ht="13.8" hidden="false" customHeight="false" outlineLevel="0" collapsed="false">
      <c r="A425" s="0" t="n">
        <f aca="false">+A424+1</f>
        <v>424</v>
      </c>
      <c r="B425" s="0" t="str">
        <f aca="false">IF(LEN('con precio'!E424)=8,'con precio'!E424,IF(LEN('con precio'!E424)&gt;=17,LEFT('con precio'!E424,8),""))</f>
        <v>75654625</v>
      </c>
      <c r="C425" s="122" t="str">
        <f aca="false">IF(LEN('con precio'!E424)&gt;=17,RIGHT('con precio'!E424,8),"")</f>
        <v/>
      </c>
      <c r="D425" s="0" t="str">
        <f aca="false">IF('con precio'!F424="","",'con precio'!F424)</f>
        <v>Wilfredo</v>
      </c>
      <c r="E425" s="0" t="str">
        <f aca="false">IF('con precio'!B424="","",'con precio'!B424)</f>
        <v>Wilfredo. Barrio Toronjal. Ave 2 de Agosto</v>
      </c>
      <c r="F425" s="1" t="s">
        <v>6444</v>
      </c>
      <c r="G425" s="0" t="n">
        <v>300</v>
      </c>
      <c r="H425" s="0" t="str">
        <f aca="false">IF('con precio'!D424="Flete","FLE",IF('con precio'!D424="Normal","NOR",IF('con precio'!D424="RRPP","RRP",IF('con precio'!D424="FB Ads","FBA",IF('con precio'!D424="Google Ads","GOA",IF('con precio'!D424="Combo","COM",IF('con precio'!D424="Market Place","MKP", "OTR")))))))</f>
        <v>GOA</v>
      </c>
      <c r="I425" s="0" t="str">
        <f aca="false">LEFT('con precio'!M424,10)</f>
        <v>-17.723215</v>
      </c>
      <c r="J425" s="122" t="str">
        <f aca="false">RIGHT('con precio'!M424,10)</f>
        <v>-63.138615</v>
      </c>
      <c r="K425" s="0" t="s">
        <v>7429</v>
      </c>
      <c r="L425" s="175" t="n">
        <f aca="false">'con precio'!A424+'con precio'!K424</f>
        <v>44076.4381944445</v>
      </c>
      <c r="N425" s="174"/>
      <c r="O425" s="167"/>
    </row>
    <row r="426" customFormat="false" ht="13.8" hidden="false" customHeight="false" outlineLevel="0" collapsed="false">
      <c r="A426" s="0" t="n">
        <f aca="false">+A425+1</f>
        <v>425</v>
      </c>
      <c r="B426" s="0" t="str">
        <f aca="false">IF(LEN('con precio'!E425)=8,'con precio'!E425,IF(LEN('con precio'!E425)&gt;=17,LEFT('con precio'!E425,8),""))</f>
        <v>67847684</v>
      </c>
      <c r="C426" s="122" t="str">
        <f aca="false">IF(LEN('con precio'!E425)&gt;=17,RIGHT('con precio'!E425,8),"")</f>
        <v/>
      </c>
      <c r="D426" s="0" t="str">
        <f aca="false">IF('con precio'!F425="","",'con precio'!F425)</f>
        <v>Wile Loza Romero</v>
      </c>
      <c r="E426" s="0" t="str">
        <f aca="false">IF('con precio'!B425="","",'con precio'!B425)</f>
        <v>Wile Loza Romero / Bateón</v>
      </c>
      <c r="F426" s="1" t="s">
        <v>6445</v>
      </c>
      <c r="G426" s="0" t="n">
        <v>400</v>
      </c>
      <c r="H426" s="0" t="str">
        <f aca="false">IF('con precio'!D425="Flete","FLE",IF('con precio'!D425="Normal","NOR",IF('con precio'!D425="RRPP","RRP",IF('con precio'!D425="FB Ads","FBA",IF('con precio'!D425="Google Ads","GOA",IF('con precio'!D425="Combo","COM",IF('con precio'!D425="Market Place","MKP", "OTR")))))))</f>
        <v>GOA</v>
      </c>
      <c r="I426" s="0" t="str">
        <f aca="false">LEFT('con precio'!M425,10)</f>
        <v>-17.731182</v>
      </c>
      <c r="J426" s="122" t="str">
        <f aca="false">RIGHT('con precio'!M425,10)</f>
        <v>-63.094837</v>
      </c>
      <c r="K426" s="0" t="s">
        <v>7429</v>
      </c>
      <c r="L426" s="175" t="n">
        <f aca="false">'con precio'!A425+'con precio'!K425</f>
        <v>44076.6152777778</v>
      </c>
      <c r="N426" s="174"/>
      <c r="O426" s="167"/>
    </row>
    <row r="427" customFormat="false" ht="13.8" hidden="false" customHeight="false" outlineLevel="0" collapsed="false">
      <c r="A427" s="0" t="n">
        <f aca="false">+A426+1</f>
        <v>426</v>
      </c>
      <c r="B427" s="0" t="str">
        <f aca="false">IF(LEN('con precio'!E426)=8,'con precio'!E426,IF(LEN('con precio'!E426)&gt;=17,LEFT('con precio'!E426,8),""))</f>
        <v/>
      </c>
      <c r="C427" s="122" t="str">
        <f aca="false">IF(LEN('con precio'!E426)&gt;=17,RIGHT('con precio'!E426,8),"")</f>
        <v/>
      </c>
      <c r="D427" s="0" t="str">
        <f aca="false">IF('con precio'!F426="","",'con precio'!F426)</f>
        <v/>
      </c>
      <c r="E427" s="0" t="str">
        <f aca="false">IF('con precio'!B426="","",'con precio'!B426)</f>
        <v>Guapurú 2</v>
      </c>
      <c r="F427" s="1" t="s">
        <v>6332</v>
      </c>
      <c r="G427" s="0" t="n">
        <v>200</v>
      </c>
      <c r="H427" s="0" t="str">
        <f aca="false">IF('con precio'!D426="Flete","FLE",IF('con precio'!D426="Normal","NOR",IF('con precio'!D426="RRPP","RRP",IF('con precio'!D426="FB Ads","FBA",IF('con precio'!D426="Google Ads","GOA",IF('con precio'!D426="Combo","COM",IF('con precio'!D426="Market Place","MKP", "OTR")))))))</f>
        <v>NOR</v>
      </c>
      <c r="I427" s="0" t="str">
        <f aca="false">LEFT('con precio'!M426,10)</f>
        <v>-17.804659</v>
      </c>
      <c r="J427" s="122" t="str">
        <f aca="false">RIGHT('con precio'!M426,10)</f>
        <v>-63.105109</v>
      </c>
      <c r="K427" s="0" t="s">
        <v>7429</v>
      </c>
      <c r="L427" s="175" t="n">
        <f aca="false">'con precio'!A426+'con precio'!K426</f>
        <v>44076.7368055556</v>
      </c>
      <c r="N427" s="174"/>
      <c r="O427" s="167"/>
    </row>
    <row r="428" customFormat="false" ht="13.8" hidden="false" customHeight="false" outlineLevel="0" collapsed="false">
      <c r="A428" s="0" t="n">
        <f aca="false">+A427+1</f>
        <v>427</v>
      </c>
      <c r="B428" s="0" t="str">
        <f aca="false">IF(LEN('con precio'!E427)=8,'con precio'!E427,IF(LEN('con precio'!E427)&gt;=17,LEFT('con precio'!E427,8),""))</f>
        <v/>
      </c>
      <c r="C428" s="122" t="str">
        <f aca="false">IF(LEN('con precio'!E427)&gt;=17,RIGHT('con precio'!E427,8),"")</f>
        <v/>
      </c>
      <c r="D428" s="0" t="str">
        <f aca="false">IF('con precio'!F427="","",'con precio'!F427)</f>
        <v/>
      </c>
      <c r="E428" s="0" t="str">
        <f aca="false">IF('con precio'!B427="","",'con precio'!B427)</f>
        <v>Barrio Calama</v>
      </c>
      <c r="F428" s="1" t="s">
        <v>6446</v>
      </c>
      <c r="G428" s="0" t="n">
        <v>300</v>
      </c>
      <c r="H428" s="0" t="str">
        <f aca="false">IF('con precio'!D427="Flete","FLE",IF('con precio'!D427="Normal","NOR",IF('con precio'!D427="RRPP","RRP",IF('con precio'!D427="FB Ads","FBA",IF('con precio'!D427="Google Ads","GOA",IF('con precio'!D427="Combo","COM",IF('con precio'!D427="Market Place","MKP", "OTR")))))))</f>
        <v>FLE</v>
      </c>
      <c r="I428" s="0" t="str">
        <f aca="false">LEFT('con precio'!M427,10)</f>
        <v>-17.838760</v>
      </c>
      <c r="J428" s="122" t="str">
        <f aca="false">RIGHT('con precio'!M427,10)</f>
        <v>-63.218819</v>
      </c>
      <c r="K428" s="0" t="s">
        <v>7429</v>
      </c>
      <c r="L428" s="175" t="n">
        <f aca="false">'con precio'!A427+'con precio'!K427</f>
        <v>44077.425</v>
      </c>
      <c r="N428" s="174"/>
      <c r="O428" s="167"/>
    </row>
    <row r="429" customFormat="false" ht="13.8" hidden="false" customHeight="false" outlineLevel="0" collapsed="false">
      <c r="A429" s="0" t="n">
        <f aca="false">+A428+1</f>
        <v>428</v>
      </c>
      <c r="B429" s="0" t="str">
        <f aca="false">IF(LEN('con precio'!E428)=8,'con precio'!E428,IF(LEN('con precio'!E428)&gt;=17,LEFT('con precio'!E428,8),""))</f>
        <v/>
      </c>
      <c r="C429" s="122" t="str">
        <f aca="false">IF(LEN('con precio'!E428)&gt;=17,RIGHT('con precio'!E428,8),"")</f>
        <v/>
      </c>
      <c r="D429" s="0" t="str">
        <f aca="false">IF('con precio'!F428="","",'con precio'!F428)</f>
        <v/>
      </c>
      <c r="E429" s="0" t="str">
        <f aca="false">IF('con precio'!B428="","",'con precio'!B428)</f>
        <v>Guapurú 2</v>
      </c>
      <c r="F429" s="1" t="s">
        <v>6311</v>
      </c>
      <c r="G429" s="0" t="n">
        <v>300</v>
      </c>
      <c r="H429" s="0" t="str">
        <f aca="false">IF('con precio'!D428="Flete","FLE",IF('con precio'!D428="Normal","NOR",IF('con precio'!D428="RRPP","RRP",IF('con precio'!D428="FB Ads","FBA",IF('con precio'!D428="Google Ads","GOA",IF('con precio'!D428="Combo","COM",IF('con precio'!D428="Market Place","MKP", "OTR")))))))</f>
        <v>FLE</v>
      </c>
      <c r="I429" s="0" t="str">
        <f aca="false">LEFT('con precio'!M428,10)</f>
        <v>-17.807444</v>
      </c>
      <c r="J429" s="122" t="str">
        <f aca="false">RIGHT('con precio'!M428,10)</f>
        <v>-63.104135</v>
      </c>
      <c r="K429" s="0" t="s">
        <v>7429</v>
      </c>
      <c r="L429" s="175" t="n">
        <f aca="false">'con precio'!A428+'con precio'!K428</f>
        <v>44077.5180555556</v>
      </c>
      <c r="N429" s="174"/>
      <c r="O429" s="167"/>
    </row>
    <row r="430" customFormat="false" ht="13.8" hidden="false" customHeight="false" outlineLevel="0" collapsed="false">
      <c r="A430" s="0" t="n">
        <f aca="false">+A429+1</f>
        <v>429</v>
      </c>
      <c r="B430" s="0" t="str">
        <f aca="false">IF(LEN('con precio'!E429)=8,'con precio'!E429,IF(LEN('con precio'!E429)&gt;=17,LEFT('con precio'!E429,8),""))</f>
        <v>76080268</v>
      </c>
      <c r="C430" s="122" t="str">
        <f aca="false">IF(LEN('con precio'!E429)&gt;=17,RIGHT('con precio'!E429,8),"")</f>
        <v/>
      </c>
      <c r="D430" s="0" t="str">
        <f aca="false">IF('con precio'!F429="","",'con precio'!F429)</f>
        <v>El Bajío</v>
      </c>
      <c r="E430" s="0" t="str">
        <f aca="false">IF('con precio'!B429="","",'con precio'!B429)</f>
        <v>Av. 24 de Septiembre / El Bajío</v>
      </c>
      <c r="F430" s="1" t="s">
        <v>6253</v>
      </c>
      <c r="G430" s="0" t="n">
        <v>450</v>
      </c>
      <c r="H430" s="0" t="str">
        <f aca="false">IF('con precio'!D429="Flete","FLE",IF('con precio'!D429="Normal","NOR",IF('con precio'!D429="RRPP","RRP",IF('con precio'!D429="FB Ads","FBA",IF('con precio'!D429="Google Ads","GOA",IF('con precio'!D429="Combo","COM",IF('con precio'!D429="Market Place","MKP", "OTR")))))))</f>
        <v>OTR</v>
      </c>
      <c r="I430" s="0" t="str">
        <f aca="false">LEFT('con precio'!M429,10)</f>
        <v>-17.855912</v>
      </c>
      <c r="J430" s="122" t="str">
        <f aca="false">RIGHT('con precio'!M429,10)</f>
        <v>-63.238934</v>
      </c>
      <c r="K430" s="0" t="s">
        <v>7429</v>
      </c>
      <c r="L430" s="175" t="n">
        <f aca="false">'con precio'!A429+'con precio'!K429</f>
        <v>44077.3791666667</v>
      </c>
      <c r="N430" s="174"/>
      <c r="O430" s="167"/>
    </row>
    <row r="431" customFormat="false" ht="13.8" hidden="false" customHeight="false" outlineLevel="0" collapsed="false">
      <c r="A431" s="0" t="n">
        <f aca="false">+A430+1</f>
        <v>430</v>
      </c>
      <c r="B431" s="0" t="str">
        <f aca="false">IF(LEN('con precio'!E430)=8,'con precio'!E430,IF(LEN('con precio'!E430)&gt;=17,LEFT('con precio'!E430,8),""))</f>
        <v>70487656</v>
      </c>
      <c r="C431" s="122" t="str">
        <f aca="false">IF(LEN('con precio'!E430)&gt;=17,RIGHT('con precio'!E430,8),"")</f>
        <v/>
      </c>
      <c r="D431" s="0" t="str">
        <f aca="false">IF('con precio'!F430="","",'con precio'!F430)</f>
        <v>Sandra Mancilla</v>
      </c>
      <c r="E431" s="0" t="str">
        <f aca="false">IF('con precio'!B430="","",'con precio'!B430)</f>
        <v>Sandra Mancilla / Av Virgen de Cotoca</v>
      </c>
      <c r="F431" s="1" t="s">
        <v>6447</v>
      </c>
      <c r="G431" s="0" t="n">
        <v>300</v>
      </c>
      <c r="H431" s="0" t="str">
        <f aca="false">IF('con precio'!D430="Flete","FLE",IF('con precio'!D430="Normal","NOR",IF('con precio'!D430="RRPP","RRP",IF('con precio'!D430="FB Ads","FBA",IF('con precio'!D430="Google Ads","GOA",IF('con precio'!D430="Combo","COM",IF('con precio'!D430="Market Place","MKP", "OTR")))))))</f>
        <v>GOA</v>
      </c>
      <c r="I431" s="0" t="str">
        <f aca="false">LEFT('con precio'!M430,10)</f>
        <v>-17.768959</v>
      </c>
      <c r="J431" s="122" t="str">
        <f aca="false">RIGHT('con precio'!M430,10)</f>
        <v>-63.118278</v>
      </c>
      <c r="K431" s="0" t="s">
        <v>7429</v>
      </c>
      <c r="L431" s="175" t="n">
        <f aca="false">'con precio'!A430+'con precio'!K430</f>
        <v>44077.5520833333</v>
      </c>
      <c r="N431" s="174"/>
      <c r="O431" s="167"/>
    </row>
    <row r="432" customFormat="false" ht="13.8" hidden="false" customHeight="false" outlineLevel="0" collapsed="false">
      <c r="A432" s="0" t="n">
        <f aca="false">+A431+1</f>
        <v>431</v>
      </c>
      <c r="B432" s="0" t="str">
        <f aca="false">IF(LEN('con precio'!E431)=8,'con precio'!E431,IF(LEN('con precio'!E431)&gt;=17,LEFT('con precio'!E431,8),""))</f>
        <v>68834293</v>
      </c>
      <c r="C432" s="122" t="str">
        <f aca="false">IF(LEN('con precio'!E431)&gt;=17,RIGHT('con precio'!E431,8),"")</f>
        <v/>
      </c>
      <c r="D432" s="0" t="str">
        <f aca="false">IF('con precio'!F431="","",'con precio'!F431)</f>
        <v>Lucy Mejia</v>
      </c>
      <c r="E432" s="0" t="str">
        <f aca="false">IF('con precio'!B431="","",'con precio'!B431)</f>
        <v>Lucy Mejia / Palmasola</v>
      </c>
      <c r="F432" s="1" t="s">
        <v>6448</v>
      </c>
      <c r="G432" s="0" t="n">
        <v>350</v>
      </c>
      <c r="H432" s="0" t="str">
        <f aca="false">IF('con precio'!D431="Flete","FLE",IF('con precio'!D431="Normal","NOR",IF('con precio'!D431="RRPP","RRP",IF('con precio'!D431="FB Ads","FBA",IF('con precio'!D431="Google Ads","GOA",IF('con precio'!D431="Combo","COM",IF('con precio'!D431="Market Place","MKP", "OTR")))))))</f>
        <v>GOA</v>
      </c>
      <c r="I432" s="0" t="str">
        <f aca="false">LEFT('con precio'!M431,10)</f>
        <v>-17.875413</v>
      </c>
      <c r="J432" s="122" t="str">
        <f aca="false">RIGHT('con precio'!M431,10)</f>
        <v>-63.185402</v>
      </c>
      <c r="K432" s="0" t="s">
        <v>7429</v>
      </c>
      <c r="L432" s="175" t="n">
        <f aca="false">'con precio'!A431+'con precio'!K431</f>
        <v>44077.6465277778</v>
      </c>
      <c r="N432" s="174"/>
      <c r="O432" s="167"/>
    </row>
    <row r="433" customFormat="false" ht="13.8" hidden="false" customHeight="false" outlineLevel="0" collapsed="false">
      <c r="A433" s="0" t="n">
        <f aca="false">+A432+1</f>
        <v>432</v>
      </c>
      <c r="B433" s="0" t="str">
        <f aca="false">IF(LEN('con precio'!E432)=8,'con precio'!E432,IF(LEN('con precio'!E432)&gt;=17,LEFT('con precio'!E432,8),""))</f>
        <v/>
      </c>
      <c r="C433" s="122" t="str">
        <f aca="false">IF(LEN('con precio'!E432)&gt;=17,RIGHT('con precio'!E432,8),"")</f>
        <v/>
      </c>
      <c r="D433" s="0" t="str">
        <f aca="false">IF('con precio'!F432="","",'con precio'!F432)</f>
        <v/>
      </c>
      <c r="E433" s="0" t="str">
        <f aca="false">IF('con precio'!B432="","",'con precio'!B432)</f>
        <v>Plan 4000</v>
      </c>
      <c r="F433" s="1" t="s">
        <v>6449</v>
      </c>
      <c r="G433" s="0" t="n">
        <v>300</v>
      </c>
      <c r="H433" s="0" t="str">
        <f aca="false">IF('con precio'!D432="Flete","FLE",IF('con precio'!D432="Normal","NOR",IF('con precio'!D432="RRPP","RRP",IF('con precio'!D432="FB Ads","FBA",IF('con precio'!D432="Google Ads","GOA",IF('con precio'!D432="Combo","COM",IF('con precio'!D432="Market Place","MKP", "OTR")))))))</f>
        <v>NOR</v>
      </c>
      <c r="I433" s="0" t="str">
        <f aca="false">LEFT('con precio'!M432,10)</f>
        <v>-17.875593</v>
      </c>
      <c r="J433" s="122" t="str">
        <f aca="false">RIGHT('con precio'!M432,10)</f>
        <v>-63.184853</v>
      </c>
      <c r="K433" s="0" t="s">
        <v>7429</v>
      </c>
      <c r="L433" s="175" t="n">
        <f aca="false">'con precio'!A432+'con precio'!K432</f>
        <v>44077.6347222222</v>
      </c>
      <c r="N433" s="174"/>
      <c r="O433" s="167"/>
    </row>
    <row r="434" customFormat="false" ht="13.8" hidden="false" customHeight="false" outlineLevel="0" collapsed="false">
      <c r="A434" s="0" t="n">
        <f aca="false">+A433+1</f>
        <v>433</v>
      </c>
      <c r="B434" s="0" t="str">
        <f aca="false">IF(LEN('con precio'!E433)=8,'con precio'!E433,IF(LEN('con precio'!E433)&gt;=17,LEFT('con precio'!E433,8),""))</f>
        <v/>
      </c>
      <c r="C434" s="122" t="str">
        <f aca="false">IF(LEN('con precio'!E433)&gt;=17,RIGHT('con precio'!E433,8),"")</f>
        <v/>
      </c>
      <c r="D434" s="0" t="str">
        <f aca="false">IF('con precio'!F433="","",'con precio'!F433)</f>
        <v/>
      </c>
      <c r="E434" s="0" t="str">
        <f aca="false">IF('con precio'!B433="","",'con precio'!B433)</f>
        <v>Pantanal del Oriente</v>
      </c>
      <c r="F434" s="1" t="s">
        <v>6450</v>
      </c>
      <c r="G434" s="0" t="n">
        <v>300</v>
      </c>
      <c r="H434" s="0" t="str">
        <f aca="false">IF('con precio'!D433="Flete","FLE",IF('con precio'!D433="Normal","NOR",IF('con precio'!D433="RRPP","RRP",IF('con precio'!D433="FB Ads","FBA",IF('con precio'!D433="Google Ads","GOA",IF('con precio'!D433="Combo","COM",IF('con precio'!D433="Market Place","MKP", "OTR")))))))</f>
        <v>NOR</v>
      </c>
      <c r="I434" s="0" t="str">
        <f aca="false">LEFT('con precio'!M433,10)</f>
        <v>-17.756916</v>
      </c>
      <c r="J434" s="122" t="str">
        <f aca="false">RIGHT('con precio'!M433,10)</f>
        <v>-63.132755</v>
      </c>
      <c r="K434" s="0" t="s">
        <v>7429</v>
      </c>
      <c r="L434" s="175" t="n">
        <f aca="false">'con precio'!A433+'con precio'!K433</f>
        <v>44077.6986111111</v>
      </c>
      <c r="N434" s="174"/>
      <c r="O434" s="167"/>
    </row>
    <row r="435" customFormat="false" ht="13.8" hidden="false" customHeight="false" outlineLevel="0" collapsed="false">
      <c r="A435" s="0" t="n">
        <f aca="false">+A434+1</f>
        <v>434</v>
      </c>
      <c r="B435" s="0" t="str">
        <f aca="false">IF(LEN('con precio'!E434)=8,'con precio'!E434,IF(LEN('con precio'!E434)&gt;=17,LEFT('con precio'!E434,8),""))</f>
        <v/>
      </c>
      <c r="C435" s="122" t="str">
        <f aca="false">IF(LEN('con precio'!E434)&gt;=17,RIGHT('con precio'!E434,8),"")</f>
        <v/>
      </c>
      <c r="D435" s="0" t="str">
        <f aca="false">IF('con precio'!F434="","",'con precio'!F434)</f>
        <v/>
      </c>
      <c r="E435" s="0" t="str">
        <f aca="false">IF('con precio'!B434="","",'con precio'!B434)</f>
        <v>Plan 4000</v>
      </c>
      <c r="F435" s="1" t="s">
        <v>6451</v>
      </c>
      <c r="G435" s="0" t="n">
        <v>300</v>
      </c>
      <c r="H435" s="0" t="str">
        <f aca="false">IF('con precio'!D434="Flete","FLE",IF('con precio'!D434="Normal","NOR",IF('con precio'!D434="RRPP","RRP",IF('con precio'!D434="FB Ads","FBA",IF('con precio'!D434="Google Ads","GOA",IF('con precio'!D434="Combo","COM",IF('con precio'!D434="Market Place","MKP", "OTR")))))))</f>
        <v>FLE</v>
      </c>
      <c r="I435" s="0" t="str">
        <f aca="false">LEFT('con precio'!M434,10)</f>
        <v>-17.888598</v>
      </c>
      <c r="J435" s="122" t="str">
        <f aca="false">RIGHT('con precio'!M434,10)</f>
        <v>-63.169649</v>
      </c>
      <c r="K435" s="0" t="s">
        <v>7429</v>
      </c>
      <c r="L435" s="175" t="n">
        <f aca="false">'con precio'!A434+'con precio'!K434</f>
        <v>44078.5770833333</v>
      </c>
      <c r="N435" s="174"/>
      <c r="O435" s="167"/>
    </row>
    <row r="436" customFormat="false" ht="13.8" hidden="false" customHeight="false" outlineLevel="0" collapsed="false">
      <c r="A436" s="0" t="n">
        <f aca="false">+A435+1</f>
        <v>435</v>
      </c>
      <c r="B436" s="0" t="str">
        <f aca="false">IF(LEN('con precio'!E435)=8,'con precio'!E435,IF(LEN('con precio'!E435)&gt;=17,LEFT('con precio'!E435,8),""))</f>
        <v/>
      </c>
      <c r="C436" s="122" t="str">
        <f aca="false">IF(LEN('con precio'!E435)&gt;=17,RIGHT('con precio'!E435,8),"")</f>
        <v/>
      </c>
      <c r="D436" s="0" t="str">
        <f aca="false">IF('con precio'!F435="","",'con precio'!F435)</f>
        <v/>
      </c>
      <c r="E436" s="0" t="str">
        <f aca="false">IF('con precio'!B435="","",'con precio'!B435)</f>
        <v>Palmira / Plan 4000</v>
      </c>
      <c r="F436" s="1" t="s">
        <v>6452</v>
      </c>
      <c r="G436" s="0" t="n">
        <v>300</v>
      </c>
      <c r="H436" s="0" t="str">
        <f aca="false">IF('con precio'!D435="Flete","FLE",IF('con precio'!D435="Normal","NOR",IF('con precio'!D435="RRPP","RRP",IF('con precio'!D435="FB Ads","FBA",IF('con precio'!D435="Google Ads","GOA",IF('con precio'!D435="Combo","COM",IF('con precio'!D435="Market Place","MKP", "OTR")))))))</f>
        <v>FLE</v>
      </c>
      <c r="I436" s="0" t="str">
        <f aca="false">LEFT('con precio'!M435,10)</f>
        <v>-17.883929</v>
      </c>
      <c r="J436" s="122" t="str">
        <f aca="false">RIGHT('con precio'!M435,10)</f>
        <v>-63.190465</v>
      </c>
      <c r="K436" s="0" t="s">
        <v>7429</v>
      </c>
      <c r="L436" s="175" t="n">
        <f aca="false">'con precio'!A435+'con precio'!K435</f>
        <v>44078.6229166667</v>
      </c>
      <c r="N436" s="174"/>
      <c r="O436" s="167"/>
    </row>
    <row r="437" customFormat="false" ht="13.8" hidden="false" customHeight="false" outlineLevel="0" collapsed="false">
      <c r="A437" s="0" t="n">
        <f aca="false">+A436+1</f>
        <v>436</v>
      </c>
      <c r="B437" s="0" t="str">
        <f aca="false">IF(LEN('con precio'!E436)=8,'con precio'!E436,IF(LEN('con precio'!E436)&gt;=17,LEFT('con precio'!E436,8),""))</f>
        <v/>
      </c>
      <c r="C437" s="122" t="str">
        <f aca="false">IF(LEN('con precio'!E436)&gt;=17,RIGHT('con precio'!E436,8),"")</f>
        <v/>
      </c>
      <c r="D437" s="0" t="str">
        <f aca="false">IF('con precio'!F436="","",'con precio'!F436)</f>
        <v/>
      </c>
      <c r="E437" s="0" t="str">
        <f aca="false">IF('con precio'!B436="","",'con precio'!B436)</f>
        <v>Barrio Toronjal. Ave 2 de Agosto</v>
      </c>
      <c r="F437" s="1" t="s">
        <v>6453</v>
      </c>
      <c r="G437" s="0" t="n">
        <v>300</v>
      </c>
      <c r="H437" s="0" t="str">
        <f aca="false">IF('con precio'!D436="Flete","FLE",IF('con precio'!D436="Normal","NOR",IF('con precio'!D436="RRPP","RRP",IF('con precio'!D436="FB Ads","FBA",IF('con precio'!D436="Google Ads","GOA",IF('con precio'!D436="Combo","COM",IF('con precio'!D436="Market Place","MKP", "OTR")))))))</f>
        <v>FLE</v>
      </c>
      <c r="I437" s="0" t="str">
        <f aca="false">LEFT('con precio'!M436,10)</f>
        <v>-17.724373</v>
      </c>
      <c r="J437" s="122" t="str">
        <f aca="false">RIGHT('con precio'!M436,10)</f>
        <v>-63.138636</v>
      </c>
      <c r="K437" s="0" t="s">
        <v>7429</v>
      </c>
      <c r="L437" s="175" t="n">
        <f aca="false">'con precio'!A436+'con precio'!K436</f>
        <v>44078.7194444444</v>
      </c>
      <c r="N437" s="174"/>
      <c r="O437" s="167"/>
    </row>
    <row r="438" customFormat="false" ht="13.8" hidden="false" customHeight="false" outlineLevel="0" collapsed="false">
      <c r="A438" s="0" t="n">
        <f aca="false">+A437+1</f>
        <v>437</v>
      </c>
      <c r="B438" s="0" t="str">
        <f aca="false">IF(LEN('con precio'!E437)=8,'con precio'!E437,IF(LEN('con precio'!E437)&gt;=17,LEFT('con precio'!E437,8),""))</f>
        <v>76321525</v>
      </c>
      <c r="C438" s="122" t="str">
        <f aca="false">IF(LEN('con precio'!E437)&gt;=17,RIGHT('con precio'!E437,8),"")</f>
        <v/>
      </c>
      <c r="D438" s="0" t="str">
        <f aca="false">IF('con precio'!F437="","",'con precio'!F437)</f>
        <v>NN</v>
      </c>
      <c r="E438" s="0" t="str">
        <f aca="false">IF('con precio'!B437="","",'con precio'!B437)</f>
        <v>NN / Cupesí Terrado</v>
      </c>
      <c r="F438" s="1" t="s">
        <v>6454</v>
      </c>
      <c r="G438" s="0" t="n">
        <v>350</v>
      </c>
      <c r="H438" s="0" t="str">
        <f aca="false">IF('con precio'!D437="Flete","FLE",IF('con precio'!D437="Normal","NOR",IF('con precio'!D437="RRPP","RRP",IF('con precio'!D437="FB Ads","FBA",IF('con precio'!D437="Google Ads","GOA",IF('con precio'!D437="Combo","COM",IF('con precio'!D437="Market Place","MKP", "OTR")))))))</f>
        <v>GOA</v>
      </c>
      <c r="I438" s="0" t="str">
        <f aca="false">LEFT('con precio'!M437,10)</f>
        <v>-17.816425</v>
      </c>
      <c r="J438" s="122" t="str">
        <f aca="false">RIGHT('con precio'!M437,10)</f>
        <v>-63.105392</v>
      </c>
      <c r="K438" s="0" t="s">
        <v>7429</v>
      </c>
      <c r="L438" s="175" t="n">
        <f aca="false">'con precio'!A437+'con precio'!K437</f>
        <v>44078.7909722222</v>
      </c>
      <c r="N438" s="174"/>
      <c r="O438" s="167"/>
    </row>
    <row r="439" customFormat="false" ht="13.8" hidden="false" customHeight="false" outlineLevel="0" collapsed="false">
      <c r="A439" s="0" t="n">
        <f aca="false">+A438+1</f>
        <v>438</v>
      </c>
      <c r="B439" s="0" t="str">
        <f aca="false">IF(LEN('con precio'!E438)=8,'con precio'!E438,IF(LEN('con precio'!E438)&gt;=17,LEFT('con precio'!E438,8),""))</f>
        <v/>
      </c>
      <c r="C439" s="122" t="str">
        <f aca="false">IF(LEN('con precio'!E438)&gt;=17,RIGHT('con precio'!E438,8),"")</f>
        <v/>
      </c>
      <c r="D439" s="0" t="str">
        <f aca="false">IF('con precio'!F438="","",'con precio'!F438)</f>
        <v/>
      </c>
      <c r="E439" s="0" t="str">
        <f aca="false">IF('con precio'!B438="","",'con precio'!B438)</f>
        <v>Ave Virgen de Luján. Barrio Zaragoza</v>
      </c>
      <c r="F439" s="1" t="s">
        <v>6354</v>
      </c>
      <c r="G439" s="0" t="n">
        <v>350</v>
      </c>
      <c r="H439" s="0" t="str">
        <f aca="false">IF('con precio'!D438="Flete","FLE",IF('con precio'!D438="Normal","NOR",IF('con precio'!D438="RRPP","RRP",IF('con precio'!D438="FB Ads","FBA",IF('con precio'!D438="Google Ads","GOA",IF('con precio'!D438="Combo","COM",IF('con precio'!D438="Market Place","MKP", "OTR")))))))</f>
        <v>NOR</v>
      </c>
      <c r="I439" s="0" t="str">
        <f aca="false">LEFT('con precio'!M438,10)</f>
        <v>-17.717053</v>
      </c>
      <c r="J439" s="122" t="str">
        <f aca="false">RIGHT('con precio'!M438,10)</f>
        <v>-63.079259</v>
      </c>
      <c r="K439" s="0" t="s">
        <v>7429</v>
      </c>
      <c r="L439" s="175" t="n">
        <f aca="false">'con precio'!A438+'con precio'!K438</f>
        <v>44078.4354166667</v>
      </c>
      <c r="N439" s="174"/>
      <c r="O439" s="167"/>
    </row>
    <row r="440" customFormat="false" ht="13.8" hidden="false" customHeight="false" outlineLevel="0" collapsed="false">
      <c r="A440" s="0" t="n">
        <f aca="false">+A439+1</f>
        <v>439</v>
      </c>
      <c r="B440" s="0" t="str">
        <f aca="false">IF(LEN('con precio'!E439)=8,'con precio'!E439,IF(LEN('con precio'!E439)&gt;=17,LEFT('con precio'!E439,8),""))</f>
        <v/>
      </c>
      <c r="C440" s="122" t="str">
        <f aca="false">IF(LEN('con precio'!E439)&gt;=17,RIGHT('con precio'!E439,8),"")</f>
        <v/>
      </c>
      <c r="D440" s="0" t="str">
        <f aca="false">IF('con precio'!F439="","",'con precio'!F439)</f>
        <v/>
      </c>
      <c r="E440" s="0" t="str">
        <f aca="false">IF('con precio'!B439="","",'con precio'!B439)</f>
        <v>6to anillo y radial 13</v>
      </c>
      <c r="F440" s="1" t="s">
        <v>6455</v>
      </c>
      <c r="G440" s="0" t="n">
        <v>300</v>
      </c>
      <c r="H440" s="0" t="str">
        <f aca="false">IF('con precio'!D439="Flete","FLE",IF('con precio'!D439="Normal","NOR",IF('con precio'!D439="RRPP","RRP",IF('con precio'!D439="FB Ads","FBA",IF('con precio'!D439="Google Ads","GOA",IF('con precio'!D439="Combo","COM",IF('con precio'!D439="Market Place","MKP", "OTR")))))))</f>
        <v>FLE</v>
      </c>
      <c r="I440" s="0" t="str">
        <f aca="false">LEFT('con precio'!M439,10)</f>
        <v>-17.841007</v>
      </c>
      <c r="J440" s="122" t="str">
        <f aca="false">RIGHT('con precio'!M439,10)</f>
        <v>-63.171152</v>
      </c>
      <c r="K440" s="0" t="s">
        <v>7429</v>
      </c>
      <c r="L440" s="175" t="n">
        <f aca="false">'con precio'!A439+'con precio'!K439</f>
        <v>44079.5145833333</v>
      </c>
      <c r="N440" s="174"/>
      <c r="O440" s="167"/>
    </row>
    <row r="441" customFormat="false" ht="13.8" hidden="false" customHeight="false" outlineLevel="0" collapsed="false">
      <c r="A441" s="0" t="n">
        <f aca="false">+A440+1</f>
        <v>440</v>
      </c>
      <c r="B441" s="0" t="str">
        <f aca="false">IF(LEN('con precio'!E440)=8,'con precio'!E440,IF(LEN('con precio'!E440)&gt;=17,LEFT('con precio'!E440,8),""))</f>
        <v>73984448</v>
      </c>
      <c r="C441" s="122" t="str">
        <f aca="false">IF(LEN('con precio'!E440)&gt;=17,RIGHT('con precio'!E440,8),"")</f>
        <v/>
      </c>
      <c r="D441" s="0" t="str">
        <f aca="false">IF('con precio'!F440="","",'con precio'!F440)</f>
        <v>Sra Jimena</v>
      </c>
      <c r="E441" s="0" t="str">
        <f aca="false">IF('con precio'!B440="","",'con precio'!B440)</f>
        <v>Sra Jimena / El Palmar</v>
      </c>
      <c r="F441" s="1" t="s">
        <v>6456</v>
      </c>
      <c r="G441" s="0" t="n">
        <v>400</v>
      </c>
      <c r="H441" s="0" t="str">
        <f aca="false">IF('con precio'!D440="Flete","FLE",IF('con precio'!D440="Normal","NOR",IF('con precio'!D440="RRPP","RRP",IF('con precio'!D440="FB Ads","FBA",IF('con precio'!D440="Google Ads","GOA",IF('con precio'!D440="Combo","COM",IF('con precio'!D440="Market Place","MKP", "OTR")))))))</f>
        <v>GOA</v>
      </c>
      <c r="I441" s="0" t="str">
        <f aca="false">LEFT('con precio'!M440,10)</f>
        <v>-17.858189</v>
      </c>
      <c r="J441" s="122" t="str">
        <f aca="false">RIGHT('con precio'!M440,10)</f>
        <v>-63.140413</v>
      </c>
      <c r="K441" s="0" t="s">
        <v>7429</v>
      </c>
      <c r="L441" s="175" t="n">
        <f aca="false">'con precio'!A440+'con precio'!K440</f>
        <v>44079.6430555556</v>
      </c>
      <c r="N441" s="174"/>
      <c r="O441" s="167"/>
    </row>
    <row r="442" customFormat="false" ht="13.8" hidden="false" customHeight="false" outlineLevel="0" collapsed="false">
      <c r="A442" s="0" t="n">
        <f aca="false">+A441+1</f>
        <v>441</v>
      </c>
      <c r="B442" s="0" t="str">
        <f aca="false">IF(LEN('con precio'!E441)=8,'con precio'!E441,IF(LEN('con precio'!E441)&gt;=17,LEFT('con precio'!E441,8),""))</f>
        <v/>
      </c>
      <c r="C442" s="122" t="str">
        <f aca="false">IF(LEN('con precio'!E441)&gt;=17,RIGHT('con precio'!E441,8),"")</f>
        <v/>
      </c>
      <c r="D442" s="0" t="str">
        <f aca="false">IF('con precio'!F441="","",'con precio'!F441)</f>
        <v/>
      </c>
      <c r="E442" s="0" t="str">
        <f aca="false">IF('con precio'!B441="","",'con precio'!B441)</f>
        <v>El Bajío</v>
      </c>
      <c r="F442" s="1" t="s">
        <v>6457</v>
      </c>
      <c r="G442" s="0" t="n">
        <v>450</v>
      </c>
      <c r="H442" s="0" t="str">
        <f aca="false">IF('con precio'!D441="Flete","FLE",IF('con precio'!D441="Normal","NOR",IF('con precio'!D441="RRPP","RRP",IF('con precio'!D441="FB Ads","FBA",IF('con precio'!D441="Google Ads","GOA",IF('con precio'!D441="Combo","COM",IF('con precio'!D441="Market Place","MKP", "OTR")))))))</f>
        <v>NOR</v>
      </c>
      <c r="I442" s="0" t="str">
        <f aca="false">LEFT('con precio'!M441,10)</f>
        <v>-17.837950</v>
      </c>
      <c r="J442" s="122" t="str">
        <f aca="false">RIGHT('con precio'!M441,10)</f>
        <v>-63.212813</v>
      </c>
      <c r="K442" s="0" t="s">
        <v>7429</v>
      </c>
      <c r="L442" s="175" t="n">
        <f aca="false">'con precio'!A441+'con precio'!K441</f>
        <v>44079.4090277778</v>
      </c>
      <c r="N442" s="174"/>
      <c r="O442" s="167"/>
    </row>
    <row r="443" customFormat="false" ht="13.8" hidden="false" customHeight="false" outlineLevel="0" collapsed="false">
      <c r="A443" s="0" t="n">
        <f aca="false">+A442+1</f>
        <v>442</v>
      </c>
      <c r="B443" s="0" t="str">
        <f aca="false">IF(LEN('con precio'!E442)=8,'con precio'!E442,IF(LEN('con precio'!E442)&gt;=17,LEFT('con precio'!E442,8),""))</f>
        <v/>
      </c>
      <c r="C443" s="122" t="str">
        <f aca="false">IF(LEN('con precio'!E442)&gt;=17,RIGHT('con precio'!E442,8),"")</f>
        <v/>
      </c>
      <c r="D443" s="0" t="str">
        <f aca="false">IF('con precio'!F442="","",'con precio'!F442)</f>
        <v/>
      </c>
      <c r="E443" s="0" t="str">
        <f aca="false">IF('con precio'!B442="","",'con precio'!B442)</f>
        <v>Cond. Valle del Cartago</v>
      </c>
      <c r="F443" s="1" t="s">
        <v>6458</v>
      </c>
      <c r="G443" s="0" t="n">
        <v>300</v>
      </c>
      <c r="H443" s="0" t="str">
        <f aca="false">IF('con precio'!D442="Flete","FLE",IF('con precio'!D442="Normal","NOR",IF('con precio'!D442="RRPP","RRP",IF('con precio'!D442="FB Ads","FBA",IF('con precio'!D442="Google Ads","GOA",IF('con precio'!D442="Combo","COM",IF('con precio'!D442="Market Place","MKP", "OTR")))))))</f>
        <v>FLE</v>
      </c>
      <c r="I443" s="0" t="str">
        <f aca="false">LEFT('con precio'!M442,10)</f>
        <v>-17.696161</v>
      </c>
      <c r="J443" s="122" t="str">
        <f aca="false">RIGHT('con precio'!M442,10)</f>
        <v>-63.127074</v>
      </c>
      <c r="K443" s="0" t="s">
        <v>7429</v>
      </c>
      <c r="L443" s="175" t="n">
        <f aca="false">'con precio'!A442+'con precio'!K442</f>
        <v>44081.4944444444</v>
      </c>
      <c r="N443" s="174"/>
      <c r="O443" s="167"/>
    </row>
    <row r="444" customFormat="false" ht="13.8" hidden="false" customHeight="false" outlineLevel="0" collapsed="false">
      <c r="A444" s="0" t="n">
        <f aca="false">+A443+1</f>
        <v>443</v>
      </c>
      <c r="B444" s="0" t="str">
        <f aca="false">IF(LEN('con precio'!E443)=8,'con precio'!E443,IF(LEN('con precio'!E443)&gt;=17,LEFT('con precio'!E443,8),""))</f>
        <v/>
      </c>
      <c r="C444" s="122" t="str">
        <f aca="false">IF(LEN('con precio'!E443)&gt;=17,RIGHT('con precio'!E443,8),"")</f>
        <v/>
      </c>
      <c r="D444" s="0" t="str">
        <f aca="false">IF('con precio'!F443="","",'con precio'!F443)</f>
        <v/>
      </c>
      <c r="E444" s="0" t="str">
        <f aca="false">IF('con precio'!B443="","",'con precio'!B443)</f>
        <v>Palmar del Oratorio</v>
      </c>
      <c r="F444" s="1" t="s">
        <v>6459</v>
      </c>
      <c r="G444" s="0" t="n">
        <v>300</v>
      </c>
      <c r="H444" s="0" t="str">
        <f aca="false">IF('con precio'!D443="Flete","FLE",IF('con precio'!D443="Normal","NOR",IF('con precio'!D443="RRPP","RRP",IF('con precio'!D443="FB Ads","FBA",IF('con precio'!D443="Google Ads","GOA",IF('con precio'!D443="Combo","COM",IF('con precio'!D443="Market Place","MKP", "OTR")))))))</f>
        <v>FLE</v>
      </c>
      <c r="I444" s="0" t="str">
        <f aca="false">LEFT('con precio'!M443,10)</f>
        <v>-17.876660</v>
      </c>
      <c r="J444" s="122" t="str">
        <f aca="false">RIGHT('con precio'!M443,10)</f>
        <v>-63.140033</v>
      </c>
      <c r="K444" s="0" t="s">
        <v>7429</v>
      </c>
      <c r="L444" s="175" t="n">
        <f aca="false">'con precio'!A443+'con precio'!K443</f>
        <v>44081.7722222222</v>
      </c>
      <c r="N444" s="174"/>
      <c r="O444" s="167"/>
    </row>
    <row r="445" customFormat="false" ht="13.8" hidden="false" customHeight="false" outlineLevel="0" collapsed="false">
      <c r="A445" s="0" t="n">
        <f aca="false">+A444+1</f>
        <v>444</v>
      </c>
      <c r="B445" s="0" t="str">
        <f aca="false">IF(LEN('con precio'!E444)=8,'con precio'!E444,IF(LEN('con precio'!E444)&gt;=17,LEFT('con precio'!E444,8),""))</f>
        <v/>
      </c>
      <c r="C445" s="122" t="str">
        <f aca="false">IF(LEN('con precio'!E444)&gt;=17,RIGHT('con precio'!E444,8),"")</f>
        <v/>
      </c>
      <c r="D445" s="0" t="str">
        <f aca="false">IF('con precio'!F444="","",'con precio'!F444)</f>
        <v/>
      </c>
      <c r="E445" s="0" t="str">
        <f aca="false">IF('con precio'!B444="","",'con precio'!B444)</f>
        <v>Barrio El Buen Samaritano / Villa 1ro de Mayo</v>
      </c>
      <c r="F445" s="1" t="s">
        <v>6460</v>
      </c>
      <c r="G445" s="0" t="n">
        <v>300</v>
      </c>
      <c r="H445" s="0" t="str">
        <f aca="false">IF('con precio'!D444="Flete","FLE",IF('con precio'!D444="Normal","NOR",IF('con precio'!D444="RRPP","RRP",IF('con precio'!D444="FB Ads","FBA",IF('con precio'!D444="Google Ads","GOA",IF('con precio'!D444="Combo","COM",IF('con precio'!D444="Market Place","MKP", "OTR")))))))</f>
        <v>FLE</v>
      </c>
      <c r="I445" s="0" t="str">
        <f aca="false">LEFT('con precio'!M444,10)</f>
        <v>-17.791706</v>
      </c>
      <c r="J445" s="122" t="str">
        <f aca="false">RIGHT('con precio'!M444,10)</f>
        <v>-63.095110</v>
      </c>
      <c r="K445" s="0" t="s">
        <v>7429</v>
      </c>
      <c r="L445" s="175" t="n">
        <f aca="false">'con precio'!A444+'con precio'!K444</f>
        <v>44081.8284722222</v>
      </c>
      <c r="N445" s="174"/>
      <c r="O445" s="167"/>
    </row>
    <row r="446" customFormat="false" ht="13.8" hidden="false" customHeight="false" outlineLevel="0" collapsed="false">
      <c r="A446" s="0" t="n">
        <f aca="false">+A445+1</f>
        <v>445</v>
      </c>
      <c r="B446" s="0" t="str">
        <f aca="false">IF(LEN('con precio'!E445)=8,'con precio'!E445,IF(LEN('con precio'!E445)&gt;=17,LEFT('con precio'!E445,8),""))</f>
        <v>77077352</v>
      </c>
      <c r="C446" s="122" t="str">
        <f aca="false">IF(LEN('con precio'!E445)&gt;=17,RIGHT('con precio'!E445,8),"")</f>
        <v/>
      </c>
      <c r="D446" s="0" t="str">
        <f aca="false">IF('con precio'!F445="","",'con precio'!F445)</f>
        <v>Albero Apaza Flores</v>
      </c>
      <c r="E446" s="0" t="str">
        <f aca="false">IF('con precio'!B445="","",'con precio'!B445)</f>
        <v>Albero Apaza Flores / Av Moscú</v>
      </c>
      <c r="F446" s="1" t="s">
        <v>6461</v>
      </c>
      <c r="G446" s="0" t="n">
        <v>360</v>
      </c>
      <c r="H446" s="0" t="str">
        <f aca="false">IF('con precio'!D445="Flete","FLE",IF('con precio'!D445="Normal","NOR",IF('con precio'!D445="RRPP","RRP",IF('con precio'!D445="FB Ads","FBA",IF('con precio'!D445="Google Ads","GOA",IF('con precio'!D445="Combo","COM",IF('con precio'!D445="Market Place","MKP", "OTR")))))))</f>
        <v>GOA</v>
      </c>
      <c r="I446" s="0" t="str">
        <f aca="false">LEFT('con precio'!M445,10)</f>
        <v>-17.845945</v>
      </c>
      <c r="J446" s="122" t="str">
        <f aca="false">RIGHT('con precio'!M445,10)</f>
        <v>-63.213202</v>
      </c>
      <c r="K446" s="0" t="s">
        <v>7429</v>
      </c>
      <c r="L446" s="175" t="n">
        <f aca="false">'con precio'!A445+'con precio'!K445</f>
        <v>44081.7104166667</v>
      </c>
      <c r="N446" s="174"/>
      <c r="O446" s="167"/>
    </row>
    <row r="447" customFormat="false" ht="13.8" hidden="false" customHeight="false" outlineLevel="0" collapsed="false">
      <c r="A447" s="0" t="n">
        <f aca="false">+A446+1</f>
        <v>446</v>
      </c>
      <c r="B447" s="0" t="str">
        <f aca="false">IF(LEN('con precio'!E446)=8,'con precio'!E446,IF(LEN('con precio'!E446)&gt;=17,LEFT('con precio'!E446,8),""))</f>
        <v/>
      </c>
      <c r="C447" s="122" t="str">
        <f aca="false">IF(LEN('con precio'!E446)&gt;=17,RIGHT('con precio'!E446,8),"")</f>
        <v/>
      </c>
      <c r="D447" s="0" t="str">
        <f aca="false">IF('con precio'!F446="","",'con precio'!F446)</f>
        <v/>
      </c>
      <c r="E447" s="0" t="str">
        <f aca="false">IF('con precio'!B446="","",'con precio'!B446)</f>
        <v>El Retoño</v>
      </c>
      <c r="F447" s="1" t="s">
        <v>6462</v>
      </c>
      <c r="G447" s="0" t="n">
        <v>400</v>
      </c>
      <c r="H447" s="0" t="str">
        <f aca="false">IF('con precio'!D446="Flete","FLE",IF('con precio'!D446="Normal","NOR",IF('con precio'!D446="RRPP","RRP",IF('con precio'!D446="FB Ads","FBA",IF('con precio'!D446="Google Ads","GOA",IF('con precio'!D446="Combo","COM",IF('con precio'!D446="Market Place","MKP", "OTR")))))))</f>
        <v>NOR</v>
      </c>
      <c r="I447" s="0" t="str">
        <f aca="false">LEFT('con precio'!M446,10)</f>
        <v>-17.713230</v>
      </c>
      <c r="J447" s="122" t="str">
        <f aca="false">RIGHT('con precio'!M446,10)</f>
        <v>-63.145343</v>
      </c>
      <c r="K447" s="0" t="s">
        <v>7429</v>
      </c>
      <c r="L447" s="175" t="n">
        <f aca="false">'con precio'!A446+'con precio'!K446</f>
        <v>44081.4576388889</v>
      </c>
      <c r="N447" s="174"/>
      <c r="O447" s="167"/>
    </row>
    <row r="448" customFormat="false" ht="13.8" hidden="false" customHeight="false" outlineLevel="0" collapsed="false">
      <c r="A448" s="0" t="n">
        <f aca="false">+A447+1</f>
        <v>447</v>
      </c>
      <c r="B448" s="0" t="str">
        <f aca="false">IF(LEN('con precio'!E447)=8,'con precio'!E447,IF(LEN('con precio'!E447)&gt;=17,LEFT('con precio'!E447,8),""))</f>
        <v>70934443</v>
      </c>
      <c r="C448" s="122" t="str">
        <f aca="false">IF(LEN('con precio'!E447)&gt;=17,RIGHT('con precio'!E447,8),"")</f>
        <v/>
      </c>
      <c r="D448" s="0" t="str">
        <f aca="false">IF('con precio'!F447="","",'con precio'!F447)</f>
        <v>Rodrigo</v>
      </c>
      <c r="E448" s="0" t="str">
        <f aca="false">IF('con precio'!B447="","",'con precio'!B447)</f>
        <v>Rodrigo / Urubó</v>
      </c>
      <c r="F448" s="1" t="s">
        <v>6463</v>
      </c>
      <c r="G448" s="0" t="n">
        <v>300</v>
      </c>
      <c r="H448" s="0" t="str">
        <f aca="false">IF('con precio'!D447="Flete","FLE",IF('con precio'!D447="Normal","NOR",IF('con precio'!D447="RRPP","RRP",IF('con precio'!D447="FB Ads","FBA",IF('con precio'!D447="Google Ads","GOA",IF('con precio'!D447="Combo","COM",IF('con precio'!D447="Market Place","MKP", "OTR")))))))</f>
        <v>GOA</v>
      </c>
      <c r="I448" s="0" t="str">
        <f aca="false">LEFT('con precio'!M447,10)</f>
        <v>-17.709517</v>
      </c>
      <c r="J448" s="122" t="str">
        <f aca="false">RIGHT('con precio'!M447,10)</f>
        <v>-63.210810</v>
      </c>
      <c r="K448" s="0" t="s">
        <v>7429</v>
      </c>
      <c r="L448" s="175" t="n">
        <f aca="false">'con precio'!A447+'con precio'!K447</f>
        <v>44082.4</v>
      </c>
      <c r="N448" s="174"/>
      <c r="O448" s="167"/>
    </row>
    <row r="449" customFormat="false" ht="13.8" hidden="false" customHeight="false" outlineLevel="0" collapsed="false">
      <c r="A449" s="0" t="n">
        <f aca="false">+A448+1</f>
        <v>448</v>
      </c>
      <c r="B449" s="0" t="str">
        <f aca="false">IF(LEN('con precio'!E448)=8,'con precio'!E448,IF(LEN('con precio'!E448)&gt;=17,LEFT('con precio'!E448,8),""))</f>
        <v>70934443</v>
      </c>
      <c r="C449" s="122" t="str">
        <f aca="false">IF(LEN('con precio'!E448)&gt;=17,RIGHT('con precio'!E448,8),"")</f>
        <v/>
      </c>
      <c r="D449" s="0" t="str">
        <f aca="false">IF('con precio'!F448="","",'con precio'!F448)</f>
        <v>Rodrigo</v>
      </c>
      <c r="E449" s="0" t="str">
        <f aca="false">IF('con precio'!B448="","",'con precio'!B448)</f>
        <v>Rodrigo / Urubó</v>
      </c>
      <c r="F449" s="1" t="s">
        <v>6463</v>
      </c>
      <c r="G449" s="0" t="n">
        <v>300</v>
      </c>
      <c r="H449" s="0" t="str">
        <f aca="false">IF('con precio'!D448="Flete","FLE",IF('con precio'!D448="Normal","NOR",IF('con precio'!D448="RRPP","RRP",IF('con precio'!D448="FB Ads","FBA",IF('con precio'!D448="Google Ads","GOA",IF('con precio'!D448="Combo","COM",IF('con precio'!D448="Market Place","MKP", "OTR")))))))</f>
        <v>GOA</v>
      </c>
      <c r="I449" s="0" t="str">
        <f aca="false">LEFT('con precio'!M448,10)</f>
        <v>-17.709313</v>
      </c>
      <c r="J449" s="122" t="str">
        <f aca="false">RIGHT('con precio'!M448,10)</f>
        <v>-63.210816</v>
      </c>
      <c r="K449" s="0" t="s">
        <v>7429</v>
      </c>
      <c r="L449" s="175" t="n">
        <f aca="false">'con precio'!A448+'con precio'!K448</f>
        <v>44082.4159722222</v>
      </c>
      <c r="N449" s="174"/>
      <c r="O449" s="167"/>
    </row>
    <row r="450" customFormat="false" ht="13.8" hidden="false" customHeight="false" outlineLevel="0" collapsed="false">
      <c r="A450" s="0" t="n">
        <f aca="false">+A449+1</f>
        <v>449</v>
      </c>
      <c r="B450" s="0" t="str">
        <f aca="false">IF(LEN('con precio'!E449)=8,'con precio'!E449,IF(LEN('con precio'!E449)&gt;=17,LEFT('con precio'!E449,8),""))</f>
        <v>70934443</v>
      </c>
      <c r="C450" s="122" t="str">
        <f aca="false">IF(LEN('con precio'!E449)&gt;=17,RIGHT('con precio'!E449,8),"")</f>
        <v/>
      </c>
      <c r="D450" s="0" t="str">
        <f aca="false">IF('con precio'!F449="","",'con precio'!F449)</f>
        <v>Rodrigo</v>
      </c>
      <c r="E450" s="0" t="str">
        <f aca="false">IF('con precio'!B449="","",'con precio'!B449)</f>
        <v>Rodrigo / Urubó</v>
      </c>
      <c r="F450" s="1" t="s">
        <v>6463</v>
      </c>
      <c r="G450" s="0" t="n">
        <v>250</v>
      </c>
      <c r="H450" s="0" t="str">
        <f aca="false">IF('con precio'!D449="Flete","FLE",IF('con precio'!D449="Normal","NOR",IF('con precio'!D449="RRPP","RRP",IF('con precio'!D449="FB Ads","FBA",IF('con precio'!D449="Google Ads","GOA",IF('con precio'!D449="Combo","COM",IF('con precio'!D449="Market Place","MKP", "OTR")))))))</f>
        <v>GOA</v>
      </c>
      <c r="I450" s="0" t="str">
        <f aca="false">LEFT('con precio'!M449,10)</f>
        <v>-17.709114</v>
      </c>
      <c r="J450" s="122" t="str">
        <f aca="false">RIGHT('con precio'!M449,10)</f>
        <v>-63.210677</v>
      </c>
      <c r="K450" s="0" t="s">
        <v>7429</v>
      </c>
      <c r="L450" s="175" t="n">
        <f aca="false">'con precio'!A449+'con precio'!K449</f>
        <v>44082.5006944444</v>
      </c>
      <c r="N450" s="174"/>
      <c r="O450" s="167"/>
    </row>
    <row r="451" customFormat="false" ht="13.8" hidden="false" customHeight="false" outlineLevel="0" collapsed="false">
      <c r="A451" s="0" t="n">
        <f aca="false">+A450+1</f>
        <v>450</v>
      </c>
      <c r="B451" s="0" t="str">
        <f aca="false">IF(LEN('con precio'!E450)=8,'con precio'!E450,IF(LEN('con precio'!E450)&gt;=17,LEFT('con precio'!E450,8),""))</f>
        <v>71621900</v>
      </c>
      <c r="C451" s="122" t="str">
        <f aca="false">IF(LEN('con precio'!E450)&gt;=17,RIGHT('con precio'!E450,8),"")</f>
        <v/>
      </c>
      <c r="D451" s="0" t="str">
        <f aca="false">IF('con precio'!F450="","",'con precio'!F450)</f>
        <v>Jorge Moraga Urioste / Condominio Piraí</v>
      </c>
      <c r="E451" s="0" t="str">
        <f aca="false">IF('con precio'!B450="","",'con precio'!B450)</f>
        <v>Jorge Moraga Urioste / Condominio Pirai Casa N13</v>
      </c>
      <c r="F451" s="1" t="s">
        <v>6464</v>
      </c>
      <c r="G451" s="0" t="n">
        <v>370</v>
      </c>
      <c r="H451" s="0" t="str">
        <f aca="false">IF('con precio'!D450="Flete","FLE",IF('con precio'!D450="Normal","NOR",IF('con precio'!D450="RRPP","RRP",IF('con precio'!D450="FB Ads","FBA",IF('con precio'!D450="Google Ads","GOA",IF('con precio'!D450="Combo","COM",IF('con precio'!D450="Market Place","MKP", "OTR")))))))</f>
        <v>GOA</v>
      </c>
      <c r="I451" s="0" t="str">
        <f aca="false">LEFT('con precio'!M450,10)</f>
        <v>-17.661914</v>
      </c>
      <c r="J451" s="122" t="str">
        <f aca="false">RIGHT('con precio'!M450,10)</f>
        <v>-63.167813</v>
      </c>
      <c r="K451" s="0" t="s">
        <v>7429</v>
      </c>
      <c r="L451" s="175" t="n">
        <f aca="false">'con precio'!A450+'con precio'!K450</f>
        <v>44082.6979166667</v>
      </c>
      <c r="N451" s="174"/>
      <c r="O451" s="167"/>
    </row>
    <row r="452" customFormat="false" ht="13.8" hidden="false" customHeight="false" outlineLevel="0" collapsed="false">
      <c r="A452" s="0" t="n">
        <f aca="false">+A451+1</f>
        <v>451</v>
      </c>
      <c r="B452" s="0" t="str">
        <f aca="false">IF(LEN('con precio'!E451)=8,'con precio'!E451,IF(LEN('con precio'!E451)&gt;=17,LEFT('con precio'!E451,8),""))</f>
        <v>70891151</v>
      </c>
      <c r="C452" s="122" t="str">
        <f aca="false">IF(LEN('con precio'!E451)&gt;=17,RIGHT('con precio'!E451,8),"")</f>
        <v/>
      </c>
      <c r="D452" s="0" t="str">
        <f aca="false">IF('con precio'!F451="","",'con precio'!F451)</f>
        <v>Elizabeth Torrico</v>
      </c>
      <c r="E452" s="0" t="str">
        <f aca="false">IF('con precio'!B451="","",'con precio'!B451)</f>
        <v>Elizabeth Torrico / Bajío del Oriente</v>
      </c>
      <c r="F452" s="1" t="s">
        <v>6465</v>
      </c>
      <c r="G452" s="0" t="n">
        <v>400</v>
      </c>
      <c r="H452" s="0" t="str">
        <f aca="false">IF('con precio'!D451="Flete","FLE",IF('con precio'!D451="Normal","NOR",IF('con precio'!D451="RRPP","RRP",IF('con precio'!D451="FB Ads","FBA",IF('con precio'!D451="Google Ads","GOA",IF('con precio'!D451="Combo","COM",IF('con precio'!D451="Market Place","MKP", "OTR")))))))</f>
        <v>GOA</v>
      </c>
      <c r="I452" s="0" t="str">
        <f aca="false">LEFT('con precio'!M451,10)</f>
        <v>-17.826952</v>
      </c>
      <c r="J452" s="122" t="str">
        <f aca="false">RIGHT('con precio'!M451,10)</f>
        <v>-63.242931</v>
      </c>
      <c r="K452" s="0" t="s">
        <v>7429</v>
      </c>
      <c r="L452" s="175" t="n">
        <f aca="false">'con precio'!A451+'con precio'!K451</f>
        <v>44082.7777777778</v>
      </c>
      <c r="N452" s="174"/>
      <c r="O452" s="167"/>
    </row>
    <row r="453" customFormat="false" ht="13.8" hidden="false" customHeight="false" outlineLevel="0" collapsed="false">
      <c r="A453" s="0" t="n">
        <f aca="false">+A452+1</f>
        <v>452</v>
      </c>
      <c r="B453" s="0" t="str">
        <f aca="false">IF(LEN('con precio'!E452)=8,'con precio'!E452,IF(LEN('con precio'!E452)&gt;=17,LEFT('con precio'!E452,8),""))</f>
        <v/>
      </c>
      <c r="C453" s="122" t="str">
        <f aca="false">IF(LEN('con precio'!E452)&gt;=17,RIGHT('con precio'!E452,8),"")</f>
        <v/>
      </c>
      <c r="D453" s="0" t="str">
        <f aca="false">IF('con precio'!F452="","",'con precio'!F452)</f>
        <v/>
      </c>
      <c r="E453" s="0" t="str">
        <f aca="false">IF('con precio'!B452="","",'con precio'!B452)</f>
        <v>Palmar del Oratorio. Barrio Amboró 2</v>
      </c>
      <c r="F453" s="1" t="s">
        <v>6466</v>
      </c>
      <c r="G453" s="0" t="n">
        <v>300</v>
      </c>
      <c r="H453" s="0" t="str">
        <f aca="false">IF('con precio'!D452="Flete","FLE",IF('con precio'!D452="Normal","NOR",IF('con precio'!D452="RRPP","RRP",IF('con precio'!D452="FB Ads","FBA",IF('con precio'!D452="Google Ads","GOA",IF('con precio'!D452="Combo","COM",IF('con precio'!D452="Market Place","MKP", "OTR")))))))</f>
        <v>NOR</v>
      </c>
      <c r="I453" s="0" t="str">
        <f aca="false">LEFT('con precio'!M452,10)</f>
        <v>-17.876189</v>
      </c>
      <c r="J453" s="122" t="str">
        <f aca="false">RIGHT('con precio'!M452,10)</f>
        <v>-63.138914</v>
      </c>
      <c r="K453" s="0" t="s">
        <v>7429</v>
      </c>
      <c r="L453" s="175" t="n">
        <f aca="false">'con precio'!A452+'con precio'!K452</f>
        <v>44082.9263888889</v>
      </c>
      <c r="N453" s="174"/>
      <c r="O453" s="167"/>
    </row>
    <row r="454" customFormat="false" ht="13.8" hidden="false" customHeight="false" outlineLevel="0" collapsed="false">
      <c r="A454" s="0" t="n">
        <f aca="false">+A453+1</f>
        <v>453</v>
      </c>
      <c r="B454" s="0" t="str">
        <f aca="false">IF(LEN('con precio'!E453)=8,'con precio'!E453,IF(LEN('con precio'!E453)&gt;=17,LEFT('con precio'!E453,8),""))</f>
        <v/>
      </c>
      <c r="C454" s="122" t="str">
        <f aca="false">IF(LEN('con precio'!E453)&gt;=17,RIGHT('con precio'!E453,8),"")</f>
        <v/>
      </c>
      <c r="D454" s="0" t="str">
        <f aca="false">IF('con precio'!F453="","",'con precio'!F453)</f>
        <v/>
      </c>
      <c r="E454" s="0" t="str">
        <f aca="false">IF('con precio'!B453="","",'con precio'!B453)</f>
        <v>La Casona / Barrio 4 de Febrero</v>
      </c>
      <c r="F454" s="1" t="s">
        <v>6467</v>
      </c>
      <c r="G454" s="0" t="n">
        <v>300</v>
      </c>
      <c r="H454" s="0" t="str">
        <f aca="false">IF('con precio'!D453="Flete","FLE",IF('con precio'!D453="Normal","NOR",IF('con precio'!D453="RRPP","RRP",IF('con precio'!D453="FB Ads","FBA",IF('con precio'!D453="Google Ads","GOA",IF('con precio'!D453="Combo","COM",IF('con precio'!D453="Market Place","MKP", "OTR")))))))</f>
        <v>FLE</v>
      </c>
      <c r="I454" s="0" t="str">
        <f aca="false">LEFT('con precio'!M453,10)</f>
        <v>-17.775564</v>
      </c>
      <c r="J454" s="122" t="str">
        <f aca="false">RIGHT('con precio'!M453,10)</f>
        <v>-63.090953</v>
      </c>
      <c r="K454" s="0" t="s">
        <v>7429</v>
      </c>
      <c r="L454" s="175" t="n">
        <f aca="false">'con precio'!A453+'con precio'!K453</f>
        <v>44083.7409722222</v>
      </c>
      <c r="N454" s="174"/>
      <c r="O454" s="167"/>
    </row>
    <row r="455" customFormat="false" ht="13.8" hidden="false" customHeight="false" outlineLevel="0" collapsed="false">
      <c r="A455" s="0" t="n">
        <f aca="false">+A454+1</f>
        <v>454</v>
      </c>
      <c r="B455" s="0" t="str">
        <f aca="false">IF(LEN('con precio'!E454)=8,'con precio'!E454,IF(LEN('con precio'!E454)&gt;=17,LEFT('con precio'!E454,8),""))</f>
        <v>69277545</v>
      </c>
      <c r="C455" s="122" t="str">
        <f aca="false">IF(LEN('con precio'!E454)&gt;=17,RIGHT('con precio'!E454,8),"")</f>
        <v/>
      </c>
      <c r="D455" s="0" t="str">
        <f aca="false">IF('con precio'!F454="","",'con precio'!F454)</f>
        <v>Ozman</v>
      </c>
      <c r="E455" s="0" t="str">
        <f aca="false">IF('con precio'!B454="","",'con precio'!B454)</f>
        <v>Ozman / Patujú</v>
      </c>
      <c r="F455" s="1" t="s">
        <v>6468</v>
      </c>
      <c r="G455" s="0" t="n">
        <v>340</v>
      </c>
      <c r="H455" s="0" t="str">
        <f aca="false">IF('con precio'!D454="Flete","FLE",IF('con precio'!D454="Normal","NOR",IF('con precio'!D454="RRPP","RRP",IF('con precio'!D454="FB Ads","FBA",IF('con precio'!D454="Google Ads","GOA",IF('con precio'!D454="Combo","COM",IF('con precio'!D454="Market Place","MKP", "OTR")))))))</f>
        <v>GOA</v>
      </c>
      <c r="I455" s="0" t="str">
        <f aca="false">LEFT('con precio'!M454,10)</f>
        <v>-17.771559</v>
      </c>
      <c r="J455" s="122" t="str">
        <f aca="false">RIGHT('con precio'!M454,10)</f>
        <v>-63.052246</v>
      </c>
      <c r="K455" s="0" t="s">
        <v>7429</v>
      </c>
      <c r="L455" s="175" t="n">
        <f aca="false">'con precio'!A454+'con precio'!K454</f>
        <v>44083.3965277778</v>
      </c>
      <c r="N455" s="174"/>
      <c r="O455" s="167"/>
    </row>
    <row r="456" customFormat="false" ht="13.8" hidden="false" customHeight="false" outlineLevel="0" collapsed="false">
      <c r="A456" s="0" t="n">
        <f aca="false">+A455+1</f>
        <v>455</v>
      </c>
      <c r="B456" s="0" t="str">
        <f aca="false">IF(LEN('con precio'!E455)=8,'con precio'!E455,IF(LEN('con precio'!E455)&gt;=17,LEFT('con precio'!E455,8),""))</f>
        <v>63573644</v>
      </c>
      <c r="C456" s="122" t="str">
        <f aca="false">IF(LEN('con precio'!E455)&gt;=17,RIGHT('con precio'!E455,8),"")</f>
        <v/>
      </c>
      <c r="D456" s="0" t="str">
        <f aca="false">IF('con precio'!F455="","",'con precio'!F455)</f>
        <v>Invercruz</v>
      </c>
      <c r="E456" s="0" t="str">
        <f aca="false">IF('con precio'!B455="","",'con precio'!B455)</f>
        <v>Marcelo Salas / Invercruz / Virgen de Cotoca</v>
      </c>
      <c r="F456" s="1" t="s">
        <v>6469</v>
      </c>
      <c r="G456" s="0" t="n">
        <v>350</v>
      </c>
      <c r="H456" s="0" t="str">
        <f aca="false">IF('con precio'!D455="Flete","FLE",IF('con precio'!D455="Normal","NOR",IF('con precio'!D455="RRPP","RRP",IF('con precio'!D455="FB Ads","FBA",IF('con precio'!D455="Google Ads","GOA",IF('con precio'!D455="Combo","COM",IF('con precio'!D455="Market Place","MKP", "OTR")))))))</f>
        <v>GOA</v>
      </c>
      <c r="I456" s="0" t="str">
        <f aca="false">LEFT('con precio'!M455,10)</f>
        <v>-17.767376</v>
      </c>
      <c r="J456" s="122" t="str">
        <f aca="false">RIGHT('con precio'!M455,10)</f>
        <v>-63.091594</v>
      </c>
      <c r="K456" s="0" t="s">
        <v>7429</v>
      </c>
      <c r="L456" s="175" t="n">
        <f aca="false">'con precio'!A455+'con precio'!K455</f>
        <v>44083.5993055556</v>
      </c>
      <c r="N456" s="174"/>
      <c r="O456" s="167"/>
    </row>
    <row r="457" customFormat="false" ht="13.8" hidden="false" customHeight="false" outlineLevel="0" collapsed="false">
      <c r="A457" s="0" t="n">
        <f aca="false">+A456+1</f>
        <v>456</v>
      </c>
      <c r="B457" s="0" t="str">
        <f aca="false">IF(LEN('con precio'!E456)=8,'con precio'!E456,IF(LEN('con precio'!E456)&gt;=17,LEFT('con precio'!E456,8),""))</f>
        <v>60805885</v>
      </c>
      <c r="C457" s="122" t="str">
        <f aca="false">IF(LEN('con precio'!E456)&gt;=17,RIGHT('con precio'!E456,8),"")</f>
        <v/>
      </c>
      <c r="D457" s="0" t="str">
        <f aca="false">IF('con precio'!F456="","",'con precio'!F456)</f>
        <v>Carolina Faizal</v>
      </c>
      <c r="E457" s="0" t="str">
        <f aca="false">IF('con precio'!B456="","",'con precio'!B456)</f>
        <v>Carolina Faizal / </v>
      </c>
      <c r="F457" s="1" t="s">
        <v>6470</v>
      </c>
      <c r="G457" s="0" t="n">
        <v>300</v>
      </c>
      <c r="H457" s="0" t="str">
        <f aca="false">IF('con precio'!D456="Flete","FLE",IF('con precio'!D456="Normal","NOR",IF('con precio'!D456="RRPP","RRP",IF('con precio'!D456="FB Ads","FBA",IF('con precio'!D456="Google Ads","GOA",IF('con precio'!D456="Combo","COM",IF('con precio'!D456="Market Place","MKP", "OTR")))))))</f>
        <v>GOA</v>
      </c>
      <c r="I457" s="0" t="str">
        <f aca="false">LEFT('con precio'!M456,10)</f>
        <v>-17.775978</v>
      </c>
      <c r="J457" s="122" t="str">
        <f aca="false">RIGHT('con precio'!M456,10)</f>
        <v>-63.115238</v>
      </c>
      <c r="K457" s="0" t="s">
        <v>7429</v>
      </c>
      <c r="L457" s="175" t="n">
        <f aca="false">'con precio'!A456+'con precio'!K456</f>
        <v>44083.8027777778</v>
      </c>
      <c r="N457" s="174"/>
      <c r="O457" s="167"/>
    </row>
    <row r="458" customFormat="false" ht="13.8" hidden="false" customHeight="false" outlineLevel="0" collapsed="false">
      <c r="A458" s="0" t="n">
        <f aca="false">+A457+1</f>
        <v>457</v>
      </c>
      <c r="B458" s="0" t="str">
        <f aca="false">IF(LEN('con precio'!E457)=8,'con precio'!E457,IF(LEN('con precio'!E457)&gt;=17,LEFT('con precio'!E457,8),""))</f>
        <v/>
      </c>
      <c r="C458" s="122" t="str">
        <f aca="false">IF(LEN('con precio'!E457)&gt;=17,RIGHT('con precio'!E457,8),"")</f>
        <v/>
      </c>
      <c r="D458" s="0" t="str">
        <f aca="false">IF('con precio'!F457="","",'con precio'!F457)</f>
        <v/>
      </c>
      <c r="E458" s="0" t="str">
        <f aca="false">IF('con precio'!B457="","",'con precio'!B457)</f>
        <v>Calle Universo / plan 3000</v>
      </c>
      <c r="F458" s="1" t="s">
        <v>6471</v>
      </c>
      <c r="G458" s="0" t="n">
        <v>300</v>
      </c>
      <c r="H458" s="0" t="str">
        <f aca="false">IF('con precio'!D457="Flete","FLE",IF('con precio'!D457="Normal","NOR",IF('con precio'!D457="RRPP","RRP",IF('con precio'!D457="FB Ads","FBA",IF('con precio'!D457="Google Ads","GOA",IF('con precio'!D457="Combo","COM",IF('con precio'!D457="Market Place","MKP", "OTR")))))))</f>
        <v>NOR</v>
      </c>
      <c r="I458" s="0" t="str">
        <f aca="false">LEFT('con precio'!M457,10)</f>
        <v>-17.814752</v>
      </c>
      <c r="J458" s="122" t="str">
        <f aca="false">RIGHT('con precio'!M457,10)</f>
        <v>-63.136288</v>
      </c>
      <c r="K458" s="0" t="s">
        <v>7429</v>
      </c>
      <c r="L458" s="175" t="n">
        <f aca="false">'con precio'!A457+'con precio'!K457</f>
        <v>44083.3479166667</v>
      </c>
      <c r="N458" s="174"/>
      <c r="O458" s="167"/>
    </row>
    <row r="459" customFormat="false" ht="13.8" hidden="false" customHeight="false" outlineLevel="0" collapsed="false">
      <c r="A459" s="0" t="n">
        <f aca="false">+A458+1</f>
        <v>458</v>
      </c>
      <c r="B459" s="0" t="str">
        <f aca="false">IF(LEN('con precio'!E458)=8,'con precio'!E458,IF(LEN('con precio'!E458)&gt;=17,LEFT('con precio'!E458,8),""))</f>
        <v>76044421</v>
      </c>
      <c r="C459" s="122" t="str">
        <f aca="false">IF(LEN('con precio'!E458)&gt;=17,RIGHT('con precio'!E458,8),"")</f>
        <v/>
      </c>
      <c r="D459" s="0" t="str">
        <f aca="false">IF('con precio'!F458="","",'con precio'!F458)</f>
        <v>Carmina Guaristi</v>
      </c>
      <c r="E459" s="0" t="str">
        <f aca="false">IF('con precio'!B458="","",'con precio'!B458)</f>
        <v>Carmina Guaristi</v>
      </c>
      <c r="F459" s="1" t="s">
        <v>6472</v>
      </c>
      <c r="G459" s="0" t="n">
        <v>310</v>
      </c>
      <c r="H459" s="0" t="str">
        <f aca="false">IF('con precio'!D458="Flete","FLE",IF('con precio'!D458="Normal","NOR",IF('con precio'!D458="RRPP","RRP",IF('con precio'!D458="FB Ads","FBA",IF('con precio'!D458="Google Ads","GOA",IF('con precio'!D458="Combo","COM",IF('con precio'!D458="Market Place","MKP", "OTR")))))))</f>
        <v>OTR</v>
      </c>
      <c r="I459" s="0" t="str">
        <f aca="false">LEFT('con precio'!M458,10)</f>
        <v>-17.758251</v>
      </c>
      <c r="J459" s="122" t="str">
        <f aca="false">RIGHT('con precio'!M458,10)</f>
        <v>-63.098717</v>
      </c>
      <c r="K459" s="0" t="s">
        <v>7429</v>
      </c>
      <c r="L459" s="175" t="n">
        <f aca="false">'con precio'!A458+'con precio'!K458</f>
        <v>44083.4597222222</v>
      </c>
      <c r="N459" s="174"/>
      <c r="O459" s="167"/>
    </row>
    <row r="460" customFormat="false" ht="13.8" hidden="false" customHeight="false" outlineLevel="0" collapsed="false">
      <c r="A460" s="0" t="n">
        <f aca="false">+A459+1</f>
        <v>459</v>
      </c>
      <c r="B460" s="0" t="str">
        <f aca="false">IF(LEN('con precio'!E459)=8,'con precio'!E459,IF(LEN('con precio'!E459)&gt;=17,LEFT('con precio'!E459,8),""))</f>
        <v/>
      </c>
      <c r="C460" s="122" t="str">
        <f aca="false">IF(LEN('con precio'!E459)&gt;=17,RIGHT('con precio'!E459,8),"")</f>
        <v/>
      </c>
      <c r="D460" s="0" t="str">
        <f aca="false">IF('con precio'!F459="","",'con precio'!F459)</f>
        <v/>
      </c>
      <c r="E460" s="0" t="str">
        <f aca="false">IF('con precio'!B459="","",'con precio'!B459)</f>
        <v>El Quior</v>
      </c>
      <c r="F460" s="1" t="s">
        <v>6473</v>
      </c>
      <c r="G460" s="0" t="n">
        <v>300</v>
      </c>
      <c r="H460" s="0" t="str">
        <f aca="false">IF('con precio'!D459="Flete","FLE",IF('con precio'!D459="Normal","NOR",IF('con precio'!D459="RRPP","RRP",IF('con precio'!D459="FB Ads","FBA",IF('con precio'!D459="Google Ads","GOA",IF('con precio'!D459="Combo","COM",IF('con precio'!D459="Market Place","MKP", "OTR")))))))</f>
        <v>FLE</v>
      </c>
      <c r="I460" s="0" t="str">
        <f aca="false">LEFT('con precio'!M459,10)</f>
        <v>-17.844875</v>
      </c>
      <c r="J460" s="122" t="str">
        <f aca="false">RIGHT('con precio'!M459,10)</f>
        <v>-63.081849</v>
      </c>
      <c r="K460" s="0" t="s">
        <v>7429</v>
      </c>
      <c r="L460" s="175" t="n">
        <f aca="false">'con precio'!A459+'con precio'!K459</f>
        <v>44084.6465277778</v>
      </c>
      <c r="N460" s="174"/>
      <c r="O460" s="167"/>
    </row>
    <row r="461" customFormat="false" ht="13.8" hidden="false" customHeight="false" outlineLevel="0" collapsed="false">
      <c r="A461" s="0" t="n">
        <f aca="false">+A460+1</f>
        <v>460</v>
      </c>
      <c r="B461" s="0" t="str">
        <f aca="false">IF(LEN('con precio'!E460)=8,'con precio'!E460,IF(LEN('con precio'!E460)&gt;=17,LEFT('con precio'!E460,8),""))</f>
        <v/>
      </c>
      <c r="C461" s="122" t="str">
        <f aca="false">IF(LEN('con precio'!E460)&gt;=17,RIGHT('con precio'!E460,8),"")</f>
        <v/>
      </c>
      <c r="D461" s="0" t="str">
        <f aca="false">IF('con precio'!F460="","",'con precio'!F460)</f>
        <v/>
      </c>
      <c r="E461" s="0" t="str">
        <f aca="false">IF('con precio'!B460="","",'con precio'!B460)</f>
        <v>El Terrado</v>
      </c>
      <c r="F461" s="1" t="s">
        <v>6474</v>
      </c>
      <c r="G461" s="0" t="n">
        <v>300</v>
      </c>
      <c r="H461" s="0" t="str">
        <f aca="false">IF('con precio'!D460="Flete","FLE",IF('con precio'!D460="Normal","NOR",IF('con precio'!D460="RRPP","RRP",IF('con precio'!D460="FB Ads","FBA",IF('con precio'!D460="Google Ads","GOA",IF('con precio'!D460="Combo","COM",IF('con precio'!D460="Market Place","MKP", "OTR")))))))</f>
        <v>FLE</v>
      </c>
      <c r="I461" s="0" t="str">
        <f aca="false">LEFT('con precio'!M460,10)</f>
        <v>-17.799072</v>
      </c>
      <c r="J461" s="122" t="str">
        <f aca="false">RIGHT('con precio'!M460,10)</f>
        <v>-63.096276</v>
      </c>
      <c r="K461" s="0" t="s">
        <v>7429</v>
      </c>
      <c r="L461" s="175" t="n">
        <f aca="false">'con precio'!A460+'con precio'!K460</f>
        <v>44084.7159722222</v>
      </c>
      <c r="N461" s="174"/>
      <c r="O461" s="167"/>
    </row>
    <row r="462" customFormat="false" ht="13.8" hidden="false" customHeight="false" outlineLevel="0" collapsed="false">
      <c r="A462" s="0" t="n">
        <f aca="false">+A461+1</f>
        <v>461</v>
      </c>
      <c r="B462" s="0" t="str">
        <f aca="false">IF(LEN('con precio'!E461)=8,'con precio'!E461,IF(LEN('con precio'!E461)&gt;=17,LEFT('con precio'!E461,8),""))</f>
        <v>72628558</v>
      </c>
      <c r="C462" s="122" t="str">
        <f aca="false">IF(LEN('con precio'!E461)&gt;=17,RIGHT('con precio'!E461,8),"")</f>
        <v/>
      </c>
      <c r="D462" s="0" t="str">
        <f aca="false">IF('con precio'!F461="","",'con precio'!F461)</f>
        <v>Eliseo Cerezo</v>
      </c>
      <c r="E462" s="0" t="str">
        <f aca="false">IF('con precio'!B461="","",'con precio'!B461)</f>
        <v>Eliseo Cerezo / Plan 3000.  Barrio 15 de Mayo</v>
      </c>
      <c r="F462" s="1" t="s">
        <v>6475</v>
      </c>
      <c r="G462" s="0" t="n">
        <v>360</v>
      </c>
      <c r="H462" s="0" t="str">
        <f aca="false">IF('con precio'!D461="Flete","FLE",IF('con precio'!D461="Normal","NOR",IF('con precio'!D461="RRPP","RRP",IF('con precio'!D461="FB Ads","FBA",IF('con precio'!D461="Google Ads","GOA",IF('con precio'!D461="Combo","COM",IF('con precio'!D461="Market Place","MKP", "OTR")))))))</f>
        <v>GOA</v>
      </c>
      <c r="I462" s="0" t="str">
        <f aca="false">LEFT('con precio'!M461,10)</f>
        <v>-17.820297</v>
      </c>
      <c r="J462" s="122" t="str">
        <f aca="false">RIGHT('con precio'!M461,10)</f>
        <v>-63.100735</v>
      </c>
      <c r="K462" s="0" t="s">
        <v>7429</v>
      </c>
      <c r="L462" s="175" t="n">
        <f aca="false">'con precio'!A461+'con precio'!K461</f>
        <v>44084.4555555556</v>
      </c>
      <c r="N462" s="174"/>
      <c r="O462" s="167"/>
    </row>
    <row r="463" customFormat="false" ht="13.8" hidden="false" customHeight="false" outlineLevel="0" collapsed="false">
      <c r="A463" s="0" t="n">
        <f aca="false">+A462+1</f>
        <v>462</v>
      </c>
      <c r="B463" s="0" t="str">
        <f aca="false">IF(LEN('con precio'!E462)=8,'con precio'!E462,IF(LEN('con precio'!E462)&gt;=17,LEFT('con precio'!E462,8),""))</f>
        <v>67516275</v>
      </c>
      <c r="C463" s="122" t="str">
        <f aca="false">IF(LEN('con precio'!E462)&gt;=17,RIGHT('con precio'!E462,8),"")</f>
        <v/>
      </c>
      <c r="D463" s="0" t="str">
        <f aca="false">IF('con precio'!F462="","",'con precio'!F462)</f>
        <v>Socrates Rodriguez</v>
      </c>
      <c r="E463" s="0" t="str">
        <f aca="false">IF('con precio'!B462="","",'con precio'!B462)</f>
        <v>Socrates Rodriguez / Camino Montecristo</v>
      </c>
      <c r="F463" s="1" t="s">
        <v>6476</v>
      </c>
      <c r="G463" s="0" t="n">
        <v>300</v>
      </c>
      <c r="H463" s="0" t="str">
        <f aca="false">IF('con precio'!D462="Flete","FLE",IF('con precio'!D462="Normal","NOR",IF('con precio'!D462="RRPP","RRP",IF('con precio'!D462="FB Ads","FBA",IF('con precio'!D462="Google Ads","GOA",IF('con precio'!D462="Combo","COM",IF('con precio'!D462="Market Place","MKP", "OTR")))))))</f>
        <v>GOA</v>
      </c>
      <c r="I463" s="0" t="str">
        <f aca="false">LEFT('con precio'!M462,10)</f>
        <v>-17.747629</v>
      </c>
      <c r="J463" s="122" t="str">
        <f aca="false">RIGHT('con precio'!M462,10)</f>
        <v>-63.078236</v>
      </c>
      <c r="K463" s="0" t="s">
        <v>7429</v>
      </c>
      <c r="L463" s="175" t="n">
        <f aca="false">'con precio'!A462+'con precio'!K462</f>
        <v>44084.75625</v>
      </c>
      <c r="N463" s="174"/>
      <c r="O463" s="167"/>
    </row>
    <row r="464" customFormat="false" ht="13.8" hidden="false" customHeight="false" outlineLevel="0" collapsed="false">
      <c r="A464" s="0" t="n">
        <f aca="false">+A463+1</f>
        <v>463</v>
      </c>
      <c r="B464" s="0" t="str">
        <f aca="false">IF(LEN('con precio'!E463)=8,'con precio'!E463,IF(LEN('con precio'!E463)&gt;=17,LEFT('con precio'!E463,8),""))</f>
        <v/>
      </c>
      <c r="C464" s="122" t="str">
        <f aca="false">IF(LEN('con precio'!E463)&gt;=17,RIGHT('con precio'!E463,8),"")</f>
        <v/>
      </c>
      <c r="D464" s="0" t="str">
        <f aca="false">IF('con precio'!F463="","",'con precio'!F463)</f>
        <v/>
      </c>
      <c r="E464" s="0" t="str">
        <f aca="false">IF('con precio'!B463="","",'con precio'!B463)</f>
        <v>La Cuchilla, Av. Moscú</v>
      </c>
      <c r="F464" s="1" t="s">
        <v>6340</v>
      </c>
      <c r="G464" s="0" t="n">
        <v>350</v>
      </c>
      <c r="H464" s="0" t="str">
        <f aca="false">IF('con precio'!D463="Flete","FLE",IF('con precio'!D463="Normal","NOR",IF('con precio'!D463="RRPP","RRP",IF('con precio'!D463="FB Ads","FBA",IF('con precio'!D463="Google Ads","GOA",IF('con precio'!D463="Combo","COM",IF('con precio'!D463="Market Place","MKP", "OTR")))))))</f>
        <v>NOR</v>
      </c>
      <c r="I464" s="0" t="str">
        <f aca="false">LEFT('con precio'!M463,10)</f>
        <v>-17.838427</v>
      </c>
      <c r="J464" s="122" t="str">
        <f aca="false">RIGHT('con precio'!M463,10)</f>
        <v>-63.208567</v>
      </c>
      <c r="K464" s="0" t="s">
        <v>7429</v>
      </c>
      <c r="L464" s="175" t="n">
        <f aca="false">'con precio'!A463+'con precio'!K463</f>
        <v>44084.4125</v>
      </c>
      <c r="N464" s="174"/>
      <c r="O464" s="167"/>
    </row>
    <row r="465" customFormat="false" ht="13.8" hidden="false" customHeight="false" outlineLevel="0" collapsed="false">
      <c r="A465" s="0" t="n">
        <f aca="false">+A464+1</f>
        <v>464</v>
      </c>
      <c r="B465" s="0" t="str">
        <f aca="false">IF(LEN('con precio'!E464)=8,'con precio'!E464,IF(LEN('con precio'!E464)&gt;=17,LEFT('con precio'!E464,8),""))</f>
        <v/>
      </c>
      <c r="C465" s="122" t="str">
        <f aca="false">IF(LEN('con precio'!E464)&gt;=17,RIGHT('con precio'!E464,8),"")</f>
        <v/>
      </c>
      <c r="D465" s="0" t="str">
        <f aca="false">IF('con precio'!F464="","",'con precio'!F464)</f>
        <v/>
      </c>
      <c r="E465" s="0" t="str">
        <f aca="false">IF('con precio'!B464="","",'con precio'!B464)</f>
        <v>El Bajío</v>
      </c>
      <c r="F465" s="1" t="s">
        <v>6477</v>
      </c>
      <c r="G465" s="0" t="n">
        <v>350</v>
      </c>
      <c r="H465" s="0" t="str">
        <f aca="false">IF('con precio'!D464="Flete","FLE",IF('con precio'!D464="Normal","NOR",IF('con precio'!D464="RRPP","RRP",IF('con precio'!D464="FB Ads","FBA",IF('con precio'!D464="Google Ads","GOA",IF('con precio'!D464="Combo","COM",IF('con precio'!D464="Market Place","MKP", "OTR")))))))</f>
        <v>NOR</v>
      </c>
      <c r="I465" s="0" t="str">
        <f aca="false">LEFT('con precio'!M464,10)</f>
        <v>-17.836358</v>
      </c>
      <c r="J465" s="122" t="str">
        <f aca="false">RIGHT('con precio'!M464,10)</f>
        <v>-63.218761</v>
      </c>
      <c r="K465" s="0" t="s">
        <v>7429</v>
      </c>
      <c r="L465" s="175" t="n">
        <f aca="false">'con precio'!A464+'con precio'!K464</f>
        <v>44084.5875</v>
      </c>
      <c r="N465" s="174"/>
      <c r="O465" s="167"/>
    </row>
    <row r="466" customFormat="false" ht="13.8" hidden="false" customHeight="false" outlineLevel="0" collapsed="false">
      <c r="A466" s="0" t="n">
        <f aca="false">+A465+1</f>
        <v>465</v>
      </c>
      <c r="B466" s="0" t="str">
        <f aca="false">IF(LEN('con precio'!E465)=8,'con precio'!E465,IF(LEN('con precio'!E465)&gt;=17,LEFT('con precio'!E465,8),""))</f>
        <v/>
      </c>
      <c r="C466" s="122" t="str">
        <f aca="false">IF(LEN('con precio'!E465)&gt;=17,RIGHT('con precio'!E465,8),"")</f>
        <v/>
      </c>
      <c r="D466" s="0" t="str">
        <f aca="false">IF('con precio'!F465="","",'con precio'!F465)</f>
        <v/>
      </c>
      <c r="E466" s="0" t="str">
        <f aca="false">IF('con precio'!B465="","",'con precio'!B465)</f>
        <v>Palmira / Plan 4000</v>
      </c>
      <c r="F466" s="1" t="s">
        <v>6478</v>
      </c>
      <c r="G466" s="0" t="n">
        <v>300</v>
      </c>
      <c r="H466" s="0" t="str">
        <f aca="false">IF('con precio'!D465="Flete","FLE",IF('con precio'!D465="Normal","NOR",IF('con precio'!D465="RRPP","RRP",IF('con precio'!D465="FB Ads","FBA",IF('con precio'!D465="Google Ads","GOA",IF('con precio'!D465="Combo","COM",IF('con precio'!D465="Market Place","MKP", "OTR")))))))</f>
        <v>FLE</v>
      </c>
      <c r="I466" s="0" t="str">
        <f aca="false">LEFT('con precio'!M465,10)</f>
        <v>-17.883099</v>
      </c>
      <c r="J466" s="122" t="str">
        <f aca="false">RIGHT('con precio'!M465,10)</f>
        <v>-63.193619</v>
      </c>
      <c r="K466" s="0" t="s">
        <v>7429</v>
      </c>
      <c r="L466" s="175" t="n">
        <f aca="false">'con precio'!A465+'con precio'!K465</f>
        <v>44085.4277777778</v>
      </c>
      <c r="N466" s="174"/>
      <c r="O466" s="167"/>
    </row>
    <row r="467" customFormat="false" ht="13.8" hidden="false" customHeight="false" outlineLevel="0" collapsed="false">
      <c r="A467" s="0" t="n">
        <f aca="false">+A466+1</f>
        <v>466</v>
      </c>
      <c r="B467" s="0" t="str">
        <f aca="false">IF(LEN('con precio'!E466)=8,'con precio'!E466,IF(LEN('con precio'!E466)&gt;=17,LEFT('con precio'!E466,8),""))</f>
        <v>75524023</v>
      </c>
      <c r="C467" s="122" t="str">
        <f aca="false">IF(LEN('con precio'!E466)&gt;=17,RIGHT('con precio'!E466,8),"")</f>
        <v/>
      </c>
      <c r="D467" s="0" t="str">
        <f aca="false">IF('con precio'!F466="","",'con precio'!F466)</f>
        <v>Ezequias Rodríguez</v>
      </c>
      <c r="E467" s="0" t="str">
        <f aca="false">IF('con precio'!B466="","",'con precio'!B466)</f>
        <v>Ezequias Rodríguez / Barrio Paitití Norte</v>
      </c>
      <c r="F467" s="1" t="s">
        <v>6479</v>
      </c>
      <c r="G467" s="0" t="n">
        <v>250</v>
      </c>
      <c r="H467" s="0" t="str">
        <f aca="false">IF('con precio'!D466="Flete","FLE",IF('con precio'!D466="Normal","NOR",IF('con precio'!D466="RRPP","RRP",IF('con precio'!D466="FB Ads","FBA",IF('con precio'!D466="Google Ads","GOA",IF('con precio'!D466="Combo","COM",IF('con precio'!D466="Market Place","MKP", "OTR")))))))</f>
        <v>OTR</v>
      </c>
      <c r="I467" s="0" t="str">
        <f aca="false">LEFT('con precio'!M466,10)</f>
        <v>-17.833994</v>
      </c>
      <c r="J467" s="122" t="str">
        <f aca="false">RIGHT('con precio'!M466,10)</f>
        <v>-63.103146</v>
      </c>
      <c r="K467" s="0" t="s">
        <v>7429</v>
      </c>
      <c r="L467" s="175" t="n">
        <f aca="false">'con precio'!A466+'con precio'!K466</f>
        <v>44085.6201388889</v>
      </c>
      <c r="N467" s="174"/>
      <c r="O467" s="167"/>
    </row>
    <row r="468" customFormat="false" ht="13.8" hidden="false" customHeight="false" outlineLevel="0" collapsed="false">
      <c r="A468" s="0" t="n">
        <f aca="false">+A467+1</f>
        <v>467</v>
      </c>
      <c r="B468" s="0" t="str">
        <f aca="false">IF(LEN('con precio'!E467)=8,'con precio'!E467,IF(LEN('con precio'!E467)&gt;=17,LEFT('con precio'!E467,8),""))</f>
        <v>75664110</v>
      </c>
      <c r="C468" s="122" t="str">
        <f aca="false">IF(LEN('con precio'!E467)&gt;=17,RIGHT('con precio'!E467,8),"")</f>
        <v/>
      </c>
      <c r="D468" s="0" t="str">
        <f aca="false">IF('con precio'!F467="","",'con precio'!F467)</f>
        <v>Amanda Aguilar</v>
      </c>
      <c r="E468" s="0" t="str">
        <f aca="false">IF('con precio'!B467="","",'con precio'!B467)</f>
        <v>Amanda Aguilar / Atendido con Hino</v>
      </c>
      <c r="F468" s="1" t="s">
        <v>6298</v>
      </c>
      <c r="G468" s="0" t="n">
        <v>400</v>
      </c>
      <c r="H468" s="0" t="str">
        <f aca="false">IF('con precio'!D467="Flete","FLE",IF('con precio'!D467="Normal","NOR",IF('con precio'!D467="RRPP","RRP",IF('con precio'!D467="FB Ads","FBA",IF('con precio'!D467="Google Ads","GOA",IF('con precio'!D467="Combo","COM",IF('con precio'!D467="Market Place","MKP", "OTR")))))))</f>
        <v>OTR</v>
      </c>
      <c r="I468" s="0" t="str">
        <f aca="false">LEFT('con precio'!M467,10)</f>
        <v>-17.833994</v>
      </c>
      <c r="J468" s="122" t="str">
        <f aca="false">RIGHT('con precio'!M467,10)</f>
        <v>-63.103146</v>
      </c>
      <c r="K468" s="0" t="s">
        <v>7429</v>
      </c>
      <c r="L468" s="175" t="n">
        <f aca="false">'con precio'!A467+'con precio'!K467</f>
        <v>44085.6625</v>
      </c>
      <c r="N468" s="174"/>
      <c r="O468" s="167"/>
    </row>
    <row r="469" customFormat="false" ht="13.8" hidden="false" customHeight="false" outlineLevel="0" collapsed="false">
      <c r="A469" s="0" t="n">
        <f aca="false">+A468+1</f>
        <v>468</v>
      </c>
      <c r="B469" s="0" t="str">
        <f aca="false">IF(LEN('con precio'!E468)=8,'con precio'!E468,IF(LEN('con precio'!E468)&gt;=17,LEFT('con precio'!E468,8),""))</f>
        <v>73843219</v>
      </c>
      <c r="C469" s="122" t="str">
        <f aca="false">IF(LEN('con precio'!E468)&gt;=17,RIGHT('con precio'!E468,8),"")</f>
        <v/>
      </c>
      <c r="D469" s="0" t="str">
        <f aca="false">IF('con precio'!F468="","",'con precio'!F468)</f>
        <v>Porfidio Condori</v>
      </c>
      <c r="E469" s="0" t="str">
        <f aca="false">IF('con precio'!B468="","",'con precio'!B468)</f>
        <v>Porfidio Condori / Atendido con Hyno</v>
      </c>
      <c r="F469" s="1" t="s">
        <v>6480</v>
      </c>
      <c r="G469" s="0" t="n">
        <v>400</v>
      </c>
      <c r="H469" s="0" t="str">
        <f aca="false">IF('con precio'!D468="Flete","FLE",IF('con precio'!D468="Normal","NOR",IF('con precio'!D468="RRPP","RRP",IF('con precio'!D468="FB Ads","FBA",IF('con precio'!D468="Google Ads","GOA",IF('con precio'!D468="Combo","COM",IF('con precio'!D468="Market Place","MKP", "OTR")))))))</f>
        <v>OTR</v>
      </c>
      <c r="I469" s="0" t="str">
        <f aca="false">LEFT('con precio'!M468,10)</f>
        <v>-17.833994</v>
      </c>
      <c r="J469" s="122" t="str">
        <f aca="false">RIGHT('con precio'!M468,10)</f>
        <v>-63.103146</v>
      </c>
      <c r="K469" s="0" t="s">
        <v>7429</v>
      </c>
      <c r="L469" s="175" t="n">
        <f aca="false">'con precio'!A468+'con precio'!K468</f>
        <v>44085.9118055556</v>
      </c>
      <c r="N469" s="174"/>
      <c r="O469" s="167"/>
    </row>
    <row r="470" customFormat="false" ht="13.8" hidden="false" customHeight="false" outlineLevel="0" collapsed="false">
      <c r="A470" s="0" t="n">
        <f aca="false">+A469+1</f>
        <v>469</v>
      </c>
      <c r="B470" s="0" t="str">
        <f aca="false">IF(LEN('con precio'!E469)=8,'con precio'!E469,IF(LEN('con precio'!E469)&gt;=17,LEFT('con precio'!E469,8),""))</f>
        <v/>
      </c>
      <c r="C470" s="122" t="str">
        <f aca="false">IF(LEN('con precio'!E469)&gt;=17,RIGHT('con precio'!E469,8),"")</f>
        <v/>
      </c>
      <c r="D470" s="0" t="str">
        <f aca="false">IF('con precio'!F469="","",'con precio'!F469)</f>
        <v>Condominio Barceló</v>
      </c>
      <c r="E470" s="0" t="str">
        <f aca="false">IF('con precio'!B469="","",'con precio'!B469)</f>
        <v>Condominio Barceló / Av Banzer</v>
      </c>
      <c r="F470" s="1" t="s">
        <v>6481</v>
      </c>
      <c r="G470" s="0" t="n">
        <v>300</v>
      </c>
      <c r="H470" s="0" t="str">
        <f aca="false">IF('con precio'!D469="Flete","FLE",IF('con precio'!D469="Normal","NOR",IF('con precio'!D469="RRPP","RRP",IF('con precio'!D469="FB Ads","FBA",IF('con precio'!D469="Google Ads","GOA",IF('con precio'!D469="Combo","COM",IF('con precio'!D469="Market Place","MKP", "OTR")))))))</f>
        <v>FLE</v>
      </c>
      <c r="I470" s="0" t="str">
        <f aca="false">LEFT('con precio'!M469,10)</f>
        <v>-17.688875</v>
      </c>
      <c r="J470" s="122" t="str">
        <f aca="false">RIGHT('con precio'!M469,10)</f>
        <v>-63.166579</v>
      </c>
      <c r="K470" s="0" t="s">
        <v>7429</v>
      </c>
      <c r="L470" s="175" t="n">
        <f aca="false">'con precio'!A469+'con precio'!K469</f>
        <v>44086.5666666667</v>
      </c>
      <c r="N470" s="174"/>
      <c r="O470" s="167"/>
    </row>
    <row r="471" customFormat="false" ht="13.8" hidden="false" customHeight="false" outlineLevel="0" collapsed="false">
      <c r="A471" s="0" t="n">
        <f aca="false">+A470+1</f>
        <v>470</v>
      </c>
      <c r="B471" s="0" t="str">
        <f aca="false">IF(LEN('con precio'!E470)=8,'con precio'!E470,IF(LEN('con precio'!E470)&gt;=17,LEFT('con precio'!E470,8),""))</f>
        <v>75692844</v>
      </c>
      <c r="C471" s="122" t="str">
        <f aca="false">IF(LEN('con precio'!E470)&gt;=17,RIGHT('con precio'!E470,8),"")</f>
        <v/>
      </c>
      <c r="D471" s="0" t="str">
        <f aca="false">IF('con precio'!F470="","",'con precio'!F470)</f>
        <v>Ruddy</v>
      </c>
      <c r="E471" s="0" t="str">
        <f aca="false">IF('con precio'!B470="","",'con precio'!B470)</f>
        <v>Ruddy. Barrio El Condado. Av. Jenecherú y Canal Guapilo.</v>
      </c>
      <c r="F471" s="1" t="s">
        <v>6307</v>
      </c>
      <c r="G471" s="0" t="n">
        <v>310</v>
      </c>
      <c r="H471" s="0" t="str">
        <f aca="false">IF('con precio'!D470="Flete","FLE",IF('con precio'!D470="Normal","NOR",IF('con precio'!D470="RRPP","RRP",IF('con precio'!D470="FB Ads","FBA",IF('con precio'!D470="Google Ads","GOA",IF('con precio'!D470="Combo","COM",IF('con precio'!D470="Market Place","MKP", "OTR")))))))</f>
        <v>OTR</v>
      </c>
      <c r="I471" s="0" t="str">
        <f aca="false">LEFT('con precio'!M470,10)</f>
        <v>-17.781427</v>
      </c>
      <c r="J471" s="122" t="str">
        <f aca="false">RIGHT('con precio'!M470,10)</f>
        <v>-63.117956</v>
      </c>
      <c r="K471" s="0" t="s">
        <v>7429</v>
      </c>
      <c r="L471" s="175" t="n">
        <f aca="false">'con precio'!A470+'con precio'!K470</f>
        <v>44086.5048611111</v>
      </c>
      <c r="N471" s="174"/>
      <c r="O471" s="167"/>
    </row>
    <row r="472" customFormat="false" ht="13.8" hidden="false" customHeight="false" outlineLevel="0" collapsed="false">
      <c r="A472" s="0" t="n">
        <f aca="false">+A471+1</f>
        <v>471</v>
      </c>
      <c r="B472" s="0" t="str">
        <f aca="false">IF(LEN('con precio'!E471)=8,'con precio'!E471,IF(LEN('con precio'!E471)&gt;=17,LEFT('con precio'!E471,8),""))</f>
        <v/>
      </c>
      <c r="C472" s="122" t="str">
        <f aca="false">IF(LEN('con precio'!E471)&gt;=17,RIGHT('con precio'!E471,8),"")</f>
        <v/>
      </c>
      <c r="D472" s="0" t="str">
        <f aca="false">IF('con precio'!F471="","",'con precio'!F471)</f>
        <v/>
      </c>
      <c r="E472" s="0" t="str">
        <f aca="false">IF('con precio'!B471="","",'con precio'!B471)</f>
        <v>Radial 10</v>
      </c>
      <c r="F472" s="1" t="s">
        <v>6482</v>
      </c>
      <c r="G472" s="0" t="n">
        <v>400</v>
      </c>
      <c r="H472" s="0" t="str">
        <f aca="false">IF('con precio'!D471="Flete","FLE",IF('con precio'!D471="Normal","NOR",IF('con precio'!D471="RRPP","RRP",IF('con precio'!D471="FB Ads","FBA",IF('con precio'!D471="Google Ads","GOA",IF('con precio'!D471="Combo","COM",IF('con precio'!D471="Market Place","MKP", "OTR")))))))</f>
        <v>NOR</v>
      </c>
      <c r="I472" s="0" t="str">
        <f aca="false">LEFT('con precio'!M471,10)</f>
        <v>-17.813318</v>
      </c>
      <c r="J472" s="122" t="str">
        <f aca="false">RIGHT('con precio'!M471,10)</f>
        <v>-63.108951</v>
      </c>
      <c r="K472" s="0" t="s">
        <v>7429</v>
      </c>
      <c r="L472" s="175" t="n">
        <f aca="false">'con precio'!A471+'con precio'!K471</f>
        <v>44086.41875</v>
      </c>
      <c r="N472" s="174"/>
      <c r="O472" s="167"/>
    </row>
    <row r="473" customFormat="false" ht="13.8" hidden="false" customHeight="false" outlineLevel="0" collapsed="false">
      <c r="A473" s="0" t="n">
        <f aca="false">+A472+1</f>
        <v>472</v>
      </c>
      <c r="B473" s="0" t="str">
        <f aca="false">IF(LEN('con precio'!E472)=8,'con precio'!E472,IF(LEN('con precio'!E472)&gt;=17,LEFT('con precio'!E472,8),""))</f>
        <v>77140046</v>
      </c>
      <c r="C473" s="122" t="str">
        <f aca="false">IF(LEN('con precio'!E472)&gt;=17,RIGHT('con precio'!E472,8),"")</f>
        <v/>
      </c>
      <c r="D473" s="0" t="str">
        <f aca="false">IF('con precio'!F472="","",'con precio'!F472)</f>
        <v>Elfy Rosario Figueredo</v>
      </c>
      <c r="E473" s="0" t="str">
        <f aca="false">IF('con precio'!B472="","",'con precio'!B472)</f>
        <v>Elfy Rosario Figueredo / Barrio Santa Clara</v>
      </c>
      <c r="F473" s="1" t="s">
        <v>6483</v>
      </c>
      <c r="G473" s="0" t="n">
        <v>350</v>
      </c>
      <c r="H473" s="0" t="str">
        <f aca="false">IF('con precio'!D472="Flete","FLE",IF('con precio'!D472="Normal","NOR",IF('con precio'!D472="RRPP","RRP",IF('con precio'!D472="FB Ads","FBA",IF('con precio'!D472="Google Ads","GOA",IF('con precio'!D472="Combo","COM",IF('con precio'!D472="Market Place","MKP", "OTR")))))))</f>
        <v>OTR</v>
      </c>
      <c r="I473" s="0" t="str">
        <f aca="false">LEFT('con precio'!M472,10)</f>
        <v>-17.868422</v>
      </c>
      <c r="J473" s="122" t="str">
        <f aca="false">RIGHT('con precio'!M472,10)</f>
        <v>-63.088757</v>
      </c>
      <c r="K473" s="0" t="s">
        <v>7429</v>
      </c>
      <c r="L473" s="175" t="n">
        <f aca="false">'con precio'!A472+'con precio'!K472</f>
        <v>44086.3458333333</v>
      </c>
      <c r="N473" s="174"/>
      <c r="O473" s="167"/>
    </row>
    <row r="474" customFormat="false" ht="13.8" hidden="false" customHeight="false" outlineLevel="0" collapsed="false">
      <c r="A474" s="0" t="n">
        <f aca="false">+A473+1</f>
        <v>473</v>
      </c>
      <c r="B474" s="0" t="str">
        <f aca="false">IF(LEN('con precio'!E473)=8,'con precio'!E473,IF(LEN('con precio'!E473)&gt;=17,LEFT('con precio'!E473,8),""))</f>
        <v>73651083</v>
      </c>
      <c r="C474" s="122" t="str">
        <f aca="false">IF(LEN('con precio'!E473)&gt;=17,RIGHT('con precio'!E473,8),"")</f>
        <v/>
      </c>
      <c r="D474" s="0" t="str">
        <f aca="false">IF('con precio'!F473="","",'con precio'!F473)</f>
        <v>Juan Carlos Velasquez / Condominio Piraí</v>
      </c>
      <c r="E474" s="0" t="str">
        <f aca="false">IF('con precio'!B473="","",'con precio'!B473)</f>
        <v>Juan Carlos Velasquez / Valle Sánchez / Condominio Piraí</v>
      </c>
      <c r="F474" s="1" t="s">
        <v>6484</v>
      </c>
      <c r="G474" s="0" t="n">
        <v>350</v>
      </c>
      <c r="H474" s="0" t="str">
        <f aca="false">IF('con precio'!D473="Flete","FLE",IF('con precio'!D473="Normal","NOR",IF('con precio'!D473="RRPP","RRP",IF('con precio'!D473="FB Ads","FBA",IF('con precio'!D473="Google Ads","GOA",IF('con precio'!D473="Combo","COM",IF('con precio'!D473="Market Place","MKP", "OTR")))))))</f>
        <v>OTR</v>
      </c>
      <c r="I474" s="0" t="str">
        <f aca="false">LEFT('con precio'!M473,10)</f>
        <v>-17.662340</v>
      </c>
      <c r="J474" s="122" t="str">
        <f aca="false">RIGHT('con precio'!M473,10)</f>
        <v>-63.167336</v>
      </c>
      <c r="K474" s="0" t="s">
        <v>7429</v>
      </c>
      <c r="L474" s="175" t="n">
        <f aca="false">'con precio'!A473+'con precio'!K473</f>
        <v>44086.6541666667</v>
      </c>
      <c r="N474" s="174"/>
      <c r="O474" s="167"/>
    </row>
    <row r="475" customFormat="false" ht="13.8" hidden="false" customHeight="false" outlineLevel="0" collapsed="false">
      <c r="A475" s="0" t="n">
        <f aca="false">+A474+1</f>
        <v>474</v>
      </c>
      <c r="B475" s="0" t="str">
        <f aca="false">IF(LEN('con precio'!E474)=8,'con precio'!E474,IF(LEN('con precio'!E474)&gt;=17,LEFT('con precio'!E474,8),""))</f>
        <v/>
      </c>
      <c r="C475" s="122" t="str">
        <f aca="false">IF(LEN('con precio'!E474)&gt;=17,RIGHT('con precio'!E474,8),"")</f>
        <v/>
      </c>
      <c r="D475" s="0" t="str">
        <f aca="false">IF('con precio'!F474="","",'con precio'!F474)</f>
        <v/>
      </c>
      <c r="E475" s="0" t="str">
        <f aca="false">IF('con precio'!B474="","",'con precio'!B474)</f>
        <v>Urb. Parque La Floresta</v>
      </c>
      <c r="F475" s="1" t="s">
        <v>6485</v>
      </c>
      <c r="G475" s="0" t="n">
        <v>300</v>
      </c>
      <c r="H475" s="0" t="str">
        <f aca="false">IF('con precio'!D474="Flete","FLE",IF('con precio'!D474="Normal","NOR",IF('con precio'!D474="RRPP","RRP",IF('con precio'!D474="FB Ads","FBA",IF('con precio'!D474="Google Ads","GOA",IF('con precio'!D474="Combo","COM",IF('con precio'!D474="Market Place","MKP", "OTR")))))))</f>
        <v>FLE</v>
      </c>
      <c r="I475" s="0" t="str">
        <f aca="false">LEFT('con precio'!M474,10)</f>
        <v>-17.798356</v>
      </c>
      <c r="J475" s="122" t="str">
        <f aca="false">RIGHT('con precio'!M474,10)</f>
        <v>-63.227132</v>
      </c>
      <c r="K475" s="0" t="s">
        <v>7429</v>
      </c>
      <c r="L475" s="175" t="n">
        <f aca="false">'con precio'!A474+'con precio'!K474</f>
        <v>44088.5895833333</v>
      </c>
      <c r="N475" s="174"/>
      <c r="O475" s="167"/>
    </row>
    <row r="476" customFormat="false" ht="13.8" hidden="false" customHeight="false" outlineLevel="0" collapsed="false">
      <c r="A476" s="0" t="n">
        <f aca="false">+A475+1</f>
        <v>475</v>
      </c>
      <c r="B476" s="0" t="str">
        <f aca="false">IF(LEN('con precio'!E475)=8,'con precio'!E475,IF(LEN('con precio'!E475)&gt;=17,LEFT('con precio'!E475,8),""))</f>
        <v>72953297</v>
      </c>
      <c r="C476" s="122" t="str">
        <f aca="false">IF(LEN('con precio'!E475)&gt;=17,RIGHT('con precio'!E475,8),"")</f>
        <v/>
      </c>
      <c r="D476" s="0" t="str">
        <f aca="false">IF('con precio'!F475="","",'con precio'!F475)</f>
        <v>Victor</v>
      </c>
      <c r="E476" s="0" t="str">
        <f aca="false">IF('con precio'!B475="","",'con precio'!B475)</f>
        <v>Victor / Pampa de la Isla</v>
      </c>
      <c r="F476" s="1" t="s">
        <v>6486</v>
      </c>
      <c r="G476" s="0" t="n">
        <v>300</v>
      </c>
      <c r="H476" s="0" t="str">
        <f aca="false">IF('con precio'!D475="Flete","FLE",IF('con precio'!D475="Normal","NOR",IF('con precio'!D475="RRPP","RRP",IF('con precio'!D475="FB Ads","FBA",IF('con precio'!D475="Google Ads","GOA",IF('con precio'!D475="Combo","COM",IF('con precio'!D475="Market Place","MKP", "OTR")))))))</f>
        <v>GOA</v>
      </c>
      <c r="I476" s="0" t="str">
        <f aca="false">LEFT('con precio'!M475,10)</f>
        <v>-17.761554</v>
      </c>
      <c r="J476" s="122" t="str">
        <f aca="false">RIGHT('con precio'!M475,10)</f>
        <v>-63.118882</v>
      </c>
      <c r="K476" s="0" t="s">
        <v>7429</v>
      </c>
      <c r="L476" s="175" t="n">
        <f aca="false">'con precio'!A475+'con precio'!K475</f>
        <v>44088.7215277778</v>
      </c>
      <c r="N476" s="174"/>
      <c r="O476" s="167"/>
    </row>
    <row r="477" customFormat="false" ht="13.8" hidden="false" customHeight="false" outlineLevel="0" collapsed="false">
      <c r="A477" s="0" t="n">
        <f aca="false">+A476+1</f>
        <v>476</v>
      </c>
      <c r="B477" s="0" t="str">
        <f aca="false">IF(LEN('con precio'!E476)=8,'con precio'!E476,IF(LEN('con precio'!E476)&gt;=17,LEFT('con precio'!E476,8),""))</f>
        <v/>
      </c>
      <c r="C477" s="122" t="str">
        <f aca="false">IF(LEN('con precio'!E476)&gt;=17,RIGHT('con precio'!E476,8),"")</f>
        <v/>
      </c>
      <c r="D477" s="0" t="str">
        <f aca="false">IF('con precio'!F476="","",'con precio'!F476)</f>
        <v/>
      </c>
      <c r="E477" s="0" t="str">
        <f aca="false">IF('con precio'!B476="","",'con precio'!B476)</f>
        <v>Plan 3000</v>
      </c>
      <c r="F477" s="1" t="s">
        <v>6487</v>
      </c>
      <c r="G477" s="0" t="n">
        <v>350</v>
      </c>
      <c r="H477" s="0" t="str">
        <f aca="false">IF('con precio'!D476="Flete","FLE",IF('con precio'!D476="Normal","NOR",IF('con precio'!D476="RRPP","RRP",IF('con precio'!D476="FB Ads","FBA",IF('con precio'!D476="Google Ads","GOA",IF('con precio'!D476="Combo","COM",IF('con precio'!D476="Market Place","MKP", "OTR")))))))</f>
        <v>NOR</v>
      </c>
      <c r="I477" s="0" t="str">
        <f aca="false">LEFT('con precio'!M476,10)</f>
        <v>-17.821803</v>
      </c>
      <c r="J477" s="122" t="str">
        <f aca="false">RIGHT('con precio'!M476,10)</f>
        <v>-63.092136</v>
      </c>
      <c r="K477" s="0" t="s">
        <v>7429</v>
      </c>
      <c r="L477" s="175" t="n">
        <f aca="false">'con precio'!A476+'con precio'!K476</f>
        <v>44088.3895833333</v>
      </c>
      <c r="N477" s="174"/>
      <c r="O477" s="167"/>
    </row>
    <row r="478" customFormat="false" ht="13.8" hidden="false" customHeight="false" outlineLevel="0" collapsed="false">
      <c r="A478" s="0" t="n">
        <f aca="false">+A477+1</f>
        <v>477</v>
      </c>
      <c r="B478" s="0" t="str">
        <f aca="false">IF(LEN('con precio'!E477)=8,'con precio'!E477,IF(LEN('con precio'!E477)&gt;=17,LEFT('con precio'!E477,8),""))</f>
        <v>70818600</v>
      </c>
      <c r="C478" s="122" t="str">
        <f aca="false">IF(LEN('con precio'!E477)&gt;=17,RIGHT('con precio'!E477,8),"")</f>
        <v/>
      </c>
      <c r="D478" s="0" t="str">
        <f aca="false">IF('con precio'!F477="","",'con precio'!F477)</f>
        <v>Deidamia Aguilera</v>
      </c>
      <c r="E478" s="0" t="str">
        <f aca="false">IF('con precio'!B477="","",'con precio'!B477)</f>
        <v>Deidamia Aguilera / Avenida Guapilo</v>
      </c>
      <c r="F478" s="1" t="s">
        <v>6488</v>
      </c>
      <c r="G478" s="0" t="n">
        <v>340</v>
      </c>
      <c r="H478" s="0" t="str">
        <f aca="false">IF('con precio'!D477="Flete","FLE",IF('con precio'!D477="Normal","NOR",IF('con precio'!D477="RRPP","RRP",IF('con precio'!D477="FB Ads","FBA",IF('con precio'!D477="Google Ads","GOA",IF('con precio'!D477="Combo","COM",IF('con precio'!D477="Market Place","MKP", "OTR")))))))</f>
        <v>GOA</v>
      </c>
      <c r="I478" s="0" t="str">
        <f aca="false">LEFT('con precio'!M477,10)</f>
        <v>-17.790386</v>
      </c>
      <c r="J478" s="122" t="str">
        <f aca="false">RIGHT('con precio'!M477,10)</f>
        <v>-63.107174</v>
      </c>
      <c r="K478" s="0" t="s">
        <v>7429</v>
      </c>
      <c r="L478" s="175" t="n">
        <f aca="false">'con precio'!A477+'con precio'!K477</f>
        <v>44089.3416666667</v>
      </c>
      <c r="N478" s="174"/>
      <c r="O478" s="167"/>
    </row>
    <row r="479" customFormat="false" ht="13.8" hidden="false" customHeight="false" outlineLevel="0" collapsed="false">
      <c r="A479" s="0" t="n">
        <f aca="false">+A478+1</f>
        <v>478</v>
      </c>
      <c r="B479" s="0" t="str">
        <f aca="false">IF(LEN('con precio'!E478)=8,'con precio'!E478,IF(LEN('con precio'!E478)&gt;=17,LEFT('con precio'!E478,8),""))</f>
        <v>71087473</v>
      </c>
      <c r="C479" s="122" t="str">
        <f aca="false">IF(LEN('con precio'!E478)&gt;=17,RIGHT('con precio'!E478,8),"")</f>
        <v/>
      </c>
      <c r="D479" s="0" t="str">
        <f aca="false">IF('con precio'!F478="","",'con precio'!F478)</f>
        <v>Doña Rosa</v>
      </c>
      <c r="E479" s="0" t="str">
        <f aca="false">IF('con precio'!B478="","",'con precio'!B478)</f>
        <v>Doña Rosa / Plan 3000</v>
      </c>
      <c r="F479" s="1" t="s">
        <v>6489</v>
      </c>
      <c r="G479" s="0" t="n">
        <v>380</v>
      </c>
      <c r="H479" s="0" t="str">
        <f aca="false">IF('con precio'!D478="Flete","FLE",IF('con precio'!D478="Normal","NOR",IF('con precio'!D478="RRPP","RRP",IF('con precio'!D478="FB Ads","FBA",IF('con precio'!D478="Google Ads","GOA",IF('con precio'!D478="Combo","COM",IF('con precio'!D478="Market Place","MKP", "OTR")))))))</f>
        <v>GOA</v>
      </c>
      <c r="I479" s="0" t="str">
        <f aca="false">LEFT('con precio'!M478,10)</f>
        <v>-17.843761</v>
      </c>
      <c r="J479" s="122" t="str">
        <f aca="false">RIGHT('con precio'!M478,10)</f>
        <v>-63.072247</v>
      </c>
      <c r="K479" s="0" t="s">
        <v>7429</v>
      </c>
      <c r="L479" s="175" t="n">
        <f aca="false">'con precio'!A478+'con precio'!K478</f>
        <v>44089.9833333333</v>
      </c>
      <c r="N479" s="174"/>
      <c r="O479" s="167"/>
    </row>
    <row r="480" customFormat="false" ht="13.8" hidden="false" customHeight="false" outlineLevel="0" collapsed="false">
      <c r="A480" s="0" t="n">
        <f aca="false">+A479+1</f>
        <v>479</v>
      </c>
      <c r="B480" s="0" t="str">
        <f aca="false">IF(LEN('con precio'!E479)=8,'con precio'!E479,IF(LEN('con precio'!E479)&gt;=17,LEFT('con precio'!E479,8),""))</f>
        <v>78409374</v>
      </c>
      <c r="C480" s="122" t="str">
        <f aca="false">IF(LEN('con precio'!E479)&gt;=17,RIGHT('con precio'!E479,8),"")</f>
        <v/>
      </c>
      <c r="D480" s="0" t="str">
        <f aca="false">IF('con precio'!F479="","",'con precio'!F479)</f>
        <v>Alex Guevara</v>
      </c>
      <c r="E480" s="0" t="str">
        <f aca="false">IF('con precio'!B479="","",'con precio'!B479)</f>
        <v>Alex Guevara</v>
      </c>
      <c r="F480" s="1" t="s">
        <v>6490</v>
      </c>
      <c r="G480" s="0" t="n">
        <v>350</v>
      </c>
      <c r="H480" s="0" t="str">
        <f aca="false">IF('con precio'!D479="Flete","FLE",IF('con precio'!D479="Normal","NOR",IF('con precio'!D479="RRPP","RRP",IF('con precio'!D479="FB Ads","FBA",IF('con precio'!D479="Google Ads","GOA",IF('con precio'!D479="Combo","COM",IF('con precio'!D479="Market Place","MKP", "OTR")))))))</f>
        <v>GOA</v>
      </c>
      <c r="I480" s="0" t="str">
        <f aca="false">LEFT('con precio'!M479,10)</f>
        <v>-17.688019</v>
      </c>
      <c r="J480" s="122" t="str">
        <f aca="false">RIGHT('con precio'!M479,10)</f>
        <v>-63.146461</v>
      </c>
      <c r="K480" s="0" t="s">
        <v>7429</v>
      </c>
      <c r="L480" s="175" t="n">
        <f aca="false">'con precio'!A479+'con precio'!K479</f>
        <v>44089.9840277778</v>
      </c>
      <c r="N480" s="174"/>
      <c r="O480" s="167"/>
    </row>
    <row r="481" customFormat="false" ht="13.8" hidden="false" customHeight="false" outlineLevel="0" collapsed="false">
      <c r="A481" s="0" t="n">
        <f aca="false">+A480+1</f>
        <v>480</v>
      </c>
      <c r="B481" s="0" t="str">
        <f aca="false">IF(LEN('con precio'!E480)=8,'con precio'!E480,IF(LEN('con precio'!E480)&gt;=17,LEFT('con precio'!E480,8),""))</f>
        <v/>
      </c>
      <c r="C481" s="122" t="str">
        <f aca="false">IF(LEN('con precio'!E480)&gt;=17,RIGHT('con precio'!E480,8),"")</f>
        <v/>
      </c>
      <c r="D481" s="0" t="str">
        <f aca="false">IF('con precio'!F480="","",'con precio'!F480)</f>
        <v/>
      </c>
      <c r="E481" s="0" t="str">
        <f aca="false">IF('con precio'!B480="","",'con precio'!B480)</f>
        <v>El Terrado</v>
      </c>
      <c r="F481" s="1" t="s">
        <v>6491</v>
      </c>
      <c r="G481" s="0" t="n">
        <v>300</v>
      </c>
      <c r="H481" s="0" t="str">
        <f aca="false">IF('con precio'!D480="Flete","FLE",IF('con precio'!D480="Normal","NOR",IF('con precio'!D480="RRPP","RRP",IF('con precio'!D480="FB Ads","FBA",IF('con precio'!D480="Google Ads","GOA",IF('con precio'!D480="Combo","COM",IF('con precio'!D480="Market Place","MKP", "OTR")))))))</f>
        <v>NOR</v>
      </c>
      <c r="I481" s="0" t="str">
        <f aca="false">LEFT('con precio'!M480,10)</f>
        <v>-17.803988</v>
      </c>
      <c r="J481" s="122" t="str">
        <f aca="false">RIGHT('con precio'!M480,10)</f>
        <v>-63.105573</v>
      </c>
      <c r="K481" s="0" t="s">
        <v>7429</v>
      </c>
      <c r="L481" s="175" t="n">
        <f aca="false">'con precio'!A480+'con precio'!K480</f>
        <v>44089.5715277778</v>
      </c>
      <c r="N481" s="174"/>
      <c r="O481" s="167"/>
    </row>
    <row r="482" customFormat="false" ht="13.8" hidden="false" customHeight="false" outlineLevel="0" collapsed="false">
      <c r="A482" s="0" t="n">
        <f aca="false">+A481+1</f>
        <v>481</v>
      </c>
      <c r="B482" s="0" t="str">
        <f aca="false">IF(LEN('con precio'!E481)=8,'con precio'!E481,IF(LEN('con precio'!E481)&gt;=17,LEFT('con precio'!E481,8),""))</f>
        <v/>
      </c>
      <c r="C482" s="122" t="str">
        <f aca="false">IF(LEN('con precio'!E481)&gt;=17,RIGHT('con precio'!E481,8),"")</f>
        <v/>
      </c>
      <c r="D482" s="0" t="str">
        <f aca="false">IF('con precio'!F481="","",'con precio'!F481)</f>
        <v/>
      </c>
      <c r="E482" s="0" t="str">
        <f aca="false">IF('con precio'!B481="","",'con precio'!B481)</f>
        <v>El Terrado</v>
      </c>
      <c r="F482" s="1" t="s">
        <v>6492</v>
      </c>
      <c r="G482" s="0" t="n">
        <v>250</v>
      </c>
      <c r="H482" s="0" t="str">
        <f aca="false">IF('con precio'!D481="Flete","FLE",IF('con precio'!D481="Normal","NOR",IF('con precio'!D481="RRPP","RRP",IF('con precio'!D481="FB Ads","FBA",IF('con precio'!D481="Google Ads","GOA",IF('con precio'!D481="Combo","COM",IF('con precio'!D481="Market Place","MKP", "OTR")))))))</f>
        <v>NOR</v>
      </c>
      <c r="I482" s="0" t="str">
        <f aca="false">LEFT('con precio'!M481,10)</f>
        <v>-17.806981</v>
      </c>
      <c r="J482" s="122" t="str">
        <f aca="false">RIGHT('con precio'!M481,10)</f>
        <v>-63.102264</v>
      </c>
      <c r="K482" s="0" t="s">
        <v>7429</v>
      </c>
      <c r="L482" s="175" t="n">
        <f aca="false">'con precio'!A481+'con precio'!K481</f>
        <v>44089.6118055556</v>
      </c>
      <c r="N482" s="174"/>
      <c r="O482" s="167"/>
    </row>
    <row r="483" customFormat="false" ht="13.8" hidden="false" customHeight="false" outlineLevel="0" collapsed="false">
      <c r="A483" s="0" t="n">
        <f aca="false">+A482+1</f>
        <v>482</v>
      </c>
      <c r="B483" s="0" t="str">
        <f aca="false">IF(LEN('con precio'!E482)=8,'con precio'!E482,IF(LEN('con precio'!E482)&gt;=17,LEFT('con precio'!E482,8),""))</f>
        <v/>
      </c>
      <c r="C483" s="122" t="str">
        <f aca="false">IF(LEN('con precio'!E482)&gt;=17,RIGHT('con precio'!E482,8),"")</f>
        <v/>
      </c>
      <c r="D483" s="0" t="str">
        <f aca="false">IF('con precio'!F482="","",'con precio'!F482)</f>
        <v/>
      </c>
      <c r="E483" s="0" t="str">
        <f aca="false">IF('con precio'!B482="","",'con precio'!B482)</f>
        <v>Avenida Moscú / Farmacia</v>
      </c>
      <c r="F483" s="1" t="s">
        <v>6493</v>
      </c>
      <c r="G483" s="0" t="n">
        <v>400</v>
      </c>
      <c r="H483" s="0" t="str">
        <f aca="false">IF('con precio'!D482="Flete","FLE",IF('con precio'!D482="Normal","NOR",IF('con precio'!D482="RRPP","RRP",IF('con precio'!D482="FB Ads","FBA",IF('con precio'!D482="Google Ads","GOA",IF('con precio'!D482="Combo","COM",IF('con precio'!D482="Market Place","MKP", "OTR")))))))</f>
        <v>NOR</v>
      </c>
      <c r="I483" s="0" t="str">
        <f aca="false">LEFT('con precio'!M482,10)</f>
        <v>-17.844159</v>
      </c>
      <c r="J483" s="122" t="str">
        <f aca="false">RIGHT('con precio'!M482,10)</f>
        <v>-63.214257</v>
      </c>
      <c r="K483" s="0" t="s">
        <v>7429</v>
      </c>
      <c r="L483" s="175" t="n">
        <f aca="false">'con precio'!A482+'con precio'!K482</f>
        <v>44089.9409722222</v>
      </c>
      <c r="N483" s="174"/>
      <c r="O483" s="167"/>
    </row>
    <row r="484" customFormat="false" ht="13.8" hidden="false" customHeight="false" outlineLevel="0" collapsed="false">
      <c r="A484" s="0" t="n">
        <f aca="false">+A483+1</f>
        <v>483</v>
      </c>
      <c r="B484" s="0" t="str">
        <f aca="false">IF(LEN('con precio'!E483)=8,'con precio'!E483,IF(LEN('con precio'!E483)&gt;=17,LEFT('con precio'!E483,8),""))</f>
        <v>75049515</v>
      </c>
      <c r="C484" s="122" t="str">
        <f aca="false">IF(LEN('con precio'!E483)&gt;=17,RIGHT('con precio'!E483,8),"")</f>
        <v/>
      </c>
      <c r="D484" s="0" t="str">
        <f aca="false">IF('con precio'!F483="","",'con precio'!F483)</f>
        <v>Roberto Coronado. Residencial Abasto Sur</v>
      </c>
      <c r="E484" s="0" t="str">
        <f aca="false">IF('con precio'!B483="","",'con precio'!B483)</f>
        <v>Residencial Abasto Sur. Roberto Coronado</v>
      </c>
      <c r="F484" s="1" t="n">
        <v>202003001</v>
      </c>
      <c r="G484" s="0" t="n">
        <v>450</v>
      </c>
      <c r="H484" s="0" t="str">
        <f aca="false">IF('con precio'!D483="Flete","FLE",IF('con precio'!D483="Normal","NOR",IF('con precio'!D483="RRPP","RRP",IF('con precio'!D483="FB Ads","FBA",IF('con precio'!D483="Google Ads","GOA",IF('con precio'!D483="Combo","COM",IF('con precio'!D483="Market Place","MKP", "OTR")))))))</f>
        <v>OTR</v>
      </c>
      <c r="I484" s="0" t="str">
        <f aca="false">LEFT('con precio'!M483,10)</f>
        <v>-17.850340</v>
      </c>
      <c r="J484" s="122" t="str">
        <f aca="false">RIGHT('con precio'!M483,10)</f>
        <v>-63.227726</v>
      </c>
      <c r="K484" s="0" t="s">
        <v>7429</v>
      </c>
      <c r="L484" s="175" t="n">
        <f aca="false">'con precio'!A483+'con precio'!K483</f>
        <v>44089.6930555556</v>
      </c>
      <c r="N484" s="174"/>
      <c r="O484" s="167"/>
    </row>
    <row r="485" customFormat="false" ht="13.8" hidden="false" customHeight="false" outlineLevel="0" collapsed="false">
      <c r="A485" s="0" t="n">
        <f aca="false">+A484+1</f>
        <v>484</v>
      </c>
      <c r="B485" s="0" t="str">
        <f aca="false">IF(LEN('con precio'!E484)=8,'con precio'!E484,IF(LEN('con precio'!E484)&gt;=17,LEFT('con precio'!E484,8),""))</f>
        <v/>
      </c>
      <c r="C485" s="122" t="str">
        <f aca="false">IF(LEN('con precio'!E484)&gt;=17,RIGHT('con precio'!E484,8),"")</f>
        <v/>
      </c>
      <c r="D485" s="0" t="str">
        <f aca="false">IF('con precio'!F484="","",'con precio'!F484)</f>
        <v/>
      </c>
      <c r="E485" s="0" t="str">
        <f aca="false">IF('con precio'!B484="","",'con precio'!B484)</f>
        <v>Buena Fe. Satélite Norte</v>
      </c>
      <c r="F485" s="1" t="s">
        <v>6494</v>
      </c>
      <c r="G485" s="0" t="n">
        <v>350</v>
      </c>
      <c r="H485" s="0" t="str">
        <f aca="false">IF('con precio'!D484="Flete","FLE",IF('con precio'!D484="Normal","NOR",IF('con precio'!D484="RRPP","RRP",IF('con precio'!D484="FB Ads","FBA",IF('con precio'!D484="Google Ads","GOA",IF('con precio'!D484="Combo","COM",IF('con precio'!D484="Market Place","MKP", "OTR")))))))</f>
        <v>NOR</v>
      </c>
      <c r="I485" s="0" t="str">
        <f aca="false">LEFT('con precio'!M484,10)</f>
        <v>-17.615659</v>
      </c>
      <c r="J485" s="122" t="str">
        <f aca="false">RIGHT('con precio'!M484,10)</f>
        <v>-63.140363</v>
      </c>
      <c r="K485" s="0" t="s">
        <v>7429</v>
      </c>
      <c r="L485" s="175" t="n">
        <f aca="false">'con precio'!A484+'con precio'!K484</f>
        <v>44090.4048611111</v>
      </c>
      <c r="N485" s="174"/>
      <c r="O485" s="167"/>
    </row>
    <row r="486" customFormat="false" ht="13.8" hidden="false" customHeight="false" outlineLevel="0" collapsed="false">
      <c r="A486" s="0" t="n">
        <f aca="false">+A485+1</f>
        <v>485</v>
      </c>
      <c r="B486" s="0" t="str">
        <f aca="false">IF(LEN('con precio'!E485)=8,'con precio'!E485,IF(LEN('con precio'!E485)&gt;=17,LEFT('con precio'!E485,8),""))</f>
        <v/>
      </c>
      <c r="C486" s="122" t="str">
        <f aca="false">IF(LEN('con precio'!E485)&gt;=17,RIGHT('con precio'!E485,8),"")</f>
        <v/>
      </c>
      <c r="D486" s="0" t="str">
        <f aca="false">IF('con precio'!F485="","",'con precio'!F485)</f>
        <v/>
      </c>
      <c r="E486" s="0" t="str">
        <f aca="false">IF('con precio'!B485="","",'con precio'!B485)</f>
        <v>Buena Fe. Satélite Norte</v>
      </c>
      <c r="F486" s="1" t="s">
        <v>6495</v>
      </c>
      <c r="G486" s="0" t="n">
        <v>350</v>
      </c>
      <c r="H486" s="0" t="str">
        <f aca="false">IF('con precio'!D485="Flete","FLE",IF('con precio'!D485="Normal","NOR",IF('con precio'!D485="RRPP","RRP",IF('con precio'!D485="FB Ads","FBA",IF('con precio'!D485="Google Ads","GOA",IF('con precio'!D485="Combo","COM",IF('con precio'!D485="Market Place","MKP", "OTR")))))))</f>
        <v>NOR</v>
      </c>
      <c r="I486" s="0" t="str">
        <f aca="false">LEFT('con precio'!M485,10)</f>
        <v>-17.602367</v>
      </c>
      <c r="J486" s="122" t="str">
        <f aca="false">RIGHT('con precio'!M485,10)</f>
        <v>-63.141539</v>
      </c>
      <c r="K486" s="0" t="s">
        <v>7429</v>
      </c>
      <c r="L486" s="175" t="n">
        <f aca="false">'con precio'!A485+'con precio'!K485</f>
        <v>44090.4236111111</v>
      </c>
      <c r="N486" s="174"/>
      <c r="O486" s="167"/>
    </row>
    <row r="487" customFormat="false" ht="13.8" hidden="false" customHeight="false" outlineLevel="0" collapsed="false">
      <c r="A487" s="0" t="n">
        <f aca="false">+A486+1</f>
        <v>486</v>
      </c>
      <c r="B487" s="0" t="str">
        <f aca="false">IF(LEN('con precio'!E486)=8,'con precio'!E486,IF(LEN('con precio'!E486)&gt;=17,LEFT('con precio'!E486,8),""))</f>
        <v/>
      </c>
      <c r="C487" s="122" t="str">
        <f aca="false">IF(LEN('con precio'!E486)&gt;=17,RIGHT('con precio'!E486,8),"")</f>
        <v/>
      </c>
      <c r="D487" s="0" t="str">
        <f aca="false">IF('con precio'!F486="","",'con precio'!F486)</f>
        <v/>
      </c>
      <c r="E487" s="0" t="str">
        <f aca="false">IF('con precio'!B486="","",'con precio'!B486)</f>
        <v>Buena Fe. Satélite Norte</v>
      </c>
      <c r="F487" s="1" t="s">
        <v>6496</v>
      </c>
      <c r="G487" s="0" t="n">
        <v>350</v>
      </c>
      <c r="H487" s="0" t="str">
        <f aca="false">IF('con precio'!D486="Flete","FLE",IF('con precio'!D486="Normal","NOR",IF('con precio'!D486="RRPP","RRP",IF('con precio'!D486="FB Ads","FBA",IF('con precio'!D486="Google Ads","GOA",IF('con precio'!D486="Combo","COM",IF('con precio'!D486="Market Place","MKP", "OTR")))))))</f>
        <v>NOR</v>
      </c>
      <c r="I487" s="0" t="str">
        <f aca="false">LEFT('con precio'!M486,10)</f>
        <v>-17.602234</v>
      </c>
      <c r="J487" s="122" t="str">
        <f aca="false">RIGHT('con precio'!M486,10)</f>
        <v>-63.140874</v>
      </c>
      <c r="K487" s="0" t="s">
        <v>7429</v>
      </c>
      <c r="L487" s="175" t="n">
        <f aca="false">'con precio'!A486+'con precio'!K486</f>
        <v>44090.4423611111</v>
      </c>
      <c r="N487" s="174"/>
      <c r="O487" s="167"/>
    </row>
    <row r="488" customFormat="false" ht="13.8" hidden="false" customHeight="false" outlineLevel="0" collapsed="false">
      <c r="A488" s="0" t="n">
        <f aca="false">+A487+1</f>
        <v>487</v>
      </c>
      <c r="B488" s="0" t="str">
        <f aca="false">IF(LEN('con precio'!E487)=8,'con precio'!E487,IF(LEN('con precio'!E487)&gt;=17,LEFT('con precio'!E487,8),""))</f>
        <v/>
      </c>
      <c r="C488" s="122" t="str">
        <f aca="false">IF(LEN('con precio'!E487)&gt;=17,RIGHT('con precio'!E487,8),"")</f>
        <v/>
      </c>
      <c r="D488" s="0" t="str">
        <f aca="false">IF('con precio'!F487="","",'con precio'!F487)</f>
        <v/>
      </c>
      <c r="E488" s="0" t="str">
        <f aca="false">IF('con precio'!B487="","",'con precio'!B487)</f>
        <v>Baños Victoria. La Campana. 8vo anillo y Radial 10</v>
      </c>
      <c r="F488" s="1" t="s">
        <v>6279</v>
      </c>
      <c r="G488" s="0" t="n">
        <v>400</v>
      </c>
      <c r="H488" s="0" t="str">
        <f aca="false">IF('con precio'!D487="Flete","FLE",IF('con precio'!D487="Normal","NOR",IF('con precio'!D487="RRPP","RRP",IF('con precio'!D487="FB Ads","FBA",IF('con precio'!D487="Google Ads","GOA",IF('con precio'!D487="Combo","COM",IF('con precio'!D487="Market Place","MKP", "OTR")))))))</f>
        <v>FLE</v>
      </c>
      <c r="I488" s="0" t="str">
        <f aca="false">LEFT('con precio'!M487,10)</f>
        <v>-17.815168</v>
      </c>
      <c r="J488" s="122" t="str">
        <f aca="false">RIGHT('con precio'!M487,10)</f>
        <v>-63.110144</v>
      </c>
      <c r="K488" s="0" t="s">
        <v>7429</v>
      </c>
      <c r="L488" s="175" t="n">
        <f aca="false">'con precio'!A487+'con precio'!K487</f>
        <v>44091.4611111111</v>
      </c>
      <c r="N488" s="174"/>
      <c r="O488" s="167"/>
    </row>
    <row r="489" customFormat="false" ht="13.8" hidden="false" customHeight="false" outlineLevel="0" collapsed="false">
      <c r="A489" s="0" t="n">
        <f aca="false">+A488+1</f>
        <v>488</v>
      </c>
      <c r="B489" s="0" t="str">
        <f aca="false">IF(LEN('con precio'!E488)=8,'con precio'!E488,IF(LEN('con precio'!E488)&gt;=17,LEFT('con precio'!E488,8),""))</f>
        <v/>
      </c>
      <c r="C489" s="122" t="str">
        <f aca="false">IF(LEN('con precio'!E488)&gt;=17,RIGHT('con precio'!E488,8),"")</f>
        <v/>
      </c>
      <c r="D489" s="0" t="str">
        <f aca="false">IF('con precio'!F488="","",'con precio'!F488)</f>
        <v/>
      </c>
      <c r="E489" s="0" t="str">
        <f aca="false">IF('con precio'!B488="","",'con precio'!B488)</f>
        <v>Urbanización Patujú</v>
      </c>
      <c r="F489" s="1" t="s">
        <v>6497</v>
      </c>
      <c r="G489" s="0" t="n">
        <v>350</v>
      </c>
      <c r="H489" s="0" t="str">
        <f aca="false">IF('con precio'!D488="Flete","FLE",IF('con precio'!D488="Normal","NOR",IF('con precio'!D488="RRPP","RRP",IF('con precio'!D488="FB Ads","FBA",IF('con precio'!D488="Google Ads","GOA",IF('con precio'!D488="Combo","COM",IF('con precio'!D488="Market Place","MKP", "OTR")))))))</f>
        <v>NOR</v>
      </c>
      <c r="I489" s="0" t="str">
        <f aca="false">LEFT('con precio'!M488,10)</f>
        <v>-17.769932</v>
      </c>
      <c r="J489" s="122" t="str">
        <f aca="false">RIGHT('con precio'!M488,10)</f>
        <v>-63.053173</v>
      </c>
      <c r="K489" s="0" t="s">
        <v>7429</v>
      </c>
      <c r="L489" s="175" t="n">
        <f aca="false">'con precio'!A488+'con precio'!K488</f>
        <v>44091.3680555556</v>
      </c>
      <c r="N489" s="174"/>
      <c r="O489" s="167"/>
    </row>
    <row r="490" customFormat="false" ht="13.8" hidden="false" customHeight="false" outlineLevel="0" collapsed="false">
      <c r="A490" s="0" t="n">
        <f aca="false">+A489+1</f>
        <v>489</v>
      </c>
      <c r="B490" s="0" t="str">
        <f aca="false">IF(LEN('con precio'!E489)=8,'con precio'!E489,IF(LEN('con precio'!E489)&gt;=17,LEFT('con precio'!E489,8),""))</f>
        <v/>
      </c>
      <c r="C490" s="122" t="str">
        <f aca="false">IF(LEN('con precio'!E489)&gt;=17,RIGHT('con precio'!E489,8),"")</f>
        <v/>
      </c>
      <c r="D490" s="0" t="str">
        <f aca="false">IF('con precio'!F489="","",'con precio'!F489)</f>
        <v/>
      </c>
      <c r="E490" s="0" t="str">
        <f aca="false">IF('con precio'!B489="","",'con precio'!B489)</f>
        <v>Barrio Calama. Zona Nueva Ramada</v>
      </c>
      <c r="F490" s="1" t="s">
        <v>6155</v>
      </c>
      <c r="G490" s="0" t="n">
        <v>350</v>
      </c>
      <c r="H490" s="0" t="str">
        <f aca="false">IF('con precio'!D489="Flete","FLE",IF('con precio'!D489="Normal","NOR",IF('con precio'!D489="RRPP","RRP",IF('con precio'!D489="FB Ads","FBA",IF('con precio'!D489="Google Ads","GOA",IF('con precio'!D489="Combo","COM",IF('con precio'!D489="Market Place","MKP", "OTR")))))))</f>
        <v>NOR</v>
      </c>
      <c r="I490" s="0" t="str">
        <f aca="false">LEFT('con precio'!M489,10)</f>
        <v>-17.837352</v>
      </c>
      <c r="J490" s="122" t="str">
        <f aca="false">RIGHT('con precio'!M489,10)</f>
        <v>-63.221197</v>
      </c>
      <c r="K490" s="0" t="s">
        <v>7429</v>
      </c>
      <c r="L490" s="175" t="n">
        <f aca="false">'con precio'!A489+'con precio'!K489</f>
        <v>44092.3694444444</v>
      </c>
      <c r="N490" s="174"/>
      <c r="O490" s="167"/>
    </row>
    <row r="491" customFormat="false" ht="13.8" hidden="false" customHeight="false" outlineLevel="0" collapsed="false">
      <c r="A491" s="0" t="n">
        <f aca="false">+A490+1</f>
        <v>490</v>
      </c>
      <c r="B491" s="0" t="str">
        <f aca="false">IF(LEN('con precio'!E490)=8,'con precio'!E490,IF(LEN('con precio'!E490)&gt;=17,LEFT('con precio'!E490,8),""))</f>
        <v>78407786</v>
      </c>
      <c r="C491" s="122" t="str">
        <f aca="false">IF(LEN('con precio'!E490)&gt;=17,RIGHT('con precio'!E490,8),"")</f>
        <v/>
      </c>
      <c r="D491" s="0" t="str">
        <f aca="false">IF('con precio'!F490="","",'con precio'!F490)</f>
        <v>Rodolfo Gutierrez</v>
      </c>
      <c r="E491" s="0" t="str">
        <f aca="false">IF('con precio'!B490="","",'con precio'!B490)</f>
        <v>Rodolfo Gutierrez / Santos Dumont</v>
      </c>
      <c r="F491" s="1" t="s">
        <v>6363</v>
      </c>
      <c r="G491" s="0" t="n">
        <v>390</v>
      </c>
      <c r="H491" s="0" t="str">
        <f aca="false">IF('con precio'!D490="Flete","FLE",IF('con precio'!D490="Normal","NOR",IF('con precio'!D490="RRPP","RRP",IF('con precio'!D490="FB Ads","FBA",IF('con precio'!D490="Google Ads","GOA",IF('con precio'!D490="Combo","COM",IF('con precio'!D490="Market Place","MKP", "OTR")))))))</f>
        <v>OTR</v>
      </c>
      <c r="I491" s="0" t="str">
        <f aca="false">LEFT('con precio'!M490,10)</f>
        <v>-17.864195</v>
      </c>
      <c r="J491" s="122" t="str">
        <f aca="false">RIGHT('con precio'!M490,10)</f>
        <v>-63.192264</v>
      </c>
      <c r="K491" s="0" t="s">
        <v>7429</v>
      </c>
      <c r="L491" s="175" t="n">
        <f aca="false">'con precio'!A490+'con precio'!K490</f>
        <v>44093.7861111111</v>
      </c>
      <c r="N491" s="174"/>
      <c r="O491" s="167"/>
    </row>
    <row r="492" customFormat="false" ht="13.8" hidden="false" customHeight="false" outlineLevel="0" collapsed="false">
      <c r="A492" s="0" t="n">
        <f aca="false">+A491+1</f>
        <v>491</v>
      </c>
      <c r="B492" s="0" t="str">
        <f aca="false">IF(LEN('con precio'!E491)=8,'con precio'!E491,IF(LEN('con precio'!E491)&gt;=17,LEFT('con precio'!E491,8),""))</f>
        <v>69012261</v>
      </c>
      <c r="C492" s="122" t="str">
        <f aca="false">IF(LEN('con precio'!E491)&gt;=17,RIGHT('con precio'!E491,8),"")</f>
        <v/>
      </c>
      <c r="D492" s="0" t="str">
        <f aca="false">IF('con precio'!F491="","",'con precio'!F491)</f>
        <v>Sra. Inés </v>
      </c>
      <c r="E492" s="0" t="str">
        <f aca="false">IF('con precio'!B491="","",'con precio'!B491)</f>
        <v>Sra. Inés / Asaí 2</v>
      </c>
      <c r="F492" s="1" t="s">
        <v>6498</v>
      </c>
      <c r="G492" s="0" t="n">
        <v>400</v>
      </c>
      <c r="H492" s="0" t="str">
        <f aca="false">IF('con precio'!D491="Flete","FLE",IF('con precio'!D491="Normal","NOR",IF('con precio'!D491="RRPP","RRP",IF('con precio'!D491="FB Ads","FBA",IF('con precio'!D491="Google Ads","GOA",IF('con precio'!D491="Combo","COM",IF('con precio'!D491="Market Place","MKP", "OTR")))))))</f>
        <v>GOA</v>
      </c>
      <c r="I492" s="0" t="str">
        <f aca="false">LEFT('con precio'!M491,10)</f>
        <v>-17.847664</v>
      </c>
      <c r="J492" s="122" t="str">
        <f aca="false">RIGHT('con precio'!M491,10)</f>
        <v>-63.259239</v>
      </c>
      <c r="K492" s="0" t="s">
        <v>7429</v>
      </c>
      <c r="L492" s="175" t="n">
        <f aca="false">'con precio'!A491+'con precio'!K491</f>
        <v>44093.3743055556</v>
      </c>
      <c r="N492" s="174"/>
      <c r="O492" s="167"/>
    </row>
    <row r="493" customFormat="false" ht="13.8" hidden="false" customHeight="false" outlineLevel="0" collapsed="false">
      <c r="A493" s="0" t="n">
        <f aca="false">+A492+1</f>
        <v>492</v>
      </c>
      <c r="B493" s="0" t="str">
        <f aca="false">IF(LEN('con precio'!E492)=8,'con precio'!E492,IF(LEN('con precio'!E492)&gt;=17,LEFT('con precio'!E492,8),""))</f>
        <v/>
      </c>
      <c r="C493" s="122" t="str">
        <f aca="false">IF(LEN('con precio'!E492)&gt;=17,RIGHT('con precio'!E492,8),"")</f>
        <v/>
      </c>
      <c r="D493" s="0" t="str">
        <f aca="false">IF('con precio'!F492="","",'con precio'!F492)</f>
        <v/>
      </c>
      <c r="E493" s="0" t="str">
        <f aca="false">IF('con precio'!B492="","",'con precio'!B492)</f>
        <v>Urbanización Patujú</v>
      </c>
      <c r="F493" s="1" t="s">
        <v>6499</v>
      </c>
      <c r="G493" s="0" t="n">
        <v>300</v>
      </c>
      <c r="H493" s="0" t="str">
        <f aca="false">IF('con precio'!D492="Flete","FLE",IF('con precio'!D492="Normal","NOR",IF('con precio'!D492="RRPP","RRP",IF('con precio'!D492="FB Ads","FBA",IF('con precio'!D492="Google Ads","GOA",IF('con precio'!D492="Combo","COM",IF('con precio'!D492="Market Place","MKP", "OTR")))))))</f>
        <v>NOR</v>
      </c>
      <c r="I493" s="0" t="str">
        <f aca="false">LEFT('con precio'!M492,10)</f>
        <v>-17.776249</v>
      </c>
      <c r="J493" s="122" t="str">
        <f aca="false">RIGHT('con precio'!M492,10)</f>
        <v>-63.052190</v>
      </c>
      <c r="K493" s="0" t="s">
        <v>7429</v>
      </c>
      <c r="L493" s="175" t="n">
        <f aca="false">'con precio'!A492+'con precio'!K492</f>
        <v>44093.5076388889</v>
      </c>
      <c r="N493" s="174"/>
      <c r="O493" s="167"/>
    </row>
    <row r="494" customFormat="false" ht="13.8" hidden="false" customHeight="false" outlineLevel="0" collapsed="false">
      <c r="A494" s="0" t="n">
        <f aca="false">+A493+1</f>
        <v>493</v>
      </c>
      <c r="B494" s="0" t="str">
        <f aca="false">IF(LEN('con precio'!E493)=8,'con precio'!E493,IF(LEN('con precio'!E493)&gt;=17,LEFT('con precio'!E493,8),""))</f>
        <v/>
      </c>
      <c r="C494" s="122" t="str">
        <f aca="false">IF(LEN('con precio'!E493)&gt;=17,RIGHT('con precio'!E493,8),"")</f>
        <v/>
      </c>
      <c r="D494" s="0" t="str">
        <f aca="false">IF('con precio'!F493="","",'con precio'!F493)</f>
        <v/>
      </c>
      <c r="E494" s="0" t="str">
        <f aca="false">IF('con precio'!B493="","",'con precio'!B493)</f>
        <v>Palma Verde</v>
      </c>
      <c r="F494" s="1" t="s">
        <v>6370</v>
      </c>
      <c r="G494" s="0" t="n">
        <v>300</v>
      </c>
      <c r="H494" s="0" t="str">
        <f aca="false">IF('con precio'!D493="Flete","FLE",IF('con precio'!D493="Normal","NOR",IF('con precio'!D493="RRPP","RRP",IF('con precio'!D493="FB Ads","FBA",IF('con precio'!D493="Google Ads","GOA",IF('con precio'!D493="Combo","COM",IF('con precio'!D493="Market Place","MKP", "OTR")))))))</f>
        <v>NOR</v>
      </c>
      <c r="I494" s="0" t="str">
        <f aca="false">LEFT('con precio'!M493,10)</f>
        <v>-17.759658</v>
      </c>
      <c r="J494" s="122" t="str">
        <f aca="false">RIGHT('con precio'!M493,10)</f>
        <v>-63.093937</v>
      </c>
      <c r="K494" s="0" t="s">
        <v>7429</v>
      </c>
      <c r="L494" s="175" t="n">
        <f aca="false">'con precio'!A493+'con precio'!K493</f>
        <v>44093.5576388889</v>
      </c>
      <c r="N494" s="174"/>
      <c r="O494" s="167"/>
    </row>
    <row r="495" customFormat="false" ht="13.8" hidden="false" customHeight="false" outlineLevel="0" collapsed="false">
      <c r="A495" s="0" t="n">
        <f aca="false">+A494+1</f>
        <v>494</v>
      </c>
      <c r="B495" s="0" t="str">
        <f aca="false">IF(LEN('con precio'!E494)=8,'con precio'!E494,IF(LEN('con precio'!E494)&gt;=17,LEFT('con precio'!E494,8),""))</f>
        <v/>
      </c>
      <c r="C495" s="122" t="str">
        <f aca="false">IF(LEN('con precio'!E494)&gt;=17,RIGHT('con precio'!E494,8),"")</f>
        <v/>
      </c>
      <c r="D495" s="0" t="str">
        <f aca="false">IF('con precio'!F494="","",'con precio'!F494)</f>
        <v>Condominio Asaí</v>
      </c>
      <c r="E495" s="0" t="str">
        <f aca="false">IF('con precio'!B494="","",'con precio'!B494)</f>
        <v>Condominio Asaí</v>
      </c>
      <c r="F495" s="1" t="s">
        <v>6500</v>
      </c>
      <c r="G495" s="0" t="n">
        <v>300</v>
      </c>
      <c r="H495" s="0" t="str">
        <f aca="false">IF('con precio'!D494="Flete","FLE",IF('con precio'!D494="Normal","NOR",IF('con precio'!D494="RRPP","RRP",IF('con precio'!D494="FB Ads","FBA",IF('con precio'!D494="Google Ads","GOA",IF('con precio'!D494="Combo","COM",IF('con precio'!D494="Market Place","MKP", "OTR")))))))</f>
        <v>NOR</v>
      </c>
      <c r="I495" s="0" t="str">
        <f aca="false">LEFT('con precio'!M494,10)</f>
        <v>-17.850000</v>
      </c>
      <c r="J495" s="122" t="str">
        <f aca="false">RIGHT('con precio'!M494,10)</f>
        <v>-63.258386</v>
      </c>
      <c r="K495" s="0" t="s">
        <v>7429</v>
      </c>
      <c r="L495" s="175" t="n">
        <f aca="false">'con precio'!A494+'con precio'!K494</f>
        <v>44093.6583333333</v>
      </c>
      <c r="N495" s="174"/>
      <c r="O495" s="167"/>
    </row>
    <row r="496" customFormat="false" ht="13.8" hidden="false" customHeight="false" outlineLevel="0" collapsed="false">
      <c r="A496" s="0" t="n">
        <f aca="false">+A495+1</f>
        <v>495</v>
      </c>
      <c r="B496" s="0" t="str">
        <f aca="false">IF(LEN('con precio'!E495)=8,'con precio'!E495,IF(LEN('con precio'!E495)&gt;=17,LEFT('con precio'!E495,8),""))</f>
        <v/>
      </c>
      <c r="C496" s="122" t="str">
        <f aca="false">IF(LEN('con precio'!E495)&gt;=17,RIGHT('con precio'!E495,8),"")</f>
        <v/>
      </c>
      <c r="D496" s="0" t="str">
        <f aca="false">IF('con precio'!F495="","",'con precio'!F495)</f>
        <v>Condominio Asaí</v>
      </c>
      <c r="E496" s="0" t="str">
        <f aca="false">IF('con precio'!B495="","",'con precio'!B495)</f>
        <v>Condominio Asaí</v>
      </c>
      <c r="F496" s="1" t="s">
        <v>6501</v>
      </c>
      <c r="G496" s="0" t="n">
        <v>300</v>
      </c>
      <c r="H496" s="0" t="str">
        <f aca="false">IF('con precio'!D495="Flete","FLE",IF('con precio'!D495="Normal","NOR",IF('con precio'!D495="RRPP","RRP",IF('con precio'!D495="FB Ads","FBA",IF('con precio'!D495="Google Ads","GOA",IF('con precio'!D495="Combo","COM",IF('con precio'!D495="Market Place","MKP", "OTR")))))))</f>
        <v>NOR</v>
      </c>
      <c r="I496" s="0" t="str">
        <f aca="false">LEFT('con precio'!M495,10)</f>
        <v>-17.850632</v>
      </c>
      <c r="J496" s="122" t="str">
        <f aca="false">RIGHT('con precio'!M495,10)</f>
        <v>-63.258040</v>
      </c>
      <c r="K496" s="0" t="s">
        <v>7429</v>
      </c>
      <c r="L496" s="175" t="n">
        <f aca="false">'con precio'!A495+'con precio'!K495</f>
        <v>44093.6888888889</v>
      </c>
      <c r="N496" s="174"/>
      <c r="O496" s="167"/>
    </row>
    <row r="497" customFormat="false" ht="13.8" hidden="false" customHeight="false" outlineLevel="0" collapsed="false">
      <c r="A497" s="0" t="n">
        <f aca="false">+A496+1</f>
        <v>496</v>
      </c>
      <c r="B497" s="0" t="str">
        <f aca="false">IF(LEN('con precio'!E496)=8,'con precio'!E496,IF(LEN('con precio'!E496)&gt;=17,LEFT('con precio'!E496,8),""))</f>
        <v/>
      </c>
      <c r="C497" s="122" t="str">
        <f aca="false">IF(LEN('con precio'!E496)&gt;=17,RIGHT('con precio'!E496,8),"")</f>
        <v/>
      </c>
      <c r="D497" s="0" t="str">
        <f aca="false">IF('con precio'!F496="","",'con precio'!F496)</f>
        <v/>
      </c>
      <c r="E497" s="0" t="str">
        <f aca="false">IF('con precio'!B496="","",'con precio'!B496)</f>
        <v>Avenida Moscú</v>
      </c>
      <c r="F497" s="1" t="s">
        <v>6502</v>
      </c>
      <c r="G497" s="0" t="n">
        <v>300</v>
      </c>
      <c r="H497" s="0" t="str">
        <f aca="false">IF('con precio'!D496="Flete","FLE",IF('con precio'!D496="Normal","NOR",IF('con precio'!D496="RRPP","RRP",IF('con precio'!D496="FB Ads","FBA",IF('con precio'!D496="Google Ads","GOA",IF('con precio'!D496="Combo","COM",IF('con precio'!D496="Market Place","MKP", "OTR")))))))</f>
        <v>NOR</v>
      </c>
      <c r="I497" s="0" t="str">
        <f aca="false">LEFT('con precio'!M496,10)</f>
        <v>-17.838228</v>
      </c>
      <c r="J497" s="122" t="str">
        <f aca="false">RIGHT('con precio'!M496,10)</f>
        <v>-63.211622</v>
      </c>
      <c r="K497" s="0" t="s">
        <v>7429</v>
      </c>
      <c r="L497" s="175" t="n">
        <f aca="false">'con precio'!A496+'con precio'!K496</f>
        <v>44093.81875</v>
      </c>
      <c r="N497" s="174"/>
      <c r="O497" s="167"/>
    </row>
    <row r="498" customFormat="false" ht="13.8" hidden="false" customHeight="false" outlineLevel="0" collapsed="false">
      <c r="A498" s="0" t="n">
        <f aca="false">+A497+1</f>
        <v>497</v>
      </c>
      <c r="B498" s="0" t="str">
        <f aca="false">IF(LEN('con precio'!E497)=8,'con precio'!E497,IF(LEN('con precio'!E497)&gt;=17,LEFT('con precio'!E497,8),""))</f>
        <v/>
      </c>
      <c r="C498" s="122" t="str">
        <f aca="false">IF(LEN('con precio'!E497)&gt;=17,RIGHT('con precio'!E497,8),"")</f>
        <v/>
      </c>
      <c r="D498" s="0" t="str">
        <f aca="false">IF('con precio'!F497="","",'con precio'!F497)</f>
        <v/>
      </c>
      <c r="E498" s="0" t="str">
        <f aca="false">IF('con precio'!B497="","",'con precio'!B497)</f>
        <v>Cupesí de los Reyes</v>
      </c>
      <c r="F498" s="1" t="s">
        <v>6503</v>
      </c>
      <c r="G498" s="0" t="n">
        <v>350</v>
      </c>
      <c r="H498" s="0" t="str">
        <f aca="false">IF('con precio'!D497="Flete","FLE",IF('con precio'!D497="Normal","NOR",IF('con precio'!D497="RRPP","RRP",IF('con precio'!D497="FB Ads","FBA",IF('con precio'!D497="Google Ads","GOA",IF('con precio'!D497="Combo","COM",IF('con precio'!D497="Market Place","MKP", "OTR")))))))</f>
        <v>NOR</v>
      </c>
      <c r="I498" s="0" t="str">
        <f aca="false">LEFT('con precio'!M497,10)</f>
        <v>-17.821901</v>
      </c>
      <c r="J498" s="122" t="str">
        <f aca="false">RIGHT('con precio'!M497,10)</f>
        <v>-63.108117</v>
      </c>
      <c r="K498" s="0" t="s">
        <v>7429</v>
      </c>
      <c r="L498" s="175" t="n">
        <f aca="false">'con precio'!A497+'con precio'!K497</f>
        <v>44093.8680555556</v>
      </c>
      <c r="N498" s="174"/>
      <c r="O498" s="167"/>
    </row>
    <row r="499" customFormat="false" ht="13.8" hidden="false" customHeight="false" outlineLevel="0" collapsed="false">
      <c r="A499" s="0" t="n">
        <f aca="false">+A498+1</f>
        <v>498</v>
      </c>
      <c r="B499" s="0" t="str">
        <f aca="false">IF(LEN('con precio'!E498)=8,'con precio'!E498,IF(LEN('con precio'!E498)&gt;=17,LEFT('con precio'!E498,8),""))</f>
        <v/>
      </c>
      <c r="C499" s="122" t="str">
        <f aca="false">IF(LEN('con precio'!E498)&gt;=17,RIGHT('con precio'!E498,8),"")</f>
        <v/>
      </c>
      <c r="D499" s="0" t="str">
        <f aca="false">IF('con precio'!F498="","",'con precio'!F498)</f>
        <v/>
      </c>
      <c r="E499" s="0" t="str">
        <f aca="false">IF('con precio'!B498="","",'con precio'!B498)</f>
        <v>Pampa de la Isla</v>
      </c>
      <c r="F499" s="1" t="s">
        <v>6504</v>
      </c>
      <c r="G499" s="0" t="n">
        <v>300</v>
      </c>
      <c r="H499" s="0" t="str">
        <f aca="false">IF('con precio'!D498="Flete","FLE",IF('con precio'!D498="Normal","NOR",IF('con precio'!D498="RRPP","RRP",IF('con precio'!D498="FB Ads","FBA",IF('con precio'!D498="Google Ads","GOA",IF('con precio'!D498="Combo","COM",IF('con precio'!D498="Market Place","MKP", "OTR")))))))</f>
        <v>NOR</v>
      </c>
      <c r="I499" s="0" t="str">
        <f aca="false">LEFT('con precio'!M498,10)</f>
        <v>-17.754764</v>
      </c>
      <c r="J499" s="122" t="str">
        <f aca="false">RIGHT('con precio'!M498,10)</f>
        <v>-63.105470</v>
      </c>
      <c r="K499" s="0" t="s">
        <v>7429</v>
      </c>
      <c r="L499" s="175" t="n">
        <f aca="false">'con precio'!A498+'con precio'!K498</f>
        <v>44093.9222222222</v>
      </c>
      <c r="N499" s="174"/>
      <c r="O499" s="167"/>
    </row>
    <row r="500" customFormat="false" ht="13.8" hidden="false" customHeight="false" outlineLevel="0" collapsed="false">
      <c r="A500" s="0" t="n">
        <f aca="false">+A499+1</f>
        <v>499</v>
      </c>
      <c r="B500" s="0" t="str">
        <f aca="false">IF(LEN('con precio'!E499)=8,'con precio'!E499,IF(LEN('con precio'!E499)&gt;=17,LEFT('con precio'!E499,8),""))</f>
        <v>69135058</v>
      </c>
      <c r="C500" s="122" t="str">
        <f aca="false">IF(LEN('con precio'!E499)&gt;=17,RIGHT('con precio'!E499,8),"")</f>
        <v/>
      </c>
      <c r="D500" s="0" t="str">
        <f aca="false">IF('con precio'!F499="","",'con precio'!F499)</f>
        <v>Briyith Yubanure Velasco</v>
      </c>
      <c r="E500" s="0" t="str">
        <f aca="false">IF('con precio'!B499="","",'con precio'!B499)</f>
        <v>Briyith Yubanure Velasco / Pamapa de la Isla</v>
      </c>
      <c r="F500" s="1" t="s">
        <v>6505</v>
      </c>
      <c r="G500" s="0" t="n">
        <v>330</v>
      </c>
      <c r="H500" s="0" t="str">
        <f aca="false">IF('con precio'!D499="Flete","FLE",IF('con precio'!D499="Normal","NOR",IF('con precio'!D499="RRPP","RRP",IF('con precio'!D499="FB Ads","FBA",IF('con precio'!D499="Google Ads","GOA",IF('con precio'!D499="Combo","COM",IF('con precio'!D499="Market Place","MKP", "OTR")))))))</f>
        <v>GOA</v>
      </c>
      <c r="I500" s="0" t="str">
        <f aca="false">LEFT('con precio'!M499,10)</f>
        <v>-17.754690</v>
      </c>
      <c r="J500" s="122" t="str">
        <f aca="false">RIGHT('con precio'!M499,10)</f>
        <v>-63.085838</v>
      </c>
      <c r="K500" s="0" t="s">
        <v>7429</v>
      </c>
      <c r="L500" s="175" t="n">
        <f aca="false">'con precio'!A499+'con precio'!K499</f>
        <v>44095.5583333333</v>
      </c>
      <c r="N500" s="174"/>
      <c r="O500" s="167"/>
    </row>
    <row r="501" customFormat="false" ht="13.8" hidden="false" customHeight="false" outlineLevel="0" collapsed="false">
      <c r="A501" s="0" t="n">
        <f aca="false">+A500+1</f>
        <v>500</v>
      </c>
      <c r="B501" s="0" t="str">
        <f aca="false">IF(LEN('con precio'!E500)=8,'con precio'!E500,IF(LEN('con precio'!E500)&gt;=17,LEFT('con precio'!E500,8),""))</f>
        <v/>
      </c>
      <c r="C501" s="122" t="str">
        <f aca="false">IF(LEN('con precio'!E500)&gt;=17,RIGHT('con precio'!E500,8),"")</f>
        <v/>
      </c>
      <c r="D501" s="0" t="str">
        <f aca="false">IF('con precio'!F500="","",'con precio'!F500)</f>
        <v/>
      </c>
      <c r="E501" s="0" t="str">
        <f aca="false">IF('con precio'!B500="","",'con precio'!B500)</f>
        <v>Barrio El Carmen</v>
      </c>
      <c r="F501" s="1" t="s">
        <v>6506</v>
      </c>
      <c r="G501" s="0" t="n">
        <v>400</v>
      </c>
      <c r="H501" s="0" t="str">
        <f aca="false">IF('con precio'!D500="Flete","FLE",IF('con precio'!D500="Normal","NOR",IF('con precio'!D500="RRPP","RRP",IF('con precio'!D500="FB Ads","FBA",IF('con precio'!D500="Google Ads","GOA",IF('con precio'!D500="Combo","COM",IF('con precio'!D500="Market Place","MKP", "OTR")))))))</f>
        <v>NOR</v>
      </c>
      <c r="I501" s="0" t="str">
        <f aca="false">LEFT('con precio'!M500,10)</f>
        <v>-17.849706</v>
      </c>
      <c r="J501" s="122" t="str">
        <f aca="false">RIGHT('con precio'!M500,10)</f>
        <v>-63.247887</v>
      </c>
      <c r="K501" s="0" t="s">
        <v>7429</v>
      </c>
      <c r="L501" s="175" t="n">
        <f aca="false">'con precio'!A500+'con precio'!K500</f>
        <v>44095.3583333333</v>
      </c>
      <c r="N501" s="174"/>
      <c r="O501" s="167"/>
    </row>
    <row r="502" customFormat="false" ht="13.8" hidden="false" customHeight="false" outlineLevel="0" collapsed="false">
      <c r="A502" s="0" t="n">
        <f aca="false">+A501+1</f>
        <v>501</v>
      </c>
      <c r="B502" s="0" t="str">
        <f aca="false">IF(LEN('con precio'!E501)=8,'con precio'!E501,IF(LEN('con precio'!E501)&gt;=17,LEFT('con precio'!E501,8),""))</f>
        <v/>
      </c>
      <c r="C502" s="122" t="str">
        <f aca="false">IF(LEN('con precio'!E501)&gt;=17,RIGHT('con precio'!E501,8),"")</f>
        <v/>
      </c>
      <c r="D502" s="0" t="str">
        <f aca="false">IF('con precio'!F501="","",'con precio'!F501)</f>
        <v/>
      </c>
      <c r="E502" s="0" t="str">
        <f aca="false">IF('con precio'!B501="","",'con precio'!B501)</f>
        <v>Mutualista y 3er Anillo Interno</v>
      </c>
      <c r="F502" s="1" t="s">
        <v>6507</v>
      </c>
      <c r="G502" s="0" t="n">
        <v>450</v>
      </c>
      <c r="H502" s="0" t="str">
        <f aca="false">IF('con precio'!D501="Flete","FLE",IF('con precio'!D501="Normal","NOR",IF('con precio'!D501="RRPP","RRP",IF('con precio'!D501="FB Ads","FBA",IF('con precio'!D501="Google Ads","GOA",IF('con precio'!D501="Combo","COM",IF('con precio'!D501="Market Place","MKP", "OTR")))))))</f>
        <v>NOR</v>
      </c>
      <c r="I502" s="0" t="str">
        <f aca="false">LEFT('con precio'!M501,10)</f>
        <v>-17.765724</v>
      </c>
      <c r="J502" s="122" t="str">
        <f aca="false">RIGHT('con precio'!M501,10)</f>
        <v>-63.159727</v>
      </c>
      <c r="K502" s="0" t="s">
        <v>7429</v>
      </c>
      <c r="L502" s="175" t="n">
        <f aca="false">'con precio'!A501+'con precio'!K501</f>
        <v>44095.49375</v>
      </c>
      <c r="N502" s="174"/>
      <c r="O502" s="167"/>
    </row>
    <row r="503" customFormat="false" ht="13.8" hidden="false" customHeight="false" outlineLevel="0" collapsed="false">
      <c r="A503" s="0" t="n">
        <f aca="false">+A502+1</f>
        <v>502</v>
      </c>
      <c r="B503" s="0" t="str">
        <f aca="false">IF(LEN('con precio'!E502)=8,'con precio'!E502,IF(LEN('con precio'!E502)&gt;=17,LEFT('con precio'!E502,8),""))</f>
        <v/>
      </c>
      <c r="C503" s="122" t="str">
        <f aca="false">IF(LEN('con precio'!E502)&gt;=17,RIGHT('con precio'!E502,8),"")</f>
        <v/>
      </c>
      <c r="D503" s="0" t="str">
        <f aca="false">IF('con precio'!F502="","",'con precio'!F502)</f>
        <v/>
      </c>
      <c r="E503" s="0" t="str">
        <f aca="false">IF('con precio'!B502="","",'con precio'!B502)</f>
        <v>NitroAir Bolivia. Doble Vía La Guardia Km 8</v>
      </c>
      <c r="F503" s="1" t="s">
        <v>6508</v>
      </c>
      <c r="G503" s="0" t="n">
        <v>600</v>
      </c>
      <c r="H503" s="0" t="str">
        <f aca="false">IF('con precio'!D502="Flete","FLE",IF('con precio'!D502="Normal","NOR",IF('con precio'!D502="RRPP","RRP",IF('con precio'!D502="FB Ads","FBA",IF('con precio'!D502="Google Ads","GOA",IF('con precio'!D502="Combo","COM",IF('con precio'!D502="Market Place","MKP", "OTR")))))))</f>
        <v>NOR</v>
      </c>
      <c r="I503" s="0" t="str">
        <f aca="false">LEFT('con precio'!M502,10)</f>
        <v>-17.838349</v>
      </c>
      <c r="J503" s="122" t="str">
        <f aca="false">RIGHT('con precio'!M502,10)</f>
        <v>-63.237945</v>
      </c>
      <c r="K503" s="0" t="s">
        <v>7429</v>
      </c>
      <c r="L503" s="175" t="n">
        <f aca="false">'con precio'!A502+'con precio'!K502</f>
        <v>44095.625</v>
      </c>
      <c r="N503" s="174"/>
      <c r="O503" s="167"/>
    </row>
    <row r="504" customFormat="false" ht="13.8" hidden="false" customHeight="false" outlineLevel="0" collapsed="false">
      <c r="A504" s="0" t="n">
        <f aca="false">+A503+1</f>
        <v>503</v>
      </c>
      <c r="B504" s="0" t="str">
        <f aca="false">IF(LEN('con precio'!E503)=8,'con precio'!E503,IF(LEN('con precio'!E503)&gt;=17,LEFT('con precio'!E503,8),""))</f>
        <v>76612459</v>
      </c>
      <c r="C504" s="122" t="str">
        <f aca="false">IF(LEN('con precio'!E503)&gt;=17,RIGHT('con precio'!E503,8),"")</f>
        <v/>
      </c>
      <c r="D504" s="0" t="str">
        <f aca="false">IF('con precio'!F503="","",'con precio'!F503)</f>
        <v>Elizabeth</v>
      </c>
      <c r="E504" s="0" t="str">
        <f aca="false">IF('con precio'!B503="","",'con precio'!B503)</f>
        <v>Elizabeth</v>
      </c>
      <c r="F504" s="1" t="s">
        <v>6509</v>
      </c>
      <c r="G504" s="0" t="n">
        <v>380</v>
      </c>
      <c r="H504" s="0" t="str">
        <f aca="false">IF('con precio'!D503="Flete","FLE",IF('con precio'!D503="Normal","NOR",IF('con precio'!D503="RRPP","RRP",IF('con precio'!D503="FB Ads","FBA",IF('con precio'!D503="Google Ads","GOA",IF('con precio'!D503="Combo","COM",IF('con precio'!D503="Market Place","MKP", "OTR")))))))</f>
        <v>GOA</v>
      </c>
      <c r="I504" s="0" t="str">
        <f aca="false">LEFT('con precio'!M503,10)</f>
        <v>-17.846287</v>
      </c>
      <c r="J504" s="122" t="str">
        <f aca="false">RIGHT('con precio'!M503,10)</f>
        <v>-63.090168</v>
      </c>
      <c r="K504" s="0" t="s">
        <v>7429</v>
      </c>
      <c r="L504" s="175" t="n">
        <f aca="false">'con precio'!A503+'con precio'!K503</f>
        <v>44096.3597222222</v>
      </c>
      <c r="N504" s="174"/>
      <c r="O504" s="167"/>
    </row>
    <row r="505" customFormat="false" ht="13.8" hidden="false" customHeight="false" outlineLevel="0" collapsed="false">
      <c r="A505" s="0" t="n">
        <f aca="false">+A504+1</f>
        <v>504</v>
      </c>
      <c r="B505" s="0" t="str">
        <f aca="false">IF(LEN('con precio'!E504)=8,'con precio'!E504,IF(LEN('con precio'!E504)&gt;=17,LEFT('con precio'!E504,8),""))</f>
        <v>70036193</v>
      </c>
      <c r="C505" s="122" t="str">
        <f aca="false">IF(LEN('con precio'!E504)&gt;=17,RIGHT('con precio'!E504,8),"")</f>
        <v/>
      </c>
      <c r="D505" s="0" t="str">
        <f aca="false">IF('con precio'!F504="","",'con precio'!F504)</f>
        <v>Bismark</v>
      </c>
      <c r="E505" s="0" t="str">
        <f aca="false">IF('con precio'!B504="","",'con precio'!B504)</f>
        <v>Bismark / Pampa de la Isla</v>
      </c>
      <c r="F505" s="1" t="s">
        <v>6510</v>
      </c>
      <c r="G505" s="0" t="n">
        <v>340</v>
      </c>
      <c r="H505" s="0" t="str">
        <f aca="false">IF('con precio'!D504="Flete","FLE",IF('con precio'!D504="Normal","NOR",IF('con precio'!D504="RRPP","RRP",IF('con precio'!D504="FB Ads","FBA",IF('con precio'!D504="Google Ads","GOA",IF('con precio'!D504="Combo","COM",IF('con precio'!D504="Market Place","MKP", "OTR")))))))</f>
        <v>GOA</v>
      </c>
      <c r="I505" s="0" t="str">
        <f aca="false">LEFT('con precio'!M504,10)</f>
        <v>-17.755967</v>
      </c>
      <c r="J505" s="122" t="str">
        <f aca="false">RIGHT('con precio'!M504,10)</f>
        <v>-63.073100</v>
      </c>
      <c r="K505" s="0" t="s">
        <v>7429</v>
      </c>
      <c r="L505" s="175" t="n">
        <f aca="false">'con precio'!A504+'con precio'!K504</f>
        <v>44096.5277777778</v>
      </c>
      <c r="N505" s="174"/>
      <c r="O505" s="167"/>
    </row>
    <row r="506" customFormat="false" ht="13.8" hidden="false" customHeight="false" outlineLevel="0" collapsed="false">
      <c r="A506" s="0" t="n">
        <f aca="false">+A505+1</f>
        <v>505</v>
      </c>
      <c r="B506" s="0" t="str">
        <f aca="false">IF(LEN('con precio'!E505)=8,'con precio'!E505,IF(LEN('con precio'!E505)&gt;=17,LEFT('con precio'!E505,8),""))</f>
        <v/>
      </c>
      <c r="C506" s="122" t="str">
        <f aca="false">IF(LEN('con precio'!E505)&gt;=17,RIGHT('con precio'!E505,8),"")</f>
        <v/>
      </c>
      <c r="D506" s="0" t="str">
        <f aca="false">IF('con precio'!F505="","",'con precio'!F505)</f>
        <v/>
      </c>
      <c r="E506" s="0" t="str">
        <f aca="false">IF('con precio'!B505="","",'con precio'!B505)</f>
        <v>Doble Vía La Guardia Km 9</v>
      </c>
      <c r="F506" s="1" t="s">
        <v>6511</v>
      </c>
      <c r="G506" s="0" t="n">
        <v>350</v>
      </c>
      <c r="H506" s="0" t="str">
        <f aca="false">IF('con precio'!D505="Flete","FLE",IF('con precio'!D505="Normal","NOR",IF('con precio'!D505="RRPP","RRP",IF('con precio'!D505="FB Ads","FBA",IF('con precio'!D505="Google Ads","GOA",IF('con precio'!D505="Combo","COM",IF('con precio'!D505="Market Place","MKP", "OTR")))))))</f>
        <v>NOR</v>
      </c>
      <c r="I506" s="0" t="str">
        <f aca="false">LEFT('con precio'!M505,10)</f>
        <v>-17.848848</v>
      </c>
      <c r="J506" s="122" t="str">
        <f aca="false">RIGHT('con precio'!M505,10)</f>
        <v>-63.248830</v>
      </c>
      <c r="K506" s="0" t="s">
        <v>7429</v>
      </c>
      <c r="L506" s="175" t="n">
        <f aca="false">'con precio'!A505+'con precio'!K505</f>
        <v>44096.4395833333</v>
      </c>
      <c r="N506" s="174"/>
      <c r="O506" s="167"/>
    </row>
    <row r="507" customFormat="false" ht="13.8" hidden="false" customHeight="false" outlineLevel="0" collapsed="false">
      <c r="A507" s="0" t="n">
        <f aca="false">+A506+1</f>
        <v>506</v>
      </c>
      <c r="B507" s="0" t="str">
        <f aca="false">IF(LEN('con precio'!E506)=8,'con precio'!E506,IF(LEN('con precio'!E506)&gt;=17,LEFT('con precio'!E506,8),""))</f>
        <v/>
      </c>
      <c r="C507" s="122" t="str">
        <f aca="false">IF(LEN('con precio'!E506)&gt;=17,RIGHT('con precio'!E506,8),"")</f>
        <v/>
      </c>
      <c r="D507" s="0" t="str">
        <f aca="false">IF('con precio'!F506="","",'con precio'!F506)</f>
        <v/>
      </c>
      <c r="E507" s="0" t="str">
        <f aca="false">IF('con precio'!B506="","",'con precio'!B506)</f>
        <v>Avenida Moscú</v>
      </c>
      <c r="F507" s="1" t="s">
        <v>6512</v>
      </c>
      <c r="G507" s="0" t="n">
        <v>300</v>
      </c>
      <c r="H507" s="0" t="str">
        <f aca="false">IF('con precio'!D506="Flete","FLE",IF('con precio'!D506="Normal","NOR",IF('con precio'!D506="RRPP","RRP",IF('con precio'!D506="FB Ads","FBA",IF('con precio'!D506="Google Ads","GOA",IF('con precio'!D506="Combo","COM",IF('con precio'!D506="Market Place","MKP", "OTR")))))))</f>
        <v>FLE</v>
      </c>
      <c r="I507" s="0" t="str">
        <f aca="false">LEFT('con precio'!M506,10)</f>
        <v>-17.854032</v>
      </c>
      <c r="J507" s="122" t="str">
        <f aca="false">RIGHT('con precio'!M506,10)</f>
        <v>-63.217627</v>
      </c>
      <c r="K507" s="0" t="s">
        <v>7429</v>
      </c>
      <c r="L507" s="175" t="n">
        <f aca="false">'con precio'!A506+'con precio'!K506</f>
        <v>44097.4645833333</v>
      </c>
      <c r="N507" s="174"/>
      <c r="O507" s="167"/>
    </row>
    <row r="508" customFormat="false" ht="13.8" hidden="false" customHeight="false" outlineLevel="0" collapsed="false">
      <c r="A508" s="0" t="n">
        <f aca="false">+A507+1</f>
        <v>507</v>
      </c>
      <c r="B508" s="0" t="str">
        <f aca="false">IF(LEN('con precio'!E507)=8,'con precio'!E507,IF(LEN('con precio'!E507)&gt;=17,LEFT('con precio'!E507,8),""))</f>
        <v>76848816</v>
      </c>
      <c r="C508" s="122" t="str">
        <f aca="false">IF(LEN('con precio'!E507)&gt;=17,RIGHT('con precio'!E507,8),"")</f>
        <v/>
      </c>
      <c r="D508" s="0" t="str">
        <f aca="false">IF('con precio'!F507="","",'con precio'!F507)</f>
        <v>David Quiroz</v>
      </c>
      <c r="E508" s="0" t="str">
        <f aca="false">IF('con precio'!B507="","",'con precio'!B507)</f>
        <v>David Quiroz / Seminario Berea</v>
      </c>
      <c r="F508" s="1" t="s">
        <v>6513</v>
      </c>
      <c r="G508" s="0" t="n">
        <v>420</v>
      </c>
      <c r="H508" s="0" t="str">
        <f aca="false">IF('con precio'!D507="Flete","FLE",IF('con precio'!D507="Normal","NOR",IF('con precio'!D507="RRPP","RRP",IF('con precio'!D507="FB Ads","FBA",IF('con precio'!D507="Google Ads","GOA",IF('con precio'!D507="Combo","COM",IF('con precio'!D507="Market Place","MKP", "OTR")))))))</f>
        <v>GOA</v>
      </c>
      <c r="I508" s="0" t="str">
        <f aca="false">LEFT('con precio'!M507,10)</f>
        <v>-17.838149</v>
      </c>
      <c r="J508" s="122" t="str">
        <f aca="false">RIGHT('con precio'!M507,10)</f>
        <v>-63.231012</v>
      </c>
      <c r="K508" s="0" t="s">
        <v>7429</v>
      </c>
      <c r="L508" s="175" t="n">
        <f aca="false">'con precio'!A507+'con precio'!K507</f>
        <v>44097.5243055556</v>
      </c>
      <c r="N508" s="174"/>
      <c r="O508" s="167"/>
    </row>
    <row r="509" customFormat="false" ht="13.8" hidden="false" customHeight="false" outlineLevel="0" collapsed="false">
      <c r="A509" s="0" t="n">
        <f aca="false">+A508+1</f>
        <v>508</v>
      </c>
      <c r="B509" s="0" t="str">
        <f aca="false">IF(LEN('con precio'!E508)=8,'con precio'!E508,IF(LEN('con precio'!E508)&gt;=17,LEFT('con precio'!E508,8),""))</f>
        <v/>
      </c>
      <c r="C509" s="122" t="str">
        <f aca="false">IF(LEN('con precio'!E508)&gt;=17,RIGHT('con precio'!E508,8),"")</f>
        <v/>
      </c>
      <c r="D509" s="0" t="str">
        <f aca="false">IF('con precio'!F508="","",'con precio'!F508)</f>
        <v/>
      </c>
      <c r="E509" s="0" t="str">
        <f aca="false">IF('con precio'!B508="","",'con precio'!B508)</f>
        <v>Av. Moscú / Barrio El Carmen </v>
      </c>
      <c r="F509" s="1" t="s">
        <v>6226</v>
      </c>
      <c r="G509" s="0" t="n">
        <v>350</v>
      </c>
      <c r="H509" s="0" t="str">
        <f aca="false">IF('con precio'!D508="Flete","FLE",IF('con precio'!D508="Normal","NOR",IF('con precio'!D508="RRPP","RRP",IF('con precio'!D508="FB Ads","FBA",IF('con precio'!D508="Google Ads","GOA",IF('con precio'!D508="Combo","COM",IF('con precio'!D508="Market Place","MKP", "OTR")))))))</f>
        <v>NOR</v>
      </c>
      <c r="I509" s="0" t="str">
        <f aca="false">LEFT('con precio'!M508,10)</f>
        <v>-17.844550</v>
      </c>
      <c r="J509" s="122" t="str">
        <f aca="false">RIGHT('con precio'!M508,10)</f>
        <v>-63.215417</v>
      </c>
      <c r="K509" s="0" t="s">
        <v>7429</v>
      </c>
      <c r="L509" s="175" t="n">
        <f aca="false">'con precio'!A508+'con precio'!K508</f>
        <v>44097.725</v>
      </c>
      <c r="N509" s="174"/>
      <c r="O509" s="167"/>
    </row>
    <row r="510" customFormat="false" ht="13.8" hidden="false" customHeight="false" outlineLevel="0" collapsed="false">
      <c r="A510" s="0" t="n">
        <f aca="false">+A509+1</f>
        <v>509</v>
      </c>
      <c r="B510" s="0" t="str">
        <f aca="false">IF(LEN('con precio'!E509)=8,'con precio'!E509,IF(LEN('con precio'!E509)&gt;=17,LEFT('con precio'!E509,8),""))</f>
        <v/>
      </c>
      <c r="C510" s="122" t="str">
        <f aca="false">IF(LEN('con precio'!E509)&gt;=17,RIGHT('con precio'!E509,8),"")</f>
        <v/>
      </c>
      <c r="D510" s="0" t="str">
        <f aca="false">IF('con precio'!F509="","",'con precio'!F509)</f>
        <v/>
      </c>
      <c r="E510" s="0" t="str">
        <f aca="false">IF('con precio'!B509="","",'con precio'!B509)</f>
        <v>Barrio El Buen Samaritano / Villa 1ro de Mayo</v>
      </c>
      <c r="F510" s="1" t="s">
        <v>6514</v>
      </c>
      <c r="G510" s="0" t="n">
        <v>300</v>
      </c>
      <c r="H510" s="0" t="str">
        <f aca="false">IF('con precio'!D509="Flete","FLE",IF('con precio'!D509="Normal","NOR",IF('con precio'!D509="RRPP","RRP",IF('con precio'!D509="FB Ads","FBA",IF('con precio'!D509="Google Ads","GOA",IF('con precio'!D509="Combo","COM",IF('con precio'!D509="Market Place","MKP", "OTR")))))))</f>
        <v>FLE</v>
      </c>
      <c r="I510" s="0" t="str">
        <f aca="false">LEFT('con precio'!M509,10)</f>
        <v>-17.796631</v>
      </c>
      <c r="J510" s="122" t="str">
        <f aca="false">RIGHT('con precio'!M509,10)</f>
        <v>-63.098503</v>
      </c>
      <c r="K510" s="0" t="s">
        <v>7429</v>
      </c>
      <c r="L510" s="175" t="n">
        <f aca="false">'con precio'!A509+'con precio'!K509</f>
        <v>44098.4152777778</v>
      </c>
      <c r="N510" s="174"/>
      <c r="O510" s="167"/>
    </row>
    <row r="511" customFormat="false" ht="13.8" hidden="false" customHeight="false" outlineLevel="0" collapsed="false">
      <c r="A511" s="0" t="n">
        <f aca="false">+A510+1</f>
        <v>510</v>
      </c>
      <c r="B511" s="0" t="str">
        <f aca="false">IF(LEN('con precio'!E510)=8,'con precio'!E510,IF(LEN('con precio'!E510)&gt;=17,LEFT('con precio'!E510,8),""))</f>
        <v>76617907</v>
      </c>
      <c r="C511" s="122" t="str">
        <f aca="false">IF(LEN('con precio'!E510)&gt;=17,RIGHT('con precio'!E510,8),"")</f>
        <v/>
      </c>
      <c r="D511" s="0" t="str">
        <f aca="false">IF('con precio'!F510="","",'con precio'!F510)</f>
        <v>Ana Miranda</v>
      </c>
      <c r="E511" s="0" t="str">
        <f aca="false">IF('con precio'!B510="","",'con precio'!B510)</f>
        <v>Ana Miranda / Clara Cuta</v>
      </c>
      <c r="F511" s="1" t="s">
        <v>6515</v>
      </c>
      <c r="G511" s="0" t="n">
        <v>300</v>
      </c>
      <c r="H511" s="0" t="str">
        <f aca="false">IF('con precio'!D510="Flete","FLE",IF('con precio'!D510="Normal","NOR",IF('con precio'!D510="RRPP","RRP",IF('con precio'!D510="FB Ads","FBA",IF('con precio'!D510="Google Ads","GOA",IF('con precio'!D510="Combo","COM",IF('con precio'!D510="Market Place","MKP", "OTR")))))))</f>
        <v>GOA</v>
      </c>
      <c r="I511" s="0" t="str">
        <f aca="false">LEFT('con precio'!M510,10)</f>
        <v>-17.731602</v>
      </c>
      <c r="J511" s="122" t="str">
        <f aca="false">RIGHT('con precio'!M510,10)</f>
        <v>-63.157425</v>
      </c>
      <c r="K511" s="0" t="s">
        <v>7429</v>
      </c>
      <c r="L511" s="175" t="n">
        <f aca="false">'con precio'!A510+'con precio'!K510</f>
        <v>44098.4888888889</v>
      </c>
      <c r="N511" s="174"/>
      <c r="O511" s="167"/>
    </row>
    <row r="512" customFormat="false" ht="13.8" hidden="false" customHeight="false" outlineLevel="0" collapsed="false">
      <c r="A512" s="0" t="n">
        <f aca="false">+A511+1</f>
        <v>511</v>
      </c>
      <c r="B512" s="0" t="str">
        <f aca="false">IF(LEN('con precio'!E511)=8,'con precio'!E511,IF(LEN('con precio'!E511)&gt;=17,LEFT('con precio'!E511,8),""))</f>
        <v>70958420</v>
      </c>
      <c r="C512" s="122" t="str">
        <f aca="false">IF(LEN('con precio'!E511)&gt;=17,RIGHT('con precio'!E511,8),"")</f>
        <v/>
      </c>
      <c r="D512" s="0" t="str">
        <f aca="false">IF('con precio'!F511="","",'con precio'!F511)</f>
        <v>Ana Medina Mendoza</v>
      </c>
      <c r="E512" s="0" t="str">
        <f aca="false">IF('con precio'!B511="","",'con precio'!B511)</f>
        <v>Ana Medina Mendoza /  El Terrado</v>
      </c>
      <c r="F512" s="1" t="s">
        <v>6516</v>
      </c>
      <c r="G512" s="0" t="n">
        <v>320</v>
      </c>
      <c r="H512" s="0" t="str">
        <f aca="false">IF('con precio'!D511="Flete","FLE",IF('con precio'!D511="Normal","NOR",IF('con precio'!D511="RRPP","RRP",IF('con precio'!D511="FB Ads","FBA",IF('con precio'!D511="Google Ads","GOA",IF('con precio'!D511="Combo","COM",IF('con precio'!D511="Market Place","MKP", "OTR")))))))</f>
        <v>GOA</v>
      </c>
      <c r="I512" s="0" t="str">
        <f aca="false">LEFT('con precio'!M511,10)</f>
        <v>-17.802916</v>
      </c>
      <c r="J512" s="122" t="str">
        <f aca="false">RIGHT('con precio'!M511,10)</f>
        <v>-63.092359</v>
      </c>
      <c r="K512" s="0" t="s">
        <v>7429</v>
      </c>
      <c r="L512" s="175" t="n">
        <f aca="false">'con precio'!A511+'con precio'!K511</f>
        <v>44099.6986111111</v>
      </c>
      <c r="N512" s="174"/>
      <c r="O512" s="167"/>
    </row>
    <row r="513" customFormat="false" ht="13.8" hidden="false" customHeight="false" outlineLevel="0" collapsed="false">
      <c r="A513" s="0" t="n">
        <f aca="false">+A512+1</f>
        <v>512</v>
      </c>
      <c r="B513" s="0" t="str">
        <f aca="false">IF(LEN('con precio'!E512)=8,'con precio'!E512,IF(LEN('con precio'!E512)&gt;=17,LEFT('con precio'!E512,8),""))</f>
        <v/>
      </c>
      <c r="C513" s="122" t="str">
        <f aca="false">IF(LEN('con precio'!E512)&gt;=17,RIGHT('con precio'!E512,8),"")</f>
        <v/>
      </c>
      <c r="D513" s="0" t="str">
        <f aca="false">IF('con precio'!F512="","",'con precio'!F512)</f>
        <v/>
      </c>
      <c r="E513" s="0" t="str">
        <f aca="false">IF('con precio'!B512="","",'con precio'!B512)</f>
        <v>Amboró 2</v>
      </c>
      <c r="F513" s="1" t="s">
        <v>6517</v>
      </c>
      <c r="G513" s="0" t="n">
        <v>350</v>
      </c>
      <c r="H513" s="0" t="str">
        <f aca="false">IF('con precio'!D512="Flete","FLE",IF('con precio'!D512="Normal","NOR",IF('con precio'!D512="RRPP","RRP",IF('con precio'!D512="FB Ads","FBA",IF('con precio'!D512="Google Ads","GOA",IF('con precio'!D512="Combo","COM",IF('con precio'!D512="Market Place","MKP", "OTR")))))))</f>
        <v>NOR</v>
      </c>
      <c r="I513" s="0" t="str">
        <f aca="false">LEFT('con precio'!M512,10)</f>
        <v>-17.876679</v>
      </c>
      <c r="J513" s="122" t="str">
        <f aca="false">RIGHT('con precio'!M512,10)</f>
        <v>-63.139067</v>
      </c>
      <c r="K513" s="0" t="s">
        <v>7429</v>
      </c>
      <c r="L513" s="175" t="n">
        <f aca="false">'con precio'!A512+'con precio'!K512</f>
        <v>44099.4347222222</v>
      </c>
      <c r="N513" s="174"/>
      <c r="O513" s="167"/>
    </row>
    <row r="514" customFormat="false" ht="13.8" hidden="false" customHeight="false" outlineLevel="0" collapsed="false">
      <c r="A514" s="0" t="n">
        <f aca="false">+A513+1</f>
        <v>513</v>
      </c>
      <c r="B514" s="0" t="str">
        <f aca="false">IF(LEN('con precio'!E513)=8,'con precio'!E513,IF(LEN('con precio'!E513)&gt;=17,LEFT('con precio'!E513,8),""))</f>
        <v/>
      </c>
      <c r="C514" s="122" t="str">
        <f aca="false">IF(LEN('con precio'!E513)&gt;=17,RIGHT('con precio'!E513,8),"")</f>
        <v/>
      </c>
      <c r="D514" s="0" t="str">
        <f aca="false">IF('con precio'!F513="","",'con precio'!F513)</f>
        <v/>
      </c>
      <c r="E514" s="0" t="str">
        <f aca="false">IF('con precio'!B513="","",'con precio'!B513)</f>
        <v>Urbanización Juan Pablo II</v>
      </c>
      <c r="F514" s="1" t="s">
        <v>6518</v>
      </c>
      <c r="G514" s="0" t="n">
        <v>400</v>
      </c>
      <c r="H514" s="0" t="str">
        <f aca="false">IF('con precio'!D513="Flete","FLE",IF('con precio'!D513="Normal","NOR",IF('con precio'!D513="RRPP","RRP",IF('con precio'!D513="FB Ads","FBA",IF('con precio'!D513="Google Ads","GOA",IF('con precio'!D513="Combo","COM",IF('con precio'!D513="Market Place","MKP", "OTR")))))))</f>
        <v>NOR</v>
      </c>
      <c r="I514" s="0" t="str">
        <f aca="false">LEFT('con precio'!M513,10)</f>
        <v>-17.598422</v>
      </c>
      <c r="J514" s="122" t="str">
        <f aca="false">RIGHT('con precio'!M513,10)</f>
        <v>-63.148633</v>
      </c>
      <c r="K514" s="0" t="s">
        <v>7429</v>
      </c>
      <c r="L514" s="175" t="n">
        <f aca="false">'con precio'!A513+'con precio'!K513</f>
        <v>44099.5381944444</v>
      </c>
      <c r="N514" s="174"/>
      <c r="O514" s="167"/>
    </row>
    <row r="515" customFormat="false" ht="13.8" hidden="false" customHeight="false" outlineLevel="0" collapsed="false">
      <c r="A515" s="0" t="n">
        <f aca="false">+A514+1</f>
        <v>514</v>
      </c>
      <c r="B515" s="0" t="str">
        <f aca="false">IF(LEN('con precio'!E514)=8,'con precio'!E514,IF(LEN('con precio'!E514)&gt;=17,LEFT('con precio'!E514,8),""))</f>
        <v/>
      </c>
      <c r="C515" s="122" t="str">
        <f aca="false">IF(LEN('con precio'!E514)&gt;=17,RIGHT('con precio'!E514,8),"")</f>
        <v/>
      </c>
      <c r="D515" s="0" t="str">
        <f aca="false">IF('con precio'!F514="","",'con precio'!F514)</f>
        <v/>
      </c>
      <c r="E515" s="0" t="str">
        <f aca="false">IF('con precio'!B514="","",'con precio'!B514)</f>
        <v>Barrio Calama </v>
      </c>
      <c r="F515" s="1" t="s">
        <v>6172</v>
      </c>
      <c r="G515" s="0" t="n">
        <v>300</v>
      </c>
      <c r="H515" s="0" t="str">
        <f aca="false">IF('con precio'!D514="Flete","FLE",IF('con precio'!D514="Normal","NOR",IF('con precio'!D514="RRPP","RRP",IF('con precio'!D514="FB Ads","FBA",IF('con precio'!D514="Google Ads","GOA",IF('con precio'!D514="Combo","COM",IF('con precio'!D514="Market Place","MKP", "OTR")))))))</f>
        <v>NOR</v>
      </c>
      <c r="I515" s="0" t="str">
        <f aca="false">LEFT('con precio'!M514,10)</f>
        <v>-17.836170</v>
      </c>
      <c r="J515" s="122" t="str">
        <f aca="false">RIGHT('con precio'!M514,10)</f>
        <v>-63.218833</v>
      </c>
      <c r="K515" s="0" t="s">
        <v>7429</v>
      </c>
      <c r="L515" s="175" t="n">
        <f aca="false">'con precio'!A514+'con precio'!K514</f>
        <v>44099.6361111111</v>
      </c>
      <c r="N515" s="174"/>
      <c r="O515" s="167"/>
    </row>
    <row r="516" customFormat="false" ht="13.8" hidden="false" customHeight="false" outlineLevel="0" collapsed="false">
      <c r="A516" s="0" t="n">
        <f aca="false">+A515+1</f>
        <v>515</v>
      </c>
      <c r="B516" s="0" t="str">
        <f aca="false">IF(LEN('con precio'!E515)=8,'con precio'!E515,IF(LEN('con precio'!E515)&gt;=17,LEFT('con precio'!E515,8),""))</f>
        <v/>
      </c>
      <c r="C516" s="122" t="str">
        <f aca="false">IF(LEN('con precio'!E515)&gt;=17,RIGHT('con precio'!E515,8),"")</f>
        <v/>
      </c>
      <c r="D516" s="0" t="str">
        <f aca="false">IF('con precio'!F515="","",'con precio'!F515)</f>
        <v/>
      </c>
      <c r="E516" s="0" t="str">
        <f aca="false">IF('con precio'!B515="","",'con precio'!B515)</f>
        <v>Guaracachi</v>
      </c>
      <c r="F516" s="1" t="s">
        <v>6519</v>
      </c>
      <c r="G516" s="0" t="n">
        <v>300</v>
      </c>
      <c r="H516" s="0" t="str">
        <f aca="false">IF('con precio'!D515="Flete","FLE",IF('con precio'!D515="Normal","NOR",IF('con precio'!D515="RRPP","RRP",IF('con precio'!D515="FB Ads","FBA",IF('con precio'!D515="Google Ads","GOA",IF('con precio'!D515="Combo","COM",IF('con precio'!D515="Market Place","MKP", "OTR")))))))</f>
        <v>FLE</v>
      </c>
      <c r="I516" s="0" t="str">
        <f aca="false">LEFT('con precio'!M515,10)</f>
        <v>-17.785900</v>
      </c>
      <c r="J516" s="122" t="str">
        <f aca="false">RIGHT('con precio'!M515,10)</f>
        <v>-63.144523</v>
      </c>
      <c r="K516" s="0" t="s">
        <v>7429</v>
      </c>
      <c r="L516" s="175" t="n">
        <f aca="false">'con precio'!A515+'con precio'!K515</f>
        <v>44100.4354166667</v>
      </c>
      <c r="N516" s="174"/>
      <c r="O516" s="167"/>
    </row>
    <row r="517" customFormat="false" ht="13.8" hidden="false" customHeight="false" outlineLevel="0" collapsed="false">
      <c r="A517" s="0" t="n">
        <f aca="false">+A516+1</f>
        <v>516</v>
      </c>
      <c r="B517" s="0" t="str">
        <f aca="false">IF(LEN('con precio'!E516)=8,'con precio'!E516,IF(LEN('con precio'!E516)&gt;=17,LEFT('con precio'!E516,8),""))</f>
        <v>73179290</v>
      </c>
      <c r="C517" s="122" t="str">
        <f aca="false">IF(LEN('con precio'!E516)&gt;=17,RIGHT('con precio'!E516,8),"")</f>
        <v/>
      </c>
      <c r="D517" s="0" t="str">
        <f aca="false">IF('con precio'!F516="","",'con precio'!F516)</f>
        <v>Boris Estrada</v>
      </c>
      <c r="E517" s="0" t="str">
        <f aca="false">IF('con precio'!B516="","",'con precio'!B516)</f>
        <v>Boris Estrada / Distrito Municipal 6</v>
      </c>
      <c r="F517" s="1" t="s">
        <v>6520</v>
      </c>
      <c r="G517" s="0" t="n">
        <v>300</v>
      </c>
      <c r="H517" s="0" t="str">
        <f aca="false">IF('con precio'!D516="Flete","FLE",IF('con precio'!D516="Normal","NOR",IF('con precio'!D516="RRPP","RRP",IF('con precio'!D516="FB Ads","FBA",IF('con precio'!D516="Google Ads","GOA",IF('con precio'!D516="Combo","COM",IF('con precio'!D516="Market Place","MKP", "OTR")))))))</f>
        <v>GOA</v>
      </c>
      <c r="I517" s="0" t="str">
        <f aca="false">LEFT('con precio'!M516,10)</f>
        <v>-17.750227</v>
      </c>
      <c r="J517" s="122" t="str">
        <f aca="false">RIGHT('con precio'!M516,10)</f>
        <v>-63.099518</v>
      </c>
      <c r="K517" s="0" t="s">
        <v>7429</v>
      </c>
      <c r="L517" s="175" t="n">
        <f aca="false">'con precio'!A516+'con precio'!K516</f>
        <v>44100.4909722222</v>
      </c>
      <c r="N517" s="174"/>
      <c r="O517" s="167"/>
    </row>
    <row r="518" customFormat="false" ht="13.8" hidden="false" customHeight="false" outlineLevel="0" collapsed="false">
      <c r="A518" s="0" t="n">
        <f aca="false">+A517+1</f>
        <v>517</v>
      </c>
      <c r="B518" s="0" t="str">
        <f aca="false">IF(LEN('con precio'!E517)=8,'con precio'!E517,IF(LEN('con precio'!E517)&gt;=17,LEFT('con precio'!E517,8),""))</f>
        <v>72624009</v>
      </c>
      <c r="C518" s="122" t="str">
        <f aca="false">IF(LEN('con precio'!E517)&gt;=17,RIGHT('con precio'!E517,8),"")</f>
        <v/>
      </c>
      <c r="D518" s="0" t="str">
        <f aca="false">IF('con precio'!F517="","",'con precio'!F517)</f>
        <v>Willian</v>
      </c>
      <c r="E518" s="0" t="str">
        <f aca="false">IF('con precio'!B517="","",'con precio'!B517)</f>
        <v>Willian / Sausalito</v>
      </c>
      <c r="F518" s="1" t="s">
        <v>6521</v>
      </c>
      <c r="G518" s="0" t="n">
        <v>300</v>
      </c>
      <c r="H518" s="0" t="str">
        <f aca="false">IF('con precio'!D517="Flete","FLE",IF('con precio'!D517="Normal","NOR",IF('con precio'!D517="RRPP","RRP",IF('con precio'!D517="FB Ads","FBA",IF('con precio'!D517="Google Ads","GOA",IF('con precio'!D517="Combo","COM",IF('con precio'!D517="Market Place","MKP", "OTR")))))))</f>
        <v>GOA</v>
      </c>
      <c r="I518" s="0" t="str">
        <f aca="false">LEFT('con precio'!M517,10)</f>
        <v>-17.722925</v>
      </c>
      <c r="J518" s="122" t="str">
        <f aca="false">RIGHT('con precio'!M517,10)</f>
        <v>-63.179260</v>
      </c>
      <c r="K518" s="0" t="s">
        <v>7429</v>
      </c>
      <c r="L518" s="175" t="n">
        <f aca="false">'con precio'!A517+'con precio'!K517</f>
        <v>44100.6159722222</v>
      </c>
      <c r="N518" s="174"/>
      <c r="O518" s="167"/>
    </row>
    <row r="519" customFormat="false" ht="13.8" hidden="false" customHeight="false" outlineLevel="0" collapsed="false">
      <c r="A519" s="0" t="n">
        <f aca="false">+A518+1</f>
        <v>518</v>
      </c>
      <c r="B519" s="0" t="str">
        <f aca="false">IF(LEN('con precio'!E518)=8,'con precio'!E518,IF(LEN('con precio'!E518)&gt;=17,LEFT('con precio'!E518,8),""))</f>
        <v/>
      </c>
      <c r="C519" s="122" t="str">
        <f aca="false">IF(LEN('con precio'!E518)&gt;=17,RIGHT('con precio'!E518,8),"")</f>
        <v/>
      </c>
      <c r="D519" s="0" t="str">
        <f aca="false">IF('con precio'!F518="","",'con precio'!F518)</f>
        <v/>
      </c>
      <c r="E519" s="0" t="str">
        <f aca="false">IF('con precio'!B518="","",'con precio'!B518)</f>
        <v>Cumavi</v>
      </c>
      <c r="F519" s="1" t="s">
        <v>6522</v>
      </c>
      <c r="G519" s="0" t="n">
        <v>300</v>
      </c>
      <c r="H519" s="0" t="str">
        <f aca="false">IF('con precio'!D518="Flete","FLE",IF('con precio'!D518="Normal","NOR",IF('con precio'!D518="RRPP","RRP",IF('con precio'!D518="FB Ads","FBA",IF('con precio'!D518="Google Ads","GOA",IF('con precio'!D518="Combo","COM",IF('con precio'!D518="Market Place","MKP", "OTR")))))))</f>
        <v>NOR</v>
      </c>
      <c r="I519" s="0" t="str">
        <f aca="false">LEFT('con precio'!M518,10)</f>
        <v>-17.792268</v>
      </c>
      <c r="J519" s="122" t="str">
        <f aca="false">RIGHT('con precio'!M518,10)</f>
        <v>-63.100507</v>
      </c>
      <c r="K519" s="0" t="s">
        <v>7429</v>
      </c>
      <c r="L519" s="175" t="n">
        <f aca="false">'con precio'!A518+'con precio'!K518</f>
        <v>44100.3923611111</v>
      </c>
      <c r="N519" s="174"/>
      <c r="O519" s="167"/>
    </row>
    <row r="520" customFormat="false" ht="13.8" hidden="false" customHeight="false" outlineLevel="0" collapsed="false">
      <c r="A520" s="0" t="n">
        <f aca="false">+A519+1</f>
        <v>519</v>
      </c>
      <c r="B520" s="0" t="str">
        <f aca="false">IF(LEN('con precio'!E519)=8,'con precio'!E519,IF(LEN('con precio'!E519)&gt;=17,LEFT('con precio'!E519,8),""))</f>
        <v/>
      </c>
      <c r="C520" s="122" t="str">
        <f aca="false">IF(LEN('con precio'!E519)&gt;=17,RIGHT('con precio'!E519,8),"")</f>
        <v/>
      </c>
      <c r="D520" s="0" t="str">
        <f aca="false">IF('con precio'!F519="","",'con precio'!F519)</f>
        <v/>
      </c>
      <c r="E520" s="0" t="str">
        <f aca="false">IF('con precio'!B519="","",'con precio'!B519)</f>
        <v>Barrio Comarapa</v>
      </c>
      <c r="F520" s="1" t="s">
        <v>6523</v>
      </c>
      <c r="G520" s="0" t="n">
        <v>350</v>
      </c>
      <c r="H520" s="0" t="str">
        <f aca="false">IF('con precio'!D519="Flete","FLE",IF('con precio'!D519="Normal","NOR",IF('con precio'!D519="RRPP","RRP",IF('con precio'!D519="FB Ads","FBA",IF('con precio'!D519="Google Ads","GOA",IF('con precio'!D519="Combo","COM",IF('con precio'!D519="Market Place","MKP", "OTR")))))))</f>
        <v>NOR</v>
      </c>
      <c r="I520" s="0" t="str">
        <f aca="false">LEFT('con precio'!M519,10)</f>
        <v>-17.855395</v>
      </c>
      <c r="J520" s="122" t="str">
        <f aca="false">RIGHT('con precio'!M519,10)</f>
        <v>-63.213159</v>
      </c>
      <c r="K520" s="0" t="s">
        <v>7429</v>
      </c>
      <c r="L520" s="175" t="n">
        <f aca="false">'con precio'!A519+'con precio'!K519</f>
        <v>44102.6152777778</v>
      </c>
      <c r="N520" s="174"/>
      <c r="O520" s="167"/>
    </row>
    <row r="521" customFormat="false" ht="13.8" hidden="false" customHeight="false" outlineLevel="0" collapsed="false">
      <c r="A521" s="0" t="n">
        <f aca="false">+A520+1</f>
        <v>520</v>
      </c>
      <c r="B521" s="0" t="str">
        <f aca="false">IF(LEN('con precio'!E520)=8,'con precio'!E520,IF(LEN('con precio'!E520)&gt;=17,LEFT('con precio'!E520,8),""))</f>
        <v/>
      </c>
      <c r="C521" s="122" t="str">
        <f aca="false">IF(LEN('con precio'!E520)&gt;=17,RIGHT('con precio'!E520,8),"")</f>
        <v/>
      </c>
      <c r="D521" s="0" t="str">
        <f aca="false">IF('con precio'!F520="","",'con precio'!F520)</f>
        <v/>
      </c>
      <c r="E521" s="0" t="str">
        <f aca="false">IF('con precio'!B520="","",'con precio'!B520)</f>
        <v>Carretera a Paurito</v>
      </c>
      <c r="F521" s="1" t="s">
        <v>6524</v>
      </c>
      <c r="G521" s="0" t="n">
        <v>400</v>
      </c>
      <c r="H521" s="0" t="str">
        <f aca="false">IF('con precio'!D520="Flete","FLE",IF('con precio'!D520="Normal","NOR",IF('con precio'!D520="RRPP","RRP",IF('con precio'!D520="FB Ads","FBA",IF('con precio'!D520="Google Ads","GOA",IF('con precio'!D520="Combo","COM",IF('con precio'!D520="Market Place","MKP", "OTR")))))))</f>
        <v>FLE</v>
      </c>
      <c r="I521" s="0" t="str">
        <f aca="false">LEFT('con precio'!M520,10)</f>
        <v>-17.855579</v>
      </c>
      <c r="J521" s="122" t="str">
        <f aca="false">RIGHT('con precio'!M520,10)</f>
        <v>-63.094207</v>
      </c>
      <c r="K521" s="0" t="s">
        <v>7429</v>
      </c>
      <c r="L521" s="175" t="n">
        <f aca="false">'con precio'!A520+'con precio'!K520</f>
        <v>44103.4486111111</v>
      </c>
      <c r="N521" s="174"/>
      <c r="O521" s="167"/>
    </row>
    <row r="522" customFormat="false" ht="13.8" hidden="false" customHeight="false" outlineLevel="0" collapsed="false">
      <c r="A522" s="0" t="n">
        <f aca="false">+A521+1</f>
        <v>521</v>
      </c>
      <c r="B522" s="0" t="str">
        <f aca="false">IF(LEN('con precio'!E521)=8,'con precio'!E521,IF(LEN('con precio'!E521)&gt;=17,LEFT('con precio'!E521,8),""))</f>
        <v/>
      </c>
      <c r="C522" s="122" t="str">
        <f aca="false">IF(LEN('con precio'!E521)&gt;=17,RIGHT('con precio'!E521,8),"")</f>
        <v/>
      </c>
      <c r="D522" s="0" t="str">
        <f aca="false">IF('con precio'!F521="","",'con precio'!F521)</f>
        <v/>
      </c>
      <c r="E522" s="0" t="str">
        <f aca="false">IF('con precio'!B521="","",'con precio'!B521)</f>
        <v>Barrio Calama</v>
      </c>
      <c r="F522" s="1" t="s">
        <v>6525</v>
      </c>
      <c r="G522" s="0" t="n">
        <v>400</v>
      </c>
      <c r="H522" s="0" t="str">
        <f aca="false">IF('con precio'!D521="Flete","FLE",IF('con precio'!D521="Normal","NOR",IF('con precio'!D521="RRPP","RRP",IF('con precio'!D521="FB Ads","FBA",IF('con precio'!D521="Google Ads","GOA",IF('con precio'!D521="Combo","COM",IF('con precio'!D521="Market Place","MKP", "OTR")))))))</f>
        <v>FLE</v>
      </c>
      <c r="I522" s="0" t="str">
        <f aca="false">LEFT('con precio'!M521,10)</f>
        <v>-17.835757</v>
      </c>
      <c r="J522" s="122" t="str">
        <f aca="false">RIGHT('con precio'!M521,10)</f>
        <v>-63.218557</v>
      </c>
      <c r="K522" s="0" t="s">
        <v>7429</v>
      </c>
      <c r="L522" s="175" t="n">
        <f aca="false">'con precio'!A521+'con precio'!K521</f>
        <v>44103.7604166667</v>
      </c>
      <c r="N522" s="174"/>
      <c r="O522" s="167"/>
    </row>
    <row r="523" customFormat="false" ht="13.8" hidden="false" customHeight="false" outlineLevel="0" collapsed="false">
      <c r="A523" s="0" t="n">
        <f aca="false">+A522+1</f>
        <v>522</v>
      </c>
      <c r="B523" s="0" t="str">
        <f aca="false">IF(LEN('con precio'!E522)=8,'con precio'!E522,IF(LEN('con precio'!E522)&gt;=17,LEFT('con precio'!E522,8),""))</f>
        <v>71383012</v>
      </c>
      <c r="C523" s="122" t="str">
        <f aca="false">IF(LEN('con precio'!E522)&gt;=17,RIGHT('con precio'!E522,8),"")</f>
        <v/>
      </c>
      <c r="D523" s="0" t="str">
        <f aca="false">IF('con precio'!F522="","",'con precio'!F522)</f>
        <v>César</v>
      </c>
      <c r="E523" s="0" t="str">
        <f aca="false">IF('con precio'!B522="","",'con precio'!B522)</f>
        <v>César / Barrio Las Orquídeas</v>
      </c>
      <c r="F523" s="1" t="s">
        <v>6526</v>
      </c>
      <c r="G523" s="0" t="n">
        <v>400</v>
      </c>
      <c r="H523" s="0" t="str">
        <f aca="false">IF('con precio'!D522="Flete","FLE",IF('con precio'!D522="Normal","NOR",IF('con precio'!D522="RRPP","RRP",IF('con precio'!D522="FB Ads","FBA",IF('con precio'!D522="Google Ads","GOA",IF('con precio'!D522="Combo","COM",IF('con precio'!D522="Market Place","MKP", "OTR")))))))</f>
        <v>GOA</v>
      </c>
      <c r="I523" s="0" t="str">
        <f aca="false">LEFT('con precio'!M522,10)</f>
        <v>-17.842644</v>
      </c>
      <c r="J523" s="122" t="str">
        <f aca="false">RIGHT('con precio'!M522,10)</f>
        <v>-63.124680</v>
      </c>
      <c r="K523" s="0" t="s">
        <v>7429</v>
      </c>
      <c r="L523" s="175" t="n">
        <f aca="false">'con precio'!A522+'con precio'!K522</f>
        <v>44103.6590277778</v>
      </c>
      <c r="N523" s="174"/>
      <c r="O523" s="167"/>
    </row>
    <row r="524" customFormat="false" ht="13.8" hidden="false" customHeight="false" outlineLevel="0" collapsed="false">
      <c r="A524" s="0" t="n">
        <f aca="false">+A523+1</f>
        <v>523</v>
      </c>
      <c r="B524" s="0" t="str">
        <f aca="false">IF(LEN('con precio'!E523)=8,'con precio'!E523,IF(LEN('con precio'!E523)&gt;=17,LEFT('con precio'!E523,8),""))</f>
        <v>79841793</v>
      </c>
      <c r="C524" s="122" t="str">
        <f aca="false">IF(LEN('con precio'!E523)&gt;=17,RIGHT('con precio'!E523,8),"")</f>
        <v/>
      </c>
      <c r="D524" s="0" t="str">
        <f aca="false">IF('con precio'!F523="","",'con precio'!F523)</f>
        <v>Marco</v>
      </c>
      <c r="E524" s="0" t="str">
        <f aca="false">IF('con precio'!B523="","",'con precio'!B523)</f>
        <v>Marco / Calle seoane 77 entre la calle libertad y 24 de septiembre</v>
      </c>
      <c r="F524" s="1" t="s">
        <v>6527</v>
      </c>
      <c r="G524" s="0" t="n">
        <v>300</v>
      </c>
      <c r="H524" s="0" t="str">
        <f aca="false">IF('con precio'!D523="Flete","FLE",IF('con precio'!D523="Normal","NOR",IF('con precio'!D523="RRPP","RRP",IF('con precio'!D523="FB Ads","FBA",IF('con precio'!D523="Google Ads","GOA",IF('con precio'!D523="Combo","COM",IF('con precio'!D523="Market Place","MKP", "OTR")))))))</f>
        <v>GOA</v>
      </c>
      <c r="I524" s="0" t="str">
        <f aca="false">LEFT('con precio'!M523,10)</f>
        <v>-17.779930</v>
      </c>
      <c r="J524" s="122" t="str">
        <f aca="false">RIGHT('con precio'!M523,10)</f>
        <v>-63.182640</v>
      </c>
      <c r="K524" s="0" t="s">
        <v>7429</v>
      </c>
      <c r="L524" s="175" t="n">
        <f aca="false">'con precio'!A523+'con precio'!K523</f>
        <v>44103.8694444444</v>
      </c>
      <c r="N524" s="174"/>
      <c r="O524" s="167"/>
    </row>
    <row r="525" customFormat="false" ht="13.8" hidden="false" customHeight="false" outlineLevel="0" collapsed="false">
      <c r="A525" s="0" t="n">
        <f aca="false">+A524+1</f>
        <v>524</v>
      </c>
      <c r="B525" s="0" t="str">
        <f aca="false">IF(LEN('con precio'!E524)=8,'con precio'!E524,IF(LEN('con precio'!E524)&gt;=17,LEFT('con precio'!E524,8),""))</f>
        <v/>
      </c>
      <c r="C525" s="122" t="str">
        <f aca="false">IF(LEN('con precio'!E524)&gt;=17,RIGHT('con precio'!E524,8),"")</f>
        <v/>
      </c>
      <c r="D525" s="0" t="str">
        <f aca="false">IF('con precio'!F524="","",'con precio'!F524)</f>
        <v/>
      </c>
      <c r="E525" s="0" t="str">
        <f aca="false">IF('con precio'!B524="","",'con precio'!B524)</f>
        <v>Avenida Moscú</v>
      </c>
      <c r="F525" s="1" t="s">
        <v>6254</v>
      </c>
      <c r="G525" s="0" t="n">
        <v>450</v>
      </c>
      <c r="H525" s="0" t="str">
        <f aca="false">IF('con precio'!D524="Flete","FLE",IF('con precio'!D524="Normal","NOR",IF('con precio'!D524="RRPP","RRP",IF('con precio'!D524="FB Ads","FBA",IF('con precio'!D524="Google Ads","GOA",IF('con precio'!D524="Combo","COM",IF('con precio'!D524="Market Place","MKP", "OTR")))))))</f>
        <v>NOR</v>
      </c>
      <c r="I525" s="0" t="str">
        <f aca="false">LEFT('con precio'!M524,10)</f>
        <v>-17.846510</v>
      </c>
      <c r="J525" s="122" t="str">
        <f aca="false">RIGHT('con precio'!M524,10)</f>
        <v>-63.216624</v>
      </c>
      <c r="K525" s="0" t="s">
        <v>7429</v>
      </c>
      <c r="L525" s="175" t="n">
        <f aca="false">'con precio'!A524+'con precio'!K524</f>
        <v>44103.6118055556</v>
      </c>
      <c r="N525" s="174"/>
      <c r="O525" s="167"/>
    </row>
    <row r="526" customFormat="false" ht="13.8" hidden="false" customHeight="false" outlineLevel="0" collapsed="false">
      <c r="A526" s="0" t="n">
        <f aca="false">+A525+1</f>
        <v>525</v>
      </c>
      <c r="B526" s="0" t="str">
        <f aca="false">IF(LEN('con precio'!E525)=8,'con precio'!E525,IF(LEN('con precio'!E525)&gt;=17,LEFT('con precio'!E525,8),""))</f>
        <v/>
      </c>
      <c r="C526" s="122" t="str">
        <f aca="false">IF(LEN('con precio'!E525)&gt;=17,RIGHT('con precio'!E525,8),"")</f>
        <v/>
      </c>
      <c r="D526" s="0" t="str">
        <f aca="false">IF('con precio'!F525="","",'con precio'!F525)</f>
        <v/>
      </c>
      <c r="E526" s="0" t="str">
        <f aca="false">IF('con precio'!B525="","",'con precio'!B525)</f>
        <v>Condominio Espíritu Santo</v>
      </c>
      <c r="F526" s="1" t="s">
        <v>6528</v>
      </c>
      <c r="G526" s="0" t="n">
        <v>300</v>
      </c>
      <c r="H526" s="0" t="str">
        <f aca="false">IF('con precio'!D525="Flete","FLE",IF('con precio'!D525="Normal","NOR",IF('con precio'!D525="RRPP","RRP",IF('con precio'!D525="FB Ads","FBA",IF('con precio'!D525="Google Ads","GOA",IF('con precio'!D525="Combo","COM",IF('con precio'!D525="Market Place","MKP", "OTR")))))))</f>
        <v>NOR</v>
      </c>
      <c r="I526" s="0" t="str">
        <f aca="false">LEFT('con precio'!M525,10)</f>
        <v>-17.770141</v>
      </c>
      <c r="J526" s="122" t="str">
        <f aca="false">RIGHT('con precio'!M525,10)</f>
        <v>-63.102311</v>
      </c>
      <c r="K526" s="0" t="s">
        <v>7429</v>
      </c>
      <c r="L526" s="175" t="n">
        <f aca="false">'con precio'!A525+'con precio'!K525</f>
        <v>44103.8694444444</v>
      </c>
      <c r="N526" s="174"/>
      <c r="O526" s="167"/>
    </row>
    <row r="527" customFormat="false" ht="13.8" hidden="false" customHeight="false" outlineLevel="0" collapsed="false">
      <c r="A527" s="0" t="n">
        <f aca="false">+A526+1</f>
        <v>526</v>
      </c>
      <c r="B527" s="0" t="str">
        <f aca="false">IF(LEN('con precio'!E526)=8,'con precio'!E526,IF(LEN('con precio'!E526)&gt;=17,LEFT('con precio'!E526,8),""))</f>
        <v/>
      </c>
      <c r="C527" s="122" t="str">
        <f aca="false">IF(LEN('con precio'!E526)&gt;=17,RIGHT('con precio'!E526,8),"")</f>
        <v/>
      </c>
      <c r="D527" s="0" t="str">
        <f aca="false">IF('con precio'!F526="","",'con precio'!F526)</f>
        <v/>
      </c>
      <c r="E527" s="0" t="str">
        <f aca="false">IF('con precio'!B526="","",'con precio'!B526)</f>
        <v>Barrio Calama</v>
      </c>
      <c r="F527" s="1" t="s">
        <v>6529</v>
      </c>
      <c r="G527" s="0" t="n">
        <v>400</v>
      </c>
      <c r="H527" s="0" t="str">
        <f aca="false">IF('con precio'!D526="Flete","FLE",IF('con precio'!D526="Normal","NOR",IF('con precio'!D526="RRPP","RRP",IF('con precio'!D526="FB Ads","FBA",IF('con precio'!D526="Google Ads","GOA",IF('con precio'!D526="Combo","COM",IF('con precio'!D526="Market Place","MKP", "OTR")))))))</f>
        <v>FLE</v>
      </c>
      <c r="I527" s="0" t="str">
        <f aca="false">LEFT('con precio'!M526,10)</f>
        <v>-17.834766</v>
      </c>
      <c r="J527" s="122" t="str">
        <f aca="false">RIGHT('con precio'!M526,10)</f>
        <v>-63.219956</v>
      </c>
      <c r="K527" s="0" t="s">
        <v>7429</v>
      </c>
      <c r="L527" s="175" t="n">
        <f aca="false">'con precio'!A526+'con precio'!K526</f>
        <v>44104.8090277778</v>
      </c>
      <c r="N527" s="174"/>
      <c r="O527" s="167"/>
    </row>
    <row r="528" customFormat="false" ht="13.8" hidden="false" customHeight="false" outlineLevel="0" collapsed="false">
      <c r="A528" s="0" t="n">
        <f aca="false">+A527+1</f>
        <v>527</v>
      </c>
      <c r="B528" s="0" t="str">
        <f aca="false">IF(LEN('con precio'!E527)=8,'con precio'!E527,IF(LEN('con precio'!E527)&gt;=17,LEFT('con precio'!E527,8),""))</f>
        <v>79884731</v>
      </c>
      <c r="C528" s="122" t="str">
        <f aca="false">IF(LEN('con precio'!E527)&gt;=17,RIGHT('con precio'!E527,8),"")</f>
        <v/>
      </c>
      <c r="D528" s="0" t="str">
        <f aca="false">IF('con precio'!F527="","",'con precio'!F527)</f>
        <v>William Fernando Perez Carvajal</v>
      </c>
      <c r="E528" s="0" t="str">
        <f aca="false">IF('con precio'!B527="","",'con precio'!B527)</f>
        <v>William Fernando Perez Carvajal / Buena Fe. Satélite Norte</v>
      </c>
      <c r="F528" s="1" t="s">
        <v>6530</v>
      </c>
      <c r="G528" s="0" t="n">
        <v>400</v>
      </c>
      <c r="H528" s="0" t="str">
        <f aca="false">IF('con precio'!D527="Flete","FLE",IF('con precio'!D527="Normal","NOR",IF('con precio'!D527="RRPP","RRP",IF('con precio'!D527="FB Ads","FBA",IF('con precio'!D527="Google Ads","GOA",IF('con precio'!D527="Combo","COM",IF('con precio'!D527="Market Place","MKP", "OTR")))))))</f>
        <v>GOA</v>
      </c>
      <c r="I528" s="0" t="str">
        <f aca="false">LEFT('con precio'!M527,10)</f>
        <v>-17.617601</v>
      </c>
      <c r="J528" s="122" t="str">
        <f aca="false">RIGHT('con precio'!M527,10)</f>
        <v>-63.138267</v>
      </c>
      <c r="K528" s="0" t="s">
        <v>7429</v>
      </c>
      <c r="L528" s="175" t="n">
        <f aca="false">'con precio'!A527+'con precio'!K527</f>
        <v>44104.69375</v>
      </c>
      <c r="N528" s="174"/>
      <c r="O528" s="167"/>
    </row>
    <row r="529" customFormat="false" ht="13.8" hidden="false" customHeight="false" outlineLevel="0" collapsed="false">
      <c r="A529" s="0" t="n">
        <f aca="false">+A528+1</f>
        <v>528</v>
      </c>
      <c r="B529" s="0" t="str">
        <f aca="false">IF(LEN('con precio'!E528)=8,'con precio'!E528,IF(LEN('con precio'!E528)&gt;=17,LEFT('con precio'!E528,8),""))</f>
        <v/>
      </c>
      <c r="C529" s="122" t="str">
        <f aca="false">IF(LEN('con precio'!E528)&gt;=17,RIGHT('con precio'!E528,8),"")</f>
        <v/>
      </c>
      <c r="D529" s="0" t="str">
        <f aca="false">IF('con precio'!F528="","",'con precio'!F528)</f>
        <v/>
      </c>
      <c r="E529" s="0" t="str">
        <f aca="false">IF('con precio'!B528="","",'con precio'!B528)</f>
        <v>Av. Moscú</v>
      </c>
      <c r="F529" s="1" t="s">
        <v>6531</v>
      </c>
      <c r="G529" s="0" t="n">
        <v>400</v>
      </c>
      <c r="H529" s="0" t="str">
        <f aca="false">IF('con precio'!D528="Flete","FLE",IF('con precio'!D528="Normal","NOR",IF('con precio'!D528="RRPP","RRP",IF('con precio'!D528="FB Ads","FBA",IF('con precio'!D528="Google Ads","GOA",IF('con precio'!D528="Combo","COM",IF('con precio'!D528="Market Place","MKP", "OTR")))))))</f>
        <v>NOR</v>
      </c>
      <c r="I529" s="0" t="str">
        <f aca="false">LEFT('con precio'!M528,10)</f>
        <v>-17.842666</v>
      </c>
      <c r="J529" s="122" t="str">
        <f aca="false">RIGHT('con precio'!M528,10)</f>
        <v>-63.209942</v>
      </c>
      <c r="K529" s="0" t="s">
        <v>7429</v>
      </c>
      <c r="L529" s="175" t="n">
        <f aca="false">'con precio'!A528+'con precio'!K528</f>
        <v>44104.3833333333</v>
      </c>
      <c r="N529" s="174"/>
      <c r="O529" s="167"/>
    </row>
    <row r="530" customFormat="false" ht="13.8" hidden="false" customHeight="false" outlineLevel="0" collapsed="false">
      <c r="A530" s="0" t="n">
        <f aca="false">+A529+1</f>
        <v>529</v>
      </c>
      <c r="B530" s="0" t="str">
        <f aca="false">IF(LEN('con precio'!E529)=8,'con precio'!E529,IF(LEN('con precio'!E529)&gt;=17,LEFT('con precio'!E529,8),""))</f>
        <v/>
      </c>
      <c r="C530" s="122" t="str">
        <f aca="false">IF(LEN('con precio'!E529)&gt;=17,RIGHT('con precio'!E529,8),"")</f>
        <v/>
      </c>
      <c r="D530" s="0" t="str">
        <f aca="false">IF('con precio'!F529="","",'con precio'!F529)</f>
        <v/>
      </c>
      <c r="E530" s="0" t="str">
        <f aca="false">IF('con precio'!B529="","",'con precio'!B529)</f>
        <v>Lomas de Arena</v>
      </c>
      <c r="F530" s="1" t="s">
        <v>6532</v>
      </c>
      <c r="G530" s="0" t="n">
        <v>400</v>
      </c>
      <c r="H530" s="0" t="str">
        <f aca="false">IF('con precio'!D529="Flete","FLE",IF('con precio'!D529="Normal","NOR",IF('con precio'!D529="RRPP","RRP",IF('con precio'!D529="FB Ads","FBA",IF('con precio'!D529="Google Ads","GOA",IF('con precio'!D529="Combo","COM",IF('con precio'!D529="Market Place","MKP", "OTR")))))))</f>
        <v>NOR</v>
      </c>
      <c r="I530" s="0" t="str">
        <f aca="false">LEFT('con precio'!M529,10)</f>
        <v>-17.917563</v>
      </c>
      <c r="J530" s="122" t="str">
        <f aca="false">RIGHT('con precio'!M529,10)</f>
        <v>-63.200938</v>
      </c>
      <c r="K530" s="0" t="s">
        <v>7429</v>
      </c>
      <c r="L530" s="175" t="n">
        <f aca="false">'con precio'!A529+'con precio'!K529</f>
        <v>44104.5486111111</v>
      </c>
      <c r="N530" s="174"/>
      <c r="O530" s="167"/>
    </row>
    <row r="531" customFormat="false" ht="13.8" hidden="false" customHeight="false" outlineLevel="0" collapsed="false">
      <c r="A531" s="0" t="n">
        <f aca="false">+A530+1</f>
        <v>530</v>
      </c>
      <c r="B531" s="0" t="str">
        <f aca="false">IF(LEN('con precio'!E530)=8,'con precio'!E530,IF(LEN('con precio'!E530)&gt;=17,LEFT('con precio'!E530,8),""))</f>
        <v/>
      </c>
      <c r="C531" s="122" t="str">
        <f aca="false">IF(LEN('con precio'!E530)&gt;=17,RIGHT('con precio'!E530,8),"")</f>
        <v/>
      </c>
      <c r="D531" s="0" t="str">
        <f aca="false">IF('con precio'!F530="","",'con precio'!F530)</f>
        <v/>
      </c>
      <c r="E531" s="0" t="str">
        <f aca="false">IF('con precio'!B530="","",'con precio'!B530)</f>
        <v>Alemana y 8vo anillo</v>
      </c>
      <c r="F531" s="1" t="s">
        <v>6533</v>
      </c>
      <c r="G531" s="0" t="n">
        <v>300</v>
      </c>
      <c r="H531" s="0" t="str">
        <f aca="false">IF('con precio'!D530="Flete","FLE",IF('con precio'!D530="Normal","NOR",IF('con precio'!D530="RRPP","RRP",IF('con precio'!D530="FB Ads","FBA",IF('con precio'!D530="Google Ads","GOA",IF('con precio'!D530="Combo","COM",IF('con precio'!D530="Market Place","MKP", "OTR")))))))</f>
        <v>FLE</v>
      </c>
      <c r="I531" s="0" t="str">
        <f aca="false">LEFT('con precio'!M530,10)</f>
        <v>-17.718707</v>
      </c>
      <c r="J531" s="122" t="str">
        <f aca="false">RIGHT('con precio'!M530,10)</f>
        <v>-63.142141</v>
      </c>
      <c r="K531" s="0" t="s">
        <v>7429</v>
      </c>
      <c r="L531" s="175" t="n">
        <f aca="false">'con precio'!A530+'con precio'!K530</f>
        <v>44105.39375</v>
      </c>
      <c r="N531" s="174"/>
      <c r="O531" s="167"/>
    </row>
    <row r="532" customFormat="false" ht="13.8" hidden="false" customHeight="false" outlineLevel="0" collapsed="false">
      <c r="A532" s="0" t="n">
        <f aca="false">+A531+1</f>
        <v>531</v>
      </c>
      <c r="B532" s="0" t="str">
        <f aca="false">IF(LEN('con precio'!E531)=8,'con precio'!E531,IF(LEN('con precio'!E531)&gt;=17,LEFT('con precio'!E531,8),""))</f>
        <v/>
      </c>
      <c r="C532" s="122" t="str">
        <f aca="false">IF(LEN('con precio'!E531)&gt;=17,RIGHT('con precio'!E531,8),"")</f>
        <v/>
      </c>
      <c r="D532" s="0" t="str">
        <f aca="false">IF('con precio'!F531="","",'con precio'!F531)</f>
        <v/>
      </c>
      <c r="E532" s="0" t="str">
        <f aca="false">IF('con precio'!B531="","",'con precio'!B531)</f>
        <v>8vo anillo y Guapilo</v>
      </c>
      <c r="F532" s="1" t="s">
        <v>6534</v>
      </c>
      <c r="G532" s="0" t="n">
        <v>300</v>
      </c>
      <c r="H532" s="0" t="str">
        <f aca="false">IF('con precio'!D531="Flete","FLE",IF('con precio'!D531="Normal","NOR",IF('con precio'!D531="RRPP","RRP",IF('con precio'!D531="FB Ads","FBA",IF('con precio'!D531="Google Ads","GOA",IF('con precio'!D531="Combo","COM",IF('con precio'!D531="Market Place","MKP", "OTR")))))))</f>
        <v>FLE</v>
      </c>
      <c r="I532" s="0" t="str">
        <f aca="false">LEFT('con precio'!M531,10)</f>
        <v>-17.778716</v>
      </c>
      <c r="J532" s="122" t="str">
        <f aca="false">RIGHT('con precio'!M531,10)</f>
        <v>-63.107956</v>
      </c>
      <c r="K532" s="0" t="s">
        <v>7429</v>
      </c>
      <c r="L532" s="175" t="n">
        <f aca="false">'con precio'!A531+'con precio'!K531</f>
        <v>44105.7909722222</v>
      </c>
      <c r="N532" s="174"/>
      <c r="O532" s="167"/>
    </row>
    <row r="533" customFormat="false" ht="13.8" hidden="false" customHeight="false" outlineLevel="0" collapsed="false">
      <c r="A533" s="0" t="n">
        <f aca="false">+A532+1</f>
        <v>532</v>
      </c>
      <c r="B533" s="0" t="str">
        <f aca="false">IF(LEN('con precio'!E532)=8,'con precio'!E532,IF(LEN('con precio'!E532)&gt;=17,LEFT('con precio'!E532,8),""))</f>
        <v/>
      </c>
      <c r="C533" s="122" t="str">
        <f aca="false">IF(LEN('con precio'!E532)&gt;=17,RIGHT('con precio'!E532,8),"")</f>
        <v/>
      </c>
      <c r="D533" s="0" t="str">
        <f aca="false">IF('con precio'!F532="","",'con precio'!F532)</f>
        <v/>
      </c>
      <c r="E533" s="0" t="str">
        <f aca="false">IF('con precio'!B532="","",'con precio'!B532)</f>
        <v>Bajío del Oriente. Radial 17 1/2</v>
      </c>
      <c r="F533" s="1" t="s">
        <v>6535</v>
      </c>
      <c r="G533" s="0" t="n">
        <v>400</v>
      </c>
      <c r="H533" s="0" t="str">
        <f aca="false">IF('con precio'!D532="Flete","FLE",IF('con precio'!D532="Normal","NOR",IF('con precio'!D532="RRPP","RRP",IF('con precio'!D532="FB Ads","FBA",IF('con precio'!D532="Google Ads","GOA",IF('con precio'!D532="Combo","COM",IF('con precio'!D532="Market Place","MKP", "OTR")))))))</f>
        <v>FLE</v>
      </c>
      <c r="I533" s="0" t="str">
        <f aca="false">LEFT('con precio'!M532,10)</f>
        <v>-17.828440</v>
      </c>
      <c r="J533" s="122" t="str">
        <f aca="false">RIGHT('con precio'!M532,10)</f>
        <v>-63.245275</v>
      </c>
      <c r="K533" s="0" t="s">
        <v>7429</v>
      </c>
      <c r="L533" s="175" t="n">
        <f aca="false">'con precio'!A532+'con precio'!K532</f>
        <v>44105.9784722222</v>
      </c>
      <c r="N533" s="174"/>
      <c r="O533" s="167"/>
    </row>
    <row r="534" customFormat="false" ht="13.8" hidden="false" customHeight="false" outlineLevel="0" collapsed="false">
      <c r="A534" s="0" t="n">
        <f aca="false">+A533+1</f>
        <v>533</v>
      </c>
      <c r="B534" s="0" t="str">
        <f aca="false">IF(LEN('con precio'!E533)=8,'con precio'!E533,IF(LEN('con precio'!E533)&gt;=17,LEFT('con precio'!E533,8),""))</f>
        <v/>
      </c>
      <c r="C534" s="122" t="str">
        <f aca="false">IF(LEN('con precio'!E533)&gt;=17,RIGHT('con precio'!E533,8),"")</f>
        <v/>
      </c>
      <c r="D534" s="0" t="str">
        <f aca="false">IF('con precio'!F533="","",'con precio'!F533)</f>
        <v/>
      </c>
      <c r="E534" s="0" t="str">
        <f aca="false">IF('con precio'!B533="","",'con precio'!B533)</f>
        <v>UE Central Obrera Departamental</v>
      </c>
      <c r="F534" s="1" t="s">
        <v>6311</v>
      </c>
      <c r="G534" s="0" t="n">
        <v>300</v>
      </c>
      <c r="H534" s="0" t="str">
        <f aca="false">IF('con precio'!D533="Flete","FLE",IF('con precio'!D533="Normal","NOR",IF('con precio'!D533="RRPP","RRP",IF('con precio'!D533="FB Ads","FBA",IF('con precio'!D533="Google Ads","GOA",IF('con precio'!D533="Combo","COM",IF('con precio'!D533="Market Place","MKP", "OTR")))))))</f>
        <v>NOR</v>
      </c>
      <c r="I534" s="0" t="str">
        <f aca="false">LEFT('con precio'!M533,10)</f>
        <v>-17.807444</v>
      </c>
      <c r="J534" s="122" t="str">
        <f aca="false">RIGHT('con precio'!M533,10)</f>
        <v>-63.104135</v>
      </c>
      <c r="K534" s="0" t="s">
        <v>7429</v>
      </c>
      <c r="L534" s="175" t="n">
        <f aca="false">'con precio'!A533+'con precio'!K533</f>
        <v>44105.6951388889</v>
      </c>
      <c r="N534" s="174"/>
      <c r="O534" s="167"/>
    </row>
    <row r="535" customFormat="false" ht="13.8" hidden="false" customHeight="false" outlineLevel="0" collapsed="false">
      <c r="A535" s="0" t="n">
        <f aca="false">+A534+1</f>
        <v>534</v>
      </c>
      <c r="B535" s="0" t="str">
        <f aca="false">IF(LEN('con precio'!E534)=8,'con precio'!E534,IF(LEN('con precio'!E534)&gt;=17,LEFT('con precio'!E534,8),""))</f>
        <v/>
      </c>
      <c r="C535" s="122" t="str">
        <f aca="false">IF(LEN('con precio'!E534)&gt;=17,RIGHT('con precio'!E534,8),"")</f>
        <v/>
      </c>
      <c r="D535" s="0" t="str">
        <f aca="false">IF('con precio'!F534="","",'con precio'!F534)</f>
        <v>Condominio Rosas del Este</v>
      </c>
      <c r="E535" s="0" t="str">
        <f aca="false">IF('con precio'!B534="","",'con precio'!B534)</f>
        <v>Condominio Rosas del Este. Villa 1ro de Mayo</v>
      </c>
      <c r="F535" s="1" t="s">
        <v>6536</v>
      </c>
      <c r="G535" s="0" t="n">
        <v>300</v>
      </c>
      <c r="H535" s="0" t="str">
        <f aca="false">IF('con precio'!D534="Flete","FLE",IF('con precio'!D534="Normal","NOR",IF('con precio'!D534="RRPP","RRP",IF('con precio'!D534="FB Ads","FBA",IF('con precio'!D534="Google Ads","GOA",IF('con precio'!D534="Combo","COM",IF('con precio'!D534="Market Place","MKP", "OTR")))))))</f>
        <v>NOR</v>
      </c>
      <c r="I535" s="0" t="str">
        <f aca="false">LEFT('con precio'!M534,10)</f>
        <v>-17.795451</v>
      </c>
      <c r="J535" s="122" t="str">
        <f aca="false">RIGHT('con precio'!M534,10)</f>
        <v>-63.090246</v>
      </c>
      <c r="K535" s="0" t="s">
        <v>7429</v>
      </c>
      <c r="L535" s="175" t="n">
        <f aca="false">'con precio'!A534+'con precio'!K534</f>
        <v>44105.7159722222</v>
      </c>
      <c r="N535" s="174"/>
      <c r="O535" s="167"/>
    </row>
    <row r="536" customFormat="false" ht="13.8" hidden="false" customHeight="false" outlineLevel="0" collapsed="false">
      <c r="A536" s="0" t="n">
        <f aca="false">+A535+1</f>
        <v>535</v>
      </c>
      <c r="B536" s="0" t="str">
        <f aca="false">IF(LEN('con precio'!E535)=8,'con precio'!E535,IF(LEN('con precio'!E535)&gt;=17,LEFT('con precio'!E535,8),""))</f>
        <v/>
      </c>
      <c r="C536" s="122" t="str">
        <f aca="false">IF(LEN('con precio'!E535)&gt;=17,RIGHT('con precio'!E535,8),"")</f>
        <v/>
      </c>
      <c r="D536" s="0" t="str">
        <f aca="false">IF('con precio'!F535="","",'con precio'!F535)</f>
        <v/>
      </c>
      <c r="E536" s="0" t="str">
        <f aca="false">IF('con precio'!B535="","",'con precio'!B535)</f>
        <v>8vo anillo y Guapilo</v>
      </c>
      <c r="F536" s="1" t="s">
        <v>6537</v>
      </c>
      <c r="G536" s="0" t="n">
        <v>300</v>
      </c>
      <c r="H536" s="0" t="str">
        <f aca="false">IF('con precio'!D535="Flete","FLE",IF('con precio'!D535="Normal","NOR",IF('con precio'!D535="RRPP","RRP",IF('con precio'!D535="FB Ads","FBA",IF('con precio'!D535="Google Ads","GOA",IF('con precio'!D535="Combo","COM",IF('con precio'!D535="Market Place","MKP", "OTR")))))))</f>
        <v>NOR</v>
      </c>
      <c r="I536" s="0" t="str">
        <f aca="false">LEFT('con precio'!M535,10)</f>
        <v>-17.779331</v>
      </c>
      <c r="J536" s="122" t="str">
        <f aca="false">RIGHT('con precio'!M535,10)</f>
        <v>-63.107957</v>
      </c>
      <c r="K536" s="0" t="s">
        <v>7429</v>
      </c>
      <c r="L536" s="175" t="n">
        <f aca="false">'con precio'!A535+'con precio'!K535</f>
        <v>44105.7388888889</v>
      </c>
      <c r="N536" s="174"/>
      <c r="O536" s="167"/>
    </row>
    <row r="537" customFormat="false" ht="13.8" hidden="false" customHeight="false" outlineLevel="0" collapsed="false">
      <c r="A537" s="0" t="n">
        <f aca="false">+A536+1</f>
        <v>536</v>
      </c>
      <c r="B537" s="0" t="str">
        <f aca="false">IF(LEN('con precio'!E536)=8,'con precio'!E536,IF(LEN('con precio'!E536)&gt;=17,LEFT('con precio'!E536,8),""))</f>
        <v>'7314842</v>
      </c>
      <c r="C537" s="122" t="str">
        <f aca="false">IF(LEN('con precio'!E536)&gt;=17,RIGHT('con precio'!E536,8),"")</f>
        <v>71069194</v>
      </c>
      <c r="D537" s="0" t="str">
        <f aca="false">IF('con precio'!F536="","",'con precio'!F536)</f>
        <v>Familia Oblitas</v>
      </c>
      <c r="E537" s="0" t="str">
        <f aca="false">IF('con precio'!B536="","",'con precio'!B536)</f>
        <v>Familia Oblitas. Cond Club Campestre</v>
      </c>
      <c r="F537" s="1" t="s">
        <v>6538</v>
      </c>
      <c r="G537" s="0" t="n">
        <v>450</v>
      </c>
      <c r="H537" s="0" t="str">
        <f aca="false">IF('con precio'!D536="Flete","FLE",IF('con precio'!D536="Normal","NOR",IF('con precio'!D536="RRPP","RRP",IF('con precio'!D536="FB Ads","FBA",IF('con precio'!D536="Google Ads","GOA",IF('con precio'!D536="Combo","COM",IF('con precio'!D536="Market Place","MKP", "OTR")))))))</f>
        <v>OTR</v>
      </c>
      <c r="I537" s="0" t="str">
        <f aca="false">LEFT('con precio'!M536,10)</f>
        <v>-17.867942</v>
      </c>
      <c r="J537" s="122" t="str">
        <f aca="false">RIGHT('con precio'!M536,10)</f>
        <v>-63.278230</v>
      </c>
      <c r="K537" s="0" t="s">
        <v>7429</v>
      </c>
      <c r="L537" s="175" t="n">
        <f aca="false">'con precio'!A536+'con precio'!K536</f>
        <v>44105.4979166667</v>
      </c>
      <c r="N537" s="174"/>
      <c r="O537" s="167"/>
    </row>
    <row r="538" customFormat="false" ht="13.8" hidden="false" customHeight="false" outlineLevel="0" collapsed="false">
      <c r="A538" s="0" t="n">
        <f aca="false">+A537+1</f>
        <v>537</v>
      </c>
      <c r="B538" s="0" t="str">
        <f aca="false">IF(LEN('con precio'!E537)=8,'con precio'!E537,IF(LEN('con precio'!E537)&gt;=17,LEFT('con precio'!E537,8),""))</f>
        <v/>
      </c>
      <c r="C538" s="122" t="str">
        <f aca="false">IF(LEN('con precio'!E537)&gt;=17,RIGHT('con precio'!E537,8),"")</f>
        <v/>
      </c>
      <c r="D538" s="0" t="str">
        <f aca="false">IF('con precio'!F537="","",'con precio'!F537)</f>
        <v/>
      </c>
      <c r="E538" s="0" t="str">
        <f aca="false">IF('con precio'!B537="","",'con precio'!B537)</f>
        <v>Radial 17 1/2 El Bajío del Oriente</v>
      </c>
      <c r="F538" s="1" t="s">
        <v>6539</v>
      </c>
      <c r="G538" s="0" t="n">
        <v>400</v>
      </c>
      <c r="H538" s="0" t="str">
        <f aca="false">IF('con precio'!D537="Flete","FLE",IF('con precio'!D537="Normal","NOR",IF('con precio'!D537="RRPP","RRP",IF('con precio'!D537="FB Ads","FBA",IF('con precio'!D537="Google Ads","GOA",IF('con precio'!D537="Combo","COM",IF('con precio'!D537="Market Place","MKP", "OTR")))))))</f>
        <v>FLE</v>
      </c>
      <c r="I538" s="0" t="str">
        <f aca="false">LEFT('con precio'!M537,10)</f>
        <v>-17.829058</v>
      </c>
      <c r="J538" s="122" t="str">
        <f aca="false">RIGHT('con precio'!M537,10)</f>
        <v>-63.243929</v>
      </c>
      <c r="K538" s="0" t="s">
        <v>7429</v>
      </c>
      <c r="L538" s="175" t="n">
        <f aca="false">'con precio'!A537+'con precio'!K537</f>
        <v>44106.5729166667</v>
      </c>
      <c r="N538" s="174"/>
      <c r="O538" s="167"/>
    </row>
    <row r="539" customFormat="false" ht="13.8" hidden="false" customHeight="false" outlineLevel="0" collapsed="false">
      <c r="A539" s="0" t="n">
        <f aca="false">+A538+1</f>
        <v>538</v>
      </c>
      <c r="B539" s="0" t="str">
        <f aca="false">IF(LEN('con precio'!E538)=8,'con precio'!E538,IF(LEN('con precio'!E538)&gt;=17,LEFT('con precio'!E538,8),""))</f>
        <v/>
      </c>
      <c r="C539" s="122" t="str">
        <f aca="false">IF(LEN('con precio'!E538)&gt;=17,RIGHT('con precio'!E538,8),"")</f>
        <v/>
      </c>
      <c r="D539" s="0" t="str">
        <f aca="false">IF('con precio'!F538="","",'con precio'!F538)</f>
        <v/>
      </c>
      <c r="E539" s="0" t="str">
        <f aca="false">IF('con precio'!B538="","",'con precio'!B538)</f>
        <v>Warnes</v>
      </c>
      <c r="F539" s="1" t="s">
        <v>6540</v>
      </c>
      <c r="G539" s="0" t="n">
        <v>450</v>
      </c>
      <c r="H539" s="0" t="str">
        <f aca="false">IF('con precio'!D538="Flete","FLE",IF('con precio'!D538="Normal","NOR",IF('con precio'!D538="RRPP","RRP",IF('con precio'!D538="FB Ads","FBA",IF('con precio'!D538="Google Ads","GOA",IF('con precio'!D538="Combo","COM",IF('con precio'!D538="Market Place","MKP", "OTR")))))))</f>
        <v>FLE</v>
      </c>
      <c r="I539" s="0" t="str">
        <f aca="false">LEFT('con precio'!M538,10)</f>
        <v>-17.512379</v>
      </c>
      <c r="J539" s="122" t="str">
        <f aca="false">RIGHT('con precio'!M538,10)</f>
        <v>-63.177146</v>
      </c>
      <c r="K539" s="0" t="s">
        <v>7429</v>
      </c>
      <c r="L539" s="175" t="n">
        <f aca="false">'con precio'!A538+'con precio'!K538</f>
        <v>44106.7486111111</v>
      </c>
      <c r="N539" s="174"/>
      <c r="O539" s="167"/>
    </row>
    <row r="540" customFormat="false" ht="13.8" hidden="false" customHeight="false" outlineLevel="0" collapsed="false">
      <c r="A540" s="0" t="n">
        <f aca="false">+A539+1</f>
        <v>539</v>
      </c>
      <c r="B540" s="0" t="str">
        <f aca="false">IF(LEN('con precio'!E539)=8,'con precio'!E539,IF(LEN('con precio'!E539)&gt;=17,LEFT('con precio'!E539,8),""))</f>
        <v>78533204</v>
      </c>
      <c r="C540" s="122" t="str">
        <f aca="false">IF(LEN('con precio'!E539)&gt;=17,RIGHT('con precio'!E539,8),"")</f>
        <v/>
      </c>
      <c r="D540" s="0" t="str">
        <f aca="false">IF('con precio'!F539="","",'con precio'!F539)</f>
        <v>Rodrigo Perez</v>
      </c>
      <c r="E540" s="0" t="str">
        <f aca="false">IF('con precio'!B539="","",'con precio'!B539)</f>
        <v>Rodrigo Perez. Cementerio junto al Mariposario</v>
      </c>
      <c r="F540" s="1" t="s">
        <v>6380</v>
      </c>
      <c r="G540" s="0" t="n">
        <v>500</v>
      </c>
      <c r="H540" s="0" t="str">
        <f aca="false">IF('con precio'!D539="Flete","FLE",IF('con precio'!D539="Normal","NOR",IF('con precio'!D539="RRPP","RRP",IF('con precio'!D539="FB Ads","FBA",IF('con precio'!D539="Google Ads","GOA",IF('con precio'!D539="Combo","COM",IF('con precio'!D539="Market Place","MKP", "OTR")))))))</f>
        <v>GOA</v>
      </c>
      <c r="I540" s="0" t="str">
        <f aca="false">LEFT('con precio'!M539,10)</f>
        <v>-17.763777</v>
      </c>
      <c r="J540" s="122" t="str">
        <f aca="false">RIGHT('con precio'!M539,10)</f>
        <v>-63.249714</v>
      </c>
      <c r="K540" s="0" t="s">
        <v>7429</v>
      </c>
      <c r="L540" s="175" t="n">
        <f aca="false">'con precio'!A539+'con precio'!K539</f>
        <v>44106.41875</v>
      </c>
      <c r="N540" s="174"/>
      <c r="O540" s="167"/>
    </row>
    <row r="541" customFormat="false" ht="13.8" hidden="false" customHeight="false" outlineLevel="0" collapsed="false">
      <c r="A541" s="0" t="n">
        <f aca="false">+A540+1</f>
        <v>540</v>
      </c>
      <c r="B541" s="0" t="str">
        <f aca="false">IF(LEN('con precio'!E540)=8,'con precio'!E540,IF(LEN('con precio'!E540)&gt;=17,LEFT('con precio'!E540,8),""))</f>
        <v>75381896</v>
      </c>
      <c r="C541" s="122" t="str">
        <f aca="false">IF(LEN('con precio'!E540)&gt;=17,RIGHT('con precio'!E540,8),"")</f>
        <v/>
      </c>
      <c r="D541" s="0" t="str">
        <f aca="false">IF('con precio'!F540="","",'con precio'!F540)</f>
        <v>Melvy Romero</v>
      </c>
      <c r="E541" s="0" t="str">
        <f aca="false">IF('con precio'!B540="","",'con precio'!B540)</f>
        <v>Melvy Romero / Porongo</v>
      </c>
      <c r="F541" s="1" t="s">
        <v>6541</v>
      </c>
      <c r="G541" s="0" t="n">
        <v>500</v>
      </c>
      <c r="H541" s="0" t="str">
        <f aca="false">IF('con precio'!D540="Flete","FLE",IF('con precio'!D540="Normal","NOR",IF('con precio'!D540="RRPP","RRP",IF('con precio'!D540="FB Ads","FBA",IF('con precio'!D540="Google Ads","GOA",IF('con precio'!D540="Combo","COM",IF('con precio'!D540="Market Place","MKP", "OTR")))))))</f>
        <v>GOA</v>
      </c>
      <c r="I541" s="0" t="str">
        <f aca="false">LEFT('con precio'!M540,10)</f>
        <v>-17.852531</v>
      </c>
      <c r="J541" s="122" t="str">
        <f aca="false">RIGHT('con precio'!M540,10)</f>
        <v>-63.306358</v>
      </c>
      <c r="K541" s="0" t="s">
        <v>7429</v>
      </c>
      <c r="L541" s="175" t="n">
        <f aca="false">'con precio'!A540+'con precio'!K540</f>
        <v>44107.6479166667</v>
      </c>
      <c r="N541" s="174"/>
      <c r="O541" s="167"/>
    </row>
    <row r="542" customFormat="false" ht="13.8" hidden="false" customHeight="false" outlineLevel="0" collapsed="false">
      <c r="A542" s="0" t="n">
        <f aca="false">+A541+1</f>
        <v>541</v>
      </c>
      <c r="B542" s="0" t="str">
        <f aca="false">IF(LEN('con precio'!E541)=8,'con precio'!E541,IF(LEN('con precio'!E541)&gt;=17,LEFT('con precio'!E541,8),""))</f>
        <v/>
      </c>
      <c r="C542" s="122" t="str">
        <f aca="false">IF(LEN('con precio'!E541)&gt;=17,RIGHT('con precio'!E541,8),"")</f>
        <v/>
      </c>
      <c r="D542" s="0" t="str">
        <f aca="false">IF('con precio'!F541="","",'con precio'!F541)</f>
        <v/>
      </c>
      <c r="E542" s="0" t="str">
        <f aca="false">IF('con precio'!B541="","",'con precio'!B541)</f>
        <v>Cabañas Piraí</v>
      </c>
      <c r="F542" s="1" t="s">
        <v>6542</v>
      </c>
      <c r="G542" s="0" t="n">
        <v>400</v>
      </c>
      <c r="H542" s="0" t="str">
        <f aca="false">IF('con precio'!D541="Flete","FLE",IF('con precio'!D541="Normal","NOR",IF('con precio'!D541="RRPP","RRP",IF('con precio'!D541="FB Ads","FBA",IF('con precio'!D541="Google Ads","GOA",IF('con precio'!D541="Combo","COM",IF('con precio'!D541="Market Place","MKP", "OTR")))))))</f>
        <v>NOR</v>
      </c>
      <c r="I542" s="0" t="str">
        <f aca="false">LEFT('con precio'!M541,10)</f>
        <v>-17.781056</v>
      </c>
      <c r="J542" s="122" t="str">
        <f aca="false">RIGHT('con precio'!M541,10)</f>
        <v>-63.223491</v>
      </c>
      <c r="K542" s="0" t="s">
        <v>7429</v>
      </c>
      <c r="L542" s="175" t="n">
        <f aca="false">'con precio'!A541+'con precio'!K541</f>
        <v>44107.2791666667</v>
      </c>
      <c r="N542" s="174"/>
      <c r="O542" s="167"/>
    </row>
    <row r="543" customFormat="false" ht="13.8" hidden="false" customHeight="false" outlineLevel="0" collapsed="false">
      <c r="A543" s="0" t="n">
        <f aca="false">+A542+1</f>
        <v>542</v>
      </c>
      <c r="B543" s="0" t="str">
        <f aca="false">IF(LEN('con precio'!E542)=8,'con precio'!E542,IF(LEN('con precio'!E542)&gt;=17,LEFT('con precio'!E542,8),""))</f>
        <v/>
      </c>
      <c r="C543" s="122" t="str">
        <f aca="false">IF(LEN('con precio'!E542)&gt;=17,RIGHT('con precio'!E542,8),"")</f>
        <v/>
      </c>
      <c r="D543" s="0" t="str">
        <f aca="false">IF('con precio'!F542="","",'con precio'!F542)</f>
        <v/>
      </c>
      <c r="E543" s="0" t="str">
        <f aca="false">IF('con precio'!B542="","",'con precio'!B542)</f>
        <v>Urbanización Cotoca</v>
      </c>
      <c r="F543" s="1" t="s">
        <v>6543</v>
      </c>
      <c r="G543" s="0" t="n">
        <v>300</v>
      </c>
      <c r="H543" s="0" t="str">
        <f aca="false">IF('con precio'!D542="Flete","FLE",IF('con precio'!D542="Normal","NOR",IF('con precio'!D542="RRPP","RRP",IF('con precio'!D542="FB Ads","FBA",IF('con precio'!D542="Google Ads","GOA",IF('con precio'!D542="Combo","COM",IF('con precio'!D542="Market Place","MKP", "OTR")))))))</f>
        <v>NOR</v>
      </c>
      <c r="I543" s="0" t="str">
        <f aca="false">LEFT('con precio'!M542,10)</f>
        <v>-17.755517</v>
      </c>
      <c r="J543" s="122" t="str">
        <f aca="false">RIGHT('con precio'!M542,10)</f>
        <v>-63.097610</v>
      </c>
      <c r="K543" s="0" t="s">
        <v>7429</v>
      </c>
      <c r="L543" s="175" t="n">
        <f aca="false">'con precio'!A542+'con precio'!K542</f>
        <v>44107.4416666667</v>
      </c>
      <c r="N543" s="174"/>
      <c r="O543" s="167"/>
    </row>
    <row r="544" customFormat="false" ht="13.8" hidden="false" customHeight="false" outlineLevel="0" collapsed="false">
      <c r="A544" s="0" t="n">
        <f aca="false">+A543+1</f>
        <v>543</v>
      </c>
      <c r="B544" s="0" t="str">
        <f aca="false">IF(LEN('con precio'!E543)=8,'con precio'!E543,IF(LEN('con precio'!E543)&gt;=17,LEFT('con precio'!E543,8),""))</f>
        <v/>
      </c>
      <c r="C544" s="122" t="str">
        <f aca="false">IF(LEN('con precio'!E543)&gt;=17,RIGHT('con precio'!E543,8),"")</f>
        <v/>
      </c>
      <c r="D544" s="0" t="str">
        <f aca="false">IF('con precio'!F543="","",'con precio'!F543)</f>
        <v/>
      </c>
      <c r="E544" s="0" t="str">
        <f aca="false">IF('con precio'!B543="","",'con precio'!B543)</f>
        <v>El Bajío. Nueva Ramada</v>
      </c>
      <c r="F544" s="1" t="s">
        <v>6457</v>
      </c>
      <c r="G544" s="0" t="n">
        <v>400</v>
      </c>
      <c r="H544" s="0" t="str">
        <f aca="false">IF('con precio'!D543="Flete","FLE",IF('con precio'!D543="Normal","NOR",IF('con precio'!D543="RRPP","RRP",IF('con precio'!D543="FB Ads","FBA",IF('con precio'!D543="Google Ads","GOA",IF('con precio'!D543="Combo","COM",IF('con precio'!D543="Market Place","MKP", "OTR")))))))</f>
        <v>NOR</v>
      </c>
      <c r="I544" s="0" t="str">
        <f aca="false">LEFT('con precio'!M543,10)</f>
        <v>-17.837950</v>
      </c>
      <c r="J544" s="122" t="str">
        <f aca="false">RIGHT('con precio'!M543,10)</f>
        <v>-63.212813</v>
      </c>
      <c r="K544" s="0" t="s">
        <v>7429</v>
      </c>
      <c r="L544" s="175" t="n">
        <f aca="false">'con precio'!A543+'con precio'!K543</f>
        <v>44107.5229166667</v>
      </c>
      <c r="N544" s="174"/>
      <c r="O544" s="167"/>
    </row>
    <row r="545" customFormat="false" ht="13.8" hidden="false" customHeight="false" outlineLevel="0" collapsed="false">
      <c r="A545" s="0" t="n">
        <f aca="false">+A544+1</f>
        <v>544</v>
      </c>
      <c r="B545" s="0" t="str">
        <f aca="false">IF(LEN('con precio'!E544)=8,'con precio'!E544,IF(LEN('con precio'!E544)&gt;=17,LEFT('con precio'!E544,8),""))</f>
        <v>72137676</v>
      </c>
      <c r="C545" s="122" t="str">
        <f aca="false">IF(LEN('con precio'!E544)&gt;=17,RIGHT('con precio'!E544,8),"")</f>
        <v/>
      </c>
      <c r="D545" s="0" t="str">
        <f aca="false">IF('con precio'!F544="","",'con precio'!F544)</f>
        <v>Jorge Espinoza</v>
      </c>
      <c r="E545" s="0" t="str">
        <f aca="false">IF('con precio'!B544="","",'con precio'!B544)</f>
        <v>Jorge Espinoza / Urb. Patujú</v>
      </c>
      <c r="F545" s="1" t="s">
        <v>6544</v>
      </c>
      <c r="G545" s="0" t="n">
        <v>350</v>
      </c>
      <c r="H545" s="0" t="str">
        <f aca="false">IF('con precio'!D544="Flete","FLE",IF('con precio'!D544="Normal","NOR",IF('con precio'!D544="RRPP","RRP",IF('con precio'!D544="FB Ads","FBA",IF('con precio'!D544="Google Ads","GOA",IF('con precio'!D544="Combo","COM",IF('con precio'!D544="Market Place","MKP", "OTR")))))))</f>
        <v>OTR</v>
      </c>
      <c r="I545" s="0" t="str">
        <f aca="false">LEFT('con precio'!M544,10)</f>
        <v>-17.769388</v>
      </c>
      <c r="J545" s="122" t="str">
        <f aca="false">RIGHT('con precio'!M544,10)</f>
        <v>-63.053101</v>
      </c>
      <c r="K545" s="0" t="s">
        <v>7429</v>
      </c>
      <c r="L545" s="175" t="n">
        <f aca="false">'con precio'!A544+'con precio'!K544</f>
        <v>44107.4118055556</v>
      </c>
      <c r="N545" s="174"/>
      <c r="O545" s="167"/>
    </row>
    <row r="546" customFormat="false" ht="13.8" hidden="false" customHeight="false" outlineLevel="0" collapsed="false">
      <c r="A546" s="0" t="n">
        <f aca="false">+A545+1</f>
        <v>545</v>
      </c>
      <c r="B546" s="0" t="str">
        <f aca="false">IF(LEN('con precio'!E545)=8,'con precio'!E545,IF(LEN('con precio'!E545)&gt;=17,LEFT('con precio'!E545,8),""))</f>
        <v>67796908</v>
      </c>
      <c r="C546" s="122" t="str">
        <f aca="false">IF(LEN('con precio'!E545)&gt;=17,RIGHT('con precio'!E545,8),"")</f>
        <v/>
      </c>
      <c r="D546" s="0" t="str">
        <f aca="false">IF('con precio'!F545="","",'con precio'!F545)</f>
        <v>Raúl Bedoya</v>
      </c>
      <c r="E546" s="0" t="str">
        <f aca="false">IF('con precio'!B545="","",'con precio'!B545)</f>
        <v>Raúl Bedoya / Pampa De la Isla</v>
      </c>
      <c r="F546" s="1" t="s">
        <v>6545</v>
      </c>
      <c r="G546" s="0" t="n">
        <v>350</v>
      </c>
      <c r="H546" s="0" t="str">
        <f aca="false">IF('con precio'!D545="Flete","FLE",IF('con precio'!D545="Normal","NOR",IF('con precio'!D545="RRPP","RRP",IF('con precio'!D545="FB Ads","FBA",IF('con precio'!D545="Google Ads","GOA",IF('con precio'!D545="Combo","COM",IF('con precio'!D545="Market Place","MKP", "OTR")))))))</f>
        <v>GOA</v>
      </c>
      <c r="I546" s="0" t="str">
        <f aca="false">LEFT('con precio'!M545,10)</f>
        <v>-17.760571</v>
      </c>
      <c r="J546" s="122" t="str">
        <f aca="false">RIGHT('con precio'!M545,10)</f>
        <v>-63.071487</v>
      </c>
      <c r="K546" s="0" t="s">
        <v>7429</v>
      </c>
      <c r="L546" s="175" t="n">
        <f aca="false">'con precio'!A545+'con precio'!K545</f>
        <v>44108</v>
      </c>
      <c r="N546" s="174"/>
      <c r="O546" s="167"/>
    </row>
    <row r="547" customFormat="false" ht="13.8" hidden="false" customHeight="false" outlineLevel="0" collapsed="false">
      <c r="A547" s="0" t="n">
        <f aca="false">+A546+1</f>
        <v>546</v>
      </c>
      <c r="B547" s="0" t="str">
        <f aca="false">IF(LEN('con precio'!E546)=8,'con precio'!E546,IF(LEN('con precio'!E546)&gt;=17,LEFT('con precio'!E546,8),""))</f>
        <v/>
      </c>
      <c r="C547" s="122" t="str">
        <f aca="false">IF(LEN('con precio'!E546)&gt;=17,RIGHT('con precio'!E546,8),"")</f>
        <v/>
      </c>
      <c r="D547" s="0" t="str">
        <f aca="false">IF('con precio'!F546="","",'con precio'!F546)</f>
        <v/>
      </c>
      <c r="E547" s="0" t="str">
        <f aca="false">IF('con precio'!B546="","",'con precio'!B546)</f>
        <v>Barrio Calama</v>
      </c>
      <c r="F547" s="1" t="s">
        <v>6525</v>
      </c>
      <c r="G547" s="0" t="n">
        <v>400</v>
      </c>
      <c r="H547" s="0" t="str">
        <f aca="false">IF('con precio'!D546="Flete","FLE",IF('con precio'!D546="Normal","NOR",IF('con precio'!D546="RRPP","RRP",IF('con precio'!D546="FB Ads","FBA",IF('con precio'!D546="Google Ads","GOA",IF('con precio'!D546="Combo","COM",IF('con precio'!D546="Market Place","MKP", "OTR")))))))</f>
        <v>FLE</v>
      </c>
      <c r="I547" s="0" t="str">
        <f aca="false">LEFT('con precio'!M546,10)</f>
        <v>-17.835757</v>
      </c>
      <c r="J547" s="122" t="str">
        <f aca="false">RIGHT('con precio'!M546,10)</f>
        <v>-63.218557</v>
      </c>
      <c r="K547" s="0" t="s">
        <v>7429</v>
      </c>
      <c r="L547" s="175" t="n">
        <f aca="false">'con precio'!A546+'con precio'!K546</f>
        <v>44109.3590277778</v>
      </c>
      <c r="N547" s="174"/>
      <c r="O547" s="167"/>
    </row>
    <row r="548" customFormat="false" ht="13.8" hidden="false" customHeight="false" outlineLevel="0" collapsed="false">
      <c r="A548" s="0" t="n">
        <f aca="false">+A547+1</f>
        <v>547</v>
      </c>
      <c r="B548" s="0" t="str">
        <f aca="false">IF(LEN('con precio'!E547)=8,'con precio'!E547,IF(LEN('con precio'!E547)&gt;=17,LEFT('con precio'!E547,8),""))</f>
        <v/>
      </c>
      <c r="C548" s="122" t="str">
        <f aca="false">IF(LEN('con precio'!E547)&gt;=17,RIGHT('con precio'!E547,8),"")</f>
        <v/>
      </c>
      <c r="D548" s="0" t="str">
        <f aca="false">IF('con precio'!F547="","",'con precio'!F547)</f>
        <v/>
      </c>
      <c r="E548" s="0" t="str">
        <f aca="false">IF('con precio'!B547="","",'con precio'!B547)</f>
        <v>Centro de Producción Pollos Chuy</v>
      </c>
      <c r="F548" s="1" t="s">
        <v>6546</v>
      </c>
      <c r="G548" s="0" t="n">
        <v>350</v>
      </c>
      <c r="H548" s="0" t="str">
        <f aca="false">IF('con precio'!D547="Flete","FLE",IF('con precio'!D547="Normal","NOR",IF('con precio'!D547="RRPP","RRP",IF('con precio'!D547="FB Ads","FBA",IF('con precio'!D547="Google Ads","GOA",IF('con precio'!D547="Combo","COM",IF('con precio'!D547="Market Place","MKP", "OTR")))))))</f>
        <v>NOR</v>
      </c>
      <c r="I548" s="0" t="str">
        <f aca="false">LEFT('con precio'!M547,10)</f>
        <v>-17.710122</v>
      </c>
      <c r="J548" s="122" t="str">
        <f aca="false">RIGHT('con precio'!M547,10)</f>
        <v>-63.146868</v>
      </c>
      <c r="K548" s="0" t="s">
        <v>7429</v>
      </c>
      <c r="L548" s="175" t="n">
        <f aca="false">'con precio'!A547+'con precio'!K547</f>
        <v>44109.5034722222</v>
      </c>
      <c r="N548" s="174"/>
      <c r="O548" s="167"/>
    </row>
    <row r="549" customFormat="false" ht="13.8" hidden="false" customHeight="false" outlineLevel="0" collapsed="false">
      <c r="A549" s="0" t="n">
        <f aca="false">+A548+1</f>
        <v>548</v>
      </c>
      <c r="B549" s="0" t="str">
        <f aca="false">IF(LEN('con precio'!E548)=8,'con precio'!E548,IF(LEN('con precio'!E548)&gt;=17,LEFT('con precio'!E548,8),""))</f>
        <v/>
      </c>
      <c r="C549" s="122" t="str">
        <f aca="false">IF(LEN('con precio'!E548)&gt;=17,RIGHT('con precio'!E548,8),"")</f>
        <v/>
      </c>
      <c r="D549" s="0" t="str">
        <f aca="false">IF('con precio'!F548="","",'con precio'!F548)</f>
        <v/>
      </c>
      <c r="E549" s="0" t="str">
        <f aca="false">IF('con precio'!B548="","",'con precio'!B548)</f>
        <v>Guapurú 2</v>
      </c>
      <c r="F549" s="1" t="s">
        <v>6547</v>
      </c>
      <c r="G549" s="0" t="n">
        <v>300</v>
      </c>
      <c r="H549" s="0" t="str">
        <f aca="false">IF('con precio'!D548="Flete","FLE",IF('con precio'!D548="Normal","NOR",IF('con precio'!D548="RRPP","RRP",IF('con precio'!D548="FB Ads","FBA",IF('con precio'!D548="Google Ads","GOA",IF('con precio'!D548="Combo","COM",IF('con precio'!D548="Market Place","MKP", "OTR")))))))</f>
        <v>NOR</v>
      </c>
      <c r="I549" s="0" t="str">
        <f aca="false">LEFT('con precio'!M548,10)</f>
        <v>-17.807751</v>
      </c>
      <c r="J549" s="122" t="str">
        <f aca="false">RIGHT('con precio'!M548,10)</f>
        <v>-63.104183</v>
      </c>
      <c r="K549" s="0" t="s">
        <v>7429</v>
      </c>
      <c r="L549" s="175" t="n">
        <f aca="false">'con precio'!A548+'con precio'!K548</f>
        <v>44109.65625</v>
      </c>
      <c r="N549" s="174"/>
      <c r="O549" s="167"/>
    </row>
    <row r="550" customFormat="false" ht="13.8" hidden="false" customHeight="false" outlineLevel="0" collapsed="false">
      <c r="A550" s="0" t="n">
        <f aca="false">+A549+1</f>
        <v>549</v>
      </c>
      <c r="B550" s="0" t="str">
        <f aca="false">IF(LEN('con precio'!E549)=8,'con precio'!E549,IF(LEN('con precio'!E549)&gt;=17,LEFT('con precio'!E549,8),""))</f>
        <v/>
      </c>
      <c r="C550" s="122" t="str">
        <f aca="false">IF(LEN('con precio'!E549)&gt;=17,RIGHT('con precio'!E549,8),"")</f>
        <v/>
      </c>
      <c r="D550" s="0" t="str">
        <f aca="false">IF('con precio'!F549="","",'con precio'!F549)</f>
        <v/>
      </c>
      <c r="E550" s="0" t="str">
        <f aca="false">IF('con precio'!B549="","",'con precio'!B549)</f>
        <v>Condominio Jardín del Sol</v>
      </c>
      <c r="F550" s="1" t="s">
        <v>6548</v>
      </c>
      <c r="G550" s="0" t="n">
        <v>300</v>
      </c>
      <c r="H550" s="0" t="str">
        <f aca="false">IF('con precio'!D549="Flete","FLE",IF('con precio'!D549="Normal","NOR",IF('con precio'!D549="RRPP","RRP",IF('con precio'!D549="FB Ads","FBA",IF('con precio'!D549="Google Ads","GOA",IF('con precio'!D549="Combo","COM",IF('con precio'!D549="Market Place","MKP", "OTR")))))))</f>
        <v>FLE</v>
      </c>
      <c r="I550" s="0" t="str">
        <f aca="false">LEFT('con precio'!M549,10)</f>
        <v>-17.841812</v>
      </c>
      <c r="J550" s="122" t="str">
        <f aca="false">RIGHT('con precio'!M549,10)</f>
        <v>-63.246276</v>
      </c>
      <c r="K550" s="0" t="s">
        <v>7429</v>
      </c>
      <c r="L550" s="175" t="n">
        <f aca="false">'con precio'!A549+'con precio'!K549</f>
        <v>44110.3986111111</v>
      </c>
      <c r="N550" s="174"/>
      <c r="O550" s="167"/>
    </row>
    <row r="551" customFormat="false" ht="13.8" hidden="false" customHeight="false" outlineLevel="0" collapsed="false">
      <c r="A551" s="0" t="n">
        <f aca="false">+A550+1</f>
        <v>550</v>
      </c>
      <c r="B551" s="0" t="str">
        <f aca="false">IF(LEN('con precio'!E550)=8,'con precio'!E550,IF(LEN('con precio'!E550)&gt;=17,LEFT('con precio'!E550,8),""))</f>
        <v/>
      </c>
      <c r="C551" s="122" t="str">
        <f aca="false">IF(LEN('con precio'!E550)&gt;=17,RIGHT('con precio'!E550,8),"")</f>
        <v/>
      </c>
      <c r="D551" s="0" t="str">
        <f aca="false">IF('con precio'!F550="","",'con precio'!F550)</f>
        <v/>
      </c>
      <c r="E551" s="0" t="str">
        <f aca="false">IF('con precio'!B550="","",'con precio'!B550)</f>
        <v>Comunidad El Bajío</v>
      </c>
      <c r="F551" s="1" t="s">
        <v>6549</v>
      </c>
      <c r="G551" s="0" t="n">
        <v>300</v>
      </c>
      <c r="H551" s="0" t="str">
        <f aca="false">IF('con precio'!D550="Flete","FLE",IF('con precio'!D550="Normal","NOR",IF('con precio'!D550="RRPP","RRP",IF('con precio'!D550="FB Ads","FBA",IF('con precio'!D550="Google Ads","GOA",IF('con precio'!D550="Combo","COM",IF('con precio'!D550="Market Place","MKP", "OTR")))))))</f>
        <v>FLE</v>
      </c>
      <c r="I551" s="0" t="str">
        <f aca="false">LEFT('con precio'!M550,10)</f>
        <v>-17.863056</v>
      </c>
      <c r="J551" s="122" t="str">
        <f aca="false">RIGHT('con precio'!M550,10)</f>
        <v>-63.252751</v>
      </c>
      <c r="K551" s="0" t="s">
        <v>7429</v>
      </c>
      <c r="L551" s="175" t="n">
        <f aca="false">'con precio'!A550+'con precio'!K550</f>
        <v>44110.43125</v>
      </c>
      <c r="N551" s="174"/>
      <c r="O551" s="167"/>
    </row>
    <row r="552" customFormat="false" ht="13.8" hidden="false" customHeight="false" outlineLevel="0" collapsed="false">
      <c r="A552" s="0" t="n">
        <f aca="false">+A551+1</f>
        <v>551</v>
      </c>
      <c r="B552" s="0" t="str">
        <f aca="false">IF(LEN('con precio'!E551)=8,'con precio'!E551,IF(LEN('con precio'!E551)&gt;=17,LEFT('con precio'!E551,8),""))</f>
        <v>76568758</v>
      </c>
      <c r="C552" s="122" t="str">
        <f aca="false">IF(LEN('con precio'!E551)&gt;=17,RIGHT('con precio'!E551,8),"")</f>
        <v/>
      </c>
      <c r="D552" s="0" t="str">
        <f aca="false">IF('con precio'!F551="","",'con precio'!F551)</f>
        <v>Bernardo Arana</v>
      </c>
      <c r="E552" s="0" t="str">
        <f aca="false">IF('con precio'!B551="","",'con precio'!B551)</f>
        <v>Bernardo Arana /Guapilo</v>
      </c>
      <c r="F552" s="1" t="s">
        <v>6550</v>
      </c>
      <c r="G552" s="0" t="n">
        <v>370</v>
      </c>
      <c r="H552" s="0" t="str">
        <f aca="false">IF('con precio'!D551="Flete","FLE",IF('con precio'!D551="Normal","NOR",IF('con precio'!D551="RRPP","RRP",IF('con precio'!D551="FB Ads","FBA",IF('con precio'!D551="Google Ads","GOA",IF('con precio'!D551="Combo","COM",IF('con precio'!D551="Market Place","MKP", "OTR")))))))</f>
        <v>GOA</v>
      </c>
      <c r="I552" s="0" t="str">
        <f aca="false">LEFT('con precio'!M551,10)</f>
        <v>-17.789628</v>
      </c>
      <c r="J552" s="122" t="str">
        <f aca="false">RIGHT('con precio'!M551,10)</f>
        <v>-63.110109</v>
      </c>
      <c r="K552" s="0" t="s">
        <v>7429</v>
      </c>
      <c r="L552" s="175" t="n">
        <f aca="false">'con precio'!A551+'con precio'!K551</f>
        <v>44110.7694444444</v>
      </c>
      <c r="N552" s="174"/>
      <c r="O552" s="167"/>
    </row>
    <row r="553" customFormat="false" ht="13.8" hidden="false" customHeight="false" outlineLevel="0" collapsed="false">
      <c r="A553" s="0" t="n">
        <f aca="false">+A552+1</f>
        <v>552</v>
      </c>
      <c r="B553" s="0" t="str">
        <f aca="false">IF(LEN('con precio'!E552)=8,'con precio'!E552,IF(LEN('con precio'!E552)&gt;=17,LEFT('con precio'!E552,8),""))</f>
        <v/>
      </c>
      <c r="C553" s="122" t="str">
        <f aca="false">IF(LEN('con precio'!E552)&gt;=17,RIGHT('con precio'!E552,8),"")</f>
        <v/>
      </c>
      <c r="D553" s="0" t="str">
        <f aca="false">IF('con precio'!F552="","",'con precio'!F552)</f>
        <v/>
      </c>
      <c r="E553" s="0" t="str">
        <f aca="false">IF('con precio'!B552="","",'con precio'!B552)</f>
        <v>Amboró 2</v>
      </c>
      <c r="F553" s="1" t="s">
        <v>6335</v>
      </c>
      <c r="G553" s="0" t="n">
        <v>300</v>
      </c>
      <c r="H553" s="0" t="str">
        <f aca="false">IF('con precio'!D552="Flete","FLE",IF('con precio'!D552="Normal","NOR",IF('con precio'!D552="RRPP","RRP",IF('con precio'!D552="FB Ads","FBA",IF('con precio'!D552="Google Ads","GOA",IF('con precio'!D552="Combo","COM",IF('con precio'!D552="Market Place","MKP", "OTR")))))))</f>
        <v>NOR</v>
      </c>
      <c r="I553" s="0" t="str">
        <f aca="false">LEFT('con precio'!M552,10)</f>
        <v>-17.871558</v>
      </c>
      <c r="J553" s="122" t="str">
        <f aca="false">RIGHT('con precio'!M552,10)</f>
        <v>-63.136618</v>
      </c>
      <c r="K553" s="0" t="s">
        <v>7429</v>
      </c>
      <c r="L553" s="175" t="n">
        <f aca="false">'con precio'!A552+'con precio'!K552</f>
        <v>44110.4944444444</v>
      </c>
      <c r="N553" s="174"/>
      <c r="O553" s="167"/>
    </row>
    <row r="554" customFormat="false" ht="13.8" hidden="false" customHeight="false" outlineLevel="0" collapsed="false">
      <c r="A554" s="0" t="n">
        <f aca="false">+A553+1</f>
        <v>553</v>
      </c>
      <c r="B554" s="0" t="str">
        <f aca="false">IF(LEN('con precio'!E553)=8,'con precio'!E553,IF(LEN('con precio'!E553)&gt;=17,LEFT('con precio'!E553,8),""))</f>
        <v/>
      </c>
      <c r="C554" s="122" t="str">
        <f aca="false">IF(LEN('con precio'!E553)&gt;=17,RIGHT('con precio'!E553,8),"")</f>
        <v/>
      </c>
      <c r="D554" s="0" t="str">
        <f aca="false">IF('con precio'!F553="","",'con precio'!F553)</f>
        <v/>
      </c>
      <c r="E554" s="0" t="str">
        <f aca="false">IF('con precio'!B553="","",'con precio'!B553)</f>
        <v>Avenida Moscú</v>
      </c>
      <c r="F554" s="1" t="s">
        <v>6502</v>
      </c>
      <c r="G554" s="0" t="n">
        <v>400</v>
      </c>
      <c r="H554" s="0" t="str">
        <f aca="false">IF('con precio'!D553="Flete","FLE",IF('con precio'!D553="Normal","NOR",IF('con precio'!D553="RRPP","RRP",IF('con precio'!D553="FB Ads","FBA",IF('con precio'!D553="Google Ads","GOA",IF('con precio'!D553="Combo","COM",IF('con precio'!D553="Market Place","MKP", "OTR")))))))</f>
        <v>NOR</v>
      </c>
      <c r="I554" s="0" t="str">
        <f aca="false">LEFT('con precio'!M553,10)</f>
        <v>-17.838228</v>
      </c>
      <c r="J554" s="122" t="str">
        <f aca="false">RIGHT('con precio'!M553,10)</f>
        <v>-63.211622</v>
      </c>
      <c r="K554" s="0" t="s">
        <v>7429</v>
      </c>
      <c r="L554" s="175" t="n">
        <f aca="false">'con precio'!A553+'con precio'!K553</f>
        <v>44111.5125</v>
      </c>
      <c r="N554" s="174"/>
      <c r="O554" s="167"/>
    </row>
    <row r="555" customFormat="false" ht="13.8" hidden="false" customHeight="false" outlineLevel="0" collapsed="false">
      <c r="A555" s="0" t="n">
        <f aca="false">+A554+1</f>
        <v>554</v>
      </c>
      <c r="B555" s="0" t="str">
        <f aca="false">IF(LEN('con precio'!E554)=8,'con precio'!E554,IF(LEN('con precio'!E554)&gt;=17,LEFT('con precio'!E554,8),""))</f>
        <v/>
      </c>
      <c r="C555" s="122" t="str">
        <f aca="false">IF(LEN('con precio'!E554)&gt;=17,RIGHT('con precio'!E554,8),"")</f>
        <v/>
      </c>
      <c r="D555" s="0" t="str">
        <f aca="false">IF('con precio'!F554="","",'con precio'!F554)</f>
        <v/>
      </c>
      <c r="E555" s="0" t="str">
        <f aca="false">IF('con precio'!B554="","",'con precio'!B554)</f>
        <v>Virgen de Luján</v>
      </c>
      <c r="F555" s="1" t="s">
        <v>6551</v>
      </c>
      <c r="G555" s="0" t="n">
        <v>300</v>
      </c>
      <c r="H555" s="0" t="str">
        <f aca="false">IF('con precio'!D554="Flete","FLE",IF('con precio'!D554="Normal","NOR",IF('con precio'!D554="RRPP","RRP",IF('con precio'!D554="FB Ads","FBA",IF('con precio'!D554="Google Ads","GOA",IF('con precio'!D554="Combo","COM",IF('con precio'!D554="Market Place","MKP", "OTR")))))))</f>
        <v>NOR</v>
      </c>
      <c r="I555" s="0" t="str">
        <f aca="false">LEFT('con precio'!M554,10)</f>
        <v>-17.757014</v>
      </c>
      <c r="J555" s="122" t="str">
        <f aca="false">RIGHT('con precio'!M554,10)</f>
        <v>-63.126114</v>
      </c>
      <c r="K555" s="0" t="s">
        <v>7429</v>
      </c>
      <c r="L555" s="175" t="n">
        <f aca="false">'con precio'!A554+'con precio'!K554</f>
        <v>44111.5840277778</v>
      </c>
      <c r="N555" s="174"/>
      <c r="O555" s="167"/>
    </row>
    <row r="556" customFormat="false" ht="13.8" hidden="false" customHeight="false" outlineLevel="0" collapsed="false">
      <c r="A556" s="0" t="n">
        <f aca="false">+A555+1</f>
        <v>555</v>
      </c>
      <c r="B556" s="0" t="str">
        <f aca="false">IF(LEN('con precio'!E555)=8,'con precio'!E555,IF(LEN('con precio'!E555)&gt;=17,LEFT('con precio'!E555,8),""))</f>
        <v/>
      </c>
      <c r="C556" s="122" t="str">
        <f aca="false">IF(LEN('con precio'!E555)&gt;=17,RIGHT('con precio'!E555,8),"")</f>
        <v/>
      </c>
      <c r="D556" s="0" t="str">
        <f aca="false">IF('con precio'!F555="","",'con precio'!F555)</f>
        <v/>
      </c>
      <c r="E556" s="0" t="str">
        <f aca="false">IF('con precio'!B555="","",'con precio'!B555)</f>
        <v>Virgen de Luján</v>
      </c>
      <c r="F556" s="1" t="s">
        <v>6357</v>
      </c>
      <c r="G556" s="0" t="n">
        <v>300</v>
      </c>
      <c r="H556" s="0" t="str">
        <f aca="false">IF('con precio'!D555="Flete","FLE",IF('con precio'!D555="Normal","NOR",IF('con precio'!D555="RRPP","RRP",IF('con precio'!D555="FB Ads","FBA",IF('con precio'!D555="Google Ads","GOA",IF('con precio'!D555="Combo","COM",IF('con precio'!D555="Market Place","MKP", "OTR")))))))</f>
        <v>NOR</v>
      </c>
      <c r="I556" s="0" t="str">
        <f aca="false">LEFT('con precio'!M555,10)</f>
        <v>-17.757067</v>
      </c>
      <c r="J556" s="122" t="str">
        <f aca="false">RIGHT('con precio'!M555,10)</f>
        <v>-63.126181</v>
      </c>
      <c r="K556" s="0" t="s">
        <v>7429</v>
      </c>
      <c r="L556" s="175" t="n">
        <f aca="false">'con precio'!A555+'con precio'!K555</f>
        <v>44111.6402777778</v>
      </c>
      <c r="N556" s="174"/>
      <c r="O556" s="167"/>
    </row>
    <row r="557" customFormat="false" ht="13.8" hidden="false" customHeight="false" outlineLevel="0" collapsed="false">
      <c r="A557" s="0" t="n">
        <f aca="false">+A556+1</f>
        <v>556</v>
      </c>
      <c r="B557" s="0" t="str">
        <f aca="false">IF(LEN('con precio'!E556)=8,'con precio'!E556,IF(LEN('con precio'!E556)&gt;=17,LEFT('con precio'!E556,8),""))</f>
        <v>70990080</v>
      </c>
      <c r="C557" s="122" t="str">
        <f aca="false">IF(LEN('con precio'!E556)&gt;=17,RIGHT('con precio'!E556,8),"")</f>
        <v/>
      </c>
      <c r="D557" s="0" t="str">
        <f aca="false">IF('con precio'!F556="","",'con precio'!F556)</f>
        <v>Marcela Carvajal</v>
      </c>
      <c r="E557" s="0" t="str">
        <f aca="false">IF('con precio'!B556="","",'con precio'!B556)</f>
        <v>Marcela Carvajal / Urubó</v>
      </c>
      <c r="F557" s="1" t="s">
        <v>6552</v>
      </c>
      <c r="G557" s="0" t="n">
        <v>450</v>
      </c>
      <c r="H557" s="0" t="str">
        <f aca="false">IF('con precio'!D556="Flete","FLE",IF('con precio'!D556="Normal","NOR",IF('con precio'!D556="RRPP","RRP",IF('con precio'!D556="FB Ads","FBA",IF('con precio'!D556="Google Ads","GOA",IF('con precio'!D556="Combo","COM",IF('con precio'!D556="Market Place","MKP", "OTR")))))))</f>
        <v>GOA</v>
      </c>
      <c r="I557" s="0" t="str">
        <f aca="false">LEFT('con precio'!M556,10)</f>
        <v>-17.772085</v>
      </c>
      <c r="J557" s="122" t="str">
        <f aca="false">RIGHT('con precio'!M556,10)</f>
        <v>-63.243351</v>
      </c>
      <c r="K557" s="0" t="s">
        <v>7429</v>
      </c>
      <c r="L557" s="175" t="n">
        <f aca="false">'con precio'!A556+'con precio'!K556</f>
        <v>44113.3958333333</v>
      </c>
      <c r="N557" s="174"/>
      <c r="O557" s="167"/>
    </row>
    <row r="558" customFormat="false" ht="13.8" hidden="false" customHeight="false" outlineLevel="0" collapsed="false">
      <c r="A558" s="0" t="n">
        <f aca="false">+A557+1</f>
        <v>557</v>
      </c>
      <c r="B558" s="0" t="str">
        <f aca="false">IF(LEN('con precio'!E557)=8,'con precio'!E557,IF(LEN('con precio'!E557)&gt;=17,LEFT('con precio'!E557,8),""))</f>
        <v>73137849</v>
      </c>
      <c r="C558" s="122" t="str">
        <f aca="false">IF(LEN('con precio'!E557)&gt;=17,RIGHT('con precio'!E557,8),"")</f>
        <v/>
      </c>
      <c r="D558" s="0" t="str">
        <f aca="false">IF('con precio'!F557="","",'con precio'!F557)</f>
        <v>Sra. Maria</v>
      </c>
      <c r="E558" s="0" t="str">
        <f aca="false">IF('con precio'!B557="","",'con precio'!B557)</f>
        <v>Sra. Maria</v>
      </c>
      <c r="F558" s="1" t="s">
        <v>6553</v>
      </c>
      <c r="G558" s="0" t="n">
        <v>500</v>
      </c>
      <c r="H558" s="0" t="str">
        <f aca="false">IF('con precio'!D557="Flete","FLE",IF('con precio'!D557="Normal","NOR",IF('con precio'!D557="RRPP","RRP",IF('con precio'!D557="FB Ads","FBA",IF('con precio'!D557="Google Ads","GOA",IF('con precio'!D557="Combo","COM",IF('con precio'!D557="Market Place","MKP", "OTR")))))))</f>
        <v>GOA</v>
      </c>
      <c r="I558" s="0" t="str">
        <f aca="false">LEFT('con precio'!M557,10)</f>
        <v>-17.935488</v>
      </c>
      <c r="J558" s="122" t="str">
        <f aca="false">RIGHT('con precio'!M557,10)</f>
        <v>-63.288662</v>
      </c>
      <c r="K558" s="0" t="s">
        <v>7429</v>
      </c>
      <c r="L558" s="175" t="n">
        <f aca="false">'con precio'!A557+'con precio'!K557</f>
        <v>44113.5104166667</v>
      </c>
      <c r="N558" s="174"/>
      <c r="O558" s="167"/>
    </row>
    <row r="559" customFormat="false" ht="13.8" hidden="false" customHeight="false" outlineLevel="0" collapsed="false">
      <c r="A559" s="0" t="n">
        <f aca="false">+A558+1</f>
        <v>558</v>
      </c>
      <c r="B559" s="0" t="str">
        <f aca="false">IF(LEN('con precio'!E558)=8,'con precio'!E558,IF(LEN('con precio'!E558)&gt;=17,LEFT('con precio'!E558,8),""))</f>
        <v>79032798</v>
      </c>
      <c r="C559" s="122" t="str">
        <f aca="false">IF(LEN('con precio'!E558)&gt;=17,RIGHT('con precio'!E558,8),"")</f>
        <v/>
      </c>
      <c r="D559" s="0" t="str">
        <f aca="false">IF('con precio'!F558="","",'con precio'!F558)</f>
        <v>Jannet Espinoza</v>
      </c>
      <c r="E559" s="0" t="str">
        <f aca="false">IF('con precio'!B558="","",'con precio'!B558)</f>
        <v>Jannet Espinoza / Barrio San Isidro / Radial 10</v>
      </c>
      <c r="F559" s="1" t="s">
        <v>6554</v>
      </c>
      <c r="G559" s="0" t="n">
        <v>350</v>
      </c>
      <c r="H559" s="0" t="str">
        <f aca="false">IF('con precio'!D558="Flete","FLE",IF('con precio'!D558="Normal","NOR",IF('con precio'!D558="RRPP","RRP",IF('con precio'!D558="FB Ads","FBA",IF('con precio'!D558="Google Ads","GOA",IF('con precio'!D558="Combo","COM",IF('con precio'!D558="Market Place","MKP", "OTR")))))))</f>
        <v>GOA</v>
      </c>
      <c r="I559" s="0" t="str">
        <f aca="false">LEFT('con precio'!M558,10)</f>
        <v>-17.814745</v>
      </c>
      <c r="J559" s="122" t="str">
        <f aca="false">RIGHT('con precio'!M558,10)</f>
        <v>-63.134476</v>
      </c>
      <c r="K559" s="0" t="s">
        <v>7429</v>
      </c>
      <c r="L559" s="175" t="n">
        <f aca="false">'con precio'!A558+'con precio'!K558</f>
        <v>44113.5111111111</v>
      </c>
      <c r="N559" s="174"/>
      <c r="O559" s="167"/>
    </row>
    <row r="560" customFormat="false" ht="13.8" hidden="false" customHeight="false" outlineLevel="0" collapsed="false">
      <c r="A560" s="0" t="n">
        <f aca="false">+A559+1</f>
        <v>559</v>
      </c>
      <c r="B560" s="0" t="str">
        <f aca="false">IF(LEN('con precio'!E559)=8,'con precio'!E559,IF(LEN('con precio'!E559)&gt;=17,LEFT('con precio'!E559,8),""))</f>
        <v>62157549</v>
      </c>
      <c r="C560" s="122" t="str">
        <f aca="false">IF(LEN('con precio'!E559)&gt;=17,RIGHT('con precio'!E559,8),"")</f>
        <v/>
      </c>
      <c r="D560" s="0" t="str">
        <f aca="false">IF('con precio'!F559="","",'con precio'!F559)</f>
        <v>Alicia</v>
      </c>
      <c r="E560" s="0" t="str">
        <f aca="false">IF('con precio'!B559="","",'con precio'!B559)</f>
        <v>Alicia / Condominio Jardines del Remanso / Hecho con Hyno</v>
      </c>
      <c r="F560" s="1" t="s">
        <v>6555</v>
      </c>
      <c r="G560" s="0" t="n">
        <v>380</v>
      </c>
      <c r="H560" s="0" t="str">
        <f aca="false">IF('con precio'!D559="Flete","FLE",IF('con precio'!D559="Normal","NOR",IF('con precio'!D559="RRPP","RRP",IF('con precio'!D559="FB Ads","FBA",IF('con precio'!D559="Google Ads","GOA",IF('con precio'!D559="Combo","COM",IF('con precio'!D559="Market Place","MKP", "OTR")))))))</f>
        <v>GOA</v>
      </c>
      <c r="I560" s="0" t="str">
        <f aca="false">LEFT('con precio'!M559,10)</f>
        <v>-17.703569</v>
      </c>
      <c r="J560" s="122" t="str">
        <f aca="false">RIGHT('con precio'!M559,10)</f>
        <v>-63.186157</v>
      </c>
      <c r="K560" s="0" t="s">
        <v>7429</v>
      </c>
      <c r="L560" s="175" t="n">
        <f aca="false">'con precio'!A559+'con precio'!K559</f>
        <v>44113.5368055556</v>
      </c>
      <c r="N560" s="174"/>
      <c r="O560" s="167"/>
    </row>
    <row r="561" customFormat="false" ht="13.8" hidden="false" customHeight="false" outlineLevel="0" collapsed="false">
      <c r="A561" s="0" t="n">
        <f aca="false">+A560+1</f>
        <v>560</v>
      </c>
      <c r="B561" s="0" t="str">
        <f aca="false">IF(LEN('con precio'!E560)=8,'con precio'!E560,IF(LEN('con precio'!E560)&gt;=17,LEFT('con precio'!E560,8),""))</f>
        <v>71320980</v>
      </c>
      <c r="C561" s="122" t="str">
        <f aca="false">IF(LEN('con precio'!E560)&gt;=17,RIGHT('con precio'!E560,8),"")</f>
        <v/>
      </c>
      <c r="D561" s="0" t="str">
        <f aca="false">IF('con precio'!F560="","",'con precio'!F560)</f>
        <v>Yerko Yul Saavedra Fernanadez</v>
      </c>
      <c r="E561" s="0" t="str">
        <f aca="false">IF('con precio'!B560="","",'con precio'!B560)</f>
        <v>Yerko Yul Saavedra Fernandez / Av Jenecherú</v>
      </c>
      <c r="F561" s="1" t="s">
        <v>6556</v>
      </c>
      <c r="G561" s="0" t="n">
        <v>380</v>
      </c>
      <c r="H561" s="0" t="str">
        <f aca="false">IF('con precio'!D560="Flete","FLE",IF('con precio'!D560="Normal","NOR",IF('con precio'!D560="RRPP","RRP",IF('con precio'!D560="FB Ads","FBA",IF('con precio'!D560="Google Ads","GOA",IF('con precio'!D560="Combo","COM",IF('con precio'!D560="Market Place","MKP", "OTR")))))))</f>
        <v>GOA</v>
      </c>
      <c r="I561" s="0" t="str">
        <f aca="false">LEFT('con precio'!M560,10)</f>
        <v>-17.790253</v>
      </c>
      <c r="J561" s="122" t="str">
        <f aca="false">RIGHT('con precio'!M560,10)</f>
        <v>-63.117626</v>
      </c>
      <c r="K561" s="0" t="s">
        <v>7429</v>
      </c>
      <c r="L561" s="175" t="n">
        <f aca="false">'con precio'!A560+'con precio'!K560</f>
        <v>44114.3541666667</v>
      </c>
      <c r="N561" s="174"/>
      <c r="O561" s="167"/>
    </row>
    <row r="562" customFormat="false" ht="13.8" hidden="false" customHeight="false" outlineLevel="0" collapsed="false">
      <c r="A562" s="0" t="n">
        <f aca="false">+A561+1</f>
        <v>561</v>
      </c>
      <c r="B562" s="0" t="str">
        <f aca="false">IF(LEN('con precio'!E561)=8,'con precio'!E561,IF(LEN('con precio'!E561)&gt;=17,LEFT('con precio'!E561,8),""))</f>
        <v>77622808</v>
      </c>
      <c r="C562" s="122" t="str">
        <f aca="false">IF(LEN('con precio'!E561)&gt;=17,RIGHT('con precio'!E561,8),"")</f>
        <v/>
      </c>
      <c r="D562" s="0" t="str">
        <f aca="false">IF('con precio'!F561="","",'con precio'!F561)</f>
        <v>Zaida Estrada Araoz</v>
      </c>
      <c r="E562" s="0" t="str">
        <f aca="false">IF('con precio'!B561="","",'con precio'!B561)</f>
        <v>Zaida Estrada Araoz / Urb Viru Viru</v>
      </c>
      <c r="F562" s="1" t="s">
        <v>6557</v>
      </c>
      <c r="G562" s="0" t="n">
        <v>430</v>
      </c>
      <c r="H562" s="0" t="str">
        <f aca="false">IF('con precio'!D561="Flete","FLE",IF('con precio'!D561="Normal","NOR",IF('con precio'!D561="RRPP","RRP",IF('con precio'!D561="FB Ads","FBA",IF('con precio'!D561="Google Ads","GOA",IF('con precio'!D561="Combo","COM",IF('con precio'!D561="Market Place","MKP", "OTR")))))))</f>
        <v>GOA</v>
      </c>
      <c r="I562" s="0" t="str">
        <f aca="false">LEFT('con precio'!M561,10)</f>
        <v>-17.634396</v>
      </c>
      <c r="J562" s="122" t="str">
        <f aca="false">RIGHT('con precio'!M561,10)</f>
        <v>-63.120987</v>
      </c>
      <c r="K562" s="0" t="s">
        <v>7429</v>
      </c>
      <c r="L562" s="175" t="n">
        <f aca="false">'con precio'!A561+'con precio'!K561</f>
        <v>44114.4375</v>
      </c>
      <c r="N562" s="174"/>
      <c r="O562" s="167"/>
    </row>
    <row r="563" customFormat="false" ht="13.8" hidden="false" customHeight="false" outlineLevel="0" collapsed="false">
      <c r="A563" s="0" t="n">
        <f aca="false">+A562+1</f>
        <v>562</v>
      </c>
      <c r="B563" s="0" t="str">
        <f aca="false">IF(LEN('con precio'!E562)=8,'con precio'!E562,IF(LEN('con precio'!E562)&gt;=17,LEFT('con precio'!E562,8),""))</f>
        <v>73183698</v>
      </c>
      <c r="C563" s="122" t="str">
        <f aca="false">IF(LEN('con precio'!E562)&gt;=17,RIGHT('con precio'!E562,8),"")</f>
        <v/>
      </c>
      <c r="D563" s="0" t="str">
        <f aca="false">IF('con precio'!F562="","",'con precio'!F562)</f>
        <v>NN</v>
      </c>
      <c r="E563" s="0" t="str">
        <f aca="false">IF('con precio'!B562="","",'con precio'!B562)</f>
        <v>NN / Almería</v>
      </c>
      <c r="F563" s="1" t="s">
        <v>6558</v>
      </c>
      <c r="G563" s="0" t="n">
        <v>300</v>
      </c>
      <c r="H563" s="0" t="str">
        <f aca="false">IF('con precio'!D562="Flete","FLE",IF('con precio'!D562="Normal","NOR",IF('con precio'!D562="RRPP","RRP",IF('con precio'!D562="FB Ads","FBA",IF('con precio'!D562="Google Ads","GOA",IF('con precio'!D562="Combo","COM",IF('con precio'!D562="Market Place","MKP", "OTR")))))))</f>
        <v>GOA</v>
      </c>
      <c r="I563" s="0" t="str">
        <f aca="false">LEFT('con precio'!M562,10)</f>
        <v>-17.716501</v>
      </c>
      <c r="J563" s="122" t="str">
        <f aca="false">RIGHT('con precio'!M562,10)</f>
        <v>-63.153149</v>
      </c>
      <c r="K563" s="0" t="s">
        <v>7429</v>
      </c>
      <c r="L563" s="175" t="n">
        <f aca="false">'con precio'!A562+'con precio'!K562</f>
        <v>44114.8930555556</v>
      </c>
      <c r="N563" s="174"/>
      <c r="O563" s="167"/>
    </row>
    <row r="564" customFormat="false" ht="13.8" hidden="false" customHeight="false" outlineLevel="0" collapsed="false">
      <c r="A564" s="0" t="n">
        <f aca="false">+A563+1</f>
        <v>563</v>
      </c>
      <c r="B564" s="0" t="str">
        <f aca="false">IF(LEN('con precio'!E563)=8,'con precio'!E563,IF(LEN('con precio'!E563)&gt;=17,LEFT('con precio'!E563,8),""))</f>
        <v/>
      </c>
      <c r="C564" s="122" t="str">
        <f aca="false">IF(LEN('con precio'!E563)&gt;=17,RIGHT('con precio'!E563,8),"")</f>
        <v/>
      </c>
      <c r="D564" s="0" t="str">
        <f aca="false">IF('con precio'!F563="","",'con precio'!F563)</f>
        <v/>
      </c>
      <c r="E564" s="0" t="str">
        <f aca="false">IF('con precio'!B563="","",'con precio'!B563)</f>
        <v>La Chonta Remanso</v>
      </c>
      <c r="F564" s="1" t="s">
        <v>6559</v>
      </c>
      <c r="G564" s="0" t="n">
        <v>380</v>
      </c>
      <c r="H564" s="0" t="str">
        <f aca="false">IF('con precio'!D563="Flete","FLE",IF('con precio'!D563="Normal","NOR",IF('con precio'!D563="RRPP","RRP",IF('con precio'!D563="FB Ads","FBA",IF('con precio'!D563="Google Ads","GOA",IF('con precio'!D563="Combo","COM",IF('con precio'!D563="Market Place","MKP", "OTR")))))))</f>
        <v>NOR</v>
      </c>
      <c r="I564" s="0" t="str">
        <f aca="false">LEFT('con precio'!M563,10)</f>
        <v>-17.702689</v>
      </c>
      <c r="J564" s="122" t="str">
        <f aca="false">RIGHT('con precio'!M563,10)</f>
        <v>-63.159109</v>
      </c>
      <c r="K564" s="0" t="s">
        <v>7429</v>
      </c>
      <c r="L564" s="175" t="n">
        <f aca="false">'con precio'!A563+'con precio'!K563</f>
        <v>44114</v>
      </c>
      <c r="N564" s="174"/>
      <c r="O564" s="167"/>
    </row>
    <row r="565" customFormat="false" ht="13.8" hidden="false" customHeight="false" outlineLevel="0" collapsed="false">
      <c r="A565" s="0" t="n">
        <f aca="false">+A564+1</f>
        <v>564</v>
      </c>
      <c r="B565" s="0" t="str">
        <f aca="false">IF(LEN('con precio'!E564)=8,'con precio'!E564,IF(LEN('con precio'!E564)&gt;=17,LEFT('con precio'!E564,8),""))</f>
        <v/>
      </c>
      <c r="C565" s="122" t="str">
        <f aca="false">IF(LEN('con precio'!E564)&gt;=17,RIGHT('con precio'!E564,8),"")</f>
        <v/>
      </c>
      <c r="D565" s="0" t="str">
        <f aca="false">IF('con precio'!F564="","",'con precio'!F564)</f>
        <v/>
      </c>
      <c r="E565" s="0" t="str">
        <f aca="false">IF('con precio'!B564="","",'con precio'!B564)</f>
        <v>Urbanización Cotoca</v>
      </c>
      <c r="F565" s="1" t="s">
        <v>6560</v>
      </c>
      <c r="G565" s="0" t="n">
        <v>300</v>
      </c>
      <c r="H565" s="0" t="str">
        <f aca="false">IF('con precio'!D564="Flete","FLE",IF('con precio'!D564="Normal","NOR",IF('con precio'!D564="RRPP","RRP",IF('con precio'!D564="FB Ads","FBA",IF('con precio'!D564="Google Ads","GOA",IF('con precio'!D564="Combo","COM",IF('con precio'!D564="Market Place","MKP", "OTR")))))))</f>
        <v>NOR</v>
      </c>
      <c r="I565" s="0" t="str">
        <f aca="false">LEFT('con precio'!M564,10)</f>
        <v>-17.759476</v>
      </c>
      <c r="J565" s="122" t="str">
        <f aca="false">RIGHT('con precio'!M564,10)</f>
        <v>-63.099714</v>
      </c>
      <c r="K565" s="0" t="s">
        <v>7429</v>
      </c>
      <c r="L565" s="175" t="n">
        <f aca="false">'con precio'!A564+'con precio'!K564</f>
        <v>44114</v>
      </c>
      <c r="N565" s="174"/>
      <c r="O565" s="167"/>
    </row>
    <row r="566" customFormat="false" ht="13.8" hidden="false" customHeight="false" outlineLevel="0" collapsed="false">
      <c r="A566" s="0" t="n">
        <f aca="false">+A565+1</f>
        <v>565</v>
      </c>
      <c r="B566" s="0" t="str">
        <f aca="false">IF(LEN('con precio'!E565)=8,'con precio'!E565,IF(LEN('con precio'!E565)&gt;=17,LEFT('con precio'!E565,8),""))</f>
        <v/>
      </c>
      <c r="C566" s="122" t="str">
        <f aca="false">IF(LEN('con precio'!E565)&gt;=17,RIGHT('con precio'!E565,8),"")</f>
        <v/>
      </c>
      <c r="D566" s="0" t="str">
        <f aca="false">IF('con precio'!F565="","",'con precio'!F565)</f>
        <v/>
      </c>
      <c r="E566" s="0" t="str">
        <f aca="false">IF('con precio'!B565="","",'con precio'!B565)</f>
        <v>El Recreo</v>
      </c>
      <c r="F566" s="1" t="s">
        <v>6561</v>
      </c>
      <c r="G566" s="0" t="n">
        <v>300</v>
      </c>
      <c r="H566" s="0" t="str">
        <f aca="false">IF('con precio'!D565="Flete","FLE",IF('con precio'!D565="Normal","NOR",IF('con precio'!D565="RRPP","RRP",IF('con precio'!D565="FB Ads","FBA",IF('con precio'!D565="Google Ads","GOA",IF('con precio'!D565="Combo","COM",IF('con precio'!D565="Market Place","MKP", "OTR")))))))</f>
        <v>NOR</v>
      </c>
      <c r="I566" s="0" t="str">
        <f aca="false">LEFT('con precio'!M565,10)</f>
        <v>-17.885301</v>
      </c>
      <c r="J566" s="122" t="str">
        <f aca="false">RIGHT('con precio'!M565,10)</f>
        <v>-63.093482</v>
      </c>
      <c r="K566" s="0" t="s">
        <v>7429</v>
      </c>
      <c r="L566" s="175" t="n">
        <f aca="false">'con precio'!A565+'con precio'!K565</f>
        <v>44116.3902777778</v>
      </c>
      <c r="N566" s="174"/>
      <c r="O566" s="167"/>
    </row>
    <row r="567" customFormat="false" ht="13.8" hidden="false" customHeight="false" outlineLevel="0" collapsed="false">
      <c r="A567" s="0" t="n">
        <f aca="false">+A566+1</f>
        <v>566</v>
      </c>
      <c r="B567" s="0" t="str">
        <f aca="false">IF(LEN('con precio'!E566)=8,'con precio'!E566,IF(LEN('con precio'!E566)&gt;=17,LEFT('con precio'!E566,8),""))</f>
        <v/>
      </c>
      <c r="C567" s="122" t="str">
        <f aca="false">IF(LEN('con precio'!E566)&gt;=17,RIGHT('con precio'!E566,8),"")</f>
        <v/>
      </c>
      <c r="D567" s="0" t="str">
        <f aca="false">IF('con precio'!F566="","",'con precio'!F566)</f>
        <v/>
      </c>
      <c r="E567" s="0" t="str">
        <f aca="false">IF('con precio'!B566="","",'con precio'!B566)</f>
        <v>Barrio Abaroa</v>
      </c>
      <c r="F567" s="1" t="s">
        <v>6562</v>
      </c>
      <c r="G567" s="0" t="n">
        <v>350</v>
      </c>
      <c r="H567" s="0" t="str">
        <f aca="false">IF('con precio'!D566="Flete","FLE",IF('con precio'!D566="Normal","NOR",IF('con precio'!D566="RRPP","RRP",IF('con precio'!D566="FB Ads","FBA",IF('con precio'!D566="Google Ads","GOA",IF('con precio'!D566="Combo","COM",IF('con precio'!D566="Market Place","MKP", "OTR")))))))</f>
        <v>NOR</v>
      </c>
      <c r="I567" s="0" t="str">
        <f aca="false">LEFT('con precio'!M566,10)</f>
        <v>-17.763545</v>
      </c>
      <c r="J567" s="122" t="str">
        <f aca="false">RIGHT('con precio'!M566,10)</f>
        <v>-63.186902</v>
      </c>
      <c r="K567" s="0" t="s">
        <v>7429</v>
      </c>
      <c r="L567" s="175" t="n">
        <f aca="false">'con precio'!A566+'con precio'!K566</f>
        <v>44117.7194444444</v>
      </c>
      <c r="N567" s="174"/>
      <c r="O567" s="167"/>
    </row>
    <row r="568" customFormat="false" ht="13.8" hidden="false" customHeight="false" outlineLevel="0" collapsed="false">
      <c r="A568" s="0" t="n">
        <f aca="false">+A567+1</f>
        <v>567</v>
      </c>
      <c r="B568" s="0" t="str">
        <f aca="false">IF(LEN('con precio'!E567)=8,'con precio'!E567,IF(LEN('con precio'!E567)&gt;=17,LEFT('con precio'!E567,8),""))</f>
        <v/>
      </c>
      <c r="C568" s="122" t="str">
        <f aca="false">IF(LEN('con precio'!E567)&gt;=17,RIGHT('con precio'!E567,8),"")</f>
        <v/>
      </c>
      <c r="D568" s="0" t="str">
        <f aca="false">IF('con precio'!F567="","",'con precio'!F567)</f>
        <v/>
      </c>
      <c r="E568" s="0" t="str">
        <f aca="false">IF('con precio'!B567="","",'con precio'!B567)</f>
        <v>Urbanización Patujú</v>
      </c>
      <c r="F568" s="1" t="s">
        <v>6563</v>
      </c>
      <c r="G568" s="0" t="n">
        <v>350</v>
      </c>
      <c r="H568" s="0" t="str">
        <f aca="false">IF('con precio'!D567="Flete","FLE",IF('con precio'!D567="Normal","NOR",IF('con precio'!D567="RRPP","RRP",IF('con precio'!D567="FB Ads","FBA",IF('con precio'!D567="Google Ads","GOA",IF('con precio'!D567="Combo","COM",IF('con precio'!D567="Market Place","MKP", "OTR")))))))</f>
        <v>NOR</v>
      </c>
      <c r="I568" s="0" t="str">
        <f aca="false">LEFT('con precio'!M567,10)</f>
        <v>-17.774180</v>
      </c>
      <c r="J568" s="122" t="str">
        <f aca="false">RIGHT('con precio'!M567,10)</f>
        <v>-63.056490</v>
      </c>
      <c r="K568" s="0" t="s">
        <v>7429</v>
      </c>
      <c r="L568" s="175" t="n">
        <f aca="false">'con precio'!A567+'con precio'!K567</f>
        <v>44118.4451388889</v>
      </c>
      <c r="N568" s="174"/>
      <c r="O568" s="167"/>
    </row>
    <row r="569" customFormat="false" ht="13.8" hidden="false" customHeight="false" outlineLevel="0" collapsed="false">
      <c r="A569" s="0" t="n">
        <f aca="false">+A568+1</f>
        <v>568</v>
      </c>
      <c r="B569" s="0" t="str">
        <f aca="false">IF(LEN('con precio'!E568)=8,'con precio'!E568,IF(LEN('con precio'!E568)&gt;=17,LEFT('con precio'!E568,8),""))</f>
        <v/>
      </c>
      <c r="C569" s="122" t="str">
        <f aca="false">IF(LEN('con precio'!E568)&gt;=17,RIGHT('con precio'!E568,8),"")</f>
        <v/>
      </c>
      <c r="D569" s="0" t="str">
        <f aca="false">IF('con precio'!F568="","",'con precio'!F568)</f>
        <v/>
      </c>
      <c r="E569" s="0" t="str">
        <f aca="false">IF('con precio'!B568="","",'con precio'!B568)</f>
        <v>Urubó</v>
      </c>
      <c r="F569" s="1" t="s">
        <v>6564</v>
      </c>
      <c r="G569" s="0" t="n">
        <v>400</v>
      </c>
      <c r="H569" s="0" t="str">
        <f aca="false">IF('con precio'!D568="Flete","FLE",IF('con precio'!D568="Normal","NOR",IF('con precio'!D568="RRPP","RRP",IF('con precio'!D568="FB Ads","FBA",IF('con precio'!D568="Google Ads","GOA",IF('con precio'!D568="Combo","COM",IF('con precio'!D568="Market Place","MKP", "OTR")))))))</f>
        <v>NOR</v>
      </c>
      <c r="I569" s="0" t="str">
        <f aca="false">LEFT('con precio'!M568,10)</f>
        <v>-17.769945</v>
      </c>
      <c r="J569" s="122" t="str">
        <f aca="false">RIGHT('con precio'!M568,10)</f>
        <v>-63.244777</v>
      </c>
      <c r="K569" s="0" t="s">
        <v>7429</v>
      </c>
      <c r="L569" s="175" t="n">
        <f aca="false">'con precio'!A568+'con precio'!K568</f>
        <v>44118.6423611111</v>
      </c>
      <c r="N569" s="174"/>
      <c r="O569" s="167"/>
    </row>
    <row r="570" customFormat="false" ht="13.8" hidden="false" customHeight="false" outlineLevel="0" collapsed="false">
      <c r="A570" s="0" t="n">
        <f aca="false">+A569+1</f>
        <v>569</v>
      </c>
      <c r="B570" s="0" t="str">
        <f aca="false">IF(LEN('con precio'!E569)=8,'con precio'!E569,IF(LEN('con precio'!E569)&gt;=17,LEFT('con precio'!E569,8),""))</f>
        <v/>
      </c>
      <c r="C570" s="122" t="str">
        <f aca="false">IF(LEN('con precio'!E569)&gt;=17,RIGHT('con precio'!E569,8),"")</f>
        <v/>
      </c>
      <c r="D570" s="0" t="str">
        <f aca="false">IF('con precio'!F569="","",'con precio'!F569)</f>
        <v/>
      </c>
      <c r="E570" s="0" t="str">
        <f aca="false">IF('con precio'!B569="","",'con precio'!B569)</f>
        <v>Guapurú 1</v>
      </c>
      <c r="F570" s="1" t="s">
        <v>6565</v>
      </c>
      <c r="G570" s="0" t="n">
        <v>300</v>
      </c>
      <c r="H570" s="0" t="str">
        <f aca="false">IF('con precio'!D569="Flete","FLE",IF('con precio'!D569="Normal","NOR",IF('con precio'!D569="RRPP","RRP",IF('con precio'!D569="FB Ads","FBA",IF('con precio'!D569="Google Ads","GOA",IF('con precio'!D569="Combo","COM",IF('con precio'!D569="Market Place","MKP", "OTR")))))))</f>
        <v>FLE</v>
      </c>
      <c r="I570" s="0" t="str">
        <f aca="false">LEFT('con precio'!M569,10)</f>
        <v>-17.845133</v>
      </c>
      <c r="J570" s="122" t="str">
        <f aca="false">RIGHT('con precio'!M569,10)</f>
        <v>-63.091692</v>
      </c>
      <c r="K570" s="0" t="s">
        <v>7429</v>
      </c>
      <c r="L570" s="175" t="n">
        <f aca="false">'con precio'!A569+'con precio'!K569</f>
        <v>44121.5180555556</v>
      </c>
      <c r="N570" s="174"/>
      <c r="O570" s="167"/>
    </row>
    <row r="571" customFormat="false" ht="13.8" hidden="false" customHeight="false" outlineLevel="0" collapsed="false">
      <c r="A571" s="0" t="n">
        <f aca="false">+A570+1</f>
        <v>570</v>
      </c>
      <c r="B571" s="0" t="str">
        <f aca="false">IF(LEN('con precio'!E570)=8,'con precio'!E570,IF(LEN('con precio'!E570)&gt;=17,LEFT('con precio'!E570,8),""))</f>
        <v>77609114</v>
      </c>
      <c r="C571" s="122" t="str">
        <f aca="false">IF(LEN('con precio'!E570)&gt;=17,RIGHT('con precio'!E570,8),"")</f>
        <v/>
      </c>
      <c r="D571" s="0" t="str">
        <f aca="false">IF('con precio'!F570="","",'con precio'!F570)</f>
        <v>Carla Delgadillo</v>
      </c>
      <c r="E571" s="0" t="str">
        <f aca="false">IF('con precio'!B570="","",'con precio'!B570)</f>
        <v>Carla Delgadillo / Barrio Cañada El Carmen</v>
      </c>
      <c r="F571" s="1" t="s">
        <v>6566</v>
      </c>
      <c r="G571" s="0" t="n">
        <v>300</v>
      </c>
      <c r="H571" s="0" t="str">
        <f aca="false">IF('con precio'!D570="Flete","FLE",IF('con precio'!D570="Normal","NOR",IF('con precio'!D570="RRPP","RRP",IF('con precio'!D570="FB Ads","FBA",IF('con precio'!D570="Google Ads","GOA",IF('con precio'!D570="Combo","COM",IF('con precio'!D570="Market Place","MKP", "OTR")))))))</f>
        <v>GOA</v>
      </c>
      <c r="I571" s="0" t="str">
        <f aca="false">LEFT('con precio'!M570,10)</f>
        <v>-17.808290</v>
      </c>
      <c r="J571" s="122" t="str">
        <f aca="false">RIGHT('con precio'!M570,10)</f>
        <v>-63.152975</v>
      </c>
      <c r="K571" s="0" t="s">
        <v>7429</v>
      </c>
      <c r="L571" s="175" t="n">
        <f aca="false">'con precio'!A570+'con precio'!K570</f>
        <v>44121.3847222222</v>
      </c>
      <c r="N571" s="174"/>
      <c r="O571" s="167"/>
    </row>
    <row r="572" customFormat="false" ht="13.8" hidden="false" customHeight="false" outlineLevel="0" collapsed="false">
      <c r="A572" s="0" t="n">
        <f aca="false">+A571+1</f>
        <v>571</v>
      </c>
      <c r="B572" s="0" t="str">
        <f aca="false">IF(LEN('con precio'!E571)=8,'con precio'!E571,IF(LEN('con precio'!E571)&gt;=17,LEFT('con precio'!E571,8),""))</f>
        <v>72967701</v>
      </c>
      <c r="C572" s="122" t="str">
        <f aca="false">IF(LEN('con precio'!E571)&gt;=17,RIGHT('con precio'!E571,8),"")</f>
        <v/>
      </c>
      <c r="D572" s="0" t="str">
        <f aca="false">IF('con precio'!F571="","",'con precio'!F571)</f>
        <v>Dora Zarate</v>
      </c>
      <c r="E572" s="0" t="str">
        <f aca="false">IF('con precio'!B571="","",'con precio'!B571)</f>
        <v>Dora Zarate / Carretera a Camiri</v>
      </c>
      <c r="F572" s="1" t="s">
        <v>6567</v>
      </c>
      <c r="G572" s="0" t="n">
        <v>480</v>
      </c>
      <c r="H572" s="0" t="str">
        <f aca="false">IF('con precio'!D571="Flete","FLE",IF('con precio'!D571="Normal","NOR",IF('con precio'!D571="RRPP","RRP",IF('con precio'!D571="FB Ads","FBA",IF('con precio'!D571="Google Ads","GOA",IF('con precio'!D571="Combo","COM",IF('con precio'!D571="Market Place","MKP", "OTR")))))))</f>
        <v>GOA</v>
      </c>
      <c r="I572" s="0" t="str">
        <f aca="false">LEFT('con precio'!M571,10)</f>
        <v>-17.877890</v>
      </c>
      <c r="J572" s="122" t="str">
        <f aca="false">RIGHT('con precio'!M571,10)</f>
        <v>-63.273930</v>
      </c>
      <c r="K572" s="0" t="s">
        <v>7429</v>
      </c>
      <c r="L572" s="175" t="n">
        <f aca="false">'con precio'!A571+'con precio'!K571</f>
        <v>44121.5916666667</v>
      </c>
      <c r="N572" s="174"/>
      <c r="O572" s="167"/>
    </row>
    <row r="573" customFormat="false" ht="13.8" hidden="false" customHeight="false" outlineLevel="0" collapsed="false">
      <c r="A573" s="0" t="n">
        <f aca="false">+A572+1</f>
        <v>572</v>
      </c>
      <c r="B573" s="0" t="str">
        <f aca="false">IF(LEN('con precio'!E572)=8,'con precio'!E572,IF(LEN('con precio'!E572)&gt;=17,LEFT('con precio'!E572,8),""))</f>
        <v/>
      </c>
      <c r="C573" s="122" t="str">
        <f aca="false">IF(LEN('con precio'!E572)&gt;=17,RIGHT('con precio'!E572,8),"")</f>
        <v/>
      </c>
      <c r="D573" s="0" t="str">
        <f aca="false">IF('con precio'!F572="","",'con precio'!F572)</f>
        <v/>
      </c>
      <c r="E573" s="0" t="str">
        <f aca="false">IF('con precio'!B572="","",'con precio'!B572)</f>
        <v>Urbanización Plaza Mayor (Canaan) / Av. Mapaizo</v>
      </c>
      <c r="F573" s="1" t="s">
        <v>6142</v>
      </c>
      <c r="G573" s="0" t="n">
        <v>300</v>
      </c>
      <c r="H573" s="0" t="str">
        <f aca="false">IF('con precio'!D572="Flete","FLE",IF('con precio'!D572="Normal","NOR",IF('con precio'!D572="RRPP","RRP",IF('con precio'!D572="FB Ads","FBA",IF('con precio'!D572="Google Ads","GOA",IF('con precio'!D572="Combo","COM",IF('con precio'!D572="Market Place","MKP", "OTR")))))))</f>
        <v>NOR</v>
      </c>
      <c r="I573" s="0" t="str">
        <f aca="false">LEFT('con precio'!M572,10)</f>
        <v>-17.862861</v>
      </c>
      <c r="J573" s="122" t="str">
        <f aca="false">RIGHT('con precio'!M572,10)</f>
        <v>-63.248750</v>
      </c>
      <c r="K573" s="0" t="s">
        <v>7429</v>
      </c>
      <c r="L573" s="175" t="n">
        <f aca="false">'con precio'!A572+'con precio'!K572</f>
        <v>44121.34375</v>
      </c>
      <c r="N573" s="174"/>
      <c r="O573" s="167"/>
    </row>
    <row r="574" customFormat="false" ht="13.8" hidden="false" customHeight="false" outlineLevel="0" collapsed="false">
      <c r="A574" s="0" t="n">
        <f aca="false">+A573+1</f>
        <v>573</v>
      </c>
      <c r="B574" s="0" t="str">
        <f aca="false">IF(LEN('con precio'!E573)=8,'con precio'!E573,IF(LEN('con precio'!E573)&gt;=17,LEFT('con precio'!E573,8),""))</f>
        <v/>
      </c>
      <c r="C574" s="122" t="str">
        <f aca="false">IF(LEN('con precio'!E573)&gt;=17,RIGHT('con precio'!E573,8),"")</f>
        <v/>
      </c>
      <c r="D574" s="0" t="str">
        <f aca="false">IF('con precio'!F573="","",'con precio'!F573)</f>
        <v/>
      </c>
      <c r="E574" s="0" t="str">
        <f aca="false">IF('con precio'!B573="","",'con precio'!B573)</f>
        <v>Barrio Cañada El Carmen</v>
      </c>
      <c r="F574" s="1" t="s">
        <v>6568</v>
      </c>
      <c r="G574" s="0" t="n">
        <v>300</v>
      </c>
      <c r="H574" s="0" t="str">
        <f aca="false">IF('con precio'!D573="Flete","FLE",IF('con precio'!D573="Normal","NOR",IF('con precio'!D573="RRPP","RRP",IF('con precio'!D573="FB Ads","FBA",IF('con precio'!D573="Google Ads","GOA",IF('con precio'!D573="Combo","COM",IF('con precio'!D573="Market Place","MKP", "OTR")))))))</f>
        <v>NOR</v>
      </c>
      <c r="I574" s="0" t="str">
        <f aca="false">LEFT('con precio'!M573,10)</f>
        <v>-17.808011</v>
      </c>
      <c r="J574" s="122" t="str">
        <f aca="false">RIGHT('con precio'!M573,10)</f>
        <v>-63.153019</v>
      </c>
      <c r="K574" s="0" t="s">
        <v>7429</v>
      </c>
      <c r="L574" s="175" t="n">
        <f aca="false">'con precio'!A573+'con precio'!K573</f>
        <v>44121.4104166667</v>
      </c>
      <c r="N574" s="174"/>
      <c r="O574" s="167"/>
    </row>
    <row r="575" customFormat="false" ht="13.8" hidden="false" customHeight="false" outlineLevel="0" collapsed="false">
      <c r="A575" s="0" t="n">
        <f aca="false">+A574+1</f>
        <v>574</v>
      </c>
      <c r="B575" s="0" t="str">
        <f aca="false">IF(LEN('con precio'!E574)=8,'con precio'!E574,IF(LEN('con precio'!E574)&gt;=17,LEFT('con precio'!E574,8),""))</f>
        <v>76648085</v>
      </c>
      <c r="C575" s="122" t="str">
        <f aca="false">IF(LEN('con precio'!E574)&gt;=17,RIGHT('con precio'!E574,8),"")</f>
        <v/>
      </c>
      <c r="D575" s="0" t="str">
        <f aca="false">IF('con precio'!F574="","",'con precio'!F574)</f>
        <v>Nancy Rodriguez</v>
      </c>
      <c r="E575" s="0" t="str">
        <f aca="false">IF('con precio'!B574="","",'con precio'!B574)</f>
        <v>Nancy Rodriguez. Cupesí Terrado</v>
      </c>
      <c r="F575" s="1" t="s">
        <v>6385</v>
      </c>
      <c r="G575" s="0" t="n">
        <v>300</v>
      </c>
      <c r="H575" s="0" t="str">
        <f aca="false">IF('con precio'!D574="Flete","FLE",IF('con precio'!D574="Normal","NOR",IF('con precio'!D574="RRPP","RRP",IF('con precio'!D574="FB Ads","FBA",IF('con precio'!D574="Google Ads","GOA",IF('con precio'!D574="Combo","COM",IF('con precio'!D574="Market Place","MKP", "OTR")))))))</f>
        <v>OTR</v>
      </c>
      <c r="I575" s="0" t="str">
        <f aca="false">LEFT('con precio'!M574,10)</f>
        <v>-17.814219</v>
      </c>
      <c r="J575" s="122" t="str">
        <f aca="false">RIGHT('con precio'!M574,10)</f>
        <v>-63.106543</v>
      </c>
      <c r="K575" s="0" t="s">
        <v>7429</v>
      </c>
      <c r="L575" s="175" t="n">
        <f aca="false">'con precio'!A574+'con precio'!K574</f>
        <v>44125.4131944444</v>
      </c>
      <c r="N575" s="174"/>
      <c r="O575" s="167"/>
    </row>
    <row r="576" customFormat="false" ht="13.8" hidden="false" customHeight="false" outlineLevel="0" collapsed="false">
      <c r="A576" s="0" t="n">
        <f aca="false">+A575+1</f>
        <v>575</v>
      </c>
      <c r="B576" s="0" t="str">
        <f aca="false">IF(LEN('con precio'!E575)=8,'con precio'!E575,IF(LEN('con precio'!E575)&gt;=17,LEFT('con precio'!E575,8),""))</f>
        <v/>
      </c>
      <c r="C576" s="122" t="str">
        <f aca="false">IF(LEN('con precio'!E575)&gt;=17,RIGHT('con precio'!E575,8),"")</f>
        <v/>
      </c>
      <c r="D576" s="0" t="str">
        <f aca="false">IF('con precio'!F575="","",'con precio'!F575)</f>
        <v/>
      </c>
      <c r="E576" s="0" t="str">
        <f aca="false">IF('con precio'!B575="","",'con precio'!B575)</f>
        <v>Urbanización Inteligente</v>
      </c>
      <c r="F576" s="1" t="s">
        <v>6569</v>
      </c>
      <c r="G576" s="0" t="n">
        <v>350</v>
      </c>
      <c r="H576" s="0" t="str">
        <f aca="false">IF('con precio'!D575="Flete","FLE",IF('con precio'!D575="Normal","NOR",IF('con precio'!D575="RRPP","RRP",IF('con precio'!D575="FB Ads","FBA",IF('con precio'!D575="Google Ads","GOA",IF('con precio'!D575="Combo","COM",IF('con precio'!D575="Market Place","MKP", "OTR")))))))</f>
        <v>NOR</v>
      </c>
      <c r="I576" s="0" t="str">
        <f aca="false">LEFT('con precio'!M575,10)</f>
        <v>-17.839026</v>
      </c>
      <c r="J576" s="122" t="str">
        <f aca="false">RIGHT('con precio'!M575,10)</f>
        <v>-63.258210</v>
      </c>
      <c r="K576" s="0" t="s">
        <v>7429</v>
      </c>
      <c r="L576" s="175" t="n">
        <f aca="false">'con precio'!A575+'con precio'!K575</f>
        <v>44125.4652777778</v>
      </c>
      <c r="N576" s="174"/>
      <c r="O576" s="167"/>
    </row>
    <row r="577" customFormat="false" ht="13.8" hidden="false" customHeight="false" outlineLevel="0" collapsed="false">
      <c r="A577" s="0" t="n">
        <f aca="false">+A576+1</f>
        <v>576</v>
      </c>
      <c r="B577" s="0" t="str">
        <f aca="false">IF(LEN('con precio'!E576)=8,'con precio'!E576,IF(LEN('con precio'!E576)&gt;=17,LEFT('con precio'!E576,8),""))</f>
        <v/>
      </c>
      <c r="C577" s="122" t="str">
        <f aca="false">IF(LEN('con precio'!E576)&gt;=17,RIGHT('con precio'!E576,8),"")</f>
        <v/>
      </c>
      <c r="D577" s="0" t="str">
        <f aca="false">IF('con precio'!F576="","",'con precio'!F576)</f>
        <v/>
      </c>
      <c r="E577" s="0" t="str">
        <f aca="false">IF('con precio'!B576="","",'con precio'!B576)</f>
        <v>Doble Vía La Guardia Km 9</v>
      </c>
      <c r="F577" s="1" t="s">
        <v>6570</v>
      </c>
      <c r="G577" s="0" t="n">
        <v>300</v>
      </c>
      <c r="H577" s="0" t="str">
        <f aca="false">IF('con precio'!D576="Flete","FLE",IF('con precio'!D576="Normal","NOR",IF('con precio'!D576="RRPP","RRP",IF('con precio'!D576="FB Ads","FBA",IF('con precio'!D576="Google Ads","GOA",IF('con precio'!D576="Combo","COM",IF('con precio'!D576="Market Place","MKP", "OTR")))))))</f>
        <v>FLE</v>
      </c>
      <c r="I577" s="0" t="str">
        <f aca="false">LEFT('con precio'!M576,10)</f>
        <v>-17.849340</v>
      </c>
      <c r="J577" s="122" t="str">
        <f aca="false">RIGHT('con precio'!M576,10)</f>
        <v>-63.244199</v>
      </c>
      <c r="K577" s="0" t="s">
        <v>7429</v>
      </c>
      <c r="L577" s="175" t="n">
        <f aca="false">'con precio'!A576+'con precio'!K576</f>
        <v>44127.4479166667</v>
      </c>
      <c r="N577" s="174"/>
      <c r="O577" s="167"/>
    </row>
    <row r="578" customFormat="false" ht="13.8" hidden="false" customHeight="false" outlineLevel="0" collapsed="false">
      <c r="A578" s="0" t="n">
        <f aca="false">+A577+1</f>
        <v>577</v>
      </c>
      <c r="B578" s="0" t="str">
        <f aca="false">IF(LEN('con precio'!E577)=8,'con precio'!E577,IF(LEN('con precio'!E577)&gt;=17,LEFT('con precio'!E577,8),""))</f>
        <v/>
      </c>
      <c r="C578" s="122" t="str">
        <f aca="false">IF(LEN('con precio'!E577)&gt;=17,RIGHT('con precio'!E577,8),"")</f>
        <v/>
      </c>
      <c r="D578" s="0" t="str">
        <f aca="false">IF('con precio'!F577="","",'con precio'!F577)</f>
        <v/>
      </c>
      <c r="E578" s="0" t="str">
        <f aca="false">IF('con precio'!B577="","",'con precio'!B577)</f>
        <v>Roca y Coronado</v>
      </c>
      <c r="F578" s="1" t="s">
        <v>6571</v>
      </c>
      <c r="G578" s="0" t="n">
        <v>300</v>
      </c>
      <c r="H578" s="0" t="str">
        <f aca="false">IF('con precio'!D577="Flete","FLE",IF('con precio'!D577="Normal","NOR",IF('con precio'!D577="RRPP","RRP",IF('con precio'!D577="FB Ads","FBA",IF('con precio'!D577="Google Ads","GOA",IF('con precio'!D577="Combo","COM",IF('con precio'!D577="Market Place","MKP", "OTR")))))))</f>
        <v>FLE</v>
      </c>
      <c r="I578" s="0" t="str">
        <f aca="false">LEFT('con precio'!M577,10)</f>
        <v>-17.789509</v>
      </c>
      <c r="J578" s="122" t="str">
        <f aca="false">RIGHT('con precio'!M577,10)</f>
        <v>-63.226335</v>
      </c>
      <c r="K578" s="0" t="s">
        <v>7429</v>
      </c>
      <c r="L578" s="175" t="n">
        <f aca="false">'con precio'!A577+'con precio'!K577</f>
        <v>44127.5486111111</v>
      </c>
      <c r="N578" s="174"/>
      <c r="O578" s="167"/>
    </row>
    <row r="579" customFormat="false" ht="13.8" hidden="false" customHeight="false" outlineLevel="0" collapsed="false">
      <c r="A579" s="0" t="n">
        <f aca="false">+A578+1</f>
        <v>578</v>
      </c>
      <c r="B579" s="0" t="str">
        <f aca="false">IF(LEN('con precio'!E578)=8,'con precio'!E578,IF(LEN('con precio'!E578)&gt;=17,LEFT('con precio'!E578,8),""))</f>
        <v>77057128</v>
      </c>
      <c r="C579" s="122" t="str">
        <f aca="false">IF(LEN('con precio'!E578)&gt;=17,RIGHT('con precio'!E578,8),"")</f>
        <v/>
      </c>
      <c r="D579" s="0" t="str">
        <f aca="false">IF('con precio'!F578="","",'con precio'!F578)</f>
        <v>Luciana</v>
      </c>
      <c r="E579" s="0" t="str">
        <f aca="false">IF('con precio'!B578="","",'con precio'!B578)</f>
        <v>Luciana / Barrio Urkupiña</v>
      </c>
      <c r="F579" s="1" t="s">
        <v>6572</v>
      </c>
      <c r="G579" s="0" t="n">
        <v>300</v>
      </c>
      <c r="H579" s="0" t="str">
        <f aca="false">IF('con precio'!D578="Flete","FLE",IF('con precio'!D578="Normal","NOR",IF('con precio'!D578="RRPP","RRP",IF('con precio'!D578="FB Ads","FBA",IF('con precio'!D578="Google Ads","GOA",IF('con precio'!D578="Combo","COM",IF('con precio'!D578="Market Place","MKP", "OTR")))))))</f>
        <v>GOA</v>
      </c>
      <c r="I579" s="0" t="str">
        <f aca="false">LEFT('con precio'!M578,10)</f>
        <v>-17.753916</v>
      </c>
      <c r="J579" s="122" t="str">
        <f aca="false">RIGHT('con precio'!M578,10)</f>
        <v>-63.108379</v>
      </c>
      <c r="K579" s="0" t="s">
        <v>7429</v>
      </c>
      <c r="L579" s="175" t="n">
        <f aca="false">'con precio'!A578+'con precio'!K578</f>
        <v>44127.3631944444</v>
      </c>
      <c r="N579" s="174"/>
      <c r="O579" s="167"/>
    </row>
    <row r="580" customFormat="false" ht="13.8" hidden="false" customHeight="false" outlineLevel="0" collapsed="false">
      <c r="A580" s="0" t="n">
        <f aca="false">+A579+1</f>
        <v>579</v>
      </c>
      <c r="B580" s="0" t="str">
        <f aca="false">IF(LEN('con precio'!E579)=8,'con precio'!E579,IF(LEN('con precio'!E579)&gt;=17,LEFT('con precio'!E579,8),""))</f>
        <v/>
      </c>
      <c r="C580" s="122" t="str">
        <f aca="false">IF(LEN('con precio'!E579)&gt;=17,RIGHT('con precio'!E579,8),"")</f>
        <v/>
      </c>
      <c r="D580" s="0" t="str">
        <f aca="false">IF('con precio'!F579="","",'con precio'!F579)</f>
        <v/>
      </c>
      <c r="E580" s="0" t="str">
        <f aca="false">IF('con precio'!B579="","",'con precio'!B579)</f>
        <v>Buena Fe. Satélite Norte</v>
      </c>
      <c r="F580" s="1" t="s">
        <v>6573</v>
      </c>
      <c r="G580" s="0" t="n">
        <v>350</v>
      </c>
      <c r="H580" s="0" t="str">
        <f aca="false">IF('con precio'!D579="Flete","FLE",IF('con precio'!D579="Normal","NOR",IF('con precio'!D579="RRPP","RRP",IF('con precio'!D579="FB Ads","FBA",IF('con precio'!D579="Google Ads","GOA",IF('con precio'!D579="Combo","COM",IF('con precio'!D579="Market Place","MKP", "OTR")))))))</f>
        <v>NOR</v>
      </c>
      <c r="I580" s="0" t="str">
        <f aca="false">LEFT('con precio'!M579,10)</f>
        <v>-17.615118</v>
      </c>
      <c r="J580" s="122" t="str">
        <f aca="false">RIGHT('con precio'!M579,10)</f>
        <v>-63.145833</v>
      </c>
      <c r="K580" s="0" t="s">
        <v>7429</v>
      </c>
      <c r="L580" s="175" t="n">
        <f aca="false">'con precio'!A579+'con precio'!K579</f>
        <v>44127.7111111111</v>
      </c>
      <c r="N580" s="174"/>
      <c r="O580" s="167"/>
    </row>
    <row r="581" customFormat="false" ht="13.8" hidden="false" customHeight="false" outlineLevel="0" collapsed="false">
      <c r="A581" s="0" t="n">
        <f aca="false">+A580+1</f>
        <v>580</v>
      </c>
      <c r="B581" s="0" t="str">
        <f aca="false">IF(LEN('con precio'!E580)=8,'con precio'!E580,IF(LEN('con precio'!E580)&gt;=17,LEFT('con precio'!E580,8),""))</f>
        <v>70071268</v>
      </c>
      <c r="C581" s="122" t="str">
        <f aca="false">IF(LEN('con precio'!E580)&gt;=17,RIGHT('con precio'!E580,8),"")</f>
        <v/>
      </c>
      <c r="D581" s="0" t="str">
        <f aca="false">IF('con precio'!F580="","",'con precio'!F580)</f>
        <v>Vivian Villarroel</v>
      </c>
      <c r="E581" s="0" t="str">
        <f aca="false">IF('con precio'!B580="","",'con precio'!B580)</f>
        <v>Vivian Villarroel / Condominio La Colina</v>
      </c>
      <c r="F581" s="1" t="s">
        <v>6574</v>
      </c>
      <c r="G581" s="0" t="n">
        <v>350</v>
      </c>
      <c r="H581" s="0" t="str">
        <f aca="false">IF('con precio'!D580="Flete","FLE",IF('con precio'!D580="Normal","NOR",IF('con precio'!D580="RRPP","RRP",IF('con precio'!D580="FB Ads","FBA",IF('con precio'!D580="Google Ads","GOA",IF('con precio'!D580="Combo","COM",IF('con precio'!D580="Market Place","MKP", "OTR")))))))</f>
        <v>OTR</v>
      </c>
      <c r="I581" s="0" t="str">
        <f aca="false">LEFT('con precio'!M580,10)</f>
        <v>-17.704685</v>
      </c>
      <c r="J581" s="122" t="str">
        <f aca="false">RIGHT('con precio'!M580,10)</f>
        <v>-63.163513</v>
      </c>
      <c r="K581" s="0" t="s">
        <v>7429</v>
      </c>
      <c r="L581" s="175" t="n">
        <f aca="false">'con precio'!A580+'con precio'!K580</f>
        <v>44128.4152777778</v>
      </c>
      <c r="N581" s="174"/>
      <c r="O581" s="167"/>
    </row>
    <row r="582" customFormat="false" ht="13.8" hidden="false" customHeight="false" outlineLevel="0" collapsed="false">
      <c r="A582" s="0" t="n">
        <f aca="false">+A581+1</f>
        <v>581</v>
      </c>
      <c r="B582" s="0" t="str">
        <f aca="false">IF(LEN('con precio'!E581)=8,'con precio'!E581,IF(LEN('con precio'!E581)&gt;=17,LEFT('con precio'!E581,8),""))</f>
        <v/>
      </c>
      <c r="C582" s="122" t="str">
        <f aca="false">IF(LEN('con precio'!E581)&gt;=17,RIGHT('con precio'!E581,8),"")</f>
        <v/>
      </c>
      <c r="D582" s="0" t="str">
        <f aca="false">IF('con precio'!F581="","",'con precio'!F581)</f>
        <v/>
      </c>
      <c r="E582" s="0" t="str">
        <f aca="false">IF('con precio'!B581="","",'con precio'!B581)</f>
        <v>Balcón 2 / Condominio Villas del Carmen</v>
      </c>
      <c r="F582" s="1" t="s">
        <v>6575</v>
      </c>
      <c r="G582" s="0" t="n">
        <v>300</v>
      </c>
      <c r="H582" s="0" t="str">
        <f aca="false">IF('con precio'!D581="Flete","FLE",IF('con precio'!D581="Normal","NOR",IF('con precio'!D581="RRPP","RRP",IF('con precio'!D581="FB Ads","FBA",IF('con precio'!D581="Google Ads","GOA",IF('con precio'!D581="Combo","COM",IF('con precio'!D581="Market Place","MKP", "OTR")))))))</f>
        <v>NOR</v>
      </c>
      <c r="I582" s="0" t="str">
        <f aca="false">LEFT('con precio'!M581,10)</f>
        <v>-17.878011</v>
      </c>
      <c r="J582" s="122" t="str">
        <f aca="false">RIGHT('con precio'!M581,10)</f>
        <v>-63.246001</v>
      </c>
      <c r="K582" s="0" t="s">
        <v>7429</v>
      </c>
      <c r="L582" s="175" t="n">
        <f aca="false">'con precio'!A581+'con precio'!K581</f>
        <v>44128.6506944444</v>
      </c>
      <c r="N582" s="174"/>
      <c r="O582" s="167"/>
    </row>
    <row r="583" customFormat="false" ht="13.8" hidden="false" customHeight="false" outlineLevel="0" collapsed="false">
      <c r="A583" s="0" t="n">
        <f aca="false">+A582+1</f>
        <v>582</v>
      </c>
      <c r="B583" s="0" t="str">
        <f aca="false">IF(LEN('con precio'!E582)=8,'con precio'!E582,IF(LEN('con precio'!E582)&gt;=17,LEFT('con precio'!E582,8),""))</f>
        <v/>
      </c>
      <c r="C583" s="122" t="str">
        <f aca="false">IF(LEN('con precio'!E582)&gt;=17,RIGHT('con precio'!E582,8),"")</f>
        <v/>
      </c>
      <c r="D583" s="0" t="str">
        <f aca="false">IF('con precio'!F582="","",'con precio'!F582)</f>
        <v/>
      </c>
      <c r="E583" s="0" t="str">
        <f aca="false">IF('con precio'!B582="","",'con precio'!B582)</f>
        <v>Doble Vía La Guardia / La Nueva Ramada</v>
      </c>
      <c r="F583" s="1" t="s">
        <v>6576</v>
      </c>
      <c r="G583" s="0" t="n">
        <v>300</v>
      </c>
      <c r="H583" s="0" t="str">
        <f aca="false">IF('con precio'!D582="Flete","FLE",IF('con precio'!D582="Normal","NOR",IF('con precio'!D582="RRPP","RRP",IF('con precio'!D582="FB Ads","FBA",IF('con precio'!D582="Google Ads","GOA",IF('con precio'!D582="Combo","COM",IF('con precio'!D582="Market Place","MKP", "OTR")))))))</f>
        <v>NOR</v>
      </c>
      <c r="I583" s="0" t="str">
        <f aca="false">LEFT('con precio'!M582,10)</f>
        <v>-17.848294</v>
      </c>
      <c r="J583" s="122" t="str">
        <f aca="false">RIGHT('con precio'!M582,10)</f>
        <v>-63.238325</v>
      </c>
      <c r="K583" s="0" t="s">
        <v>7429</v>
      </c>
      <c r="L583" s="175" t="n">
        <f aca="false">'con precio'!A582+'con precio'!K582</f>
        <v>44128.675</v>
      </c>
      <c r="N583" s="174"/>
      <c r="O583" s="167"/>
    </row>
    <row r="584" customFormat="false" ht="13.8" hidden="false" customHeight="false" outlineLevel="0" collapsed="false">
      <c r="A584" s="0" t="n">
        <f aca="false">+A583+1</f>
        <v>583</v>
      </c>
      <c r="B584" s="0" t="str">
        <f aca="false">IF(LEN('con precio'!E583)=8,'con precio'!E583,IF(LEN('con precio'!E583)&gt;=17,LEFT('con precio'!E583,8),""))</f>
        <v/>
      </c>
      <c r="C584" s="122" t="str">
        <f aca="false">IF(LEN('con precio'!E583)&gt;=17,RIGHT('con precio'!E583,8),"")</f>
        <v/>
      </c>
      <c r="D584" s="0" t="str">
        <f aca="false">IF('con precio'!F583="","",'con precio'!F583)</f>
        <v/>
      </c>
      <c r="E584" s="0" t="str">
        <f aca="false">IF('con precio'!B583="","",'con precio'!B583)</f>
        <v>Doble Vía La Guardia Km 9</v>
      </c>
      <c r="F584" s="1" t="s">
        <v>6577</v>
      </c>
      <c r="G584" s="0" t="n">
        <v>400</v>
      </c>
      <c r="H584" s="0" t="str">
        <f aca="false">IF('con precio'!D583="Flete","FLE",IF('con precio'!D583="Normal","NOR",IF('con precio'!D583="RRPP","RRP",IF('con precio'!D583="FB Ads","FBA",IF('con precio'!D583="Google Ads","GOA",IF('con precio'!D583="Combo","COM",IF('con precio'!D583="Market Place","MKP", "OTR")))))))</f>
        <v>NOR</v>
      </c>
      <c r="I584" s="0" t="str">
        <f aca="false">LEFT('con precio'!M583,10)</f>
        <v>-17.847630</v>
      </c>
      <c r="J584" s="122" t="str">
        <f aca="false">RIGHT('con precio'!M583,10)</f>
        <v>-63.244176</v>
      </c>
      <c r="K584" s="0" t="s">
        <v>7429</v>
      </c>
      <c r="L584" s="175" t="n">
        <f aca="false">'con precio'!A583+'con precio'!K583</f>
        <v>44129.5763888889</v>
      </c>
      <c r="N584" s="174"/>
      <c r="O584" s="167"/>
    </row>
    <row r="585" customFormat="false" ht="13.8" hidden="false" customHeight="false" outlineLevel="0" collapsed="false">
      <c r="A585" s="0" t="n">
        <f aca="false">+A584+1</f>
        <v>584</v>
      </c>
      <c r="B585" s="0" t="str">
        <f aca="false">IF(LEN('con precio'!E584)=8,'con precio'!E584,IF(LEN('con precio'!E584)&gt;=17,LEFT('con precio'!E584,8),""))</f>
        <v>73110143</v>
      </c>
      <c r="C585" s="122" t="str">
        <f aca="false">IF(LEN('con precio'!E584)&gt;=17,RIGHT('con precio'!E584,8),"")</f>
        <v/>
      </c>
      <c r="D585" s="0" t="str">
        <f aca="false">IF('con precio'!F584="","",'con precio'!F584)</f>
        <v>Raymundo Choque</v>
      </c>
      <c r="E585" s="0" t="str">
        <f aca="false">IF('con precio'!B584="","",'con precio'!B584)</f>
        <v>Raymundo Choque / Av. Paurito</v>
      </c>
      <c r="F585" s="1" t="s">
        <v>6578</v>
      </c>
      <c r="G585" s="0" t="n">
        <v>350</v>
      </c>
      <c r="H585" s="0" t="str">
        <f aca="false">IF('con precio'!D584="Flete","FLE",IF('con precio'!D584="Normal","NOR",IF('con precio'!D584="RRPP","RRP",IF('con precio'!D584="FB Ads","FBA",IF('con precio'!D584="Google Ads","GOA",IF('con precio'!D584="Combo","COM",IF('con precio'!D584="Market Place","MKP", "OTR")))))))</f>
        <v>GOA</v>
      </c>
      <c r="I585" s="0" t="str">
        <f aca="false">LEFT('con precio'!M584,10)</f>
        <v>-17.818260</v>
      </c>
      <c r="J585" s="122" t="str">
        <f aca="false">RIGHT('con precio'!M584,10)</f>
        <v>-63.144993</v>
      </c>
      <c r="K585" s="0" t="s">
        <v>7429</v>
      </c>
      <c r="L585" s="175" t="n">
        <f aca="false">'con precio'!A584+'con precio'!K584</f>
        <v>44130.7847222222</v>
      </c>
      <c r="N585" s="174"/>
      <c r="O585" s="167"/>
    </row>
    <row r="586" customFormat="false" ht="13.8" hidden="false" customHeight="false" outlineLevel="0" collapsed="false">
      <c r="A586" s="0" t="n">
        <f aca="false">+A585+1</f>
        <v>585</v>
      </c>
      <c r="B586" s="0" t="str">
        <f aca="false">IF(LEN('con precio'!E585)=8,'con precio'!E585,IF(LEN('con precio'!E585)&gt;=17,LEFT('con precio'!E585,8),""))</f>
        <v/>
      </c>
      <c r="C586" s="122" t="str">
        <f aca="false">IF(LEN('con precio'!E585)&gt;=17,RIGHT('con precio'!E585,8),"")</f>
        <v/>
      </c>
      <c r="D586" s="0" t="str">
        <f aca="false">IF('con precio'!F585="","",'con precio'!F585)</f>
        <v/>
      </c>
      <c r="E586" s="0" t="str">
        <f aca="false">IF('con precio'!B585="","",'con precio'!B585)</f>
        <v>Barrio El Paraíso / Banzer Km 9</v>
      </c>
      <c r="F586" s="1" t="s">
        <v>6579</v>
      </c>
      <c r="G586" s="0" t="n">
        <v>300</v>
      </c>
      <c r="H586" s="0" t="str">
        <f aca="false">IF('con precio'!D585="Flete","FLE",IF('con precio'!D585="Normal","NOR",IF('con precio'!D585="RRPP","RRP",IF('con precio'!D585="FB Ads","FBA",IF('con precio'!D585="Google Ads","GOA",IF('con precio'!D585="Combo","COM",IF('con precio'!D585="Market Place","MKP", "OTR")))))))</f>
        <v>NOR</v>
      </c>
      <c r="I586" s="0" t="str">
        <f aca="false">LEFT('con precio'!M585,10)</f>
        <v>-17.694588</v>
      </c>
      <c r="J586" s="122" t="str">
        <f aca="false">RIGHT('con precio'!M585,10)</f>
        <v>-63.163414</v>
      </c>
      <c r="K586" s="0" t="s">
        <v>7429</v>
      </c>
      <c r="L586" s="175" t="n">
        <f aca="false">'con precio'!A585+'con precio'!K585</f>
        <v>44130.6597222222</v>
      </c>
      <c r="N586" s="174"/>
      <c r="O586" s="167"/>
    </row>
    <row r="587" customFormat="false" ht="13.8" hidden="false" customHeight="false" outlineLevel="0" collapsed="false">
      <c r="A587" s="0" t="n">
        <f aca="false">+A586+1</f>
        <v>586</v>
      </c>
      <c r="B587" s="0" t="str">
        <f aca="false">IF(LEN('con precio'!E586)=8,'con precio'!E586,IF(LEN('con precio'!E586)&gt;=17,LEFT('con precio'!E586,8),""))</f>
        <v/>
      </c>
      <c r="C587" s="122" t="str">
        <f aca="false">IF(LEN('con precio'!E586)&gt;=17,RIGHT('con precio'!E586,8),"")</f>
        <v/>
      </c>
      <c r="D587" s="0" t="str">
        <f aca="false">IF('con precio'!F586="","",'con precio'!F586)</f>
        <v/>
      </c>
      <c r="E587" s="0" t="str">
        <f aca="false">IF('con precio'!B586="","",'con precio'!B586)</f>
        <v>Av. Moscú / Barrio El Carmen </v>
      </c>
      <c r="F587" s="1" t="s">
        <v>6226</v>
      </c>
      <c r="G587" s="0" t="n">
        <v>350</v>
      </c>
      <c r="H587" s="0" t="str">
        <f aca="false">IF('con precio'!D586="Flete","FLE",IF('con precio'!D586="Normal","NOR",IF('con precio'!D586="RRPP","RRP",IF('con precio'!D586="FB Ads","FBA",IF('con precio'!D586="Google Ads","GOA",IF('con precio'!D586="Combo","COM",IF('con precio'!D586="Market Place","MKP", "OTR")))))))</f>
        <v>NOR</v>
      </c>
      <c r="I587" s="0" t="str">
        <f aca="false">LEFT('con precio'!M586,10)</f>
        <v>-17.844550</v>
      </c>
      <c r="J587" s="122" t="str">
        <f aca="false">RIGHT('con precio'!M586,10)</f>
        <v>-63.215417</v>
      </c>
      <c r="K587" s="0" t="s">
        <v>7429</v>
      </c>
      <c r="L587" s="175" t="n">
        <f aca="false">'con precio'!A586+'con precio'!K586</f>
        <v>44130.7506944445</v>
      </c>
      <c r="N587" s="174"/>
      <c r="O587" s="167"/>
    </row>
    <row r="588" customFormat="false" ht="13.8" hidden="false" customHeight="false" outlineLevel="0" collapsed="false">
      <c r="A588" s="0" t="n">
        <f aca="false">+A587+1</f>
        <v>587</v>
      </c>
      <c r="B588" s="0" t="str">
        <f aca="false">IF(LEN('con precio'!E587)=8,'con precio'!E587,IF(LEN('con precio'!E587)&gt;=17,LEFT('con precio'!E587,8),""))</f>
        <v/>
      </c>
      <c r="C588" s="122" t="str">
        <f aca="false">IF(LEN('con precio'!E587)&gt;=17,RIGHT('con precio'!E587,8),"")</f>
        <v/>
      </c>
      <c r="D588" s="0" t="str">
        <f aca="false">IF('con precio'!F587="","",'con precio'!F587)</f>
        <v/>
      </c>
      <c r="E588" s="0" t="str">
        <f aca="false">IF('con precio'!B587="","",'con precio'!B587)</f>
        <v>El Palmar</v>
      </c>
      <c r="F588" s="1" t="s">
        <v>6580</v>
      </c>
      <c r="G588" s="0" t="n">
        <v>300</v>
      </c>
      <c r="H588" s="0" t="str">
        <f aca="false">IF('con precio'!D587="Flete","FLE",IF('con precio'!D587="Normal","NOR",IF('con precio'!D587="RRPP","RRP",IF('con precio'!D587="FB Ads","FBA",IF('con precio'!D587="Google Ads","GOA",IF('con precio'!D587="Combo","COM",IF('con precio'!D587="Market Place","MKP", "OTR")))))))</f>
        <v>FLE</v>
      </c>
      <c r="I588" s="0" t="str">
        <f aca="false">LEFT('con precio'!M587,10)</f>
        <v>-17.859891</v>
      </c>
      <c r="J588" s="122" t="str">
        <f aca="false">RIGHT('con precio'!M587,10)</f>
        <v>-63.164195</v>
      </c>
      <c r="K588" s="0" t="s">
        <v>7429</v>
      </c>
      <c r="L588" s="175" t="n">
        <f aca="false">'con precio'!A587+'con precio'!K587</f>
        <v>44131.8548611111</v>
      </c>
      <c r="N588" s="174"/>
      <c r="O588" s="167"/>
    </row>
    <row r="589" customFormat="false" ht="13.8" hidden="false" customHeight="false" outlineLevel="0" collapsed="false">
      <c r="A589" s="0" t="n">
        <f aca="false">+A588+1</f>
        <v>588</v>
      </c>
      <c r="B589" s="0" t="str">
        <f aca="false">IF(LEN('con precio'!E588)=8,'con precio'!E588,IF(LEN('con precio'!E588)&gt;=17,LEFT('con precio'!E588,8),""))</f>
        <v>76063988</v>
      </c>
      <c r="C589" s="122" t="str">
        <f aca="false">IF(LEN('con precio'!E588)&gt;=17,RIGHT('con precio'!E588,8),"")</f>
        <v/>
      </c>
      <c r="D589" s="0" t="str">
        <f aca="false">IF('con precio'!F588="","",'con precio'!F588)</f>
        <v>NN </v>
      </c>
      <c r="E589" s="0" t="str">
        <f aca="false">IF('con precio'!B588="","",'con precio'!B588)</f>
        <v>NN / Prolongación Av. Clara Cuta</v>
      </c>
      <c r="F589" s="1" t="s">
        <v>6581</v>
      </c>
      <c r="G589" s="0" t="n">
        <v>300</v>
      </c>
      <c r="H589" s="0" t="str">
        <f aca="false">IF('con precio'!D588="Flete","FLE",IF('con precio'!D588="Normal","NOR",IF('con precio'!D588="RRPP","RRP",IF('con precio'!D588="FB Ads","FBA",IF('con precio'!D588="Google Ads","GOA",IF('con precio'!D588="Combo","COM",IF('con precio'!D588="Market Place","MKP", "OTR")))))))</f>
        <v>GOA</v>
      </c>
      <c r="I589" s="0" t="str">
        <f aca="false">LEFT('con precio'!M588,10)</f>
        <v>-17.716492</v>
      </c>
      <c r="J589" s="122" t="str">
        <f aca="false">RIGHT('con precio'!M588,10)</f>
        <v>-63.145457</v>
      </c>
      <c r="K589" s="0" t="s">
        <v>7429</v>
      </c>
      <c r="L589" s="175" t="n">
        <f aca="false">'con precio'!A588+'con precio'!K588</f>
        <v>44131.6076388889</v>
      </c>
      <c r="N589" s="174"/>
      <c r="O589" s="167"/>
    </row>
    <row r="590" customFormat="false" ht="13.8" hidden="false" customHeight="false" outlineLevel="0" collapsed="false">
      <c r="A590" s="0" t="n">
        <f aca="false">+A589+1</f>
        <v>589</v>
      </c>
      <c r="B590" s="0" t="str">
        <f aca="false">IF(LEN('con precio'!E589)=8,'con precio'!E589,IF(LEN('con precio'!E589)&gt;=17,LEFT('con precio'!E589,8),""))</f>
        <v/>
      </c>
      <c r="C590" s="122" t="str">
        <f aca="false">IF(LEN('con precio'!E589)&gt;=17,RIGHT('con precio'!E589,8),"")</f>
        <v/>
      </c>
      <c r="D590" s="0" t="str">
        <f aca="false">IF('con precio'!F589="","",'con precio'!F589)</f>
        <v/>
      </c>
      <c r="E590" s="0" t="str">
        <f aca="false">IF('con precio'!B589="","",'con precio'!B589)</f>
        <v>Guapurú 2</v>
      </c>
      <c r="F590" s="1" t="s">
        <v>6311</v>
      </c>
      <c r="G590" s="0" t="n">
        <v>300</v>
      </c>
      <c r="H590" s="0" t="str">
        <f aca="false">IF('con precio'!D589="Flete","FLE",IF('con precio'!D589="Normal","NOR",IF('con precio'!D589="RRPP","RRP",IF('con precio'!D589="FB Ads","FBA",IF('con precio'!D589="Google Ads","GOA",IF('con precio'!D589="Combo","COM",IF('con precio'!D589="Market Place","MKP", "OTR")))))))</f>
        <v>NOR</v>
      </c>
      <c r="I590" s="0" t="str">
        <f aca="false">LEFT('con precio'!M589,10)</f>
        <v>-17.807444</v>
      </c>
      <c r="J590" s="122" t="str">
        <f aca="false">RIGHT('con precio'!M589,10)</f>
        <v>-63.104135</v>
      </c>
      <c r="K590" s="0" t="s">
        <v>7429</v>
      </c>
      <c r="L590" s="175" t="n">
        <f aca="false">'con precio'!A589+'con precio'!K589</f>
        <v>44131.3027777778</v>
      </c>
      <c r="N590" s="174"/>
      <c r="O590" s="167"/>
    </row>
    <row r="591" customFormat="false" ht="13.8" hidden="false" customHeight="false" outlineLevel="0" collapsed="false">
      <c r="A591" s="0" t="n">
        <f aca="false">+A590+1</f>
        <v>590</v>
      </c>
      <c r="B591" s="0" t="str">
        <f aca="false">IF(LEN('con precio'!E590)=8,'con precio'!E590,IF(LEN('con precio'!E590)&gt;=17,LEFT('con precio'!E590,8),""))</f>
        <v/>
      </c>
      <c r="C591" s="122" t="str">
        <f aca="false">IF(LEN('con precio'!E590)&gt;=17,RIGHT('con precio'!E590,8),"")</f>
        <v/>
      </c>
      <c r="D591" s="0" t="str">
        <f aca="false">IF('con precio'!F590="","",'con precio'!F590)</f>
        <v/>
      </c>
      <c r="E591" s="0" t="str">
        <f aca="false">IF('con precio'!B590="","",'con precio'!B590)</f>
        <v>PEC2 Parque Empresarial</v>
      </c>
      <c r="F591" s="1" t="s">
        <v>6582</v>
      </c>
      <c r="G591" s="0" t="n">
        <v>100</v>
      </c>
      <c r="H591" s="0" t="str">
        <f aca="false">IF('con precio'!D590="Flete","FLE",IF('con precio'!D590="Normal","NOR",IF('con precio'!D590="RRPP","RRP",IF('con precio'!D590="FB Ads","FBA",IF('con precio'!D590="Google Ads","GOA",IF('con precio'!D590="Combo","COM",IF('con precio'!D590="Market Place","MKP", "OTR")))))))</f>
        <v>NOR</v>
      </c>
      <c r="I591" s="0" t="str">
        <f aca="false">LEFT('con precio'!M590,10)</f>
        <v>-17.671877</v>
      </c>
      <c r="J591" s="122" t="str">
        <f aca="false">RIGHT('con precio'!M590,10)</f>
        <v>-63.145000</v>
      </c>
      <c r="K591" s="0" t="s">
        <v>7429</v>
      </c>
      <c r="L591" s="175" t="n">
        <f aca="false">'con precio'!A590+'con precio'!K590</f>
        <v>44131.40625</v>
      </c>
      <c r="N591" s="174"/>
      <c r="O591" s="167"/>
    </row>
    <row r="592" customFormat="false" ht="13.8" hidden="false" customHeight="false" outlineLevel="0" collapsed="false">
      <c r="A592" s="0" t="n">
        <f aca="false">+A591+1</f>
        <v>591</v>
      </c>
      <c r="B592" s="0" t="str">
        <f aca="false">IF(LEN('con precio'!E591)=8,'con precio'!E591,IF(LEN('con precio'!E591)&gt;=17,LEFT('con precio'!E591,8),""))</f>
        <v>75049515</v>
      </c>
      <c r="C592" s="122" t="str">
        <f aca="false">IF(LEN('con precio'!E591)&gt;=17,RIGHT('con precio'!E591,8),"")</f>
        <v/>
      </c>
      <c r="D592" s="0" t="str">
        <f aca="false">IF('con precio'!F591="","",'con precio'!F591)</f>
        <v>Roberto Coronado. Residencial Abasto Sur</v>
      </c>
      <c r="E592" s="0" t="str">
        <f aca="false">IF('con precio'!B591="","",'con precio'!B591)</f>
        <v>Residencial Abasto Sur. Roberto Coronado</v>
      </c>
      <c r="F592" s="1" t="n">
        <v>202003001</v>
      </c>
      <c r="G592" s="0" t="n">
        <v>450</v>
      </c>
      <c r="H592" s="0" t="str">
        <f aca="false">IF('con precio'!D591="Flete","FLE",IF('con precio'!D591="Normal","NOR",IF('con precio'!D591="RRPP","RRP",IF('con precio'!D591="FB Ads","FBA",IF('con precio'!D591="Google Ads","GOA",IF('con precio'!D591="Combo","COM",IF('con precio'!D591="Market Place","MKP", "OTR")))))))</f>
        <v>OTR</v>
      </c>
      <c r="I592" s="0" t="str">
        <f aca="false">LEFT('con precio'!M591,10)</f>
        <v>-17.850340</v>
      </c>
      <c r="J592" s="122" t="str">
        <f aca="false">RIGHT('con precio'!M591,10)</f>
        <v>-63.227726</v>
      </c>
      <c r="K592" s="0" t="s">
        <v>7429</v>
      </c>
      <c r="L592" s="175" t="n">
        <f aca="false">'con precio'!A591+'con precio'!K591</f>
        <v>44131.7229166667</v>
      </c>
      <c r="N592" s="174"/>
      <c r="O592" s="167"/>
    </row>
    <row r="593" customFormat="false" ht="13.8" hidden="false" customHeight="false" outlineLevel="0" collapsed="false">
      <c r="A593" s="0" t="n">
        <f aca="false">+A592+1</f>
        <v>592</v>
      </c>
      <c r="B593" s="0" t="str">
        <f aca="false">IF(LEN('con precio'!E592)=8,'con precio'!E592,IF(LEN('con precio'!E592)&gt;=17,LEFT('con precio'!E592,8),""))</f>
        <v/>
      </c>
      <c r="C593" s="122" t="str">
        <f aca="false">IF(LEN('con precio'!E592)&gt;=17,RIGHT('con precio'!E592,8),"")</f>
        <v/>
      </c>
      <c r="D593" s="0" t="str">
        <f aca="false">IF('con precio'!F592="","",'con precio'!F592)</f>
        <v/>
      </c>
      <c r="E593" s="0" t="str">
        <f aca="false">IF('con precio'!B592="","",'con precio'!B592)</f>
        <v>Paititì Norte</v>
      </c>
      <c r="F593" s="1" t="s">
        <v>6583</v>
      </c>
      <c r="G593" s="0" t="n">
        <v>300</v>
      </c>
      <c r="H593" s="0" t="str">
        <f aca="false">IF('con precio'!D592="Flete","FLE",IF('con precio'!D592="Normal","NOR",IF('con precio'!D592="RRPP","RRP",IF('con precio'!D592="FB Ads","FBA",IF('con precio'!D592="Google Ads","GOA",IF('con precio'!D592="Combo","COM",IF('con precio'!D592="Market Place","MKP", "OTR")))))))</f>
        <v>NOR</v>
      </c>
      <c r="I593" s="0" t="str">
        <f aca="false">LEFT('con precio'!M592,10)</f>
        <v>-17.828848</v>
      </c>
      <c r="J593" s="122" t="str">
        <f aca="false">RIGHT('con precio'!M592,10)</f>
        <v>-63.106774</v>
      </c>
      <c r="K593" s="0" t="s">
        <v>7429</v>
      </c>
      <c r="L593" s="175" t="n">
        <f aca="false">'con precio'!A592+'con precio'!K592</f>
        <v>44133.6458333333</v>
      </c>
      <c r="N593" s="174"/>
      <c r="O593" s="167"/>
    </row>
    <row r="594" customFormat="false" ht="13.8" hidden="false" customHeight="false" outlineLevel="0" collapsed="false">
      <c r="A594" s="0" t="n">
        <f aca="false">+A593+1</f>
        <v>593</v>
      </c>
      <c r="B594" s="0" t="str">
        <f aca="false">IF(LEN('con precio'!E593)=8,'con precio'!E593,IF(LEN('con precio'!E593)&gt;=17,LEFT('con precio'!E593,8),""))</f>
        <v/>
      </c>
      <c r="C594" s="122" t="str">
        <f aca="false">IF(LEN('con precio'!E593)&gt;=17,RIGHT('con precio'!E593,8),"")</f>
        <v/>
      </c>
      <c r="D594" s="0" t="str">
        <f aca="false">IF('con precio'!F593="","",'con precio'!F593)</f>
        <v/>
      </c>
      <c r="E594" s="0" t="str">
        <f aca="false">IF('con precio'!B593="","",'con precio'!B593)</f>
        <v>Avenida Virgen de Luján</v>
      </c>
      <c r="F594" s="1" t="s">
        <v>6354</v>
      </c>
      <c r="G594" s="0" t="n">
        <v>350</v>
      </c>
      <c r="H594" s="0" t="str">
        <f aca="false">IF('con precio'!D593="Flete","FLE",IF('con precio'!D593="Normal","NOR",IF('con precio'!D593="RRPP","RRP",IF('con precio'!D593="FB Ads","FBA",IF('con precio'!D593="Google Ads","GOA",IF('con precio'!D593="Combo","COM",IF('con precio'!D593="Market Place","MKP", "OTR")))))))</f>
        <v>NOR</v>
      </c>
      <c r="I594" s="0" t="str">
        <f aca="false">LEFT('con precio'!M593,10)</f>
        <v>-17.717053</v>
      </c>
      <c r="J594" s="122" t="str">
        <f aca="false">RIGHT('con precio'!M593,10)</f>
        <v>-63.079259</v>
      </c>
      <c r="K594" s="0" t="s">
        <v>7429</v>
      </c>
      <c r="L594" s="175" t="n">
        <f aca="false">'con precio'!A593+'con precio'!K593</f>
        <v>44133.6895833333</v>
      </c>
      <c r="N594" s="174"/>
      <c r="O594" s="167"/>
    </row>
    <row r="595" customFormat="false" ht="13.8" hidden="false" customHeight="false" outlineLevel="0" collapsed="false">
      <c r="A595" s="0" t="n">
        <f aca="false">+A594+1</f>
        <v>594</v>
      </c>
      <c r="B595" s="0" t="str">
        <f aca="false">IF(LEN('con precio'!E594)=8,'con precio'!E594,IF(LEN('con precio'!E594)&gt;=17,LEFT('con precio'!E594,8),""))</f>
        <v/>
      </c>
      <c r="C595" s="122" t="str">
        <f aca="false">IF(LEN('con precio'!E594)&gt;=17,RIGHT('con precio'!E594,8),"")</f>
        <v/>
      </c>
      <c r="D595" s="0" t="str">
        <f aca="false">IF('con precio'!F594="","",'con precio'!F594)</f>
        <v>Condominio Piraí</v>
      </c>
      <c r="E595" s="0" t="str">
        <f aca="false">IF('con precio'!B594="","",'con precio'!B594)</f>
        <v>Condominio Piraí / Valle Sánchez</v>
      </c>
      <c r="F595" s="1" t="s">
        <v>6584</v>
      </c>
      <c r="G595" s="0" t="n">
        <v>400</v>
      </c>
      <c r="H595" s="0" t="str">
        <f aca="false">IF('con precio'!D594="Flete","FLE",IF('con precio'!D594="Normal","NOR",IF('con precio'!D594="RRPP","RRP",IF('con precio'!D594="FB Ads","FBA",IF('con precio'!D594="Google Ads","GOA",IF('con precio'!D594="Combo","COM",IF('con precio'!D594="Market Place","MKP", "OTR")))))))</f>
        <v>NOR</v>
      </c>
      <c r="I595" s="0" t="str">
        <f aca="false">LEFT('con precio'!M594,10)</f>
        <v>-17.661759</v>
      </c>
      <c r="J595" s="122" t="str">
        <f aca="false">RIGHT('con precio'!M594,10)</f>
        <v>-63.167793</v>
      </c>
      <c r="K595" s="0" t="s">
        <v>7429</v>
      </c>
      <c r="L595" s="175" t="n">
        <f aca="false">'con precio'!A594+'con precio'!K594</f>
        <v>44135.6486111111</v>
      </c>
      <c r="N595" s="174"/>
      <c r="O595" s="167"/>
    </row>
    <row r="596" customFormat="false" ht="13.8" hidden="false" customHeight="false" outlineLevel="0" collapsed="false">
      <c r="A596" s="0" t="n">
        <f aca="false">+A595+1</f>
        <v>595</v>
      </c>
      <c r="B596" s="0" t="str">
        <f aca="false">IF(LEN('con precio'!E595)=8,'con precio'!E595,IF(LEN('con precio'!E595)&gt;=17,LEFT('con precio'!E595,8),""))</f>
        <v/>
      </c>
      <c r="C596" s="122" t="str">
        <f aca="false">IF(LEN('con precio'!E595)&gt;=17,RIGHT('con precio'!E595,8),"")</f>
        <v/>
      </c>
      <c r="D596" s="0" t="str">
        <f aca="false">IF('con precio'!F595="","",'con precio'!F595)</f>
        <v/>
      </c>
      <c r="E596" s="0" t="str">
        <f aca="false">IF('con precio'!B595="","",'con precio'!B595)</f>
        <v>Sargento Zoilo Saavedra y 4to Anillo</v>
      </c>
      <c r="F596" s="1" t="s">
        <v>6585</v>
      </c>
      <c r="G596" s="0" t="n">
        <v>350</v>
      </c>
      <c r="H596" s="0" t="str">
        <f aca="false">IF('con precio'!D595="Flete","FLE",IF('con precio'!D595="Normal","NOR",IF('con precio'!D595="RRPP","RRP",IF('con precio'!D595="FB Ads","FBA",IF('con precio'!D595="Google Ads","GOA",IF('con precio'!D595="Combo","COM",IF('con precio'!D595="Market Place","MKP", "OTR")))))))</f>
        <v>NOR</v>
      </c>
      <c r="I596" s="0" t="str">
        <f aca="false">LEFT('con precio'!M595,10)</f>
        <v>-17.822022</v>
      </c>
      <c r="J596" s="122" t="str">
        <f aca="false">RIGHT('con precio'!M595,10)</f>
        <v>-63.179131</v>
      </c>
      <c r="K596" s="0" t="s">
        <v>7429</v>
      </c>
      <c r="L596" s="175" t="n">
        <f aca="false">'con precio'!A595+'con precio'!K595</f>
        <v>44135.7736111111</v>
      </c>
      <c r="N596" s="174"/>
      <c r="O596" s="167"/>
    </row>
    <row r="597" customFormat="false" ht="13.8" hidden="false" customHeight="false" outlineLevel="0" collapsed="false">
      <c r="A597" s="0" t="n">
        <f aca="false">+A596+1</f>
        <v>596</v>
      </c>
      <c r="B597" s="0" t="str">
        <f aca="false">IF(LEN('con precio'!E596)=8,'con precio'!E596,IF(LEN('con precio'!E596)&gt;=17,LEFT('con precio'!E596,8),""))</f>
        <v>76093553</v>
      </c>
      <c r="C597" s="122" t="str">
        <f aca="false">IF(LEN('con precio'!E596)&gt;=17,RIGHT('con precio'!E596,8),"")</f>
        <v/>
      </c>
      <c r="D597" s="0" t="str">
        <f aca="false">IF('con precio'!F596="","",'con precio'!F596)</f>
        <v>Ninet</v>
      </c>
      <c r="E597" s="0" t="str">
        <f aca="false">IF('con precio'!B596="","",'con precio'!B596)</f>
        <v>Ninet / Virgen de Luján / Pampa de la Isla</v>
      </c>
      <c r="F597" s="1" t="s">
        <v>6586</v>
      </c>
      <c r="G597" s="0" t="n">
        <v>300</v>
      </c>
      <c r="H597" s="0" t="str">
        <f aca="false">IF('con precio'!D596="Flete","FLE",IF('con precio'!D596="Normal","NOR",IF('con precio'!D596="RRPP","RRP",IF('con precio'!D596="FB Ads","FBA",IF('con precio'!D596="Google Ads","GOA",IF('con precio'!D596="Combo","COM",IF('con precio'!D596="Market Place","MKP", "OTR")))))))</f>
        <v>GOA</v>
      </c>
      <c r="I597" s="0" t="str">
        <f aca="false">LEFT('con precio'!M596,10)</f>
        <v>-17.741695</v>
      </c>
      <c r="J597" s="122" t="str">
        <f aca="false">RIGHT('con precio'!M596,10)</f>
        <v>-63.110100</v>
      </c>
      <c r="K597" s="0" t="s">
        <v>7429</v>
      </c>
      <c r="L597" s="175" t="n">
        <f aca="false">'con precio'!A596+'con precio'!K596</f>
        <v>44139.6298611111</v>
      </c>
      <c r="N597" s="174"/>
      <c r="O597" s="167"/>
    </row>
    <row r="598" customFormat="false" ht="13.8" hidden="false" customHeight="false" outlineLevel="0" collapsed="false">
      <c r="A598" s="0" t="n">
        <f aca="false">+A597+1</f>
        <v>597</v>
      </c>
      <c r="B598" s="0" t="str">
        <f aca="false">IF(LEN('con precio'!E597)=8,'con precio'!E597,IF(LEN('con precio'!E597)&gt;=17,LEFT('con precio'!E597,8),""))</f>
        <v/>
      </c>
      <c r="C598" s="122" t="str">
        <f aca="false">IF(LEN('con precio'!E597)&gt;=17,RIGHT('con precio'!E597,8),"")</f>
        <v/>
      </c>
      <c r="D598" s="0" t="str">
        <f aca="false">IF('con precio'!F597="","",'con precio'!F597)</f>
        <v/>
      </c>
      <c r="E598" s="0" t="str">
        <f aca="false">IF('con precio'!B597="","",'con precio'!B597)</f>
        <v>Cotoca. Fábrica de Delicia</v>
      </c>
      <c r="F598" s="1" t="s">
        <v>6161</v>
      </c>
      <c r="G598" s="0" t="n">
        <v>450</v>
      </c>
      <c r="H598" s="0" t="str">
        <f aca="false">IF('con precio'!D597="Flete","FLE",IF('con precio'!D597="Normal","NOR",IF('con precio'!D597="RRPP","RRP",IF('con precio'!D597="FB Ads","FBA",IF('con precio'!D597="Google Ads","GOA",IF('con precio'!D597="Combo","COM",IF('con precio'!D597="Market Place","MKP", "OTR")))))))</f>
        <v>NOR</v>
      </c>
      <c r="I598" s="0" t="str">
        <f aca="false">LEFT('con precio'!M597,10)</f>
        <v>-17.765004</v>
      </c>
      <c r="J598" s="122" t="str">
        <f aca="false">RIGHT('con precio'!M597,10)</f>
        <v>-62.994840</v>
      </c>
      <c r="K598" s="0" t="s">
        <v>7429</v>
      </c>
      <c r="L598" s="175" t="n">
        <f aca="false">'con precio'!A597+'con precio'!K597</f>
        <v>44139.6666666667</v>
      </c>
      <c r="N598" s="174"/>
      <c r="O598" s="167"/>
    </row>
    <row r="599" customFormat="false" ht="13.8" hidden="false" customHeight="false" outlineLevel="0" collapsed="false">
      <c r="A599" s="0" t="n">
        <f aca="false">+A598+1</f>
        <v>598</v>
      </c>
      <c r="B599" s="0" t="str">
        <f aca="false">IF(LEN('con precio'!E598)=8,'con precio'!E598,IF(LEN('con precio'!E598)&gt;=17,LEFT('con precio'!E598,8),""))</f>
        <v/>
      </c>
      <c r="C599" s="122" t="str">
        <f aca="false">IF(LEN('con precio'!E598)&gt;=17,RIGHT('con precio'!E598,8),"")</f>
        <v/>
      </c>
      <c r="D599" s="0" t="str">
        <f aca="false">IF('con precio'!F598="","",'con precio'!F598)</f>
        <v/>
      </c>
      <c r="E599" s="0" t="str">
        <f aca="false">IF('con precio'!B598="","",'con precio'!B598)</f>
        <v>Urbanización Cotoca / Pampa de la Isla</v>
      </c>
      <c r="F599" s="1" t="s">
        <v>6587</v>
      </c>
      <c r="G599" s="0" t="n">
        <v>300</v>
      </c>
      <c r="H599" s="0" t="str">
        <f aca="false">IF('con precio'!D598="Flete","FLE",IF('con precio'!D598="Normal","NOR",IF('con precio'!D598="RRPP","RRP",IF('con precio'!D598="FB Ads","FBA",IF('con precio'!D598="Google Ads","GOA",IF('con precio'!D598="Combo","COM",IF('con precio'!D598="Market Place","MKP", "OTR")))))))</f>
        <v>NOR</v>
      </c>
      <c r="I599" s="0" t="str">
        <f aca="false">LEFT('con precio'!M598,10)</f>
        <v>-17.761644</v>
      </c>
      <c r="J599" s="122" t="str">
        <f aca="false">RIGHT('con precio'!M598,10)</f>
        <v>-63.093091</v>
      </c>
      <c r="K599" s="0" t="s">
        <v>7429</v>
      </c>
      <c r="L599" s="175" t="n">
        <f aca="false">'con precio'!A598+'con precio'!K598</f>
        <v>44139.7236111111</v>
      </c>
      <c r="N599" s="174"/>
      <c r="O599" s="167"/>
    </row>
    <row r="600" customFormat="false" ht="13.8" hidden="false" customHeight="false" outlineLevel="0" collapsed="false">
      <c r="A600" s="0" t="n">
        <f aca="false">+A599+1</f>
        <v>599</v>
      </c>
      <c r="B600" s="0" t="str">
        <f aca="false">IF(LEN('con precio'!E599)=8,'con precio'!E599,IF(LEN('con precio'!E599)&gt;=17,LEFT('con precio'!E599,8),""))</f>
        <v>70453969</v>
      </c>
      <c r="C600" s="122" t="str">
        <f aca="false">IF(LEN('con precio'!E599)&gt;=17,RIGHT('con precio'!E599,8),"")</f>
        <v/>
      </c>
      <c r="D600" s="0" t="str">
        <f aca="false">IF('con precio'!F599="","",'con precio'!F599)</f>
        <v>Pedro Udal</v>
      </c>
      <c r="E600" s="0" t="str">
        <f aca="false">IF('con precio'!B599="","",'con precio'!B599)</f>
        <v>Pedro Ural / Los ChacosPlan 3000, San Aurelio</v>
      </c>
      <c r="F600" s="1" t="s">
        <v>6588</v>
      </c>
      <c r="G600" s="0" t="n">
        <v>350</v>
      </c>
      <c r="H600" s="0" t="str">
        <f aca="false">IF('con precio'!D599="Flete","FLE",IF('con precio'!D599="Normal","NOR",IF('con precio'!D599="RRPP","RRP",IF('con precio'!D599="FB Ads","FBA",IF('con precio'!D599="Google Ads","GOA",IF('con precio'!D599="Combo","COM",IF('con precio'!D599="Market Place","MKP", "OTR")))))))</f>
        <v>FBA</v>
      </c>
      <c r="I600" s="0" t="str">
        <f aca="false">LEFT('con precio'!M599,10)</f>
        <v>-17.830028</v>
      </c>
      <c r="J600" s="122" t="str">
        <f aca="false">RIGHT('con precio'!M599,10)</f>
        <v>-63.136651</v>
      </c>
      <c r="K600" s="0" t="s">
        <v>7429</v>
      </c>
      <c r="L600" s="175" t="n">
        <f aca="false">'con precio'!A599+'con precio'!K599</f>
        <v>44140.8513888889</v>
      </c>
      <c r="N600" s="174"/>
      <c r="O600" s="167"/>
    </row>
    <row r="601" customFormat="false" ht="13.8" hidden="false" customHeight="false" outlineLevel="0" collapsed="false">
      <c r="A601" s="0" t="n">
        <f aca="false">+A600+1</f>
        <v>600</v>
      </c>
      <c r="B601" s="0" t="str">
        <f aca="false">IF(LEN('con precio'!E600)=8,'con precio'!E600,IF(LEN('con precio'!E600)&gt;=17,LEFT('con precio'!E600,8),""))</f>
        <v/>
      </c>
      <c r="C601" s="122" t="str">
        <f aca="false">IF(LEN('con precio'!E600)&gt;=17,RIGHT('con precio'!E600,8),"")</f>
        <v/>
      </c>
      <c r="D601" s="0" t="str">
        <f aca="false">IF('con precio'!F600="","",'con precio'!F600)</f>
        <v/>
      </c>
      <c r="E601" s="0" t="str">
        <f aca="false">IF('con precio'!B600="","",'con precio'!B600)</f>
        <v>Av Bolivia / Plan 3000</v>
      </c>
      <c r="F601" s="1" t="s">
        <v>6589</v>
      </c>
      <c r="G601" s="0" t="n">
        <v>300</v>
      </c>
      <c r="H601" s="0" t="str">
        <f aca="false">IF('con precio'!D600="Flete","FLE",IF('con precio'!D600="Normal","NOR",IF('con precio'!D600="RRPP","RRP",IF('con precio'!D600="FB Ads","FBA",IF('con precio'!D600="Google Ads","GOA",IF('con precio'!D600="Combo","COM",IF('con precio'!D600="Market Place","MKP", "OTR")))))))</f>
        <v>FLE</v>
      </c>
      <c r="I601" s="0" t="str">
        <f aca="false">LEFT('con precio'!M600,10)</f>
        <v>-17.818543</v>
      </c>
      <c r="J601" s="122" t="str">
        <f aca="false">RIGHT('con precio'!M600,10)</f>
        <v>-63.131265</v>
      </c>
      <c r="K601" s="0" t="s">
        <v>7429</v>
      </c>
      <c r="L601" s="175" t="n">
        <f aca="false">'con precio'!A600+'con precio'!K600</f>
        <v>44140.65</v>
      </c>
      <c r="N601" s="174"/>
      <c r="O601" s="167"/>
    </row>
    <row r="602" customFormat="false" ht="13.8" hidden="false" customHeight="false" outlineLevel="0" collapsed="false">
      <c r="A602" s="0" t="n">
        <f aca="false">+A601+1</f>
        <v>601</v>
      </c>
      <c r="B602" s="0" t="str">
        <f aca="false">IF(LEN('con precio'!E601)=8,'con precio'!E601,IF(LEN('con precio'!E601)&gt;=17,LEFT('con precio'!E601,8),""))</f>
        <v/>
      </c>
      <c r="C602" s="122" t="str">
        <f aca="false">IF(LEN('con precio'!E601)&gt;=17,RIGHT('con precio'!E601,8),"")</f>
        <v/>
      </c>
      <c r="D602" s="0" t="str">
        <f aca="false">IF('con precio'!F601="","",'con precio'!F601)</f>
        <v/>
      </c>
      <c r="E602" s="0" t="str">
        <f aca="false">IF('con precio'!B601="","",'con precio'!B601)</f>
        <v>Bajìo del Oriente</v>
      </c>
      <c r="F602" s="1" t="s">
        <v>6590</v>
      </c>
      <c r="G602" s="0" t="n">
        <v>300</v>
      </c>
      <c r="H602" s="0" t="str">
        <f aca="false">IF('con precio'!D601="Flete","FLE",IF('con precio'!D601="Normal","NOR",IF('con precio'!D601="RRPP","RRP",IF('con precio'!D601="FB Ads","FBA",IF('con precio'!D601="Google Ads","GOA",IF('con precio'!D601="Combo","COM",IF('con precio'!D601="Market Place","MKP", "OTR")))))))</f>
        <v>FLE</v>
      </c>
      <c r="I602" s="0" t="str">
        <f aca="false">LEFT('con precio'!M601,10)</f>
        <v>-17.823934</v>
      </c>
      <c r="J602" s="122" t="str">
        <f aca="false">RIGHT('con precio'!M601,10)</f>
        <v>-63.254804</v>
      </c>
      <c r="K602" s="0" t="s">
        <v>7429</v>
      </c>
      <c r="L602" s="175" t="n">
        <f aca="false">'con precio'!A601+'con precio'!K601</f>
        <v>44140.6930555556</v>
      </c>
      <c r="N602" s="174"/>
      <c r="O602" s="167"/>
    </row>
    <row r="603" customFormat="false" ht="13.8" hidden="false" customHeight="false" outlineLevel="0" collapsed="false">
      <c r="A603" s="0" t="n">
        <f aca="false">+A602+1</f>
        <v>602</v>
      </c>
      <c r="B603" s="0" t="str">
        <f aca="false">IF(LEN('con precio'!E602)=8,'con precio'!E602,IF(LEN('con precio'!E602)&gt;=17,LEFT('con precio'!E602,8),""))</f>
        <v/>
      </c>
      <c r="C603" s="122" t="str">
        <f aca="false">IF(LEN('con precio'!E602)&gt;=17,RIGHT('con precio'!E602,8),"")</f>
        <v/>
      </c>
      <c r="D603" s="0" t="str">
        <f aca="false">IF('con precio'!F602="","",'con precio'!F602)</f>
        <v>NN </v>
      </c>
      <c r="E603" s="0" t="str">
        <f aca="false">IF('con precio'!B602="","",'con precio'!B602)</f>
        <v>NN / Cotoca</v>
      </c>
      <c r="F603" s="1" t="s">
        <v>6591</v>
      </c>
      <c r="G603" s="0" t="n">
        <v>450</v>
      </c>
      <c r="H603" s="0" t="str">
        <f aca="false">IF('con precio'!D602="Flete","FLE",IF('con precio'!D602="Normal","NOR",IF('con precio'!D602="RRPP","RRP",IF('con precio'!D602="FB Ads","FBA",IF('con precio'!D602="Google Ads","GOA",IF('con precio'!D602="Combo","COM",IF('con precio'!D602="Market Place","MKP", "OTR")))))))</f>
        <v>GOA</v>
      </c>
      <c r="I603" s="0" t="str">
        <f aca="false">LEFT('con precio'!M602,10)</f>
        <v>-17.760300</v>
      </c>
      <c r="J603" s="122" t="str">
        <f aca="false">RIGHT('con precio'!M602,10)</f>
        <v>-63.003612</v>
      </c>
      <c r="K603" s="0" t="s">
        <v>7429</v>
      </c>
      <c r="L603" s="175" t="n">
        <f aca="false">'con precio'!A602+'con precio'!K602</f>
        <v>44140.7909722222</v>
      </c>
      <c r="N603" s="174"/>
      <c r="O603" s="167"/>
    </row>
    <row r="604" customFormat="false" ht="13.8" hidden="false" customHeight="false" outlineLevel="0" collapsed="false">
      <c r="A604" s="0" t="n">
        <f aca="false">+A603+1</f>
        <v>603</v>
      </c>
      <c r="B604" s="0" t="str">
        <f aca="false">IF(LEN('con precio'!E603)=8,'con precio'!E603,IF(LEN('con precio'!E603)&gt;=17,LEFT('con precio'!E603,8),""))</f>
        <v/>
      </c>
      <c r="C604" s="122" t="str">
        <f aca="false">IF(LEN('con precio'!E603)&gt;=17,RIGHT('con precio'!E603,8),"")</f>
        <v/>
      </c>
      <c r="D604" s="0" t="str">
        <f aca="false">IF('con precio'!F603="","",'con precio'!F603)</f>
        <v/>
      </c>
      <c r="E604" s="0" t="str">
        <f aca="false">IF('con precio'!B603="","",'con precio'!B603)</f>
        <v>Farmacia / Moscú y Marcelo Santa Cruz</v>
      </c>
      <c r="F604" s="1" t="s">
        <v>6592</v>
      </c>
      <c r="G604" s="0" t="n">
        <v>400</v>
      </c>
      <c r="H604" s="0" t="str">
        <f aca="false">IF('con precio'!D603="Flete","FLE",IF('con precio'!D603="Normal","NOR",IF('con precio'!D603="RRPP","RRP",IF('con precio'!D603="FB Ads","FBA",IF('con precio'!D603="Google Ads","GOA",IF('con precio'!D603="Combo","COM",IF('con precio'!D603="Market Place","MKP", "OTR")))))))</f>
        <v>NOR</v>
      </c>
      <c r="I604" s="0" t="str">
        <f aca="false">LEFT('con precio'!M603,10)</f>
        <v>-17.843907</v>
      </c>
      <c r="J604" s="122" t="str">
        <f aca="false">RIGHT('con precio'!M603,10)</f>
        <v>-63.214121</v>
      </c>
      <c r="K604" s="0" t="s">
        <v>7429</v>
      </c>
      <c r="L604" s="175" t="n">
        <f aca="false">'con precio'!A603+'con precio'!K603</f>
        <v>44140.3090277778</v>
      </c>
      <c r="N604" s="174"/>
      <c r="O604" s="167"/>
    </row>
    <row r="605" customFormat="false" ht="13.8" hidden="false" customHeight="false" outlineLevel="0" collapsed="false">
      <c r="A605" s="0" t="n">
        <f aca="false">+A604+1</f>
        <v>604</v>
      </c>
      <c r="B605" s="0" t="str">
        <f aca="false">IF(LEN('con precio'!E604)=8,'con precio'!E604,IF(LEN('con precio'!E604)&gt;=17,LEFT('con precio'!E604,8),""))</f>
        <v/>
      </c>
      <c r="C605" s="122" t="str">
        <f aca="false">IF(LEN('con precio'!E604)&gt;=17,RIGHT('con precio'!E604,8),"")</f>
        <v/>
      </c>
      <c r="D605" s="0" t="str">
        <f aca="false">IF('con precio'!F604="","",'con precio'!F604)</f>
        <v/>
      </c>
      <c r="E605" s="0" t="str">
        <f aca="false">IF('con precio'!B604="","",'con precio'!B604)</f>
        <v>Balcón 2</v>
      </c>
      <c r="F605" s="1" t="s">
        <v>6593</v>
      </c>
      <c r="G605" s="0" t="n">
        <v>350</v>
      </c>
      <c r="H605" s="0" t="str">
        <f aca="false">IF('con precio'!D604="Flete","FLE",IF('con precio'!D604="Normal","NOR",IF('con precio'!D604="RRPP","RRP",IF('con precio'!D604="FB Ads","FBA",IF('con precio'!D604="Google Ads","GOA",IF('con precio'!D604="Combo","COM",IF('con precio'!D604="Market Place","MKP", "OTR")))))))</f>
        <v>NOR</v>
      </c>
      <c r="I605" s="0" t="str">
        <f aca="false">LEFT('con precio'!M604,10)</f>
        <v>-17.873182</v>
      </c>
      <c r="J605" s="122" t="str">
        <f aca="false">RIGHT('con precio'!M604,10)</f>
        <v>-63.239523</v>
      </c>
      <c r="K605" s="0" t="s">
        <v>7429</v>
      </c>
      <c r="L605" s="175" t="n">
        <f aca="false">'con precio'!A604+'con precio'!K604</f>
        <v>44140.4722222222</v>
      </c>
      <c r="N605" s="174"/>
      <c r="O605" s="167"/>
    </row>
    <row r="606" customFormat="false" ht="13.8" hidden="false" customHeight="false" outlineLevel="0" collapsed="false">
      <c r="A606" s="0" t="n">
        <f aca="false">+A605+1</f>
        <v>605</v>
      </c>
      <c r="B606" s="0" t="str">
        <f aca="false">IF(LEN('con precio'!E605)=8,'con precio'!E605,IF(LEN('con precio'!E605)&gt;=17,LEFT('con precio'!E605,8),""))</f>
        <v>'7314842</v>
      </c>
      <c r="C606" s="122" t="str">
        <f aca="false">IF(LEN('con precio'!E605)&gt;=17,RIGHT('con precio'!E605,8),"")</f>
        <v>71069194</v>
      </c>
      <c r="D606" s="0" t="str">
        <f aca="false">IF('con precio'!F605="","",'con precio'!F605)</f>
        <v>Familia Oblitas</v>
      </c>
      <c r="E606" s="0" t="str">
        <f aca="false">IF('con precio'!B605="","",'con precio'!B605)</f>
        <v>Familia Oblitas. Cond Club Campestre</v>
      </c>
      <c r="F606" s="1" t="s">
        <v>6538</v>
      </c>
      <c r="G606" s="0" t="n">
        <v>400</v>
      </c>
      <c r="H606" s="0" t="str">
        <f aca="false">IF('con precio'!D605="Flete","FLE",IF('con precio'!D605="Normal","NOR",IF('con precio'!D605="RRPP","RRP",IF('con precio'!D605="FB Ads","FBA",IF('con precio'!D605="Google Ads","GOA",IF('con precio'!D605="Combo","COM",IF('con precio'!D605="Market Place","MKP", "OTR")))))))</f>
        <v>OTR</v>
      </c>
      <c r="I606" s="0" t="str">
        <f aca="false">LEFT('con precio'!M605,10)</f>
        <v>-17.867942</v>
      </c>
      <c r="J606" s="122" t="str">
        <f aca="false">RIGHT('con precio'!M605,10)</f>
        <v>-63.278230</v>
      </c>
      <c r="K606" s="0" t="s">
        <v>7429</v>
      </c>
      <c r="L606" s="175" t="n">
        <f aca="false">'con precio'!A605+'con precio'!K605</f>
        <v>44140.4340277778</v>
      </c>
      <c r="N606" s="174"/>
      <c r="O606" s="167"/>
    </row>
    <row r="607" customFormat="false" ht="13.8" hidden="false" customHeight="false" outlineLevel="0" collapsed="false">
      <c r="A607" s="0" t="n">
        <f aca="false">+A606+1</f>
        <v>606</v>
      </c>
      <c r="B607" s="0" t="str">
        <f aca="false">IF(LEN('con precio'!E606)=8,'con precio'!E606,IF(LEN('con precio'!E606)&gt;=17,LEFT('con precio'!E606,8),""))</f>
        <v>76072613</v>
      </c>
      <c r="C607" s="122" t="str">
        <f aca="false">IF(LEN('con precio'!E606)&gt;=17,RIGHT('con precio'!E606,8),"")</f>
        <v/>
      </c>
      <c r="D607" s="0" t="str">
        <f aca="false">IF('con precio'!F606="","",'con precio'!F606)</f>
        <v>Sandy Céspedes</v>
      </c>
      <c r="E607" s="0" t="str">
        <f aca="false">IF('con precio'!B606="","",'con precio'!B606)</f>
        <v>Sandy Céspedes / Av. Alemana y 4to anillo c/ Cbte. Vuelta Empresa esq. Lawrence frente a la plaza David Trapero</v>
      </c>
      <c r="F607" s="1" t="s">
        <v>6594</v>
      </c>
      <c r="G607" s="0" t="n">
        <v>350</v>
      </c>
      <c r="H607" s="0" t="str">
        <f aca="false">IF('con precio'!D606="Flete","FLE",IF('con precio'!D606="Normal","NOR",IF('con precio'!D606="RRPP","RRP",IF('con precio'!D606="FB Ads","FBA",IF('con precio'!D606="Google Ads","GOA",IF('con precio'!D606="Combo","COM",IF('con precio'!D606="Market Place","MKP", "OTR")))))))</f>
        <v>FBA</v>
      </c>
      <c r="I607" s="0" t="str">
        <f aca="false">LEFT('con precio'!M606,10)</f>
        <v>-17.754723</v>
      </c>
      <c r="J607" s="122" t="str">
        <f aca="false">RIGHT('con precio'!M606,10)</f>
        <v>-63.160843</v>
      </c>
      <c r="K607" s="0" t="s">
        <v>7429</v>
      </c>
      <c r="L607" s="175" t="n">
        <f aca="false">'con precio'!A606+'con precio'!K606</f>
        <v>44141.6854166667</v>
      </c>
      <c r="N607" s="174"/>
      <c r="O607" s="167"/>
    </row>
    <row r="608" customFormat="false" ht="13.8" hidden="false" customHeight="false" outlineLevel="0" collapsed="false">
      <c r="A608" s="0" t="n">
        <f aca="false">+A607+1</f>
        <v>607</v>
      </c>
      <c r="B608" s="0" t="str">
        <f aca="false">IF(LEN('con precio'!E607)=8,'con precio'!E607,IF(LEN('con precio'!E607)&gt;=17,LEFT('con precio'!E607,8),""))</f>
        <v/>
      </c>
      <c r="C608" s="122" t="str">
        <f aca="false">IF(LEN('con precio'!E607)&gt;=17,RIGHT('con precio'!E607,8),"")</f>
        <v/>
      </c>
      <c r="D608" s="0" t="str">
        <f aca="false">IF('con precio'!F607="","",'con precio'!F607)</f>
        <v/>
      </c>
      <c r="E608" s="0" t="str">
        <f aca="false">IF('con precio'!B607="","",'con precio'!B607)</f>
        <v>Centro de Producción Pollos Chuy</v>
      </c>
      <c r="F608" s="1" t="s">
        <v>6546</v>
      </c>
      <c r="G608" s="0" t="n">
        <v>300</v>
      </c>
      <c r="H608" s="0" t="str">
        <f aca="false">IF('con precio'!D607="Flete","FLE",IF('con precio'!D607="Normal","NOR",IF('con precio'!D607="RRPP","RRP",IF('con precio'!D607="FB Ads","FBA",IF('con precio'!D607="Google Ads","GOA",IF('con precio'!D607="Combo","COM",IF('con precio'!D607="Market Place","MKP", "OTR")))))))</f>
        <v>FLE</v>
      </c>
      <c r="I608" s="0" t="str">
        <f aca="false">LEFT('con precio'!M607,10)</f>
        <v>-17.710122</v>
      </c>
      <c r="J608" s="122" t="str">
        <f aca="false">RIGHT('con precio'!M607,10)</f>
        <v>-63.146868</v>
      </c>
      <c r="K608" s="0" t="s">
        <v>7429</v>
      </c>
      <c r="L608" s="175" t="n">
        <f aca="false">'con precio'!A607+'con precio'!K607</f>
        <v>44144.5076388889</v>
      </c>
      <c r="N608" s="174"/>
      <c r="O608" s="167"/>
    </row>
    <row r="609" customFormat="false" ht="13.8" hidden="false" customHeight="false" outlineLevel="0" collapsed="false">
      <c r="A609" s="0" t="n">
        <f aca="false">+A608+1</f>
        <v>608</v>
      </c>
      <c r="B609" s="0" t="str">
        <f aca="false">IF(LEN('con precio'!E608)=8,'con precio'!E608,IF(LEN('con precio'!E608)&gt;=17,LEFT('con precio'!E608,8),""))</f>
        <v>62192074</v>
      </c>
      <c r="C609" s="122" t="str">
        <f aca="false">IF(LEN('con precio'!E608)&gt;=17,RIGHT('con precio'!E608,8),"")</f>
        <v/>
      </c>
      <c r="D609" s="0" t="str">
        <f aca="false">IF('con precio'!F608="","",'con precio'!F608)</f>
        <v>Miguel Angel</v>
      </c>
      <c r="E609" s="0" t="str">
        <f aca="false">IF('con precio'!B608="","",'con precio'!B608)</f>
        <v>Miguel Angel / Norte, 8vo. Anillo</v>
      </c>
      <c r="F609" s="1" t="s">
        <v>6595</v>
      </c>
      <c r="G609" s="0" t="n">
        <v>300</v>
      </c>
      <c r="H609" s="0" t="str">
        <f aca="false">IF('con precio'!D608="Flete","FLE",IF('con precio'!D608="Normal","NOR",IF('con precio'!D608="RRPP","RRP",IF('con precio'!D608="FB Ads","FBA",IF('con precio'!D608="Google Ads","GOA",IF('con precio'!D608="Combo","COM",IF('con precio'!D608="Market Place","MKP", "OTR")))))))</f>
        <v>GOA</v>
      </c>
      <c r="I609" s="0" t="str">
        <f aca="false">LEFT('con precio'!M608,10)</f>
        <v>-17.722872</v>
      </c>
      <c r="J609" s="122" t="str">
        <f aca="false">RIGHT('con precio'!M608,10)</f>
        <v>-63.136448</v>
      </c>
      <c r="K609" s="0" t="s">
        <v>7429</v>
      </c>
      <c r="L609" s="175" t="n">
        <f aca="false">'con precio'!A608+'con precio'!K608</f>
        <v>44144.4284722222</v>
      </c>
      <c r="N609" s="174"/>
      <c r="O609" s="167"/>
    </row>
    <row r="610" customFormat="false" ht="13.8" hidden="false" customHeight="false" outlineLevel="0" collapsed="false">
      <c r="A610" s="0" t="n">
        <f aca="false">+A609+1</f>
        <v>609</v>
      </c>
      <c r="B610" s="0" t="str">
        <f aca="false">IF(LEN('con precio'!E609)=8,'con precio'!E609,IF(LEN('con precio'!E609)&gt;=17,LEFT('con precio'!E609,8),""))</f>
        <v>78423119</v>
      </c>
      <c r="C610" s="122" t="str">
        <f aca="false">IF(LEN('con precio'!E609)&gt;=17,RIGHT('con precio'!E609,8),"")</f>
        <v/>
      </c>
      <c r="D610" s="0" t="str">
        <f aca="false">IF('con precio'!F609="","",'con precio'!F609)</f>
        <v>NN </v>
      </c>
      <c r="E610" s="0" t="str">
        <f aca="false">IF('con precio'!B609="","",'con precio'!B609)</f>
        <v>NN / Virgen de Luján / El Dorado 2</v>
      </c>
      <c r="F610" s="1" t="s">
        <v>6596</v>
      </c>
      <c r="G610" s="0" t="n">
        <v>250</v>
      </c>
      <c r="H610" s="0" t="str">
        <f aca="false">IF('con precio'!D609="Flete","FLE",IF('con precio'!D609="Normal","NOR",IF('con precio'!D609="RRPP","RRP",IF('con precio'!D609="FB Ads","FBA",IF('con precio'!D609="Google Ads","GOA",IF('con precio'!D609="Combo","COM",IF('con precio'!D609="Market Place","MKP", "OTR")))))))</f>
        <v>GOA</v>
      </c>
      <c r="I610" s="0" t="str">
        <f aca="false">LEFT('con precio'!M609,10)</f>
        <v>-17.729666</v>
      </c>
      <c r="J610" s="122" t="str">
        <f aca="false">RIGHT('con precio'!M609,10)</f>
        <v>-63.094395</v>
      </c>
      <c r="K610" s="0" t="s">
        <v>7429</v>
      </c>
      <c r="L610" s="175" t="n">
        <f aca="false">'con precio'!A609+'con precio'!K609</f>
        <v>44144.7256944444</v>
      </c>
      <c r="N610" s="174"/>
      <c r="O610" s="167"/>
    </row>
    <row r="611" customFormat="false" ht="13.8" hidden="false" customHeight="false" outlineLevel="0" collapsed="false">
      <c r="A611" s="0" t="n">
        <f aca="false">+A610+1</f>
        <v>610</v>
      </c>
      <c r="B611" s="0" t="str">
        <f aca="false">IF(LEN('con precio'!E610)=8,'con precio'!E610,IF(LEN('con precio'!E610)&gt;=17,LEFT('con precio'!E610,8),""))</f>
        <v/>
      </c>
      <c r="C611" s="122" t="str">
        <f aca="false">IF(LEN('con precio'!E610)&gt;=17,RIGHT('con precio'!E610,8),"")</f>
        <v/>
      </c>
      <c r="D611" s="0" t="str">
        <f aca="false">IF('con precio'!F610="","",'con precio'!F610)</f>
        <v/>
      </c>
      <c r="E611" s="0" t="str">
        <f aca="false">IF('con precio'!B610="","",'con precio'!B610)</f>
        <v>Lavadero / Avenida Jenecherú</v>
      </c>
      <c r="F611" s="1" t="s">
        <v>6597</v>
      </c>
      <c r="G611" s="0" t="n">
        <v>350</v>
      </c>
      <c r="H611" s="0" t="str">
        <f aca="false">IF('con precio'!D610="Flete","FLE",IF('con precio'!D610="Normal","NOR",IF('con precio'!D610="RRPP","RRP",IF('con precio'!D610="FB Ads","FBA",IF('con precio'!D610="Google Ads","GOA",IF('con precio'!D610="Combo","COM",IF('con precio'!D610="Market Place","MKP", "OTR")))))))</f>
        <v>NOR</v>
      </c>
      <c r="I611" s="0" t="str">
        <f aca="false">LEFT('con precio'!M610,10)</f>
        <v>-17.779992</v>
      </c>
      <c r="J611" s="122" t="str">
        <f aca="false">RIGHT('con precio'!M610,10)</f>
        <v>-63.121561</v>
      </c>
      <c r="K611" s="0" t="s">
        <v>7429</v>
      </c>
      <c r="L611" s="175" t="n">
        <f aca="false">'con precio'!A610+'con precio'!K610</f>
        <v>44144.3493055556</v>
      </c>
      <c r="N611" s="174"/>
      <c r="O611" s="167"/>
    </row>
    <row r="612" customFormat="false" ht="13.8" hidden="false" customHeight="false" outlineLevel="0" collapsed="false">
      <c r="A612" s="0" t="n">
        <f aca="false">+A611+1</f>
        <v>611</v>
      </c>
      <c r="B612" s="0" t="str">
        <f aca="false">IF(LEN('con precio'!E611)=8,'con precio'!E611,IF(LEN('con precio'!E611)&gt;=17,LEFT('con precio'!E611,8),""))</f>
        <v>75644592</v>
      </c>
      <c r="C612" s="122" t="str">
        <f aca="false">IF(LEN('con precio'!E611)&gt;=17,RIGHT('con precio'!E611,8),"")</f>
        <v/>
      </c>
      <c r="D612" s="0" t="str">
        <f aca="false">IF('con precio'!F611="","",'con precio'!F611)</f>
        <v>NN </v>
      </c>
      <c r="E612" s="0" t="str">
        <f aca="false">IF('con precio'!B611="","",'con precio'!B611)</f>
        <v>NN / Barrio 4 de Octubre</v>
      </c>
      <c r="F612" s="1" t="s">
        <v>6598</v>
      </c>
      <c r="G612" s="0" t="n">
        <v>400</v>
      </c>
      <c r="H612" s="0" t="str">
        <f aca="false">IF('con precio'!D611="Flete","FLE",IF('con precio'!D611="Normal","NOR",IF('con precio'!D611="RRPP","RRP",IF('con precio'!D611="FB Ads","FBA",IF('con precio'!D611="Google Ads","GOA",IF('con precio'!D611="Combo","COM",IF('con precio'!D611="Market Place","MKP", "OTR")))))))</f>
        <v>GOA</v>
      </c>
      <c r="I612" s="0" t="str">
        <f aca="false">LEFT('con precio'!M611,10)</f>
        <v>-17.857381</v>
      </c>
      <c r="J612" s="122" t="str">
        <f aca="false">RIGHT('con precio'!M611,10)</f>
        <v>-63.149963</v>
      </c>
      <c r="K612" s="0" t="s">
        <v>7429</v>
      </c>
      <c r="L612" s="175" t="n">
        <f aca="false">'con precio'!A611+'con precio'!K611</f>
        <v>44145.7701388889</v>
      </c>
      <c r="N612" s="174"/>
      <c r="O612" s="167"/>
    </row>
    <row r="613" customFormat="false" ht="13.8" hidden="false" customHeight="false" outlineLevel="0" collapsed="false">
      <c r="A613" s="0" t="n">
        <f aca="false">+A612+1</f>
        <v>612</v>
      </c>
      <c r="B613" s="0" t="str">
        <f aca="false">IF(LEN('con precio'!E612)=8,'con precio'!E612,IF(LEN('con precio'!E612)&gt;=17,LEFT('con precio'!E612,8),""))</f>
        <v>61559080</v>
      </c>
      <c r="C613" s="122" t="str">
        <f aca="false">IF(LEN('con precio'!E612)&gt;=17,RIGHT('con precio'!E612,8),"")</f>
        <v/>
      </c>
      <c r="D613" s="0" t="str">
        <f aca="false">IF('con precio'!F612="","",'con precio'!F612)</f>
        <v>Ximena Aranibar</v>
      </c>
      <c r="E613" s="0" t="str">
        <f aca="false">IF('con precio'!B612="","",'con precio'!B612)</f>
        <v>Ximena Aranibar / Los Lagos Resort</v>
      </c>
      <c r="F613" s="1" t="s">
        <v>6599</v>
      </c>
      <c r="G613" s="0" t="n">
        <v>700</v>
      </c>
      <c r="H613" s="0" t="str">
        <f aca="false">IF('con precio'!D612="Flete","FLE",IF('con precio'!D612="Normal","NOR",IF('con precio'!D612="RRPP","RRP",IF('con precio'!D612="FB Ads","FBA",IF('con precio'!D612="Google Ads","GOA",IF('con precio'!D612="Combo","COM",IF('con precio'!D612="Market Place","MKP", "OTR")))))))</f>
        <v>GOA</v>
      </c>
      <c r="I613" s="0" t="str">
        <f aca="false">LEFT('con precio'!M612,10)</f>
        <v>-17.762348</v>
      </c>
      <c r="J613" s="122" t="str">
        <f aca="false">RIGHT('con precio'!M612,10)</f>
        <v>-63.349245</v>
      </c>
      <c r="K613" s="0" t="s">
        <v>7429</v>
      </c>
      <c r="L613" s="175" t="n">
        <f aca="false">'con precio'!A612+'con precio'!K612</f>
        <v>44145.9416666667</v>
      </c>
      <c r="N613" s="174"/>
      <c r="O613" s="167"/>
    </row>
    <row r="614" customFormat="false" ht="13.8" hidden="false" customHeight="false" outlineLevel="0" collapsed="false">
      <c r="A614" s="0" t="n">
        <f aca="false">+A613+1</f>
        <v>613</v>
      </c>
      <c r="B614" s="0" t="str">
        <f aca="false">IF(LEN('con precio'!E613)=8,'con precio'!E613,IF(LEN('con precio'!E613)&gt;=17,LEFT('con precio'!E613,8),""))</f>
        <v/>
      </c>
      <c r="C614" s="122" t="str">
        <f aca="false">IF(LEN('con precio'!E613)&gt;=17,RIGHT('con precio'!E613,8),"")</f>
        <v/>
      </c>
      <c r="D614" s="0" t="str">
        <f aca="false">IF('con precio'!F613="","",'con precio'!F613)</f>
        <v>Urbanización Tupa Rueté</v>
      </c>
      <c r="E614" s="0" t="str">
        <f aca="false">IF('con precio'!B613="","",'con precio'!B613)</f>
        <v>Urbanización Tupa Rueté</v>
      </c>
      <c r="F614" s="1" t="s">
        <v>6600</v>
      </c>
      <c r="G614" s="0" t="n">
        <v>400</v>
      </c>
      <c r="H614" s="0" t="str">
        <f aca="false">IF('con precio'!D613="Flete","FLE",IF('con precio'!D613="Normal","NOR",IF('con precio'!D613="RRPP","RRP",IF('con precio'!D613="FB Ads","FBA",IF('con precio'!D613="Google Ads","GOA",IF('con precio'!D613="Combo","COM",IF('con precio'!D613="Market Place","MKP", "OTR")))))))</f>
        <v>NOR</v>
      </c>
      <c r="I614" s="0" t="str">
        <f aca="false">LEFT('con precio'!M613,10)</f>
        <v>-17.805438</v>
      </c>
      <c r="J614" s="122" t="str">
        <f aca="false">RIGHT('con precio'!M613,10)</f>
        <v>-63.069266</v>
      </c>
      <c r="K614" s="0" t="s">
        <v>7429</v>
      </c>
      <c r="L614" s="175" t="n">
        <f aca="false">'con precio'!A613+'con precio'!K613</f>
        <v>44145.8493055556</v>
      </c>
      <c r="N614" s="174"/>
      <c r="O614" s="167"/>
    </row>
    <row r="615" customFormat="false" ht="13.8" hidden="false" customHeight="false" outlineLevel="0" collapsed="false">
      <c r="A615" s="0" t="n">
        <f aca="false">+A614+1</f>
        <v>614</v>
      </c>
      <c r="B615" s="0" t="str">
        <f aca="false">IF(LEN('con precio'!E614)=8,'con precio'!E614,IF(LEN('con precio'!E614)&gt;=17,LEFT('con precio'!E614,8),""))</f>
        <v/>
      </c>
      <c r="C615" s="122" t="str">
        <f aca="false">IF(LEN('con precio'!E614)&gt;=17,RIGHT('con precio'!E614,8),"")</f>
        <v/>
      </c>
      <c r="D615" s="0" t="str">
        <f aca="false">IF('con precio'!F614="","",'con precio'!F614)</f>
        <v/>
      </c>
      <c r="E615" s="0" t="str">
        <f aca="false">IF('con precio'!B614="","",'con precio'!B614)</f>
        <v>Cotoca. Fábrica de Delicia</v>
      </c>
      <c r="F615" s="1" t="s">
        <v>6161</v>
      </c>
      <c r="G615" s="0" t="n">
        <v>450</v>
      </c>
      <c r="H615" s="0" t="str">
        <f aca="false">IF('con precio'!D614="Flete","FLE",IF('con precio'!D614="Normal","NOR",IF('con precio'!D614="RRPP","RRP",IF('con precio'!D614="FB Ads","FBA",IF('con precio'!D614="Google Ads","GOA",IF('con precio'!D614="Combo","COM",IF('con precio'!D614="Market Place","MKP", "OTR")))))))</f>
        <v>NOR</v>
      </c>
      <c r="I615" s="0" t="str">
        <f aca="false">LEFT('con precio'!M614,10)</f>
        <v>-17.765004</v>
      </c>
      <c r="J615" s="122" t="str">
        <f aca="false">RIGHT('con precio'!M614,10)</f>
        <v>-62.994840</v>
      </c>
      <c r="K615" s="0" t="s">
        <v>7429</v>
      </c>
      <c r="L615" s="175" t="n">
        <f aca="false">'con precio'!A614+'con precio'!K614</f>
        <v>44147.48125</v>
      </c>
      <c r="N615" s="174"/>
      <c r="O615" s="167"/>
    </row>
    <row r="616" customFormat="false" ht="13.8" hidden="false" customHeight="false" outlineLevel="0" collapsed="false">
      <c r="A616" s="0" t="n">
        <f aca="false">+A615+1</f>
        <v>615</v>
      </c>
      <c r="B616" s="0" t="str">
        <f aca="false">IF(LEN('con precio'!E615)=8,'con precio'!E615,IF(LEN('con precio'!E615)&gt;=17,LEFT('con precio'!E615,8),""))</f>
        <v>76766605</v>
      </c>
      <c r="C616" s="122" t="str">
        <f aca="false">IF(LEN('con precio'!E615)&gt;=17,RIGHT('con precio'!E615,8),"")</f>
        <v/>
      </c>
      <c r="D616" s="0" t="str">
        <f aca="false">IF('con precio'!F615="","",'con precio'!F615)</f>
        <v>José Luis Noya</v>
      </c>
      <c r="E616" s="0" t="str">
        <f aca="false">IF('con precio'!B615="","",'con precio'!B615)</f>
        <v>José Luis Noya / Condominio Club Campestre</v>
      </c>
      <c r="F616" s="1" t="s">
        <v>6601</v>
      </c>
      <c r="G616" s="0" t="n">
        <v>350</v>
      </c>
      <c r="H616" s="0" t="str">
        <f aca="false">IF('con precio'!D615="Flete","FLE",IF('con precio'!D615="Normal","NOR",IF('con precio'!D615="RRPP","RRP",IF('con precio'!D615="FB Ads","FBA",IF('con precio'!D615="Google Ads","GOA",IF('con precio'!D615="Combo","COM",IF('con precio'!D615="Market Place","MKP", "OTR")))))))</f>
        <v>OTR</v>
      </c>
      <c r="I616" s="0" t="str">
        <f aca="false">LEFT('con precio'!M615,10)</f>
        <v>-17.869542</v>
      </c>
      <c r="J616" s="122" t="str">
        <f aca="false">RIGHT('con precio'!M615,10)</f>
        <v>-63.275943</v>
      </c>
      <c r="K616" s="0" t="s">
        <v>7429</v>
      </c>
      <c r="L616" s="175" t="n">
        <f aca="false">'con precio'!A615+'con precio'!K615</f>
        <v>44148.5805555556</v>
      </c>
      <c r="N616" s="174"/>
      <c r="O616" s="167"/>
    </row>
    <row r="617" customFormat="false" ht="13.8" hidden="false" customHeight="false" outlineLevel="0" collapsed="false">
      <c r="A617" s="0" t="n">
        <f aca="false">+A616+1</f>
        <v>616</v>
      </c>
      <c r="B617" s="0" t="str">
        <f aca="false">IF(LEN('con precio'!E616)=8,'con precio'!E616,IF(LEN('con precio'!E616)&gt;=17,LEFT('con precio'!E616,8),""))</f>
        <v/>
      </c>
      <c r="C617" s="122" t="str">
        <f aca="false">IF(LEN('con precio'!E616)&gt;=17,RIGHT('con precio'!E616,8),"")</f>
        <v/>
      </c>
      <c r="D617" s="0" t="str">
        <f aca="false">IF('con precio'!F616="","",'con precio'!F616)</f>
        <v/>
      </c>
      <c r="E617" s="0" t="str">
        <f aca="false">IF('con precio'!B616="","",'con precio'!B616)</f>
        <v>Condominio Paraíso Azul / Palma Verde / Pampa de la Isla </v>
      </c>
      <c r="F617" s="1" t="s">
        <v>6602</v>
      </c>
      <c r="G617" s="0" t="n">
        <v>350</v>
      </c>
      <c r="H617" s="0" t="str">
        <f aca="false">IF('con precio'!D616="Flete","FLE",IF('con precio'!D616="Normal","NOR",IF('con precio'!D616="RRPP","RRP",IF('con precio'!D616="FB Ads","FBA",IF('con precio'!D616="Google Ads","GOA",IF('con precio'!D616="Combo","COM",IF('con precio'!D616="Market Place","MKP", "OTR")))))))</f>
        <v>NOR</v>
      </c>
      <c r="I617" s="0" t="str">
        <f aca="false">LEFT('con precio'!M616,10)</f>
        <v>-17.756261</v>
      </c>
      <c r="J617" s="122" t="str">
        <f aca="false">RIGHT('con precio'!M616,10)</f>
        <v>-63.083364</v>
      </c>
      <c r="K617" s="0" t="s">
        <v>7429</v>
      </c>
      <c r="L617" s="175" t="n">
        <f aca="false">'con precio'!A616+'con precio'!K616</f>
        <v>44149.5402777778</v>
      </c>
      <c r="N617" s="174"/>
      <c r="O617" s="167"/>
    </row>
    <row r="618" customFormat="false" ht="13.8" hidden="false" customHeight="false" outlineLevel="0" collapsed="false">
      <c r="A618" s="0" t="n">
        <f aca="false">+A617+1</f>
        <v>617</v>
      </c>
      <c r="B618" s="0" t="str">
        <f aca="false">IF(LEN('con precio'!E617)=8,'con precio'!E617,IF(LEN('con precio'!E617)&gt;=17,LEFT('con precio'!E617,8),""))</f>
        <v>76766605</v>
      </c>
      <c r="C618" s="122" t="str">
        <f aca="false">IF(LEN('con precio'!E617)&gt;=17,RIGHT('con precio'!E617,8),"")</f>
        <v/>
      </c>
      <c r="D618" s="0" t="str">
        <f aca="false">IF('con precio'!F617="","",'con precio'!F617)</f>
        <v>José Luis Noya</v>
      </c>
      <c r="E618" s="0" t="str">
        <f aca="false">IF('con precio'!B617="","",'con precio'!B617)</f>
        <v>José Luis Noya / Condominio Club Campestre</v>
      </c>
      <c r="F618" s="1" t="s">
        <v>6601</v>
      </c>
      <c r="G618" s="0" t="n">
        <v>350</v>
      </c>
      <c r="H618" s="0" t="str">
        <f aca="false">IF('con precio'!D617="Flete","FLE",IF('con precio'!D617="Normal","NOR",IF('con precio'!D617="RRPP","RRP",IF('con precio'!D617="FB Ads","FBA",IF('con precio'!D617="Google Ads","GOA",IF('con precio'!D617="Combo","COM",IF('con precio'!D617="Market Place","MKP", "OTR")))))))</f>
        <v>OTR</v>
      </c>
      <c r="I618" s="0" t="str">
        <f aca="false">LEFT('con precio'!M617,10)</f>
        <v>-17.869542</v>
      </c>
      <c r="J618" s="122" t="str">
        <f aca="false">RIGHT('con precio'!M617,10)</f>
        <v>-63.275943</v>
      </c>
      <c r="K618" s="0" t="s">
        <v>7429</v>
      </c>
      <c r="L618" s="175" t="n">
        <f aca="false">'con precio'!A617+'con precio'!K617</f>
        <v>44149.3465277778</v>
      </c>
      <c r="N618" s="174"/>
      <c r="O618" s="167"/>
    </row>
    <row r="619" customFormat="false" ht="13.8" hidden="false" customHeight="false" outlineLevel="0" collapsed="false">
      <c r="A619" s="0" t="n">
        <f aca="false">+A618+1</f>
        <v>618</v>
      </c>
      <c r="B619" s="0" t="str">
        <f aca="false">IF(LEN('con precio'!E618)=8,'con precio'!E618,IF(LEN('con precio'!E618)&gt;=17,LEFT('con precio'!E618,8),""))</f>
        <v>76310290</v>
      </c>
      <c r="C619" s="122" t="str">
        <f aca="false">IF(LEN('con precio'!E618)&gt;=17,RIGHT('con precio'!E618,8),"")</f>
        <v/>
      </c>
      <c r="D619" s="0" t="str">
        <f aca="false">IF('con precio'!F618="","",'con precio'!F618)</f>
        <v>Victor Hugo</v>
      </c>
      <c r="E619" s="0" t="str">
        <f aca="false">IF('con precio'!B618="","",'con precio'!B618)</f>
        <v>Victor Hugo / Soberanía Nacional y 8vo Anillo</v>
      </c>
      <c r="F619" s="1" t="s">
        <v>6603</v>
      </c>
      <c r="G619" s="0" t="n">
        <v>340</v>
      </c>
      <c r="H619" s="0" t="str">
        <f aca="false">IF('con precio'!D618="Flete","FLE",IF('con precio'!D618="Normal","NOR",IF('con precio'!D618="RRPP","RRP",IF('con precio'!D618="FB Ads","FBA",IF('con precio'!D618="Google Ads","GOA",IF('con precio'!D618="Combo","COM",IF('con precio'!D618="Market Place","MKP", "OTR")))))))</f>
        <v>GOA</v>
      </c>
      <c r="I619" s="0" t="str">
        <f aca="false">LEFT('con precio'!M618,10)</f>
        <v>-17.774519</v>
      </c>
      <c r="J619" s="122" t="str">
        <f aca="false">RIGHT('con precio'!M618,10)</f>
        <v>-63.106522</v>
      </c>
      <c r="K619" s="0" t="s">
        <v>7429</v>
      </c>
      <c r="L619" s="175" t="n">
        <f aca="false">'con precio'!A618+'con precio'!K618</f>
        <v>44150</v>
      </c>
      <c r="N619" s="174"/>
      <c r="O619" s="167"/>
    </row>
    <row r="620" customFormat="false" ht="13.8" hidden="false" customHeight="false" outlineLevel="0" collapsed="false">
      <c r="A620" s="0" t="n">
        <f aca="false">+A619+1</f>
        <v>619</v>
      </c>
      <c r="B620" s="0" t="str">
        <f aca="false">IF(LEN('con precio'!E619)=8,'con precio'!E619,IF(LEN('con precio'!E619)&gt;=17,LEFT('con precio'!E619,8),""))</f>
        <v/>
      </c>
      <c r="C620" s="122" t="str">
        <f aca="false">IF(LEN('con precio'!E619)&gt;=17,RIGHT('con precio'!E619,8),"")</f>
        <v/>
      </c>
      <c r="D620" s="0" t="str">
        <f aca="false">IF('con precio'!F619="","",'con precio'!F619)</f>
        <v/>
      </c>
      <c r="E620" s="0" t="str">
        <f aca="false">IF('con precio'!B619="","",'con precio'!B619)</f>
        <v>Baños Victoria / La Campana / 8vo anillo y Radial 10</v>
      </c>
      <c r="F620" s="1" t="s">
        <v>6279</v>
      </c>
      <c r="G620" s="0" t="n">
        <v>400</v>
      </c>
      <c r="H620" s="0" t="str">
        <f aca="false">IF('con precio'!D619="Flete","FLE",IF('con precio'!D619="Normal","NOR",IF('con precio'!D619="RRPP","RRP",IF('con precio'!D619="FB Ads","FBA",IF('con precio'!D619="Google Ads","GOA",IF('con precio'!D619="Combo","COM",IF('con precio'!D619="Market Place","MKP", "OTR")))))))</f>
        <v>NOR</v>
      </c>
      <c r="I620" s="0" t="str">
        <f aca="false">LEFT('con precio'!M619,10)</f>
        <v>-17.815168</v>
      </c>
      <c r="J620" s="122" t="str">
        <f aca="false">RIGHT('con precio'!M619,10)</f>
        <v>-63.110144</v>
      </c>
      <c r="K620" s="0" t="s">
        <v>7429</v>
      </c>
      <c r="L620" s="175" t="n">
        <f aca="false">'con precio'!A619+'con precio'!K619</f>
        <v>44151.3930555556</v>
      </c>
      <c r="N620" s="174"/>
      <c r="O620" s="167"/>
    </row>
    <row r="621" customFormat="false" ht="13.8" hidden="false" customHeight="false" outlineLevel="0" collapsed="false">
      <c r="A621" s="0" t="n">
        <f aca="false">+A620+1</f>
        <v>620</v>
      </c>
      <c r="B621" s="0" t="str">
        <f aca="false">IF(LEN('con precio'!E620)=8,'con precio'!E620,IF(LEN('con precio'!E620)&gt;=17,LEFT('con precio'!E620,8),""))</f>
        <v>77377495</v>
      </c>
      <c r="C621" s="122" t="str">
        <f aca="false">IF(LEN('con precio'!E620)&gt;=17,RIGHT('con precio'!E620,8),"")</f>
        <v/>
      </c>
      <c r="D621" s="0" t="str">
        <f aca="false">IF('con precio'!F620="","",'con precio'!F620)</f>
        <v>Dania Inca</v>
      </c>
      <c r="E621" s="0" t="str">
        <f aca="false">IF('con precio'!B620="","",'con precio'!B620)</f>
        <v>Dania Inca / Av Palmar / Villa Simón Bolivar</v>
      </c>
      <c r="F621" s="1" t="s">
        <v>6604</v>
      </c>
      <c r="G621" s="0" t="n">
        <v>450</v>
      </c>
      <c r="H621" s="0" t="str">
        <f aca="false">IF('con precio'!D620="Flete","FLE",IF('con precio'!D620="Normal","NOR",IF('con precio'!D620="RRPP","RRP",IF('con precio'!D620="FB Ads","FBA",IF('con precio'!D620="Google Ads","GOA",IF('con precio'!D620="Combo","COM",IF('con precio'!D620="Market Place","MKP", "OTR")))))))</f>
        <v>GOA</v>
      </c>
      <c r="I621" s="0" t="str">
        <f aca="false">LEFT('con precio'!M620,10)</f>
        <v>-17.883326</v>
      </c>
      <c r="J621" s="122" t="str">
        <f aca="false">RIGHT('con precio'!M620,10)</f>
        <v>-63.270882</v>
      </c>
      <c r="K621" s="0" t="s">
        <v>7429</v>
      </c>
      <c r="L621" s="175" t="n">
        <f aca="false">'con precio'!A620+'con precio'!K620</f>
        <v>44152.7326388889</v>
      </c>
      <c r="N621" s="174"/>
      <c r="O621" s="167"/>
    </row>
    <row r="622" customFormat="false" ht="13.8" hidden="false" customHeight="false" outlineLevel="0" collapsed="false">
      <c r="A622" s="0" t="n">
        <f aca="false">+A621+1</f>
        <v>621</v>
      </c>
      <c r="B622" s="0" t="str">
        <f aca="false">IF(LEN('con precio'!E621)=8,'con precio'!E621,IF(LEN('con precio'!E621)&gt;=17,LEFT('con precio'!E621,8),""))</f>
        <v/>
      </c>
      <c r="C622" s="122" t="str">
        <f aca="false">IF(LEN('con precio'!E621)&gt;=17,RIGHT('con precio'!E621,8),"")</f>
        <v/>
      </c>
      <c r="D622" s="0" t="str">
        <f aca="false">IF('con precio'!F621="","",'con precio'!F621)</f>
        <v/>
      </c>
      <c r="E622" s="0" t="str">
        <f aca="false">IF('con precio'!B621="","",'con precio'!B621)</f>
        <v>Doble Vía La Guardia Km 10</v>
      </c>
      <c r="F622" s="1" t="s">
        <v>6605</v>
      </c>
      <c r="G622" s="0" t="n">
        <v>400</v>
      </c>
      <c r="H622" s="0" t="str">
        <f aca="false">IF('con precio'!D621="Flete","FLE",IF('con precio'!D621="Normal","NOR",IF('con precio'!D621="RRPP","RRP",IF('con precio'!D621="FB Ads","FBA",IF('con precio'!D621="Google Ads","GOA",IF('con precio'!D621="Combo","COM",IF('con precio'!D621="Market Place","MKP", "OTR")))))))</f>
        <v>NOR</v>
      </c>
      <c r="I622" s="0" t="str">
        <f aca="false">LEFT('con precio'!M621,10)</f>
        <v>-17.855399</v>
      </c>
      <c r="J622" s="122" t="str">
        <f aca="false">RIGHT('con precio'!M621,10)</f>
        <v>-63.260563</v>
      </c>
      <c r="K622" s="0" t="s">
        <v>7429</v>
      </c>
      <c r="L622" s="175" t="n">
        <f aca="false">'con precio'!A621+'con precio'!K621</f>
        <v>44152.8930555556</v>
      </c>
      <c r="N622" s="174"/>
      <c r="O622" s="167"/>
    </row>
    <row r="623" customFormat="false" ht="13.8" hidden="false" customHeight="false" outlineLevel="0" collapsed="false">
      <c r="A623" s="0" t="n">
        <f aca="false">+A622+1</f>
        <v>622</v>
      </c>
      <c r="B623" s="0" t="str">
        <f aca="false">IF(LEN('con precio'!E622)=8,'con precio'!E622,IF(LEN('con precio'!E622)&gt;=17,LEFT('con precio'!E622,8),""))</f>
        <v>75049515</v>
      </c>
      <c r="C623" s="122" t="str">
        <f aca="false">IF(LEN('con precio'!E622)&gt;=17,RIGHT('con precio'!E622,8),"")</f>
        <v/>
      </c>
      <c r="D623" s="0" t="str">
        <f aca="false">IF('con precio'!F622="","",'con precio'!F622)</f>
        <v>Roberto Coronado. Residencial Abasto Sur</v>
      </c>
      <c r="E623" s="0" t="str">
        <f aca="false">IF('con precio'!B622="","",'con precio'!B622)</f>
        <v>Residencial Abasto Sur. Roberto Coronado</v>
      </c>
      <c r="F623" s="1" t="n">
        <v>202003001</v>
      </c>
      <c r="G623" s="0" t="n">
        <v>450</v>
      </c>
      <c r="H623" s="0" t="str">
        <f aca="false">IF('con precio'!D622="Flete","FLE",IF('con precio'!D622="Normal","NOR",IF('con precio'!D622="RRPP","RRP",IF('con precio'!D622="FB Ads","FBA",IF('con precio'!D622="Google Ads","GOA",IF('con precio'!D622="Combo","COM",IF('con precio'!D622="Market Place","MKP", "OTR")))))))</f>
        <v>OTR</v>
      </c>
      <c r="I623" s="0" t="str">
        <f aca="false">LEFT('con precio'!M622,10)</f>
        <v>-17.850340</v>
      </c>
      <c r="J623" s="122" t="str">
        <f aca="false">RIGHT('con precio'!M622,10)</f>
        <v>-63.227726</v>
      </c>
      <c r="K623" s="0" t="s">
        <v>7429</v>
      </c>
      <c r="L623" s="175" t="n">
        <f aca="false">'con precio'!A622+'con precio'!K622</f>
        <v>44153.8013888889</v>
      </c>
      <c r="N623" s="174"/>
      <c r="O623" s="167"/>
    </row>
    <row r="624" customFormat="false" ht="13.8" hidden="false" customHeight="false" outlineLevel="0" collapsed="false">
      <c r="A624" s="0" t="n">
        <f aca="false">+A623+1</f>
        <v>623</v>
      </c>
      <c r="B624" s="0" t="str">
        <f aca="false">IF(LEN('con precio'!E623)=8,'con precio'!E623,IF(LEN('con precio'!E623)&gt;=17,LEFT('con precio'!E623,8),""))</f>
        <v>61373490</v>
      </c>
      <c r="C624" s="122" t="str">
        <f aca="false">IF(LEN('con precio'!E623)&gt;=17,RIGHT('con precio'!E623,8),"")</f>
        <v/>
      </c>
      <c r="D624" s="0" t="str">
        <f aca="false">IF('con precio'!F623="","",'con precio'!F623)</f>
        <v>Ruth Mary</v>
      </c>
      <c r="E624" s="0" t="str">
        <f aca="false">IF('con precio'!B623="","",'con precio'!B623)</f>
        <v>Ruth Mary / Radial 10 / Cancha El Jorori</v>
      </c>
      <c r="F624" s="1" t="s">
        <v>6606</v>
      </c>
      <c r="G624" s="0" t="n">
        <v>300</v>
      </c>
      <c r="H624" s="0" t="str">
        <f aca="false">IF('con precio'!D623="Flete","FLE",IF('con precio'!D623="Normal","NOR",IF('con precio'!D623="RRPP","RRP",IF('con precio'!D623="FB Ads","FBA",IF('con precio'!D623="Google Ads","GOA",IF('con precio'!D623="Combo","COM",IF('con precio'!D623="Market Place","MKP", "OTR")))))))</f>
        <v>GOA</v>
      </c>
      <c r="I624" s="0" t="str">
        <f aca="false">LEFT('con precio'!M623,10)</f>
        <v>-17.814131</v>
      </c>
      <c r="J624" s="122" t="str">
        <f aca="false">RIGHT('con precio'!M623,10)</f>
        <v>-63.138420</v>
      </c>
      <c r="K624" s="0" t="s">
        <v>7429</v>
      </c>
      <c r="L624" s="175" t="n">
        <f aca="false">'con precio'!A623+'con precio'!K623</f>
        <v>44155.6722222222</v>
      </c>
      <c r="N624" s="174"/>
      <c r="O624" s="167"/>
    </row>
    <row r="625" customFormat="false" ht="13.8" hidden="false" customHeight="false" outlineLevel="0" collapsed="false">
      <c r="A625" s="0" t="n">
        <f aca="false">+A624+1</f>
        <v>624</v>
      </c>
      <c r="B625" s="0" t="str">
        <f aca="false">IF(LEN('con precio'!E624)=8,'con precio'!E624,IF(LEN('con precio'!E624)&gt;=17,LEFT('con precio'!E624,8),""))</f>
        <v/>
      </c>
      <c r="C625" s="122" t="str">
        <f aca="false">IF(LEN('con precio'!E624)&gt;=17,RIGHT('con precio'!E624,8),"")</f>
        <v/>
      </c>
      <c r="D625" s="0" t="str">
        <f aca="false">IF('con precio'!F624="","",'con precio'!F624)</f>
        <v/>
      </c>
      <c r="E625" s="0" t="str">
        <f aca="false">IF('con precio'!B624="","",'con precio'!B624)</f>
        <v>Balcón 2</v>
      </c>
      <c r="F625" s="1" t="s">
        <v>6153</v>
      </c>
      <c r="G625" s="0" t="n">
        <v>500</v>
      </c>
      <c r="H625" s="0" t="str">
        <f aca="false">IF('con precio'!D624="Flete","FLE",IF('con precio'!D624="Normal","NOR",IF('con precio'!D624="RRPP","RRP",IF('con precio'!D624="FB Ads","FBA",IF('con precio'!D624="Google Ads","GOA",IF('con precio'!D624="Combo","COM",IF('con precio'!D624="Market Place","MKP", "OTR")))))))</f>
        <v>NOR</v>
      </c>
      <c r="I625" s="0" t="str">
        <f aca="false">LEFT('con precio'!M624,10)</f>
        <v>-17.872530</v>
      </c>
      <c r="J625" s="122" t="str">
        <f aca="false">RIGHT('con precio'!M624,10)</f>
        <v>-63.239627</v>
      </c>
      <c r="K625" s="0" t="s">
        <v>7429</v>
      </c>
      <c r="L625" s="175" t="n">
        <f aca="false">'con precio'!A624+'con precio'!K624</f>
        <v>44155.2520833333</v>
      </c>
      <c r="N625" s="174"/>
      <c r="O625" s="167"/>
    </row>
    <row r="626" customFormat="false" ht="13.8" hidden="false" customHeight="false" outlineLevel="0" collapsed="false">
      <c r="A626" s="0" t="n">
        <f aca="false">+A625+1</f>
        <v>625</v>
      </c>
      <c r="B626" s="0" t="str">
        <f aca="false">IF(LEN('con precio'!E625)=8,'con precio'!E625,IF(LEN('con precio'!E625)&gt;=17,LEFT('con precio'!E625,8),""))</f>
        <v>68932830</v>
      </c>
      <c r="C626" s="122" t="str">
        <f aca="false">IF(LEN('con precio'!E625)&gt;=17,RIGHT('con precio'!E625,8),"")</f>
        <v/>
      </c>
      <c r="D626" s="0" t="str">
        <f aca="false">IF('con precio'!F625="","",'con precio'!F625)</f>
        <v>Oscar Cordova</v>
      </c>
      <c r="E626" s="0" t="str">
        <f aca="false">IF('con precio'!B625="","",'con precio'!B625)</f>
        <v>Oscar Cordova / Barrio 4 de Febrero</v>
      </c>
      <c r="F626" s="1" t="s">
        <v>6607</v>
      </c>
      <c r="G626" s="0" t="n">
        <v>330</v>
      </c>
      <c r="H626" s="0" t="str">
        <f aca="false">IF('con precio'!D625="Flete","FLE",IF('con precio'!D625="Normal","NOR",IF('con precio'!D625="RRPP","RRP",IF('con precio'!D625="FB Ads","FBA",IF('con precio'!D625="Google Ads","GOA",IF('con precio'!D625="Combo","COM",IF('con precio'!D625="Market Place","MKP", "OTR")))))))</f>
        <v>GOA</v>
      </c>
      <c r="I626" s="0" t="str">
        <f aca="false">LEFT('con precio'!M625,10)</f>
        <v>-17.776188</v>
      </c>
      <c r="J626" s="122" t="str">
        <f aca="false">RIGHT('con precio'!M625,10)</f>
        <v>-63.106812</v>
      </c>
      <c r="K626" s="0" t="s">
        <v>7429</v>
      </c>
      <c r="L626" s="175" t="n">
        <f aca="false">'con precio'!A625+'con precio'!K625</f>
        <v>44156.6979166667</v>
      </c>
      <c r="N626" s="174"/>
      <c r="O626" s="167"/>
    </row>
    <row r="627" customFormat="false" ht="13.8" hidden="false" customHeight="false" outlineLevel="0" collapsed="false">
      <c r="A627" s="0" t="n">
        <f aca="false">+A626+1</f>
        <v>626</v>
      </c>
      <c r="B627" s="0" t="str">
        <f aca="false">IF(LEN('con precio'!E626)=8,'con precio'!E626,IF(LEN('con precio'!E626)&gt;=17,LEFT('con precio'!E626,8),""))</f>
        <v/>
      </c>
      <c r="C627" s="122" t="str">
        <f aca="false">IF(LEN('con precio'!E626)&gt;=17,RIGHT('con precio'!E626,8),"")</f>
        <v/>
      </c>
      <c r="D627" s="0" t="str">
        <f aca="false">IF('con precio'!F626="","",'con precio'!F626)</f>
        <v/>
      </c>
      <c r="E627" s="0" t="str">
        <f aca="false">IF('con precio'!B626="","",'con precio'!B626)</f>
        <v>El Bajío</v>
      </c>
      <c r="F627" s="1" t="s">
        <v>6608</v>
      </c>
      <c r="G627" s="0" t="n">
        <v>450</v>
      </c>
      <c r="H627" s="0" t="str">
        <f aca="false">IF('con precio'!D626="Flete","FLE",IF('con precio'!D626="Normal","NOR",IF('con precio'!D626="RRPP","RRP",IF('con precio'!D626="FB Ads","FBA",IF('con precio'!D626="Google Ads","GOA",IF('con precio'!D626="Combo","COM",IF('con precio'!D626="Market Place","MKP", "OTR")))))))</f>
        <v>NOR</v>
      </c>
      <c r="I627" s="0" t="str">
        <f aca="false">LEFT('con precio'!M626,10)</f>
        <v>-17.838450</v>
      </c>
      <c r="J627" s="122" t="str">
        <f aca="false">RIGHT('con precio'!M626,10)</f>
        <v>-63.211498</v>
      </c>
      <c r="K627" s="0" t="s">
        <v>7429</v>
      </c>
      <c r="L627" s="175" t="n">
        <f aca="false">'con precio'!A626+'con precio'!K626</f>
        <v>44156.3652777778</v>
      </c>
      <c r="N627" s="174"/>
      <c r="O627" s="167"/>
    </row>
    <row r="628" customFormat="false" ht="13.8" hidden="false" customHeight="false" outlineLevel="0" collapsed="false">
      <c r="A628" s="0" t="n">
        <f aca="false">+A627+1</f>
        <v>627</v>
      </c>
      <c r="B628" s="0" t="str">
        <f aca="false">IF(LEN('con precio'!E627)=8,'con precio'!E627,IF(LEN('con precio'!E627)&gt;=17,LEFT('con precio'!E627,8),""))</f>
        <v>61338709</v>
      </c>
      <c r="C628" s="122" t="str">
        <f aca="false">IF(LEN('con precio'!E627)&gt;=17,RIGHT('con precio'!E627,8),"")</f>
        <v/>
      </c>
      <c r="D628" s="0" t="str">
        <f aca="false">IF('con precio'!F627="","",'con precio'!F627)</f>
        <v>Yanett Peña</v>
      </c>
      <c r="E628" s="0" t="str">
        <f aca="false">IF('con precio'!B627="","",'con precio'!B627)</f>
        <v>Yanett Peña / Calle 7 Copas Nro. 8115</v>
      </c>
      <c r="F628" s="1" t="s">
        <v>6609</v>
      </c>
      <c r="G628" s="0" t="n">
        <v>350</v>
      </c>
      <c r="H628" s="0" t="str">
        <f aca="false">IF('con precio'!D627="Flete","FLE",IF('con precio'!D627="Normal","NOR",IF('con precio'!D627="RRPP","RRP",IF('con precio'!D627="FB Ads","FBA",IF('con precio'!D627="Google Ads","GOA",IF('con precio'!D627="Combo","COM",IF('con precio'!D627="Market Place","MKP", "OTR")))))))</f>
        <v>GOA</v>
      </c>
      <c r="I628" s="0" t="str">
        <f aca="false">LEFT('con precio'!M627,10)</f>
        <v>-17.816669</v>
      </c>
      <c r="J628" s="122" t="str">
        <f aca="false">RIGHT('con precio'!M627,10)</f>
        <v>-63.109192</v>
      </c>
      <c r="K628" s="0" t="s">
        <v>7429</v>
      </c>
      <c r="L628" s="175" t="n">
        <f aca="false">'con precio'!A627+'con precio'!K627</f>
        <v>44158.6180555556</v>
      </c>
      <c r="N628" s="174"/>
      <c r="O628" s="167"/>
    </row>
    <row r="629" customFormat="false" ht="13.8" hidden="false" customHeight="false" outlineLevel="0" collapsed="false">
      <c r="A629" s="0" t="n">
        <f aca="false">+A628+1</f>
        <v>628</v>
      </c>
      <c r="B629" s="0" t="str">
        <f aca="false">IF(LEN('con precio'!E628)=8,'con precio'!E628,IF(LEN('con precio'!E628)&gt;=17,LEFT('con precio'!E628,8),""))</f>
        <v/>
      </c>
      <c r="C629" s="122" t="str">
        <f aca="false">IF(LEN('con precio'!E628)&gt;=17,RIGHT('con precio'!E628,8),"")</f>
        <v/>
      </c>
      <c r="D629" s="0" t="str">
        <f aca="false">IF('con precio'!F628="","",'con precio'!F628)</f>
        <v/>
      </c>
      <c r="E629" s="0" t="str">
        <f aca="false">IF('con precio'!B628="","",'con precio'!B628)</f>
        <v>Avenida 16 de Julio</v>
      </c>
      <c r="F629" s="1" t="s">
        <v>6610</v>
      </c>
      <c r="G629" s="0" t="n">
        <v>400</v>
      </c>
      <c r="H629" s="0" t="str">
        <f aca="false">IF('con precio'!D628="Flete","FLE",IF('con precio'!D628="Normal","NOR",IF('con precio'!D628="RRPP","RRP",IF('con precio'!D628="FB Ads","FBA",IF('con precio'!D628="Google Ads","GOA",IF('con precio'!D628="Combo","COM",IF('con precio'!D628="Market Place","MKP", "OTR")))))))</f>
        <v>NOR</v>
      </c>
      <c r="I629" s="0" t="str">
        <f aca="false">LEFT('con precio'!M628,10)</f>
        <v>-17.799892</v>
      </c>
      <c r="J629" s="122" t="str">
        <f aca="false">RIGHT('con precio'!M628,10)</f>
        <v>-63.126125</v>
      </c>
      <c r="K629" s="0" t="s">
        <v>7429</v>
      </c>
      <c r="L629" s="175" t="n">
        <f aca="false">'con precio'!A628+'con precio'!K628</f>
        <v>44158.475</v>
      </c>
      <c r="N629" s="174"/>
      <c r="O629" s="167"/>
    </row>
    <row r="630" customFormat="false" ht="13.8" hidden="false" customHeight="false" outlineLevel="0" collapsed="false">
      <c r="A630" s="0" t="n">
        <f aca="false">+A629+1</f>
        <v>629</v>
      </c>
      <c r="B630" s="0" t="str">
        <f aca="false">IF(LEN('con precio'!E629)=8,'con precio'!E629,IF(LEN('con precio'!E629)&gt;=17,LEFT('con precio'!E629,8),""))</f>
        <v>73181470</v>
      </c>
      <c r="C630" s="122" t="str">
        <f aca="false">IF(LEN('con precio'!E629)&gt;=17,RIGHT('con precio'!E629,8),"")</f>
        <v/>
      </c>
      <c r="D630" s="0" t="str">
        <f aca="false">IF('con precio'!F629="","",'con precio'!F629)</f>
        <v>Silverio Vique</v>
      </c>
      <c r="E630" s="0" t="str">
        <f aca="false">IF('con precio'!B629="","",'con precio'!B629)</f>
        <v>Silverio Vique / Doble Vía La Guardia</v>
      </c>
      <c r="F630" s="1" t="s">
        <v>6611</v>
      </c>
      <c r="G630" s="0" t="n">
        <v>400</v>
      </c>
      <c r="H630" s="0" t="str">
        <f aca="false">IF('con precio'!D629="Flete","FLE",IF('con precio'!D629="Normal","NOR",IF('con precio'!D629="RRPP","RRP",IF('con precio'!D629="FB Ads","FBA",IF('con precio'!D629="Google Ads","GOA",IF('con precio'!D629="Combo","COM",IF('con precio'!D629="Market Place","MKP", "OTR")))))))</f>
        <v>GOA</v>
      </c>
      <c r="I630" s="0" t="str">
        <f aca="false">LEFT('con precio'!M629,10)</f>
        <v>-17.833837</v>
      </c>
      <c r="J630" s="122" t="str">
        <f aca="false">RIGHT('con precio'!M629,10)</f>
        <v>-63.267044</v>
      </c>
      <c r="K630" s="0" t="s">
        <v>7429</v>
      </c>
      <c r="L630" s="175" t="n">
        <f aca="false">'con precio'!A629+'con precio'!K629</f>
        <v>44159.4152777778</v>
      </c>
      <c r="N630" s="174"/>
      <c r="O630" s="167"/>
    </row>
    <row r="631" customFormat="false" ht="13.8" hidden="false" customHeight="false" outlineLevel="0" collapsed="false">
      <c r="A631" s="0" t="n">
        <f aca="false">+A630+1</f>
        <v>630</v>
      </c>
      <c r="B631" s="0" t="str">
        <f aca="false">IF(LEN('con precio'!E630)=8,'con precio'!E630,IF(LEN('con precio'!E630)&gt;=17,LEFT('con precio'!E630,8),""))</f>
        <v/>
      </c>
      <c r="C631" s="122" t="str">
        <f aca="false">IF(LEN('con precio'!E630)&gt;=17,RIGHT('con precio'!E630,8),"")</f>
        <v/>
      </c>
      <c r="D631" s="0" t="str">
        <f aca="false">IF('con precio'!F630="","",'con precio'!F630)</f>
        <v/>
      </c>
      <c r="E631" s="0" t="str">
        <f aca="false">IF('con precio'!B630="","",'con precio'!B630)</f>
        <v>Carretera a Camiri</v>
      </c>
      <c r="F631" s="1" t="s">
        <v>6612</v>
      </c>
      <c r="G631" s="0" t="n">
        <v>500</v>
      </c>
      <c r="H631" s="0" t="str">
        <f aca="false">IF('con precio'!D630="Flete","FLE",IF('con precio'!D630="Normal","NOR",IF('con precio'!D630="RRPP","RRP",IF('con precio'!D630="FB Ads","FBA",IF('con precio'!D630="Google Ads","GOA",IF('con precio'!D630="Combo","COM",IF('con precio'!D630="Market Place","MKP", "OTR")))))))</f>
        <v>NOR</v>
      </c>
      <c r="I631" s="0" t="str">
        <f aca="false">LEFT('con precio'!M630,10)</f>
        <v>-17.879800</v>
      </c>
      <c r="J631" s="122" t="str">
        <f aca="false">RIGHT('con precio'!M630,10)</f>
        <v>-63.264932</v>
      </c>
      <c r="K631" s="0" t="s">
        <v>7429</v>
      </c>
      <c r="L631" s="175" t="n">
        <f aca="false">'con precio'!A630+'con precio'!K630</f>
        <v>44159.35625</v>
      </c>
      <c r="N631" s="174"/>
      <c r="O631" s="167"/>
    </row>
    <row r="632" customFormat="false" ht="13.8" hidden="false" customHeight="false" outlineLevel="0" collapsed="false">
      <c r="A632" s="0" t="n">
        <f aca="false">+A631+1</f>
        <v>631</v>
      </c>
      <c r="B632" s="0" t="str">
        <f aca="false">IF(LEN('con precio'!E631)=8,'con precio'!E631,IF(LEN('con precio'!E631)&gt;=17,LEFT('con precio'!E631,8),""))</f>
        <v>75989759</v>
      </c>
      <c r="C632" s="122" t="str">
        <f aca="false">IF(LEN('con precio'!E631)&gt;=17,RIGHT('con precio'!E631,8),"")</f>
        <v/>
      </c>
      <c r="D632" s="0" t="str">
        <f aca="false">IF('con precio'!F631="","",'con precio'!F631)</f>
        <v>Fernando Cuellar Garcia</v>
      </c>
      <c r="E632" s="0" t="str">
        <f aca="false">IF('con precio'!B631="","",'con precio'!B631)</f>
        <v>Fernando Cuellar Garcia / Villa 1ro de Mayo</v>
      </c>
      <c r="F632" s="1" t="s">
        <v>6613</v>
      </c>
      <c r="G632" s="0" t="n">
        <v>350</v>
      </c>
      <c r="H632" s="0" t="str">
        <f aca="false">IF('con precio'!D631="Flete","FLE",IF('con precio'!D631="Normal","NOR",IF('con precio'!D631="RRPP","RRP",IF('con precio'!D631="FB Ads","FBA",IF('con precio'!D631="Google Ads","GOA",IF('con precio'!D631="Combo","COM",IF('con precio'!D631="Market Place","MKP", "OTR")))))))</f>
        <v>GOA</v>
      </c>
      <c r="I632" s="0" t="str">
        <f aca="false">LEFT('con precio'!M631,10)</f>
        <v>-17.796093</v>
      </c>
      <c r="J632" s="122" t="str">
        <f aca="false">RIGHT('con precio'!M631,10)</f>
        <v>-63.102654</v>
      </c>
      <c r="K632" s="0" t="s">
        <v>7429</v>
      </c>
      <c r="L632" s="175" t="n">
        <f aca="false">'con precio'!A631+'con precio'!K631</f>
        <v>44161.3861111111</v>
      </c>
      <c r="N632" s="174"/>
      <c r="O632" s="167"/>
    </row>
    <row r="633" customFormat="false" ht="13.8" hidden="false" customHeight="false" outlineLevel="0" collapsed="false">
      <c r="A633" s="0" t="n">
        <f aca="false">+A632+1</f>
        <v>632</v>
      </c>
      <c r="B633" s="0" t="str">
        <f aca="false">IF(LEN('con precio'!E632)=8,'con precio'!E632,IF(LEN('con precio'!E632)&gt;=17,LEFT('con precio'!E632,8),""))</f>
        <v/>
      </c>
      <c r="C633" s="122" t="str">
        <f aca="false">IF(LEN('con precio'!E632)&gt;=17,RIGHT('con precio'!E632,8),"")</f>
        <v/>
      </c>
      <c r="D633" s="0" t="str">
        <f aca="false">IF('con precio'!F632="","",'con precio'!F632)</f>
        <v/>
      </c>
      <c r="E633" s="0" t="str">
        <f aca="false">IF('con precio'!B632="","",'con precio'!B632)</f>
        <v>Cotoca</v>
      </c>
      <c r="F633" s="1" t="s">
        <v>6614</v>
      </c>
      <c r="G633" s="0" t="n">
        <v>450</v>
      </c>
      <c r="H633" s="0" t="str">
        <f aca="false">IF('con precio'!D632="Flete","FLE",IF('con precio'!D632="Normal","NOR",IF('con precio'!D632="RRPP","RRP",IF('con precio'!D632="FB Ads","FBA",IF('con precio'!D632="Google Ads","GOA",IF('con precio'!D632="Combo","COM",IF('con precio'!D632="Market Place","MKP", "OTR")))))))</f>
        <v>NOR</v>
      </c>
      <c r="I633" s="0" t="str">
        <f aca="false">LEFT('con precio'!M632,10)</f>
        <v>-17.752716</v>
      </c>
      <c r="J633" s="122" t="str">
        <f aca="false">RIGHT('con precio'!M632,10)</f>
        <v>-62.990960</v>
      </c>
      <c r="K633" s="0" t="s">
        <v>7429</v>
      </c>
      <c r="L633" s="175" t="n">
        <f aca="false">'con precio'!A632+'con precio'!K632</f>
        <v>44161.325</v>
      </c>
      <c r="N633" s="174"/>
      <c r="O633" s="167"/>
    </row>
    <row r="634" customFormat="false" ht="13.8" hidden="false" customHeight="false" outlineLevel="0" collapsed="false">
      <c r="A634" s="0" t="n">
        <f aca="false">+A633+1</f>
        <v>633</v>
      </c>
      <c r="B634" s="0" t="str">
        <f aca="false">IF(LEN('con precio'!E633)=8,'con precio'!E633,IF(LEN('con precio'!E633)&gt;=17,LEFT('con precio'!E633,8),""))</f>
        <v/>
      </c>
      <c r="C634" s="122" t="str">
        <f aca="false">IF(LEN('con precio'!E633)&gt;=17,RIGHT('con precio'!E633,8),"")</f>
        <v/>
      </c>
      <c r="D634" s="0" t="str">
        <f aca="false">IF('con precio'!F633="","",'con precio'!F633)</f>
        <v/>
      </c>
      <c r="E634" s="0" t="str">
        <f aca="false">IF('con precio'!B633="","",'con precio'!B633)</f>
        <v>Buen Samaritano</v>
      </c>
      <c r="F634" s="1" t="s">
        <v>6615</v>
      </c>
      <c r="G634" s="0" t="n">
        <v>350</v>
      </c>
      <c r="H634" s="0" t="str">
        <f aca="false">IF('con precio'!D633="Flete","FLE",IF('con precio'!D633="Normal","NOR",IF('con precio'!D633="RRPP","RRP",IF('con precio'!D633="FB Ads","FBA",IF('con precio'!D633="Google Ads","GOA",IF('con precio'!D633="Combo","COM",IF('con precio'!D633="Market Place","MKP", "OTR")))))))</f>
        <v>NOR</v>
      </c>
      <c r="I634" s="0" t="str">
        <f aca="false">LEFT('con precio'!M633,10)</f>
        <v>-17.796086</v>
      </c>
      <c r="J634" s="122" t="str">
        <f aca="false">RIGHT('con precio'!M633,10)</f>
        <v>-63.102520</v>
      </c>
      <c r="K634" s="0" t="s">
        <v>7429</v>
      </c>
      <c r="L634" s="175" t="n">
        <f aca="false">'con precio'!A633+'con precio'!K633</f>
        <v>44161.4131944445</v>
      </c>
      <c r="N634" s="174"/>
      <c r="O634" s="167"/>
    </row>
    <row r="635" customFormat="false" ht="13.8" hidden="false" customHeight="false" outlineLevel="0" collapsed="false">
      <c r="A635" s="0" t="n">
        <f aca="false">+A634+1</f>
        <v>634</v>
      </c>
      <c r="B635" s="0" t="str">
        <f aca="false">IF(LEN('con precio'!E634)=8,'con precio'!E634,IF(LEN('con precio'!E634)&gt;=17,LEFT('con precio'!E634,8),""))</f>
        <v>78506158</v>
      </c>
      <c r="C635" s="122" t="str">
        <f aca="false">IF(LEN('con precio'!E634)&gt;=17,RIGHT('con precio'!E634,8),"")</f>
        <v/>
      </c>
      <c r="D635" s="0" t="str">
        <f aca="false">IF('con precio'!F634="","",'con precio'!F634)</f>
        <v>María Antonieta Chirino</v>
      </c>
      <c r="E635" s="0" t="str">
        <f aca="false">IF('con precio'!B634="","",'con precio'!B634)</f>
        <v>María Antonieta Chirino / Claracuta</v>
      </c>
      <c r="F635" s="1" t="s">
        <v>6616</v>
      </c>
      <c r="G635" s="0" t="n">
        <v>50</v>
      </c>
      <c r="H635" s="0" t="str">
        <f aca="false">IF('con precio'!D634="Flete","FLE",IF('con precio'!D634="Normal","NOR",IF('con precio'!D634="RRPP","RRP",IF('con precio'!D634="FB Ads","FBA",IF('con precio'!D634="Google Ads","GOA",IF('con precio'!D634="Combo","COM",IF('con precio'!D634="Market Place","MKP", "OTR")))))))</f>
        <v>GOA</v>
      </c>
      <c r="I635" s="0" t="str">
        <f aca="false">LEFT('con precio'!M634,10)</f>
        <v>-17.722736</v>
      </c>
      <c r="J635" s="122" t="str">
        <f aca="false">RIGHT('con precio'!M634,10)</f>
        <v>-63.151636</v>
      </c>
      <c r="K635" s="0" t="s">
        <v>7429</v>
      </c>
      <c r="L635" s="175" t="n">
        <f aca="false">'con precio'!A634+'con precio'!K634</f>
        <v>44162.6805555556</v>
      </c>
      <c r="N635" s="174"/>
      <c r="O635" s="167"/>
    </row>
    <row r="636" customFormat="false" ht="13.8" hidden="false" customHeight="false" outlineLevel="0" collapsed="false">
      <c r="A636" s="0" t="n">
        <f aca="false">+A635+1</f>
        <v>635</v>
      </c>
      <c r="B636" s="0" t="str">
        <f aca="false">IF(LEN('con precio'!E635)=8,'con precio'!E635,IF(LEN('con precio'!E635)&gt;=17,LEFT('con precio'!E635,8),""))</f>
        <v>70917125</v>
      </c>
      <c r="C636" s="122" t="str">
        <f aca="false">IF(LEN('con precio'!E635)&gt;=17,RIGHT('con precio'!E635,8),"")</f>
        <v/>
      </c>
      <c r="D636" s="0" t="str">
        <f aca="false">IF('con precio'!F635="","",'con precio'!F635)</f>
        <v>Dennis Andrade</v>
      </c>
      <c r="E636" s="0" t="str">
        <f aca="false">IF('con precio'!B635="","",'con precio'!B635)</f>
        <v>Dennis Andrade / Guapurú 1</v>
      </c>
      <c r="F636" s="1" t="s">
        <v>6617</v>
      </c>
      <c r="G636" s="0" t="n">
        <v>400</v>
      </c>
      <c r="H636" s="0" t="str">
        <f aca="false">IF('con precio'!D635="Flete","FLE",IF('con precio'!D635="Normal","NOR",IF('con precio'!D635="RRPP","RRP",IF('con precio'!D635="FB Ads","FBA",IF('con precio'!D635="Google Ads","GOA",IF('con precio'!D635="Combo","COM",IF('con precio'!D635="Market Place","MKP", "OTR")))))))</f>
        <v>GOA</v>
      </c>
      <c r="I636" s="0" t="str">
        <f aca="false">LEFT('con precio'!M635,10)</f>
        <v>-17.848446</v>
      </c>
      <c r="J636" s="122" t="str">
        <f aca="false">RIGHT('con precio'!M635,10)</f>
        <v>-63.092755</v>
      </c>
      <c r="K636" s="0" t="s">
        <v>7429</v>
      </c>
      <c r="L636" s="175" t="n">
        <f aca="false">'con precio'!A635+'con precio'!K635</f>
        <v>44162.7638888889</v>
      </c>
      <c r="N636" s="174"/>
      <c r="O636" s="167"/>
    </row>
    <row r="637" customFormat="false" ht="13.8" hidden="false" customHeight="false" outlineLevel="0" collapsed="false">
      <c r="A637" s="0" t="n">
        <f aca="false">+A636+1</f>
        <v>636</v>
      </c>
      <c r="B637" s="0" t="str">
        <f aca="false">IF(LEN('con precio'!E636)=8,'con precio'!E636,IF(LEN('con precio'!E636)&gt;=17,LEFT('con precio'!E636,8),""))</f>
        <v/>
      </c>
      <c r="C637" s="122" t="str">
        <f aca="false">IF(LEN('con precio'!E636)&gt;=17,RIGHT('con precio'!E636,8),"")</f>
        <v/>
      </c>
      <c r="D637" s="0" t="str">
        <f aca="false">IF('con precio'!F636="","",'con precio'!F636)</f>
        <v/>
      </c>
      <c r="E637" s="0" t="str">
        <f aca="false">IF('con precio'!B636="","",'con precio'!B636)</f>
        <v>El Bajío. Nueva Ramada</v>
      </c>
      <c r="F637" s="1" t="s">
        <v>6457</v>
      </c>
      <c r="G637" s="0" t="n">
        <v>400</v>
      </c>
      <c r="H637" s="0" t="str">
        <f aca="false">IF('con precio'!D636="Flete","FLE",IF('con precio'!D636="Normal","NOR",IF('con precio'!D636="RRPP","RRP",IF('con precio'!D636="FB Ads","FBA",IF('con precio'!D636="Google Ads","GOA",IF('con precio'!D636="Combo","COM",IF('con precio'!D636="Market Place","MKP", "OTR")))))))</f>
        <v>NOR</v>
      </c>
      <c r="I637" s="0" t="str">
        <f aca="false">LEFT('con precio'!M636,10)</f>
        <v>-17.837950</v>
      </c>
      <c r="J637" s="122" t="str">
        <f aca="false">RIGHT('con precio'!M636,10)</f>
        <v>-63.212813</v>
      </c>
      <c r="K637" s="0" t="s">
        <v>7429</v>
      </c>
      <c r="L637" s="175" t="n">
        <f aca="false">'con precio'!A636+'con precio'!K636</f>
        <v>44162.3756944444</v>
      </c>
      <c r="N637" s="174"/>
      <c r="O637" s="167"/>
    </row>
    <row r="638" customFormat="false" ht="13.8" hidden="false" customHeight="false" outlineLevel="0" collapsed="false">
      <c r="A638" s="0" t="n">
        <f aca="false">+A637+1</f>
        <v>637</v>
      </c>
      <c r="B638" s="0" t="str">
        <f aca="false">IF(LEN('con precio'!E637)=8,'con precio'!E637,IF(LEN('con precio'!E637)&gt;=17,LEFT('con precio'!E637,8),""))</f>
        <v/>
      </c>
      <c r="C638" s="122" t="str">
        <f aca="false">IF(LEN('con precio'!E637)&gt;=17,RIGHT('con precio'!E637,8),"")</f>
        <v/>
      </c>
      <c r="D638" s="0" t="str">
        <f aca="false">IF('con precio'!F637="","",'con precio'!F637)</f>
        <v/>
      </c>
      <c r="E638" s="0" t="str">
        <f aca="false">IF('con precio'!B637="","",'con precio'!B637)</f>
        <v>Peji</v>
      </c>
      <c r="F638" s="1" t="s">
        <v>6618</v>
      </c>
      <c r="G638" s="0" t="n">
        <v>550</v>
      </c>
      <c r="H638" s="0" t="str">
        <f aca="false">IF('con precio'!D637="Flete","FLE",IF('con precio'!D637="Normal","NOR",IF('con precio'!D637="RRPP","RRP",IF('con precio'!D637="FB Ads","FBA",IF('con precio'!D637="Google Ads","GOA",IF('con precio'!D637="Combo","COM",IF('con precio'!D637="Market Place","MKP", "OTR")))))))</f>
        <v>NOR</v>
      </c>
      <c r="I638" s="0" t="str">
        <f aca="false">LEFT('con precio'!M637,10)</f>
        <v>-17.963339</v>
      </c>
      <c r="J638" s="122" t="str">
        <f aca="false">RIGHT('con precio'!M637,10)</f>
        <v>-63.217427</v>
      </c>
      <c r="K638" s="0" t="s">
        <v>7429</v>
      </c>
      <c r="L638" s="175" t="n">
        <f aca="false">'con precio'!A637+'con precio'!K637</f>
        <v>44163.7430555556</v>
      </c>
      <c r="N638" s="174"/>
      <c r="O638" s="167"/>
    </row>
    <row r="639" customFormat="false" ht="13.8" hidden="false" customHeight="false" outlineLevel="0" collapsed="false">
      <c r="A639" s="0" t="n">
        <f aca="false">+A638+1</f>
        <v>638</v>
      </c>
      <c r="B639" s="0" t="str">
        <f aca="false">IF(LEN('con precio'!E638)=8,'con precio'!E638,IF(LEN('con precio'!E638)&gt;=17,LEFT('con precio'!E638,8),""))</f>
        <v/>
      </c>
      <c r="C639" s="122" t="str">
        <f aca="false">IF(LEN('con precio'!E638)&gt;=17,RIGHT('con precio'!E638,8),"")</f>
        <v/>
      </c>
      <c r="D639" s="0" t="str">
        <f aca="false">IF('con precio'!F638="","",'con precio'!F638)</f>
        <v>Condominio Barceló</v>
      </c>
      <c r="E639" s="0" t="str">
        <f aca="false">IF('con precio'!B638="","",'con precio'!B638)</f>
        <v>Condominio Barceló / Av Banzer</v>
      </c>
      <c r="F639" s="1" t="s">
        <v>6481</v>
      </c>
      <c r="G639" s="0" t="n">
        <v>300</v>
      </c>
      <c r="H639" s="0" t="str">
        <f aca="false">IF('con precio'!D638="Flete","FLE",IF('con precio'!D638="Normal","NOR",IF('con precio'!D638="RRPP","RRP",IF('con precio'!D638="FB Ads","FBA",IF('con precio'!D638="Google Ads","GOA",IF('con precio'!D638="Combo","COM",IF('con precio'!D638="Market Place","MKP", "OTR")))))))</f>
        <v>FLE</v>
      </c>
      <c r="I639" s="0" t="str">
        <f aca="false">LEFT('con precio'!M638,10)</f>
        <v>-17.688875</v>
      </c>
      <c r="J639" s="122" t="str">
        <f aca="false">RIGHT('con precio'!M638,10)</f>
        <v>-63.166579</v>
      </c>
      <c r="K639" s="0" t="s">
        <v>7429</v>
      </c>
      <c r="L639" s="175" t="n">
        <f aca="false">'con precio'!A638+'con precio'!K638</f>
        <v>44165.7104166667</v>
      </c>
      <c r="N639" s="174"/>
      <c r="O639" s="167"/>
    </row>
    <row r="640" customFormat="false" ht="13.8" hidden="false" customHeight="false" outlineLevel="0" collapsed="false">
      <c r="A640" s="0" t="n">
        <f aca="false">+A639+1</f>
        <v>639</v>
      </c>
      <c r="B640" s="0" t="str">
        <f aca="false">IF(LEN('con precio'!E639)=8,'con precio'!E639,IF(LEN('con precio'!E639)&gt;=17,LEFT('con precio'!E639,8),""))</f>
        <v>67851999</v>
      </c>
      <c r="C640" s="122" t="str">
        <f aca="false">IF(LEN('con precio'!E639)&gt;=17,RIGHT('con precio'!E639,8),"")</f>
        <v/>
      </c>
      <c r="D640" s="0" t="str">
        <f aca="false">IF('con precio'!F639="","",'con precio'!F639)</f>
        <v>Felix Cardozo</v>
      </c>
      <c r="E640" s="0" t="str">
        <f aca="false">IF('con precio'!B639="","",'con precio'!B639)</f>
        <v>Felix Cardozo / Canal Guapilo</v>
      </c>
      <c r="F640" s="1" t="s">
        <v>6619</v>
      </c>
      <c r="G640" s="0" t="n">
        <v>350</v>
      </c>
      <c r="H640" s="0" t="str">
        <f aca="false">IF('con precio'!D639="Flete","FLE",IF('con precio'!D639="Normal","NOR",IF('con precio'!D639="RRPP","RRP",IF('con precio'!D639="FB Ads","FBA",IF('con precio'!D639="Google Ads","GOA",IF('con precio'!D639="Combo","COM",IF('con precio'!D639="Market Place","MKP", "OTR")))))))</f>
        <v>GOA</v>
      </c>
      <c r="I640" s="0" t="str">
        <f aca="false">LEFT('con precio'!M639,10)</f>
        <v>-17.781265</v>
      </c>
      <c r="J640" s="122" t="str">
        <f aca="false">RIGHT('con precio'!M639,10)</f>
        <v>-63.117973</v>
      </c>
      <c r="K640" s="0" t="s">
        <v>7429</v>
      </c>
      <c r="L640" s="175" t="n">
        <f aca="false">'con precio'!A639+'con precio'!K639</f>
        <v>44165.5236111111</v>
      </c>
      <c r="N640" s="174"/>
      <c r="O640" s="167"/>
    </row>
    <row r="641" customFormat="false" ht="13.8" hidden="false" customHeight="false" outlineLevel="0" collapsed="false">
      <c r="A641" s="0" t="n">
        <f aca="false">+A640+1</f>
        <v>640</v>
      </c>
      <c r="B641" s="0" t="str">
        <f aca="false">IF(LEN('con precio'!E640)=8,'con precio'!E640,IF(LEN('con precio'!E640)&gt;=17,LEFT('con precio'!E640,8),""))</f>
        <v>72678846</v>
      </c>
      <c r="C641" s="122" t="str">
        <f aca="false">IF(LEN('con precio'!E640)&gt;=17,RIGHT('con precio'!E640,8),"")</f>
        <v/>
      </c>
      <c r="D641" s="0" t="str">
        <f aca="false">IF('con precio'!F640="","",'con precio'!F640)</f>
        <v>Wilson</v>
      </c>
      <c r="E641" s="0" t="str">
        <f aca="false">IF('con precio'!B640="","",'con precio'!B640)</f>
        <v>Wilson / Cumavi</v>
      </c>
      <c r="F641" s="1" t="s">
        <v>6620</v>
      </c>
      <c r="G641" s="0" t="n">
        <v>460</v>
      </c>
      <c r="H641" s="0" t="str">
        <f aca="false">IF('con precio'!D640="Flete","FLE",IF('con precio'!D640="Normal","NOR",IF('con precio'!D640="RRPP","RRP",IF('con precio'!D640="FB Ads","FBA",IF('con precio'!D640="Google Ads","GOA",IF('con precio'!D640="Combo","COM",IF('con precio'!D640="Market Place","MKP", "OTR")))))))</f>
        <v>GOA</v>
      </c>
      <c r="I641" s="0" t="str">
        <f aca="false">LEFT('con precio'!M640,10)</f>
        <v>-17.795946</v>
      </c>
      <c r="J641" s="122" t="str">
        <f aca="false">RIGHT('con precio'!M640,10)</f>
        <v>-63.099625</v>
      </c>
      <c r="K641" s="0" t="s">
        <v>7429</v>
      </c>
      <c r="L641" s="175" t="n">
        <f aca="false">'con precio'!A640+'con precio'!K640</f>
        <v>44165.6069444444</v>
      </c>
      <c r="N641" s="174"/>
      <c r="O641" s="167"/>
    </row>
    <row r="642" customFormat="false" ht="13.8" hidden="false" customHeight="false" outlineLevel="0" collapsed="false">
      <c r="A642" s="0" t="n">
        <f aca="false">+A641+1</f>
        <v>641</v>
      </c>
      <c r="B642" s="0" t="str">
        <f aca="false">IF(LEN('con precio'!E641)=8,'con precio'!E641,IF(LEN('con precio'!E641)&gt;=17,LEFT('con precio'!E641,8),""))</f>
        <v/>
      </c>
      <c r="C642" s="122" t="str">
        <f aca="false">IF(LEN('con precio'!E641)&gt;=17,RIGHT('con precio'!E641,8),"")</f>
        <v/>
      </c>
      <c r="D642" s="0" t="str">
        <f aca="false">IF('con precio'!F641="","",'con precio'!F641)</f>
        <v/>
      </c>
      <c r="E642" s="0" t="str">
        <f aca="false">IF('con precio'!B641="","",'con precio'!B641)</f>
        <v>Banzer y Mapaizo</v>
      </c>
      <c r="F642" s="1" t="s">
        <v>6621</v>
      </c>
      <c r="G642" s="0" t="n">
        <v>400</v>
      </c>
      <c r="H642" s="0" t="str">
        <f aca="false">IF('con precio'!D641="Flete","FLE",IF('con precio'!D641="Normal","NOR",IF('con precio'!D641="RRPP","RRP",IF('con precio'!D641="FB Ads","FBA",IF('con precio'!D641="Google Ads","GOA",IF('con precio'!D641="Combo","COM",IF('con precio'!D641="Market Place","MKP", "OTR")))))))</f>
        <v>NOR</v>
      </c>
      <c r="I642" s="0" t="str">
        <f aca="false">LEFT('con precio'!M641,10)</f>
        <v>-17.849009</v>
      </c>
      <c r="J642" s="122" t="str">
        <f aca="false">RIGHT('con precio'!M641,10)</f>
        <v>-63.248654</v>
      </c>
      <c r="K642" s="0" t="s">
        <v>7429</v>
      </c>
      <c r="L642" s="175" t="n">
        <f aca="false">'con precio'!A641+'con precio'!K641</f>
        <v>44165.80625</v>
      </c>
      <c r="N642" s="174"/>
      <c r="O642" s="167"/>
    </row>
    <row r="643" customFormat="false" ht="13.8" hidden="false" customHeight="false" outlineLevel="0" collapsed="false">
      <c r="A643" s="0" t="n">
        <f aca="false">+A642+1</f>
        <v>642</v>
      </c>
      <c r="B643" s="0" t="str">
        <f aca="false">IF(LEN('con precio'!E642)=8,'con precio'!E642,IF(LEN('con precio'!E642)&gt;=17,LEFT('con precio'!E642,8),""))</f>
        <v/>
      </c>
      <c r="C643" s="122" t="str">
        <f aca="false">IF(LEN('con precio'!E642)&gt;=17,RIGHT('con precio'!E642,8),"")</f>
        <v/>
      </c>
      <c r="D643" s="0" t="str">
        <f aca="false">IF('con precio'!F642="","",'con precio'!F642)</f>
        <v/>
      </c>
      <c r="E643" s="0" t="str">
        <f aca="false">IF('con precio'!B642="","",'con precio'!B642)</f>
        <v>Av. Moscú</v>
      </c>
      <c r="F643" s="1" t="s">
        <v>6622</v>
      </c>
      <c r="G643" s="0" t="n">
        <v>350</v>
      </c>
      <c r="H643" s="0" t="str">
        <f aca="false">IF('con precio'!D642="Flete","FLE",IF('con precio'!D642="Normal","NOR",IF('con precio'!D642="RRPP","RRP",IF('con precio'!D642="FB Ads","FBA",IF('con precio'!D642="Google Ads","GOA",IF('con precio'!D642="Combo","COM",IF('con precio'!D642="Market Place","MKP", "OTR")))))))</f>
        <v>NOR</v>
      </c>
      <c r="I643" s="0" t="str">
        <f aca="false">LEFT('con precio'!M642,10)</f>
        <v>-17.847925</v>
      </c>
      <c r="J643" s="122" t="str">
        <f aca="false">RIGHT('con precio'!M642,10)</f>
        <v>-63.220009</v>
      </c>
      <c r="K643" s="0" t="s">
        <v>7429</v>
      </c>
      <c r="L643" s="175" t="n">
        <f aca="false">'con precio'!A642+'con precio'!K642</f>
        <v>44165.8506944444</v>
      </c>
      <c r="N643" s="174"/>
      <c r="O643" s="167"/>
    </row>
    <row r="644" customFormat="false" ht="13.8" hidden="false" customHeight="false" outlineLevel="0" collapsed="false">
      <c r="A644" s="0" t="n">
        <f aca="false">+A643+1</f>
        <v>643</v>
      </c>
      <c r="B644" s="0" t="str">
        <f aca="false">IF(LEN('con precio'!E643)=8,'con precio'!E643,IF(LEN('con precio'!E643)&gt;=17,LEFT('con precio'!E643,8),""))</f>
        <v>70400747</v>
      </c>
      <c r="C644" s="122" t="str">
        <f aca="false">IF(LEN('con precio'!E643)&gt;=17,RIGHT('con precio'!E643,8),"")</f>
        <v/>
      </c>
      <c r="D644" s="0" t="str">
        <f aca="false">IF('con precio'!F643="","",'con precio'!F643)</f>
        <v>Jaime Claros</v>
      </c>
      <c r="E644" s="0" t="str">
        <f aca="false">IF('con precio'!B643="","",'con precio'!B643)</f>
        <v>Jaime Claros / Buena Fé</v>
      </c>
      <c r="F644" s="1" t="s">
        <v>6623</v>
      </c>
      <c r="G644" s="0" t="n">
        <v>390</v>
      </c>
      <c r="H644" s="0" t="str">
        <f aca="false">IF('con precio'!D643="Flete","FLE",IF('con precio'!D643="Normal","NOR",IF('con precio'!D643="RRPP","RRP",IF('con precio'!D643="FB Ads","FBA",IF('con precio'!D643="Google Ads","GOA",IF('con precio'!D643="Combo","COM",IF('con precio'!D643="Market Place","MKP", "OTR")))))))</f>
        <v>GOA</v>
      </c>
      <c r="I644" s="0" t="str">
        <f aca="false">LEFT('con precio'!M643,10)</f>
        <v>-17.619152</v>
      </c>
      <c r="J644" s="122" t="str">
        <f aca="false">RIGHT('con precio'!M643,10)</f>
        <v>-63.146153</v>
      </c>
      <c r="K644" s="0" t="s">
        <v>7429</v>
      </c>
      <c r="L644" s="175" t="n">
        <f aca="false">'con precio'!A643+'con precio'!K643</f>
        <v>44166.6138888889</v>
      </c>
      <c r="N644" s="174"/>
      <c r="O644" s="167"/>
    </row>
    <row r="645" customFormat="false" ht="13.8" hidden="false" customHeight="false" outlineLevel="0" collapsed="false">
      <c r="A645" s="0" t="n">
        <f aca="false">+A644+1</f>
        <v>644</v>
      </c>
      <c r="B645" s="0" t="str">
        <f aca="false">IF(LEN('con precio'!E644)=8,'con precio'!E644,IF(LEN('con precio'!E644)&gt;=17,LEFT('con precio'!E644,8),""))</f>
        <v>68917948</v>
      </c>
      <c r="C645" s="122" t="str">
        <f aca="false">IF(LEN('con precio'!E644)&gt;=17,RIGHT('con precio'!E644,8),"")</f>
        <v/>
      </c>
      <c r="D645" s="0" t="str">
        <f aca="false">IF('con precio'!F644="","",'con precio'!F644)</f>
        <v>Angela Alvarez</v>
      </c>
      <c r="E645" s="0" t="str">
        <f aca="false">IF('con precio'!B644="","",'con precio'!B644)</f>
        <v>Angela Alvarez / Nuevo Bolinter</v>
      </c>
      <c r="F645" s="1" t="s">
        <v>6624</v>
      </c>
      <c r="G645" s="0" t="n">
        <v>350</v>
      </c>
      <c r="H645" s="0" t="str">
        <f aca="false">IF('con precio'!D644="Flete","FLE",IF('con precio'!D644="Normal","NOR",IF('con precio'!D644="RRPP","RRP",IF('con precio'!D644="FB Ads","FBA",IF('con precio'!D644="Google Ads","GOA",IF('con precio'!D644="Combo","COM",IF('con precio'!D644="Market Place","MKP", "OTR")))))))</f>
        <v>GOA</v>
      </c>
      <c r="I645" s="0" t="str">
        <f aca="false">LEFT('con precio'!M644,10)</f>
        <v>-17.841652</v>
      </c>
      <c r="J645" s="122" t="str">
        <f aca="false">RIGHT('con precio'!M644,10)</f>
        <v>-63.226448</v>
      </c>
      <c r="K645" s="0" t="s">
        <v>7429</v>
      </c>
      <c r="L645" s="175" t="n">
        <f aca="false">'con precio'!A644+'con precio'!K644</f>
        <v>44166.71875</v>
      </c>
      <c r="N645" s="174"/>
      <c r="O645" s="167"/>
    </row>
    <row r="646" customFormat="false" ht="13.8" hidden="false" customHeight="false" outlineLevel="0" collapsed="false">
      <c r="A646" s="0" t="n">
        <f aca="false">+A645+1</f>
        <v>645</v>
      </c>
      <c r="B646" s="0" t="str">
        <f aca="false">IF(LEN('con precio'!E645)=8,'con precio'!E645,IF(LEN('con precio'!E645)&gt;=17,LEFT('con precio'!E645,8),""))</f>
        <v>75692844</v>
      </c>
      <c r="C646" s="122" t="str">
        <f aca="false">IF(LEN('con precio'!E645)&gt;=17,RIGHT('con precio'!E645,8),"")</f>
        <v/>
      </c>
      <c r="D646" s="0" t="str">
        <f aca="false">IF('con precio'!F645="","",'con precio'!F645)</f>
        <v>Ruddy</v>
      </c>
      <c r="E646" s="0" t="str">
        <f aca="false">IF('con precio'!B645="","",'con precio'!B645)</f>
        <v>Ruddy. Barrio El Condado. Av. Jenecherú y Canal Guapilo.</v>
      </c>
      <c r="F646" s="1" t="s">
        <v>6307</v>
      </c>
      <c r="G646" s="0" t="n">
        <v>300</v>
      </c>
      <c r="H646" s="0" t="str">
        <f aca="false">IF('con precio'!D645="Flete","FLE",IF('con precio'!D645="Normal","NOR",IF('con precio'!D645="RRPP","RRP",IF('con precio'!D645="FB Ads","FBA",IF('con precio'!D645="Google Ads","GOA",IF('con precio'!D645="Combo","COM",IF('con precio'!D645="Market Place","MKP", "OTR")))))))</f>
        <v>GOA</v>
      </c>
      <c r="I646" s="0" t="str">
        <f aca="false">LEFT('con precio'!M645,10)</f>
        <v>-17.781427</v>
      </c>
      <c r="J646" s="122" t="str">
        <f aca="false">RIGHT('con precio'!M645,10)</f>
        <v>-63.117956</v>
      </c>
      <c r="K646" s="0" t="s">
        <v>7429</v>
      </c>
      <c r="L646" s="175" t="n">
        <f aca="false">'con precio'!A645+'con precio'!K645</f>
        <v>44167.5791666667</v>
      </c>
      <c r="N646" s="174"/>
      <c r="O646" s="167"/>
    </row>
    <row r="647" customFormat="false" ht="13.8" hidden="false" customHeight="false" outlineLevel="0" collapsed="false">
      <c r="A647" s="0" t="n">
        <f aca="false">+A646+1</f>
        <v>646</v>
      </c>
      <c r="B647" s="0" t="str">
        <f aca="false">IF(LEN('con precio'!E646)=8,'con precio'!E646,IF(LEN('con precio'!E646)&gt;=17,LEFT('con precio'!E646,8),""))</f>
        <v>77833569</v>
      </c>
      <c r="C647" s="122" t="str">
        <f aca="false">IF(LEN('con precio'!E646)&gt;=17,RIGHT('con precio'!E646,8),"")</f>
        <v/>
      </c>
      <c r="D647" s="0" t="str">
        <f aca="false">IF('con precio'!F646="","",'con precio'!F646)</f>
        <v>Ivan Leaños</v>
      </c>
      <c r="E647" s="0" t="str">
        <f aca="false">IF('con precio'!B646="","",'con precio'!B646)</f>
        <v>Ivan Leaños / Buenas Nuevas</v>
      </c>
      <c r="F647" s="1" t="s">
        <v>6625</v>
      </c>
      <c r="G647" s="0" t="n">
        <v>350</v>
      </c>
      <c r="H647" s="0" t="str">
        <f aca="false">IF('con precio'!D646="Flete","FLE",IF('con precio'!D646="Normal","NOR",IF('con precio'!D646="RRPP","RRP",IF('con precio'!D646="FB Ads","FBA",IF('con precio'!D646="Google Ads","GOA",IF('con precio'!D646="Combo","COM",IF('con precio'!D646="Market Place","MKP", "OTR")))))))</f>
        <v>GOA</v>
      </c>
      <c r="I647" s="0" t="str">
        <f aca="false">LEFT('con precio'!M646,10)</f>
        <v>-17.822035</v>
      </c>
      <c r="J647" s="122" t="str">
        <f aca="false">RIGHT('con precio'!M646,10)</f>
        <v>-63.136768</v>
      </c>
      <c r="K647" s="0" t="s">
        <v>7429</v>
      </c>
      <c r="L647" s="175" t="n">
        <f aca="false">'con precio'!A646+'con precio'!K646</f>
        <v>44167.6458333333</v>
      </c>
      <c r="N647" s="174"/>
      <c r="O647" s="167"/>
    </row>
    <row r="648" customFormat="false" ht="13.8" hidden="false" customHeight="false" outlineLevel="0" collapsed="false">
      <c r="A648" s="0" t="n">
        <f aca="false">+A647+1</f>
        <v>647</v>
      </c>
      <c r="B648" s="0" t="str">
        <f aca="false">IF(LEN('con precio'!E647)=8,'con precio'!E647,IF(LEN('con precio'!E647)&gt;=17,LEFT('con precio'!E647,8),""))</f>
        <v/>
      </c>
      <c r="C648" s="122" t="str">
        <f aca="false">IF(LEN('con precio'!E647)&gt;=17,RIGHT('con precio'!E647,8),"")</f>
        <v/>
      </c>
      <c r="D648" s="0" t="str">
        <f aca="false">IF('con precio'!F647="","",'con precio'!F647)</f>
        <v>NN</v>
      </c>
      <c r="E648" s="0" t="str">
        <f aca="false">IF('con precio'!B647="","",'con precio'!B647)</f>
        <v>NN / Valle Sànchez</v>
      </c>
      <c r="F648" s="1" t="s">
        <v>6626</v>
      </c>
      <c r="G648" s="0" t="n">
        <v>400</v>
      </c>
      <c r="H648" s="0" t="str">
        <f aca="false">IF('con precio'!D647="Flete","FLE",IF('con precio'!D647="Normal","NOR",IF('con precio'!D647="RRPP","RRP",IF('con precio'!D647="FB Ads","FBA",IF('con precio'!D647="Google Ads","GOA",IF('con precio'!D647="Combo","COM",IF('con precio'!D647="Market Place","MKP", "OTR")))))))</f>
        <v>GOA</v>
      </c>
      <c r="I648" s="0" t="str">
        <f aca="false">LEFT('con precio'!M647,10)</f>
        <v>-17.657799</v>
      </c>
      <c r="J648" s="122" t="str">
        <f aca="false">RIGHT('con precio'!M647,10)</f>
        <v>-63.167127</v>
      </c>
      <c r="K648" s="0" t="s">
        <v>7429</v>
      </c>
      <c r="L648" s="175" t="n">
        <f aca="false">'con precio'!A647+'con precio'!K647</f>
        <v>44168.5895833333</v>
      </c>
      <c r="N648" s="174"/>
      <c r="O648" s="167"/>
    </row>
    <row r="649" customFormat="false" ht="13.8" hidden="false" customHeight="false" outlineLevel="0" collapsed="false">
      <c r="A649" s="0" t="n">
        <f aca="false">+A648+1</f>
        <v>648</v>
      </c>
      <c r="B649" s="0" t="str">
        <f aca="false">IF(LEN('con precio'!E648)=8,'con precio'!E648,IF(LEN('con precio'!E648)&gt;=17,LEFT('con precio'!E648,8),""))</f>
        <v/>
      </c>
      <c r="C649" s="122" t="str">
        <f aca="false">IF(LEN('con precio'!E648)&gt;=17,RIGHT('con precio'!E648,8),"")</f>
        <v/>
      </c>
      <c r="D649" s="0" t="str">
        <f aca="false">IF('con precio'!F648="","",'con precio'!F648)</f>
        <v/>
      </c>
      <c r="E649" s="0" t="str">
        <f aca="false">IF('con precio'!B648="","",'con precio'!B648)</f>
        <v>Guapurú 2</v>
      </c>
      <c r="F649" s="1" t="s">
        <v>6311</v>
      </c>
      <c r="G649" s="0" t="n">
        <v>350</v>
      </c>
      <c r="H649" s="0" t="str">
        <f aca="false">IF('con precio'!D648="Flete","FLE",IF('con precio'!D648="Normal","NOR",IF('con precio'!D648="RRPP","RRP",IF('con precio'!D648="FB Ads","FBA",IF('con precio'!D648="Google Ads","GOA",IF('con precio'!D648="Combo","COM",IF('con precio'!D648="Market Place","MKP", "OTR")))))))</f>
        <v>NOR</v>
      </c>
      <c r="I649" s="0" t="str">
        <f aca="false">LEFT('con precio'!M648,10)</f>
        <v>-17.807444</v>
      </c>
      <c r="J649" s="122" t="str">
        <f aca="false">RIGHT('con precio'!M648,10)</f>
        <v>-63.104135</v>
      </c>
      <c r="K649" s="0" t="s">
        <v>7429</v>
      </c>
      <c r="L649" s="175" t="n">
        <f aca="false">'con precio'!A648+'con precio'!K648</f>
        <v>44169.4090277778</v>
      </c>
      <c r="N649" s="174"/>
      <c r="O649" s="167"/>
    </row>
    <row r="650" customFormat="false" ht="13.8" hidden="false" customHeight="false" outlineLevel="0" collapsed="false">
      <c r="A650" s="0" t="n">
        <f aca="false">+A649+1</f>
        <v>649</v>
      </c>
      <c r="B650" s="0" t="str">
        <f aca="false">IF(LEN('con precio'!E649)=8,'con precio'!E649,IF(LEN('con precio'!E649)&gt;=17,LEFT('con precio'!E649,8),""))</f>
        <v/>
      </c>
      <c r="C650" s="122" t="str">
        <f aca="false">IF(LEN('con precio'!E649)&gt;=17,RIGHT('con precio'!E649,8),"")</f>
        <v/>
      </c>
      <c r="D650" s="0" t="str">
        <f aca="false">IF('con precio'!F649="","",'con precio'!F649)</f>
        <v/>
      </c>
      <c r="E650" s="0" t="str">
        <f aca="false">IF('con precio'!B649="","",'con precio'!B649)</f>
        <v>Mutualista y 3er Anillo Interno</v>
      </c>
      <c r="F650" s="1" t="s">
        <v>6627</v>
      </c>
      <c r="G650" s="0" t="n">
        <v>350</v>
      </c>
      <c r="H650" s="0" t="str">
        <f aca="false">IF('con precio'!D649="Flete","FLE",IF('con precio'!D649="Normal","NOR",IF('con precio'!D649="RRPP","RRP",IF('con precio'!D649="FB Ads","FBA",IF('con precio'!D649="Google Ads","GOA",IF('con precio'!D649="Combo","COM",IF('con precio'!D649="Market Place","MKP", "OTR")))))))</f>
        <v>FLE</v>
      </c>
      <c r="I650" s="0" t="str">
        <f aca="false">LEFT('con precio'!M649,10)</f>
        <v>-17.764200</v>
      </c>
      <c r="J650" s="122" t="str">
        <f aca="false">RIGHT('con precio'!M649,10)</f>
        <v>-63.166148</v>
      </c>
      <c r="K650" s="0" t="s">
        <v>7429</v>
      </c>
      <c r="L650" s="175" t="n">
        <f aca="false">'con precio'!A649+'con precio'!K649</f>
        <v>44170.6402777778</v>
      </c>
      <c r="N650" s="174"/>
      <c r="O650" s="167"/>
    </row>
    <row r="651" customFormat="false" ht="13.8" hidden="false" customHeight="false" outlineLevel="0" collapsed="false">
      <c r="A651" s="0" t="n">
        <f aca="false">+A650+1</f>
        <v>650</v>
      </c>
      <c r="B651" s="0" t="str">
        <f aca="false">IF(LEN('con precio'!E650)=8,'con precio'!E650,IF(LEN('con precio'!E650)&gt;=17,LEFT('con precio'!E650,8),""))</f>
        <v/>
      </c>
      <c r="C651" s="122" t="str">
        <f aca="false">IF(LEN('con precio'!E650)&gt;=17,RIGHT('con precio'!E650,8),"")</f>
        <v/>
      </c>
      <c r="D651" s="0" t="str">
        <f aca="false">IF('con precio'!F650="","",'con precio'!F650)</f>
        <v/>
      </c>
      <c r="E651" s="0" t="str">
        <f aca="false">IF('con precio'!B650="","",'con precio'!B650)</f>
        <v>Urbanización el Dorado</v>
      </c>
      <c r="F651" s="1" t="s">
        <v>6628</v>
      </c>
      <c r="G651" s="0" t="n">
        <v>350</v>
      </c>
      <c r="H651" s="0" t="str">
        <f aca="false">IF('con precio'!D650="Flete","FLE",IF('con precio'!D650="Normal","NOR",IF('con precio'!D650="RRPP","RRP",IF('con precio'!D650="FB Ads","FBA",IF('con precio'!D650="Google Ads","GOA",IF('con precio'!D650="Combo","COM",IF('con precio'!D650="Market Place","MKP", "OTR")))))))</f>
        <v>NOR</v>
      </c>
      <c r="I651" s="0" t="str">
        <f aca="false">LEFT('con precio'!M650,10)</f>
        <v>-17.743766</v>
      </c>
      <c r="J651" s="122" t="str">
        <f aca="false">RIGHT('con precio'!M650,10)</f>
        <v>-63.097702</v>
      </c>
      <c r="K651" s="0" t="s">
        <v>7429</v>
      </c>
      <c r="L651" s="175" t="n">
        <f aca="false">'con precio'!A650+'con precio'!K650</f>
        <v>44174.3534722222</v>
      </c>
      <c r="N651" s="174"/>
      <c r="O651" s="167"/>
    </row>
    <row r="652" customFormat="false" ht="13.8" hidden="false" customHeight="false" outlineLevel="0" collapsed="false">
      <c r="A652" s="0" t="n">
        <f aca="false">+A651+1</f>
        <v>651</v>
      </c>
      <c r="B652" s="0" t="str">
        <f aca="false">IF(LEN('con precio'!E651)=8,'con precio'!E651,IF(LEN('con precio'!E651)&gt;=17,LEFT('con precio'!E651,8),""))</f>
        <v/>
      </c>
      <c r="C652" s="122" t="str">
        <f aca="false">IF(LEN('con precio'!E651)&gt;=17,RIGHT('con precio'!E651,8),"")</f>
        <v/>
      </c>
      <c r="D652" s="0" t="str">
        <f aca="false">IF('con precio'!F651="","",'con precio'!F651)</f>
        <v/>
      </c>
      <c r="E652" s="0" t="str">
        <f aca="false">IF('con precio'!B651="","",'con precio'!B651)</f>
        <v>Condominio La Fontana</v>
      </c>
      <c r="F652" s="1" t="s">
        <v>6629</v>
      </c>
      <c r="G652" s="0" t="n">
        <v>400</v>
      </c>
      <c r="H652" s="0" t="str">
        <f aca="false">IF('con precio'!D651="Flete","FLE",IF('con precio'!D651="Normal","NOR",IF('con precio'!D651="RRPP","RRP",IF('con precio'!D651="FB Ads","FBA",IF('con precio'!D651="Google Ads","GOA",IF('con precio'!D651="Combo","COM",IF('con precio'!D651="Market Place","MKP", "OTR")))))))</f>
        <v>NOR</v>
      </c>
      <c r="I652" s="0" t="str">
        <f aca="false">LEFT('con precio'!M651,10)</f>
        <v>-17.687441</v>
      </c>
      <c r="J652" s="122" t="str">
        <f aca="false">RIGHT('con precio'!M651,10)</f>
        <v>-63.139005</v>
      </c>
      <c r="K652" s="0" t="s">
        <v>7429</v>
      </c>
      <c r="L652" s="175" t="n">
        <f aca="false">'con precio'!A651+'con precio'!K651</f>
        <v>44174.4180555556</v>
      </c>
      <c r="N652" s="174"/>
      <c r="O652" s="167"/>
    </row>
    <row r="653" customFormat="false" ht="13.8" hidden="false" customHeight="false" outlineLevel="0" collapsed="false">
      <c r="A653" s="0" t="n">
        <f aca="false">+A652+1</f>
        <v>652</v>
      </c>
      <c r="B653" s="0" t="str">
        <f aca="false">IF(LEN('con precio'!E652)=8,'con precio'!E652,IF(LEN('con precio'!E652)&gt;=17,LEFT('con precio'!E652,8),""))</f>
        <v/>
      </c>
      <c r="C653" s="122" t="str">
        <f aca="false">IF(LEN('con precio'!E652)&gt;=17,RIGHT('con precio'!E652,8),"")</f>
        <v/>
      </c>
      <c r="D653" s="0" t="str">
        <f aca="false">IF('con precio'!F652="","",'con precio'!F652)</f>
        <v/>
      </c>
      <c r="E653" s="0" t="str">
        <f aca="false">IF('con precio'!B652="","",'con precio'!B652)</f>
        <v>Moscú. Barrio Los Piyos.</v>
      </c>
      <c r="F653" s="1" t="s">
        <v>6630</v>
      </c>
      <c r="G653" s="0" t="n">
        <v>350</v>
      </c>
      <c r="H653" s="0" t="str">
        <f aca="false">IF('con precio'!D652="Flete","FLE",IF('con precio'!D652="Normal","NOR",IF('con precio'!D652="RRPP","RRP",IF('con precio'!D652="FB Ads","FBA",IF('con precio'!D652="Google Ads","GOA",IF('con precio'!D652="Combo","COM",IF('con precio'!D652="Market Place","MKP", "OTR")))))))</f>
        <v>NOR</v>
      </c>
      <c r="I653" s="0" t="str">
        <f aca="false">LEFT('con precio'!M652,10)</f>
        <v>-17.879758</v>
      </c>
      <c r="J653" s="122" t="str">
        <f aca="false">RIGHT('con precio'!M652,10)</f>
        <v>-63.220927</v>
      </c>
      <c r="K653" s="0" t="s">
        <v>7429</v>
      </c>
      <c r="L653" s="175" t="n">
        <f aca="false">'con precio'!A652+'con precio'!K652</f>
        <v>44174.7444444444</v>
      </c>
      <c r="N653" s="174"/>
      <c r="O653" s="167"/>
    </row>
    <row r="654" customFormat="false" ht="13.8" hidden="false" customHeight="false" outlineLevel="0" collapsed="false">
      <c r="A654" s="0" t="n">
        <f aca="false">+A653+1</f>
        <v>653</v>
      </c>
      <c r="B654" s="0" t="str">
        <f aca="false">IF(LEN('con precio'!E653)=8,'con precio'!E653,IF(LEN('con precio'!E653)&gt;=17,LEFT('con precio'!E653,8),""))</f>
        <v/>
      </c>
      <c r="C654" s="122" t="str">
        <f aca="false">IF(LEN('con precio'!E653)&gt;=17,RIGHT('con precio'!E653,8),"")</f>
        <v/>
      </c>
      <c r="D654" s="0" t="str">
        <f aca="false">IF('con precio'!F653="","",'con precio'!F653)</f>
        <v/>
      </c>
      <c r="E654" s="0" t="str">
        <f aca="false">IF('con precio'!B653="","",'con precio'!B653)</f>
        <v>Avenida Moscú</v>
      </c>
      <c r="F654" s="1" t="s">
        <v>6502</v>
      </c>
      <c r="G654" s="0" t="n">
        <v>400</v>
      </c>
      <c r="H654" s="0" t="str">
        <f aca="false">IF('con precio'!D653="Flete","FLE",IF('con precio'!D653="Normal","NOR",IF('con precio'!D653="RRPP","RRP",IF('con precio'!D653="FB Ads","FBA",IF('con precio'!D653="Google Ads","GOA",IF('con precio'!D653="Combo","COM",IF('con precio'!D653="Market Place","MKP", "OTR")))))))</f>
        <v>NOR</v>
      </c>
      <c r="I654" s="0" t="str">
        <f aca="false">LEFT('con precio'!M653,10)</f>
        <v>-17.838228</v>
      </c>
      <c r="J654" s="122" t="str">
        <f aca="false">RIGHT('con precio'!M653,10)</f>
        <v>-63.211622</v>
      </c>
      <c r="K654" s="0" t="s">
        <v>7429</v>
      </c>
      <c r="L654" s="175" t="n">
        <f aca="false">'con precio'!A653+'con precio'!K653</f>
        <v>44175.6291666667</v>
      </c>
      <c r="N654" s="174"/>
      <c r="O654" s="167"/>
    </row>
    <row r="655" customFormat="false" ht="13.8" hidden="false" customHeight="false" outlineLevel="0" collapsed="false">
      <c r="A655" s="0" t="n">
        <f aca="false">+A654+1</f>
        <v>654</v>
      </c>
      <c r="B655" s="0" t="str">
        <f aca="false">IF(LEN('con precio'!E654)=8,'con precio'!E654,IF(LEN('con precio'!E654)&gt;=17,LEFT('con precio'!E654,8),""))</f>
        <v/>
      </c>
      <c r="C655" s="122" t="str">
        <f aca="false">IF(LEN('con precio'!E654)&gt;=17,RIGHT('con precio'!E654,8),"")</f>
        <v/>
      </c>
      <c r="D655" s="0" t="str">
        <f aca="false">IF('con precio'!F654="","",'con precio'!F654)</f>
        <v>Condominio Mirador de Aqualand</v>
      </c>
      <c r="E655" s="0" t="str">
        <f aca="false">IF('con precio'!B654="","",'con precio'!B654)</f>
        <v>Condominio Mirador Aqualand</v>
      </c>
      <c r="F655" s="1" t="s">
        <v>6631</v>
      </c>
      <c r="G655" s="0" t="n">
        <v>300</v>
      </c>
      <c r="H655" s="0" t="str">
        <f aca="false">IF('con precio'!D654="Flete","FLE",IF('con precio'!D654="Normal","NOR",IF('con precio'!D654="RRPP","RRP",IF('con precio'!D654="FB Ads","FBA",IF('con precio'!D654="Google Ads","GOA",IF('con precio'!D654="Combo","COM",IF('con precio'!D654="Market Place","MKP", "OTR")))))))</f>
        <v>NOR</v>
      </c>
      <c r="I655" s="0" t="str">
        <f aca="false">LEFT('con precio'!M654,10)</f>
        <v>-17.636650</v>
      </c>
      <c r="J655" s="122" t="str">
        <f aca="false">RIGHT('con precio'!M654,10)</f>
        <v>-63.161011</v>
      </c>
      <c r="K655" s="0" t="s">
        <v>7429</v>
      </c>
      <c r="L655" s="175" t="n">
        <f aca="false">'con precio'!A654+'con precio'!K654</f>
        <v>44176.4618055556</v>
      </c>
      <c r="N655" s="174"/>
      <c r="O655" s="167"/>
    </row>
    <row r="656" customFormat="false" ht="13.8" hidden="false" customHeight="false" outlineLevel="0" collapsed="false">
      <c r="A656" s="0" t="n">
        <f aca="false">+A655+1</f>
        <v>655</v>
      </c>
      <c r="B656" s="0" t="str">
        <f aca="false">IF(LEN('con precio'!E655)=8,'con precio'!E655,IF(LEN('con precio'!E655)&gt;=17,LEFT('con precio'!E655,8),""))</f>
        <v/>
      </c>
      <c r="C656" s="122" t="str">
        <f aca="false">IF(LEN('con precio'!E655)&gt;=17,RIGHT('con precio'!E655,8),"")</f>
        <v/>
      </c>
      <c r="D656" s="0" t="str">
        <f aca="false">IF('con precio'!F655="","",'con precio'!F655)</f>
        <v>Condominio Mirador de Aqualand</v>
      </c>
      <c r="E656" s="0" t="str">
        <f aca="false">IF('con precio'!B655="","",'con precio'!B655)</f>
        <v>Condominio Mirador Aqualand</v>
      </c>
      <c r="F656" s="1" t="s">
        <v>6632</v>
      </c>
      <c r="G656" s="0" t="n">
        <v>300</v>
      </c>
      <c r="H656" s="0" t="str">
        <f aca="false">IF('con precio'!D655="Flete","FLE",IF('con precio'!D655="Normal","NOR",IF('con precio'!D655="RRPP","RRP",IF('con precio'!D655="FB Ads","FBA",IF('con precio'!D655="Google Ads","GOA",IF('con precio'!D655="Combo","COM",IF('con precio'!D655="Market Place","MKP", "OTR")))))))</f>
        <v>NOR</v>
      </c>
      <c r="I656" s="0" t="str">
        <f aca="false">LEFT('con precio'!M655,10)</f>
        <v>-17.636653</v>
      </c>
      <c r="J656" s="122" t="str">
        <f aca="false">RIGHT('con precio'!M655,10)</f>
        <v>-63.161133</v>
      </c>
      <c r="K656" s="0" t="s">
        <v>7429</v>
      </c>
      <c r="L656" s="175" t="n">
        <f aca="false">'con precio'!A655+'con precio'!K655</f>
        <v>44176.4763888889</v>
      </c>
      <c r="N656" s="174"/>
      <c r="O656" s="167"/>
    </row>
    <row r="657" customFormat="false" ht="13.8" hidden="false" customHeight="false" outlineLevel="0" collapsed="false">
      <c r="A657" s="0" t="n">
        <f aca="false">+A656+1</f>
        <v>656</v>
      </c>
      <c r="B657" s="0" t="str">
        <f aca="false">IF(LEN('con precio'!E656)=8,'con precio'!E656,IF(LEN('con precio'!E656)&gt;=17,LEFT('con precio'!E656,8),""))</f>
        <v/>
      </c>
      <c r="C657" s="122" t="str">
        <f aca="false">IF(LEN('con precio'!E656)&gt;=17,RIGHT('con precio'!E656,8),"")</f>
        <v/>
      </c>
      <c r="D657" s="0" t="str">
        <f aca="false">IF('con precio'!F656="","",'con precio'!F656)</f>
        <v/>
      </c>
      <c r="E657" s="0" t="str">
        <f aca="false">IF('con precio'!B656="","",'con precio'!B656)</f>
        <v>Urbanización El Buen Samaritano</v>
      </c>
      <c r="F657" s="1" t="s">
        <v>6633</v>
      </c>
      <c r="G657" s="0" t="n">
        <v>400</v>
      </c>
      <c r="H657" s="0" t="str">
        <f aca="false">IF('con precio'!D656="Flete","FLE",IF('con precio'!D656="Normal","NOR",IF('con precio'!D656="RRPP","RRP",IF('con precio'!D656="FB Ads","FBA",IF('con precio'!D656="Google Ads","GOA",IF('con precio'!D656="Combo","COM",IF('con precio'!D656="Market Place","MKP", "OTR")))))))</f>
        <v>NOR</v>
      </c>
      <c r="I657" s="0" t="str">
        <f aca="false">LEFT('con precio'!M656,10)</f>
        <v>-17.859868</v>
      </c>
      <c r="J657" s="122" t="str">
        <f aca="false">RIGHT('con precio'!M656,10)</f>
        <v>-63.106033</v>
      </c>
      <c r="K657" s="0" t="s">
        <v>7429</v>
      </c>
      <c r="L657" s="175" t="n">
        <f aca="false">'con precio'!A656+'con precio'!K656</f>
        <v>44176.625</v>
      </c>
      <c r="N657" s="174"/>
      <c r="O657" s="167"/>
    </row>
    <row r="658" customFormat="false" ht="13.8" hidden="false" customHeight="false" outlineLevel="0" collapsed="false">
      <c r="A658" s="0" t="n">
        <f aca="false">+A657+1</f>
        <v>657</v>
      </c>
      <c r="B658" s="0" t="str">
        <f aca="false">IF(LEN('con precio'!E657)=8,'con precio'!E657,IF(LEN('con precio'!E657)&gt;=17,LEFT('con precio'!E657,8),""))</f>
        <v/>
      </c>
      <c r="C658" s="122" t="str">
        <f aca="false">IF(LEN('con precio'!E657)&gt;=17,RIGHT('con precio'!E657,8),"")</f>
        <v/>
      </c>
      <c r="D658" s="0" t="str">
        <f aca="false">IF('con precio'!F657="","",'con precio'!F657)</f>
        <v/>
      </c>
      <c r="E658" s="0" t="str">
        <f aca="false">IF('con precio'!B657="","",'con precio'!B657)</f>
        <v>Por Avenida Arroyito</v>
      </c>
      <c r="F658" s="1" t="s">
        <v>6634</v>
      </c>
      <c r="G658" s="0" t="n">
        <v>350</v>
      </c>
      <c r="H658" s="0" t="str">
        <f aca="false">IF('con precio'!D657="Flete","FLE",IF('con precio'!D657="Normal","NOR",IF('con precio'!D657="RRPP","RRP",IF('con precio'!D657="FB Ads","FBA",IF('con precio'!D657="Google Ads","GOA",IF('con precio'!D657="Combo","COM",IF('con precio'!D657="Market Place","MKP", "OTR")))))))</f>
        <v>NOR</v>
      </c>
      <c r="I658" s="0" t="str">
        <f aca="false">LEFT('con precio'!M657,10)</f>
        <v>-17.826423</v>
      </c>
      <c r="J658" s="122" t="str">
        <f aca="false">RIGHT('con precio'!M657,10)</f>
        <v>-63.088959</v>
      </c>
      <c r="K658" s="0" t="s">
        <v>7429</v>
      </c>
      <c r="L658" s="175" t="n">
        <f aca="false">'con precio'!A657+'con precio'!K657</f>
        <v>44177.3541666667</v>
      </c>
      <c r="N658" s="174"/>
      <c r="O658" s="167"/>
    </row>
    <row r="659" customFormat="false" ht="13.8" hidden="false" customHeight="false" outlineLevel="0" collapsed="false">
      <c r="A659" s="0" t="n">
        <f aca="false">+A658+1</f>
        <v>658</v>
      </c>
      <c r="B659" s="0" t="str">
        <f aca="false">IF(LEN('con precio'!E658)=8,'con precio'!E658,IF(LEN('con precio'!E658)&gt;=17,LEFT('con precio'!E658,8),""))</f>
        <v/>
      </c>
      <c r="C659" s="122" t="str">
        <f aca="false">IF(LEN('con precio'!E658)&gt;=17,RIGHT('con precio'!E658,8),"")</f>
        <v/>
      </c>
      <c r="D659" s="0" t="str">
        <f aca="false">IF('con precio'!F658="","",'con precio'!F658)</f>
        <v/>
      </c>
      <c r="E659" s="0" t="str">
        <f aca="false">IF('con precio'!B658="","",'con precio'!B658)</f>
        <v>Avenida Virgen de Luján</v>
      </c>
      <c r="F659" s="1" t="s">
        <v>6635</v>
      </c>
      <c r="G659" s="0" t="n">
        <v>350</v>
      </c>
      <c r="H659" s="0" t="str">
        <f aca="false">IF('con precio'!D658="Flete","FLE",IF('con precio'!D658="Normal","NOR",IF('con precio'!D658="RRPP","RRP",IF('con precio'!D658="FB Ads","FBA",IF('con precio'!D658="Google Ads","GOA",IF('con precio'!D658="Combo","COM",IF('con precio'!D658="Market Place","MKP", "OTR")))))))</f>
        <v>NOR</v>
      </c>
      <c r="I659" s="0" t="str">
        <f aca="false">LEFT('con precio'!M658,10)</f>
        <v>-17.722963</v>
      </c>
      <c r="J659" s="122" t="str">
        <f aca="false">RIGHT('con precio'!M658,10)</f>
        <v>-63.079736</v>
      </c>
      <c r="K659" s="0" t="s">
        <v>7429</v>
      </c>
      <c r="L659" s="175" t="n">
        <f aca="false">'con precio'!A658+'con precio'!K658</f>
        <v>44177.4375</v>
      </c>
      <c r="N659" s="174"/>
      <c r="O659" s="167"/>
    </row>
    <row r="660" customFormat="false" ht="13.8" hidden="false" customHeight="false" outlineLevel="0" collapsed="false">
      <c r="A660" s="0" t="n">
        <f aca="false">+A659+1</f>
        <v>659</v>
      </c>
      <c r="B660" s="0" t="str">
        <f aca="false">IF(LEN('con precio'!E659)=8,'con precio'!E659,IF(LEN('con precio'!E659)&gt;=17,LEFT('con precio'!E659,8),""))</f>
        <v/>
      </c>
      <c r="C660" s="122" t="str">
        <f aca="false">IF(LEN('con precio'!E659)&gt;=17,RIGHT('con precio'!E659,8),"")</f>
        <v/>
      </c>
      <c r="D660" s="0" t="str">
        <f aca="false">IF('con precio'!F659="","",'con precio'!F659)</f>
        <v/>
      </c>
      <c r="E660" s="0" t="str">
        <f aca="false">IF('con precio'!B659="","",'con precio'!B659)</f>
        <v>Avenida Moscú</v>
      </c>
      <c r="F660" s="1" t="s">
        <v>6636</v>
      </c>
      <c r="G660" s="0" t="n">
        <v>350</v>
      </c>
      <c r="H660" s="0" t="str">
        <f aca="false">IF('con precio'!D659="Flete","FLE",IF('con precio'!D659="Normal","NOR",IF('con precio'!D659="RRPP","RRP",IF('con precio'!D659="FB Ads","FBA",IF('con precio'!D659="Google Ads","GOA",IF('con precio'!D659="Combo","COM",IF('con precio'!D659="Market Place","MKP", "OTR")))))))</f>
        <v>NOR</v>
      </c>
      <c r="I660" s="0" t="str">
        <f aca="false">LEFT('con precio'!M659,10)</f>
        <v>-17.861725</v>
      </c>
      <c r="J660" s="122" t="str">
        <f aca="false">RIGHT('con precio'!M659,10)</f>
        <v>-63.226377</v>
      </c>
      <c r="K660" s="0" t="s">
        <v>7429</v>
      </c>
      <c r="L660" s="175" t="n">
        <f aca="false">'con precio'!A659+'con precio'!K659</f>
        <v>44177.5208333333</v>
      </c>
      <c r="N660" s="174"/>
      <c r="O660" s="167"/>
    </row>
    <row r="661" customFormat="false" ht="13.8" hidden="false" customHeight="false" outlineLevel="0" collapsed="false">
      <c r="A661" s="0" t="n">
        <f aca="false">+A660+1</f>
        <v>660</v>
      </c>
      <c r="B661" s="0" t="str">
        <f aca="false">IF(LEN('con precio'!E660)=8,'con precio'!E660,IF(LEN('con precio'!E660)&gt;=17,LEFT('con precio'!E660,8),""))</f>
        <v/>
      </c>
      <c r="C661" s="122" t="str">
        <f aca="false">IF(LEN('con precio'!E660)&gt;=17,RIGHT('con precio'!E660,8),"")</f>
        <v/>
      </c>
      <c r="D661" s="0" t="str">
        <f aca="false">IF('con precio'!F660="","",'con precio'!F660)</f>
        <v/>
      </c>
      <c r="E661" s="0" t="str">
        <f aca="false">IF('con precio'!B660="","",'con precio'!B660)</f>
        <v>El Balcón 2</v>
      </c>
      <c r="F661" s="1" t="s">
        <v>6637</v>
      </c>
      <c r="G661" s="0" t="n">
        <v>250</v>
      </c>
      <c r="H661" s="0" t="str">
        <f aca="false">IF('con precio'!D660="Flete","FLE",IF('con precio'!D660="Normal","NOR",IF('con precio'!D660="RRPP","RRP",IF('con precio'!D660="FB Ads","FBA",IF('con precio'!D660="Google Ads","GOA",IF('con precio'!D660="Combo","COM",IF('con precio'!D660="Market Place","MKP", "OTR")))))))</f>
        <v>NOR</v>
      </c>
      <c r="I661" s="0" t="str">
        <f aca="false">LEFT('con precio'!M660,10)</f>
        <v>-17.875580</v>
      </c>
      <c r="J661" s="122" t="str">
        <f aca="false">RIGHT('con precio'!M660,10)</f>
        <v>-63.238264</v>
      </c>
      <c r="K661" s="0" t="s">
        <v>7429</v>
      </c>
      <c r="L661" s="175" t="n">
        <f aca="false">'con precio'!A660+'con precio'!K660</f>
        <v>44177.6041666667</v>
      </c>
      <c r="N661" s="174"/>
      <c r="O661" s="167"/>
    </row>
    <row r="662" customFormat="false" ht="13.8" hidden="false" customHeight="false" outlineLevel="0" collapsed="false">
      <c r="A662" s="0" t="n">
        <f aca="false">+A661+1</f>
        <v>661</v>
      </c>
      <c r="B662" s="0" t="str">
        <f aca="false">IF(LEN('con precio'!E661)=8,'con precio'!E661,IF(LEN('con precio'!E661)&gt;=17,LEFT('con precio'!E661,8),""))</f>
        <v/>
      </c>
      <c r="C662" s="122" t="str">
        <f aca="false">IF(LEN('con precio'!E661)&gt;=17,RIGHT('con precio'!E661,8),"")</f>
        <v/>
      </c>
      <c r="D662" s="0" t="str">
        <f aca="false">IF('con precio'!F661="","",'con precio'!F661)</f>
        <v/>
      </c>
      <c r="E662" s="0" t="str">
        <f aca="false">IF('con precio'!B661="","",'con precio'!B661)</f>
        <v>Barrio Ambrosio Villarroel</v>
      </c>
      <c r="F662" s="1" t="s">
        <v>6638</v>
      </c>
      <c r="G662" s="0" t="n">
        <v>300</v>
      </c>
      <c r="H662" s="0" t="str">
        <f aca="false">IF('con precio'!D661="Flete","FLE",IF('con precio'!D661="Normal","NOR",IF('con precio'!D661="RRPP","RRP",IF('con precio'!D661="FB Ads","FBA",IF('con precio'!D661="Google Ads","GOA",IF('con precio'!D661="Combo","COM",IF('con precio'!D661="Market Place","MKP", "OTR")))))))</f>
        <v>NOR</v>
      </c>
      <c r="I662" s="0" t="str">
        <f aca="false">LEFT('con precio'!M661,10)</f>
        <v>-17.791687</v>
      </c>
      <c r="J662" s="122" t="str">
        <f aca="false">RIGHT('con precio'!M661,10)</f>
        <v>-63.227096</v>
      </c>
      <c r="K662" s="0" t="s">
        <v>7429</v>
      </c>
      <c r="L662" s="175" t="n">
        <f aca="false">'con precio'!A661+'con precio'!K661</f>
        <v>44177.6875</v>
      </c>
      <c r="N662" s="174"/>
      <c r="O662" s="167"/>
    </row>
    <row r="663" customFormat="false" ht="13.8" hidden="false" customHeight="false" outlineLevel="0" collapsed="false">
      <c r="A663" s="0" t="n">
        <f aca="false">+A662+1</f>
        <v>662</v>
      </c>
      <c r="B663" s="0" t="str">
        <f aca="false">IF(LEN('con precio'!E662)=8,'con precio'!E662,IF(LEN('con precio'!E662)&gt;=17,LEFT('con precio'!E662,8),""))</f>
        <v/>
      </c>
      <c r="C663" s="122" t="str">
        <f aca="false">IF(LEN('con precio'!E662)&gt;=17,RIGHT('con precio'!E662,8),"")</f>
        <v/>
      </c>
      <c r="D663" s="0" t="str">
        <f aca="false">IF('con precio'!F662="","",'con precio'!F662)</f>
        <v/>
      </c>
      <c r="E663" s="0" t="str">
        <f aca="false">IF('con precio'!B662="","",'con precio'!B662)</f>
        <v>Jardines de Remanso</v>
      </c>
      <c r="F663" s="1" t="s">
        <v>6639</v>
      </c>
      <c r="G663" s="0" t="n">
        <v>300</v>
      </c>
      <c r="H663" s="0" t="str">
        <f aca="false">IF('con precio'!D662="Flete","FLE",IF('con precio'!D662="Normal","NOR",IF('con precio'!D662="RRPP","RRP",IF('con precio'!D662="FB Ads","FBA",IF('con precio'!D662="Google Ads","GOA",IF('con precio'!D662="Combo","COM",IF('con precio'!D662="Market Place","MKP", "OTR")))))))</f>
        <v>NOR</v>
      </c>
      <c r="I663" s="0" t="str">
        <f aca="false">LEFT('con precio'!M662,10)</f>
        <v>-17.791687</v>
      </c>
      <c r="J663" s="122" t="str">
        <f aca="false">RIGHT('con precio'!M662,10)</f>
        <v>-63.227096</v>
      </c>
      <c r="K663" s="0" t="s">
        <v>7429</v>
      </c>
      <c r="L663" s="175" t="n">
        <f aca="false">'con precio'!A662+'con precio'!K662</f>
        <v>44179.3541666667</v>
      </c>
      <c r="N663" s="174"/>
      <c r="O663" s="167"/>
    </row>
    <row r="664" customFormat="false" ht="13.8" hidden="false" customHeight="false" outlineLevel="0" collapsed="false">
      <c r="A664" s="0" t="n">
        <f aca="false">+A663+1</f>
        <v>663</v>
      </c>
      <c r="B664" s="0" t="str">
        <f aca="false">IF(LEN('con precio'!E663)=8,'con precio'!E663,IF(LEN('con precio'!E663)&gt;=17,LEFT('con precio'!E663,8),""))</f>
        <v/>
      </c>
      <c r="C664" s="122" t="str">
        <f aca="false">IF(LEN('con precio'!E663)&gt;=17,RIGHT('con precio'!E663,8),"")</f>
        <v/>
      </c>
      <c r="D664" s="0" t="str">
        <f aca="false">IF('con precio'!F663="","",'con precio'!F663)</f>
        <v/>
      </c>
      <c r="E664" s="0" t="str">
        <f aca="false">IF('con precio'!B663="","",'con precio'!B663)</f>
        <v>Radial 10 y 8vo Anillo</v>
      </c>
      <c r="F664" s="1" t="s">
        <v>6640</v>
      </c>
      <c r="G664" s="0" t="n">
        <v>400</v>
      </c>
      <c r="H664" s="0" t="str">
        <f aca="false">IF('con precio'!D663="Flete","FLE",IF('con precio'!D663="Normal","NOR",IF('con precio'!D663="RRPP","RRP",IF('con precio'!D663="FB Ads","FBA",IF('con precio'!D663="Google Ads","GOA",IF('con precio'!D663="Combo","COM",IF('con precio'!D663="Market Place","MKP", "OTR")))))))</f>
        <v>NOR</v>
      </c>
      <c r="I664" s="0" t="str">
        <f aca="false">LEFT('con precio'!M663,10)</f>
        <v>-17.813760</v>
      </c>
      <c r="J664" s="122" t="str">
        <f aca="false">RIGHT('con precio'!M663,10)</f>
        <v>-63.109816</v>
      </c>
      <c r="K664" s="0" t="s">
        <v>7429</v>
      </c>
      <c r="L664" s="175" t="n">
        <f aca="false">'con precio'!A663+'con precio'!K663</f>
        <v>44179.4375</v>
      </c>
      <c r="N664" s="174"/>
      <c r="O664" s="167"/>
    </row>
    <row r="665" customFormat="false" ht="13.8" hidden="false" customHeight="false" outlineLevel="0" collapsed="false">
      <c r="A665" s="0" t="n">
        <f aca="false">+A664+1</f>
        <v>664</v>
      </c>
      <c r="B665" s="0" t="str">
        <f aca="false">IF(LEN('con precio'!E664)=8,'con precio'!E664,IF(LEN('con precio'!E664)&gt;=17,LEFT('con precio'!E664,8),""))</f>
        <v/>
      </c>
      <c r="C665" s="122" t="str">
        <f aca="false">IF(LEN('con precio'!E664)&gt;=17,RIGHT('con precio'!E664,8),"")</f>
        <v/>
      </c>
      <c r="D665" s="0" t="str">
        <f aca="false">IF('con precio'!F664="","",'con precio'!F664)</f>
        <v/>
      </c>
      <c r="E665" s="0" t="str">
        <f aca="false">IF('con precio'!B664="","",'con precio'!B664)</f>
        <v>Valle Sánchez</v>
      </c>
      <c r="F665" s="1" t="s">
        <v>6641</v>
      </c>
      <c r="G665" s="0" t="n">
        <v>370</v>
      </c>
      <c r="H665" s="0" t="str">
        <f aca="false">IF('con precio'!D664="Flete","FLE",IF('con precio'!D664="Normal","NOR",IF('con precio'!D664="RRPP","RRP",IF('con precio'!D664="FB Ads","FBA",IF('con precio'!D664="Google Ads","GOA",IF('con precio'!D664="Combo","COM",IF('con precio'!D664="Market Place","MKP", "OTR")))))))</f>
        <v>NOR</v>
      </c>
      <c r="I665" s="0" t="str">
        <f aca="false">LEFT('con precio'!M664,10)</f>
        <v>-17.656477</v>
      </c>
      <c r="J665" s="122" t="str">
        <f aca="false">RIGHT('con precio'!M664,10)</f>
        <v>-63.161294</v>
      </c>
      <c r="K665" s="0" t="s">
        <v>7429</v>
      </c>
      <c r="L665" s="175" t="n">
        <f aca="false">'con precio'!A664+'con precio'!K664</f>
        <v>44180.3541666667</v>
      </c>
      <c r="N665" s="174"/>
      <c r="O665" s="167"/>
    </row>
    <row r="666" customFormat="false" ht="13.8" hidden="false" customHeight="false" outlineLevel="0" collapsed="false">
      <c r="A666" s="0" t="n">
        <f aca="false">+A665+1</f>
        <v>665</v>
      </c>
      <c r="B666" s="0" t="str">
        <f aca="false">IF(LEN('con precio'!E665)=8,'con precio'!E665,IF(LEN('con precio'!E665)&gt;=17,LEFT('con precio'!E665,8),""))</f>
        <v/>
      </c>
      <c r="C666" s="122" t="str">
        <f aca="false">IF(LEN('con precio'!E665)&gt;=17,RIGHT('con precio'!E665,8),"")</f>
        <v/>
      </c>
      <c r="D666" s="0" t="str">
        <f aca="false">IF('con precio'!F665="","",'con precio'!F665)</f>
        <v/>
      </c>
      <c r="E666" s="0" t="str">
        <f aca="false">IF('con precio'!B665="","",'con precio'!B665)</f>
        <v>Palma Verde</v>
      </c>
      <c r="F666" s="1" t="s">
        <v>6642</v>
      </c>
      <c r="G666" s="0" t="n">
        <v>350</v>
      </c>
      <c r="H666" s="0" t="str">
        <f aca="false">IF('con precio'!D665="Flete","FLE",IF('con precio'!D665="Normal","NOR",IF('con precio'!D665="RRPP","RRP",IF('con precio'!D665="FB Ads","FBA",IF('con precio'!D665="Google Ads","GOA",IF('con precio'!D665="Combo","COM",IF('con precio'!D665="Market Place","MKP", "OTR")))))))</f>
        <v>NOR</v>
      </c>
      <c r="I666" s="0" t="str">
        <f aca="false">LEFT('con precio'!M665,10)</f>
        <v>-17.761082</v>
      </c>
      <c r="J666" s="122" t="str">
        <f aca="false">RIGHT('con precio'!M665,10)</f>
        <v>-63.089627</v>
      </c>
      <c r="K666" s="0" t="s">
        <v>7429</v>
      </c>
      <c r="L666" s="175" t="n">
        <f aca="false">'con precio'!A665+'con precio'!K665</f>
        <v>44180.4375</v>
      </c>
      <c r="N666" s="174"/>
      <c r="O666" s="167"/>
    </row>
    <row r="667" customFormat="false" ht="13.8" hidden="false" customHeight="false" outlineLevel="0" collapsed="false">
      <c r="A667" s="0" t="n">
        <f aca="false">+A666+1</f>
        <v>666</v>
      </c>
      <c r="B667" s="0" t="str">
        <f aca="false">IF(LEN('con precio'!E666)=8,'con precio'!E666,IF(LEN('con precio'!E666)&gt;=17,LEFT('con precio'!E666,8),""))</f>
        <v>75689008</v>
      </c>
      <c r="C667" s="122" t="str">
        <f aca="false">IF(LEN('con precio'!E666)&gt;=17,RIGHT('con precio'!E666,8),"")</f>
        <v/>
      </c>
      <c r="D667" s="0" t="str">
        <f aca="false">IF('con precio'!F666="","",'con precio'!F666)</f>
        <v>Antonio Arnez</v>
      </c>
      <c r="E667" s="0" t="str">
        <f aca="false">IF('con precio'!B666="","",'con precio'!B666)</f>
        <v>Antonio Arnez / Cabaña de los Abuelos</v>
      </c>
      <c r="F667" s="1" t="s">
        <v>6643</v>
      </c>
      <c r="G667" s="0" t="n">
        <v>480</v>
      </c>
      <c r="H667" s="0" t="str">
        <f aca="false">IF('con precio'!D666="Flete","FLE",IF('con precio'!D666="Normal","NOR",IF('con precio'!D666="RRPP","RRP",IF('con precio'!D666="FB Ads","FBA",IF('con precio'!D666="Google Ads","GOA",IF('con precio'!D666="Combo","COM",IF('con precio'!D666="Market Place","MKP", "OTR")))))))</f>
        <v>GOA</v>
      </c>
      <c r="I667" s="0" t="str">
        <f aca="false">LEFT('con precio'!M666,10)</f>
        <v>-17.559307</v>
      </c>
      <c r="J667" s="122" t="str">
        <f aca="false">RIGHT('con precio'!M666,10)</f>
        <v>-63.153053</v>
      </c>
      <c r="K667" s="0" t="s">
        <v>7429</v>
      </c>
      <c r="L667" s="175" t="n">
        <f aca="false">'con precio'!A666+'con precio'!K666</f>
        <v>44181.4263888889</v>
      </c>
      <c r="N667" s="174"/>
      <c r="O667" s="167"/>
    </row>
    <row r="668" customFormat="false" ht="13.8" hidden="false" customHeight="false" outlineLevel="0" collapsed="false">
      <c r="A668" s="0" t="n">
        <f aca="false">+A667+1</f>
        <v>667</v>
      </c>
      <c r="B668" s="0" t="str">
        <f aca="false">IF(LEN('con precio'!E667)=8,'con precio'!E667,IF(LEN('con precio'!E667)&gt;=17,LEFT('con precio'!E667,8),""))</f>
        <v/>
      </c>
      <c r="C668" s="122" t="str">
        <f aca="false">IF(LEN('con precio'!E667)&gt;=17,RIGHT('con precio'!E667,8),"")</f>
        <v/>
      </c>
      <c r="D668" s="0" t="str">
        <f aca="false">IF('con precio'!F667="","",'con precio'!F667)</f>
        <v/>
      </c>
      <c r="E668" s="0" t="str">
        <f aca="false">IF('con precio'!B667="","",'con precio'!B667)</f>
        <v>Warnes, camino a La Bélgica</v>
      </c>
      <c r="F668" s="1" t="s">
        <v>6644</v>
      </c>
      <c r="G668" s="0" t="n">
        <v>300</v>
      </c>
      <c r="H668" s="0" t="str">
        <f aca="false">IF('con precio'!D667="Flete","FLE",IF('con precio'!D667="Normal","NOR",IF('con precio'!D667="RRPP","RRP",IF('con precio'!D667="FB Ads","FBA",IF('con precio'!D667="Google Ads","GOA",IF('con precio'!D667="Combo","COM",IF('con precio'!D667="Market Place","MKP", "OTR")))))))</f>
        <v>NOR</v>
      </c>
      <c r="I668" s="0" t="str">
        <f aca="false">LEFT('con precio'!M667,10)</f>
        <v>-17.538201</v>
      </c>
      <c r="J668" s="122" t="str">
        <f aca="false">RIGHT('con precio'!M667,10)</f>
        <v>-63.203914</v>
      </c>
      <c r="K668" s="0" t="s">
        <v>7429</v>
      </c>
      <c r="L668" s="175" t="n">
        <f aca="false">'con precio'!A667+'con precio'!K667</f>
        <v>44181.4875</v>
      </c>
      <c r="N668" s="174"/>
      <c r="O668" s="167"/>
    </row>
    <row r="669" customFormat="false" ht="13.8" hidden="false" customHeight="false" outlineLevel="0" collapsed="false">
      <c r="A669" s="0" t="n">
        <f aca="false">+A668+1</f>
        <v>668</v>
      </c>
      <c r="B669" s="0" t="str">
        <f aca="false">IF(LEN('con precio'!E668)=8,'con precio'!E668,IF(LEN('con precio'!E668)&gt;=17,LEFT('con precio'!E668,8),""))</f>
        <v/>
      </c>
      <c r="C669" s="122" t="str">
        <f aca="false">IF(LEN('con precio'!E668)&gt;=17,RIGHT('con precio'!E668,8),"")</f>
        <v/>
      </c>
      <c r="D669" s="0" t="str">
        <f aca="false">IF('con precio'!F668="","",'con precio'!F668)</f>
        <v/>
      </c>
      <c r="E669" s="0" t="str">
        <f aca="false">IF('con precio'!B668="","",'con precio'!B668)</f>
        <v>Mutualista y 5to Anillo Interno</v>
      </c>
      <c r="F669" s="1" t="s">
        <v>6645</v>
      </c>
      <c r="G669" s="0" t="n">
        <v>300</v>
      </c>
      <c r="H669" s="0" t="str">
        <f aca="false">IF('con precio'!D668="Flete","FLE",IF('con precio'!D668="Normal","NOR",IF('con precio'!D668="RRPP","RRP",IF('con precio'!D668="FB Ads","FBA",IF('con precio'!D668="Google Ads","GOA",IF('con precio'!D668="Combo","COM",IF('con precio'!D668="Market Place","MKP", "OTR")))))))</f>
        <v>NOR</v>
      </c>
      <c r="I669" s="0" t="str">
        <f aca="false">LEFT('con precio'!M668,10)</f>
        <v>-17.749071</v>
      </c>
      <c r="J669" s="122" t="str">
        <f aca="false">RIGHT('con precio'!M668,10)</f>
        <v>-63.148136</v>
      </c>
      <c r="K669" s="0" t="s">
        <v>7429</v>
      </c>
      <c r="L669" s="175" t="n">
        <f aca="false">'con precio'!A668+'con precio'!K668</f>
        <v>44181.6618055556</v>
      </c>
      <c r="N669" s="174"/>
      <c r="O669" s="167"/>
    </row>
    <row r="670" customFormat="false" ht="13.8" hidden="false" customHeight="false" outlineLevel="0" collapsed="false">
      <c r="A670" s="0" t="n">
        <f aca="false">+A669+1</f>
        <v>669</v>
      </c>
      <c r="B670" s="0" t="str">
        <f aca="false">IF(LEN('con precio'!E669)=8,'con precio'!E669,IF(LEN('con precio'!E669)&gt;=17,LEFT('con precio'!E669,8),""))</f>
        <v/>
      </c>
      <c r="C670" s="122" t="str">
        <f aca="false">IF(LEN('con precio'!E669)&gt;=17,RIGHT('con precio'!E669,8),"")</f>
        <v/>
      </c>
      <c r="D670" s="0" t="str">
        <f aca="false">IF('con precio'!F669="","",'con precio'!F669)</f>
        <v/>
      </c>
      <c r="E670" s="0" t="str">
        <f aca="false">IF('con precio'!B669="","",'con precio'!B669)</f>
        <v>Mapaizo Sur</v>
      </c>
      <c r="F670" s="1" t="s">
        <v>6646</v>
      </c>
      <c r="G670" s="0" t="n">
        <v>200</v>
      </c>
      <c r="H670" s="0" t="str">
        <f aca="false">IF('con precio'!D669="Flete","FLE",IF('con precio'!D669="Normal","NOR",IF('con precio'!D669="RRPP","RRP",IF('con precio'!D669="FB Ads","FBA",IF('con precio'!D669="Google Ads","GOA",IF('con precio'!D669="Combo","COM",IF('con precio'!D669="Market Place","MKP", "OTR")))))))</f>
        <v>COM</v>
      </c>
      <c r="I670" s="0" t="str">
        <f aca="false">LEFT('con precio'!M669,10)</f>
        <v>-17.878920</v>
      </c>
      <c r="J670" s="122" t="str">
        <f aca="false">RIGHT('con precio'!M669,10)</f>
        <v>-63.228928</v>
      </c>
      <c r="K670" s="0" t="s">
        <v>7429</v>
      </c>
      <c r="L670" s="175" t="n">
        <f aca="false">'con precio'!A669+'con precio'!K669</f>
        <v>44182.5861111111</v>
      </c>
      <c r="N670" s="174"/>
      <c r="O670" s="167"/>
    </row>
    <row r="671" customFormat="false" ht="13.8" hidden="false" customHeight="false" outlineLevel="0" collapsed="false">
      <c r="A671" s="0" t="n">
        <f aca="false">+A670+1</f>
        <v>670</v>
      </c>
      <c r="B671" s="0" t="str">
        <f aca="false">IF(LEN('con precio'!E670)=8,'con precio'!E670,IF(LEN('con precio'!E670)&gt;=17,LEFT('con precio'!E670,8),""))</f>
        <v/>
      </c>
      <c r="C671" s="122" t="str">
        <f aca="false">IF(LEN('con precio'!E670)&gt;=17,RIGHT('con precio'!E670,8),"")</f>
        <v/>
      </c>
      <c r="D671" s="0" t="str">
        <f aca="false">IF('con precio'!F670="","",'con precio'!F670)</f>
        <v/>
      </c>
      <c r="E671" s="0" t="str">
        <f aca="false">IF('con precio'!B670="","",'con precio'!B670)</f>
        <v>Vidriería Puma / Mapaizo Sur</v>
      </c>
      <c r="F671" s="1" t="s">
        <v>6647</v>
      </c>
      <c r="G671" s="0" t="n">
        <v>200</v>
      </c>
      <c r="H671" s="0" t="str">
        <f aca="false">IF('con precio'!D670="Flete","FLE",IF('con precio'!D670="Normal","NOR",IF('con precio'!D670="RRPP","RRP",IF('con precio'!D670="FB Ads","FBA",IF('con precio'!D670="Google Ads","GOA",IF('con precio'!D670="Combo","COM",IF('con precio'!D670="Market Place","MKP", "OTR")))))))</f>
        <v>COM</v>
      </c>
      <c r="I671" s="0" t="str">
        <f aca="false">LEFT('con precio'!M670,10)</f>
        <v>-17.879479</v>
      </c>
      <c r="J671" s="122" t="str">
        <f aca="false">RIGHT('con precio'!M670,10)</f>
        <v>-63.228598</v>
      </c>
      <c r="K671" s="0" t="s">
        <v>7429</v>
      </c>
      <c r="L671" s="175" t="n">
        <f aca="false">'con precio'!A670+'con precio'!K670</f>
        <v>44182.5944444445</v>
      </c>
      <c r="N671" s="174"/>
      <c r="O671" s="167"/>
    </row>
    <row r="672" customFormat="false" ht="13.8" hidden="false" customHeight="false" outlineLevel="0" collapsed="false">
      <c r="A672" s="0" t="n">
        <f aca="false">+A671+1</f>
        <v>671</v>
      </c>
      <c r="B672" s="0" t="str">
        <f aca="false">IF(LEN('con precio'!E671)=8,'con precio'!E671,IF(LEN('con precio'!E671)&gt;=17,LEFT('con precio'!E671,8),""))</f>
        <v/>
      </c>
      <c r="C672" s="122" t="str">
        <f aca="false">IF(LEN('con precio'!E671)&gt;=17,RIGHT('con precio'!E671,8),"")</f>
        <v/>
      </c>
      <c r="D672" s="0" t="str">
        <f aca="false">IF('con precio'!F671="","",'con precio'!F671)</f>
        <v/>
      </c>
      <c r="E672" s="0" t="str">
        <f aca="false">IF('con precio'!B671="","",'con precio'!B671)</f>
        <v>Mapaizo Sur</v>
      </c>
      <c r="F672" s="1" t="s">
        <v>6648</v>
      </c>
      <c r="G672" s="0" t="n">
        <v>300</v>
      </c>
      <c r="H672" s="0" t="str">
        <f aca="false">IF('con precio'!D671="Flete","FLE",IF('con precio'!D671="Normal","NOR",IF('con precio'!D671="RRPP","RRP",IF('con precio'!D671="FB Ads","FBA",IF('con precio'!D671="Google Ads","GOA",IF('con precio'!D671="Combo","COM",IF('con precio'!D671="Market Place","MKP", "OTR")))))))</f>
        <v>NOR</v>
      </c>
      <c r="I672" s="0" t="str">
        <f aca="false">LEFT('con precio'!M671,10)</f>
        <v>-17.893537</v>
      </c>
      <c r="J672" s="122" t="str">
        <f aca="false">RIGHT('con precio'!M671,10)</f>
        <v>-63.217997</v>
      </c>
      <c r="K672" s="0" t="s">
        <v>7429</v>
      </c>
      <c r="L672" s="175" t="n">
        <f aca="false">'con precio'!A671+'con precio'!K671</f>
        <v>44182.6173611111</v>
      </c>
      <c r="N672" s="174"/>
      <c r="O672" s="167"/>
    </row>
    <row r="673" customFormat="false" ht="13.8" hidden="false" customHeight="false" outlineLevel="0" collapsed="false">
      <c r="A673" s="0" t="n">
        <f aca="false">+A672+1</f>
        <v>672</v>
      </c>
      <c r="B673" s="0" t="str">
        <f aca="false">IF(LEN('con precio'!E672)=8,'con precio'!E672,IF(LEN('con precio'!E672)&gt;=17,LEFT('con precio'!E672,8),""))</f>
        <v/>
      </c>
      <c r="C673" s="122" t="str">
        <f aca="false">IF(LEN('con precio'!E672)&gt;=17,RIGHT('con precio'!E672,8),"")</f>
        <v/>
      </c>
      <c r="D673" s="0" t="str">
        <f aca="false">IF('con precio'!F672="","",'con precio'!F672)</f>
        <v/>
      </c>
      <c r="E673" s="0" t="str">
        <f aca="false">IF('con precio'!B672="","",'con precio'!B672)</f>
        <v>Integración del Norte</v>
      </c>
      <c r="F673" s="1" t="s">
        <v>6649</v>
      </c>
      <c r="G673" s="0" t="n">
        <v>450</v>
      </c>
      <c r="H673" s="0" t="str">
        <f aca="false">IF('con precio'!D672="Flete","FLE",IF('con precio'!D672="Normal","NOR",IF('con precio'!D672="RRPP","RRP",IF('con precio'!D672="FB Ads","FBA",IF('con precio'!D672="Google Ads","GOA",IF('con precio'!D672="Combo","COM",IF('con precio'!D672="Market Place","MKP", "OTR")))))))</f>
        <v>NOR</v>
      </c>
      <c r="I673" s="0" t="str">
        <f aca="false">LEFT('con precio'!M672,10)</f>
        <v>-17.597224</v>
      </c>
      <c r="J673" s="122" t="str">
        <f aca="false">RIGHT('con precio'!M672,10)</f>
        <v>-63.167933</v>
      </c>
      <c r="K673" s="0" t="s">
        <v>7429</v>
      </c>
      <c r="L673" s="175" t="n">
        <f aca="false">'con precio'!A672+'con precio'!K672</f>
        <v>44182.7097222222</v>
      </c>
      <c r="N673" s="174"/>
      <c r="O673" s="167"/>
    </row>
    <row r="674" customFormat="false" ht="13.8" hidden="false" customHeight="false" outlineLevel="0" collapsed="false">
      <c r="A674" s="0" t="n">
        <f aca="false">+A673+1</f>
        <v>673</v>
      </c>
      <c r="B674" s="0" t="str">
        <f aca="false">IF(LEN('con precio'!E673)=8,'con precio'!E673,IF(LEN('con precio'!E673)&gt;=17,LEFT('con precio'!E673,8),""))</f>
        <v/>
      </c>
      <c r="C674" s="122" t="str">
        <f aca="false">IF(LEN('con precio'!E673)&gt;=17,RIGHT('con precio'!E673,8),"")</f>
        <v/>
      </c>
      <c r="D674" s="0" t="str">
        <f aca="false">IF('con precio'!F673="","",'con precio'!F673)</f>
        <v/>
      </c>
      <c r="E674" s="0" t="str">
        <f aca="false">IF('con precio'!B673="","",'con precio'!B673)</f>
        <v>Charagua / Propiedad Palma Real</v>
      </c>
      <c r="F674" s="1" t="s">
        <v>6650</v>
      </c>
      <c r="G674" s="0" t="n">
        <v>2100</v>
      </c>
      <c r="H674" s="0" t="str">
        <f aca="false">IF('con precio'!D673="Flete","FLE",IF('con precio'!D673="Normal","NOR",IF('con precio'!D673="RRPP","RRP",IF('con precio'!D673="FB Ads","FBA",IF('con precio'!D673="Google Ads","GOA",IF('con precio'!D673="Combo","COM",IF('con precio'!D673="Market Place","MKP", "OTR")))))))</f>
        <v>NOR</v>
      </c>
      <c r="I674" s="0" t="str">
        <f aca="false">LEFT('con precio'!M673,10)</f>
        <v>-18.094011</v>
      </c>
      <c r="J674" s="122" t="str">
        <f aca="false">RIGHT('con precio'!M673,10)</f>
        <v>-62.633577</v>
      </c>
      <c r="K674" s="0" t="s">
        <v>7429</v>
      </c>
      <c r="L674" s="175" t="n">
        <f aca="false">'con precio'!A673+'con precio'!K673</f>
        <v>44183.5694444444</v>
      </c>
      <c r="N674" s="174"/>
      <c r="O674" s="167"/>
    </row>
    <row r="675" customFormat="false" ht="13.8" hidden="false" customHeight="false" outlineLevel="0" collapsed="false">
      <c r="A675" s="0" t="n">
        <f aca="false">+A674+1</f>
        <v>674</v>
      </c>
      <c r="B675" s="0" t="str">
        <f aca="false">IF(LEN('con precio'!E674)=8,'con precio'!E674,IF(LEN('con precio'!E674)&gt;=17,LEFT('con precio'!E674,8),""))</f>
        <v>77656355</v>
      </c>
      <c r="C675" s="122" t="str">
        <f aca="false">IF(LEN('con precio'!E674)&gt;=17,RIGHT('con precio'!E674,8),"")</f>
        <v/>
      </c>
      <c r="D675" s="0" t="str">
        <f aca="false">IF('con precio'!F674="","",'con precio'!F674)</f>
        <v>Negro Ortiz</v>
      </c>
      <c r="E675" s="0" t="str">
        <f aca="false">IF('con precio'!B674="","",'con precio'!B674)</f>
        <v>Negro Ortiz / Villa Bonita / Urubó /(Ubicación Real Depósito Dimercruz SRL.)</v>
      </c>
      <c r="F675" s="1" t="s">
        <v>6651</v>
      </c>
      <c r="G675" s="0" t="n">
        <v>450</v>
      </c>
      <c r="H675" s="0" t="str">
        <f aca="false">IF('con precio'!D674="Flete","FLE",IF('con precio'!D674="Normal","NOR",IF('con precio'!D674="RRPP","RRP",IF('con precio'!D674="FB Ads","FBA",IF('con precio'!D674="Google Ads","GOA",IF('con precio'!D674="Combo","COM",IF('con precio'!D674="Market Place","MKP", "OTR")))))))</f>
        <v>GOA</v>
      </c>
      <c r="I675" s="0" t="str">
        <f aca="false">LEFT('con precio'!M674,10)</f>
        <v>-17.755302</v>
      </c>
      <c r="J675" s="122" t="str">
        <f aca="false">RIGHT('con precio'!M674,10)</f>
        <v>-63.225826</v>
      </c>
      <c r="K675" s="0" t="s">
        <v>7429</v>
      </c>
      <c r="L675" s="175" t="n">
        <f aca="false">'con precio'!A674+'con precio'!K674</f>
        <v>44184.3986111111</v>
      </c>
      <c r="N675" s="174"/>
      <c r="O675" s="167"/>
    </row>
    <row r="676" customFormat="false" ht="13.8" hidden="false" customHeight="false" outlineLevel="0" collapsed="false">
      <c r="A676" s="0" t="n">
        <f aca="false">+A675+1</f>
        <v>675</v>
      </c>
      <c r="B676" s="0" t="str">
        <f aca="false">IF(LEN('con precio'!E675)=8,'con precio'!E675,IF(LEN('con precio'!E675)&gt;=17,LEFT('con precio'!E675,8),""))</f>
        <v>79804220</v>
      </c>
      <c r="C676" s="122" t="str">
        <f aca="false">IF(LEN('con precio'!E675)&gt;=17,RIGHT('con precio'!E675,8),"")</f>
        <v/>
      </c>
      <c r="D676" s="0" t="str">
        <f aca="false">IF('con precio'!F675="","",'con precio'!F675)</f>
        <v>Sra.  Erika. </v>
      </c>
      <c r="E676" s="0" t="str">
        <f aca="false">IF('con precio'!B675="","",'con precio'!B675)</f>
        <v>Sra.  Erika / Av. Arroyito / Casa de portones negros al lado de cada de 2 pisos.</v>
      </c>
      <c r="F676" s="1" t="s">
        <v>6652</v>
      </c>
      <c r="G676" s="0" t="n">
        <v>350</v>
      </c>
      <c r="H676" s="0" t="str">
        <f aca="false">IF('con precio'!D675="Flete","FLE",IF('con precio'!D675="Normal","NOR",IF('con precio'!D675="RRPP","RRP",IF('con precio'!D675="FB Ads","FBA",IF('con precio'!D675="Google Ads","GOA",IF('con precio'!D675="Combo","COM",IF('con precio'!D675="Market Place","MKP", "OTR")))))))</f>
        <v>GOA</v>
      </c>
      <c r="I676" s="0" t="str">
        <f aca="false">LEFT('con precio'!M675,10)</f>
        <v>-17.830971</v>
      </c>
      <c r="J676" s="122" t="str">
        <f aca="false">RIGHT('con precio'!M675,10)</f>
        <v>-63.085274</v>
      </c>
      <c r="K676" s="0" t="s">
        <v>7429</v>
      </c>
      <c r="L676" s="175" t="n">
        <f aca="false">'con precio'!A675+'con precio'!K675</f>
        <v>44184.6875</v>
      </c>
      <c r="N676" s="174"/>
      <c r="O676" s="167"/>
    </row>
    <row r="677" customFormat="false" ht="13.8" hidden="false" customHeight="false" outlineLevel="0" collapsed="false">
      <c r="A677" s="0" t="n">
        <f aca="false">+A676+1</f>
        <v>676</v>
      </c>
      <c r="B677" s="0" t="str">
        <f aca="false">IF(LEN('con precio'!E676)=8,'con precio'!E676,IF(LEN('con precio'!E676)&gt;=17,LEFT('con precio'!E676,8),""))</f>
        <v>69225807</v>
      </c>
      <c r="C677" s="122" t="str">
        <f aca="false">IF(LEN('con precio'!E676)&gt;=17,RIGHT('con precio'!E676,8),"")</f>
        <v/>
      </c>
      <c r="D677" s="0" t="str">
        <f aca="false">IF('con precio'!F676="","",'con precio'!F676)</f>
        <v>NN</v>
      </c>
      <c r="E677" s="0" t="str">
        <f aca="false">IF('con precio'!B676="","",'con precio'!B676)</f>
        <v>NN / El Dorado</v>
      </c>
      <c r="F677" s="1" t="s">
        <v>6653</v>
      </c>
      <c r="G677" s="0" t="n">
        <v>350</v>
      </c>
      <c r="H677" s="0" t="str">
        <f aca="false">IF('con precio'!D676="Flete","FLE",IF('con precio'!D676="Normal","NOR",IF('con precio'!D676="RRPP","RRP",IF('con precio'!D676="FB Ads","FBA",IF('con precio'!D676="Google Ads","GOA",IF('con precio'!D676="Combo","COM",IF('con precio'!D676="Market Place","MKP", "OTR")))))))</f>
        <v>GOA</v>
      </c>
      <c r="I677" s="0" t="str">
        <f aca="false">LEFT('con precio'!M676,10)</f>
        <v>-17.743795</v>
      </c>
      <c r="J677" s="122" t="str">
        <f aca="false">RIGHT('con precio'!M676,10)</f>
        <v>-63.097996</v>
      </c>
      <c r="K677" s="0" t="s">
        <v>7429</v>
      </c>
      <c r="L677" s="175" t="n">
        <f aca="false">'con precio'!A676+'con precio'!K676</f>
        <v>44184.7388888889</v>
      </c>
      <c r="N677" s="174"/>
      <c r="O677" s="167"/>
    </row>
    <row r="678" customFormat="false" ht="13.8" hidden="false" customHeight="false" outlineLevel="0" collapsed="false">
      <c r="A678" s="0" t="n">
        <f aca="false">+A677+1</f>
        <v>677</v>
      </c>
      <c r="B678" s="0" t="str">
        <f aca="false">IF(LEN('con precio'!E677)=8,'con precio'!E677,IF(LEN('con precio'!E677)&gt;=17,LEFT('con precio'!E677,8),""))</f>
        <v/>
      </c>
      <c r="C678" s="122" t="str">
        <f aca="false">IF(LEN('con precio'!E677)&gt;=17,RIGHT('con precio'!E677,8),"")</f>
        <v/>
      </c>
      <c r="D678" s="0" t="str">
        <f aca="false">IF('con precio'!F677="","",'con precio'!F677)</f>
        <v/>
      </c>
      <c r="E678" s="0" t="str">
        <f aca="false">IF('con precio'!B677="","",'con precio'!B677)</f>
        <v>Barrio El Palmar del Oratorio</v>
      </c>
      <c r="F678" s="1" t="s">
        <v>6100</v>
      </c>
      <c r="G678" s="0" t="n">
        <v>400</v>
      </c>
      <c r="H678" s="0" t="str">
        <f aca="false">IF('con precio'!D677="Flete","FLE",IF('con precio'!D677="Normal","NOR",IF('con precio'!D677="RRPP","RRP",IF('con precio'!D677="FB Ads","FBA",IF('con precio'!D677="Google Ads","GOA",IF('con precio'!D677="Combo","COM",IF('con precio'!D677="Market Place","MKP", "OTR")))))))</f>
        <v>NOR</v>
      </c>
      <c r="I678" s="0" t="str">
        <f aca="false">LEFT('con precio'!M677,10)</f>
        <v>-17.881169</v>
      </c>
      <c r="J678" s="122" t="str">
        <f aca="false">RIGHT('con precio'!M677,10)</f>
        <v>-63.144376</v>
      </c>
      <c r="K678" s="0" t="s">
        <v>7429</v>
      </c>
      <c r="L678" s="175" t="n">
        <f aca="false">'con precio'!A677+'con precio'!K677</f>
        <v>44184.6354166667</v>
      </c>
      <c r="N678" s="174"/>
      <c r="O678" s="167"/>
    </row>
    <row r="679" customFormat="false" ht="13.8" hidden="false" customHeight="false" outlineLevel="0" collapsed="false">
      <c r="A679" s="0" t="n">
        <f aca="false">+A678+1</f>
        <v>678</v>
      </c>
      <c r="B679" s="0" t="str">
        <f aca="false">IF(LEN('con precio'!E678)=8,'con precio'!E678,IF(LEN('con precio'!E678)&gt;=17,LEFT('con precio'!E678,8),""))</f>
        <v/>
      </c>
      <c r="C679" s="122" t="str">
        <f aca="false">IF(LEN('con precio'!E678)&gt;=17,RIGHT('con precio'!E678,8),"")</f>
        <v/>
      </c>
      <c r="D679" s="0" t="str">
        <f aca="false">IF('con precio'!F678="","",'con precio'!F678)</f>
        <v/>
      </c>
      <c r="E679" s="0" t="str">
        <f aca="false">IF('con precio'!B678="","",'con precio'!B678)</f>
        <v>Doble Vía La Guardia Km 9</v>
      </c>
      <c r="F679" s="1" t="s">
        <v>6511</v>
      </c>
      <c r="G679" s="0" t="n">
        <v>400</v>
      </c>
      <c r="H679" s="0" t="str">
        <f aca="false">IF('con precio'!D678="Flete","FLE",IF('con precio'!D678="Normal","NOR",IF('con precio'!D678="RRPP","RRP",IF('con precio'!D678="FB Ads","FBA",IF('con precio'!D678="Google Ads","GOA",IF('con precio'!D678="Combo","COM",IF('con precio'!D678="Market Place","MKP", "OTR")))))))</f>
        <v>NOR</v>
      </c>
      <c r="I679" s="0" t="str">
        <f aca="false">LEFT('con precio'!M678,10)</f>
        <v>-17.848848</v>
      </c>
      <c r="J679" s="122" t="str">
        <f aca="false">RIGHT('con precio'!M678,10)</f>
        <v>-63.248830</v>
      </c>
      <c r="K679" s="0" t="s">
        <v>7429</v>
      </c>
      <c r="L679" s="175" t="n">
        <f aca="false">'con precio'!A678+'con precio'!K678</f>
        <v>44185.6430555556</v>
      </c>
      <c r="N679" s="174"/>
      <c r="O679" s="167"/>
    </row>
    <row r="680" customFormat="false" ht="13.8" hidden="false" customHeight="false" outlineLevel="0" collapsed="false">
      <c r="A680" s="0" t="n">
        <f aca="false">+A679+1</f>
        <v>679</v>
      </c>
      <c r="B680" s="0" t="str">
        <f aca="false">IF(LEN('con precio'!E679)=8,'con precio'!E679,IF(LEN('con precio'!E679)&gt;=17,LEFT('con precio'!E679,8),""))</f>
        <v/>
      </c>
      <c r="C680" s="122" t="str">
        <f aca="false">IF(LEN('con precio'!E679)&gt;=17,RIGHT('con precio'!E679,8),"")</f>
        <v/>
      </c>
      <c r="D680" s="0" t="str">
        <f aca="false">IF('con precio'!F679="","",'con precio'!F679)</f>
        <v/>
      </c>
      <c r="E680" s="0" t="str">
        <f aca="false">IF('con precio'!B679="","",'con precio'!B679)</f>
        <v>Norte, 8vo. Anillo</v>
      </c>
      <c r="F680" s="1" t="s">
        <v>6654</v>
      </c>
      <c r="G680" s="0" t="n">
        <v>350</v>
      </c>
      <c r="H680" s="0" t="str">
        <f aca="false">IF('con precio'!D679="Flete","FLE",IF('con precio'!D679="Normal","NOR",IF('con precio'!D679="RRPP","RRP",IF('con precio'!D679="FB Ads","FBA",IF('con precio'!D679="Google Ads","GOA",IF('con precio'!D679="Combo","COM",IF('con precio'!D679="Market Place","MKP", "OTR")))))))</f>
        <v>NOR</v>
      </c>
      <c r="I680" s="0" t="str">
        <f aca="false">LEFT('con precio'!M679,10)</f>
        <v>-17.717531</v>
      </c>
      <c r="J680" s="122" t="str">
        <f aca="false">RIGHT('con precio'!M679,10)</f>
        <v>-63.147002</v>
      </c>
      <c r="K680" s="0" t="s">
        <v>7429</v>
      </c>
      <c r="L680" s="175" t="n">
        <f aca="false">'con precio'!A679+'con precio'!K679</f>
        <v>44185.7854166667</v>
      </c>
      <c r="N680" s="174"/>
      <c r="O680" s="167"/>
    </row>
    <row r="681" customFormat="false" ht="13.8" hidden="false" customHeight="false" outlineLevel="0" collapsed="false">
      <c r="A681" s="0" t="n">
        <f aca="false">+A680+1</f>
        <v>680</v>
      </c>
      <c r="B681" s="0" t="str">
        <f aca="false">IF(LEN('con precio'!E680)=8,'con precio'!E680,IF(LEN('con precio'!E680)&gt;=17,LEFT('con precio'!E680,8),""))</f>
        <v/>
      </c>
      <c r="C681" s="122" t="str">
        <f aca="false">IF(LEN('con precio'!E680)&gt;=17,RIGHT('con precio'!E680,8),"")</f>
        <v/>
      </c>
      <c r="D681" s="0" t="str">
        <f aca="false">IF('con precio'!F680="","",'con precio'!F680)</f>
        <v/>
      </c>
      <c r="E681" s="0" t="str">
        <f aca="false">IF('con precio'!B680="","",'con precio'!B680)</f>
        <v>Av. Virgen de Cotoca</v>
      </c>
      <c r="F681" s="1" t="s">
        <v>6655</v>
      </c>
      <c r="G681" s="0" t="n">
        <v>250</v>
      </c>
      <c r="H681" s="0" t="str">
        <f aca="false">IF('con precio'!D680="Flete","FLE",IF('con precio'!D680="Normal","NOR",IF('con precio'!D680="RRPP","RRP",IF('con precio'!D680="FB Ads","FBA",IF('con precio'!D680="Google Ads","GOA",IF('con precio'!D680="Combo","COM",IF('con precio'!D680="Market Place","MKP", "OTR")))))))</f>
        <v>FLE</v>
      </c>
      <c r="I681" s="0" t="str">
        <f aca="false">LEFT('con precio'!M680,10)</f>
        <v>-17.775402</v>
      </c>
      <c r="J681" s="122" t="str">
        <f aca="false">RIGHT('con precio'!M680,10)</f>
        <v>-63.127317</v>
      </c>
      <c r="K681" s="0" t="s">
        <v>7429</v>
      </c>
      <c r="L681" s="175" t="n">
        <f aca="false">'con precio'!A680+'con precio'!K680</f>
        <v>44186.68125</v>
      </c>
      <c r="N681" s="174"/>
      <c r="O681" s="167"/>
    </row>
    <row r="682" customFormat="false" ht="13.8" hidden="false" customHeight="false" outlineLevel="0" collapsed="false">
      <c r="A682" s="0" t="n">
        <f aca="false">+A681+1</f>
        <v>681</v>
      </c>
      <c r="B682" s="0" t="str">
        <f aca="false">IF(LEN('con precio'!E681)=8,'con precio'!E681,IF(LEN('con precio'!E681)&gt;=17,LEFT('con precio'!E681,8),""))</f>
        <v/>
      </c>
      <c r="C682" s="122" t="str">
        <f aca="false">IF(LEN('con precio'!E681)&gt;=17,RIGHT('con precio'!E681,8),"")</f>
        <v/>
      </c>
      <c r="D682" s="0" t="str">
        <f aca="false">IF('con precio'!F681="","",'con precio'!F681)</f>
        <v/>
      </c>
      <c r="E682" s="0" t="str">
        <f aca="false">IF('con precio'!B681="","",'con precio'!B681)</f>
        <v>Urbanización Plaza Mayor (Canaan) / Av. Mapaizo</v>
      </c>
      <c r="F682" s="1" t="s">
        <v>6142</v>
      </c>
      <c r="G682" s="0" t="n">
        <v>300</v>
      </c>
      <c r="H682" s="0" t="str">
        <f aca="false">IF('con precio'!D681="Flete","FLE",IF('con precio'!D681="Normal","NOR",IF('con precio'!D681="RRPP","RRP",IF('con precio'!D681="FB Ads","FBA",IF('con precio'!D681="Google Ads","GOA",IF('con precio'!D681="Combo","COM",IF('con precio'!D681="Market Place","MKP", "OTR")))))))</f>
        <v>NOR</v>
      </c>
      <c r="I682" s="0" t="str">
        <f aca="false">LEFT('con precio'!M681,10)</f>
        <v>-17.862861</v>
      </c>
      <c r="J682" s="122" t="str">
        <f aca="false">RIGHT('con precio'!M681,10)</f>
        <v>-63.248750</v>
      </c>
      <c r="K682" s="0" t="s">
        <v>7429</v>
      </c>
      <c r="L682" s="175" t="n">
        <f aca="false">'con precio'!A681+'con precio'!K681</f>
        <v>44186.3645833333</v>
      </c>
      <c r="N682" s="174"/>
      <c r="O682" s="167"/>
    </row>
    <row r="683" customFormat="false" ht="13.8" hidden="false" customHeight="false" outlineLevel="0" collapsed="false">
      <c r="A683" s="0" t="n">
        <f aca="false">+A682+1</f>
        <v>682</v>
      </c>
      <c r="B683" s="0" t="str">
        <f aca="false">IF(LEN('con precio'!E682)=8,'con precio'!E682,IF(LEN('con precio'!E682)&gt;=17,LEFT('con precio'!E682,8),""))</f>
        <v/>
      </c>
      <c r="C683" s="122" t="str">
        <f aca="false">IF(LEN('con precio'!E682)&gt;=17,RIGHT('con precio'!E682,8),"")</f>
        <v/>
      </c>
      <c r="D683" s="0" t="str">
        <f aca="false">IF('con precio'!F682="","",'con precio'!F682)</f>
        <v/>
      </c>
      <c r="E683" s="0" t="str">
        <f aca="false">IF('con precio'!B682="","",'con precio'!B682)</f>
        <v>Urbanización Inteligente</v>
      </c>
      <c r="F683" s="1" t="s">
        <v>6656</v>
      </c>
      <c r="G683" s="0" t="n">
        <v>300</v>
      </c>
      <c r="H683" s="0" t="str">
        <f aca="false">IF('con precio'!D682="Flete","FLE",IF('con precio'!D682="Normal","NOR",IF('con precio'!D682="RRPP","RRP",IF('con precio'!D682="FB Ads","FBA",IF('con precio'!D682="Google Ads","GOA",IF('con precio'!D682="Combo","COM",IF('con precio'!D682="Market Place","MKP", "OTR")))))))</f>
        <v>NOR</v>
      </c>
      <c r="I683" s="0" t="str">
        <f aca="false">LEFT('con precio'!M682,10)</f>
        <v>-17.832797</v>
      </c>
      <c r="J683" s="122" t="str">
        <f aca="false">RIGHT('con precio'!M682,10)</f>
        <v>-63.261188</v>
      </c>
      <c r="K683" s="0" t="s">
        <v>7429</v>
      </c>
      <c r="L683" s="175" t="n">
        <f aca="false">'con precio'!A682+'con precio'!K682</f>
        <v>44186.3979166667</v>
      </c>
      <c r="N683" s="174"/>
      <c r="O683" s="167"/>
    </row>
    <row r="684" customFormat="false" ht="13.8" hidden="false" customHeight="false" outlineLevel="0" collapsed="false">
      <c r="A684" s="0" t="n">
        <f aca="false">+A683+1</f>
        <v>683</v>
      </c>
      <c r="B684" s="0" t="str">
        <f aca="false">IF(LEN('con precio'!E683)=8,'con precio'!E683,IF(LEN('con precio'!E683)&gt;=17,LEFT('con precio'!E683,8),""))</f>
        <v/>
      </c>
      <c r="C684" s="122" t="str">
        <f aca="false">IF(LEN('con precio'!E683)&gt;=17,RIGHT('con precio'!E683,8),"")</f>
        <v/>
      </c>
      <c r="D684" s="0" t="str">
        <f aca="false">IF('con precio'!F683="","",'con precio'!F683)</f>
        <v/>
      </c>
      <c r="E684" s="0" t="str">
        <f aca="false">IF('con precio'!B683="","",'con precio'!B683)</f>
        <v>Avenida Moscú</v>
      </c>
      <c r="F684" s="1" t="s">
        <v>6657</v>
      </c>
      <c r="G684" s="0" t="n">
        <v>400</v>
      </c>
      <c r="H684" s="0" t="str">
        <f aca="false">IF('con precio'!D683="Flete","FLE",IF('con precio'!D683="Normal","NOR",IF('con precio'!D683="RRPP","RRP",IF('con precio'!D683="FB Ads","FBA",IF('con precio'!D683="Google Ads","GOA",IF('con precio'!D683="Combo","COM",IF('con precio'!D683="Market Place","MKP", "OTR")))))))</f>
        <v>NOR</v>
      </c>
      <c r="I684" s="0" t="str">
        <f aca="false">LEFT('con precio'!M683,10)</f>
        <v>-17.844740</v>
      </c>
      <c r="J684" s="122" t="str">
        <f aca="false">RIGHT('con precio'!M683,10)</f>
        <v>-63.214669</v>
      </c>
      <c r="K684" s="0" t="s">
        <v>7429</v>
      </c>
      <c r="L684" s="175" t="n">
        <f aca="false">'con precio'!A683+'con precio'!K683</f>
        <v>44186.4361111111</v>
      </c>
      <c r="N684" s="174"/>
      <c r="O684" s="167"/>
    </row>
    <row r="685" customFormat="false" ht="13.8" hidden="false" customHeight="false" outlineLevel="0" collapsed="false">
      <c r="A685" s="0" t="n">
        <f aca="false">+A684+1</f>
        <v>684</v>
      </c>
      <c r="B685" s="0" t="str">
        <f aca="false">IF(LEN('con precio'!E684)=8,'con precio'!E684,IF(LEN('con precio'!E684)&gt;=17,LEFT('con precio'!E684,8),""))</f>
        <v/>
      </c>
      <c r="C685" s="122" t="str">
        <f aca="false">IF(LEN('con precio'!E684)&gt;=17,RIGHT('con precio'!E684,8),"")</f>
        <v/>
      </c>
      <c r="D685" s="0" t="str">
        <f aca="false">IF('con precio'!F684="","",'con precio'!F684)</f>
        <v/>
      </c>
      <c r="E685" s="0" t="str">
        <f aca="false">IF('con precio'!B684="","",'con precio'!B684)</f>
        <v>Paititì Norte</v>
      </c>
      <c r="F685" s="1" t="s">
        <v>6658</v>
      </c>
      <c r="G685" s="0" t="n">
        <v>300</v>
      </c>
      <c r="H685" s="0" t="str">
        <f aca="false">IF('con precio'!D684="Flete","FLE",IF('con precio'!D684="Normal","NOR",IF('con precio'!D684="RRPP","RRP",IF('con precio'!D684="FB Ads","FBA",IF('con precio'!D684="Google Ads","GOA",IF('con precio'!D684="Combo","COM",IF('con precio'!D684="Market Place","MKP", "OTR")))))))</f>
        <v>NOR</v>
      </c>
      <c r="I685" s="0" t="str">
        <f aca="false">LEFT('con precio'!M684,10)</f>
        <v>-17.830706</v>
      </c>
      <c r="J685" s="122" t="str">
        <f aca="false">RIGHT('con precio'!M684,10)</f>
        <v>-63.105197</v>
      </c>
      <c r="K685" s="0" t="s">
        <v>7429</v>
      </c>
      <c r="L685" s="175" t="n">
        <f aca="false">'con precio'!A684+'con precio'!K684</f>
        <v>44186.5298611111</v>
      </c>
      <c r="N685" s="174"/>
      <c r="O685" s="167"/>
    </row>
    <row r="686" customFormat="false" ht="13.8" hidden="false" customHeight="false" outlineLevel="0" collapsed="false">
      <c r="A686" s="0" t="n">
        <f aca="false">+A685+1</f>
        <v>685</v>
      </c>
      <c r="B686" s="0" t="str">
        <f aca="false">IF(LEN('con precio'!E685)=8,'con precio'!E685,IF(LEN('con precio'!E685)&gt;=17,LEFT('con precio'!E685,8),""))</f>
        <v/>
      </c>
      <c r="C686" s="122" t="str">
        <f aca="false">IF(LEN('con precio'!E685)&gt;=17,RIGHT('con precio'!E685,8),"")</f>
        <v/>
      </c>
      <c r="D686" s="0" t="str">
        <f aca="false">IF('con precio'!F685="","",'con precio'!F685)</f>
        <v/>
      </c>
      <c r="E686" s="0" t="str">
        <f aca="false">IF('con precio'!B685="","",'con precio'!B685)</f>
        <v>Guapurú 2</v>
      </c>
      <c r="F686" s="1" t="s">
        <v>6311</v>
      </c>
      <c r="G686" s="0" t="n">
        <v>300</v>
      </c>
      <c r="H686" s="0" t="str">
        <f aca="false">IF('con precio'!D685="Flete","FLE",IF('con precio'!D685="Normal","NOR",IF('con precio'!D685="RRPP","RRP",IF('con precio'!D685="FB Ads","FBA",IF('con precio'!D685="Google Ads","GOA",IF('con precio'!D685="Combo","COM",IF('con precio'!D685="Market Place","MKP", "OTR")))))))</f>
        <v>NOR</v>
      </c>
      <c r="I686" s="0" t="str">
        <f aca="false">LEFT('con precio'!M685,10)</f>
        <v>-17.807444</v>
      </c>
      <c r="J686" s="122" t="str">
        <f aca="false">RIGHT('con precio'!M685,10)</f>
        <v>-63.104135</v>
      </c>
      <c r="K686" s="0" t="s">
        <v>7429</v>
      </c>
      <c r="L686" s="175" t="n">
        <f aca="false">'con precio'!A685+'con precio'!K685</f>
        <v>44186.6368055556</v>
      </c>
      <c r="N686" s="174"/>
      <c r="O686" s="167"/>
    </row>
    <row r="687" customFormat="false" ht="13.8" hidden="false" customHeight="false" outlineLevel="0" collapsed="false">
      <c r="A687" s="0" t="n">
        <f aca="false">+A686+1</f>
        <v>686</v>
      </c>
      <c r="B687" s="0" t="str">
        <f aca="false">IF(LEN('con precio'!E686)=8,'con precio'!E686,IF(LEN('con precio'!E686)&gt;=17,LEFT('con precio'!E686,8),""))</f>
        <v/>
      </c>
      <c r="C687" s="122" t="str">
        <f aca="false">IF(LEN('con precio'!E686)&gt;=17,RIGHT('con precio'!E686,8),"")</f>
        <v/>
      </c>
      <c r="D687" s="0" t="str">
        <f aca="false">IF('con precio'!F686="","",'con precio'!F686)</f>
        <v/>
      </c>
      <c r="E687" s="0" t="str">
        <f aca="false">IF('con precio'!B686="","",'con precio'!B686)</f>
        <v>Cambódromo Baños</v>
      </c>
      <c r="F687" s="1" t="s">
        <v>6659</v>
      </c>
      <c r="G687" s="0" t="n">
        <v>300</v>
      </c>
      <c r="H687" s="0" t="str">
        <f aca="false">IF('con precio'!D686="Flete","FLE",IF('con precio'!D686="Normal","NOR",IF('con precio'!D686="RRPP","RRP",IF('con precio'!D686="FB Ads","FBA",IF('con precio'!D686="Google Ads","GOA",IF('con precio'!D686="Combo","COM",IF('con precio'!D686="Market Place","MKP", "OTR")))))))</f>
        <v>NOR</v>
      </c>
      <c r="I687" s="0" t="str">
        <f aca="false">LEFT('con precio'!M686,10)</f>
        <v>-17.740802</v>
      </c>
      <c r="J687" s="122" t="str">
        <f aca="false">RIGHT('con precio'!M686,10)</f>
        <v>-63.144928</v>
      </c>
      <c r="K687" s="0" t="s">
        <v>7429</v>
      </c>
      <c r="L687" s="175" t="n">
        <f aca="false">'con precio'!A686+'con precio'!K686</f>
        <v>44187.3729166667</v>
      </c>
      <c r="N687" s="174"/>
      <c r="O687" s="167"/>
    </row>
    <row r="688" customFormat="false" ht="13.8" hidden="false" customHeight="false" outlineLevel="0" collapsed="false">
      <c r="A688" s="0" t="n">
        <f aca="false">+A687+1</f>
        <v>687</v>
      </c>
      <c r="B688" s="0" t="str">
        <f aca="false">IF(LEN('con precio'!E687)=8,'con precio'!E687,IF(LEN('con precio'!E687)&gt;=17,LEFT('con precio'!E687,8),""))</f>
        <v/>
      </c>
      <c r="C688" s="122" t="str">
        <f aca="false">IF(LEN('con precio'!E687)&gt;=17,RIGHT('con precio'!E687,8),"")</f>
        <v/>
      </c>
      <c r="D688" s="0" t="str">
        <f aca="false">IF('con precio'!F687="","",'con precio'!F687)</f>
        <v/>
      </c>
      <c r="E688" s="0" t="str">
        <f aca="false">IF('con precio'!B687="","",'con precio'!B687)</f>
        <v>Radial 10</v>
      </c>
      <c r="F688" s="1" t="s">
        <v>6660</v>
      </c>
      <c r="G688" s="0" t="n">
        <v>300</v>
      </c>
      <c r="H688" s="0" t="str">
        <f aca="false">IF('con precio'!D687="Flete","FLE",IF('con precio'!D687="Normal","NOR",IF('con precio'!D687="RRPP","RRP",IF('con precio'!D687="FB Ads","FBA",IF('con precio'!D687="Google Ads","GOA",IF('con precio'!D687="Combo","COM",IF('con precio'!D687="Market Place","MKP", "OTR")))))))</f>
        <v>NOR</v>
      </c>
      <c r="I688" s="0" t="str">
        <f aca="false">LEFT('con precio'!M687,10)</f>
        <v>-17.812030</v>
      </c>
      <c r="J688" s="122" t="str">
        <f aca="false">RIGHT('con precio'!M687,10)</f>
        <v>-63.140928</v>
      </c>
      <c r="K688" s="0" t="s">
        <v>7429</v>
      </c>
      <c r="L688" s="175" t="n">
        <f aca="false">'con precio'!A687+'con precio'!K687</f>
        <v>44187.4333333333</v>
      </c>
      <c r="N688" s="174"/>
      <c r="O688" s="167"/>
    </row>
    <row r="689" customFormat="false" ht="13.8" hidden="false" customHeight="false" outlineLevel="0" collapsed="false">
      <c r="A689" s="0" t="n">
        <f aca="false">+A688+1</f>
        <v>688</v>
      </c>
      <c r="B689" s="0" t="str">
        <f aca="false">IF(LEN('con precio'!E688)=8,'con precio'!E688,IF(LEN('con precio'!E688)&gt;=17,LEFT('con precio'!E688,8),""))</f>
        <v/>
      </c>
      <c r="C689" s="122" t="str">
        <f aca="false">IF(LEN('con precio'!E688)&gt;=17,RIGHT('con precio'!E688,8),"")</f>
        <v/>
      </c>
      <c r="D689" s="0" t="str">
        <f aca="false">IF('con precio'!F688="","",'con precio'!F688)</f>
        <v/>
      </c>
      <c r="E689" s="0" t="str">
        <f aca="false">IF('con precio'!B688="","",'con precio'!B688)</f>
        <v>El Condado / Av. Canal Guapilo</v>
      </c>
      <c r="F689" s="1" t="s">
        <v>6661</v>
      </c>
      <c r="G689" s="0" t="n">
        <v>300</v>
      </c>
      <c r="H689" s="0" t="str">
        <f aca="false">IF('con precio'!D688="Flete","FLE",IF('con precio'!D688="Normal","NOR",IF('con precio'!D688="RRPP","RRP",IF('con precio'!D688="FB Ads","FBA",IF('con precio'!D688="Google Ads","GOA",IF('con precio'!D688="Combo","COM",IF('con precio'!D688="Market Place","MKP", "OTR")))))))</f>
        <v>NOR</v>
      </c>
      <c r="I689" s="0" t="str">
        <f aca="false">LEFT('con precio'!M688,10)</f>
        <v>-17.778408</v>
      </c>
      <c r="J689" s="122" t="str">
        <f aca="false">RIGHT('con precio'!M688,10)</f>
        <v>-63.114062</v>
      </c>
      <c r="K689" s="0" t="s">
        <v>7429</v>
      </c>
      <c r="L689" s="175" t="n">
        <f aca="false">'con precio'!A688+'con precio'!K688</f>
        <v>44187.5569444444</v>
      </c>
      <c r="N689" s="174"/>
      <c r="O689" s="167"/>
    </row>
    <row r="690" customFormat="false" ht="13.8" hidden="false" customHeight="false" outlineLevel="0" collapsed="false">
      <c r="A690" s="0" t="n">
        <f aca="false">+A689+1</f>
        <v>689</v>
      </c>
      <c r="B690" s="0" t="str">
        <f aca="false">IF(LEN('con precio'!E689)=8,'con precio'!E689,IF(LEN('con precio'!E689)&gt;=17,LEFT('con precio'!E689,8),""))</f>
        <v/>
      </c>
      <c r="C690" s="122" t="str">
        <f aca="false">IF(LEN('con precio'!E689)&gt;=17,RIGHT('con precio'!E689,8),"")</f>
        <v/>
      </c>
      <c r="D690" s="0" t="str">
        <f aca="false">IF('con precio'!F689="","",'con precio'!F689)</f>
        <v/>
      </c>
      <c r="E690" s="0" t="str">
        <f aca="false">IF('con precio'!B689="","",'con precio'!B689)</f>
        <v>Condominio Valle de Cartago / Av. G77</v>
      </c>
      <c r="F690" s="1" t="s">
        <v>6662</v>
      </c>
      <c r="G690" s="0" t="n">
        <v>250</v>
      </c>
      <c r="H690" s="0" t="str">
        <f aca="false">IF('con precio'!D689="Flete","FLE",IF('con precio'!D689="Normal","NOR",IF('con precio'!D689="RRPP","RRP",IF('con precio'!D689="FB Ads","FBA",IF('con precio'!D689="Google Ads","GOA",IF('con precio'!D689="Combo","COM",IF('con precio'!D689="Market Place","MKP", "OTR")))))))</f>
        <v>NOR</v>
      </c>
      <c r="I690" s="0" t="str">
        <f aca="false">LEFT('con precio'!M689,10)</f>
        <v>-17.700706</v>
      </c>
      <c r="J690" s="122" t="str">
        <f aca="false">RIGHT('con precio'!M689,10)</f>
        <v>-63.128925</v>
      </c>
      <c r="K690" s="0" t="s">
        <v>7429</v>
      </c>
      <c r="L690" s="175" t="n">
        <f aca="false">'con precio'!A689+'con precio'!K689</f>
        <v>44187.5979166667</v>
      </c>
      <c r="N690" s="174"/>
      <c r="O690" s="167"/>
    </row>
    <row r="691" customFormat="false" ht="13.8" hidden="false" customHeight="false" outlineLevel="0" collapsed="false">
      <c r="A691" s="0" t="n">
        <f aca="false">+A690+1</f>
        <v>690</v>
      </c>
      <c r="B691" s="0" t="str">
        <f aca="false">IF(LEN('con precio'!E690)=8,'con precio'!E690,IF(LEN('con precio'!E690)&gt;=17,LEFT('con precio'!E690,8),""))</f>
        <v/>
      </c>
      <c r="C691" s="122" t="str">
        <f aca="false">IF(LEN('con precio'!E690)&gt;=17,RIGHT('con precio'!E690,8),"")</f>
        <v/>
      </c>
      <c r="D691" s="0" t="str">
        <f aca="false">IF('con precio'!F690="","",'con precio'!F690)</f>
        <v/>
      </c>
      <c r="E691" s="0" t="str">
        <f aca="false">IF('con precio'!B690="","",'con precio'!B690)</f>
        <v>Jardín Latino</v>
      </c>
      <c r="F691" s="1" t="s">
        <v>6663</v>
      </c>
      <c r="G691" s="0" t="n">
        <v>300</v>
      </c>
      <c r="H691" s="0" t="str">
        <f aca="false">IF('con precio'!D690="Flete","FLE",IF('con precio'!D690="Normal","NOR",IF('con precio'!D690="RRPP","RRP",IF('con precio'!D690="FB Ads","FBA",IF('con precio'!D690="Google Ads","GOA",IF('con precio'!D690="Combo","COM",IF('con precio'!D690="Market Place","MKP", "OTR")))))))</f>
        <v>NOR</v>
      </c>
      <c r="I691" s="0" t="str">
        <f aca="false">LEFT('con precio'!M690,10)</f>
        <v>-17.813785</v>
      </c>
      <c r="J691" s="122" t="str">
        <f aca="false">RIGHT('con precio'!M690,10)</f>
        <v>-63.226405</v>
      </c>
      <c r="K691" s="0" t="s">
        <v>7429</v>
      </c>
      <c r="L691" s="175" t="n">
        <f aca="false">'con precio'!A690+'con precio'!K690</f>
        <v>44188.4326388889</v>
      </c>
      <c r="N691" s="174"/>
      <c r="O691" s="167"/>
    </row>
    <row r="692" customFormat="false" ht="13.8" hidden="false" customHeight="false" outlineLevel="0" collapsed="false">
      <c r="A692" s="0" t="n">
        <f aca="false">+A691+1</f>
        <v>691</v>
      </c>
      <c r="B692" s="0" t="str">
        <f aca="false">IF(LEN('con precio'!E691)=8,'con precio'!E691,IF(LEN('con precio'!E691)&gt;=17,LEFT('con precio'!E691,8),""))</f>
        <v/>
      </c>
      <c r="C692" s="122" t="str">
        <f aca="false">IF(LEN('con precio'!E691)&gt;=17,RIGHT('con precio'!E691,8),"")</f>
        <v/>
      </c>
      <c r="D692" s="0" t="str">
        <f aca="false">IF('con precio'!F691="","",'con precio'!F691)</f>
        <v/>
      </c>
      <c r="E692" s="0" t="str">
        <f aca="false">IF('con precio'!B691="","",'con precio'!B691)</f>
        <v>Avenida Moscú</v>
      </c>
      <c r="F692" s="1" t="s">
        <v>6664</v>
      </c>
      <c r="G692" s="0" t="n">
        <v>350</v>
      </c>
      <c r="H692" s="0" t="str">
        <f aca="false">IF('con precio'!D691="Flete","FLE",IF('con precio'!D691="Normal","NOR",IF('con precio'!D691="RRPP","RRP",IF('con precio'!D691="FB Ads","FBA",IF('con precio'!D691="Google Ads","GOA",IF('con precio'!D691="Combo","COM",IF('con precio'!D691="Market Place","MKP", "OTR")))))))</f>
        <v>NOR</v>
      </c>
      <c r="I692" s="0" t="str">
        <f aca="false">LEFT('con precio'!M691,10)</f>
        <v>-17.837982</v>
      </c>
      <c r="J692" s="122" t="str">
        <f aca="false">RIGHT('con precio'!M691,10)</f>
        <v>-63.211645</v>
      </c>
      <c r="K692" s="0" t="s">
        <v>7429</v>
      </c>
      <c r="L692" s="175" t="n">
        <f aca="false">'con precio'!A691+'con precio'!K691</f>
        <v>44188.5541666667</v>
      </c>
      <c r="N692" s="174"/>
      <c r="O692" s="167"/>
    </row>
    <row r="693" customFormat="false" ht="13.8" hidden="false" customHeight="false" outlineLevel="0" collapsed="false">
      <c r="A693" s="0" t="n">
        <f aca="false">+A692+1</f>
        <v>692</v>
      </c>
      <c r="B693" s="0" t="str">
        <f aca="false">IF(LEN('con precio'!E692)=8,'con precio'!E692,IF(LEN('con precio'!E692)&gt;=17,LEFT('con precio'!E692,8),""))</f>
        <v/>
      </c>
      <c r="C693" s="122" t="str">
        <f aca="false">IF(LEN('con precio'!E692)&gt;=17,RIGHT('con precio'!E692,8),"")</f>
        <v/>
      </c>
      <c r="D693" s="0" t="str">
        <f aca="false">IF('con precio'!F692="","",'con precio'!F692)</f>
        <v/>
      </c>
      <c r="E693" s="0" t="str">
        <f aca="false">IF('con precio'!B692="","",'con precio'!B692)</f>
        <v>Villa El Jipa / Warnes</v>
      </c>
      <c r="F693" s="1" t="s">
        <v>6665</v>
      </c>
      <c r="G693" s="0" t="n">
        <v>400</v>
      </c>
      <c r="H693" s="0" t="str">
        <f aca="false">IF('con precio'!D692="Flete","FLE",IF('con precio'!D692="Normal","NOR",IF('con precio'!D692="RRPP","RRP",IF('con precio'!D692="FB Ads","FBA",IF('con precio'!D692="Google Ads","GOA",IF('con precio'!D692="Combo","COM",IF('con precio'!D692="Market Place","MKP", "OTR")))))))</f>
        <v>NOR</v>
      </c>
      <c r="I693" s="0" t="str">
        <f aca="false">LEFT('con precio'!M692,10)</f>
        <v>-17.507267</v>
      </c>
      <c r="J693" s="122" t="str">
        <f aca="false">RIGHT('con precio'!M692,10)</f>
        <v>-63.140446</v>
      </c>
      <c r="K693" s="0" t="s">
        <v>7429</v>
      </c>
      <c r="L693" s="175" t="n">
        <f aca="false">'con precio'!A692+'con precio'!K692</f>
        <v>44188.6333333333</v>
      </c>
      <c r="N693" s="174"/>
      <c r="O693" s="167"/>
    </row>
    <row r="694" customFormat="false" ht="13.8" hidden="false" customHeight="false" outlineLevel="0" collapsed="false">
      <c r="A694" s="0" t="n">
        <f aca="false">+A693+1</f>
        <v>693</v>
      </c>
      <c r="B694" s="0" t="str">
        <f aca="false">IF(LEN('con precio'!E693)=8,'con precio'!E693,IF(LEN('con precio'!E693)&gt;=17,LEFT('con precio'!E693,8),""))</f>
        <v/>
      </c>
      <c r="C694" s="122" t="str">
        <f aca="false">IF(LEN('con precio'!E693)&gt;=17,RIGHT('con precio'!E693,8),"")</f>
        <v/>
      </c>
      <c r="D694" s="0" t="str">
        <f aca="false">IF('con precio'!F693="","",'con precio'!F693)</f>
        <v>Urb. Inteligente</v>
      </c>
      <c r="E694" s="0" t="str">
        <f aca="false">IF('con precio'!B693="","",'con precio'!B693)</f>
        <v>Urb. Inteligente</v>
      </c>
      <c r="F694" s="1" t="s">
        <v>6208</v>
      </c>
      <c r="G694" s="0" t="n">
        <v>300</v>
      </c>
      <c r="H694" s="0" t="str">
        <f aca="false">IF('con precio'!D693="Flete","FLE",IF('con precio'!D693="Normal","NOR",IF('con precio'!D693="RRPP","RRP",IF('con precio'!D693="FB Ads","FBA",IF('con precio'!D693="Google Ads","GOA",IF('con precio'!D693="Combo","COM",IF('con precio'!D693="Market Place","MKP", "OTR")))))))</f>
        <v>COM</v>
      </c>
      <c r="I694" s="0" t="str">
        <f aca="false">LEFT('con precio'!M693,10)</f>
        <v>-17.837371</v>
      </c>
      <c r="J694" s="122" t="str">
        <f aca="false">RIGHT('con precio'!M693,10)</f>
        <v>-63.262905</v>
      </c>
      <c r="K694" s="0" t="s">
        <v>7429</v>
      </c>
      <c r="L694" s="175" t="n">
        <f aca="false">'con precio'!A693+'con precio'!K693</f>
        <v>44189.6201388889</v>
      </c>
      <c r="N694" s="174"/>
      <c r="O694" s="167"/>
    </row>
    <row r="695" customFormat="false" ht="13.8" hidden="false" customHeight="false" outlineLevel="0" collapsed="false">
      <c r="A695" s="0" t="n">
        <f aca="false">+A694+1</f>
        <v>694</v>
      </c>
      <c r="B695" s="0" t="str">
        <f aca="false">IF(LEN('con precio'!E694)=8,'con precio'!E694,IF(LEN('con precio'!E694)&gt;=17,LEFT('con precio'!E694,8),""))</f>
        <v/>
      </c>
      <c r="C695" s="122" t="str">
        <f aca="false">IF(LEN('con precio'!E694)&gt;=17,RIGHT('con precio'!E694,8),"")</f>
        <v/>
      </c>
      <c r="D695" s="0" t="str">
        <f aca="false">IF('con precio'!F694="","",'con precio'!F694)</f>
        <v>Urb. Inteligente</v>
      </c>
      <c r="E695" s="0" t="str">
        <f aca="false">IF('con precio'!B694="","",'con precio'!B694)</f>
        <v>Urb. Inteligente</v>
      </c>
      <c r="F695" s="1" t="s">
        <v>6208</v>
      </c>
      <c r="G695" s="0" t="n">
        <v>250</v>
      </c>
      <c r="H695" s="0" t="str">
        <f aca="false">IF('con precio'!D694="Flete","FLE",IF('con precio'!D694="Normal","NOR",IF('con precio'!D694="RRPP","RRP",IF('con precio'!D694="FB Ads","FBA",IF('con precio'!D694="Google Ads","GOA",IF('con precio'!D694="Combo","COM",IF('con precio'!D694="Market Place","MKP", "OTR")))))))</f>
        <v>COM</v>
      </c>
      <c r="I695" s="0" t="str">
        <f aca="false">LEFT('con precio'!M694,10)</f>
        <v>-17.835737</v>
      </c>
      <c r="J695" s="122" t="str">
        <f aca="false">RIGHT('con precio'!M694,10)</f>
        <v>-63.263285</v>
      </c>
      <c r="K695" s="0" t="s">
        <v>7429</v>
      </c>
      <c r="L695" s="175" t="n">
        <f aca="false">'con precio'!A694+'con precio'!K694</f>
        <v>44189.6486111111</v>
      </c>
      <c r="N695" s="174"/>
      <c r="O695" s="167"/>
    </row>
    <row r="696" customFormat="false" ht="13.8" hidden="false" customHeight="false" outlineLevel="0" collapsed="false">
      <c r="A696" s="0" t="n">
        <f aca="false">+A695+1</f>
        <v>695</v>
      </c>
      <c r="B696" s="0" t="str">
        <f aca="false">IF(LEN('con precio'!E695)=8,'con precio'!E695,IF(LEN('con precio'!E695)&gt;=17,LEFT('con precio'!E695,8),""))</f>
        <v>73121725</v>
      </c>
      <c r="C696" s="122" t="str">
        <f aca="false">IF(LEN('con precio'!E695)&gt;=17,RIGHT('con precio'!E695,8),"")</f>
        <v/>
      </c>
      <c r="D696" s="0" t="str">
        <f aca="false">IF('con precio'!F695="","",'con precio'!F695)</f>
        <v>Braulio</v>
      </c>
      <c r="E696" s="0" t="str">
        <f aca="false">IF('con precio'!B695="","",'con precio'!B695)</f>
        <v>Braulio / Warnes. Hecho con el Hyno</v>
      </c>
      <c r="F696" s="1" t="s">
        <v>6666</v>
      </c>
      <c r="G696" s="0" t="n">
        <v>550</v>
      </c>
      <c r="H696" s="0" t="str">
        <f aca="false">IF('con precio'!D695="Flete","FLE",IF('con precio'!D695="Normal","NOR",IF('con precio'!D695="RRPP","RRP",IF('con precio'!D695="FB Ads","FBA",IF('con precio'!D695="Google Ads","GOA",IF('con precio'!D695="Combo","COM",IF('con precio'!D695="Market Place","MKP", "OTR")))))))</f>
        <v>GOA</v>
      </c>
      <c r="I696" s="0" t="str">
        <f aca="false">LEFT('con precio'!M695,10)</f>
        <v>-17.514116</v>
      </c>
      <c r="J696" s="122" t="str">
        <f aca="false">RIGHT('con precio'!M695,10)</f>
        <v>-63.159721</v>
      </c>
      <c r="K696" s="0" t="s">
        <v>7429</v>
      </c>
      <c r="L696" s="175" t="n">
        <f aca="false">'con precio'!A695+'con precio'!K695</f>
        <v>44190.4875</v>
      </c>
      <c r="N696" s="174"/>
      <c r="O696" s="167"/>
    </row>
    <row r="697" customFormat="false" ht="13.8" hidden="false" customHeight="false" outlineLevel="0" collapsed="false">
      <c r="A697" s="0" t="n">
        <f aca="false">+A696+1</f>
        <v>696</v>
      </c>
      <c r="B697" s="0" t="str">
        <f aca="false">IF(LEN('con precio'!E696)=8,'con precio'!E696,IF(LEN('con precio'!E696)&gt;=17,LEFT('con precio'!E696,8),""))</f>
        <v/>
      </c>
      <c r="C697" s="122" t="str">
        <f aca="false">IF(LEN('con precio'!E696)&gt;=17,RIGHT('con precio'!E696,8),"")</f>
        <v/>
      </c>
      <c r="D697" s="0" t="str">
        <f aca="false">IF('con precio'!F696="","",'con precio'!F696)</f>
        <v/>
      </c>
      <c r="E697" s="0" t="str">
        <f aca="false">IF('con precio'!B696="","",'con precio'!B696)</f>
        <v>Urbanización San Silvestre 1 / Cupesí Terrado</v>
      </c>
      <c r="F697" s="1" t="s">
        <v>6667</v>
      </c>
      <c r="G697" s="0" t="n">
        <v>300</v>
      </c>
      <c r="H697" s="0" t="str">
        <f aca="false">IF('con precio'!D696="Flete","FLE",IF('con precio'!D696="Normal","NOR",IF('con precio'!D696="RRPP","RRP",IF('con precio'!D696="FB Ads","FBA",IF('con precio'!D696="Google Ads","GOA",IF('con precio'!D696="Combo","COM",IF('con precio'!D696="Market Place","MKP", "OTR")))))))</f>
        <v>FLE</v>
      </c>
      <c r="I697" s="0" t="str">
        <f aca="false">LEFT('con precio'!M696,10)</f>
        <v>-17.811309</v>
      </c>
      <c r="J697" s="122" t="str">
        <f aca="false">RIGHT('con precio'!M696,10)</f>
        <v>-63.049416</v>
      </c>
      <c r="K697" s="0" t="s">
        <v>7429</v>
      </c>
      <c r="L697" s="175" t="n">
        <f aca="false">'con precio'!A696+'con precio'!K696</f>
        <v>44191.8798611111</v>
      </c>
      <c r="N697" s="174"/>
      <c r="O697" s="167"/>
    </row>
    <row r="698" customFormat="false" ht="13.8" hidden="false" customHeight="false" outlineLevel="0" collapsed="false">
      <c r="A698" s="0" t="n">
        <f aca="false">+A697+1</f>
        <v>697</v>
      </c>
      <c r="B698" s="0" t="str">
        <f aca="false">IF(LEN('con precio'!E697)=8,'con precio'!E697,IF(LEN('con precio'!E697)&gt;=17,LEFT('con precio'!E697,8),""))</f>
        <v/>
      </c>
      <c r="C698" s="122" t="str">
        <f aca="false">IF(LEN('con precio'!E697)&gt;=17,RIGHT('con precio'!E697,8),"")</f>
        <v/>
      </c>
      <c r="D698" s="0" t="str">
        <f aca="false">IF('con precio'!F697="","",'con precio'!F697)</f>
        <v/>
      </c>
      <c r="E698" s="0" t="str">
        <f aca="false">IF('con precio'!B697="","",'con precio'!B697)</f>
        <v>Avenida Moscú / Balcón 2</v>
      </c>
      <c r="F698" s="1" t="s">
        <v>6668</v>
      </c>
      <c r="G698" s="0" t="n">
        <v>350</v>
      </c>
      <c r="H698" s="0" t="str">
        <f aca="false">IF('con precio'!D697="Flete","FLE",IF('con precio'!D697="Normal","NOR",IF('con precio'!D697="RRPP","RRP",IF('con precio'!D697="FB Ads","FBA",IF('con precio'!D697="Google Ads","GOA",IF('con precio'!D697="Combo","COM",IF('con precio'!D697="Market Place","MKP", "OTR")))))))</f>
        <v>FLE</v>
      </c>
      <c r="I698" s="0" t="str">
        <f aca="false">LEFT('con precio'!M697,10)</f>
        <v>-17.876065</v>
      </c>
      <c r="J698" s="122" t="str">
        <f aca="false">RIGHT('con precio'!M697,10)</f>
        <v>-63.240385</v>
      </c>
      <c r="K698" s="0" t="s">
        <v>7429</v>
      </c>
      <c r="L698" s="175" t="n">
        <f aca="false">'con precio'!A697+'con precio'!K697</f>
        <v>44191.9395833333</v>
      </c>
      <c r="N698" s="174"/>
      <c r="O698" s="167"/>
    </row>
    <row r="699" customFormat="false" ht="13.8" hidden="false" customHeight="false" outlineLevel="0" collapsed="false">
      <c r="A699" s="0" t="n">
        <f aca="false">+A698+1</f>
        <v>698</v>
      </c>
      <c r="B699" s="0" t="str">
        <f aca="false">IF(LEN('con precio'!E698)=8,'con precio'!E698,IF(LEN('con precio'!E698)&gt;=17,LEFT('con precio'!E698,8),""))</f>
        <v/>
      </c>
      <c r="C699" s="122" t="str">
        <f aca="false">IF(LEN('con precio'!E698)&gt;=17,RIGHT('con precio'!E698,8),"")</f>
        <v/>
      </c>
      <c r="D699" s="0" t="str">
        <f aca="false">IF('con precio'!F698="","",'con precio'!F698)</f>
        <v/>
      </c>
      <c r="E699" s="0" t="str">
        <f aca="false">IF('con precio'!B698="","",'con precio'!B698)</f>
        <v>Mercado 25 de Mayo</v>
      </c>
      <c r="F699" s="1" t="s">
        <v>6669</v>
      </c>
      <c r="G699" s="0" t="n">
        <v>250</v>
      </c>
      <c r="H699" s="0" t="str">
        <f aca="false">IF('con precio'!D698="Flete","FLE",IF('con precio'!D698="Normal","NOR",IF('con precio'!D698="RRPP","RRP",IF('con precio'!D698="FB Ads","FBA",IF('con precio'!D698="Google Ads","GOA",IF('con precio'!D698="Combo","COM",IF('con precio'!D698="Market Place","MKP", "OTR")))))))</f>
        <v>NOR</v>
      </c>
      <c r="I699" s="0" t="str">
        <f aca="false">LEFT('con precio'!M698,10)</f>
        <v>-17.837571</v>
      </c>
      <c r="J699" s="122" t="str">
        <f aca="false">RIGHT('con precio'!M698,10)</f>
        <v>-63.239054</v>
      </c>
      <c r="K699" s="0" t="s">
        <v>7429</v>
      </c>
      <c r="L699" s="175" t="n">
        <f aca="false">'con precio'!A698+'con precio'!K698</f>
        <v>44192.6583333333</v>
      </c>
      <c r="N699" s="174"/>
      <c r="O699" s="167"/>
    </row>
    <row r="700" customFormat="false" ht="13.8" hidden="false" customHeight="false" outlineLevel="0" collapsed="false">
      <c r="A700" s="0" t="n">
        <f aca="false">+A699+1</f>
        <v>699</v>
      </c>
      <c r="B700" s="0" t="str">
        <f aca="false">IF(LEN('con precio'!E699)=8,'con precio'!E699,IF(LEN('con precio'!E699)&gt;=17,LEFT('con precio'!E699,8),""))</f>
        <v/>
      </c>
      <c r="C700" s="122" t="str">
        <f aca="false">IF(LEN('con precio'!E699)&gt;=17,RIGHT('con precio'!E699,8),"")</f>
        <v/>
      </c>
      <c r="D700" s="0" t="str">
        <f aca="false">IF('con precio'!F699="","",'con precio'!F699)</f>
        <v/>
      </c>
      <c r="E700" s="0" t="str">
        <f aca="false">IF('con precio'!B699="","",'con precio'!B699)</f>
        <v>Mercado 25 de Mayo</v>
      </c>
      <c r="F700" s="1" t="s">
        <v>6669</v>
      </c>
      <c r="G700" s="0" t="n">
        <v>250</v>
      </c>
      <c r="H700" s="0" t="str">
        <f aca="false">IF('con precio'!D699="Flete","FLE",IF('con precio'!D699="Normal","NOR",IF('con precio'!D699="RRPP","RRP",IF('con precio'!D699="FB Ads","FBA",IF('con precio'!D699="Google Ads","GOA",IF('con precio'!D699="Combo","COM",IF('con precio'!D699="Market Place","MKP", "OTR")))))))</f>
        <v>NOR</v>
      </c>
      <c r="I700" s="0" t="str">
        <f aca="false">LEFT('con precio'!M699,10)</f>
        <v>-17.837571</v>
      </c>
      <c r="J700" s="122" t="str">
        <f aca="false">RIGHT('con precio'!M699,10)</f>
        <v>-63.239054</v>
      </c>
      <c r="K700" s="0" t="s">
        <v>7429</v>
      </c>
      <c r="L700" s="175" t="n">
        <f aca="false">'con precio'!A699+'con precio'!K699</f>
        <v>44192.7673611111</v>
      </c>
      <c r="N700" s="174"/>
      <c r="O700" s="167"/>
    </row>
    <row r="701" customFormat="false" ht="13.8" hidden="false" customHeight="false" outlineLevel="0" collapsed="false">
      <c r="A701" s="0" t="n">
        <f aca="false">+A700+1</f>
        <v>700</v>
      </c>
      <c r="B701" s="0" t="str">
        <f aca="false">IF(LEN('con precio'!E700)=8,'con precio'!E700,IF(LEN('con precio'!E700)&gt;=17,LEFT('con precio'!E700,8),""))</f>
        <v>78194598</v>
      </c>
      <c r="C701" s="122" t="str">
        <f aca="false">IF(LEN('con precio'!E700)&gt;=17,RIGHT('con precio'!E700,8),"")</f>
        <v/>
      </c>
      <c r="D701" s="0" t="str">
        <f aca="false">IF('con precio'!F700="","",'con precio'!F700)</f>
        <v>NN</v>
      </c>
      <c r="E701" s="0" t="str">
        <f aca="false">IF('con precio'!B700="","",'con precio'!B700)</f>
        <v>NN / Barrio Paitití Norte</v>
      </c>
      <c r="F701" s="1" t="s">
        <v>6670</v>
      </c>
      <c r="G701" s="0" t="n">
        <v>400</v>
      </c>
      <c r="H701" s="0" t="str">
        <f aca="false">IF('con precio'!D700="Flete","FLE",IF('con precio'!D700="Normal","NOR",IF('con precio'!D700="RRPP","RRP",IF('con precio'!D700="FB Ads","FBA",IF('con precio'!D700="Google Ads","GOA",IF('con precio'!D700="Combo","COM",IF('con precio'!D700="Market Place","MKP", "OTR")))))))</f>
        <v>GOA</v>
      </c>
      <c r="I701" s="0" t="str">
        <f aca="false">LEFT('con precio'!M700,10)</f>
        <v>-17.829073</v>
      </c>
      <c r="J701" s="122" t="str">
        <f aca="false">RIGHT('con precio'!M700,10)</f>
        <v>-63.098316</v>
      </c>
      <c r="K701" s="0" t="s">
        <v>7429</v>
      </c>
      <c r="L701" s="175" t="n">
        <f aca="false">'con precio'!A700+'con precio'!K700</f>
        <v>44193.3993055556</v>
      </c>
      <c r="N701" s="174"/>
      <c r="O701" s="167"/>
    </row>
    <row r="702" customFormat="false" ht="13.8" hidden="false" customHeight="false" outlineLevel="0" collapsed="false">
      <c r="A702" s="0" t="n">
        <f aca="false">+A701+1</f>
        <v>701</v>
      </c>
      <c r="B702" s="0" t="str">
        <f aca="false">IF(LEN('con precio'!E701)=8,'con precio'!E701,IF(LEN('con precio'!E701)&gt;=17,LEFT('con precio'!E701,8),""))</f>
        <v>71062735</v>
      </c>
      <c r="C702" s="122" t="str">
        <f aca="false">IF(LEN('con precio'!E701)&gt;=17,RIGHT('con precio'!E701,8),"")</f>
        <v/>
      </c>
      <c r="D702" s="0" t="str">
        <f aca="false">IF('con precio'!F701="","",'con precio'!F701)</f>
        <v>NN</v>
      </c>
      <c r="E702" s="0" t="str">
        <f aca="false">IF('con precio'!B701="","",'con precio'!B701)</f>
        <v>NN / Barrio El Buen Samaritano / Villa 1ro de Mayo</v>
      </c>
      <c r="F702" s="1" t="s">
        <v>6671</v>
      </c>
      <c r="G702" s="0" t="n">
        <v>390</v>
      </c>
      <c r="H702" s="0" t="str">
        <f aca="false">IF('con precio'!D701="Flete","FLE",IF('con precio'!D701="Normal","NOR",IF('con precio'!D701="RRPP","RRP",IF('con precio'!D701="FB Ads","FBA",IF('con precio'!D701="Google Ads","GOA",IF('con precio'!D701="Combo","COM",IF('con precio'!D701="Market Place","MKP", "OTR")))))))</f>
        <v>GOA</v>
      </c>
      <c r="I702" s="0" t="str">
        <f aca="false">LEFT('con precio'!M701,10)</f>
        <v>-17.800005</v>
      </c>
      <c r="J702" s="122" t="str">
        <f aca="false">RIGHT('con precio'!M701,10)</f>
        <v>-63.092194</v>
      </c>
      <c r="K702" s="0" t="s">
        <v>7429</v>
      </c>
      <c r="L702" s="175" t="n">
        <f aca="false">'con precio'!A701+'con precio'!K701</f>
        <v>44193.4847222222</v>
      </c>
      <c r="N702" s="174"/>
      <c r="O702" s="167"/>
    </row>
    <row r="703" customFormat="false" ht="13.8" hidden="false" customHeight="false" outlineLevel="0" collapsed="false">
      <c r="A703" s="0" t="n">
        <f aca="false">+A702+1</f>
        <v>702</v>
      </c>
      <c r="B703" s="0" t="str">
        <f aca="false">IF(LEN('con precio'!E702)=8,'con precio'!E702,IF(LEN('con precio'!E702)&gt;=17,LEFT('con precio'!E702,8),""))</f>
        <v/>
      </c>
      <c r="C703" s="122" t="str">
        <f aca="false">IF(LEN('con precio'!E702)&gt;=17,RIGHT('con precio'!E702,8),"")</f>
        <v/>
      </c>
      <c r="D703" s="0" t="str">
        <f aca="false">IF('con precio'!F702="","",'con precio'!F702)</f>
        <v/>
      </c>
      <c r="E703" s="0" t="str">
        <f aca="false">IF('con precio'!B702="","",'con precio'!B702)</f>
        <v>Urbanización Leo 1 / El Terrado III</v>
      </c>
      <c r="F703" s="1" t="s">
        <v>6672</v>
      </c>
      <c r="G703" s="0" t="n">
        <v>300</v>
      </c>
      <c r="H703" s="0" t="str">
        <f aca="false">IF('con precio'!D702="Flete","FLE",IF('con precio'!D702="Normal","NOR",IF('con precio'!D702="RRPP","RRP",IF('con precio'!D702="FB Ads","FBA",IF('con precio'!D702="Google Ads","GOA",IF('con precio'!D702="Combo","COM",IF('con precio'!D702="Market Place","MKP", "OTR")))))))</f>
        <v>NOR</v>
      </c>
      <c r="I703" s="0" t="str">
        <f aca="false">LEFT('con precio'!M702,10)</f>
        <v>-17.811518</v>
      </c>
      <c r="J703" s="122" t="str">
        <f aca="false">RIGHT('con precio'!M702,10)</f>
        <v>-63.082183</v>
      </c>
      <c r="K703" s="0" t="s">
        <v>7429</v>
      </c>
      <c r="L703" s="175" t="n">
        <f aca="false">'con precio'!A702+'con precio'!K702</f>
        <v>44193.3652777778</v>
      </c>
      <c r="N703" s="174"/>
      <c r="O703" s="167"/>
    </row>
    <row r="704" customFormat="false" ht="13.8" hidden="false" customHeight="false" outlineLevel="0" collapsed="false">
      <c r="A704" s="0" t="n">
        <f aca="false">+A703+1</f>
        <v>703</v>
      </c>
      <c r="B704" s="0" t="str">
        <f aca="false">IF(LEN('con precio'!E703)=8,'con precio'!E703,IF(LEN('con precio'!E703)&gt;=17,LEFT('con precio'!E703,8),""))</f>
        <v/>
      </c>
      <c r="C704" s="122" t="str">
        <f aca="false">IF(LEN('con precio'!E703)&gt;=17,RIGHT('con precio'!E703,8),"")</f>
        <v/>
      </c>
      <c r="D704" s="0" t="str">
        <f aca="false">IF('con precio'!F703="","",'con precio'!F703)</f>
        <v/>
      </c>
      <c r="E704" s="0" t="str">
        <f aca="false">IF('con precio'!B703="","",'con precio'!B703)</f>
        <v>Barrio El Buen Samaritano / El Terrado</v>
      </c>
      <c r="F704" s="1" t="s">
        <v>6673</v>
      </c>
      <c r="G704" s="0" t="n">
        <v>350</v>
      </c>
      <c r="H704" s="0" t="str">
        <f aca="false">IF('con precio'!D703="Flete","FLE",IF('con precio'!D703="Normal","NOR",IF('con precio'!D703="RRPP","RRP",IF('con precio'!D703="FB Ads","FBA",IF('con precio'!D703="Google Ads","GOA",IF('con precio'!D703="Combo","COM",IF('con precio'!D703="Market Place","MKP", "OTR")))))))</f>
        <v>NOR</v>
      </c>
      <c r="I704" s="0" t="str">
        <f aca="false">LEFT('con precio'!M703,10)</f>
        <v>-17.801334</v>
      </c>
      <c r="J704" s="122" t="str">
        <f aca="false">RIGHT('con precio'!M703,10)</f>
        <v>-63.092122</v>
      </c>
      <c r="K704" s="0" t="s">
        <v>7429</v>
      </c>
      <c r="L704" s="175" t="n">
        <f aca="false">'con precio'!A703+'con precio'!K703</f>
        <v>44193.5034722222</v>
      </c>
      <c r="N704" s="174"/>
      <c r="O704" s="167"/>
    </row>
    <row r="705" customFormat="false" ht="13.8" hidden="false" customHeight="false" outlineLevel="0" collapsed="false">
      <c r="A705" s="0" t="n">
        <f aca="false">+A704+1</f>
        <v>704</v>
      </c>
      <c r="B705" s="0" t="str">
        <f aca="false">IF(LEN('con precio'!E704)=8,'con precio'!E704,IF(LEN('con precio'!E704)&gt;=17,LEFT('con precio'!E704,8),""))</f>
        <v>75049515</v>
      </c>
      <c r="C705" s="122" t="str">
        <f aca="false">IF(LEN('con precio'!E704)&gt;=17,RIGHT('con precio'!E704,8),"")</f>
        <v/>
      </c>
      <c r="D705" s="0" t="str">
        <f aca="false">IF('con precio'!F704="","",'con precio'!F704)</f>
        <v>Roberto Coronado. Residencial Abasto Sur</v>
      </c>
      <c r="E705" s="0" t="str">
        <f aca="false">IF('con precio'!B704="","",'con precio'!B704)</f>
        <v>Residencial Abasto Sur. Roberto Coronado</v>
      </c>
      <c r="F705" s="1" t="n">
        <v>202003001</v>
      </c>
      <c r="G705" s="0" t="n">
        <v>450</v>
      </c>
      <c r="H705" s="0" t="str">
        <f aca="false">IF('con precio'!D704="Flete","FLE",IF('con precio'!D704="Normal","NOR",IF('con precio'!D704="RRPP","RRP",IF('con precio'!D704="FB Ads","FBA",IF('con precio'!D704="Google Ads","GOA",IF('con precio'!D704="Combo","COM",IF('con precio'!D704="Market Place","MKP", "OTR")))))))</f>
        <v>OTR</v>
      </c>
      <c r="I705" s="0" t="str">
        <f aca="false">LEFT('con precio'!M704,10)</f>
        <v>-17.850340</v>
      </c>
      <c r="J705" s="122" t="str">
        <f aca="false">RIGHT('con precio'!M704,10)</f>
        <v>-63.227726</v>
      </c>
      <c r="K705" s="0" t="s">
        <v>7429</v>
      </c>
      <c r="L705" s="175" t="n">
        <f aca="false">'con precio'!A704+'con precio'!K704</f>
        <v>44193.5965277778</v>
      </c>
      <c r="N705" s="174"/>
      <c r="O705" s="167"/>
    </row>
    <row r="706" customFormat="false" ht="13.8" hidden="false" customHeight="false" outlineLevel="0" collapsed="false">
      <c r="A706" s="0" t="n">
        <f aca="false">+A705+1</f>
        <v>705</v>
      </c>
      <c r="B706" s="0" t="str">
        <f aca="false">IF(LEN('con precio'!E705)=8,'con precio'!E705,IF(LEN('con precio'!E705)&gt;=17,LEFT('con precio'!E705,8),""))</f>
        <v/>
      </c>
      <c r="C706" s="122" t="str">
        <f aca="false">IF(LEN('con precio'!E705)&gt;=17,RIGHT('con precio'!E705,8),"")</f>
        <v/>
      </c>
      <c r="D706" s="0" t="str">
        <f aca="false">IF('con precio'!F705="","",'con precio'!F705)</f>
        <v/>
      </c>
      <c r="E706" s="0" t="str">
        <f aca="false">IF('con precio'!B705="","",'con precio'!B705)</f>
        <v>El Quior / Urbanización Guapurú 1</v>
      </c>
      <c r="F706" s="1" t="s">
        <v>6674</v>
      </c>
      <c r="G706" s="0" t="n">
        <v>300</v>
      </c>
      <c r="H706" s="0" t="str">
        <f aca="false">IF('con precio'!D705="Flete","FLE",IF('con precio'!D705="Normal","NOR",IF('con precio'!D705="RRPP","RRP",IF('con precio'!D705="FB Ads","FBA",IF('con precio'!D705="Google Ads","GOA",IF('con precio'!D705="Combo","COM",IF('con precio'!D705="Market Place","MKP", "OTR")))))))</f>
        <v>FLE</v>
      </c>
      <c r="I706" s="0" t="str">
        <f aca="false">LEFT('con precio'!M705,10)</f>
        <v>-17.851479</v>
      </c>
      <c r="J706" s="122" t="str">
        <f aca="false">RIGHT('con precio'!M705,10)</f>
        <v>-63.095096</v>
      </c>
      <c r="K706" s="0" t="s">
        <v>7429</v>
      </c>
      <c r="L706" s="175" t="n">
        <f aca="false">'con precio'!A705+'con precio'!K705</f>
        <v>44194.4375</v>
      </c>
      <c r="N706" s="174"/>
      <c r="O706" s="167"/>
    </row>
    <row r="707" customFormat="false" ht="13.8" hidden="false" customHeight="false" outlineLevel="0" collapsed="false">
      <c r="A707" s="0" t="n">
        <f aca="false">+A706+1</f>
        <v>706</v>
      </c>
      <c r="B707" s="0" t="str">
        <f aca="false">IF(LEN('con precio'!E706)=8,'con precio'!E706,IF(LEN('con precio'!E706)&gt;=17,LEFT('con precio'!E706,8),""))</f>
        <v/>
      </c>
      <c r="C707" s="122" t="str">
        <f aca="false">IF(LEN('con precio'!E706)&gt;=17,RIGHT('con precio'!E706,8),"")</f>
        <v/>
      </c>
      <c r="D707" s="0" t="str">
        <f aca="false">IF('con precio'!F706="","",'con precio'!F706)</f>
        <v/>
      </c>
      <c r="E707" s="0" t="str">
        <f aca="false">IF('con precio'!B706="","",'con precio'!B706)</f>
        <v>Urbanización Riviera del Remanso 2</v>
      </c>
      <c r="F707" s="1" t="s">
        <v>6675</v>
      </c>
      <c r="G707" s="0" t="n">
        <v>750</v>
      </c>
      <c r="H707" s="0" t="str">
        <f aca="false">IF('con precio'!D706="Flete","FLE",IF('con precio'!D706="Normal","NOR",IF('con precio'!D706="RRPP","RRP",IF('con precio'!D706="FB Ads","FBA",IF('con precio'!D706="Google Ads","GOA",IF('con precio'!D706="Combo","COM",IF('con precio'!D706="Market Place","MKP", "OTR")))))))</f>
        <v>FLE</v>
      </c>
      <c r="I707" s="0" t="str">
        <f aca="false">LEFT('con precio'!M706,10)</f>
        <v>-17.706237</v>
      </c>
      <c r="J707" s="122" t="str">
        <f aca="false">RIGHT('con precio'!M706,10)</f>
        <v>-63.187869</v>
      </c>
      <c r="K707" s="0" t="s">
        <v>7429</v>
      </c>
      <c r="L707" s="175" t="n">
        <f aca="false">'con precio'!A706+'con precio'!K706</f>
        <v>44194.5229166667</v>
      </c>
      <c r="N707" s="174"/>
      <c r="O707" s="167"/>
    </row>
    <row r="708" customFormat="false" ht="13.8" hidden="false" customHeight="false" outlineLevel="0" collapsed="false">
      <c r="A708" s="0" t="n">
        <f aca="false">+A707+1</f>
        <v>707</v>
      </c>
      <c r="B708" s="0" t="str">
        <f aca="false">IF(LEN('con precio'!E707)=8,'con precio'!E707,IF(LEN('con precio'!E707)&gt;=17,LEFT('con precio'!E707,8),""))</f>
        <v/>
      </c>
      <c r="C708" s="122" t="str">
        <f aca="false">IF(LEN('con precio'!E707)&gt;=17,RIGHT('con precio'!E707,8),"")</f>
        <v/>
      </c>
      <c r="D708" s="0" t="str">
        <f aca="false">IF('con precio'!F707="","",'con precio'!F707)</f>
        <v/>
      </c>
      <c r="E708" s="0" t="str">
        <f aca="false">IF('con precio'!B707="","",'con precio'!B707)</f>
        <v>Pollos Chana</v>
      </c>
      <c r="F708" s="1" t="s">
        <v>6676</v>
      </c>
      <c r="G708" s="0" t="n">
        <v>400</v>
      </c>
      <c r="H708" s="0" t="str">
        <f aca="false">IF('con precio'!D707="Flete","FLE",IF('con precio'!D707="Normal","NOR",IF('con precio'!D707="RRPP","RRP",IF('con precio'!D707="FB Ads","FBA",IF('con precio'!D707="Google Ads","GOA",IF('con precio'!D707="Combo","COM",IF('con precio'!D707="Market Place","MKP", "OTR")))))))</f>
        <v>NOR</v>
      </c>
      <c r="I708" s="0" t="str">
        <f aca="false">LEFT('con precio'!M707,10)</f>
        <v>-17.839858</v>
      </c>
      <c r="J708" s="122" t="str">
        <f aca="false">RIGHT('con precio'!M707,10)</f>
        <v>-63.254953</v>
      </c>
      <c r="K708" s="0" t="s">
        <v>7429</v>
      </c>
      <c r="L708" s="175" t="n">
        <f aca="false">'con precio'!A707+'con precio'!K707</f>
        <v>44194.36875</v>
      </c>
      <c r="N708" s="174"/>
      <c r="O708" s="167"/>
    </row>
    <row r="709" customFormat="false" ht="13.8" hidden="false" customHeight="false" outlineLevel="0" collapsed="false">
      <c r="A709" s="0" t="n">
        <f aca="false">+A708+1</f>
        <v>708</v>
      </c>
      <c r="B709" s="0" t="str">
        <f aca="false">IF(LEN('con precio'!E708)=8,'con precio'!E708,IF(LEN('con precio'!E708)&gt;=17,LEFT('con precio'!E708,8),""))</f>
        <v/>
      </c>
      <c r="C709" s="122" t="str">
        <f aca="false">IF(LEN('con precio'!E708)&gt;=17,RIGHT('con precio'!E708,8),"")</f>
        <v/>
      </c>
      <c r="D709" s="0" t="str">
        <f aca="false">IF('con precio'!F708="","",'con precio'!F708)</f>
        <v/>
      </c>
      <c r="E709" s="0" t="str">
        <f aca="false">IF('con precio'!B708="","",'con precio'!B708)</f>
        <v>Urbanización Cotoca / Pampa de la Isla</v>
      </c>
      <c r="F709" s="1" t="s">
        <v>6677</v>
      </c>
      <c r="G709" s="0" t="n">
        <v>300</v>
      </c>
      <c r="H709" s="0" t="str">
        <f aca="false">IF('con precio'!D708="Flete","FLE",IF('con precio'!D708="Normal","NOR",IF('con precio'!D708="RRPP","RRP",IF('con precio'!D708="FB Ads","FBA",IF('con precio'!D708="Google Ads","GOA",IF('con precio'!D708="Combo","COM",IF('con precio'!D708="Market Place","MKP", "OTR")))))))</f>
        <v>NOR</v>
      </c>
      <c r="I709" s="0" t="str">
        <f aca="false">LEFT('con precio'!M708,10)</f>
        <v>-17.758282</v>
      </c>
      <c r="J709" s="122" t="str">
        <f aca="false">RIGHT('con precio'!M708,10)</f>
        <v>-63.098372</v>
      </c>
      <c r="K709" s="0" t="s">
        <v>7429</v>
      </c>
      <c r="L709" s="175" t="n">
        <f aca="false">'con precio'!A708+'con precio'!K708</f>
        <v>44194.5777777778</v>
      </c>
      <c r="N709" s="174"/>
      <c r="O709" s="167"/>
    </row>
    <row r="710" customFormat="false" ht="13.8" hidden="false" customHeight="false" outlineLevel="0" collapsed="false">
      <c r="A710" s="0" t="n">
        <f aca="false">+A709+1</f>
        <v>709</v>
      </c>
      <c r="B710" s="0" t="str">
        <f aca="false">IF(LEN('con precio'!E709)=8,'con precio'!E709,IF(LEN('con precio'!E709)&gt;=17,LEFT('con precio'!E709,8),""))</f>
        <v/>
      </c>
      <c r="C710" s="122" t="str">
        <f aca="false">IF(LEN('con precio'!E709)&gt;=17,RIGHT('con precio'!E709,8),"")</f>
        <v/>
      </c>
      <c r="D710" s="0" t="str">
        <f aca="false">IF('con precio'!F709="","",'con precio'!F709)</f>
        <v/>
      </c>
      <c r="E710" s="0" t="str">
        <f aca="false">IF('con precio'!B709="","",'con precio'!B709)</f>
        <v>Prolongación Avenida Claracuta</v>
      </c>
      <c r="F710" s="1" t="s">
        <v>6678</v>
      </c>
      <c r="G710" s="0" t="n">
        <v>300</v>
      </c>
      <c r="H710" s="0" t="str">
        <f aca="false">IF('con precio'!D709="Flete","FLE",IF('con precio'!D709="Normal","NOR",IF('con precio'!D709="RRPP","RRP",IF('con precio'!D709="FB Ads","FBA",IF('con precio'!D709="Google Ads","GOA",IF('con precio'!D709="Combo","COM",IF('con precio'!D709="Market Place","MKP", "OTR")))))))</f>
        <v>FLE</v>
      </c>
      <c r="I710" s="0" t="str">
        <f aca="false">LEFT('con precio'!M709,10)</f>
        <v>-17.716365</v>
      </c>
      <c r="J710" s="122" t="str">
        <f aca="false">RIGHT('con precio'!M709,10)</f>
        <v>-63.144523</v>
      </c>
      <c r="K710" s="0" t="s">
        <v>7429</v>
      </c>
      <c r="L710" s="175" t="n">
        <f aca="false">'con precio'!A709+'con precio'!K709</f>
        <v>44195.44375</v>
      </c>
      <c r="N710" s="174"/>
      <c r="O710" s="167"/>
    </row>
    <row r="711" customFormat="false" ht="13.8" hidden="false" customHeight="false" outlineLevel="0" collapsed="false">
      <c r="A711" s="0" t="n">
        <f aca="false">+A710+1</f>
        <v>710</v>
      </c>
      <c r="B711" s="0" t="str">
        <f aca="false">IF(LEN('con precio'!E710)=8,'con precio'!E710,IF(LEN('con precio'!E710)&gt;=17,LEFT('con precio'!E710,8),""))</f>
        <v>75325016</v>
      </c>
      <c r="C711" s="122" t="str">
        <f aca="false">IF(LEN('con precio'!E710)&gt;=17,RIGHT('con precio'!E710,8),"")</f>
        <v>62093922</v>
      </c>
      <c r="D711" s="0" t="str">
        <f aca="false">IF('con precio'!F710="","",'con precio'!F710)</f>
        <v>Rocío/Celia</v>
      </c>
      <c r="E711" s="0" t="str">
        <f aca="false">IF('con precio'!B710="","",'con precio'!B710)</f>
        <v>Rocío/Celia / Por el Mercado Toborochi / Barrio Paraíso</v>
      </c>
      <c r="F711" s="1" t="s">
        <v>6679</v>
      </c>
      <c r="G711" s="0" t="n">
        <v>350</v>
      </c>
      <c r="H711" s="0" t="str">
        <f aca="false">IF('con precio'!D710="Flete","FLE",IF('con precio'!D710="Normal","NOR",IF('con precio'!D710="RRPP","RRP",IF('con precio'!D710="FB Ads","FBA",IF('con precio'!D710="Google Ads","GOA",IF('con precio'!D710="Combo","COM",IF('con precio'!D710="Market Place","MKP", "OTR")))))))</f>
        <v>GOA</v>
      </c>
      <c r="I711" s="0" t="str">
        <f aca="false">LEFT('con precio'!M710,10)</f>
        <v>-17.848701</v>
      </c>
      <c r="J711" s="122" t="str">
        <f aca="false">RIGHT('con precio'!M710,10)</f>
        <v>-63.075950</v>
      </c>
      <c r="K711" s="0" t="s">
        <v>7429</v>
      </c>
      <c r="L711" s="175" t="n">
        <f aca="false">'con precio'!A710+'con precio'!K710</f>
        <v>44195.7270833333</v>
      </c>
      <c r="N711" s="174"/>
      <c r="O711" s="167"/>
    </row>
    <row r="712" customFormat="false" ht="13.8" hidden="false" customHeight="false" outlineLevel="0" collapsed="false">
      <c r="A712" s="0" t="n">
        <f aca="false">+A711+1</f>
        <v>711</v>
      </c>
      <c r="B712" s="0" t="str">
        <f aca="false">IF(LEN('con precio'!E711)=8,'con precio'!E711,IF(LEN('con precio'!E711)&gt;=17,LEFT('con precio'!E711,8),""))</f>
        <v/>
      </c>
      <c r="C712" s="122" t="str">
        <f aca="false">IF(LEN('con precio'!E711)&gt;=17,RIGHT('con precio'!E711,8),"")</f>
        <v/>
      </c>
      <c r="D712" s="0" t="str">
        <f aca="false">IF('con precio'!F711="","",'con precio'!F711)</f>
        <v/>
      </c>
      <c r="E712" s="0" t="str">
        <f aca="false">IF('con precio'!B711="","",'con precio'!B711)</f>
        <v>Satélite Norte</v>
      </c>
      <c r="F712" s="1" t="s">
        <v>6680</v>
      </c>
      <c r="G712" s="0" t="n">
        <v>400</v>
      </c>
      <c r="H712" s="0" t="str">
        <f aca="false">IF('con precio'!D711="Flete","FLE",IF('con precio'!D711="Normal","NOR",IF('con precio'!D711="RRPP","RRP",IF('con precio'!D711="FB Ads","FBA",IF('con precio'!D711="Google Ads","GOA",IF('con precio'!D711="Combo","COM",IF('con precio'!D711="Market Place","MKP", "OTR")))))))</f>
        <v>NOR</v>
      </c>
      <c r="I712" s="0" t="str">
        <f aca="false">LEFT('con precio'!M711,10)</f>
        <v>-17.603060</v>
      </c>
      <c r="J712" s="122" t="str">
        <f aca="false">RIGHT('con precio'!M711,10)</f>
        <v>-63.152215</v>
      </c>
      <c r="K712" s="0" t="s">
        <v>7429</v>
      </c>
      <c r="L712" s="175" t="n">
        <f aca="false">'con precio'!A711+'con precio'!K711</f>
        <v>44195.3951388889</v>
      </c>
      <c r="N712" s="174"/>
      <c r="O712" s="167"/>
    </row>
    <row r="713" customFormat="false" ht="13.8" hidden="false" customHeight="false" outlineLevel="0" collapsed="false">
      <c r="A713" s="0" t="n">
        <f aca="false">+A712+1</f>
        <v>712</v>
      </c>
      <c r="B713" s="0" t="str">
        <f aca="false">IF(LEN('con precio'!E712)=8,'con precio'!E712,IF(LEN('con precio'!E712)&gt;=17,LEFT('con precio'!E712,8),""))</f>
        <v/>
      </c>
      <c r="C713" s="122" t="str">
        <f aca="false">IF(LEN('con precio'!E712)&gt;=17,RIGHT('con precio'!E712,8),"")</f>
        <v/>
      </c>
      <c r="D713" s="0" t="str">
        <f aca="false">IF('con precio'!F712="","",'con precio'!F712)</f>
        <v/>
      </c>
      <c r="E713" s="0" t="str">
        <f aca="false">IF('con precio'!B712="","",'con precio'!B712)</f>
        <v>Condominio Paradisso / Pampa de la Isla</v>
      </c>
      <c r="F713" s="1" t="s">
        <v>6681</v>
      </c>
      <c r="G713" s="0" t="n">
        <v>300</v>
      </c>
      <c r="H713" s="0" t="str">
        <f aca="false">IF('con precio'!D712="Flete","FLE",IF('con precio'!D712="Normal","NOR",IF('con precio'!D712="RRPP","RRP",IF('con precio'!D712="FB Ads","FBA",IF('con precio'!D712="Google Ads","GOA",IF('con precio'!D712="Combo","COM",IF('con precio'!D712="Market Place","MKP", "OTR")))))))</f>
        <v>NOR</v>
      </c>
      <c r="I713" s="0" t="str">
        <f aca="false">LEFT('con precio'!M712,10)</f>
        <v>-17.753120</v>
      </c>
      <c r="J713" s="122" t="str">
        <f aca="false">RIGHT('con precio'!M712,10)</f>
        <v>-63.088755</v>
      </c>
      <c r="K713" s="0" t="s">
        <v>7429</v>
      </c>
      <c r="L713" s="175" t="n">
        <f aca="false">'con precio'!A712+'con precio'!K712</f>
        <v>44195.5055555556</v>
      </c>
      <c r="N713" s="174"/>
      <c r="O713" s="167"/>
    </row>
    <row r="714" customFormat="false" ht="13.8" hidden="false" customHeight="false" outlineLevel="0" collapsed="false">
      <c r="A714" s="0" t="n">
        <f aca="false">+A713+1</f>
        <v>713</v>
      </c>
      <c r="B714" s="0" t="str">
        <f aca="false">IF(LEN('con precio'!E713)=8,'con precio'!E713,IF(LEN('con precio'!E713)&gt;=17,LEFT('con precio'!E713,8),""))</f>
        <v/>
      </c>
      <c r="C714" s="122" t="str">
        <f aca="false">IF(LEN('con precio'!E713)&gt;=17,RIGHT('con precio'!E713,8),"")</f>
        <v/>
      </c>
      <c r="D714" s="0" t="str">
        <f aca="false">IF('con precio'!F713="","",'con precio'!F713)</f>
        <v/>
      </c>
      <c r="E714" s="0" t="str">
        <f aca="false">IF('con precio'!B713="","",'con precio'!B713)</f>
        <v>El Bajío /Zona Nueva Ramada</v>
      </c>
      <c r="F714" s="1" t="s">
        <v>6477</v>
      </c>
      <c r="G714" s="0" t="n">
        <v>350</v>
      </c>
      <c r="H714" s="0" t="str">
        <f aca="false">IF('con precio'!D713="Flete","FLE",IF('con precio'!D713="Normal","NOR",IF('con precio'!D713="RRPP","RRP",IF('con precio'!D713="FB Ads","FBA",IF('con precio'!D713="Google Ads","GOA",IF('con precio'!D713="Combo","COM",IF('con precio'!D713="Market Place","MKP", "OTR")))))))</f>
        <v>NOR</v>
      </c>
      <c r="I714" s="0" t="str">
        <f aca="false">LEFT('con precio'!M713,10)</f>
        <v>-17.836358</v>
      </c>
      <c r="J714" s="122" t="str">
        <f aca="false">RIGHT('con precio'!M713,10)</f>
        <v>-63.218761</v>
      </c>
      <c r="K714" s="0" t="s">
        <v>7429</v>
      </c>
      <c r="L714" s="175" t="n">
        <f aca="false">'con precio'!A713+'con precio'!K713</f>
        <v>44195.5819444444</v>
      </c>
      <c r="N714" s="174"/>
      <c r="O714" s="167"/>
    </row>
    <row r="715" customFormat="false" ht="13.8" hidden="false" customHeight="false" outlineLevel="0" collapsed="false">
      <c r="A715" s="0" t="n">
        <f aca="false">+A714+1</f>
        <v>714</v>
      </c>
      <c r="B715" s="0" t="str">
        <f aca="false">IF(LEN('con precio'!E714)=8,'con precio'!E714,IF(LEN('con precio'!E714)&gt;=17,LEFT('con precio'!E714,8),""))</f>
        <v/>
      </c>
      <c r="C715" s="122" t="str">
        <f aca="false">IF(LEN('con precio'!E714)&gt;=17,RIGHT('con precio'!E714,8),"")</f>
        <v/>
      </c>
      <c r="D715" s="0" t="str">
        <f aca="false">IF('con precio'!F714="","",'con precio'!F714)</f>
        <v/>
      </c>
      <c r="E715" s="0" t="str">
        <f aca="false">IF('con precio'!B714="","",'con precio'!B714)</f>
        <v>Avenida Moscú</v>
      </c>
      <c r="F715" s="1" t="s">
        <v>6682</v>
      </c>
      <c r="G715" s="0" t="n">
        <v>300</v>
      </c>
      <c r="H715" s="0" t="str">
        <f aca="false">IF('con precio'!D714="Flete","FLE",IF('con precio'!D714="Normal","NOR",IF('con precio'!D714="RRPP","RRP",IF('con precio'!D714="FB Ads","FBA",IF('con precio'!D714="Google Ads","GOA",IF('con precio'!D714="Combo","COM",IF('con precio'!D714="Market Place","MKP", "OTR")))))))</f>
        <v>FLE</v>
      </c>
      <c r="I715" s="0" t="str">
        <f aca="false">LEFT('con precio'!M714,10)</f>
        <v>-17.842604</v>
      </c>
      <c r="J715" s="122" t="str">
        <f aca="false">RIGHT('con precio'!M714,10)</f>
        <v>-63.218014</v>
      </c>
      <c r="K715" s="0" t="s">
        <v>7429</v>
      </c>
      <c r="L715" s="175" t="n">
        <f aca="false">'con precio'!A714+'con precio'!K714</f>
        <v>44196.3881944445</v>
      </c>
      <c r="N715" s="174"/>
      <c r="O715" s="167"/>
    </row>
    <row r="716" customFormat="false" ht="13.8" hidden="false" customHeight="false" outlineLevel="0" collapsed="false">
      <c r="A716" s="0" t="n">
        <f aca="false">+A715+1</f>
        <v>715</v>
      </c>
      <c r="B716" s="0" t="str">
        <f aca="false">IF(LEN('con precio'!E715)=8,'con precio'!E715,IF(LEN('con precio'!E715)&gt;=17,LEFT('con precio'!E715,8),""))</f>
        <v/>
      </c>
      <c r="C716" s="122" t="str">
        <f aca="false">IF(LEN('con precio'!E715)&gt;=17,RIGHT('con precio'!E715,8),"")</f>
        <v/>
      </c>
      <c r="D716" s="0" t="str">
        <f aca="false">IF('con precio'!F715="","",'con precio'!F715)</f>
        <v/>
      </c>
      <c r="E716" s="0" t="str">
        <f aca="false">IF('con precio'!B715="","",'con precio'!B715)</f>
        <v>Barrio Las Gramas / El Bateón</v>
      </c>
      <c r="F716" s="1" t="s">
        <v>6330</v>
      </c>
      <c r="G716" s="0" t="n">
        <v>300</v>
      </c>
      <c r="H716" s="0" t="str">
        <f aca="false">IF('con precio'!D715="Flete","FLE",IF('con precio'!D715="Normal","NOR",IF('con precio'!D715="RRPP","RRP",IF('con precio'!D715="FB Ads","FBA",IF('con precio'!D715="Google Ads","GOA",IF('con precio'!D715="Combo","COM",IF('con precio'!D715="Market Place","MKP", "OTR")))))))</f>
        <v>FLE</v>
      </c>
      <c r="I716" s="0" t="str">
        <f aca="false">LEFT('con precio'!M715,10)</f>
        <v>-17.734326</v>
      </c>
      <c r="J716" s="122" t="str">
        <f aca="false">RIGHT('con precio'!M715,10)</f>
        <v>-63.110652</v>
      </c>
      <c r="K716" s="0" t="s">
        <v>7429</v>
      </c>
      <c r="L716" s="175" t="n">
        <f aca="false">'con precio'!A715+'con precio'!K715</f>
        <v>44196.4847222222</v>
      </c>
      <c r="N716" s="174"/>
      <c r="O716" s="167"/>
    </row>
    <row r="717" customFormat="false" ht="13.8" hidden="false" customHeight="false" outlineLevel="0" collapsed="false">
      <c r="A717" s="0" t="n">
        <f aca="false">+A716+1</f>
        <v>716</v>
      </c>
      <c r="B717" s="0" t="str">
        <f aca="false">IF(LEN('con precio'!E716)=8,'con precio'!E716,IF(LEN('con precio'!E716)&gt;=17,LEFT('con precio'!E716,8),""))</f>
        <v/>
      </c>
      <c r="C717" s="122" t="str">
        <f aca="false">IF(LEN('con precio'!E716)&gt;=17,RIGHT('con precio'!E716,8),"")</f>
        <v/>
      </c>
      <c r="D717" s="0" t="str">
        <f aca="false">IF('con precio'!F716="","",'con precio'!F716)</f>
        <v/>
      </c>
      <c r="E717" s="0" t="str">
        <f aca="false">IF('con precio'!B716="","",'con precio'!B716)</f>
        <v>Avenida Virgen de Luján</v>
      </c>
      <c r="F717" s="1" t="s">
        <v>6683</v>
      </c>
      <c r="G717" s="0" t="n">
        <v>300</v>
      </c>
      <c r="H717" s="0" t="str">
        <f aca="false">IF('con precio'!D716="Flete","FLE",IF('con precio'!D716="Normal","NOR",IF('con precio'!D716="RRPP","RRP",IF('con precio'!D716="FB Ads","FBA",IF('con precio'!D716="Google Ads","GOA",IF('con precio'!D716="Combo","COM",IF('con precio'!D716="Market Place","MKP", "OTR")))))))</f>
        <v>FLE</v>
      </c>
      <c r="I717" s="0" t="str">
        <f aca="false">LEFT('con precio'!M716,10)</f>
        <v>-17.733132</v>
      </c>
      <c r="J717" s="122" t="str">
        <f aca="false">RIGHT('con precio'!M716,10)</f>
        <v>-63.095676</v>
      </c>
      <c r="K717" s="0" t="s">
        <v>7429</v>
      </c>
      <c r="L717" s="175" t="n">
        <f aca="false">'con precio'!A716+'con precio'!K716</f>
        <v>44196.5180555556</v>
      </c>
      <c r="N717" s="174"/>
      <c r="O717" s="167"/>
    </row>
    <row r="718" customFormat="false" ht="13.8" hidden="false" customHeight="false" outlineLevel="0" collapsed="false">
      <c r="A718" s="0" t="n">
        <f aca="false">+A717+1</f>
        <v>717</v>
      </c>
      <c r="B718" s="0" t="str">
        <f aca="false">IF(LEN('con precio'!E717)=8,'con precio'!E717,IF(LEN('con precio'!E717)&gt;=17,LEFT('con precio'!E717,8),""))</f>
        <v/>
      </c>
      <c r="C718" s="122" t="str">
        <f aca="false">IF(LEN('con precio'!E717)&gt;=17,RIGHT('con precio'!E717,8),"")</f>
        <v/>
      </c>
      <c r="D718" s="0" t="str">
        <f aca="false">IF('con precio'!F717="","",'con precio'!F717)</f>
        <v/>
      </c>
      <c r="E718" s="0" t="str">
        <f aca="false">IF('con precio'!B717="","",'con precio'!B717)</f>
        <v>Avenida Moscú</v>
      </c>
      <c r="F718" s="1" t="s">
        <v>6502</v>
      </c>
      <c r="G718" s="0" t="n">
        <v>300</v>
      </c>
      <c r="H718" s="0" t="str">
        <f aca="false">IF('con precio'!D717="Flete","FLE",IF('con precio'!D717="Normal","NOR",IF('con precio'!D717="RRPP","RRP",IF('con precio'!D717="FB Ads","FBA",IF('con precio'!D717="Google Ads","GOA",IF('con precio'!D717="Combo","COM",IF('con precio'!D717="Market Place","MKP", "OTR")))))))</f>
        <v>FLE</v>
      </c>
      <c r="I718" s="0" t="str">
        <f aca="false">LEFT('con precio'!M717,10)</f>
        <v>-17.838228</v>
      </c>
      <c r="J718" s="122" t="str">
        <f aca="false">RIGHT('con precio'!M717,10)</f>
        <v>-63.211622</v>
      </c>
      <c r="K718" s="0" t="s">
        <v>7429</v>
      </c>
      <c r="L718" s="175" t="n">
        <f aca="false">'con precio'!A717+'con precio'!K717</f>
        <v>44196.6020833333</v>
      </c>
      <c r="N718" s="174"/>
      <c r="O718" s="167"/>
    </row>
    <row r="719" customFormat="false" ht="13.8" hidden="false" customHeight="false" outlineLevel="0" collapsed="false">
      <c r="A719" s="0" t="n">
        <f aca="false">+A718+1</f>
        <v>718</v>
      </c>
      <c r="B719" s="0" t="str">
        <f aca="false">IF(LEN('con precio'!E718)=8,'con precio'!E718,IF(LEN('con precio'!E718)&gt;=17,LEFT('con precio'!E718,8),""))</f>
        <v/>
      </c>
      <c r="C719" s="122" t="str">
        <f aca="false">IF(LEN('con precio'!E718)&gt;=17,RIGHT('con precio'!E718,8),"")</f>
        <v/>
      </c>
      <c r="D719" s="0" t="str">
        <f aca="false">IF('con precio'!F718="","",'con precio'!F718)</f>
        <v/>
      </c>
      <c r="E719" s="0" t="str">
        <f aca="false">IF('con precio'!B718="","",'con precio'!B718)</f>
        <v>Estancia Espinalito / Cumavi</v>
      </c>
      <c r="F719" s="1" t="s">
        <v>6684</v>
      </c>
      <c r="G719" s="0" t="n">
        <v>300</v>
      </c>
      <c r="H719" s="0" t="str">
        <f aca="false">IF('con precio'!D718="Flete","FLE",IF('con precio'!D718="Normal","NOR",IF('con precio'!D718="RRPP","RRP",IF('con precio'!D718="FB Ads","FBA",IF('con precio'!D718="Google Ads","GOA",IF('con precio'!D718="Combo","COM",IF('con precio'!D718="Market Place","MKP", "OTR")))))))</f>
        <v>NOR</v>
      </c>
      <c r="I719" s="0" t="str">
        <f aca="false">LEFT('con precio'!M718,10)</f>
        <v>-17.788150</v>
      </c>
      <c r="J719" s="122" t="str">
        <f aca="false">RIGHT('con precio'!M718,10)</f>
        <v>-63.105607</v>
      </c>
      <c r="K719" s="0" t="s">
        <v>7429</v>
      </c>
      <c r="L719" s="175" t="n">
        <f aca="false">'con precio'!A718+'con precio'!K718</f>
        <v>44196.3416666667</v>
      </c>
      <c r="N719" s="174"/>
      <c r="O719" s="167"/>
    </row>
    <row r="720" customFormat="false" ht="13.8" hidden="false" customHeight="false" outlineLevel="0" collapsed="false">
      <c r="A720" s="0" t="n">
        <f aca="false">+A719+1</f>
        <v>719</v>
      </c>
      <c r="B720" s="0" t="str">
        <f aca="false">IF(LEN('con precio'!E719)=8,'con precio'!E719,IF(LEN('con precio'!E719)&gt;=17,LEFT('con precio'!E719,8),""))</f>
        <v/>
      </c>
      <c r="C720" s="122" t="str">
        <f aca="false">IF(LEN('con precio'!E719)&gt;=17,RIGHT('con precio'!E719,8),"")</f>
        <v/>
      </c>
      <c r="D720" s="0" t="str">
        <f aca="false">IF('con precio'!F719="","",'con precio'!F719)</f>
        <v/>
      </c>
      <c r="E720" s="0" t="str">
        <f aca="false">IF('con precio'!B719="","",'con precio'!B719)</f>
        <v>Barrio Calama. Zona Nueva Ramada / Iglesia de Piedra</v>
      </c>
      <c r="F720" s="1" t="s">
        <v>6155</v>
      </c>
      <c r="G720" s="0" t="n">
        <v>350</v>
      </c>
      <c r="H720" s="0" t="str">
        <f aca="false">IF('con precio'!D719="Flete","FLE",IF('con precio'!D719="Normal","NOR",IF('con precio'!D719="RRPP","RRP",IF('con precio'!D719="FB Ads","FBA",IF('con precio'!D719="Google Ads","GOA",IF('con precio'!D719="Combo","COM",IF('con precio'!D719="Market Place","MKP", "OTR")))))))</f>
        <v>NOR</v>
      </c>
      <c r="I720" s="0" t="str">
        <f aca="false">LEFT('con precio'!M719,10)</f>
        <v>-17.837352</v>
      </c>
      <c r="J720" s="122" t="str">
        <f aca="false">RIGHT('con precio'!M719,10)</f>
        <v>-63.221197</v>
      </c>
      <c r="K720" s="0" t="s">
        <v>7429</v>
      </c>
      <c r="L720" s="175" t="n">
        <f aca="false">'con precio'!A719+'con precio'!K719</f>
        <v>44196.63125</v>
      </c>
      <c r="N720" s="174"/>
      <c r="O720" s="167"/>
    </row>
    <row r="721" customFormat="false" ht="13.8" hidden="false" customHeight="false" outlineLevel="0" collapsed="false">
      <c r="A721" s="0" t="n">
        <f aca="false">+A720+1</f>
        <v>720</v>
      </c>
      <c r="B721" s="0" t="str">
        <f aca="false">IF(LEN('con precio'!E720)=8,'con precio'!E720,IF(LEN('con precio'!E720)&gt;=17,LEFT('con precio'!E720,8),""))</f>
        <v/>
      </c>
      <c r="C721" s="122" t="str">
        <f aca="false">IF(LEN('con precio'!E720)&gt;=17,RIGHT('con precio'!E720,8),"")</f>
        <v/>
      </c>
      <c r="D721" s="0" t="str">
        <f aca="false">IF('con precio'!F720="","",'con precio'!F720)</f>
        <v/>
      </c>
      <c r="E721" s="0" t="str">
        <f aca="false">IF('con precio'!B720="","",'con precio'!B720)</f>
        <v>Avenida Guapilo.</v>
      </c>
      <c r="F721" s="1" t="s">
        <v>6685</v>
      </c>
      <c r="G721" s="0" t="n">
        <v>300</v>
      </c>
      <c r="H721" s="0" t="str">
        <f aca="false">IF('con precio'!D720="Flete","FLE",IF('con precio'!D720="Normal","NOR",IF('con precio'!D720="RRPP","RRP",IF('con precio'!D720="FB Ads","FBA",IF('con precio'!D720="Google Ads","GOA",IF('con precio'!D720="Combo","COM",IF('con precio'!D720="Market Place","MKP", "OTR")))))))</f>
        <v>NOR</v>
      </c>
      <c r="I721" s="0" t="str">
        <f aca="false">LEFT('con precio'!M720,10)</f>
        <v>-17.787918</v>
      </c>
      <c r="J721" s="122" t="str">
        <f aca="false">RIGHT('con precio'!M720,10)</f>
        <v>-63.105933</v>
      </c>
      <c r="K721" s="0" t="s">
        <v>7429</v>
      </c>
      <c r="L721" s="175" t="n">
        <f aca="false">'con precio'!A720+'con precio'!K720</f>
        <v>44196.6916666667</v>
      </c>
      <c r="N721" s="174"/>
      <c r="O721" s="167"/>
    </row>
    <row r="722" customFormat="false" ht="13.8" hidden="false" customHeight="false" outlineLevel="0" collapsed="false">
      <c r="A722" s="0" t="n">
        <f aca="false">+A721+1</f>
        <v>721</v>
      </c>
      <c r="B722" s="0" t="str">
        <f aca="false">IF(LEN('con precio'!E721)=8,'con precio'!E721,IF(LEN('con precio'!E721)&gt;=17,LEFT('con precio'!E721,8),""))</f>
        <v/>
      </c>
      <c r="C722" s="122" t="str">
        <f aca="false">IF(LEN('con precio'!E721)&gt;=17,RIGHT('con precio'!E721,8),"")</f>
        <v/>
      </c>
      <c r="D722" s="0" t="str">
        <f aca="false">IF('con precio'!F721="","",'con precio'!F721)</f>
        <v/>
      </c>
      <c r="E722" s="0" t="str">
        <f aca="false">IF('con precio'!B721="","",'con precio'!B721)</f>
        <v>Urbanización Valparaíso / Mapaizo Sur</v>
      </c>
      <c r="F722" s="1" t="s">
        <v>6686</v>
      </c>
      <c r="G722" s="0" t="n">
        <v>300</v>
      </c>
      <c r="H722" s="0" t="str">
        <f aca="false">IF('con precio'!D721="Flete","FLE",IF('con precio'!D721="Normal","NOR",IF('con precio'!D721="RRPP","RRP",IF('con precio'!D721="FB Ads","FBA",IF('con precio'!D721="Google Ads","GOA",IF('con precio'!D721="Combo","COM",IF('con precio'!D721="Market Place","MKP", "OTR")))))))</f>
        <v>FLE</v>
      </c>
      <c r="I722" s="0" t="str">
        <f aca="false">LEFT('con precio'!M721,10)</f>
        <v>-17.879687</v>
      </c>
      <c r="J722" s="122" t="str">
        <f aca="false">RIGHT('con precio'!M721,10)</f>
        <v>-63.228606</v>
      </c>
      <c r="K722" s="0" t="s">
        <v>7429</v>
      </c>
      <c r="L722" s="175" t="n">
        <f aca="false">'con precio'!A721+'con precio'!K721</f>
        <v>44200.3819444444</v>
      </c>
      <c r="N722" s="174"/>
      <c r="O722" s="167"/>
    </row>
    <row r="723" customFormat="false" ht="13.8" hidden="false" customHeight="false" outlineLevel="0" collapsed="false">
      <c r="A723" s="0" t="n">
        <f aca="false">+A722+1</f>
        <v>722</v>
      </c>
      <c r="B723" s="0" t="str">
        <f aca="false">IF(LEN('con precio'!E722)=8,'con precio'!E722,IF(LEN('con precio'!E722)&gt;=17,LEFT('con precio'!E722,8),""))</f>
        <v/>
      </c>
      <c r="C723" s="122" t="str">
        <f aca="false">IF(LEN('con precio'!E722)&gt;=17,RIGHT('con precio'!E722,8),"")</f>
        <v/>
      </c>
      <c r="D723" s="0" t="str">
        <f aca="false">IF('con precio'!F722="","",'con precio'!F722)</f>
        <v/>
      </c>
      <c r="E723" s="0" t="str">
        <f aca="false">IF('con precio'!B722="","",'con precio'!B722)</f>
        <v>Urbanización Canaan / Doble Vía La Guardia</v>
      </c>
      <c r="F723" s="1" t="s">
        <v>6687</v>
      </c>
      <c r="G723" s="0" t="n">
        <v>300</v>
      </c>
      <c r="H723" s="0" t="str">
        <f aca="false">IF('con precio'!D722="Flete","FLE",IF('con precio'!D722="Normal","NOR",IF('con precio'!D722="RRPP","RRP",IF('con precio'!D722="FB Ads","FBA",IF('con precio'!D722="Google Ads","GOA",IF('con precio'!D722="Combo","COM",IF('con precio'!D722="Market Place","MKP", "OTR")))))))</f>
        <v>NOR</v>
      </c>
      <c r="I723" s="0" t="str">
        <f aca="false">LEFT('con precio'!M722,10)</f>
        <v>-17.848750</v>
      </c>
      <c r="J723" s="122" t="str">
        <f aca="false">RIGHT('con precio'!M722,10)</f>
        <v>-63.238164</v>
      </c>
      <c r="K723" s="0" t="s">
        <v>7429</v>
      </c>
      <c r="L723" s="175" t="n">
        <f aca="false">'con precio'!A722+'con precio'!K722</f>
        <v>44200.4256944444</v>
      </c>
      <c r="N723" s="174"/>
      <c r="O723" s="167"/>
    </row>
    <row r="724" customFormat="false" ht="13.8" hidden="false" customHeight="false" outlineLevel="0" collapsed="false">
      <c r="A724" s="0" t="n">
        <f aca="false">+A723+1</f>
        <v>723</v>
      </c>
      <c r="B724" s="0" t="str">
        <f aca="false">IF(LEN('con precio'!E723)=8,'con precio'!E723,IF(LEN('con precio'!E723)&gt;=17,LEFT('con precio'!E723,8),""))</f>
        <v/>
      </c>
      <c r="C724" s="122" t="str">
        <f aca="false">IF(LEN('con precio'!E723)&gt;=17,RIGHT('con precio'!E723,8),"")</f>
        <v/>
      </c>
      <c r="D724" s="0" t="str">
        <f aca="false">IF('con precio'!F723="","",'con precio'!F723)</f>
        <v/>
      </c>
      <c r="E724" s="0" t="str">
        <f aca="false">IF('con precio'!B723="","",'con precio'!B723)</f>
        <v>Condominio Espíritu Santo</v>
      </c>
      <c r="F724" s="1" t="s">
        <v>6688</v>
      </c>
      <c r="G724" s="0" t="n">
        <v>350</v>
      </c>
      <c r="H724" s="0" t="str">
        <f aca="false">IF('con precio'!D723="Flete","FLE",IF('con precio'!D723="Normal","NOR",IF('con precio'!D723="RRPP","RRP",IF('con precio'!D723="FB Ads","FBA",IF('con precio'!D723="Google Ads","GOA",IF('con precio'!D723="Combo","COM",IF('con precio'!D723="Market Place","MKP", "OTR")))))))</f>
        <v>NOR</v>
      </c>
      <c r="I724" s="0" t="str">
        <f aca="false">LEFT('con precio'!M723,10)</f>
        <v>-17.769827</v>
      </c>
      <c r="J724" s="122" t="str">
        <f aca="false">RIGHT('con precio'!M723,10)</f>
        <v>-63.102760</v>
      </c>
      <c r="K724" s="0" t="s">
        <v>7429</v>
      </c>
      <c r="L724" s="175" t="n">
        <f aca="false">'con precio'!A723+'con precio'!K723</f>
        <v>44200.5465277778</v>
      </c>
      <c r="N724" s="174"/>
      <c r="O724" s="167"/>
    </row>
    <row r="725" customFormat="false" ht="13.8" hidden="false" customHeight="false" outlineLevel="0" collapsed="false">
      <c r="A725" s="0" t="n">
        <f aca="false">+A724+1</f>
        <v>724</v>
      </c>
      <c r="B725" s="0" t="str">
        <f aca="false">IF(LEN('con precio'!E724)=8,'con precio'!E724,IF(LEN('con precio'!E724)&gt;=17,LEFT('con precio'!E724,8),""))</f>
        <v/>
      </c>
      <c r="C725" s="122" t="str">
        <f aca="false">IF(LEN('con precio'!E724)&gt;=17,RIGHT('con precio'!E724,8),"")</f>
        <v/>
      </c>
      <c r="D725" s="0" t="str">
        <f aca="false">IF('con precio'!F724="","",'con precio'!F724)</f>
        <v/>
      </c>
      <c r="E725" s="0" t="str">
        <f aca="false">IF('con precio'!B724="","",'con precio'!B724)</f>
        <v>Avenida Moscú / Farmacia</v>
      </c>
      <c r="F725" s="1" t="s">
        <v>6493</v>
      </c>
      <c r="G725" s="0" t="n">
        <v>400</v>
      </c>
      <c r="H725" s="0" t="str">
        <f aca="false">IF('con precio'!D724="Flete","FLE",IF('con precio'!D724="Normal","NOR",IF('con precio'!D724="RRPP","RRP",IF('con precio'!D724="FB Ads","FBA",IF('con precio'!D724="Google Ads","GOA",IF('con precio'!D724="Combo","COM",IF('con precio'!D724="Market Place","MKP", "OTR")))))))</f>
        <v>NOR</v>
      </c>
      <c r="I725" s="0" t="str">
        <f aca="false">LEFT('con precio'!M724,10)</f>
        <v>-17.844159</v>
      </c>
      <c r="J725" s="122" t="str">
        <f aca="false">RIGHT('con precio'!M724,10)</f>
        <v>-63.214257</v>
      </c>
      <c r="K725" s="0" t="s">
        <v>7429</v>
      </c>
      <c r="L725" s="175" t="n">
        <f aca="false">'con precio'!A724+'con precio'!K724</f>
        <v>44201.2736111111</v>
      </c>
      <c r="N725" s="174"/>
      <c r="O725" s="167"/>
    </row>
    <row r="726" customFormat="false" ht="13.8" hidden="false" customHeight="false" outlineLevel="0" collapsed="false">
      <c r="A726" s="0" t="n">
        <f aca="false">+A725+1</f>
        <v>725</v>
      </c>
      <c r="B726" s="0" t="str">
        <f aca="false">IF(LEN('con precio'!E725)=8,'con precio'!E725,IF(LEN('con precio'!E725)&gt;=17,LEFT('con precio'!E725,8),""))</f>
        <v/>
      </c>
      <c r="C726" s="122" t="str">
        <f aca="false">IF(LEN('con precio'!E725)&gt;=17,RIGHT('con precio'!E725,8),"")</f>
        <v/>
      </c>
      <c r="D726" s="0" t="str">
        <f aca="false">IF('con precio'!F725="","",'con precio'!F725)</f>
        <v/>
      </c>
      <c r="E726" s="0" t="str">
        <f aca="false">IF('con precio'!B725="","",'con precio'!B725)</f>
        <v>Roca y Coronado</v>
      </c>
      <c r="F726" s="1" t="s">
        <v>6571</v>
      </c>
      <c r="G726" s="0" t="n">
        <v>300</v>
      </c>
      <c r="H726" s="0" t="str">
        <f aca="false">IF('con precio'!D725="Flete","FLE",IF('con precio'!D725="Normal","NOR",IF('con precio'!D725="RRPP","RRP",IF('con precio'!D725="FB Ads","FBA",IF('con precio'!D725="Google Ads","GOA",IF('con precio'!D725="Combo","COM",IF('con precio'!D725="Market Place","MKP", "OTR")))))))</f>
        <v>FLE</v>
      </c>
      <c r="I726" s="0" t="str">
        <f aca="false">LEFT('con precio'!M725,10)</f>
        <v>-17.789509</v>
      </c>
      <c r="J726" s="122" t="str">
        <f aca="false">RIGHT('con precio'!M725,10)</f>
        <v>-63.226335</v>
      </c>
      <c r="K726" s="0" t="s">
        <v>7429</v>
      </c>
      <c r="L726" s="175" t="n">
        <f aca="false">'con precio'!A725+'con precio'!K725</f>
        <v>44202.6229166667</v>
      </c>
      <c r="N726" s="174"/>
      <c r="O726" s="167"/>
    </row>
    <row r="727" customFormat="false" ht="13.8" hidden="false" customHeight="false" outlineLevel="0" collapsed="false">
      <c r="A727" s="0" t="n">
        <f aca="false">+A726+1</f>
        <v>726</v>
      </c>
      <c r="B727" s="0" t="str">
        <f aca="false">IF(LEN('con precio'!E726)=8,'con precio'!E726,IF(LEN('con precio'!E726)&gt;=17,LEFT('con precio'!E726,8),""))</f>
        <v/>
      </c>
      <c r="C727" s="122" t="str">
        <f aca="false">IF(LEN('con precio'!E726)&gt;=17,RIGHT('con precio'!E726,8),"")</f>
        <v/>
      </c>
      <c r="D727" s="0" t="str">
        <f aca="false">IF('con precio'!F726="","",'con precio'!F726)</f>
        <v/>
      </c>
      <c r="E727" s="0" t="str">
        <f aca="false">IF('con precio'!B726="","",'con precio'!B726)</f>
        <v>Radial 17 1/2 El Bajío del Oriente</v>
      </c>
      <c r="F727" s="1" t="s">
        <v>6539</v>
      </c>
      <c r="G727" s="0" t="n">
        <v>400</v>
      </c>
      <c r="H727" s="0" t="str">
        <f aca="false">IF('con precio'!D726="Flete","FLE",IF('con precio'!D726="Normal","NOR",IF('con precio'!D726="RRPP","RRP",IF('con precio'!D726="FB Ads","FBA",IF('con precio'!D726="Google Ads","GOA",IF('con precio'!D726="Combo","COM",IF('con precio'!D726="Market Place","MKP", "OTR")))))))</f>
        <v>FLE</v>
      </c>
      <c r="I727" s="0" t="str">
        <f aca="false">LEFT('con precio'!M726,10)</f>
        <v>-17.829058</v>
      </c>
      <c r="J727" s="122" t="str">
        <f aca="false">RIGHT('con precio'!M726,10)</f>
        <v>-63.243929</v>
      </c>
      <c r="K727" s="0" t="s">
        <v>7429</v>
      </c>
      <c r="L727" s="175" t="n">
        <f aca="false">'con precio'!A726+'con precio'!K726</f>
        <v>44202.8847222222</v>
      </c>
      <c r="N727" s="174"/>
      <c r="O727" s="167"/>
    </row>
    <row r="728" customFormat="false" ht="13.8" hidden="false" customHeight="false" outlineLevel="0" collapsed="false">
      <c r="A728" s="0" t="n">
        <f aca="false">+A727+1</f>
        <v>727</v>
      </c>
      <c r="B728" s="0" t="str">
        <f aca="false">IF(LEN('con precio'!E727)=8,'con precio'!E727,IF(LEN('con precio'!E727)&gt;=17,LEFT('con precio'!E727,8),""))</f>
        <v>76617907</v>
      </c>
      <c r="C728" s="122" t="str">
        <f aca="false">IF(LEN('con precio'!E727)&gt;=17,RIGHT('con precio'!E727,8),"")</f>
        <v/>
      </c>
      <c r="D728" s="0" t="str">
        <f aca="false">IF('con precio'!F727="","",'con precio'!F727)</f>
        <v>Ana Miranda</v>
      </c>
      <c r="E728" s="0" t="str">
        <f aca="false">IF('con precio'!B727="","",'con precio'!B727)</f>
        <v>Ana Miranda / Clara Cuta</v>
      </c>
      <c r="F728" s="1" t="s">
        <v>6515</v>
      </c>
      <c r="G728" s="0" t="n">
        <v>300</v>
      </c>
      <c r="H728" s="0" t="str">
        <f aca="false">IF('con precio'!D727="Flete","FLE",IF('con precio'!D727="Normal","NOR",IF('con precio'!D727="RRPP","RRP",IF('con precio'!D727="FB Ads","FBA",IF('con precio'!D727="Google Ads","GOA",IF('con precio'!D727="Combo","COM",IF('con precio'!D727="Market Place","MKP", "OTR")))))))</f>
        <v>GOA</v>
      </c>
      <c r="I728" s="0" t="str">
        <f aca="false">LEFT('con precio'!M727,10)</f>
        <v>-17.731602</v>
      </c>
      <c r="J728" s="122" t="str">
        <f aca="false">RIGHT('con precio'!M727,10)</f>
        <v>-63.157425</v>
      </c>
      <c r="K728" s="0" t="s">
        <v>7429</v>
      </c>
      <c r="L728" s="175" t="n">
        <f aca="false">'con precio'!A727+'con precio'!K727</f>
        <v>44202.5743055556</v>
      </c>
      <c r="N728" s="174"/>
      <c r="O728" s="167"/>
    </row>
    <row r="729" customFormat="false" ht="13.8" hidden="false" customHeight="false" outlineLevel="0" collapsed="false">
      <c r="A729" s="0" t="n">
        <f aca="false">+A728+1</f>
        <v>728</v>
      </c>
      <c r="B729" s="0" t="str">
        <f aca="false">IF(LEN('con precio'!E728)=8,'con precio'!E728,IF(LEN('con precio'!E728)&gt;=17,LEFT('con precio'!E728,8),""))</f>
        <v/>
      </c>
      <c r="C729" s="122" t="str">
        <f aca="false">IF(LEN('con precio'!E728)&gt;=17,RIGHT('con precio'!E728,8),"")</f>
        <v/>
      </c>
      <c r="D729" s="0" t="str">
        <f aca="false">IF('con precio'!F728="","",'con precio'!F728)</f>
        <v>Pío Rico / Rosalía Mogollón Salinas</v>
      </c>
      <c r="E729" s="0" t="str">
        <f aca="false">IF('con precio'!B728="","",'con precio'!B728)</f>
        <v>Pío Rico / Rosalía Mogollón Salinas / Camino a Caranda</v>
      </c>
      <c r="F729" s="1" t="s">
        <v>6689</v>
      </c>
      <c r="G729" s="0" t="n">
        <v>1750</v>
      </c>
      <c r="H729" s="0" t="str">
        <f aca="false">IF('con precio'!D728="Flete","FLE",IF('con precio'!D728="Normal","NOR",IF('con precio'!D728="RRPP","RRP",IF('con precio'!D728="FB Ads","FBA",IF('con precio'!D728="Google Ads","GOA",IF('con precio'!D728="Combo","COM",IF('con precio'!D728="Market Place","MKP", "OTR")))))))</f>
        <v>GOA</v>
      </c>
      <c r="I729" s="0" t="str">
        <f aca="false">LEFT('con precio'!M728,10)</f>
        <v>-17.472809</v>
      </c>
      <c r="J729" s="122" t="str">
        <f aca="false">RIGHT('con precio'!M728,10)</f>
        <v>-63.523733</v>
      </c>
      <c r="K729" s="0" t="s">
        <v>7429</v>
      </c>
      <c r="L729" s="175" t="n">
        <f aca="false">'con precio'!A728+'con precio'!K728</f>
        <v>44203.4777777778</v>
      </c>
      <c r="N729" s="174"/>
      <c r="O729" s="167"/>
    </row>
    <row r="730" customFormat="false" ht="13.8" hidden="false" customHeight="false" outlineLevel="0" collapsed="false">
      <c r="A730" s="0" t="n">
        <f aca="false">+A729+1</f>
        <v>729</v>
      </c>
      <c r="B730" s="0" t="str">
        <f aca="false">IF(LEN('con precio'!E729)=8,'con precio'!E729,IF(LEN('con precio'!E729)&gt;=17,LEFT('con precio'!E729,8),""))</f>
        <v/>
      </c>
      <c r="C730" s="122" t="str">
        <f aca="false">IF(LEN('con precio'!E729)&gt;=17,RIGHT('con precio'!E729,8),"")</f>
        <v/>
      </c>
      <c r="D730" s="0" t="str">
        <f aca="false">IF('con precio'!F729="","",'con precio'!F729)</f>
        <v>Pío Rico / Rosalía Mogollón Salinas</v>
      </c>
      <c r="E730" s="0" t="str">
        <f aca="false">IF('con precio'!B729="","",'con precio'!B729)</f>
        <v>Pío Rico / Rosalía Mogollón Salinas / Camino a Caranda</v>
      </c>
      <c r="F730" s="1" t="s">
        <v>6689</v>
      </c>
      <c r="G730" s="0" t="n">
        <v>1750</v>
      </c>
      <c r="H730" s="0" t="str">
        <f aca="false">IF('con precio'!D729="Flete","FLE",IF('con precio'!D729="Normal","NOR",IF('con precio'!D729="RRPP","RRP",IF('con precio'!D729="FB Ads","FBA",IF('con precio'!D729="Google Ads","GOA",IF('con precio'!D729="Combo","COM",IF('con precio'!D729="Market Place","MKP", "OTR")))))))</f>
        <v>GOA</v>
      </c>
      <c r="I730" s="0" t="str">
        <f aca="false">LEFT('con precio'!M729,10)</f>
        <v>-17.486795</v>
      </c>
      <c r="J730" s="122" t="str">
        <f aca="false">RIGHT('con precio'!M729,10)</f>
        <v>-63.528057</v>
      </c>
      <c r="K730" s="0" t="s">
        <v>7429</v>
      </c>
      <c r="L730" s="175" t="n">
        <f aca="false">'con precio'!A729+'con precio'!K729</f>
        <v>44204.3347222222</v>
      </c>
      <c r="N730" s="174"/>
      <c r="O730" s="167"/>
    </row>
    <row r="731" customFormat="false" ht="13.8" hidden="false" customHeight="false" outlineLevel="0" collapsed="false">
      <c r="A731" s="0" t="n">
        <f aca="false">+A730+1</f>
        <v>730</v>
      </c>
      <c r="B731" s="0" t="str">
        <f aca="false">IF(LEN('con precio'!E730)=8,'con precio'!E730,IF(LEN('con precio'!E730)&gt;=17,LEFT('con precio'!E730,8),""))</f>
        <v/>
      </c>
      <c r="C731" s="122" t="str">
        <f aca="false">IF(LEN('con precio'!E730)&gt;=17,RIGHT('con precio'!E730,8),"")</f>
        <v/>
      </c>
      <c r="D731" s="0" t="str">
        <f aca="false">IF('con precio'!F730="","",'con precio'!F730)</f>
        <v>Pío Rico / Rosalía Mogollón Salinas</v>
      </c>
      <c r="E731" s="0" t="str">
        <f aca="false">IF('con precio'!B730="","",'con precio'!B730)</f>
        <v>Pío Rico / Rosalía Mogollón Salinas / Camino a Caranda</v>
      </c>
      <c r="F731" s="1" t="s">
        <v>6689</v>
      </c>
      <c r="G731" s="0" t="n">
        <v>1750</v>
      </c>
      <c r="H731" s="0" t="str">
        <f aca="false">IF('con precio'!D730="Flete","FLE",IF('con precio'!D730="Normal","NOR",IF('con precio'!D730="RRPP","RRP",IF('con precio'!D730="FB Ads","FBA",IF('con precio'!D730="Google Ads","GOA",IF('con precio'!D730="Combo","COM",IF('con precio'!D730="Market Place","MKP", "OTR")))))))</f>
        <v>GOA</v>
      </c>
      <c r="I731" s="0" t="str">
        <f aca="false">LEFT('con precio'!M730,10)</f>
        <v>-17.486795</v>
      </c>
      <c r="J731" s="122" t="str">
        <f aca="false">RIGHT('con precio'!M730,10)</f>
        <v>-63.528057</v>
      </c>
      <c r="K731" s="0" t="s">
        <v>7429</v>
      </c>
      <c r="L731" s="175" t="n">
        <f aca="false">'con precio'!A730+'con precio'!K730</f>
        <v>44204.6361111111</v>
      </c>
      <c r="N731" s="174"/>
      <c r="O731" s="167"/>
    </row>
    <row r="732" customFormat="false" ht="13.8" hidden="false" customHeight="false" outlineLevel="0" collapsed="false">
      <c r="A732" s="0" t="n">
        <f aca="false">+A731+1</f>
        <v>731</v>
      </c>
      <c r="B732" s="0" t="str">
        <f aca="false">IF(LEN('con precio'!E731)=8,'con precio'!E731,IF(LEN('con precio'!E731)&gt;=17,LEFT('con precio'!E731,8),""))</f>
        <v/>
      </c>
      <c r="C732" s="122" t="str">
        <f aca="false">IF(LEN('con precio'!E731)&gt;=17,RIGHT('con precio'!E731,8),"")</f>
        <v/>
      </c>
      <c r="D732" s="0" t="str">
        <f aca="false">IF('con precio'!F731="","",'con precio'!F731)</f>
        <v/>
      </c>
      <c r="E732" s="0" t="str">
        <f aca="false">IF('con precio'!B731="","",'con precio'!B731)</f>
        <v>La Casona / Avenida Canal Guapilo </v>
      </c>
      <c r="F732" s="1" t="s">
        <v>6690</v>
      </c>
      <c r="G732" s="0" t="n">
        <v>300</v>
      </c>
      <c r="H732" s="0" t="str">
        <f aca="false">IF('con precio'!D731="Flete","FLE",IF('con precio'!D731="Normal","NOR",IF('con precio'!D731="RRPP","RRP",IF('con precio'!D731="FB Ads","FBA",IF('con precio'!D731="Google Ads","GOA",IF('con precio'!D731="Combo","COM",IF('con precio'!D731="Market Place","MKP", "OTR")))))))</f>
        <v>FLE</v>
      </c>
      <c r="I732" s="0" t="str">
        <f aca="false">LEFT('con precio'!M731,10)</f>
        <v>-17.774646</v>
      </c>
      <c r="J732" s="122" t="str">
        <f aca="false">RIGHT('con precio'!M731,10)</f>
        <v>-63.092818</v>
      </c>
      <c r="K732" s="0" t="s">
        <v>7429</v>
      </c>
      <c r="L732" s="175" t="n">
        <f aca="false">'con precio'!A731+'con precio'!K731</f>
        <v>44205.3847222222</v>
      </c>
      <c r="N732" s="174"/>
      <c r="O732" s="167"/>
    </row>
    <row r="733" customFormat="false" ht="13.8" hidden="false" customHeight="false" outlineLevel="0" collapsed="false">
      <c r="A733" s="0" t="n">
        <f aca="false">+A732+1</f>
        <v>732</v>
      </c>
      <c r="B733" s="0" t="str">
        <f aca="false">IF(LEN('con precio'!E732)=8,'con precio'!E732,IF(LEN('con precio'!E732)&gt;=17,LEFT('con precio'!E732,8),""))</f>
        <v/>
      </c>
      <c r="C733" s="122" t="str">
        <f aca="false">IF(LEN('con precio'!E732)&gt;=17,RIGHT('con precio'!E732,8),"")</f>
        <v/>
      </c>
      <c r="D733" s="0" t="str">
        <f aca="false">IF('con precio'!F732="","",'con precio'!F732)</f>
        <v/>
      </c>
      <c r="E733" s="0" t="str">
        <f aca="false">IF('con precio'!B732="","",'con precio'!B732)</f>
        <v>Radial 17 1/2 El Bajío del Oriente</v>
      </c>
      <c r="F733" s="1" t="s">
        <v>6691</v>
      </c>
      <c r="G733" s="0" t="n">
        <v>300</v>
      </c>
      <c r="H733" s="0" t="str">
        <f aca="false">IF('con precio'!D732="Flete","FLE",IF('con precio'!D732="Normal","NOR",IF('con precio'!D732="RRPP","RRP",IF('con precio'!D732="FB Ads","FBA",IF('con precio'!D732="Google Ads","GOA",IF('con precio'!D732="Combo","COM",IF('con precio'!D732="Market Place","MKP", "OTR")))))))</f>
        <v>NOR</v>
      </c>
      <c r="I733" s="0" t="str">
        <f aca="false">LEFT('con precio'!M732,10)</f>
        <v>-17.826486</v>
      </c>
      <c r="J733" s="122" t="str">
        <f aca="false">RIGHT('con precio'!M732,10)</f>
        <v>-63.240066</v>
      </c>
      <c r="K733" s="0" t="s">
        <v>7429</v>
      </c>
      <c r="L733" s="175" t="n">
        <f aca="false">'con precio'!A732+'con precio'!K732</f>
        <v>44205.4513888889</v>
      </c>
      <c r="N733" s="174"/>
      <c r="O733" s="167"/>
    </row>
    <row r="734" customFormat="false" ht="13.8" hidden="false" customHeight="false" outlineLevel="0" collapsed="false">
      <c r="A734" s="0" t="n">
        <f aca="false">+A733+1</f>
        <v>733</v>
      </c>
      <c r="B734" s="0" t="str">
        <f aca="false">IF(LEN('con precio'!E733)=8,'con precio'!E733,IF(LEN('con precio'!E733)&gt;=17,LEFT('con precio'!E733,8),""))</f>
        <v/>
      </c>
      <c r="C734" s="122" t="str">
        <f aca="false">IF(LEN('con precio'!E733)&gt;=17,RIGHT('con precio'!E733,8),"")</f>
        <v/>
      </c>
      <c r="D734" s="0" t="str">
        <f aca="false">IF('con precio'!F733="","",'con precio'!F733)</f>
        <v>Vecina de Limber</v>
      </c>
      <c r="E734" s="0" t="str">
        <f aca="false">IF('con precio'!B733="","",'con precio'!B733)</f>
        <v>Ave. Los Andes / Vecina de Limber</v>
      </c>
      <c r="F734" s="1" t="s">
        <v>6692</v>
      </c>
      <c r="G734" s="0" t="n">
        <v>300</v>
      </c>
      <c r="H734" s="0" t="str">
        <f aca="false">IF('con precio'!D733="Flete","FLE",IF('con precio'!D733="Normal","NOR",IF('con precio'!D733="RRPP","RRP",IF('con precio'!D733="FB Ads","FBA",IF('con precio'!D733="Google Ads","GOA",IF('con precio'!D733="Combo","COM",IF('con precio'!D733="Market Place","MKP", "OTR")))))))</f>
        <v>NOR</v>
      </c>
      <c r="I734" s="0" t="str">
        <f aca="false">LEFT('con precio'!M733,10)</f>
        <v>-17.785855</v>
      </c>
      <c r="J734" s="122" t="str">
        <f aca="false">RIGHT('con precio'!M733,10)</f>
        <v>-63.124782</v>
      </c>
      <c r="K734" s="0" t="s">
        <v>7429</v>
      </c>
      <c r="L734" s="175" t="n">
        <f aca="false">'con precio'!A733+'con precio'!K733</f>
        <v>44205.5486111111</v>
      </c>
      <c r="N734" s="174"/>
      <c r="O734" s="167"/>
    </row>
    <row r="735" customFormat="false" ht="13.8" hidden="false" customHeight="false" outlineLevel="0" collapsed="false">
      <c r="A735" s="0" t="n">
        <f aca="false">+A734+1</f>
        <v>734</v>
      </c>
      <c r="B735" s="0" t="str">
        <f aca="false">IF(LEN('con precio'!E734)=8,'con precio'!E734,IF(LEN('con precio'!E734)&gt;=17,LEFT('con precio'!E734,8),""))</f>
        <v/>
      </c>
      <c r="C735" s="122" t="str">
        <f aca="false">IF(LEN('con precio'!E734)&gt;=17,RIGHT('con precio'!E734,8),"")</f>
        <v/>
      </c>
      <c r="D735" s="0" t="str">
        <f aca="false">IF('con precio'!F734="","",'con precio'!F734)</f>
        <v/>
      </c>
      <c r="E735" s="0" t="str">
        <f aca="false">IF('con precio'!B734="","",'con precio'!B734)</f>
        <v>Barrio Los Pinos Norte / Palos Verdes</v>
      </c>
      <c r="F735" s="1" t="s">
        <v>6693</v>
      </c>
      <c r="G735" s="0" t="n">
        <v>300</v>
      </c>
      <c r="H735" s="0" t="str">
        <f aca="false">IF('con precio'!D734="Flete","FLE",IF('con precio'!D734="Normal","NOR",IF('con precio'!D734="RRPP","RRP",IF('con precio'!D734="FB Ads","FBA",IF('con precio'!D734="Google Ads","GOA",IF('con precio'!D734="Combo","COM",IF('con precio'!D734="Market Place","MKP", "OTR")))))))</f>
        <v>NOR</v>
      </c>
      <c r="I735" s="0" t="str">
        <f aca="false">LEFT('con precio'!M734,10)</f>
        <v>-17.689754</v>
      </c>
      <c r="J735" s="122" t="str">
        <f aca="false">RIGHT('con precio'!M734,10)</f>
        <v>-63.147795</v>
      </c>
      <c r="K735" s="0" t="s">
        <v>7429</v>
      </c>
      <c r="L735" s="175" t="n">
        <f aca="false">'con precio'!A734+'con precio'!K734</f>
        <v>44205.6722222222</v>
      </c>
      <c r="N735" s="174"/>
      <c r="O735" s="167"/>
    </row>
    <row r="736" customFormat="false" ht="13.8" hidden="false" customHeight="false" outlineLevel="0" collapsed="false">
      <c r="A736" s="0" t="n">
        <f aca="false">+A735+1</f>
        <v>735</v>
      </c>
      <c r="B736" s="0" t="str">
        <f aca="false">IF(LEN('con precio'!E735)=8,'con precio'!E735,IF(LEN('con precio'!E735)&gt;=17,LEFT('con precio'!E735,8),""))</f>
        <v/>
      </c>
      <c r="C736" s="122" t="str">
        <f aca="false">IF(LEN('con precio'!E735)&gt;=17,RIGHT('con precio'!E735,8),"")</f>
        <v/>
      </c>
      <c r="D736" s="0" t="str">
        <f aca="false">IF('con precio'!F735="","",'con precio'!F735)</f>
        <v/>
      </c>
      <c r="E736" s="0" t="str">
        <f aca="false">IF('con precio'!B735="","",'con precio'!B735)</f>
        <v>Estancia Espinalito</v>
      </c>
      <c r="F736" s="1" t="s">
        <v>6694</v>
      </c>
      <c r="G736" s="0" t="n">
        <v>300</v>
      </c>
      <c r="H736" s="0" t="str">
        <f aca="false">IF('con precio'!D735="Flete","FLE",IF('con precio'!D735="Normal","NOR",IF('con precio'!D735="RRPP","RRP",IF('con precio'!D735="FB Ads","FBA",IF('con precio'!D735="Google Ads","GOA",IF('con precio'!D735="Combo","COM",IF('con precio'!D735="Market Place","MKP", "OTR")))))))</f>
        <v>COM</v>
      </c>
      <c r="I736" s="0" t="str">
        <f aca="false">LEFT('con precio'!M735,10)</f>
        <v>-17.784472</v>
      </c>
      <c r="J736" s="122" t="str">
        <f aca="false">RIGHT('con precio'!M735,10)</f>
        <v>-63.103134</v>
      </c>
      <c r="K736" s="0" t="s">
        <v>7429</v>
      </c>
      <c r="L736" s="175" t="n">
        <f aca="false">'con precio'!A735+'con precio'!K735</f>
        <v>44207.6569444444</v>
      </c>
      <c r="N736" s="174"/>
      <c r="O736" s="167"/>
    </row>
    <row r="737" customFormat="false" ht="13.8" hidden="false" customHeight="false" outlineLevel="0" collapsed="false">
      <c r="A737" s="0" t="n">
        <f aca="false">+A736+1</f>
        <v>736</v>
      </c>
      <c r="B737" s="0" t="str">
        <f aca="false">IF(LEN('con precio'!E736)=8,'con precio'!E736,IF(LEN('con precio'!E736)&gt;=17,LEFT('con precio'!E736,8),""))</f>
        <v/>
      </c>
      <c r="C737" s="122" t="str">
        <f aca="false">IF(LEN('con precio'!E736)&gt;=17,RIGHT('con precio'!E736,8),"")</f>
        <v/>
      </c>
      <c r="D737" s="0" t="str">
        <f aca="false">IF('con precio'!F736="","",'con precio'!F736)</f>
        <v/>
      </c>
      <c r="E737" s="0" t="str">
        <f aca="false">IF('con precio'!B736="","",'con precio'!B736)</f>
        <v>Estancia Espinalito</v>
      </c>
      <c r="F737" s="1" t="s">
        <v>6694</v>
      </c>
      <c r="G737" s="0" t="n">
        <v>300</v>
      </c>
      <c r="H737" s="0" t="str">
        <f aca="false">IF('con precio'!D736="Flete","FLE",IF('con precio'!D736="Normal","NOR",IF('con precio'!D736="RRPP","RRP",IF('con precio'!D736="FB Ads","FBA",IF('con precio'!D736="Google Ads","GOA",IF('con precio'!D736="Combo","COM",IF('con precio'!D736="Market Place","MKP", "OTR")))))))</f>
        <v>COM</v>
      </c>
      <c r="I737" s="0" t="str">
        <f aca="false">LEFT('con precio'!M736,10)</f>
        <v>-17.784367</v>
      </c>
      <c r="J737" s="122" t="str">
        <f aca="false">RIGHT('con precio'!M736,10)</f>
        <v>-63.103036</v>
      </c>
      <c r="K737" s="0" t="s">
        <v>7429</v>
      </c>
      <c r="L737" s="175" t="n">
        <f aca="false">'con precio'!A736+'con precio'!K736</f>
        <v>44207.6666666667</v>
      </c>
      <c r="N737" s="174"/>
      <c r="O737" s="167"/>
    </row>
    <row r="738" customFormat="false" ht="13.8" hidden="false" customHeight="false" outlineLevel="0" collapsed="false">
      <c r="A738" s="0" t="n">
        <f aca="false">+A737+1</f>
        <v>737</v>
      </c>
      <c r="B738" s="0" t="str">
        <f aca="false">IF(LEN('con precio'!E737)=8,'con precio'!E737,IF(LEN('con precio'!E737)&gt;=17,LEFT('con precio'!E737,8),""))</f>
        <v/>
      </c>
      <c r="C738" s="122" t="str">
        <f aca="false">IF(LEN('con precio'!E737)&gt;=17,RIGHT('con precio'!E737,8),"")</f>
        <v/>
      </c>
      <c r="D738" s="0" t="str">
        <f aca="false">IF('con precio'!F737="","",'con precio'!F737)</f>
        <v/>
      </c>
      <c r="E738" s="0" t="str">
        <f aca="false">IF('con precio'!B737="","",'con precio'!B737)</f>
        <v>Urb. El Buen Samaritano / Av. Cumavi</v>
      </c>
      <c r="F738" s="1" t="s">
        <v>6695</v>
      </c>
      <c r="G738" s="0" t="n">
        <v>350</v>
      </c>
      <c r="H738" s="0" t="str">
        <f aca="false">IF('con precio'!D737="Flete","FLE",IF('con precio'!D737="Normal","NOR",IF('con precio'!D737="RRPP","RRP",IF('con precio'!D737="FB Ads","FBA",IF('con precio'!D737="Google Ads","GOA",IF('con precio'!D737="Combo","COM",IF('con precio'!D737="Market Place","MKP", "OTR")))))))</f>
        <v>FLE</v>
      </c>
      <c r="I738" s="0" t="str">
        <f aca="false">LEFT('con precio'!M737,10)</f>
        <v>-17.792070</v>
      </c>
      <c r="J738" s="122" t="str">
        <f aca="false">RIGHT('con precio'!M737,10)</f>
        <v>-63.100420</v>
      </c>
      <c r="K738" s="0" t="s">
        <v>7429</v>
      </c>
      <c r="L738" s="175" t="n">
        <f aca="false">'con precio'!A737+'con precio'!K737</f>
        <v>44207.6868055556</v>
      </c>
      <c r="N738" s="174"/>
      <c r="O738" s="167"/>
    </row>
    <row r="739" customFormat="false" ht="13.8" hidden="false" customHeight="false" outlineLevel="0" collapsed="false">
      <c r="A739" s="0" t="n">
        <f aca="false">+A738+1</f>
        <v>738</v>
      </c>
      <c r="B739" s="0" t="str">
        <f aca="false">IF(LEN('con precio'!E738)=8,'con precio'!E738,IF(LEN('con precio'!E738)&gt;=17,LEFT('con precio'!E738,8),""))</f>
        <v/>
      </c>
      <c r="C739" s="122" t="str">
        <f aca="false">IF(LEN('con precio'!E738)&gt;=17,RIGHT('con precio'!E738,8),"")</f>
        <v/>
      </c>
      <c r="D739" s="0" t="str">
        <f aca="false">IF('con precio'!F738="","",'con precio'!F738)</f>
        <v/>
      </c>
      <c r="E739" s="0" t="str">
        <f aca="false">IF('con precio'!B738="","",'con precio'!B738)</f>
        <v>El Quior</v>
      </c>
      <c r="F739" s="1" t="s">
        <v>6696</v>
      </c>
      <c r="G739" s="0" t="n">
        <v>300</v>
      </c>
      <c r="H739" s="0" t="str">
        <f aca="false">IF('con precio'!D738="Flete","FLE",IF('con precio'!D738="Normal","NOR",IF('con precio'!D738="RRPP","RRP",IF('con precio'!D738="FB Ads","FBA",IF('con precio'!D738="Google Ads","GOA",IF('con precio'!D738="Combo","COM",IF('con precio'!D738="Market Place","MKP", "OTR")))))))</f>
        <v>FLE</v>
      </c>
      <c r="I739" s="0" t="str">
        <f aca="false">LEFT('con precio'!M738,10)</f>
        <v>-17.845694</v>
      </c>
      <c r="J739" s="122" t="str">
        <f aca="false">RIGHT('con precio'!M738,10)</f>
        <v>-63.084985</v>
      </c>
      <c r="K739" s="0" t="s">
        <v>7429</v>
      </c>
      <c r="L739" s="175" t="n">
        <f aca="false">'con precio'!A738+'con precio'!K738</f>
        <v>44210.6458333333</v>
      </c>
      <c r="N739" s="174"/>
      <c r="O739" s="167"/>
    </row>
    <row r="740" customFormat="false" ht="13.8" hidden="false" customHeight="false" outlineLevel="0" collapsed="false">
      <c r="A740" s="0" t="n">
        <f aca="false">+A739+1</f>
        <v>739</v>
      </c>
      <c r="B740" s="0" t="str">
        <f aca="false">IF(LEN('con precio'!E739)=8,'con precio'!E739,IF(LEN('con precio'!E739)&gt;=17,LEFT('con precio'!E739,8),""))</f>
        <v>77377495</v>
      </c>
      <c r="C740" s="122" t="str">
        <f aca="false">IF(LEN('con precio'!E739)&gt;=17,RIGHT('con precio'!E739,8),"")</f>
        <v/>
      </c>
      <c r="D740" s="0" t="str">
        <f aca="false">IF('con precio'!F739="","",'con precio'!F739)</f>
        <v>Dania Inca</v>
      </c>
      <c r="E740" s="0" t="str">
        <f aca="false">IF('con precio'!B739="","",'con precio'!B739)</f>
        <v>Dania Inca / Av Palmar / Villa Simón Bolivar / Carretera Camiri</v>
      </c>
      <c r="F740" s="1" t="s">
        <v>6604</v>
      </c>
      <c r="G740" s="0" t="n">
        <v>450</v>
      </c>
      <c r="H740" s="0" t="str">
        <f aca="false">IF('con precio'!D739="Flete","FLE",IF('con precio'!D739="Normal","NOR",IF('con precio'!D739="RRPP","RRP",IF('con precio'!D739="FB Ads","FBA",IF('con precio'!D739="Google Ads","GOA",IF('con precio'!D739="Combo","COM",IF('con precio'!D739="Market Place","MKP", "OTR")))))))</f>
        <v>OTR</v>
      </c>
      <c r="I740" s="0" t="str">
        <f aca="false">LEFT('con precio'!M739,10)</f>
        <v>-17.883326</v>
      </c>
      <c r="J740" s="122" t="str">
        <f aca="false">RIGHT('con precio'!M739,10)</f>
        <v>-63.270882</v>
      </c>
      <c r="K740" s="0" t="s">
        <v>7429</v>
      </c>
      <c r="L740" s="175" t="n">
        <f aca="false">'con precio'!A739+'con precio'!K739</f>
        <v>44210.7340277778</v>
      </c>
      <c r="N740" s="174"/>
      <c r="O740" s="167"/>
    </row>
    <row r="741" customFormat="false" ht="13.8" hidden="false" customHeight="false" outlineLevel="0" collapsed="false">
      <c r="A741" s="0" t="n">
        <f aca="false">+A740+1</f>
        <v>740</v>
      </c>
      <c r="B741" s="0" t="str">
        <f aca="false">IF(LEN('con precio'!E740)=8,'con precio'!E740,IF(LEN('con precio'!E740)&gt;=17,LEFT('con precio'!E740,8),""))</f>
        <v>67872740</v>
      </c>
      <c r="C741" s="122" t="str">
        <f aca="false">IF(LEN('con precio'!E740)&gt;=17,RIGHT('con precio'!E740,8),"")</f>
        <v/>
      </c>
      <c r="D741" s="0" t="str">
        <f aca="false">IF('con precio'!F740="","",'con precio'!F740)</f>
        <v>Limber Montaño</v>
      </c>
      <c r="E741" s="0" t="str">
        <f aca="false">IF('con precio'!B740="","",'con precio'!B740)</f>
        <v>Limber Montaño / El Bajío</v>
      </c>
      <c r="F741" s="1" t="s">
        <v>6697</v>
      </c>
      <c r="G741" s="0" t="n">
        <v>390</v>
      </c>
      <c r="H741" s="0" t="str">
        <f aca="false">IF('con precio'!D740="Flete","FLE",IF('con precio'!D740="Normal","NOR",IF('con precio'!D740="RRPP","RRP",IF('con precio'!D740="FB Ads","FBA",IF('con precio'!D740="Google Ads","GOA",IF('con precio'!D740="Combo","COM",IF('con precio'!D740="Market Place","MKP", "OTR")))))))</f>
        <v>GOA</v>
      </c>
      <c r="I741" s="0" t="str">
        <f aca="false">LEFT('con precio'!M740,10)</f>
        <v>-17.835461</v>
      </c>
      <c r="J741" s="122" t="str">
        <f aca="false">RIGHT('con precio'!M740,10)</f>
        <v>-63.217255</v>
      </c>
      <c r="K741" s="0" t="s">
        <v>7429</v>
      </c>
      <c r="L741" s="175" t="n">
        <f aca="false">'con precio'!A740+'con precio'!K740</f>
        <v>44210.4770833333</v>
      </c>
      <c r="N741" s="174"/>
      <c r="O741" s="167"/>
    </row>
    <row r="742" customFormat="false" ht="13.8" hidden="false" customHeight="false" outlineLevel="0" collapsed="false">
      <c r="A742" s="0" t="n">
        <f aca="false">+A741+1</f>
        <v>741</v>
      </c>
      <c r="B742" s="0" t="str">
        <f aca="false">IF(LEN('con precio'!E741)=8,'con precio'!E741,IF(LEN('con precio'!E741)&gt;=17,LEFT('con precio'!E741,8),""))</f>
        <v/>
      </c>
      <c r="C742" s="122" t="str">
        <f aca="false">IF(LEN('con precio'!E741)&gt;=17,RIGHT('con precio'!E741,8),"")</f>
        <v/>
      </c>
      <c r="D742" s="0" t="str">
        <f aca="false">IF('con precio'!F741="","",'con precio'!F741)</f>
        <v/>
      </c>
      <c r="E742" s="0" t="str">
        <f aca="false">IF('con precio'!B741="","",'con precio'!B741)</f>
        <v>Palmar del Oratorio</v>
      </c>
      <c r="F742" s="1" t="s">
        <v>6100</v>
      </c>
      <c r="G742" s="0" t="n">
        <v>400</v>
      </c>
      <c r="H742" s="0" t="str">
        <f aca="false">IF('con precio'!D741="Flete","FLE",IF('con precio'!D741="Normal","NOR",IF('con precio'!D741="RRPP","RRP",IF('con precio'!D741="FB Ads","FBA",IF('con precio'!D741="Google Ads","GOA",IF('con precio'!D741="Combo","COM",IF('con precio'!D741="Market Place","MKP", "OTR")))))))</f>
        <v>NOR</v>
      </c>
      <c r="I742" s="0" t="str">
        <f aca="false">LEFT('con precio'!M741,10)</f>
        <v>-17.881169</v>
      </c>
      <c r="J742" s="122" t="str">
        <f aca="false">RIGHT('con precio'!M741,10)</f>
        <v>-63.144376</v>
      </c>
      <c r="K742" s="0" t="s">
        <v>7429</v>
      </c>
      <c r="L742" s="175" t="n">
        <f aca="false">'con precio'!A741+'con precio'!K741</f>
        <v>44210.4152777778</v>
      </c>
      <c r="N742" s="174"/>
      <c r="O742" s="167"/>
    </row>
    <row r="743" customFormat="false" ht="13.8" hidden="false" customHeight="false" outlineLevel="0" collapsed="false">
      <c r="A743" s="0" t="n">
        <f aca="false">+A742+1</f>
        <v>742</v>
      </c>
      <c r="B743" s="0" t="str">
        <f aca="false">IF(LEN('con precio'!E742)=8,'con precio'!E742,IF(LEN('con precio'!E742)&gt;=17,LEFT('con precio'!E742,8),""))</f>
        <v/>
      </c>
      <c r="C743" s="122" t="str">
        <f aca="false">IF(LEN('con precio'!E742)&gt;=17,RIGHT('con precio'!E742,8),"")</f>
        <v/>
      </c>
      <c r="D743" s="0" t="str">
        <f aca="false">IF('con precio'!F742="","",'con precio'!F742)</f>
        <v/>
      </c>
      <c r="E743" s="0" t="str">
        <f aca="false">IF('con precio'!B742="","",'con precio'!B742)</f>
        <v>Ave Miguel Servet / Moscú y 6to Anillo</v>
      </c>
      <c r="F743" s="1" t="s">
        <v>6698</v>
      </c>
      <c r="G743" s="0" t="n">
        <v>300</v>
      </c>
      <c r="H743" s="0" t="str">
        <f aca="false">IF('con precio'!D742="Flete","FLE",IF('con precio'!D742="Normal","NOR",IF('con precio'!D742="RRPP","RRP",IF('con precio'!D742="FB Ads","FBA",IF('con precio'!D742="Google Ads","GOA",IF('con precio'!D742="Combo","COM",IF('con precio'!D742="Market Place","MKP", "OTR")))))))</f>
        <v>FLE</v>
      </c>
      <c r="I743" s="0" t="str">
        <f aca="false">LEFT('con precio'!M742,10)</f>
        <v>-17.836163</v>
      </c>
      <c r="J743" s="122" t="str">
        <f aca="false">RIGHT('con precio'!M742,10)</f>
        <v>-63.207581</v>
      </c>
      <c r="K743" s="0" t="s">
        <v>7429</v>
      </c>
      <c r="L743" s="175" t="n">
        <f aca="false">'con precio'!A742+'con precio'!K742</f>
        <v>44211.5145833333</v>
      </c>
      <c r="N743" s="174"/>
      <c r="O743" s="167"/>
    </row>
    <row r="744" customFormat="false" ht="13.8" hidden="false" customHeight="false" outlineLevel="0" collapsed="false">
      <c r="A744" s="0" t="n">
        <f aca="false">+A743+1</f>
        <v>743</v>
      </c>
      <c r="B744" s="0" t="str">
        <f aca="false">IF(LEN('con precio'!E743)=8,'con precio'!E743,IF(LEN('con precio'!E743)&gt;=17,LEFT('con precio'!E743,8),""))</f>
        <v/>
      </c>
      <c r="C744" s="122" t="str">
        <f aca="false">IF(LEN('con precio'!E743)&gt;=17,RIGHT('con precio'!E743,8),"")</f>
        <v/>
      </c>
      <c r="D744" s="0" t="str">
        <f aca="false">IF('con precio'!F743="","",'con precio'!F743)</f>
        <v/>
      </c>
      <c r="E744" s="0" t="str">
        <f aca="false">IF('con precio'!B743="","",'con precio'!B743)</f>
        <v>Barrio El Condado / Canal Guapilo</v>
      </c>
      <c r="F744" s="1" t="s">
        <v>6699</v>
      </c>
      <c r="G744" s="0" t="n">
        <v>400</v>
      </c>
      <c r="H744" s="0" t="str">
        <f aca="false">IF('con precio'!D743="Flete","FLE",IF('con precio'!D743="Normal","NOR",IF('con precio'!D743="RRPP","RRP",IF('con precio'!D743="FB Ads","FBA",IF('con precio'!D743="Google Ads","GOA",IF('con precio'!D743="Combo","COM",IF('con precio'!D743="Market Place","MKP", "OTR")))))))</f>
        <v>NOR</v>
      </c>
      <c r="I744" s="0" t="str">
        <f aca="false">LEFT('con precio'!M743,10)</f>
        <v>-17.781209</v>
      </c>
      <c r="J744" s="122" t="str">
        <f aca="false">RIGHT('con precio'!M743,10)</f>
        <v>-63.111190</v>
      </c>
      <c r="K744" s="0" t="s">
        <v>7429</v>
      </c>
      <c r="L744" s="175" t="n">
        <f aca="false">'con precio'!A743+'con precio'!K743</f>
        <v>44211.4208333333</v>
      </c>
      <c r="N744" s="174"/>
      <c r="O744" s="167"/>
    </row>
    <row r="745" customFormat="false" ht="13.8" hidden="false" customHeight="false" outlineLevel="0" collapsed="false">
      <c r="A745" s="0" t="n">
        <f aca="false">+A744+1</f>
        <v>744</v>
      </c>
      <c r="B745" s="0" t="str">
        <f aca="false">IF(LEN('con precio'!E744)=8,'con precio'!E744,IF(LEN('con precio'!E744)&gt;=17,LEFT('con precio'!E744,8),""))</f>
        <v/>
      </c>
      <c r="C745" s="122" t="str">
        <f aca="false">IF(LEN('con precio'!E744)&gt;=17,RIGHT('con precio'!E744,8),"")</f>
        <v/>
      </c>
      <c r="D745" s="0" t="str">
        <f aca="false">IF('con precio'!F744="","",'con precio'!F744)</f>
        <v/>
      </c>
      <c r="E745" s="0" t="str">
        <f aca="false">IF('con precio'!B744="","",'con precio'!B744)</f>
        <v>Mercado Abasto.</v>
      </c>
      <c r="F745" s="1" t="s">
        <v>6700</v>
      </c>
      <c r="G745" s="0" t="n">
        <v>300</v>
      </c>
      <c r="H745" s="0" t="str">
        <f aca="false">IF('con precio'!D744="Flete","FLE",IF('con precio'!D744="Normal","NOR",IF('con precio'!D744="RRPP","RRP",IF('con precio'!D744="FB Ads","FBA",IF('con precio'!D744="Google Ads","GOA",IF('con precio'!D744="Combo","COM",IF('con precio'!D744="Market Place","MKP", "OTR")))))))</f>
        <v>NOR</v>
      </c>
      <c r="I745" s="0" t="str">
        <f aca="false">LEFT('con precio'!M744,10)</f>
        <v>-17.850340</v>
      </c>
      <c r="J745" s="122" t="str">
        <f aca="false">RIGHT('con precio'!M744,10)</f>
        <v>-63.227726</v>
      </c>
      <c r="K745" s="0" t="s">
        <v>7429</v>
      </c>
      <c r="L745" s="175" t="n">
        <f aca="false">'con precio'!A744+'con precio'!K744</f>
        <v>44211.5409722222</v>
      </c>
      <c r="N745" s="174"/>
      <c r="O745" s="167"/>
    </row>
    <row r="746" customFormat="false" ht="13.8" hidden="false" customHeight="false" outlineLevel="0" collapsed="false">
      <c r="A746" s="0" t="n">
        <f aca="false">+A745+1</f>
        <v>745</v>
      </c>
      <c r="B746" s="0" t="str">
        <f aca="false">IF(LEN('con precio'!E745)=8,'con precio'!E745,IF(LEN('con precio'!E745)&gt;=17,LEFT('con precio'!E745,8),""))</f>
        <v/>
      </c>
      <c r="C746" s="122" t="str">
        <f aca="false">IF(LEN('con precio'!E745)&gt;=17,RIGHT('con precio'!E745,8),"")</f>
        <v/>
      </c>
      <c r="D746" s="0" t="str">
        <f aca="false">IF('con precio'!F745="","",'con precio'!F745)</f>
        <v/>
      </c>
      <c r="E746" s="0" t="str">
        <f aca="false">IF('con precio'!B745="","",'con precio'!B745)</f>
        <v>Urbanización Canaan / El Bajío</v>
      </c>
      <c r="F746" s="1" t="s">
        <v>6701</v>
      </c>
      <c r="G746" s="0" t="n">
        <v>300</v>
      </c>
      <c r="H746" s="0" t="str">
        <f aca="false">IF('con precio'!D745="Flete","FLE",IF('con precio'!D745="Normal","NOR",IF('con precio'!D745="RRPP","RRP",IF('con precio'!D745="FB Ads","FBA",IF('con precio'!D745="Google Ads","GOA",IF('con precio'!D745="Combo","COM",IF('con precio'!D745="Market Place","MKP", "OTR")))))))</f>
        <v>NOR</v>
      </c>
      <c r="I746" s="0" t="str">
        <f aca="false">LEFT('con precio'!M745,10)</f>
        <v>-17.848709</v>
      </c>
      <c r="J746" s="122" t="str">
        <f aca="false">RIGHT('con precio'!M745,10)</f>
        <v>-63.240728</v>
      </c>
      <c r="K746" s="0" t="s">
        <v>7429</v>
      </c>
      <c r="L746" s="175" t="n">
        <f aca="false">'con precio'!A745+'con precio'!K745</f>
        <v>44211.5736111111</v>
      </c>
      <c r="N746" s="174"/>
      <c r="O746" s="167"/>
    </row>
    <row r="747" customFormat="false" ht="13.8" hidden="false" customHeight="false" outlineLevel="0" collapsed="false">
      <c r="A747" s="0" t="n">
        <f aca="false">+A746+1</f>
        <v>746</v>
      </c>
      <c r="B747" s="0" t="str">
        <f aca="false">IF(LEN('con precio'!E746)=8,'con precio'!E746,IF(LEN('con precio'!E746)&gt;=17,LEFT('con precio'!E746,8),""))</f>
        <v/>
      </c>
      <c r="C747" s="122" t="str">
        <f aca="false">IF(LEN('con precio'!E746)&gt;=17,RIGHT('con precio'!E746,8),"")</f>
        <v/>
      </c>
      <c r="D747" s="0" t="str">
        <f aca="false">IF('con precio'!F746="","",'con precio'!F746)</f>
        <v/>
      </c>
      <c r="E747" s="0" t="str">
        <f aca="false">IF('con precio'!B746="","",'con precio'!B746)</f>
        <v>Centro de Producción Pollos Chuy</v>
      </c>
      <c r="F747" s="1" t="s">
        <v>6546</v>
      </c>
      <c r="G747" s="0" t="n">
        <v>350</v>
      </c>
      <c r="H747" s="0" t="str">
        <f aca="false">IF('con precio'!D746="Flete","FLE",IF('con precio'!D746="Normal","NOR",IF('con precio'!D746="RRPP","RRP",IF('con precio'!D746="FB Ads","FBA",IF('con precio'!D746="Google Ads","GOA",IF('con precio'!D746="Combo","COM",IF('con precio'!D746="Market Place","MKP", "OTR")))))))</f>
        <v>NOR</v>
      </c>
      <c r="I747" s="0" t="str">
        <f aca="false">LEFT('con precio'!M746,10)</f>
        <v>-17.710122</v>
      </c>
      <c r="J747" s="122" t="str">
        <f aca="false">RIGHT('con precio'!M746,10)</f>
        <v>-63.146868</v>
      </c>
      <c r="K747" s="0" t="s">
        <v>7429</v>
      </c>
      <c r="L747" s="175" t="n">
        <f aca="false">'con precio'!A746+'con precio'!K746</f>
        <v>44211.6659722222</v>
      </c>
      <c r="N747" s="174"/>
      <c r="O747" s="167"/>
    </row>
    <row r="748" customFormat="false" ht="13.8" hidden="false" customHeight="false" outlineLevel="0" collapsed="false">
      <c r="A748" s="0" t="n">
        <f aca="false">+A747+1</f>
        <v>747</v>
      </c>
      <c r="B748" s="0" t="str">
        <f aca="false">IF(LEN('con precio'!E747)=8,'con precio'!E747,IF(LEN('con precio'!E747)&gt;=17,LEFT('con precio'!E747,8),""))</f>
        <v>75049515</v>
      </c>
      <c r="C748" s="122" t="str">
        <f aca="false">IF(LEN('con precio'!E747)&gt;=17,RIGHT('con precio'!E747,8),"")</f>
        <v/>
      </c>
      <c r="D748" s="0" t="str">
        <f aca="false">IF('con precio'!F747="","",'con precio'!F747)</f>
        <v>Roberto Coronado. Residencial Abasto Sur</v>
      </c>
      <c r="E748" s="0" t="str">
        <f aca="false">IF('con precio'!B747="","",'con precio'!B747)</f>
        <v>Residencial Abasto Sur. Roberto Coronado</v>
      </c>
      <c r="F748" s="1" t="n">
        <v>202003001</v>
      </c>
      <c r="G748" s="0" t="n">
        <v>450</v>
      </c>
      <c r="H748" s="0" t="str">
        <f aca="false">IF('con precio'!D747="Flete","FLE",IF('con precio'!D747="Normal","NOR",IF('con precio'!D747="RRPP","RRP",IF('con precio'!D747="FB Ads","FBA",IF('con precio'!D747="Google Ads","GOA",IF('con precio'!D747="Combo","COM",IF('con precio'!D747="Market Place","MKP", "OTR")))))))</f>
        <v>OTR</v>
      </c>
      <c r="I748" s="0" t="str">
        <f aca="false">LEFT('con precio'!M747,10)</f>
        <v>-17.850340</v>
      </c>
      <c r="J748" s="122" t="str">
        <f aca="false">RIGHT('con precio'!M747,10)</f>
        <v>-63.227726</v>
      </c>
      <c r="K748" s="0" t="s">
        <v>7429</v>
      </c>
      <c r="L748" s="175" t="n">
        <f aca="false">'con precio'!A747+'con precio'!K747</f>
        <v>44211.80625</v>
      </c>
      <c r="N748" s="174"/>
      <c r="O748" s="167"/>
    </row>
    <row r="749" customFormat="false" ht="13.8" hidden="false" customHeight="false" outlineLevel="0" collapsed="false">
      <c r="A749" s="0" t="n">
        <f aca="false">+A748+1</f>
        <v>748</v>
      </c>
      <c r="B749" s="0" t="str">
        <f aca="false">IF(LEN('con precio'!E748)=8,'con precio'!E748,IF(LEN('con precio'!E748)&gt;=17,LEFT('con precio'!E748,8),""))</f>
        <v>70908609</v>
      </c>
      <c r="C749" s="122" t="str">
        <f aca="false">IF(LEN('con precio'!E748)&gt;=17,RIGHT('con precio'!E748,8),"")</f>
        <v/>
      </c>
      <c r="D749" s="0" t="str">
        <f aca="false">IF('con precio'!F748="","",'con precio'!F748)</f>
        <v>Yaquelin</v>
      </c>
      <c r="E749" s="0" t="str">
        <f aca="false">IF('con precio'!B748="","",'con precio'!B748)</f>
        <v>Yaquelin / El Recreo</v>
      </c>
      <c r="F749" s="1" t="s">
        <v>6702</v>
      </c>
      <c r="G749" s="0" t="n">
        <v>440</v>
      </c>
      <c r="H749" s="0" t="str">
        <f aca="false">IF('con precio'!D748="Flete","FLE",IF('con precio'!D748="Normal","NOR",IF('con precio'!D748="RRPP","RRP",IF('con precio'!D748="FB Ads","FBA",IF('con precio'!D748="Google Ads","GOA",IF('con precio'!D748="Combo","COM",IF('con precio'!D748="Market Place","MKP", "OTR")))))))</f>
        <v>GOA</v>
      </c>
      <c r="I749" s="0" t="str">
        <f aca="false">LEFT('con precio'!M748,10)</f>
        <v>-17.880251</v>
      </c>
      <c r="J749" s="122" t="str">
        <f aca="false">RIGHT('con precio'!M748,10)</f>
        <v>-63.093002</v>
      </c>
      <c r="K749" s="0" t="s">
        <v>7429</v>
      </c>
      <c r="L749" s="175" t="n">
        <f aca="false">'con precio'!A748+'con precio'!K748</f>
        <v>44212.3666666667</v>
      </c>
      <c r="N749" s="174"/>
      <c r="O749" s="167"/>
    </row>
    <row r="750" customFormat="false" ht="13.8" hidden="false" customHeight="false" outlineLevel="0" collapsed="false">
      <c r="A750" s="0" t="n">
        <f aca="false">+A749+1</f>
        <v>749</v>
      </c>
      <c r="B750" s="0" t="str">
        <f aca="false">IF(LEN('con precio'!E749)=8,'con precio'!E749,IF(LEN('con precio'!E749)&gt;=17,LEFT('con precio'!E749,8),""))</f>
        <v>61334326</v>
      </c>
      <c r="C750" s="122" t="str">
        <f aca="false">IF(LEN('con precio'!E749)&gt;=17,RIGHT('con precio'!E749,8),"")</f>
        <v/>
      </c>
      <c r="D750" s="0" t="str">
        <f aca="false">IF('con precio'!F749="","",'con precio'!F749)</f>
        <v>Marioli</v>
      </c>
      <c r="E750" s="0" t="str">
        <f aca="false">IF('con precio'!B749="","",'con precio'!B749)</f>
        <v>Marioli / Avenida Moscú</v>
      </c>
      <c r="F750" s="1" t="s">
        <v>6703</v>
      </c>
      <c r="G750" s="0" t="n">
        <v>400</v>
      </c>
      <c r="H750" s="0" t="str">
        <f aca="false">IF('con precio'!D749="Flete","FLE",IF('con precio'!D749="Normal","NOR",IF('con precio'!D749="RRPP","RRP",IF('con precio'!D749="FB Ads","FBA",IF('con precio'!D749="Google Ads","GOA",IF('con precio'!D749="Combo","COM",IF('con precio'!D749="Market Place","MKP", "OTR")))))))</f>
        <v>GOA</v>
      </c>
      <c r="I750" s="0" t="str">
        <f aca="false">LEFT('con precio'!M749,10)</f>
        <v>-17.842960</v>
      </c>
      <c r="J750" s="122" t="str">
        <f aca="false">RIGHT('con precio'!M749,10)</f>
        <v>-63.211391</v>
      </c>
      <c r="K750" s="0" t="s">
        <v>7429</v>
      </c>
      <c r="L750" s="175" t="n">
        <f aca="false">'con precio'!A749+'con precio'!K749</f>
        <v>44212.6944444444</v>
      </c>
      <c r="N750" s="174"/>
      <c r="O750" s="167"/>
    </row>
    <row r="751" customFormat="false" ht="13.8" hidden="false" customHeight="false" outlineLevel="0" collapsed="false">
      <c r="A751" s="0" t="n">
        <f aca="false">+A750+1</f>
        <v>750</v>
      </c>
      <c r="B751" s="0" t="str">
        <f aca="false">IF(LEN('con precio'!E750)=8,'con precio'!E750,IF(LEN('con precio'!E750)&gt;=17,LEFT('con precio'!E750,8),""))</f>
        <v/>
      </c>
      <c r="C751" s="122" t="str">
        <f aca="false">IF(LEN('con precio'!E750)&gt;=17,RIGHT('con precio'!E750,8),"")</f>
        <v/>
      </c>
      <c r="D751" s="0" t="str">
        <f aca="false">IF('con precio'!F750="","",'con precio'!F750)</f>
        <v/>
      </c>
      <c r="E751" s="0" t="str">
        <f aca="false">IF('con precio'!B750="","",'con precio'!B750)</f>
        <v>El Recreo</v>
      </c>
      <c r="F751" s="1" t="s">
        <v>6704</v>
      </c>
      <c r="G751" s="0" t="n">
        <v>350</v>
      </c>
      <c r="H751" s="0" t="str">
        <f aca="false">IF('con precio'!D750="Flete","FLE",IF('con precio'!D750="Normal","NOR",IF('con precio'!D750="RRPP","RRP",IF('con precio'!D750="FB Ads","FBA",IF('con precio'!D750="Google Ads","GOA",IF('con precio'!D750="Combo","COM",IF('con precio'!D750="Market Place","MKP", "OTR")))))))</f>
        <v>NOR</v>
      </c>
      <c r="I751" s="0" t="str">
        <f aca="false">LEFT('con precio'!M750,10)</f>
        <v>-17.885644</v>
      </c>
      <c r="J751" s="122" t="str">
        <f aca="false">RIGHT('con precio'!M750,10)</f>
        <v>-63.095566</v>
      </c>
      <c r="K751" s="0" t="s">
        <v>7429</v>
      </c>
      <c r="L751" s="175" t="n">
        <f aca="false">'con precio'!A750+'con precio'!K750</f>
        <v>44212.3902777778</v>
      </c>
      <c r="N751" s="174"/>
      <c r="O751" s="167"/>
    </row>
    <row r="752" customFormat="false" ht="13.8" hidden="false" customHeight="false" outlineLevel="0" collapsed="false">
      <c r="A752" s="0" t="n">
        <f aca="false">+A751+1</f>
        <v>751</v>
      </c>
      <c r="B752" s="0" t="str">
        <f aca="false">IF(LEN('con precio'!E751)=8,'con precio'!E751,IF(LEN('con precio'!E751)&gt;=17,LEFT('con precio'!E751,8),""))</f>
        <v/>
      </c>
      <c r="C752" s="122" t="str">
        <f aca="false">IF(LEN('con precio'!E751)&gt;=17,RIGHT('con precio'!E751,8),"")</f>
        <v/>
      </c>
      <c r="D752" s="0" t="str">
        <f aca="false">IF('con precio'!F751="","",'con precio'!F751)</f>
        <v/>
      </c>
      <c r="E752" s="0" t="str">
        <f aca="false">IF('con precio'!B751="","",'con precio'!B751)</f>
        <v>El Recreo</v>
      </c>
      <c r="F752" s="1" t="s">
        <v>6705</v>
      </c>
      <c r="G752" s="0" t="n">
        <v>300</v>
      </c>
      <c r="H752" s="0" t="str">
        <f aca="false">IF('con precio'!D751="Flete","FLE",IF('con precio'!D751="Normal","NOR",IF('con precio'!D751="RRPP","RRP",IF('con precio'!D751="FB Ads","FBA",IF('con precio'!D751="Google Ads","GOA",IF('con precio'!D751="Combo","COM",IF('con precio'!D751="Market Place","MKP", "OTR")))))))</f>
        <v>NOR</v>
      </c>
      <c r="I752" s="0" t="str">
        <f aca="false">LEFT('con precio'!M751,10)</f>
        <v>-17.881789</v>
      </c>
      <c r="J752" s="122" t="str">
        <f aca="false">RIGHT('con precio'!M751,10)</f>
        <v>-63.093334</v>
      </c>
      <c r="K752" s="0" t="s">
        <v>7429</v>
      </c>
      <c r="L752" s="175" t="n">
        <f aca="false">'con precio'!A751+'con precio'!K751</f>
        <v>44212.4895833333</v>
      </c>
      <c r="N752" s="174"/>
      <c r="O752" s="167"/>
    </row>
    <row r="753" customFormat="false" ht="13.8" hidden="false" customHeight="false" outlineLevel="0" collapsed="false">
      <c r="A753" s="0" t="n">
        <f aca="false">+A752+1</f>
        <v>752</v>
      </c>
      <c r="B753" s="0" t="str">
        <f aca="false">IF(LEN('con precio'!E752)=8,'con precio'!E752,IF(LEN('con precio'!E752)&gt;=17,LEFT('con precio'!E752,8),""))</f>
        <v/>
      </c>
      <c r="C753" s="122" t="str">
        <f aca="false">IF(LEN('con precio'!E752)&gt;=17,RIGHT('con precio'!E752,8),"")</f>
        <v/>
      </c>
      <c r="D753" s="0" t="str">
        <f aca="false">IF('con precio'!F752="","",'con precio'!F752)</f>
        <v/>
      </c>
      <c r="E753" s="0" t="str">
        <f aca="false">IF('con precio'!B752="","",'con precio'!B752)</f>
        <v>Urbanización Plaza Mayor</v>
      </c>
      <c r="F753" s="1" t="s">
        <v>6706</v>
      </c>
      <c r="G753" s="0" t="n">
        <v>300</v>
      </c>
      <c r="H753" s="0" t="str">
        <f aca="false">IF('con precio'!D752="Flete","FLE",IF('con precio'!D752="Normal","NOR",IF('con precio'!D752="RRPP","RRP",IF('con precio'!D752="FB Ads","FBA",IF('con precio'!D752="Google Ads","GOA",IF('con precio'!D752="Combo","COM",IF('con precio'!D752="Market Place","MKP", "OTR")))))))</f>
        <v>FLE</v>
      </c>
      <c r="I753" s="0" t="str">
        <f aca="false">LEFT('con precio'!M752,10)</f>
        <v>-17.863068</v>
      </c>
      <c r="J753" s="122" t="str">
        <f aca="false">RIGHT('con precio'!M752,10)</f>
        <v>-63.248943</v>
      </c>
      <c r="K753" s="0" t="s">
        <v>7429</v>
      </c>
      <c r="L753" s="175" t="n">
        <f aca="false">'con precio'!A752+'con precio'!K752</f>
        <v>44215.5263888889</v>
      </c>
      <c r="N753" s="174"/>
      <c r="O753" s="167"/>
    </row>
    <row r="754" customFormat="false" ht="13.8" hidden="false" customHeight="false" outlineLevel="0" collapsed="false">
      <c r="A754" s="0" t="n">
        <f aca="false">+A753+1</f>
        <v>753</v>
      </c>
      <c r="B754" s="0" t="str">
        <f aca="false">IF(LEN('con precio'!E753)=8,'con precio'!E753,IF(LEN('con precio'!E753)&gt;=17,LEFT('con precio'!E753,8),""))</f>
        <v>75022555</v>
      </c>
      <c r="C754" s="122" t="str">
        <f aca="false">IF(LEN('con precio'!E753)&gt;=17,RIGHT('con precio'!E753,8),"")</f>
        <v/>
      </c>
      <c r="D754" s="0" t="str">
        <f aca="false">IF('con precio'!F753="","",'con precio'!F753)</f>
        <v>Liders Paz</v>
      </c>
      <c r="E754" s="0" t="str">
        <f aca="false">IF('con precio'!B753="","",'con precio'!B753)</f>
        <v>Liders Paz / Barrio Toronjal</v>
      </c>
      <c r="F754" s="1" t="s">
        <v>6707</v>
      </c>
      <c r="G754" s="0" t="n">
        <v>300</v>
      </c>
      <c r="H754" s="0" t="str">
        <f aca="false">IF('con precio'!D753="Flete","FLE",IF('con precio'!D753="Normal","NOR",IF('con precio'!D753="RRPP","RRP",IF('con precio'!D753="FB Ads","FBA",IF('con precio'!D753="Google Ads","GOA",IF('con precio'!D753="Combo","COM",IF('con precio'!D753="Market Place","MKP", "OTR")))))))</f>
        <v>GOA</v>
      </c>
      <c r="I754" s="0" t="str">
        <f aca="false">LEFT('con precio'!M753,10)</f>
        <v>-17.723671</v>
      </c>
      <c r="J754" s="122" t="str">
        <f aca="false">RIGHT('con precio'!M753,10)</f>
        <v>-63.136990</v>
      </c>
      <c r="K754" s="0" t="s">
        <v>7429</v>
      </c>
      <c r="L754" s="175" t="n">
        <f aca="false">'con precio'!A753+'con precio'!K753</f>
        <v>44215.6291666667</v>
      </c>
      <c r="N754" s="174"/>
      <c r="O754" s="167"/>
    </row>
    <row r="755" customFormat="false" ht="13.8" hidden="false" customHeight="false" outlineLevel="0" collapsed="false">
      <c r="A755" s="0" t="n">
        <f aca="false">+A754+1</f>
        <v>754</v>
      </c>
      <c r="B755" s="0" t="str">
        <f aca="false">IF(LEN('con precio'!E754)=8,'con precio'!E754,IF(LEN('con precio'!E754)&gt;=17,LEFT('con precio'!E754,8),""))</f>
        <v/>
      </c>
      <c r="C755" s="122" t="str">
        <f aca="false">IF(LEN('con precio'!E754)&gt;=17,RIGHT('con precio'!E754,8),"")</f>
        <v/>
      </c>
      <c r="D755" s="0" t="str">
        <f aca="false">IF('con precio'!F754="","",'con precio'!F754)</f>
        <v>Condominio Piraí</v>
      </c>
      <c r="E755" s="0" t="str">
        <f aca="false">IF('con precio'!B754="","",'con precio'!B754)</f>
        <v>Valle Sanchez. Condominio Piraí</v>
      </c>
      <c r="F755" s="1" t="s">
        <v>6165</v>
      </c>
      <c r="G755" s="0" t="n">
        <v>400</v>
      </c>
      <c r="H755" s="0" t="str">
        <f aca="false">IF('con precio'!D754="Flete","FLE",IF('con precio'!D754="Normal","NOR",IF('con precio'!D754="RRPP","RRP",IF('con precio'!D754="FB Ads","FBA",IF('con precio'!D754="Google Ads","GOA",IF('con precio'!D754="Combo","COM",IF('con precio'!D754="Market Place","MKP", "OTR")))))))</f>
        <v>NOR</v>
      </c>
      <c r="I755" s="0" t="str">
        <f aca="false">LEFT('con precio'!M754,10)</f>
        <v>-17.661626</v>
      </c>
      <c r="J755" s="122" t="str">
        <f aca="false">RIGHT('con precio'!M754,10)</f>
        <v>-63.167783</v>
      </c>
      <c r="K755" s="0" t="s">
        <v>7429</v>
      </c>
      <c r="L755" s="175" t="n">
        <f aca="false">'con precio'!A754+'con precio'!K754</f>
        <v>44215.375</v>
      </c>
      <c r="N755" s="174"/>
      <c r="O755" s="167"/>
    </row>
    <row r="756" customFormat="false" ht="13.8" hidden="false" customHeight="false" outlineLevel="0" collapsed="false">
      <c r="A756" s="0" t="n">
        <f aca="false">+A755+1</f>
        <v>755</v>
      </c>
      <c r="B756" s="0" t="str">
        <f aca="false">IF(LEN('con precio'!E755)=8,'con precio'!E755,IF(LEN('con precio'!E755)&gt;=17,LEFT('con precio'!E755,8),""))</f>
        <v/>
      </c>
      <c r="C756" s="122" t="str">
        <f aca="false">IF(LEN('con precio'!E755)&gt;=17,RIGHT('con precio'!E755,8),"")</f>
        <v/>
      </c>
      <c r="D756" s="0" t="str">
        <f aca="false">IF('con precio'!F755="","",'con precio'!F755)</f>
        <v/>
      </c>
      <c r="E756" s="0" t="str">
        <f aca="false">IF('con precio'!B755="","",'con precio'!B755)</f>
        <v>Avenida Olímpica</v>
      </c>
      <c r="F756" s="1" t="s">
        <v>6708</v>
      </c>
      <c r="G756" s="0" t="n">
        <v>70</v>
      </c>
      <c r="H756" s="0" t="str">
        <f aca="false">IF('con precio'!D755="Flete","FLE",IF('con precio'!D755="Normal","NOR",IF('con precio'!D755="RRPP","RRP",IF('con precio'!D755="FB Ads","FBA",IF('con precio'!D755="Google Ads","GOA",IF('con precio'!D755="Combo","COM",IF('con precio'!D755="Market Place","MKP", "OTR")))))))</f>
        <v>NOR</v>
      </c>
      <c r="I756" s="0" t="str">
        <f aca="false">LEFT('con precio'!M755,10)</f>
        <v>-17.853566</v>
      </c>
      <c r="J756" s="122" t="str">
        <f aca="false">RIGHT('con precio'!M755,10)</f>
        <v>-63.212811</v>
      </c>
      <c r="K756" s="0" t="s">
        <v>7429</v>
      </c>
      <c r="L756" s="175" t="n">
        <f aca="false">'con precio'!A755+'con precio'!K755</f>
        <v>44215.4930555556</v>
      </c>
      <c r="N756" s="174"/>
      <c r="O756" s="167"/>
    </row>
    <row r="757" customFormat="false" ht="13.8" hidden="false" customHeight="false" outlineLevel="0" collapsed="false">
      <c r="A757" s="0" t="n">
        <f aca="false">+A756+1</f>
        <v>756</v>
      </c>
      <c r="B757" s="0" t="str">
        <f aca="false">IF(LEN('con precio'!E756)=8,'con precio'!E756,IF(LEN('con precio'!E756)&gt;=17,LEFT('con precio'!E756,8),""))</f>
        <v>77057128</v>
      </c>
      <c r="C757" s="122" t="str">
        <f aca="false">IF(LEN('con precio'!E756)&gt;=17,RIGHT('con precio'!E756,8),"")</f>
        <v/>
      </c>
      <c r="D757" s="0" t="str">
        <f aca="false">IF('con precio'!F756="","",'con precio'!F756)</f>
        <v>Luciana</v>
      </c>
      <c r="E757" s="0" t="str">
        <f aca="false">IF('con precio'!B756="","",'con precio'!B756)</f>
        <v>Luciana / Barrio Urkupiña</v>
      </c>
      <c r="F757" s="1" t="s">
        <v>6572</v>
      </c>
      <c r="G757" s="0" t="n">
        <v>300</v>
      </c>
      <c r="H757" s="0" t="str">
        <f aca="false">IF('con precio'!D756="Flete","FLE",IF('con precio'!D756="Normal","NOR",IF('con precio'!D756="RRPP","RRP",IF('con precio'!D756="FB Ads","FBA",IF('con precio'!D756="Google Ads","GOA",IF('con precio'!D756="Combo","COM",IF('con precio'!D756="Market Place","MKP", "OTR")))))))</f>
        <v>GOA</v>
      </c>
      <c r="I757" s="0" t="str">
        <f aca="false">LEFT('con precio'!M756,10)</f>
        <v>-17.753916</v>
      </c>
      <c r="J757" s="122" t="str">
        <f aca="false">RIGHT('con precio'!M756,10)</f>
        <v>-63.108379</v>
      </c>
      <c r="K757" s="0" t="s">
        <v>7429</v>
      </c>
      <c r="L757" s="175" t="n">
        <f aca="false">'con precio'!A756+'con precio'!K756</f>
        <v>44216.4465277778</v>
      </c>
      <c r="N757" s="174"/>
      <c r="O757" s="167"/>
    </row>
    <row r="758" customFormat="false" ht="13.8" hidden="false" customHeight="false" outlineLevel="0" collapsed="false">
      <c r="A758" s="0" t="n">
        <f aca="false">+A757+1</f>
        <v>757</v>
      </c>
      <c r="B758" s="0" t="str">
        <f aca="false">IF(LEN('con precio'!E757)=8,'con precio'!E757,IF(LEN('con precio'!E757)&gt;=17,LEFT('con precio'!E757,8),""))</f>
        <v>69215122</v>
      </c>
      <c r="C758" s="122" t="str">
        <f aca="false">IF(LEN('con precio'!E757)&gt;=17,RIGHT('con precio'!E757,8),"")</f>
        <v/>
      </c>
      <c r="D758" s="0" t="str">
        <f aca="false">IF('con precio'!F757="","",'con precio'!F757)</f>
        <v>José Cossio</v>
      </c>
      <c r="E758" s="0" t="str">
        <f aca="false">IF('con precio'!B757="","",'con precio'!B757)</f>
        <v>Palos Verdes / José Cossio</v>
      </c>
      <c r="F758" s="1" t="s">
        <v>6709</v>
      </c>
      <c r="G758" s="0" t="n">
        <v>300</v>
      </c>
      <c r="H758" s="0" t="str">
        <f aca="false">IF('con precio'!D757="Flete","FLE",IF('con precio'!D757="Normal","NOR",IF('con precio'!D757="RRPP","RRP",IF('con precio'!D757="FB Ads","FBA",IF('con precio'!D757="Google Ads","GOA",IF('con precio'!D757="Combo","COM",IF('con precio'!D757="Market Place","MKP", "OTR")))))))</f>
        <v>GOA</v>
      </c>
      <c r="I758" s="0" t="str">
        <f aca="false">LEFT('con precio'!M757,10)</f>
        <v>-17.713487</v>
      </c>
      <c r="J758" s="122" t="str">
        <f aca="false">RIGHT('con precio'!M757,10)</f>
        <v>-63.148773</v>
      </c>
      <c r="K758" s="0" t="s">
        <v>7429</v>
      </c>
      <c r="L758" s="175" t="n">
        <f aca="false">'con precio'!A757+'con precio'!K757</f>
        <v>44216.4875</v>
      </c>
      <c r="N758" s="174"/>
      <c r="O758" s="167"/>
    </row>
    <row r="759" customFormat="false" ht="13.8" hidden="false" customHeight="false" outlineLevel="0" collapsed="false">
      <c r="A759" s="0" t="n">
        <f aca="false">+A758+1</f>
        <v>758</v>
      </c>
      <c r="B759" s="0" t="str">
        <f aca="false">IF(LEN('con precio'!E758)=8,'con precio'!E758,IF(LEN('con precio'!E758)&gt;=17,LEFT('con precio'!E758,8),""))</f>
        <v>61539383</v>
      </c>
      <c r="C759" s="122" t="str">
        <f aca="false">IF(LEN('con precio'!E758)&gt;=17,RIGHT('con precio'!E758,8),"")</f>
        <v/>
      </c>
      <c r="D759" s="0" t="str">
        <f aca="false">IF('con precio'!F758="","",'con precio'!F758)</f>
        <v>NN</v>
      </c>
      <c r="E759" s="0" t="str">
        <f aca="false">IF('con precio'!B758="","",'con precio'!B758)</f>
        <v>NN / Terrado /Av. Arroyito</v>
      </c>
      <c r="F759" s="1" t="s">
        <v>6710</v>
      </c>
      <c r="G759" s="0" t="n">
        <v>350</v>
      </c>
      <c r="H759" s="0" t="str">
        <f aca="false">IF('con precio'!D758="Flete","FLE",IF('con precio'!D758="Normal","NOR",IF('con precio'!D758="RRPP","RRP",IF('con precio'!D758="FB Ads","FBA",IF('con precio'!D758="Google Ads","GOA",IF('con precio'!D758="Combo","COM",IF('con precio'!D758="Market Place","MKP", "OTR")))))))</f>
        <v>GOA</v>
      </c>
      <c r="I759" s="0" t="str">
        <f aca="false">LEFT('con precio'!M758,10)</f>
        <v>-17.818630</v>
      </c>
      <c r="J759" s="122" t="str">
        <f aca="false">RIGHT('con precio'!M758,10)</f>
        <v>-63.091961</v>
      </c>
      <c r="K759" s="0" t="s">
        <v>7429</v>
      </c>
      <c r="L759" s="175" t="n">
        <f aca="false">'con precio'!A758+'con precio'!K758</f>
        <v>44216.6715277778</v>
      </c>
      <c r="N759" s="174"/>
      <c r="O759" s="167"/>
    </row>
    <row r="760" customFormat="false" ht="13.8" hidden="false" customHeight="false" outlineLevel="0" collapsed="false">
      <c r="A760" s="0" t="n">
        <f aca="false">+A759+1</f>
        <v>759</v>
      </c>
      <c r="B760" s="0" t="str">
        <f aca="false">IF(LEN('con precio'!E759)=8,'con precio'!E759,IF(LEN('con precio'!E759)&gt;=17,LEFT('con precio'!E759,8),""))</f>
        <v/>
      </c>
      <c r="C760" s="122" t="str">
        <f aca="false">IF(LEN('con precio'!E759)&gt;=17,RIGHT('con precio'!E759,8),"")</f>
        <v/>
      </c>
      <c r="D760" s="0" t="str">
        <f aca="false">IF('con precio'!F759="","",'con precio'!F759)</f>
        <v/>
      </c>
      <c r="E760" s="0" t="str">
        <f aca="false">IF('con precio'!B759="","",'con precio'!B759)</f>
        <v>Doble Vía La Guardia Km 8 - 9. A dos cuadras del colegio Domingo Savio</v>
      </c>
      <c r="F760" s="1" t="s">
        <v>6173</v>
      </c>
      <c r="G760" s="0" t="n">
        <v>300</v>
      </c>
      <c r="H760" s="0" t="str">
        <f aca="false">IF('con precio'!D759="Flete","FLE",IF('con precio'!D759="Normal","NOR",IF('con precio'!D759="RRPP","RRP",IF('con precio'!D759="FB Ads","FBA",IF('con precio'!D759="Google Ads","GOA",IF('con precio'!D759="Combo","COM",IF('con precio'!D759="Market Place","MKP", "OTR")))))))</f>
        <v>FLE</v>
      </c>
      <c r="I760" s="0" t="str">
        <f aca="false">LEFT('con precio'!M759,10)</f>
        <v>-17.847926</v>
      </c>
      <c r="J760" s="122" t="str">
        <f aca="false">RIGHT('con precio'!M759,10)</f>
        <v>-63.240350</v>
      </c>
      <c r="K760" s="0" t="s">
        <v>7429</v>
      </c>
      <c r="L760" s="175" t="n">
        <f aca="false">'con precio'!A759+'con precio'!K759</f>
        <v>44217.7041666667</v>
      </c>
      <c r="N760" s="174"/>
      <c r="O760" s="167"/>
    </row>
    <row r="761" customFormat="false" ht="13.8" hidden="false" customHeight="false" outlineLevel="0" collapsed="false">
      <c r="A761" s="0" t="n">
        <f aca="false">+A760+1</f>
        <v>760</v>
      </c>
      <c r="B761" s="0" t="str">
        <f aca="false">IF(LEN('con precio'!E760)=8,'con precio'!E760,IF(LEN('con precio'!E760)&gt;=17,LEFT('con precio'!E760,8),""))</f>
        <v>76187887</v>
      </c>
      <c r="C761" s="122" t="str">
        <f aca="false">IF(LEN('con precio'!E760)&gt;=17,RIGHT('con precio'!E760,8),"")</f>
        <v/>
      </c>
      <c r="D761" s="0" t="str">
        <f aca="false">IF('con precio'!F760="","",'con precio'!F760)</f>
        <v>Antonio Jadue</v>
      </c>
      <c r="E761" s="0" t="str">
        <f aca="false">IF('con precio'!B760="","",'con precio'!B760)</f>
        <v>Antonio Jadue / Codominio Barceló / Calle Cancún 5</v>
      </c>
      <c r="F761" s="1" t="s">
        <v>6711</v>
      </c>
      <c r="G761" s="0" t="n">
        <v>350</v>
      </c>
      <c r="H761" s="0" t="str">
        <f aca="false">IF('con precio'!D760="Flete","FLE",IF('con precio'!D760="Normal","NOR",IF('con precio'!D760="RRPP","RRP",IF('con precio'!D760="FB Ads","FBA",IF('con precio'!D760="Google Ads","GOA",IF('con precio'!D760="Combo","COM",IF('con precio'!D760="Market Place","MKP", "OTR")))))))</f>
        <v>GOA</v>
      </c>
      <c r="I761" s="0" t="str">
        <f aca="false">LEFT('con precio'!M760,10)</f>
        <v>-17.689768</v>
      </c>
      <c r="J761" s="122" t="str">
        <f aca="false">RIGHT('con precio'!M760,10)</f>
        <v>-63.163406</v>
      </c>
      <c r="K761" s="0" t="s">
        <v>7429</v>
      </c>
      <c r="L761" s="175" t="n">
        <f aca="false">'con precio'!A760+'con precio'!K760</f>
        <v>44217.4736111111</v>
      </c>
      <c r="N761" s="174"/>
      <c r="O761" s="167"/>
    </row>
    <row r="762" customFormat="false" ht="13.8" hidden="false" customHeight="false" outlineLevel="0" collapsed="false">
      <c r="A762" s="0" t="n">
        <f aca="false">+A761+1</f>
        <v>761</v>
      </c>
      <c r="B762" s="0" t="str">
        <f aca="false">IF(LEN('con precio'!E761)=8,'con precio'!E761,IF(LEN('con precio'!E761)&gt;=17,LEFT('con precio'!E761,8),""))</f>
        <v>79592883</v>
      </c>
      <c r="C762" s="122" t="str">
        <f aca="false">IF(LEN('con precio'!E761)&gt;=17,RIGHT('con precio'!E761,8),"")</f>
        <v/>
      </c>
      <c r="D762" s="0" t="str">
        <f aca="false">IF('con precio'!F761="","",'con precio'!F761)</f>
        <v>Nicole Iturriaga</v>
      </c>
      <c r="E762" s="0" t="str">
        <f aca="false">IF('con precio'!B761="","",'con precio'!B761)</f>
        <v>Nicole Iturriaga / Jardines del Remanso</v>
      </c>
      <c r="F762" s="1" t="s">
        <v>6712</v>
      </c>
      <c r="G762" s="0" t="n">
        <v>350</v>
      </c>
      <c r="H762" s="0" t="str">
        <f aca="false">IF('con precio'!D761="Flete","FLE",IF('con precio'!D761="Normal","NOR",IF('con precio'!D761="RRPP","RRP",IF('con precio'!D761="FB Ads","FBA",IF('con precio'!D761="Google Ads","GOA",IF('con precio'!D761="Combo","COM",IF('con precio'!D761="Market Place","MKP", "OTR")))))))</f>
        <v>GOA</v>
      </c>
      <c r="I762" s="0" t="str">
        <f aca="false">LEFT('con precio'!M761,10)</f>
        <v>-17.703907</v>
      </c>
      <c r="J762" s="122" t="str">
        <f aca="false">RIGHT('con precio'!M761,10)</f>
        <v>-63.184875</v>
      </c>
      <c r="K762" s="0" t="s">
        <v>7429</v>
      </c>
      <c r="L762" s="175" t="n">
        <f aca="false">'con precio'!A761+'con precio'!K761</f>
        <v>44217.4909722222</v>
      </c>
      <c r="N762" s="174"/>
      <c r="O762" s="167"/>
    </row>
    <row r="763" customFormat="false" ht="13.8" hidden="false" customHeight="false" outlineLevel="0" collapsed="false">
      <c r="A763" s="0" t="n">
        <f aca="false">+A762+1</f>
        <v>762</v>
      </c>
      <c r="B763" s="0" t="str">
        <f aca="false">IF(LEN('con precio'!E762)=8,'con precio'!E762,IF(LEN('con precio'!E762)&gt;=17,LEFT('con precio'!E762,8),""))</f>
        <v>69132869</v>
      </c>
      <c r="C763" s="122" t="str">
        <f aca="false">IF(LEN('con precio'!E762)&gt;=17,RIGHT('con precio'!E762,8),"")</f>
        <v/>
      </c>
      <c r="D763" s="0" t="str">
        <f aca="false">IF('con precio'!F762="","",'con precio'!F762)</f>
        <v>NN</v>
      </c>
      <c r="E763" s="0" t="str">
        <f aca="false">IF('con precio'!B762="","",'con precio'!B762)</f>
        <v>NN / Calle 1 y Mariscal Santa Cruz</v>
      </c>
      <c r="F763" s="1" t="s">
        <v>6713</v>
      </c>
      <c r="G763" s="0" t="n">
        <v>300</v>
      </c>
      <c r="H763" s="0" t="str">
        <f aca="false">IF('con precio'!D762="Flete","FLE",IF('con precio'!D762="Normal","NOR",IF('con precio'!D762="RRPP","RRP",IF('con precio'!D762="FB Ads","FBA",IF('con precio'!D762="Google Ads","GOA",IF('con precio'!D762="Combo","COM",IF('con precio'!D762="Market Place","MKP", "OTR")))))))</f>
        <v>GOA</v>
      </c>
      <c r="I763" s="0" t="str">
        <f aca="false">LEFT('con precio'!M762,10)</f>
        <v>-17.772670</v>
      </c>
      <c r="J763" s="122" t="str">
        <f aca="false">RIGHT('con precio'!M762,10)</f>
        <v>-63.125313</v>
      </c>
      <c r="K763" s="0" t="s">
        <v>7429</v>
      </c>
      <c r="L763" s="175" t="n">
        <f aca="false">'con precio'!A762+'con precio'!K762</f>
        <v>44217.5680555556</v>
      </c>
      <c r="N763" s="174"/>
      <c r="O763" s="167"/>
    </row>
    <row r="764" customFormat="false" ht="13.8" hidden="false" customHeight="false" outlineLevel="0" collapsed="false">
      <c r="A764" s="0" t="n">
        <f aca="false">+A763+1</f>
        <v>763</v>
      </c>
      <c r="B764" s="0" t="str">
        <f aca="false">IF(LEN('con precio'!E763)=8,'con precio'!E763,IF(LEN('con precio'!E763)&gt;=17,LEFT('con precio'!E763,8),""))</f>
        <v>75345778</v>
      </c>
      <c r="C764" s="122" t="str">
        <f aca="false">IF(LEN('con precio'!E763)&gt;=17,RIGHT('con precio'!E763,8),"")</f>
        <v/>
      </c>
      <c r="D764" s="0" t="str">
        <f aca="false">IF('con precio'!F763="","",'con precio'!F763)</f>
        <v>NN</v>
      </c>
      <c r="E764" s="0" t="str">
        <f aca="false">IF('con precio'!B763="","",'con precio'!B763)</f>
        <v>NN / El Recreo </v>
      </c>
      <c r="F764" s="1" t="s">
        <v>6714</v>
      </c>
      <c r="G764" s="0" t="n">
        <v>430</v>
      </c>
      <c r="H764" s="0" t="str">
        <f aca="false">IF('con precio'!D763="Flete","FLE",IF('con precio'!D763="Normal","NOR",IF('con precio'!D763="RRPP","RRP",IF('con precio'!D763="FB Ads","FBA",IF('con precio'!D763="Google Ads","GOA",IF('con precio'!D763="Combo","COM",IF('con precio'!D763="Market Place","MKP", "OTR")))))))</f>
        <v>GOA</v>
      </c>
      <c r="I764" s="0" t="str">
        <f aca="false">LEFT('con precio'!M763,10)</f>
        <v>-17.882797</v>
      </c>
      <c r="J764" s="122" t="str">
        <f aca="false">RIGHT('con precio'!M763,10)</f>
        <v>-63.097408</v>
      </c>
      <c r="K764" s="0" t="s">
        <v>7429</v>
      </c>
      <c r="L764" s="175" t="n">
        <f aca="false">'con precio'!A763+'con precio'!K763</f>
        <v>44217.6222222222</v>
      </c>
      <c r="N764" s="174"/>
      <c r="O764" s="167"/>
    </row>
    <row r="765" customFormat="false" ht="13.8" hidden="false" customHeight="false" outlineLevel="0" collapsed="false">
      <c r="A765" s="0" t="n">
        <f aca="false">+A764+1</f>
        <v>764</v>
      </c>
      <c r="B765" s="0" t="str">
        <f aca="false">IF(LEN('con precio'!E764)=8,'con precio'!E764,IF(LEN('con precio'!E764)&gt;=17,LEFT('con precio'!E764,8),""))</f>
        <v/>
      </c>
      <c r="C765" s="122" t="str">
        <f aca="false">IF(LEN('con precio'!E764)&gt;=17,RIGHT('con precio'!E764,8),"")</f>
        <v/>
      </c>
      <c r="D765" s="0" t="str">
        <f aca="false">IF('con precio'!F764="","",'con precio'!F764)</f>
        <v/>
      </c>
      <c r="E765" s="0" t="str">
        <f aca="false">IF('con precio'!B764="","",'con precio'!B764)</f>
        <v>Ave Nueva Esperanza / Doble Vía La Guardia</v>
      </c>
      <c r="F765" s="1" t="s">
        <v>6715</v>
      </c>
      <c r="G765" s="0" t="n">
        <v>300</v>
      </c>
      <c r="H765" s="0" t="str">
        <f aca="false">IF('con precio'!D764="Flete","FLE",IF('con precio'!D764="Normal","NOR",IF('con precio'!D764="RRPP","RRP",IF('con precio'!D764="FB Ads","FBA",IF('con precio'!D764="Google Ads","GOA",IF('con precio'!D764="Combo","COM",IF('con precio'!D764="Market Place","MKP", "OTR")))))))</f>
        <v>NOR</v>
      </c>
      <c r="I765" s="0" t="str">
        <f aca="false">LEFT('con precio'!M764,10)</f>
        <v>-17.848423</v>
      </c>
      <c r="J765" s="122" t="str">
        <f aca="false">RIGHT('con precio'!M764,10)</f>
        <v>-63.255410</v>
      </c>
      <c r="K765" s="0" t="s">
        <v>7429</v>
      </c>
      <c r="L765" s="175" t="n">
        <f aca="false">'con precio'!A764+'con precio'!K764</f>
        <v>44217.7319444444</v>
      </c>
      <c r="N765" s="174"/>
      <c r="O765" s="167"/>
    </row>
    <row r="766" customFormat="false" ht="13.8" hidden="false" customHeight="false" outlineLevel="0" collapsed="false">
      <c r="A766" s="0" t="n">
        <f aca="false">+A765+1</f>
        <v>765</v>
      </c>
      <c r="B766" s="0" t="str">
        <f aca="false">IF(LEN('con precio'!E765)=8,'con precio'!E765,IF(LEN('con precio'!E765)&gt;=17,LEFT('con precio'!E765,8),""))</f>
        <v>67847684</v>
      </c>
      <c r="C766" s="122" t="str">
        <f aca="false">IF(LEN('con precio'!E765)&gt;=17,RIGHT('con precio'!E765,8),"")</f>
        <v/>
      </c>
      <c r="D766" s="0" t="str">
        <f aca="false">IF('con precio'!F765="","",'con precio'!F765)</f>
        <v>Wile Loza Romero</v>
      </c>
      <c r="E766" s="0" t="str">
        <f aca="false">IF('con precio'!B765="","",'con precio'!B765)</f>
        <v>Wile Loza Romero / Bateón</v>
      </c>
      <c r="F766" s="1" t="s">
        <v>6445</v>
      </c>
      <c r="G766" s="0" t="n">
        <v>300</v>
      </c>
      <c r="H766" s="0" t="str">
        <f aca="false">IF('con precio'!D765="Flete","FLE",IF('con precio'!D765="Normal","NOR",IF('con precio'!D765="RRPP","RRP",IF('con precio'!D765="FB Ads","FBA",IF('con precio'!D765="Google Ads","GOA",IF('con precio'!D765="Combo","COM",IF('con precio'!D765="Market Place","MKP", "OTR")))))))</f>
        <v>OTR</v>
      </c>
      <c r="I766" s="0" t="str">
        <f aca="false">LEFT('con precio'!M765,10)</f>
        <v>-17.731182</v>
      </c>
      <c r="J766" s="122" t="str">
        <f aca="false">RIGHT('con precio'!M765,10)</f>
        <v>-63.094837</v>
      </c>
      <c r="K766" s="0" t="s">
        <v>7429</v>
      </c>
      <c r="L766" s="175" t="n">
        <f aca="false">'con precio'!A765+'con precio'!K765</f>
        <v>44218.45</v>
      </c>
      <c r="N766" s="174"/>
      <c r="O766" s="167"/>
    </row>
    <row r="767" customFormat="false" ht="13.8" hidden="false" customHeight="false" outlineLevel="0" collapsed="false">
      <c r="A767" s="0" t="n">
        <f aca="false">+A766+1</f>
        <v>766</v>
      </c>
      <c r="B767" s="0" t="str">
        <f aca="false">IF(LEN('con precio'!E766)=8,'con precio'!E766,IF(LEN('con precio'!E766)&gt;=17,LEFT('con precio'!E766,8),""))</f>
        <v/>
      </c>
      <c r="C767" s="122" t="str">
        <f aca="false">IF(LEN('con precio'!E766)&gt;=17,RIGHT('con precio'!E766,8),"")</f>
        <v/>
      </c>
      <c r="D767" s="0" t="str">
        <f aca="false">IF('con precio'!F766="","",'con precio'!F766)</f>
        <v/>
      </c>
      <c r="E767" s="0" t="str">
        <f aca="false">IF('con precio'!B766="","",'con precio'!B766)</f>
        <v>El Durado / Av Virgen de Luján</v>
      </c>
      <c r="F767" s="1" t="s">
        <v>6716</v>
      </c>
      <c r="G767" s="0" t="n">
        <v>300</v>
      </c>
      <c r="H767" s="0" t="str">
        <f aca="false">IF('con precio'!D766="Flete","FLE",IF('con precio'!D766="Normal","NOR",IF('con precio'!D766="RRPP","RRP",IF('con precio'!D766="FB Ads","FBA",IF('con precio'!D766="Google Ads","GOA",IF('con precio'!D766="Combo","COM",IF('con precio'!D766="Market Place","MKP", "OTR")))))))</f>
        <v>NOR</v>
      </c>
      <c r="I767" s="0" t="str">
        <f aca="false">LEFT('con precio'!M766,10)</f>
        <v>-17.722161</v>
      </c>
      <c r="J767" s="122" t="str">
        <f aca="false">RIGHT('con precio'!M766,10)</f>
        <v>-63.105043</v>
      </c>
      <c r="K767" s="0" t="s">
        <v>7429</v>
      </c>
      <c r="L767" s="175" t="n">
        <f aca="false">'con precio'!A766+'con precio'!K766</f>
        <v>44218.5319444445</v>
      </c>
      <c r="N767" s="174"/>
      <c r="O767" s="167"/>
    </row>
    <row r="768" customFormat="false" ht="13.8" hidden="false" customHeight="false" outlineLevel="0" collapsed="false">
      <c r="A768" s="0" t="n">
        <f aca="false">+A767+1</f>
        <v>767</v>
      </c>
      <c r="B768" s="0" t="str">
        <f aca="false">IF(LEN('con precio'!E767)=8,'con precio'!E767,IF(LEN('con precio'!E767)&gt;=17,LEFT('con precio'!E767,8),""))</f>
        <v>77331844</v>
      </c>
      <c r="C768" s="122" t="str">
        <f aca="false">IF(LEN('con precio'!E767)&gt;=17,RIGHT('con precio'!E767,8),"")</f>
        <v/>
      </c>
      <c r="D768" s="0" t="str">
        <f aca="false">IF('con precio'!F767="","",'con precio'!F767)</f>
        <v>Sergio Franco</v>
      </c>
      <c r="E768" s="0" t="str">
        <f aca="false">IF('con precio'!B767="","",'con precio'!B767)</f>
        <v>Sergio Franco / Ingemaq al lado de Vidcla</v>
      </c>
      <c r="F768" s="1" t="s">
        <v>6717</v>
      </c>
      <c r="G768" s="0" t="n">
        <v>1400</v>
      </c>
      <c r="H768" s="0" t="str">
        <f aca="false">IF('con precio'!D767="Flete","FLE",IF('con precio'!D767="Normal","NOR",IF('con precio'!D767="RRPP","RRP",IF('con precio'!D767="FB Ads","FBA",IF('con precio'!D767="Google Ads","GOA",IF('con precio'!D767="Combo","COM",IF('con precio'!D767="Market Place","MKP", "OTR")))))))</f>
        <v>GOA</v>
      </c>
      <c r="I768" s="0" t="str">
        <f aca="false">LEFT('con precio'!M767,10)</f>
        <v>-17.798273</v>
      </c>
      <c r="J768" s="122" t="str">
        <f aca="false">RIGHT('con precio'!M767,10)</f>
        <v>-63.171959</v>
      </c>
      <c r="K768" s="0" t="s">
        <v>7429</v>
      </c>
      <c r="L768" s="175" t="n">
        <f aca="false">'con precio'!A767+'con precio'!K767</f>
        <v>44220.4354166667</v>
      </c>
      <c r="N768" s="174"/>
      <c r="O768" s="167"/>
    </row>
    <row r="769" customFormat="false" ht="13.8" hidden="false" customHeight="false" outlineLevel="0" collapsed="false">
      <c r="A769" s="0" t="n">
        <f aca="false">+A768+1</f>
        <v>768</v>
      </c>
      <c r="B769" s="0" t="str">
        <f aca="false">IF(LEN('con precio'!E768)=8,'con precio'!E768,IF(LEN('con precio'!E768)&gt;=17,LEFT('con precio'!E768,8),""))</f>
        <v>73651083</v>
      </c>
      <c r="C769" s="122" t="str">
        <f aca="false">IF(LEN('con precio'!E768)&gt;=17,RIGHT('con precio'!E768,8),"")</f>
        <v/>
      </c>
      <c r="D769" s="0" t="str">
        <f aca="false">IF('con precio'!F768="","",'con precio'!F768)</f>
        <v>Juan Carlos Velasquez / Condominio Piraí</v>
      </c>
      <c r="E769" s="0" t="str">
        <f aca="false">IF('con precio'!B768="","",'con precio'!B768)</f>
        <v>Juan Carlos Velasquez / Valle Sánchez / Condominio Piraí</v>
      </c>
      <c r="F769" s="1" t="s">
        <v>6484</v>
      </c>
      <c r="G769" s="0" t="n">
        <v>350</v>
      </c>
      <c r="H769" s="0" t="str">
        <f aca="false">IF('con precio'!D768="Flete","FLE",IF('con precio'!D768="Normal","NOR",IF('con precio'!D768="RRPP","RRP",IF('con precio'!D768="FB Ads","FBA",IF('con precio'!D768="Google Ads","GOA",IF('con precio'!D768="Combo","COM",IF('con precio'!D768="Market Place","MKP", "OTR")))))))</f>
        <v>OTR</v>
      </c>
      <c r="I769" s="0" t="str">
        <f aca="false">LEFT('con precio'!M768,10)</f>
        <v>-17.662340</v>
      </c>
      <c r="J769" s="122" t="str">
        <f aca="false">RIGHT('con precio'!M768,10)</f>
        <v>-63.167336</v>
      </c>
      <c r="K769" s="0" t="s">
        <v>7429</v>
      </c>
      <c r="L769" s="175" t="n">
        <f aca="false">'con precio'!A768+'con precio'!K768</f>
        <v>44220.6</v>
      </c>
      <c r="N769" s="174"/>
      <c r="O769" s="167"/>
    </row>
    <row r="770" customFormat="false" ht="13.8" hidden="false" customHeight="false" outlineLevel="0" collapsed="false">
      <c r="A770" s="0" t="n">
        <f aca="false">+A769+1</f>
        <v>769</v>
      </c>
      <c r="B770" s="0" t="str">
        <f aca="false">IF(LEN('con precio'!E769)=8,'con precio'!E769,IF(LEN('con precio'!E769)&gt;=17,LEFT('con precio'!E769,8),""))</f>
        <v/>
      </c>
      <c r="C770" s="122" t="str">
        <f aca="false">IF(LEN('con precio'!E769)&gt;=17,RIGHT('con precio'!E769,8),"")</f>
        <v/>
      </c>
      <c r="D770" s="0" t="str">
        <f aca="false">IF('con precio'!F769="","",'con precio'!F769)</f>
        <v>Mercado Nuevo Plan 3000</v>
      </c>
      <c r="E770" s="0" t="str">
        <f aca="false">IF('con precio'!B769="","",'con precio'!B769)</f>
        <v>Mercado Nuevo Plan 3000</v>
      </c>
      <c r="F770" s="1" t="s">
        <v>6718</v>
      </c>
      <c r="G770" s="0" t="n">
        <v>500</v>
      </c>
      <c r="H770" s="0" t="str">
        <f aca="false">IF('con precio'!D769="Flete","FLE",IF('con precio'!D769="Normal","NOR",IF('con precio'!D769="RRPP","RRP",IF('con precio'!D769="FB Ads","FBA",IF('con precio'!D769="Google Ads","GOA",IF('con precio'!D769="Combo","COM",IF('con precio'!D769="Market Place","MKP", "OTR")))))))</f>
        <v>NOR</v>
      </c>
      <c r="I770" s="0" t="str">
        <f aca="false">LEFT('con precio'!M769,10)</f>
        <v>-17.822371</v>
      </c>
      <c r="J770" s="122" t="str">
        <f aca="false">RIGHT('con precio'!M769,10)</f>
        <v>-63.145838</v>
      </c>
      <c r="K770" s="0" t="s">
        <v>7429</v>
      </c>
      <c r="L770" s="175" t="n">
        <f aca="false">'con precio'!A769+'con precio'!K769</f>
        <v>44221.8472222222</v>
      </c>
      <c r="N770" s="174"/>
      <c r="O770" s="167"/>
    </row>
    <row r="771" customFormat="false" ht="13.8" hidden="false" customHeight="false" outlineLevel="0" collapsed="false">
      <c r="A771" s="0" t="n">
        <f aca="false">+A770+1</f>
        <v>770</v>
      </c>
      <c r="B771" s="0" t="str">
        <f aca="false">IF(LEN('con precio'!E770)=8,'con precio'!E770,IF(LEN('con precio'!E770)&gt;=17,LEFT('con precio'!E770,8),""))</f>
        <v/>
      </c>
      <c r="C771" s="122" t="str">
        <f aca="false">IF(LEN('con precio'!E770)&gt;=17,RIGHT('con precio'!E770,8),"")</f>
        <v/>
      </c>
      <c r="D771" s="0" t="str">
        <f aca="false">IF('con precio'!F770="","",'con precio'!F770)</f>
        <v>Mercado Nuevo Plan 3000</v>
      </c>
      <c r="E771" s="0" t="str">
        <f aca="false">IF('con precio'!B770="","",'con precio'!B770)</f>
        <v>Mercado Nuevo Plan 3000</v>
      </c>
      <c r="F771" s="1" t="s">
        <v>6718</v>
      </c>
      <c r="G771" s="0" t="n">
        <v>500</v>
      </c>
      <c r="H771" s="0" t="str">
        <f aca="false">IF('con precio'!D770="Flete","FLE",IF('con precio'!D770="Normal","NOR",IF('con precio'!D770="RRPP","RRP",IF('con precio'!D770="FB Ads","FBA",IF('con precio'!D770="Google Ads","GOA",IF('con precio'!D770="Combo","COM",IF('con precio'!D770="Market Place","MKP", "OTR")))))))</f>
        <v>NOR</v>
      </c>
      <c r="I771" s="0" t="str">
        <f aca="false">LEFT('con precio'!M770,10)</f>
        <v>-17.821518</v>
      </c>
      <c r="J771" s="122" t="str">
        <f aca="false">RIGHT('con precio'!M770,10)</f>
        <v>-63.147153</v>
      </c>
      <c r="K771" s="0" t="s">
        <v>7429</v>
      </c>
      <c r="L771" s="175" t="n">
        <f aca="false">'con precio'!A770+'con precio'!K770</f>
        <v>44221.9083333333</v>
      </c>
      <c r="N771" s="174"/>
      <c r="O771" s="167"/>
    </row>
    <row r="772" customFormat="false" ht="13.8" hidden="false" customHeight="false" outlineLevel="0" collapsed="false">
      <c r="A772" s="0" t="n">
        <f aca="false">+A771+1</f>
        <v>771</v>
      </c>
      <c r="B772" s="0" t="str">
        <f aca="false">IF(LEN('con precio'!E771)=8,'con precio'!E771,IF(LEN('con precio'!E771)&gt;=17,LEFT('con precio'!E771,8),""))</f>
        <v/>
      </c>
      <c r="C772" s="122" t="str">
        <f aca="false">IF(LEN('con precio'!E771)&gt;=17,RIGHT('con precio'!E771,8),"")</f>
        <v/>
      </c>
      <c r="D772" s="0" t="str">
        <f aca="false">IF('con precio'!F771="","",'con precio'!F771)</f>
        <v>Mercado Nuevo Plan 3000</v>
      </c>
      <c r="E772" s="0" t="str">
        <f aca="false">IF('con precio'!B771="","",'con precio'!B771)</f>
        <v>Mercado Nuevo Plan 3000</v>
      </c>
      <c r="F772" s="1" t="s">
        <v>6718</v>
      </c>
      <c r="G772" s="0" t="n">
        <v>500</v>
      </c>
      <c r="H772" s="0" t="str">
        <f aca="false">IF('con precio'!D771="Flete","FLE",IF('con precio'!D771="Normal","NOR",IF('con precio'!D771="RRPP","RRP",IF('con precio'!D771="FB Ads","FBA",IF('con precio'!D771="Google Ads","GOA",IF('con precio'!D771="Combo","COM",IF('con precio'!D771="Market Place","MKP", "OTR")))))))</f>
        <v>NOR</v>
      </c>
      <c r="I772" s="0" t="str">
        <f aca="false">LEFT('con precio'!M771,10)</f>
        <v>-17.821518</v>
      </c>
      <c r="J772" s="122" t="str">
        <f aca="false">RIGHT('con precio'!M771,10)</f>
        <v>-63.147153</v>
      </c>
      <c r="K772" s="0" t="s">
        <v>7429</v>
      </c>
      <c r="L772" s="175" t="n">
        <f aca="false">'con precio'!A771+'con precio'!K771</f>
        <v>44222.0194444444</v>
      </c>
      <c r="N772" s="174"/>
      <c r="O772" s="167"/>
    </row>
    <row r="773" customFormat="false" ht="13.8" hidden="false" customHeight="false" outlineLevel="0" collapsed="false">
      <c r="A773" s="0" t="n">
        <f aca="false">+A772+1</f>
        <v>772</v>
      </c>
      <c r="B773" s="0" t="str">
        <f aca="false">IF(LEN('con precio'!E772)=8,'con precio'!E772,IF(LEN('con precio'!E772)&gt;=17,LEFT('con precio'!E772,8),""))</f>
        <v/>
      </c>
      <c r="C773" s="122" t="str">
        <f aca="false">IF(LEN('con precio'!E772)&gt;=17,RIGHT('con precio'!E772,8),"")</f>
        <v/>
      </c>
      <c r="D773" s="0" t="str">
        <f aca="false">IF('con precio'!F772="","",'con precio'!F772)</f>
        <v>Mercado Nuevo Plan 3000</v>
      </c>
      <c r="E773" s="0" t="str">
        <f aca="false">IF('con precio'!B772="","",'con precio'!B772)</f>
        <v>Mercado Nuevo Plan 3000</v>
      </c>
      <c r="F773" s="1" t="s">
        <v>6718</v>
      </c>
      <c r="G773" s="0" t="n">
        <v>400</v>
      </c>
      <c r="H773" s="0" t="str">
        <f aca="false">IF('con precio'!D772="Flete","FLE",IF('con precio'!D772="Normal","NOR",IF('con precio'!D772="RRPP","RRP",IF('con precio'!D772="FB Ads","FBA",IF('con precio'!D772="Google Ads","GOA",IF('con precio'!D772="Combo","COM",IF('con precio'!D772="Market Place","MKP", "OTR")))))))</f>
        <v>NOR</v>
      </c>
      <c r="I773" s="0" t="str">
        <f aca="false">LEFT('con precio'!M772,10)</f>
        <v>-17.821034</v>
      </c>
      <c r="J773" s="122" t="str">
        <f aca="false">RIGHT('con precio'!M772,10)</f>
        <v>-63.147733</v>
      </c>
      <c r="K773" s="0" t="s">
        <v>7429</v>
      </c>
      <c r="L773" s="175" t="n">
        <f aca="false">'con precio'!A772+'con precio'!K772</f>
        <v>44222.0430555556</v>
      </c>
      <c r="N773" s="174"/>
      <c r="O773" s="167"/>
    </row>
    <row r="774" customFormat="false" ht="13.8" hidden="false" customHeight="false" outlineLevel="0" collapsed="false">
      <c r="A774" s="0" t="n">
        <f aca="false">+A773+1</f>
        <v>773</v>
      </c>
      <c r="B774" s="0" t="str">
        <f aca="false">IF(LEN('con precio'!E773)=8,'con precio'!E773,IF(LEN('con precio'!E773)&gt;=17,LEFT('con precio'!E773,8),""))</f>
        <v/>
      </c>
      <c r="C774" s="122" t="str">
        <f aca="false">IF(LEN('con precio'!E773)&gt;=17,RIGHT('con precio'!E773,8),"")</f>
        <v/>
      </c>
      <c r="D774" s="0" t="str">
        <f aca="false">IF('con precio'!F773="","",'con precio'!F773)</f>
        <v/>
      </c>
      <c r="E774" s="0" t="str">
        <f aca="false">IF('con precio'!B773="","",'con precio'!B773)</f>
        <v>Guapurú 2</v>
      </c>
      <c r="F774" s="1" t="s">
        <v>6311</v>
      </c>
      <c r="G774" s="0" t="n">
        <v>300</v>
      </c>
      <c r="H774" s="0" t="str">
        <f aca="false">IF('con precio'!D773="Flete","FLE",IF('con precio'!D773="Normal","NOR",IF('con precio'!D773="RRPP","RRP",IF('con precio'!D773="FB Ads","FBA",IF('con precio'!D773="Google Ads","GOA",IF('con precio'!D773="Combo","COM",IF('con precio'!D773="Market Place","MKP", "OTR")))))))</f>
        <v>FLE</v>
      </c>
      <c r="I774" s="0" t="str">
        <f aca="false">LEFT('con precio'!M773,10)</f>
        <v>-17.807444</v>
      </c>
      <c r="J774" s="122" t="str">
        <f aca="false">RIGHT('con precio'!M773,10)</f>
        <v>-63.104135</v>
      </c>
      <c r="K774" s="0" t="s">
        <v>7429</v>
      </c>
      <c r="L774" s="175" t="n">
        <f aca="false">'con precio'!A773+'con precio'!K773</f>
        <v>44223.6305555556</v>
      </c>
      <c r="N774" s="174"/>
      <c r="O774" s="167"/>
    </row>
    <row r="775" customFormat="false" ht="13.8" hidden="false" customHeight="false" outlineLevel="0" collapsed="false">
      <c r="A775" s="0" t="n">
        <f aca="false">+A774+1</f>
        <v>774</v>
      </c>
      <c r="B775" s="0" t="str">
        <f aca="false">IF(LEN('con precio'!E774)=8,'con precio'!E774,IF(LEN('con precio'!E774)&gt;=17,LEFT('con precio'!E774,8),""))</f>
        <v/>
      </c>
      <c r="C775" s="122" t="str">
        <f aca="false">IF(LEN('con precio'!E774)&gt;=17,RIGHT('con precio'!E774,8),"")</f>
        <v/>
      </c>
      <c r="D775" s="0" t="str">
        <f aca="false">IF('con precio'!F774="","",'con precio'!F774)</f>
        <v/>
      </c>
      <c r="E775" s="0" t="str">
        <f aca="false">IF('con precio'!B774="","",'con precio'!B774)</f>
        <v>Calle 16 de Julio. Doble Vía La Guardia y Mapaizo</v>
      </c>
      <c r="F775" s="1" t="s">
        <v>6238</v>
      </c>
      <c r="G775" s="0" t="n">
        <v>500</v>
      </c>
      <c r="H775" s="0" t="str">
        <f aca="false">IF('con precio'!D774="Flete","FLE",IF('con precio'!D774="Normal","NOR",IF('con precio'!D774="RRPP","RRP",IF('con precio'!D774="FB Ads","FBA",IF('con precio'!D774="Google Ads","GOA",IF('con precio'!D774="Combo","COM",IF('con precio'!D774="Market Place","MKP", "OTR")))))))</f>
        <v>NOR</v>
      </c>
      <c r="I775" s="0" t="str">
        <f aca="false">LEFT('con precio'!M774,10)</f>
        <v>-17.848688</v>
      </c>
      <c r="J775" s="122" t="str">
        <f aca="false">RIGHT('con precio'!M774,10)</f>
        <v>-63.248233</v>
      </c>
      <c r="K775" s="0" t="s">
        <v>7429</v>
      </c>
      <c r="L775" s="175" t="n">
        <f aca="false">'con precio'!A774+'con precio'!K774</f>
        <v>44223.4368055556</v>
      </c>
      <c r="N775" s="174"/>
      <c r="O775" s="167"/>
    </row>
    <row r="776" customFormat="false" ht="13.8" hidden="false" customHeight="false" outlineLevel="0" collapsed="false">
      <c r="A776" s="0" t="n">
        <f aca="false">+A775+1</f>
        <v>775</v>
      </c>
      <c r="B776" s="0" t="str">
        <f aca="false">IF(LEN('con precio'!E775)=8,'con precio'!E775,IF(LEN('con precio'!E775)&gt;=17,LEFT('con precio'!E775,8),""))</f>
        <v>62074288</v>
      </c>
      <c r="C776" s="122" t="str">
        <f aca="false">IF(LEN('con precio'!E775)&gt;=17,RIGHT('con precio'!E775,8),"")</f>
        <v/>
      </c>
      <c r="D776" s="0" t="str">
        <f aca="false">IF('con precio'!F775="","",'con precio'!F775)</f>
        <v>Juan Carlos Ardaya Banegas</v>
      </c>
      <c r="E776" s="0" t="str">
        <f aca="false">IF('con precio'!B775="","",'con precio'!B775)</f>
        <v>Juan Carlos Ardaya Banegas / El Carmen / Doble Vía Km 9</v>
      </c>
      <c r="F776" s="1" t="s">
        <v>6719</v>
      </c>
      <c r="G776" s="0" t="n">
        <v>430</v>
      </c>
      <c r="H776" s="0" t="str">
        <f aca="false">IF('con precio'!D775="Flete","FLE",IF('con precio'!D775="Normal","NOR",IF('con precio'!D775="RRPP","RRP",IF('con precio'!D775="FB Ads","FBA",IF('con precio'!D775="Google Ads","GOA",IF('con precio'!D775="Combo","COM",IF('con precio'!D775="Market Place","MKP", "OTR")))))))</f>
        <v>GOA</v>
      </c>
      <c r="I776" s="0" t="str">
        <f aca="false">LEFT('con precio'!M775,10)</f>
        <v>-17.852078</v>
      </c>
      <c r="J776" s="122" t="str">
        <f aca="false">RIGHT('con precio'!M775,10)</f>
        <v>-63.250375</v>
      </c>
      <c r="K776" s="0" t="s">
        <v>7429</v>
      </c>
      <c r="L776" s="175" t="n">
        <f aca="false">'con precio'!A775+'con precio'!K775</f>
        <v>44224.8916666667</v>
      </c>
      <c r="N776" s="174"/>
      <c r="O776" s="167"/>
    </row>
    <row r="777" customFormat="false" ht="13.8" hidden="false" customHeight="false" outlineLevel="0" collapsed="false">
      <c r="A777" s="0" t="n">
        <f aca="false">+A776+1</f>
        <v>776</v>
      </c>
      <c r="B777" s="0" t="str">
        <f aca="false">IF(LEN('con precio'!E776)=8,'con precio'!E776,IF(LEN('con precio'!E776)&gt;=17,LEFT('con precio'!E776,8),""))</f>
        <v>69266818</v>
      </c>
      <c r="C777" s="122" t="str">
        <f aca="false">IF(LEN('con precio'!E776)&gt;=17,RIGHT('con precio'!E776,8),"")</f>
        <v/>
      </c>
      <c r="D777" s="0" t="str">
        <f aca="false">IF('con precio'!F776="","",'con precio'!F776)</f>
        <v>NN</v>
      </c>
      <c r="E777" s="0" t="str">
        <f aca="false">IF('con precio'!B776="","",'con precio'!B776)</f>
        <v>NN / Radial 10 y 8vo Anillo</v>
      </c>
      <c r="F777" s="1" t="s">
        <v>6720</v>
      </c>
      <c r="G777" s="0" t="n">
        <v>370</v>
      </c>
      <c r="H777" s="0" t="str">
        <f aca="false">IF('con precio'!D776="Flete","FLE",IF('con precio'!D776="Normal","NOR",IF('con precio'!D776="RRPP","RRP",IF('con precio'!D776="FB Ads","FBA",IF('con precio'!D776="Google Ads","GOA",IF('con precio'!D776="Combo","COM",IF('con precio'!D776="Market Place","MKP", "OTR")))))))</f>
        <v>GOA</v>
      </c>
      <c r="I777" s="0" t="str">
        <f aca="false">LEFT('con precio'!M776,10)</f>
        <v>-17.816833</v>
      </c>
      <c r="J777" s="122" t="str">
        <f aca="false">RIGHT('con precio'!M776,10)</f>
        <v>-63.110599</v>
      </c>
      <c r="K777" s="0" t="s">
        <v>7429</v>
      </c>
      <c r="L777" s="175" t="n">
        <f aca="false">'con precio'!A776+'con precio'!K776</f>
        <v>44224.9263888889</v>
      </c>
      <c r="N777" s="174"/>
      <c r="O777" s="167"/>
    </row>
    <row r="778" customFormat="false" ht="13.8" hidden="false" customHeight="false" outlineLevel="0" collapsed="false">
      <c r="A778" s="0" t="n">
        <f aca="false">+A777+1</f>
        <v>777</v>
      </c>
      <c r="B778" s="0" t="str">
        <f aca="false">IF(LEN('con precio'!E777)=8,'con precio'!E777,IF(LEN('con precio'!E777)&gt;=17,LEFT('con precio'!E777,8),""))</f>
        <v>75550614</v>
      </c>
      <c r="C778" s="122" t="str">
        <f aca="false">IF(LEN('con precio'!E777)&gt;=17,RIGHT('con precio'!E777,8),"")</f>
        <v/>
      </c>
      <c r="D778" s="0" t="str">
        <f aca="false">IF('con precio'!F777="","",'con precio'!F777)</f>
        <v>NN</v>
      </c>
      <c r="E778" s="0" t="str">
        <f aca="false">IF('con precio'!B777="","",'con precio'!B777)</f>
        <v>Calle Charcas y Avaroa</v>
      </c>
      <c r="F778" s="1" t="s">
        <v>6721</v>
      </c>
      <c r="G778" s="0" t="n">
        <v>500</v>
      </c>
      <c r="H778" s="0" t="str">
        <f aca="false">IF('con precio'!D777="Flete","FLE",IF('con precio'!D777="Normal","NOR",IF('con precio'!D777="RRPP","RRP",IF('con precio'!D777="FB Ads","FBA",IF('con precio'!D777="Google Ads","GOA",IF('con precio'!D777="Combo","COM",IF('con precio'!D777="Market Place","MKP", "OTR")))))))</f>
        <v>GOA</v>
      </c>
      <c r="I778" s="0" t="str">
        <f aca="false">LEFT('con precio'!M777,10)</f>
        <v>-17.779884</v>
      </c>
      <c r="J778" s="122" t="str">
        <f aca="false">RIGHT('con precio'!M777,10)</f>
        <v>-63.175320</v>
      </c>
      <c r="K778" s="0" t="s">
        <v>7429</v>
      </c>
      <c r="L778" s="175" t="n">
        <f aca="false">'con precio'!A777+'con precio'!K777</f>
        <v>44224.9263888889</v>
      </c>
      <c r="N778" s="174"/>
      <c r="O778" s="167"/>
    </row>
    <row r="779" customFormat="false" ht="13.8" hidden="false" customHeight="false" outlineLevel="0" collapsed="false">
      <c r="A779" s="0" t="n">
        <f aca="false">+A778+1</f>
        <v>778</v>
      </c>
      <c r="B779" s="0" t="str">
        <f aca="false">IF(LEN('con precio'!E778)=8,'con precio'!E778,IF(LEN('con precio'!E778)&gt;=17,LEFT('con precio'!E778,8),""))</f>
        <v>75583215</v>
      </c>
      <c r="C779" s="122" t="str">
        <f aca="false">IF(LEN('con precio'!E778)&gt;=17,RIGHT('con precio'!E778,8),"")</f>
        <v/>
      </c>
      <c r="D779" s="0" t="str">
        <f aca="false">IF('con precio'!F778="","",'con precio'!F778)</f>
        <v>NN</v>
      </c>
      <c r="E779" s="0" t="str">
        <f aca="false">IF('con precio'!B778="","",'con precio'!B778)</f>
        <v>Av Canal Pedro Velez</v>
      </c>
      <c r="F779" s="1" t="s">
        <v>6722</v>
      </c>
      <c r="G779" s="0" t="n">
        <v>350</v>
      </c>
      <c r="H779" s="0" t="str">
        <f aca="false">IF('con precio'!D778="Flete","FLE",IF('con precio'!D778="Normal","NOR",IF('con precio'!D778="RRPP","RRP",IF('con precio'!D778="FB Ads","FBA",IF('con precio'!D778="Google Ads","GOA",IF('con precio'!D778="Combo","COM",IF('con precio'!D778="Market Place","MKP", "OTR")))))))</f>
        <v>GOA</v>
      </c>
      <c r="I779" s="0" t="str">
        <f aca="false">LEFT('con precio'!M778,10)</f>
        <v>-17.725263</v>
      </c>
      <c r="J779" s="122" t="str">
        <f aca="false">RIGHT('con precio'!M778,10)</f>
        <v>-63.181378</v>
      </c>
      <c r="K779" s="0" t="s">
        <v>7429</v>
      </c>
      <c r="L779" s="175" t="n">
        <f aca="false">'con precio'!A778+'con precio'!K778</f>
        <v>44224.9263888889</v>
      </c>
      <c r="N779" s="174"/>
      <c r="O779" s="167"/>
    </row>
    <row r="780" customFormat="false" ht="13.8" hidden="false" customHeight="false" outlineLevel="0" collapsed="false">
      <c r="A780" s="0" t="n">
        <f aca="false">+A779+1</f>
        <v>779</v>
      </c>
      <c r="B780" s="0" t="str">
        <f aca="false">IF(LEN('con precio'!E779)=8,'con precio'!E779,IF(LEN('con precio'!E779)&gt;=17,LEFT('con precio'!E779,8),""))</f>
        <v/>
      </c>
      <c r="C780" s="122" t="str">
        <f aca="false">IF(LEN('con precio'!E779)&gt;=17,RIGHT('con precio'!E779,8),"")</f>
        <v/>
      </c>
      <c r="D780" s="0" t="str">
        <f aca="false">IF('con precio'!F779="","",'con precio'!F779)</f>
        <v/>
      </c>
      <c r="E780" s="0" t="str">
        <f aca="false">IF('con precio'!B779="","",'con precio'!B779)</f>
        <v>Urb. El Dorado 2 / El Bateón</v>
      </c>
      <c r="F780" s="1" t="s">
        <v>6723</v>
      </c>
      <c r="G780" s="0" t="n">
        <v>250</v>
      </c>
      <c r="H780" s="0" t="str">
        <f aca="false">IF('con precio'!D779="Flete","FLE",IF('con precio'!D779="Normal","NOR",IF('con precio'!D779="RRPP","RRP",IF('con precio'!D779="FB Ads","FBA",IF('con precio'!D779="Google Ads","GOA",IF('con precio'!D779="Combo","COM",IF('con precio'!D779="Market Place","MKP", "OTR")))))))</f>
        <v>NOR</v>
      </c>
      <c r="I780" s="0" t="str">
        <f aca="false">LEFT('con precio'!M779,10)</f>
        <v>-17.735024</v>
      </c>
      <c r="J780" s="122" t="str">
        <f aca="false">RIGHT('con precio'!M779,10)</f>
        <v>-63.099747</v>
      </c>
      <c r="K780" s="0" t="s">
        <v>7429</v>
      </c>
      <c r="L780" s="175" t="n">
        <f aca="false">'con precio'!A779+'con precio'!K779</f>
        <v>44224.8069444444</v>
      </c>
      <c r="N780" s="174"/>
      <c r="O780" s="167"/>
    </row>
    <row r="781" customFormat="false" ht="13.8" hidden="false" customHeight="false" outlineLevel="0" collapsed="false">
      <c r="A781" s="0" t="n">
        <f aca="false">+A780+1</f>
        <v>780</v>
      </c>
      <c r="B781" s="0" t="str">
        <f aca="false">IF(LEN('con precio'!E780)=8,'con precio'!E780,IF(LEN('con precio'!E780)&gt;=17,LEFT('con precio'!E780,8),""))</f>
        <v/>
      </c>
      <c r="C781" s="122" t="str">
        <f aca="false">IF(LEN('con precio'!E780)&gt;=17,RIGHT('con precio'!E780,8),"")</f>
        <v/>
      </c>
      <c r="D781" s="0" t="str">
        <f aca="false">IF('con precio'!F780="","",'con precio'!F780)</f>
        <v/>
      </c>
      <c r="E781" s="0" t="str">
        <f aca="false">IF('con precio'!B780="","",'con precio'!B780)</f>
        <v>Condominio La Pradera</v>
      </c>
      <c r="F781" s="1" t="s">
        <v>6724</v>
      </c>
      <c r="G781" s="0" t="n">
        <v>300</v>
      </c>
      <c r="H781" s="0" t="str">
        <f aca="false">IF('con precio'!D780="Flete","FLE",IF('con precio'!D780="Normal","NOR",IF('con precio'!D780="RRPP","RRP",IF('con precio'!D780="FB Ads","FBA",IF('con precio'!D780="Google Ads","GOA",IF('con precio'!D780="Combo","COM",IF('con precio'!D780="Market Place","MKP", "OTR")))))))</f>
        <v>FLE</v>
      </c>
      <c r="I781" s="0" t="str">
        <f aca="false">LEFT('con precio'!M780,10)</f>
        <v>-17.701489</v>
      </c>
      <c r="J781" s="122" t="str">
        <f aca="false">RIGHT('con precio'!M780,10)</f>
        <v>-63.179188</v>
      </c>
      <c r="K781" s="0" t="s">
        <v>7429</v>
      </c>
      <c r="L781" s="175" t="n">
        <f aca="false">'con precio'!A780+'con precio'!K780</f>
        <v>44225.6840277778</v>
      </c>
      <c r="N781" s="174"/>
      <c r="O781" s="167"/>
    </row>
    <row r="782" customFormat="false" ht="13.8" hidden="false" customHeight="false" outlineLevel="0" collapsed="false">
      <c r="A782" s="0" t="n">
        <f aca="false">+A781+1</f>
        <v>781</v>
      </c>
      <c r="B782" s="0" t="str">
        <f aca="false">IF(LEN('con precio'!E781)=8,'con precio'!E781,IF(LEN('con precio'!E781)&gt;=17,LEFT('con precio'!E781,8),""))</f>
        <v>77023617</v>
      </c>
      <c r="C782" s="122" t="str">
        <f aca="false">IF(LEN('con precio'!E781)&gt;=17,RIGHT('con precio'!E781,8),"")</f>
        <v/>
      </c>
      <c r="D782" s="0" t="str">
        <f aca="false">IF('con precio'!F781="","",'con precio'!F781)</f>
        <v>NN</v>
      </c>
      <c r="E782" s="0" t="str">
        <f aca="false">IF('con precio'!B781="","",'con precio'!B781)</f>
        <v>NN / Urbanización Campo Verde</v>
      </c>
      <c r="F782" s="1" t="s">
        <v>6725</v>
      </c>
      <c r="G782" s="0" t="n">
        <v>450</v>
      </c>
      <c r="H782" s="0" t="str">
        <f aca="false">IF('con precio'!D781="Flete","FLE",IF('con precio'!D781="Normal","NOR",IF('con precio'!D781="RRPP","RRP",IF('con precio'!D781="FB Ads","FBA",IF('con precio'!D781="Google Ads","GOA",IF('con precio'!D781="Combo","COM",IF('con precio'!D781="Market Place","MKP", "OTR")))))))</f>
        <v>GOA</v>
      </c>
      <c r="I782" s="0" t="str">
        <f aca="false">LEFT('con precio'!M781,10)</f>
        <v>-17.875244</v>
      </c>
      <c r="J782" s="122" t="str">
        <f aca="false">RIGHT('con precio'!M781,10)</f>
        <v>-63.266109</v>
      </c>
      <c r="K782" s="0" t="s">
        <v>7429</v>
      </c>
      <c r="L782" s="175" t="n">
        <f aca="false">'con precio'!A781+'con precio'!K781</f>
        <v>44225.45</v>
      </c>
      <c r="N782" s="174"/>
      <c r="O782" s="167"/>
    </row>
    <row r="783" customFormat="false" ht="13.8" hidden="false" customHeight="false" outlineLevel="0" collapsed="false">
      <c r="A783" s="0" t="n">
        <f aca="false">+A782+1</f>
        <v>782</v>
      </c>
      <c r="B783" s="0" t="str">
        <f aca="false">IF(LEN('con precio'!E782)=8,'con precio'!E782,IF(LEN('con precio'!E782)&gt;=17,LEFT('con precio'!E782,8),""))</f>
        <v>77829869</v>
      </c>
      <c r="C783" s="122" t="str">
        <f aca="false">IF(LEN('con precio'!E782)&gt;=17,RIGHT('con precio'!E782,8),"")</f>
        <v/>
      </c>
      <c r="D783" s="0" t="str">
        <f aca="false">IF('con precio'!F782="","",'con precio'!F782)</f>
        <v>NN</v>
      </c>
      <c r="E783" s="0" t="str">
        <f aca="false">IF('con precio'!B782="","",'con precio'!B782)</f>
        <v>NN / Urbanización Arcoíris</v>
      </c>
      <c r="F783" s="1" t="s">
        <v>6726</v>
      </c>
      <c r="G783" s="0" t="n">
        <v>400</v>
      </c>
      <c r="H783" s="0" t="str">
        <f aca="false">IF('con precio'!D782="Flete","FLE",IF('con precio'!D782="Normal","NOR",IF('con precio'!D782="RRPP","RRP",IF('con precio'!D782="FB Ads","FBA",IF('con precio'!D782="Google Ads","GOA",IF('con precio'!D782="Combo","COM",IF('con precio'!D782="Market Place","MKP", "OTR")))))))</f>
        <v>GOA</v>
      </c>
      <c r="I783" s="0" t="str">
        <f aca="false">LEFT('con precio'!M782,10)</f>
        <v>-17.884926</v>
      </c>
      <c r="J783" s="122" t="str">
        <f aca="false">RIGHT('con precio'!M782,10)</f>
        <v>-63.251045</v>
      </c>
      <c r="K783" s="0" t="s">
        <v>7429</v>
      </c>
      <c r="L783" s="175" t="n">
        <f aca="false">'con precio'!A782+'con precio'!K782</f>
        <v>44225.48125</v>
      </c>
      <c r="N783" s="174"/>
      <c r="O783" s="167"/>
    </row>
    <row r="784" customFormat="false" ht="13.8" hidden="false" customHeight="false" outlineLevel="0" collapsed="false">
      <c r="A784" s="0" t="n">
        <f aca="false">+A783+1</f>
        <v>783</v>
      </c>
      <c r="B784" s="0" t="str">
        <f aca="false">IF(LEN('con precio'!E783)=8,'con precio'!E783,IF(LEN('con precio'!E783)&gt;=17,LEFT('con precio'!E783,8),""))</f>
        <v/>
      </c>
      <c r="C784" s="122" t="str">
        <f aca="false">IF(LEN('con precio'!E783)&gt;=17,RIGHT('con precio'!E783,8),"")</f>
        <v/>
      </c>
      <c r="D784" s="0" t="str">
        <f aca="false">IF('con precio'!F783="","",'con precio'!F783)</f>
        <v/>
      </c>
      <c r="E784" s="0" t="str">
        <f aca="false">IF('con precio'!B783="","",'con precio'!B783)</f>
        <v>Satélite Norte</v>
      </c>
      <c r="F784" s="1" t="s">
        <v>6262</v>
      </c>
      <c r="G784" s="0" t="n">
        <v>430</v>
      </c>
      <c r="H784" s="0" t="str">
        <f aca="false">IF('con precio'!D783="Flete","FLE",IF('con precio'!D783="Normal","NOR",IF('con precio'!D783="RRPP","RRP",IF('con precio'!D783="FB Ads","FBA",IF('con precio'!D783="Google Ads","GOA",IF('con precio'!D783="Combo","COM",IF('con precio'!D783="Market Place","MKP", "OTR")))))))</f>
        <v>NOR</v>
      </c>
      <c r="I784" s="0" t="str">
        <f aca="false">LEFT('con precio'!M783,10)</f>
        <v>-17.608492</v>
      </c>
      <c r="J784" s="122" t="str">
        <f aca="false">RIGHT('con precio'!M783,10)</f>
        <v>-63.141311</v>
      </c>
      <c r="K784" s="0" t="s">
        <v>7429</v>
      </c>
      <c r="L784" s="175" t="n">
        <f aca="false">'con precio'!A783+'con precio'!K783</f>
        <v>44225.7298611111</v>
      </c>
      <c r="N784" s="174"/>
      <c r="O784" s="167"/>
    </row>
    <row r="785" customFormat="false" ht="13.8" hidden="false" customHeight="false" outlineLevel="0" collapsed="false">
      <c r="A785" s="0" t="n">
        <f aca="false">+A784+1</f>
        <v>784</v>
      </c>
      <c r="B785" s="0" t="str">
        <f aca="false">IF(LEN('con precio'!E784)=8,'con precio'!E784,IF(LEN('con precio'!E784)&gt;=17,LEFT('con precio'!E784,8),""))</f>
        <v/>
      </c>
      <c r="C785" s="122" t="str">
        <f aca="false">IF(LEN('con precio'!E784)&gt;=17,RIGHT('con precio'!E784,8),"")</f>
        <v/>
      </c>
      <c r="D785" s="0" t="str">
        <f aca="false">IF('con precio'!F784="","",'con precio'!F784)</f>
        <v/>
      </c>
      <c r="E785" s="0" t="str">
        <f aca="false">IF('con precio'!B784="","",'con precio'!B784)</f>
        <v>Condominio La Pradera</v>
      </c>
      <c r="F785" s="1" t="s">
        <v>6727</v>
      </c>
      <c r="G785" s="0" t="n">
        <v>300</v>
      </c>
      <c r="H785" s="0" t="str">
        <f aca="false">IF('con precio'!D784="Flete","FLE",IF('con precio'!D784="Normal","NOR",IF('con precio'!D784="RRPP","RRP",IF('con precio'!D784="FB Ads","FBA",IF('con precio'!D784="Google Ads","GOA",IF('con precio'!D784="Combo","COM",IF('con precio'!D784="Market Place","MKP", "OTR")))))))</f>
        <v>FLE</v>
      </c>
      <c r="I785" s="0" t="str">
        <f aca="false">LEFT('con precio'!M784,10)</f>
        <v>-17.701240</v>
      </c>
      <c r="J785" s="122" t="str">
        <f aca="false">RIGHT('con precio'!M784,10)</f>
        <v>-63.179094</v>
      </c>
      <c r="K785" s="0" t="s">
        <v>7429</v>
      </c>
      <c r="L785" s="175" t="n">
        <f aca="false">'con precio'!A784+'con precio'!K784</f>
        <v>44226.5916666667</v>
      </c>
      <c r="N785" s="174"/>
      <c r="O785" s="167"/>
    </row>
    <row r="786" customFormat="false" ht="13.8" hidden="false" customHeight="false" outlineLevel="0" collapsed="false">
      <c r="A786" s="0" t="n">
        <f aca="false">+A785+1</f>
        <v>785</v>
      </c>
      <c r="B786" s="0" t="str">
        <f aca="false">IF(LEN('con precio'!E785)=8,'con precio'!E785,IF(LEN('con precio'!E785)&gt;=17,LEFT('con precio'!E785,8),""))</f>
        <v/>
      </c>
      <c r="C786" s="122" t="str">
        <f aca="false">IF(LEN('con precio'!E785)&gt;=17,RIGHT('con precio'!E785,8),"")</f>
        <v/>
      </c>
      <c r="D786" s="0" t="str">
        <f aca="false">IF('con precio'!F785="","",'con precio'!F785)</f>
        <v/>
      </c>
      <c r="E786" s="0" t="str">
        <f aca="false">IF('con precio'!B785="","",'con precio'!B785)</f>
        <v>Avenida Moscú</v>
      </c>
      <c r="F786" s="1" t="s">
        <v>6254</v>
      </c>
      <c r="G786" s="0" t="n">
        <v>400</v>
      </c>
      <c r="H786" s="0" t="str">
        <f aca="false">IF('con precio'!D785="Flete","FLE",IF('con precio'!D785="Normal","NOR",IF('con precio'!D785="RRPP","RRP",IF('con precio'!D785="FB Ads","FBA",IF('con precio'!D785="Google Ads","GOA",IF('con precio'!D785="Combo","COM",IF('con precio'!D785="Market Place","MKP", "OTR")))))))</f>
        <v>NOR</v>
      </c>
      <c r="I786" s="0" t="str">
        <f aca="false">LEFT('con precio'!M785,10)</f>
        <v>-17.846510</v>
      </c>
      <c r="J786" s="122" t="str">
        <f aca="false">RIGHT('con precio'!M785,10)</f>
        <v>-63.216624</v>
      </c>
      <c r="K786" s="0" t="s">
        <v>7429</v>
      </c>
      <c r="L786" s="175" t="n">
        <f aca="false">'con precio'!A785+'con precio'!K785</f>
        <v>44226.43125</v>
      </c>
      <c r="N786" s="174"/>
      <c r="O786" s="167"/>
    </row>
    <row r="787" customFormat="false" ht="13.8" hidden="false" customHeight="false" outlineLevel="0" collapsed="false">
      <c r="A787" s="0" t="n">
        <f aca="false">+A786+1</f>
        <v>786</v>
      </c>
      <c r="B787" s="0" t="str">
        <f aca="false">IF(LEN('con precio'!E786)=8,'con precio'!E786,IF(LEN('con precio'!E786)&gt;=17,LEFT('con precio'!E786,8),""))</f>
        <v/>
      </c>
      <c r="C787" s="122" t="str">
        <f aca="false">IF(LEN('con precio'!E786)&gt;=17,RIGHT('con precio'!E786,8),"")</f>
        <v/>
      </c>
      <c r="D787" s="0" t="str">
        <f aca="false">IF('con precio'!F786="","",'con precio'!F786)</f>
        <v/>
      </c>
      <c r="E787" s="0" t="str">
        <f aca="false">IF('con precio'!B786="","",'con precio'!B786)</f>
        <v>Los Tusequis</v>
      </c>
      <c r="F787" s="1" t="s">
        <v>6728</v>
      </c>
      <c r="G787" s="0" t="n">
        <v>350</v>
      </c>
      <c r="H787" s="0" t="str">
        <f aca="false">IF('con precio'!D786="Flete","FLE",IF('con precio'!D786="Normal","NOR",IF('con precio'!D786="RRPP","RRP",IF('con precio'!D786="FB Ads","FBA",IF('con precio'!D786="Google Ads","GOA",IF('con precio'!D786="Combo","COM",IF('con precio'!D786="Market Place","MKP", "OTR")))))))</f>
        <v>NOR</v>
      </c>
      <c r="I787" s="0" t="str">
        <f aca="false">LEFT('con precio'!M786,10)</f>
        <v>-17.743154</v>
      </c>
      <c r="J787" s="122" t="str">
        <f aca="false">RIGHT('con precio'!M786,10)</f>
        <v>-63.156684</v>
      </c>
      <c r="K787" s="0" t="s">
        <v>7429</v>
      </c>
      <c r="L787" s="175" t="n">
        <f aca="false">'con precio'!A786+'con precio'!K786</f>
        <v>44226.5493055556</v>
      </c>
      <c r="N787" s="174"/>
      <c r="O787" s="167"/>
    </row>
    <row r="788" customFormat="false" ht="13.8" hidden="false" customHeight="false" outlineLevel="0" collapsed="false">
      <c r="A788" s="0" t="n">
        <f aca="false">+A787+1</f>
        <v>787</v>
      </c>
      <c r="B788" s="0" t="str">
        <f aca="false">IF(LEN('con precio'!E787)=8,'con precio'!E787,IF(LEN('con precio'!E787)&gt;=17,LEFT('con precio'!E787,8),""))</f>
        <v/>
      </c>
      <c r="C788" s="122" t="str">
        <f aca="false">IF(LEN('con precio'!E787)&gt;=17,RIGHT('con precio'!E787,8),"")</f>
        <v/>
      </c>
      <c r="D788" s="0" t="str">
        <f aca="false">IF('con precio'!F787="","",'con precio'!F787)</f>
        <v/>
      </c>
      <c r="E788" s="0" t="str">
        <f aca="false">IF('con precio'!B787="","",'con precio'!B787)</f>
        <v>Banzer y Km 9</v>
      </c>
      <c r="F788" s="1" t="s">
        <v>6729</v>
      </c>
      <c r="G788" s="0" t="n">
        <v>300</v>
      </c>
      <c r="H788" s="0" t="str">
        <f aca="false">IF('con precio'!D787="Flete","FLE",IF('con precio'!D787="Normal","NOR",IF('con precio'!D787="RRPP","RRP",IF('con precio'!D787="FB Ads","FBA",IF('con precio'!D787="Google Ads","GOA",IF('con precio'!D787="Combo","COM",IF('con precio'!D787="Market Place","MKP", "OTR")))))))</f>
        <v>NOR</v>
      </c>
      <c r="I788" s="0" t="str">
        <f aca="false">LEFT('con precio'!M787,10)</f>
        <v>-17.692303</v>
      </c>
      <c r="J788" s="122" t="str">
        <f aca="false">RIGHT('con precio'!M787,10)</f>
        <v>-63.153202</v>
      </c>
      <c r="K788" s="0" t="s">
        <v>7429</v>
      </c>
      <c r="L788" s="175" t="n">
        <f aca="false">'con precio'!A787+'con precio'!K787</f>
        <v>44226.6326388889</v>
      </c>
      <c r="N788" s="174"/>
      <c r="O788" s="167"/>
    </row>
    <row r="789" customFormat="false" ht="13.8" hidden="false" customHeight="false" outlineLevel="0" collapsed="false">
      <c r="A789" s="0" t="n">
        <f aca="false">+A788+1</f>
        <v>788</v>
      </c>
      <c r="B789" s="0" t="str">
        <f aca="false">IF(LEN('con precio'!E788)=8,'con precio'!E788,IF(LEN('con precio'!E788)&gt;=17,LEFT('con precio'!E788,8),""))</f>
        <v/>
      </c>
      <c r="C789" s="122" t="str">
        <f aca="false">IF(LEN('con precio'!E788)&gt;=17,RIGHT('con precio'!E788,8),"")</f>
        <v/>
      </c>
      <c r="D789" s="0" t="str">
        <f aca="false">IF('con precio'!F788="","",'con precio'!F788)</f>
        <v/>
      </c>
      <c r="E789" s="0" t="str">
        <f aca="false">IF('con precio'!B788="","",'con precio'!B788)</f>
        <v>Virgen de Luján</v>
      </c>
      <c r="F789" s="1" t="s">
        <v>6730</v>
      </c>
      <c r="G789" s="0" t="n">
        <v>300</v>
      </c>
      <c r="H789" s="0" t="str">
        <f aca="false">IF('con precio'!D788="Flete","FLE",IF('con precio'!D788="Normal","NOR",IF('con precio'!D788="RRPP","RRP",IF('con precio'!D788="FB Ads","FBA",IF('con precio'!D788="Google Ads","GOA",IF('con precio'!D788="Combo","COM",IF('con precio'!D788="Market Place","MKP", "OTR")))))))</f>
        <v>NOR</v>
      </c>
      <c r="I789" s="0" t="str">
        <f aca="false">LEFT('con precio'!M788,10)</f>
        <v>-17.757343</v>
      </c>
      <c r="J789" s="122" t="str">
        <f aca="false">RIGHT('con precio'!M788,10)</f>
        <v>-63.126579</v>
      </c>
      <c r="K789" s="0" t="s">
        <v>7429</v>
      </c>
      <c r="L789" s="175" t="n">
        <f aca="false">'con precio'!A788+'con precio'!K788</f>
        <v>44226.6986111111</v>
      </c>
      <c r="N789" s="174"/>
      <c r="O789" s="167"/>
    </row>
    <row r="790" customFormat="false" ht="13.8" hidden="false" customHeight="false" outlineLevel="0" collapsed="false">
      <c r="A790" s="0" t="n">
        <f aca="false">+A789+1</f>
        <v>789</v>
      </c>
      <c r="B790" s="0" t="str">
        <f aca="false">IF(LEN('con precio'!E789)=8,'con precio'!E789,IF(LEN('con precio'!E789)&gt;=17,LEFT('con precio'!E789,8),""))</f>
        <v/>
      </c>
      <c r="C790" s="122" t="str">
        <f aca="false">IF(LEN('con precio'!E789)&gt;=17,RIGHT('con precio'!E789,8),"")</f>
        <v/>
      </c>
      <c r="D790" s="0" t="str">
        <f aca="false">IF('con precio'!F789="","",'con precio'!F789)</f>
        <v/>
      </c>
      <c r="E790" s="0" t="str">
        <f aca="false">IF('con precio'!B789="","",'con precio'!B789)</f>
        <v>Sevilla</v>
      </c>
      <c r="F790" s="1" t="s">
        <v>6731</v>
      </c>
      <c r="G790" s="0" t="n">
        <v>300</v>
      </c>
      <c r="H790" s="0" t="str">
        <f aca="false">IF('con precio'!D789="Flete","FLE",IF('con precio'!D789="Normal","NOR",IF('con precio'!D789="RRPP","RRP",IF('con precio'!D789="FB Ads","FBA",IF('con precio'!D789="Google Ads","GOA",IF('con precio'!D789="Combo","COM",IF('con precio'!D789="Market Place","MKP", "OTR")))))))</f>
        <v>FLE</v>
      </c>
      <c r="I790" s="0" t="str">
        <f aca="false">LEFT('con precio'!M789,10)</f>
        <v>-17.687379</v>
      </c>
      <c r="J790" s="122" t="str">
        <f aca="false">RIGHT('con precio'!M789,10)</f>
        <v>-63.148941</v>
      </c>
      <c r="K790" s="0" t="s">
        <v>7429</v>
      </c>
      <c r="L790" s="175" t="n">
        <f aca="false">'con precio'!A789+'con precio'!K789</f>
        <v>44227.4784722222</v>
      </c>
      <c r="N790" s="174"/>
      <c r="O790" s="167"/>
    </row>
    <row r="791" customFormat="false" ht="13.8" hidden="false" customHeight="false" outlineLevel="0" collapsed="false">
      <c r="A791" s="0" t="n">
        <f aca="false">+A790+1</f>
        <v>790</v>
      </c>
      <c r="B791" s="0" t="str">
        <f aca="false">IF(LEN('con precio'!E790)=8,'con precio'!E790,IF(LEN('con precio'!E790)&gt;=17,LEFT('con precio'!E790,8),""))</f>
        <v/>
      </c>
      <c r="C791" s="122" t="str">
        <f aca="false">IF(LEN('con precio'!E790)&gt;=17,RIGHT('con precio'!E790,8),"")</f>
        <v/>
      </c>
      <c r="D791" s="0" t="str">
        <f aca="false">IF('con precio'!F790="","",'con precio'!F790)</f>
        <v/>
      </c>
      <c r="E791" s="0" t="str">
        <f aca="false">IF('con precio'!B790="","",'con precio'!B790)</f>
        <v>Urbanización Cotoca / Pampa de la Isla</v>
      </c>
      <c r="F791" s="1" t="s">
        <v>6732</v>
      </c>
      <c r="G791" s="0" t="n">
        <v>300</v>
      </c>
      <c r="H791" s="0" t="str">
        <f aca="false">IF('con precio'!D790="Flete","FLE",IF('con precio'!D790="Normal","NOR",IF('con precio'!D790="RRPP","RRP",IF('con precio'!D790="FB Ads","FBA",IF('con precio'!D790="Google Ads","GOA",IF('con precio'!D790="Combo","COM",IF('con precio'!D790="Market Place","MKP", "OTR")))))))</f>
        <v>FLE</v>
      </c>
      <c r="I791" s="0" t="str">
        <f aca="false">LEFT('con precio'!M790,10)</f>
        <v>-17.759466</v>
      </c>
      <c r="J791" s="122" t="str">
        <f aca="false">RIGHT('con precio'!M790,10)</f>
        <v>-63.100832</v>
      </c>
      <c r="K791" s="0" t="s">
        <v>7429</v>
      </c>
      <c r="L791" s="175" t="n">
        <f aca="false">'con precio'!A790+'con precio'!K790</f>
        <v>44227.56875</v>
      </c>
      <c r="N791" s="174"/>
      <c r="O791" s="167"/>
    </row>
    <row r="792" customFormat="false" ht="13.8" hidden="false" customHeight="false" outlineLevel="0" collapsed="false">
      <c r="A792" s="0" t="n">
        <f aca="false">+A791+1</f>
        <v>791</v>
      </c>
      <c r="B792" s="0" t="str">
        <f aca="false">IF(LEN('con precio'!E791)=8,'con precio'!E791,IF(LEN('con precio'!E791)&gt;=17,LEFT('con precio'!E791,8),""))</f>
        <v/>
      </c>
      <c r="C792" s="122" t="str">
        <f aca="false">IF(LEN('con precio'!E791)&gt;=17,RIGHT('con precio'!E791,8),"")</f>
        <v/>
      </c>
      <c r="D792" s="0" t="str">
        <f aca="false">IF('con precio'!F791="","",'con precio'!F791)</f>
        <v/>
      </c>
      <c r="E792" s="0" t="str">
        <f aca="false">IF('con precio'!B791="","",'con precio'!B791)</f>
        <v>Urbanización el Dorado</v>
      </c>
      <c r="F792" s="1" t="s">
        <v>6733</v>
      </c>
      <c r="G792" s="0" t="n">
        <v>300</v>
      </c>
      <c r="H792" s="0" t="str">
        <f aca="false">IF('con precio'!D791="Flete","FLE",IF('con precio'!D791="Normal","NOR",IF('con precio'!D791="RRPP","RRP",IF('con precio'!D791="FB Ads","FBA",IF('con precio'!D791="Google Ads","GOA",IF('con precio'!D791="Combo","COM",IF('con precio'!D791="Market Place","MKP", "OTR")))))))</f>
        <v>FLE</v>
      </c>
      <c r="I792" s="0" t="str">
        <f aca="false">LEFT('con precio'!M791,10)</f>
        <v>-17.748167</v>
      </c>
      <c r="J792" s="122" t="str">
        <f aca="false">RIGHT('con precio'!M791,10)</f>
        <v>-63.091659</v>
      </c>
      <c r="K792" s="0" t="s">
        <v>7429</v>
      </c>
      <c r="L792" s="175" t="n">
        <f aca="false">'con precio'!A791+'con precio'!K791</f>
        <v>44227.5965277778</v>
      </c>
      <c r="N792" s="174"/>
      <c r="O792" s="167"/>
    </row>
    <row r="793" customFormat="false" ht="13.8" hidden="false" customHeight="false" outlineLevel="0" collapsed="false">
      <c r="A793" s="0" t="n">
        <f aca="false">+A792+1</f>
        <v>792</v>
      </c>
      <c r="B793" s="0" t="str">
        <f aca="false">IF(LEN('con precio'!E792)=8,'con precio'!E792,IF(LEN('con precio'!E792)&gt;=17,LEFT('con precio'!E792,8),""))</f>
        <v>62192074</v>
      </c>
      <c r="C793" s="122" t="str">
        <f aca="false">IF(LEN('con precio'!E792)&gt;=17,RIGHT('con precio'!E792,8),"")</f>
        <v/>
      </c>
      <c r="D793" s="0" t="str">
        <f aca="false">IF('con precio'!F792="","",'con precio'!F792)</f>
        <v>Miguel Angel</v>
      </c>
      <c r="E793" s="0" t="str">
        <f aca="false">IF('con precio'!B792="","",'con precio'!B792)</f>
        <v>Miguel Angel / Norte, 8vo. Anillo</v>
      </c>
      <c r="F793" s="1" t="s">
        <v>6595</v>
      </c>
      <c r="G793" s="0" t="n">
        <v>300</v>
      </c>
      <c r="H793" s="0" t="str">
        <f aca="false">IF('con precio'!D792="Flete","FLE",IF('con precio'!D792="Normal","NOR",IF('con precio'!D792="RRPP","RRP",IF('con precio'!D792="FB Ads","FBA",IF('con precio'!D792="Google Ads","GOA",IF('con precio'!D792="Combo","COM",IF('con precio'!D792="Market Place","MKP", "OTR")))))))</f>
        <v>GOA</v>
      </c>
      <c r="I793" s="0" t="str">
        <f aca="false">LEFT('con precio'!M792,10)</f>
        <v>-17.722872</v>
      </c>
      <c r="J793" s="122" t="str">
        <f aca="false">RIGHT('con precio'!M792,10)</f>
        <v>-63.136448</v>
      </c>
      <c r="K793" s="0" t="s">
        <v>7429</v>
      </c>
      <c r="L793" s="175" t="n">
        <f aca="false">'con precio'!A792+'con precio'!K792</f>
        <v>44227.5090277778</v>
      </c>
      <c r="N793" s="174"/>
      <c r="O793" s="167"/>
    </row>
    <row r="794" customFormat="false" ht="13.8" hidden="false" customHeight="false" outlineLevel="0" collapsed="false">
      <c r="A794" s="0" t="n">
        <f aca="false">+A793+1</f>
        <v>793</v>
      </c>
      <c r="B794" s="0" t="str">
        <f aca="false">IF(LEN('con precio'!E793)=8,'con precio'!E793,IF(LEN('con precio'!E793)&gt;=17,LEFT('con precio'!E793,8),""))</f>
        <v/>
      </c>
      <c r="C794" s="122" t="str">
        <f aca="false">IF(LEN('con precio'!E793)&gt;=17,RIGHT('con precio'!E793,8),"")</f>
        <v/>
      </c>
      <c r="D794" s="0" t="str">
        <f aca="false">IF('con precio'!F793="","",'con precio'!F793)</f>
        <v/>
      </c>
      <c r="E794" s="0" t="str">
        <f aca="false">IF('con precio'!B793="","",'con precio'!B793)</f>
        <v>Satélite Norte</v>
      </c>
      <c r="F794" s="1" t="s">
        <v>6734</v>
      </c>
      <c r="G794" s="0" t="n">
        <v>300</v>
      </c>
      <c r="H794" s="0" t="str">
        <f aca="false">IF('con precio'!D793="Flete","FLE",IF('con precio'!D793="Normal","NOR",IF('con precio'!D793="RRPP","RRP",IF('con precio'!D793="FB Ads","FBA",IF('con precio'!D793="Google Ads","GOA",IF('con precio'!D793="Combo","COM",IF('con precio'!D793="Market Place","MKP", "OTR")))))))</f>
        <v>FLE</v>
      </c>
      <c r="I794" s="0" t="str">
        <f aca="false">LEFT('con precio'!M793,10)</f>
        <v>-17.604003</v>
      </c>
      <c r="J794" s="122" t="str">
        <f aca="false">RIGHT('con precio'!M793,10)</f>
        <v>-63.150748</v>
      </c>
      <c r="K794" s="0" t="s">
        <v>7429</v>
      </c>
      <c r="L794" s="175" t="n">
        <f aca="false">'con precio'!A793+'con precio'!K793</f>
        <v>44228.6208333333</v>
      </c>
      <c r="N794" s="174"/>
      <c r="O794" s="167"/>
    </row>
    <row r="795" customFormat="false" ht="13.8" hidden="false" customHeight="false" outlineLevel="0" collapsed="false">
      <c r="A795" s="0" t="n">
        <f aca="false">+A794+1</f>
        <v>794</v>
      </c>
      <c r="B795" s="0" t="str">
        <f aca="false">IF(LEN('con precio'!E794)=8,'con precio'!E794,IF(LEN('con precio'!E794)&gt;=17,LEFT('con precio'!E794,8),""))</f>
        <v/>
      </c>
      <c r="C795" s="122" t="str">
        <f aca="false">IF(LEN('con precio'!E794)&gt;=17,RIGHT('con precio'!E794,8),"")</f>
        <v/>
      </c>
      <c r="D795" s="0" t="str">
        <f aca="false">IF('con precio'!F794="","",'con precio'!F794)</f>
        <v/>
      </c>
      <c r="E795" s="0" t="str">
        <f aca="false">IF('con precio'!B794="","",'con precio'!B794)</f>
        <v>Mapaizo y Moscú</v>
      </c>
      <c r="F795" s="1" t="s">
        <v>6735</v>
      </c>
      <c r="G795" s="0" t="n">
        <v>300</v>
      </c>
      <c r="H795" s="0" t="str">
        <f aca="false">IF('con precio'!D794="Flete","FLE",IF('con precio'!D794="Normal","NOR",IF('con precio'!D794="RRPP","RRP",IF('con precio'!D794="FB Ads","FBA",IF('con precio'!D794="Google Ads","GOA",IF('con precio'!D794="Combo","COM",IF('con precio'!D794="Market Place","MKP", "OTR")))))))</f>
        <v>FLE</v>
      </c>
      <c r="I795" s="0" t="str">
        <f aca="false">LEFT('con precio'!M794,10)</f>
        <v>-17.868520</v>
      </c>
      <c r="J795" s="122" t="str">
        <f aca="false">RIGHT('con precio'!M794,10)</f>
        <v>-63.232329</v>
      </c>
      <c r="K795" s="0" t="s">
        <v>7429</v>
      </c>
      <c r="L795" s="175" t="n">
        <f aca="false">'con precio'!A794+'con precio'!K794</f>
        <v>44228.7659722222</v>
      </c>
      <c r="N795" s="174"/>
      <c r="O795" s="167"/>
    </row>
    <row r="796" customFormat="false" ht="13.8" hidden="false" customHeight="false" outlineLevel="0" collapsed="false">
      <c r="A796" s="0" t="n">
        <f aca="false">+A795+1</f>
        <v>795</v>
      </c>
      <c r="B796" s="0" t="str">
        <f aca="false">IF(LEN('con precio'!E795)=8,'con precio'!E795,IF(LEN('con precio'!E795)&gt;=17,LEFT('con precio'!E795,8),""))</f>
        <v>69171242</v>
      </c>
      <c r="C796" s="122" t="str">
        <f aca="false">IF(LEN('con precio'!E795)&gt;=17,RIGHT('con precio'!E795,8),"")</f>
        <v/>
      </c>
      <c r="D796" s="0" t="str">
        <f aca="false">IF('con precio'!F795="","",'con precio'!F795)</f>
        <v>Iver Jallaza Mamani</v>
      </c>
      <c r="E796" s="0" t="str">
        <f aca="false">IF('con precio'!B795="","",'con precio'!B795)</f>
        <v>Iver Jallaza Mamani / Monte Carmelo</v>
      </c>
      <c r="F796" s="1" t="s">
        <v>6736</v>
      </c>
      <c r="G796" s="0" t="n">
        <v>450</v>
      </c>
      <c r="H796" s="0" t="str">
        <f aca="false">IF('con precio'!D795="Flete","FLE",IF('con precio'!D795="Normal","NOR",IF('con precio'!D795="RRPP","RRP",IF('con precio'!D795="FB Ads","FBA",IF('con precio'!D795="Google Ads","GOA",IF('con precio'!D795="Combo","COM",IF('con precio'!D795="Market Place","MKP", "OTR")))))))</f>
        <v>GOA</v>
      </c>
      <c r="I796" s="0" t="str">
        <f aca="false">LEFT('con precio'!M795,10)</f>
        <v>-17.600376</v>
      </c>
      <c r="J796" s="122" t="str">
        <f aca="false">RIGHT('con precio'!M795,10)</f>
        <v>-63.112957</v>
      </c>
      <c r="K796" s="0" t="s">
        <v>7429</v>
      </c>
      <c r="L796" s="175" t="n">
        <f aca="false">'con precio'!A795+'con precio'!K795</f>
        <v>44228.5701388889</v>
      </c>
      <c r="N796" s="174"/>
      <c r="O796" s="167"/>
    </row>
    <row r="797" customFormat="false" ht="13.8" hidden="false" customHeight="false" outlineLevel="0" collapsed="false">
      <c r="A797" s="0" t="n">
        <f aca="false">+A796+1</f>
        <v>796</v>
      </c>
      <c r="B797" s="0" t="str">
        <f aca="false">IF(LEN('con precio'!E796)=8,'con precio'!E796,IF(LEN('con precio'!E796)&gt;=17,LEFT('con precio'!E796,8),""))</f>
        <v/>
      </c>
      <c r="C797" s="122" t="str">
        <f aca="false">IF(LEN('con precio'!E796)&gt;=17,RIGHT('con precio'!E796,8),"")</f>
        <v/>
      </c>
      <c r="D797" s="0" t="str">
        <f aca="false">IF('con precio'!F796="","",'con precio'!F796)</f>
        <v/>
      </c>
      <c r="E797" s="0" t="str">
        <f aca="false">IF('con precio'!B796="","",'con precio'!B796)</f>
        <v>El Balcón 2</v>
      </c>
      <c r="F797" s="1" t="s">
        <v>6737</v>
      </c>
      <c r="G797" s="0" t="n">
        <v>300</v>
      </c>
      <c r="H797" s="0" t="str">
        <f aca="false">IF('con precio'!D796="Flete","FLE",IF('con precio'!D796="Normal","NOR",IF('con precio'!D796="RRPP","RRP",IF('con precio'!D796="FB Ads","FBA",IF('con precio'!D796="Google Ads","GOA",IF('con precio'!D796="Combo","COM",IF('con precio'!D796="Market Place","MKP", "OTR")))))))</f>
        <v>NOR</v>
      </c>
      <c r="I797" s="0" t="str">
        <f aca="false">LEFT('con precio'!M796,10)</f>
        <v>-17.877267</v>
      </c>
      <c r="J797" s="122" t="str">
        <f aca="false">RIGHT('con precio'!M796,10)</f>
        <v>-63.241703</v>
      </c>
      <c r="K797" s="0" t="s">
        <v>7429</v>
      </c>
      <c r="L797" s="175" t="n">
        <f aca="false">'con precio'!A796+'con precio'!K796</f>
        <v>44228.7868055556</v>
      </c>
      <c r="N797" s="174"/>
      <c r="O797" s="167"/>
    </row>
    <row r="798" customFormat="false" ht="13.8" hidden="false" customHeight="false" outlineLevel="0" collapsed="false">
      <c r="A798" s="0" t="n">
        <f aca="false">+A797+1</f>
        <v>797</v>
      </c>
      <c r="B798" s="0" t="str">
        <f aca="false">IF(LEN('con precio'!E797)=8,'con precio'!E797,IF(LEN('con precio'!E797)&gt;=17,LEFT('con precio'!E797,8),""))</f>
        <v/>
      </c>
      <c r="C798" s="122" t="str">
        <f aca="false">IF(LEN('con precio'!E797)&gt;=17,RIGHT('con precio'!E797,8),"")</f>
        <v/>
      </c>
      <c r="D798" s="0" t="str">
        <f aca="false">IF('con precio'!F797="","",'con precio'!F797)</f>
        <v/>
      </c>
      <c r="E798" s="0" t="str">
        <f aca="false">IF('con precio'!B797="","",'con precio'!B797)</f>
        <v>El Bajío del Oriente</v>
      </c>
      <c r="F798" s="1" t="s">
        <v>6738</v>
      </c>
      <c r="G798" s="0" t="n">
        <v>300</v>
      </c>
      <c r="H798" s="0" t="str">
        <f aca="false">IF('con precio'!D797="Flete","FLE",IF('con precio'!D797="Normal","NOR",IF('con precio'!D797="RRPP","RRP",IF('con precio'!D797="FB Ads","FBA",IF('con precio'!D797="Google Ads","GOA",IF('con precio'!D797="Combo","COM",IF('con precio'!D797="Market Place","MKP", "OTR")))))))</f>
        <v>FLE</v>
      </c>
      <c r="I798" s="0" t="str">
        <f aca="false">LEFT('con precio'!M797,10)</f>
        <v>-17.828597</v>
      </c>
      <c r="J798" s="122" t="str">
        <f aca="false">RIGHT('con precio'!M797,10)</f>
        <v>-63.233151</v>
      </c>
      <c r="K798" s="0" t="s">
        <v>7429</v>
      </c>
      <c r="L798" s="175" t="n">
        <f aca="false">'con precio'!A797+'con precio'!K797</f>
        <v>44229.5020833333</v>
      </c>
      <c r="N798" s="174"/>
      <c r="O798" s="167"/>
    </row>
    <row r="799" customFormat="false" ht="13.8" hidden="false" customHeight="false" outlineLevel="0" collapsed="false">
      <c r="A799" s="0" t="n">
        <f aca="false">+A798+1</f>
        <v>798</v>
      </c>
      <c r="B799" s="0" t="str">
        <f aca="false">IF(LEN('con precio'!E798)=8,'con precio'!E798,IF(LEN('con precio'!E798)&gt;=17,LEFT('con precio'!E798,8),""))</f>
        <v>65053328</v>
      </c>
      <c r="C799" s="122" t="str">
        <f aca="false">IF(LEN('con precio'!E798)&gt;=17,RIGHT('con precio'!E798,8),"")</f>
        <v/>
      </c>
      <c r="D799" s="0" t="str">
        <f aca="false">IF('con precio'!F798="","",'con precio'!F798)</f>
        <v>Beatriz</v>
      </c>
      <c r="E799" s="0" t="str">
        <f aca="false">IF('con precio'!B798="","",'con precio'!B798)</f>
        <v>Beatriz / Juan Pablo II /  Barrio 8 de diciembre / Satélite Norte</v>
      </c>
      <c r="F799" s="1" t="s">
        <v>6739</v>
      </c>
      <c r="G799" s="0" t="n">
        <v>450</v>
      </c>
      <c r="H799" s="0" t="str">
        <f aca="false">IF('con precio'!D798="Flete","FLE",IF('con precio'!D798="Normal","NOR",IF('con precio'!D798="RRPP","RRP",IF('con precio'!D798="FB Ads","FBA",IF('con precio'!D798="Google Ads","GOA",IF('con precio'!D798="Combo","COM",IF('con precio'!D798="Market Place","MKP", "OTR")))))))</f>
        <v>GOA</v>
      </c>
      <c r="I799" s="0" t="str">
        <f aca="false">LEFT('con precio'!M798,10)</f>
        <v>-17.599295</v>
      </c>
      <c r="J799" s="122" t="str">
        <f aca="false">RIGHT('con precio'!M798,10)</f>
        <v>-63.142882</v>
      </c>
      <c r="K799" s="0" t="s">
        <v>7429</v>
      </c>
      <c r="L799" s="175" t="n">
        <f aca="false">'con precio'!A798+'con precio'!K798</f>
        <v>44229.5666666667</v>
      </c>
      <c r="N799" s="174"/>
      <c r="O799" s="167"/>
    </row>
    <row r="800" customFormat="false" ht="13.8" hidden="false" customHeight="false" outlineLevel="0" collapsed="false">
      <c r="A800" s="0" t="n">
        <f aca="false">+A799+1</f>
        <v>799</v>
      </c>
      <c r="B800" s="0" t="str">
        <f aca="false">IF(LEN('con precio'!E799)=8,'con precio'!E799,IF(LEN('con precio'!E799)&gt;=17,LEFT('con precio'!E799,8),""))</f>
        <v>76680281</v>
      </c>
      <c r="C800" s="122" t="str">
        <f aca="false">IF(LEN('con precio'!E799)&gt;=17,RIGHT('con precio'!E799,8),"")</f>
        <v/>
      </c>
      <c r="D800" s="0" t="str">
        <f aca="false">IF('con precio'!F799="","",'con precio'!F799)</f>
        <v>Orlando</v>
      </c>
      <c r="E800" s="0" t="str">
        <f aca="false">IF('con precio'!B799="","",'con precio'!B799)</f>
        <v>Orlando / SOS / Radial 17 1/2</v>
      </c>
      <c r="F800" s="1" t="s">
        <v>6740</v>
      </c>
      <c r="G800" s="0" t="n">
        <v>380</v>
      </c>
      <c r="H800" s="0" t="str">
        <f aca="false">IF('con precio'!D799="Flete","FLE",IF('con precio'!D799="Normal","NOR",IF('con precio'!D799="RRPP","RRP",IF('con precio'!D799="FB Ads","FBA",IF('con precio'!D799="Google Ads","GOA",IF('con precio'!D799="Combo","COM",IF('con precio'!D799="Market Place","MKP", "OTR")))))))</f>
        <v>GOA</v>
      </c>
      <c r="I800" s="0" t="str">
        <f aca="false">LEFT('con precio'!M799,10)</f>
        <v>-17.824992</v>
      </c>
      <c r="J800" s="122" t="str">
        <f aca="false">RIGHT('con precio'!M799,10)</f>
        <v>-63.236025</v>
      </c>
      <c r="K800" s="0" t="s">
        <v>7429</v>
      </c>
      <c r="L800" s="175" t="n">
        <f aca="false">'con precio'!A799+'con precio'!K799</f>
        <v>44229.6736111111</v>
      </c>
      <c r="N800" s="174"/>
      <c r="O800" s="167"/>
    </row>
    <row r="801" customFormat="false" ht="13.8" hidden="false" customHeight="false" outlineLevel="0" collapsed="false">
      <c r="A801" s="0" t="n">
        <f aca="false">+A800+1</f>
        <v>800</v>
      </c>
      <c r="B801" s="0" t="str">
        <f aca="false">IF(LEN('con precio'!E800)=8,'con precio'!E800,IF(LEN('con precio'!E800)&gt;=17,LEFT('con precio'!E800,8),""))</f>
        <v>76680281</v>
      </c>
      <c r="C801" s="122" t="str">
        <f aca="false">IF(LEN('con precio'!E800)&gt;=17,RIGHT('con precio'!E800,8),"")</f>
        <v/>
      </c>
      <c r="D801" s="0" t="str">
        <f aca="false">IF('con precio'!F800="","",'con precio'!F800)</f>
        <v>Orlando</v>
      </c>
      <c r="E801" s="0" t="str">
        <f aca="false">IF('con precio'!B800="","",'con precio'!B800)</f>
        <v>Orlando / SOS / Radial 17 1/2</v>
      </c>
      <c r="F801" s="1" t="s">
        <v>6740</v>
      </c>
      <c r="G801" s="0" t="n">
        <v>380</v>
      </c>
      <c r="H801" s="0" t="str">
        <f aca="false">IF('con precio'!D800="Flete","FLE",IF('con precio'!D800="Normal","NOR",IF('con precio'!D800="RRPP","RRP",IF('con precio'!D800="FB Ads","FBA",IF('con precio'!D800="Google Ads","GOA",IF('con precio'!D800="Combo","COM",IF('con precio'!D800="Market Place","MKP", "OTR")))))))</f>
        <v>GOA</v>
      </c>
      <c r="I801" s="0" t="str">
        <f aca="false">LEFT('con precio'!M800,10)</f>
        <v>-17.824992</v>
      </c>
      <c r="J801" s="122" t="str">
        <f aca="false">RIGHT('con precio'!M800,10)</f>
        <v>-63.236025</v>
      </c>
      <c r="K801" s="0" t="s">
        <v>7429</v>
      </c>
      <c r="L801" s="175" t="n">
        <f aca="false">'con precio'!A800+'con precio'!K800</f>
        <v>44229.8347222222</v>
      </c>
      <c r="N801" s="174"/>
      <c r="O801" s="167"/>
    </row>
    <row r="802" customFormat="false" ht="13.8" hidden="false" customHeight="false" outlineLevel="0" collapsed="false">
      <c r="A802" s="0" t="n">
        <f aca="false">+A801+1</f>
        <v>801</v>
      </c>
      <c r="B802" s="0" t="str">
        <f aca="false">IF(LEN('con precio'!E801)=8,'con precio'!E801,IF(LEN('con precio'!E801)&gt;=17,LEFT('con precio'!E801,8),""))</f>
        <v>76680281</v>
      </c>
      <c r="C802" s="122" t="str">
        <f aca="false">IF(LEN('con precio'!E801)&gt;=17,RIGHT('con precio'!E801,8),"")</f>
        <v/>
      </c>
      <c r="D802" s="0" t="str">
        <f aca="false">IF('con precio'!F801="","",'con precio'!F801)</f>
        <v>Orlando</v>
      </c>
      <c r="E802" s="0" t="str">
        <f aca="false">IF('con precio'!B801="","",'con precio'!B801)</f>
        <v>Orlando / SOS / Radial 17 1/2</v>
      </c>
      <c r="F802" s="1" t="s">
        <v>6740</v>
      </c>
      <c r="G802" s="0" t="n">
        <v>380</v>
      </c>
      <c r="H802" s="0" t="str">
        <f aca="false">IF('con precio'!D801="Flete","FLE",IF('con precio'!D801="Normal","NOR",IF('con precio'!D801="RRPP","RRP",IF('con precio'!D801="FB Ads","FBA",IF('con precio'!D801="Google Ads","GOA",IF('con precio'!D801="Combo","COM",IF('con precio'!D801="Market Place","MKP", "OTR")))))))</f>
        <v>GOA</v>
      </c>
      <c r="I802" s="0" t="str">
        <f aca="false">LEFT('con precio'!M801,10)</f>
        <v>-17.824992</v>
      </c>
      <c r="J802" s="122" t="str">
        <f aca="false">RIGHT('con precio'!M801,10)</f>
        <v>-63.236025</v>
      </c>
      <c r="K802" s="0" t="s">
        <v>7429</v>
      </c>
      <c r="L802" s="175" t="n">
        <f aca="false">'con precio'!A801+'con precio'!K801</f>
        <v>44229.8444444444</v>
      </c>
      <c r="N802" s="174"/>
      <c r="O802" s="167"/>
    </row>
    <row r="803" customFormat="false" ht="13.8" hidden="false" customHeight="false" outlineLevel="0" collapsed="false">
      <c r="A803" s="0" t="n">
        <f aca="false">+A802+1</f>
        <v>802</v>
      </c>
      <c r="B803" s="0" t="str">
        <f aca="false">IF(LEN('con precio'!E802)=8,'con precio'!E802,IF(LEN('con precio'!E802)&gt;=17,LEFT('con precio'!E802,8),""))</f>
        <v/>
      </c>
      <c r="C803" s="122" t="str">
        <f aca="false">IF(LEN('con precio'!E802)&gt;=17,RIGHT('con precio'!E802,8),"")</f>
        <v/>
      </c>
      <c r="D803" s="0" t="str">
        <f aca="false">IF('con precio'!F802="","",'con precio'!F802)</f>
        <v/>
      </c>
      <c r="E803" s="0" t="str">
        <f aca="false">IF('con precio'!B802="","",'con precio'!B802)</f>
        <v>Barrio Calama</v>
      </c>
      <c r="F803" s="1" t="s">
        <v>6525</v>
      </c>
      <c r="G803" s="0" t="n">
        <v>350</v>
      </c>
      <c r="H803" s="0" t="str">
        <f aca="false">IF('con precio'!D802="Flete","FLE",IF('con precio'!D802="Normal","NOR",IF('con precio'!D802="RRPP","RRP",IF('con precio'!D802="FB Ads","FBA",IF('con precio'!D802="Google Ads","GOA",IF('con precio'!D802="Combo","COM",IF('con precio'!D802="Market Place","MKP", "OTR")))))))</f>
        <v>NOR</v>
      </c>
      <c r="I803" s="0" t="str">
        <f aca="false">LEFT('con precio'!M802,10)</f>
        <v>-17.835757</v>
      </c>
      <c r="J803" s="122" t="str">
        <f aca="false">RIGHT('con precio'!M802,10)</f>
        <v>-63.218557</v>
      </c>
      <c r="K803" s="0" t="s">
        <v>7429</v>
      </c>
      <c r="L803" s="175" t="n">
        <f aca="false">'con precio'!A802+'con precio'!K802</f>
        <v>44229.375</v>
      </c>
      <c r="N803" s="174"/>
      <c r="O803" s="167"/>
    </row>
    <row r="804" customFormat="false" ht="13.8" hidden="false" customHeight="false" outlineLevel="0" collapsed="false">
      <c r="A804" s="0" t="n">
        <f aca="false">+A803+1</f>
        <v>803</v>
      </c>
      <c r="B804" s="0" t="str">
        <f aca="false">IF(LEN('con precio'!E803)=8,'con precio'!E803,IF(LEN('con precio'!E803)&gt;=17,LEFT('con precio'!E803,8),""))</f>
        <v>70027881</v>
      </c>
      <c r="C804" s="122" t="str">
        <f aca="false">IF(LEN('con precio'!E803)&gt;=17,RIGHT('con precio'!E803,8),"")</f>
        <v/>
      </c>
      <c r="D804" s="0" t="str">
        <f aca="false">IF('con precio'!F803="","",'con precio'!F803)</f>
        <v>Goldy Roca</v>
      </c>
      <c r="E804" s="0" t="str">
        <f aca="false">IF('con precio'!B803="","",'con precio'!B803)</f>
        <v>Goldy Roca / Arroyito</v>
      </c>
      <c r="F804" s="1" t="s">
        <v>6741</v>
      </c>
      <c r="G804" s="0" t="n">
        <v>390</v>
      </c>
      <c r="H804" s="0" t="str">
        <f aca="false">IF('con precio'!D803="Flete","FLE",IF('con precio'!D803="Normal","NOR",IF('con precio'!D803="RRPP","RRP",IF('con precio'!D803="FB Ads","FBA",IF('con precio'!D803="Google Ads","GOA",IF('con precio'!D803="Combo","COM",IF('con precio'!D803="Market Place","MKP", "OTR")))))))</f>
        <v>GOA</v>
      </c>
      <c r="I804" s="0" t="str">
        <f aca="false">LEFT('con precio'!M803,10)</f>
        <v>-17.833492</v>
      </c>
      <c r="J804" s="122" t="str">
        <f aca="false">RIGHT('con precio'!M803,10)</f>
        <v>-63.085342</v>
      </c>
      <c r="K804" s="0" t="s">
        <v>7429</v>
      </c>
      <c r="L804" s="175" t="n">
        <f aca="false">'con precio'!A803+'con precio'!K803</f>
        <v>44230.3951388889</v>
      </c>
      <c r="N804" s="174"/>
      <c r="O804" s="167"/>
    </row>
    <row r="805" customFormat="false" ht="13.8" hidden="false" customHeight="false" outlineLevel="0" collapsed="false">
      <c r="A805" s="0" t="n">
        <f aca="false">+A804+1</f>
        <v>804</v>
      </c>
      <c r="B805" s="0" t="str">
        <f aca="false">IF(LEN('con precio'!E804)=8,'con precio'!E804,IF(LEN('con precio'!E804)&gt;=17,LEFT('con precio'!E804,8),""))</f>
        <v>77688436</v>
      </c>
      <c r="C805" s="122" t="str">
        <f aca="false">IF(LEN('con precio'!E804)&gt;=17,RIGHT('con precio'!E804,8),"")</f>
        <v>63403083</v>
      </c>
      <c r="D805" s="0" t="str">
        <f aca="false">IF('con precio'!F804="","",'con precio'!F804)</f>
        <v>Hugo Quicho Flores</v>
      </c>
      <c r="E805" s="0" t="str">
        <f aca="false">IF('con precio'!B804="","",'con precio'!B804)</f>
        <v>Hugo Quicho Flores / Cotoca</v>
      </c>
      <c r="F805" s="1" t="s">
        <v>6742</v>
      </c>
      <c r="G805" s="0" t="n">
        <v>500</v>
      </c>
      <c r="H805" s="0" t="str">
        <f aca="false">IF('con precio'!D804="Flete","FLE",IF('con precio'!D804="Normal","NOR",IF('con precio'!D804="RRPP","RRP",IF('con precio'!D804="FB Ads","FBA",IF('con precio'!D804="Google Ads","GOA",IF('con precio'!D804="Combo","COM",IF('con precio'!D804="Market Place","MKP", "OTR")))))))</f>
        <v>GOA</v>
      </c>
      <c r="I805" s="0" t="str">
        <f aca="false">LEFT('con precio'!M804,10)</f>
        <v>-17.753420</v>
      </c>
      <c r="J805" s="122" t="str">
        <f aca="false">RIGHT('con precio'!M804,10)</f>
        <v>-63.012856</v>
      </c>
      <c r="K805" s="0" t="s">
        <v>7429</v>
      </c>
      <c r="L805" s="175" t="n">
        <f aca="false">'con precio'!A804+'con precio'!K804</f>
        <v>44230.6909722222</v>
      </c>
      <c r="N805" s="174"/>
      <c r="O805" s="167"/>
    </row>
    <row r="806" customFormat="false" ht="13.8" hidden="false" customHeight="false" outlineLevel="0" collapsed="false">
      <c r="A806" s="0" t="n">
        <f aca="false">+A805+1</f>
        <v>805</v>
      </c>
      <c r="B806" s="0" t="str">
        <f aca="false">IF(LEN('con precio'!E805)=8,'con precio'!E805,IF(LEN('con precio'!E805)&gt;=17,LEFT('con precio'!E805,8),""))</f>
        <v/>
      </c>
      <c r="C806" s="122" t="str">
        <f aca="false">IF(LEN('con precio'!E805)&gt;=17,RIGHT('con precio'!E805,8),"")</f>
        <v/>
      </c>
      <c r="D806" s="0" t="str">
        <f aca="false">IF('con precio'!F805="","",'con precio'!F805)</f>
        <v/>
      </c>
      <c r="E806" s="0" t="str">
        <f aca="false">IF('con precio'!B805="","",'con precio'!B805)</f>
        <v>Buena Fe. Satélite Norte</v>
      </c>
      <c r="F806" s="1" t="s">
        <v>6743</v>
      </c>
      <c r="G806" s="0" t="n">
        <v>250</v>
      </c>
      <c r="H806" s="0" t="str">
        <f aca="false">IF('con precio'!D805="Flete","FLE",IF('con precio'!D805="Normal","NOR",IF('con precio'!D805="RRPP","RRP",IF('con precio'!D805="FB Ads","FBA",IF('con precio'!D805="Google Ads","GOA",IF('con precio'!D805="Combo","COM",IF('con precio'!D805="Market Place","MKP", "OTR")))))))</f>
        <v>COM</v>
      </c>
      <c r="I806" s="0" t="str">
        <f aca="false">LEFT('con precio'!M805,10)</f>
        <v>-17.614073</v>
      </c>
      <c r="J806" s="122" t="str">
        <f aca="false">RIGHT('con precio'!M805,10)</f>
        <v>-63.124070</v>
      </c>
      <c r="K806" s="0" t="s">
        <v>7429</v>
      </c>
      <c r="L806" s="175" t="n">
        <f aca="false">'con precio'!A805+'con precio'!K805</f>
        <v>44231.5708333333</v>
      </c>
      <c r="N806" s="174"/>
      <c r="O806" s="167"/>
    </row>
    <row r="807" customFormat="false" ht="13.8" hidden="false" customHeight="false" outlineLevel="0" collapsed="false">
      <c r="A807" s="0" t="n">
        <f aca="false">+A806+1</f>
        <v>806</v>
      </c>
      <c r="B807" s="0" t="str">
        <f aca="false">IF(LEN('con precio'!E806)=8,'con precio'!E806,IF(LEN('con precio'!E806)&gt;=17,LEFT('con precio'!E806,8),""))</f>
        <v/>
      </c>
      <c r="C807" s="122" t="str">
        <f aca="false">IF(LEN('con precio'!E806)&gt;=17,RIGHT('con precio'!E806,8),"")</f>
        <v/>
      </c>
      <c r="D807" s="0" t="str">
        <f aca="false">IF('con precio'!F806="","",'con precio'!F806)</f>
        <v/>
      </c>
      <c r="E807" s="0" t="str">
        <f aca="false">IF('con precio'!B806="","",'con precio'!B806)</f>
        <v>Buena Fe. Satélite Norte</v>
      </c>
      <c r="F807" s="1" t="s">
        <v>6744</v>
      </c>
      <c r="G807" s="0" t="n">
        <v>250</v>
      </c>
      <c r="H807" s="0" t="str">
        <f aca="false">IF('con precio'!D806="Flete","FLE",IF('con precio'!D806="Normal","NOR",IF('con precio'!D806="RRPP","RRP",IF('con precio'!D806="FB Ads","FBA",IF('con precio'!D806="Google Ads","GOA",IF('con precio'!D806="Combo","COM",IF('con precio'!D806="Market Place","MKP", "OTR")))))))</f>
        <v>COM</v>
      </c>
      <c r="I807" s="0" t="str">
        <f aca="false">LEFT('con precio'!M806,10)</f>
        <v>-17.614049</v>
      </c>
      <c r="J807" s="122" t="str">
        <f aca="false">RIGHT('con precio'!M806,10)</f>
        <v>-63.123933</v>
      </c>
      <c r="K807" s="0" t="s">
        <v>7429</v>
      </c>
      <c r="L807" s="175" t="n">
        <f aca="false">'con precio'!A806+'con precio'!K806</f>
        <v>44231.60625</v>
      </c>
      <c r="N807" s="174"/>
      <c r="O807" s="167"/>
    </row>
    <row r="808" customFormat="false" ht="13.8" hidden="false" customHeight="false" outlineLevel="0" collapsed="false">
      <c r="A808" s="0" t="n">
        <f aca="false">+A807+1</f>
        <v>807</v>
      </c>
      <c r="B808" s="0" t="str">
        <f aca="false">IF(LEN('con precio'!E807)=8,'con precio'!E807,IF(LEN('con precio'!E807)&gt;=17,LEFT('con precio'!E807,8),""))</f>
        <v/>
      </c>
      <c r="C808" s="122" t="str">
        <f aca="false">IF(LEN('con precio'!E807)&gt;=17,RIGHT('con precio'!E807,8),"")</f>
        <v/>
      </c>
      <c r="D808" s="0" t="str">
        <f aca="false">IF('con precio'!F807="","",'con precio'!F807)</f>
        <v/>
      </c>
      <c r="E808" s="0" t="str">
        <f aca="false">IF('con precio'!B807="","",'con precio'!B807)</f>
        <v>Urbanización Cotoca / Pampa de la Isla</v>
      </c>
      <c r="F808" s="1" t="s">
        <v>6745</v>
      </c>
      <c r="G808" s="0" t="n">
        <v>300</v>
      </c>
      <c r="H808" s="0" t="str">
        <f aca="false">IF('con precio'!D807="Flete","FLE",IF('con precio'!D807="Normal","NOR",IF('con precio'!D807="RRPP","RRP",IF('con precio'!D807="FB Ads","FBA",IF('con precio'!D807="Google Ads","GOA",IF('con precio'!D807="Combo","COM",IF('con precio'!D807="Market Place","MKP", "OTR")))))))</f>
        <v>FLE</v>
      </c>
      <c r="I808" s="0" t="str">
        <f aca="false">LEFT('con precio'!M807,10)</f>
        <v>-17.758419</v>
      </c>
      <c r="J808" s="122" t="str">
        <f aca="false">RIGHT('con precio'!M807,10)</f>
        <v>-63.098918</v>
      </c>
      <c r="K808" s="0" t="s">
        <v>7429</v>
      </c>
      <c r="L808" s="175" t="n">
        <f aca="false">'con precio'!A807+'con precio'!K807</f>
        <v>44231.3798611111</v>
      </c>
      <c r="N808" s="174"/>
      <c r="O808" s="167"/>
    </row>
    <row r="809" customFormat="false" ht="13.8" hidden="false" customHeight="false" outlineLevel="0" collapsed="false">
      <c r="A809" s="0" t="n">
        <f aca="false">+A808+1</f>
        <v>808</v>
      </c>
      <c r="B809" s="0" t="str">
        <f aca="false">IF(LEN('con precio'!E808)=8,'con precio'!E808,IF(LEN('con precio'!E808)&gt;=17,LEFT('con precio'!E808,8),""))</f>
        <v/>
      </c>
      <c r="C809" s="122" t="str">
        <f aca="false">IF(LEN('con precio'!E808)&gt;=17,RIGHT('con precio'!E808,8),"")</f>
        <v/>
      </c>
      <c r="D809" s="0" t="str">
        <f aca="false">IF('con precio'!F808="","",'con precio'!F808)</f>
        <v>Condominio Mirador de Aqualand</v>
      </c>
      <c r="E809" s="0" t="str">
        <f aca="false">IF('con precio'!B808="","",'con precio'!B808)</f>
        <v>Condominio Mirador Aqualand</v>
      </c>
      <c r="F809" s="1" t="s">
        <v>6746</v>
      </c>
      <c r="G809" s="0" t="n">
        <v>300</v>
      </c>
      <c r="H809" s="0" t="str">
        <f aca="false">IF('con precio'!D808="Flete","FLE",IF('con precio'!D808="Normal","NOR",IF('con precio'!D808="RRPP","RRP",IF('con precio'!D808="FB Ads","FBA",IF('con precio'!D808="Google Ads","GOA",IF('con precio'!D808="Combo","COM",IF('con precio'!D808="Market Place","MKP", "OTR")))))))</f>
        <v>FLE</v>
      </c>
      <c r="I809" s="0" t="str">
        <f aca="false">LEFT('con precio'!M808,10)</f>
        <v>-17.637555</v>
      </c>
      <c r="J809" s="122" t="str">
        <f aca="false">RIGHT('con precio'!M808,10)</f>
        <v>-63.159874</v>
      </c>
      <c r="K809" s="0" t="s">
        <v>7429</v>
      </c>
      <c r="L809" s="175" t="n">
        <f aca="false">'con precio'!A808+'con precio'!K808</f>
        <v>44231.4701388889</v>
      </c>
      <c r="N809" s="174"/>
      <c r="O809" s="167"/>
    </row>
    <row r="810" customFormat="false" ht="13.8" hidden="false" customHeight="false" outlineLevel="0" collapsed="false">
      <c r="A810" s="0" t="n">
        <f aca="false">+A809+1</f>
        <v>809</v>
      </c>
      <c r="B810" s="0" t="str">
        <f aca="false">IF(LEN('con precio'!E809)=8,'con precio'!E809,IF(LEN('con precio'!E809)&gt;=17,LEFT('con precio'!E809,8),""))</f>
        <v/>
      </c>
      <c r="C810" s="122" t="str">
        <f aca="false">IF(LEN('con precio'!E809)&gt;=17,RIGHT('con precio'!E809,8),"")</f>
        <v/>
      </c>
      <c r="D810" s="0" t="str">
        <f aca="false">IF('con precio'!F809="","",'con precio'!F809)</f>
        <v/>
      </c>
      <c r="E810" s="0" t="str">
        <f aca="false">IF('con precio'!B809="","",'con precio'!B809)</f>
        <v>Valle Sánchez / calle Primaveral</v>
      </c>
      <c r="F810" s="1" t="s">
        <v>6747</v>
      </c>
      <c r="G810" s="0" t="n">
        <v>300</v>
      </c>
      <c r="H810" s="0" t="str">
        <f aca="false">IF('con precio'!D809="Flete","FLE",IF('con precio'!D809="Normal","NOR",IF('con precio'!D809="RRPP","RRP",IF('con precio'!D809="FB Ads","FBA",IF('con precio'!D809="Google Ads","GOA",IF('con precio'!D809="Combo","COM",IF('con precio'!D809="Market Place","MKP", "OTR")))))))</f>
        <v>FLE</v>
      </c>
      <c r="I810" s="0" t="str">
        <f aca="false">LEFT('con precio'!M809,10)</f>
        <v>-17.660547</v>
      </c>
      <c r="J810" s="122" t="str">
        <f aca="false">RIGHT('con precio'!M809,10)</f>
        <v>-63.160961</v>
      </c>
      <c r="K810" s="0" t="s">
        <v>7429</v>
      </c>
      <c r="L810" s="175" t="n">
        <f aca="false">'con precio'!A809+'con precio'!K809</f>
        <v>44231.5173611111</v>
      </c>
      <c r="N810" s="174"/>
      <c r="O810" s="167"/>
    </row>
    <row r="811" customFormat="false" ht="13.8" hidden="false" customHeight="false" outlineLevel="0" collapsed="false">
      <c r="A811" s="0" t="n">
        <f aca="false">+A810+1</f>
        <v>810</v>
      </c>
      <c r="B811" s="0" t="str">
        <f aca="false">IF(LEN('con precio'!E810)=8,'con precio'!E810,IF(LEN('con precio'!E810)&gt;=17,LEFT('con precio'!E810,8),""))</f>
        <v/>
      </c>
      <c r="C811" s="122" t="str">
        <f aca="false">IF(LEN('con precio'!E810)&gt;=17,RIGHT('con precio'!E810,8),"")</f>
        <v/>
      </c>
      <c r="D811" s="0" t="str">
        <f aca="false">IF('con precio'!F810="","",'con precio'!F810)</f>
        <v/>
      </c>
      <c r="E811" s="0" t="str">
        <f aca="false">IF('con precio'!B810="","",'con precio'!B810)</f>
        <v>Urbanización Cotoca / Pampa de la Isla</v>
      </c>
      <c r="F811" s="1" t="s">
        <v>6748</v>
      </c>
      <c r="G811" s="0" t="n">
        <v>300</v>
      </c>
      <c r="H811" s="0" t="str">
        <f aca="false">IF('con precio'!D810="Flete","FLE",IF('con precio'!D810="Normal","NOR",IF('con precio'!D810="RRPP","RRP",IF('con precio'!D810="FB Ads","FBA",IF('con precio'!D810="Google Ads","GOA",IF('con precio'!D810="Combo","COM",IF('con precio'!D810="Market Place","MKP", "OTR")))))))</f>
        <v>NOR</v>
      </c>
      <c r="I811" s="0" t="str">
        <f aca="false">LEFT('con precio'!M810,10)</f>
        <v>-17.757682</v>
      </c>
      <c r="J811" s="122" t="str">
        <f aca="false">RIGHT('con precio'!M810,10)</f>
        <v>-63.099745</v>
      </c>
      <c r="K811" s="0" t="s">
        <v>7429</v>
      </c>
      <c r="L811" s="175" t="n">
        <f aca="false">'con precio'!A810+'con precio'!K810</f>
        <v>44231.3993055556</v>
      </c>
      <c r="N811" s="174"/>
      <c r="O811" s="167"/>
    </row>
    <row r="812" customFormat="false" ht="13.8" hidden="false" customHeight="false" outlineLevel="0" collapsed="false">
      <c r="A812" s="0" t="n">
        <f aca="false">+A811+1</f>
        <v>811</v>
      </c>
      <c r="B812" s="0" t="str">
        <f aca="false">IF(LEN('con precio'!E811)=8,'con precio'!E811,IF(LEN('con precio'!E811)&gt;=17,LEFT('con precio'!E811,8),""))</f>
        <v/>
      </c>
      <c r="C812" s="122" t="str">
        <f aca="false">IF(LEN('con precio'!E811)&gt;=17,RIGHT('con precio'!E811,8),"")</f>
        <v/>
      </c>
      <c r="D812" s="0" t="str">
        <f aca="false">IF('con precio'!F811="","",'con precio'!F811)</f>
        <v/>
      </c>
      <c r="E812" s="0" t="str">
        <f aca="false">IF('con precio'!B811="","",'con precio'!B811)</f>
        <v>Urbanización Campos del Este / Tupa Rueté</v>
      </c>
      <c r="F812" s="1" t="s">
        <v>6749</v>
      </c>
      <c r="G812" s="0" t="n">
        <v>450</v>
      </c>
      <c r="H812" s="0" t="str">
        <f aca="false">IF('con precio'!D811="Flete","FLE",IF('con precio'!D811="Normal","NOR",IF('con precio'!D811="RRPP","RRP",IF('con precio'!D811="FB Ads","FBA",IF('con precio'!D811="Google Ads","GOA",IF('con precio'!D811="Combo","COM",IF('con precio'!D811="Market Place","MKP", "OTR")))))))</f>
        <v>NOR</v>
      </c>
      <c r="I812" s="0" t="str">
        <f aca="false">LEFT('con precio'!M811,10)</f>
        <v>-17.795466</v>
      </c>
      <c r="J812" s="122" t="str">
        <f aca="false">RIGHT('con precio'!M811,10)</f>
        <v>-63.065742</v>
      </c>
      <c r="K812" s="0" t="s">
        <v>7429</v>
      </c>
      <c r="L812" s="175" t="n">
        <f aca="false">'con precio'!A811+'con precio'!K811</f>
        <v>44231.7277777778</v>
      </c>
      <c r="N812" s="174"/>
      <c r="O812" s="167"/>
    </row>
    <row r="813" customFormat="false" ht="13.8" hidden="false" customHeight="false" outlineLevel="0" collapsed="false">
      <c r="A813" s="0" t="n">
        <f aca="false">+A812+1</f>
        <v>812</v>
      </c>
      <c r="B813" s="0" t="str">
        <f aca="false">IF(LEN('con precio'!E812)=8,'con precio'!E812,IF(LEN('con precio'!E812)&gt;=17,LEFT('con precio'!E812,8),""))</f>
        <v/>
      </c>
      <c r="C813" s="122" t="str">
        <f aca="false">IF(LEN('con precio'!E812)&gt;=17,RIGHT('con precio'!E812,8),"")</f>
        <v/>
      </c>
      <c r="D813" s="0" t="str">
        <f aca="false">IF('con precio'!F812="","",'con precio'!F812)</f>
        <v/>
      </c>
      <c r="E813" s="0" t="str">
        <f aca="false">IF('con precio'!B812="","",'con precio'!B812)</f>
        <v>Condominio Paradisso / Pampa de la Isla</v>
      </c>
      <c r="F813" s="1" t="s">
        <v>6681</v>
      </c>
      <c r="G813" s="0" t="n">
        <v>333</v>
      </c>
      <c r="H813" s="0" t="str">
        <f aca="false">IF('con precio'!D812="Flete","FLE",IF('con precio'!D812="Normal","NOR",IF('con precio'!D812="RRPP","RRP",IF('con precio'!D812="FB Ads","FBA",IF('con precio'!D812="Google Ads","GOA",IF('con precio'!D812="Combo","COM",IF('con precio'!D812="Market Place","MKP", "OTR")))))))</f>
        <v>COM</v>
      </c>
      <c r="I813" s="0" t="str">
        <f aca="false">LEFT('con precio'!M812,10)</f>
        <v>-17.753120</v>
      </c>
      <c r="J813" s="122" t="str">
        <f aca="false">RIGHT('con precio'!M812,10)</f>
        <v>-63.088755</v>
      </c>
      <c r="K813" s="0" t="s">
        <v>7429</v>
      </c>
      <c r="L813" s="175" t="n">
        <f aca="false">'con precio'!A812+'con precio'!K812</f>
        <v>44232.6861111111</v>
      </c>
      <c r="N813" s="174"/>
      <c r="O813" s="167"/>
    </row>
    <row r="814" customFormat="false" ht="13.8" hidden="false" customHeight="false" outlineLevel="0" collapsed="false">
      <c r="A814" s="0" t="n">
        <f aca="false">+A813+1</f>
        <v>813</v>
      </c>
      <c r="B814" s="0" t="str">
        <f aca="false">IF(LEN('con precio'!E813)=8,'con precio'!E813,IF(LEN('con precio'!E813)&gt;=17,LEFT('con precio'!E813,8),""))</f>
        <v/>
      </c>
      <c r="C814" s="122" t="str">
        <f aca="false">IF(LEN('con precio'!E813)&gt;=17,RIGHT('con precio'!E813,8),"")</f>
        <v/>
      </c>
      <c r="D814" s="0" t="str">
        <f aca="false">IF('con precio'!F813="","",'con precio'!F813)</f>
        <v/>
      </c>
      <c r="E814" s="0" t="str">
        <f aca="false">IF('con precio'!B813="","",'con precio'!B813)</f>
        <v>Condominio Paradisso / Pampa de la Isla</v>
      </c>
      <c r="F814" s="1" t="s">
        <v>6750</v>
      </c>
      <c r="G814" s="0" t="n">
        <v>333</v>
      </c>
      <c r="H814" s="0" t="str">
        <f aca="false">IF('con precio'!D813="Flete","FLE",IF('con precio'!D813="Normal","NOR",IF('con precio'!D813="RRPP","RRP",IF('con precio'!D813="FB Ads","FBA",IF('con precio'!D813="Google Ads","GOA",IF('con precio'!D813="Combo","COM",IF('con precio'!D813="Market Place","MKP", "OTR")))))))</f>
        <v>COM</v>
      </c>
      <c r="I814" s="0" t="str">
        <f aca="false">LEFT('con precio'!M813,10)</f>
        <v>-17.753394</v>
      </c>
      <c r="J814" s="122" t="str">
        <f aca="false">RIGHT('con precio'!M813,10)</f>
        <v>-63.088637</v>
      </c>
      <c r="K814" s="0" t="s">
        <v>7429</v>
      </c>
      <c r="L814" s="175" t="n">
        <f aca="false">'con precio'!A813+'con precio'!K813</f>
        <v>44232.7118055556</v>
      </c>
      <c r="N814" s="174"/>
      <c r="O814" s="167"/>
    </row>
    <row r="815" customFormat="false" ht="13.8" hidden="false" customHeight="false" outlineLevel="0" collapsed="false">
      <c r="A815" s="0" t="n">
        <f aca="false">+A814+1</f>
        <v>814</v>
      </c>
      <c r="B815" s="0" t="str">
        <f aca="false">IF(LEN('con precio'!E814)=8,'con precio'!E814,IF(LEN('con precio'!E814)&gt;=17,LEFT('con precio'!E814,8),""))</f>
        <v/>
      </c>
      <c r="C815" s="122" t="str">
        <f aca="false">IF(LEN('con precio'!E814)&gt;=17,RIGHT('con precio'!E814,8),"")</f>
        <v/>
      </c>
      <c r="D815" s="0" t="str">
        <f aca="false">IF('con precio'!F814="","",'con precio'!F814)</f>
        <v/>
      </c>
      <c r="E815" s="0" t="str">
        <f aca="false">IF('con precio'!B814="","",'con precio'!B814)</f>
        <v>Condominio Paradisso / Pampa de la Isla</v>
      </c>
      <c r="F815" s="1" t="s">
        <v>6750</v>
      </c>
      <c r="G815" s="0" t="n">
        <v>334</v>
      </c>
      <c r="H815" s="0" t="str">
        <f aca="false">IF('con precio'!D814="Flete","FLE",IF('con precio'!D814="Normal","NOR",IF('con precio'!D814="RRPP","RRP",IF('con precio'!D814="FB Ads","FBA",IF('con precio'!D814="Google Ads","GOA",IF('con precio'!D814="Combo","COM",IF('con precio'!D814="Market Place","MKP", "OTR")))))))</f>
        <v>COM</v>
      </c>
      <c r="I815" s="0" t="str">
        <f aca="false">LEFT('con precio'!M814,10)</f>
        <v>-17.754176</v>
      </c>
      <c r="J815" s="122" t="str">
        <f aca="false">RIGHT('con precio'!M814,10)</f>
        <v>-63.088278</v>
      </c>
      <c r="K815" s="0" t="s">
        <v>7429</v>
      </c>
      <c r="L815" s="175" t="n">
        <f aca="false">'con precio'!A814+'con precio'!K814</f>
        <v>44232.7270833333</v>
      </c>
      <c r="N815" s="174"/>
      <c r="O815" s="167"/>
    </row>
    <row r="816" customFormat="false" ht="13.8" hidden="false" customHeight="false" outlineLevel="0" collapsed="false">
      <c r="A816" s="0" t="n">
        <f aca="false">+A815+1</f>
        <v>815</v>
      </c>
      <c r="B816" s="0" t="str">
        <f aca="false">IF(LEN('con precio'!E815)=8,'con precio'!E815,IF(LEN('con precio'!E815)&gt;=17,LEFT('con precio'!E815,8),""))</f>
        <v/>
      </c>
      <c r="C816" s="122" t="str">
        <f aca="false">IF(LEN('con precio'!E815)&gt;=17,RIGHT('con precio'!E815,8),"")</f>
        <v/>
      </c>
      <c r="D816" s="0" t="str">
        <f aca="false">IF('con precio'!F815="","",'con precio'!F815)</f>
        <v/>
      </c>
      <c r="E816" s="0" t="str">
        <f aca="false">IF('con precio'!B815="","",'con precio'!B815)</f>
        <v>Condominio Paradisso / Pampa de la Isla</v>
      </c>
      <c r="F816" s="1" t="s">
        <v>6750</v>
      </c>
      <c r="G816" s="0" t="n">
        <v>333</v>
      </c>
      <c r="H816" s="0" t="str">
        <f aca="false">IF('con precio'!D815="Flete","FLE",IF('con precio'!D815="Normal","NOR",IF('con precio'!D815="RRPP","RRP",IF('con precio'!D815="FB Ads","FBA",IF('con precio'!D815="Google Ads","GOA",IF('con precio'!D815="Combo","COM",IF('con precio'!D815="Market Place","MKP", "OTR")))))))</f>
        <v>COM</v>
      </c>
      <c r="I816" s="0" t="str">
        <f aca="false">LEFT('con precio'!M815,10)</f>
        <v>-17.754483</v>
      </c>
      <c r="J816" s="122" t="str">
        <f aca="false">RIGHT('con precio'!M815,10)</f>
        <v>-63.087329</v>
      </c>
      <c r="K816" s="0" t="s">
        <v>7429</v>
      </c>
      <c r="L816" s="175" t="n">
        <f aca="false">'con precio'!A815+'con precio'!K815</f>
        <v>44232.7854166667</v>
      </c>
      <c r="N816" s="174"/>
      <c r="O816" s="167"/>
    </row>
    <row r="817" customFormat="false" ht="13.8" hidden="false" customHeight="false" outlineLevel="0" collapsed="false">
      <c r="A817" s="0" t="n">
        <f aca="false">+A816+1</f>
        <v>816</v>
      </c>
      <c r="B817" s="0" t="str">
        <f aca="false">IF(LEN('con precio'!E816)=8,'con precio'!E816,IF(LEN('con precio'!E816)&gt;=17,LEFT('con precio'!E816,8),""))</f>
        <v/>
      </c>
      <c r="C817" s="122" t="str">
        <f aca="false">IF(LEN('con precio'!E816)&gt;=17,RIGHT('con precio'!E816,8),"")</f>
        <v/>
      </c>
      <c r="D817" s="0" t="str">
        <f aca="false">IF('con precio'!F816="","",'con precio'!F816)</f>
        <v/>
      </c>
      <c r="E817" s="0" t="str">
        <f aca="false">IF('con precio'!B816="","",'con precio'!B816)</f>
        <v>Condominio Paradisso / Pampa de la Isla</v>
      </c>
      <c r="F817" s="1" t="s">
        <v>6750</v>
      </c>
      <c r="G817" s="0" t="n">
        <v>333</v>
      </c>
      <c r="H817" s="0" t="str">
        <f aca="false">IF('con precio'!D816="Flete","FLE",IF('con precio'!D816="Normal","NOR",IF('con precio'!D816="RRPP","RRP",IF('con precio'!D816="FB Ads","FBA",IF('con precio'!D816="Google Ads","GOA",IF('con precio'!D816="Combo","COM",IF('con precio'!D816="Market Place","MKP", "OTR")))))))</f>
        <v>COM</v>
      </c>
      <c r="I817" s="0" t="str">
        <f aca="false">LEFT('con precio'!M816,10)</f>
        <v>-17.754670</v>
      </c>
      <c r="J817" s="122" t="str">
        <f aca="false">RIGHT('con precio'!M816,10)</f>
        <v>-63.087863</v>
      </c>
      <c r="K817" s="0" t="s">
        <v>7429</v>
      </c>
      <c r="L817" s="175" t="n">
        <f aca="false">'con precio'!A816+'con precio'!K816</f>
        <v>44232.79375</v>
      </c>
      <c r="N817" s="174"/>
      <c r="O817" s="167"/>
    </row>
    <row r="818" customFormat="false" ht="13.8" hidden="false" customHeight="false" outlineLevel="0" collapsed="false">
      <c r="A818" s="0" t="n">
        <f aca="false">+A817+1</f>
        <v>817</v>
      </c>
      <c r="B818" s="0" t="str">
        <f aca="false">IF(LEN('con precio'!E817)=8,'con precio'!E817,IF(LEN('con precio'!E817)&gt;=17,LEFT('con precio'!E817,8),""))</f>
        <v/>
      </c>
      <c r="C818" s="122" t="str">
        <f aca="false">IF(LEN('con precio'!E817)&gt;=17,RIGHT('con precio'!E817,8),"")</f>
        <v/>
      </c>
      <c r="D818" s="0" t="str">
        <f aca="false">IF('con precio'!F817="","",'con precio'!F817)</f>
        <v/>
      </c>
      <c r="E818" s="0" t="str">
        <f aca="false">IF('con precio'!B817="","",'con precio'!B817)</f>
        <v>Condominio Paradisso / Pampa de la Isla</v>
      </c>
      <c r="F818" s="1" t="s">
        <v>6750</v>
      </c>
      <c r="G818" s="0" t="n">
        <v>334</v>
      </c>
      <c r="H818" s="0" t="str">
        <f aca="false">IF('con precio'!D817="Flete","FLE",IF('con precio'!D817="Normal","NOR",IF('con precio'!D817="RRPP","RRP",IF('con precio'!D817="FB Ads","FBA",IF('con precio'!D817="Google Ads","GOA",IF('con precio'!D817="Combo","COM",IF('con precio'!D817="Market Place","MKP", "OTR")))))))</f>
        <v>COM</v>
      </c>
      <c r="I818" s="0" t="str">
        <f aca="false">LEFT('con precio'!M817,10)</f>
        <v>-17.754190</v>
      </c>
      <c r="J818" s="122" t="str">
        <f aca="false">RIGHT('con precio'!M817,10)</f>
        <v>-63.088364</v>
      </c>
      <c r="K818" s="0" t="s">
        <v>7429</v>
      </c>
      <c r="L818" s="175" t="n">
        <f aca="false">'con precio'!A817+'con precio'!K817</f>
        <v>44232.8145833333</v>
      </c>
      <c r="N818" s="174"/>
      <c r="O818" s="167"/>
    </row>
    <row r="819" customFormat="false" ht="13.8" hidden="false" customHeight="false" outlineLevel="0" collapsed="false">
      <c r="A819" s="0" t="n">
        <f aca="false">+A818+1</f>
        <v>818</v>
      </c>
      <c r="B819" s="0" t="str">
        <f aca="false">IF(LEN('con precio'!E818)=8,'con precio'!E818,IF(LEN('con precio'!E818)&gt;=17,LEFT('con precio'!E818,8),""))</f>
        <v/>
      </c>
      <c r="C819" s="122" t="str">
        <f aca="false">IF(LEN('con precio'!E818)&gt;=17,RIGHT('con precio'!E818,8),"")</f>
        <v/>
      </c>
      <c r="D819" s="0" t="str">
        <f aca="false">IF('con precio'!F818="","",'con precio'!F818)</f>
        <v/>
      </c>
      <c r="E819" s="0" t="str">
        <f aca="false">IF('con precio'!B818="","",'con precio'!B818)</f>
        <v>Condominio La Pradera</v>
      </c>
      <c r="F819" s="1" t="s">
        <v>6751</v>
      </c>
      <c r="G819" s="0" t="n">
        <v>300</v>
      </c>
      <c r="H819" s="0" t="str">
        <f aca="false">IF('con precio'!D818="Flete","FLE",IF('con precio'!D818="Normal","NOR",IF('con precio'!D818="RRPP","RRP",IF('con precio'!D818="FB Ads","FBA",IF('con precio'!D818="Google Ads","GOA",IF('con precio'!D818="Combo","COM",IF('con precio'!D818="Market Place","MKP", "OTR")))))))</f>
        <v>FLE</v>
      </c>
      <c r="I819" s="0" t="str">
        <f aca="false">LEFT('con precio'!M818,10)</f>
        <v>-17.699889</v>
      </c>
      <c r="J819" s="122" t="str">
        <f aca="false">RIGHT('con precio'!M818,10)</f>
        <v>-63.177415</v>
      </c>
      <c r="K819" s="0" t="s">
        <v>7429</v>
      </c>
      <c r="L819" s="175" t="n">
        <f aca="false">'con precio'!A818+'con precio'!K818</f>
        <v>44232.5791666667</v>
      </c>
      <c r="N819" s="174"/>
      <c r="O819" s="167"/>
    </row>
    <row r="820" customFormat="false" ht="13.8" hidden="false" customHeight="false" outlineLevel="0" collapsed="false">
      <c r="A820" s="0" t="n">
        <f aca="false">+A819+1</f>
        <v>819</v>
      </c>
      <c r="B820" s="0" t="str">
        <f aca="false">IF(LEN('con precio'!E819)=8,'con precio'!E819,IF(LEN('con precio'!E819)&gt;=17,LEFT('con precio'!E819,8),""))</f>
        <v>69181827</v>
      </c>
      <c r="C820" s="122" t="str">
        <f aca="false">IF(LEN('con precio'!E819)&gt;=17,RIGHT('con precio'!E819,8),"")</f>
        <v/>
      </c>
      <c r="D820" s="0" t="str">
        <f aca="false">IF('con precio'!F819="","",'con precio'!F819)</f>
        <v>NN</v>
      </c>
      <c r="E820" s="0" t="str">
        <f aca="false">IF('con precio'!B819="","",'con precio'!B819)</f>
        <v>NN / Barrio Los Claveles /Av Luján (Bateón)</v>
      </c>
      <c r="F820" s="1" t="s">
        <v>6752</v>
      </c>
      <c r="G820" s="0" t="n">
        <v>330</v>
      </c>
      <c r="H820" s="0" t="str">
        <f aca="false">IF('con precio'!D819="Flete","FLE",IF('con precio'!D819="Normal","NOR",IF('con precio'!D819="RRPP","RRP",IF('con precio'!D819="FB Ads","FBA",IF('con precio'!D819="Google Ads","GOA",IF('con precio'!D819="Combo","COM",IF('con precio'!D819="Market Place","MKP", "OTR")))))))</f>
        <v>GOA</v>
      </c>
      <c r="I820" s="0" t="str">
        <f aca="false">LEFT('con precio'!M819,10)</f>
        <v>-17.742050</v>
      </c>
      <c r="J820" s="122" t="str">
        <f aca="false">RIGHT('con precio'!M819,10)</f>
        <v>-63.105205</v>
      </c>
      <c r="K820" s="0" t="s">
        <v>7429</v>
      </c>
      <c r="L820" s="175" t="n">
        <f aca="false">'con precio'!A819+'con precio'!K819</f>
        <v>44232.6284722222</v>
      </c>
      <c r="N820" s="174"/>
      <c r="O820" s="167"/>
    </row>
    <row r="821" customFormat="false" ht="13.8" hidden="false" customHeight="false" outlineLevel="0" collapsed="false">
      <c r="A821" s="0" t="n">
        <f aca="false">+A820+1</f>
        <v>820</v>
      </c>
      <c r="B821" s="0" t="str">
        <f aca="false">IF(LEN('con precio'!E820)=8,'con precio'!E820,IF(LEN('con precio'!E820)&gt;=17,LEFT('con precio'!E820,8),""))</f>
        <v/>
      </c>
      <c r="C821" s="122" t="str">
        <f aca="false">IF(LEN('con precio'!E820)&gt;=17,RIGHT('con precio'!E820,8),"")</f>
        <v/>
      </c>
      <c r="D821" s="0" t="str">
        <f aca="false">IF('con precio'!F820="","",'con precio'!F820)</f>
        <v/>
      </c>
      <c r="E821" s="0" t="str">
        <f aca="false">IF('con precio'!B820="","",'con precio'!B820)</f>
        <v>Baños Victoria / La Campana / 8vo anillo y Radial 10</v>
      </c>
      <c r="F821" s="1" t="s">
        <v>6279</v>
      </c>
      <c r="G821" s="0" t="n">
        <v>400</v>
      </c>
      <c r="H821" s="0" t="str">
        <f aca="false">IF('con precio'!D820="Flete","FLE",IF('con precio'!D820="Normal","NOR",IF('con precio'!D820="RRPP","RRP",IF('con precio'!D820="FB Ads","FBA",IF('con precio'!D820="Google Ads","GOA",IF('con precio'!D820="Combo","COM",IF('con precio'!D820="Market Place","MKP", "OTR")))))))</f>
        <v>NOR</v>
      </c>
      <c r="I821" s="0" t="str">
        <f aca="false">LEFT('con precio'!M820,10)</f>
        <v>-17.815168</v>
      </c>
      <c r="J821" s="122" t="str">
        <f aca="false">RIGHT('con precio'!M820,10)</f>
        <v>-63.110144</v>
      </c>
      <c r="K821" s="0" t="s">
        <v>7429</v>
      </c>
      <c r="L821" s="175" t="n">
        <f aca="false">'con precio'!A820+'con precio'!K820</f>
        <v>44232.3756944445</v>
      </c>
      <c r="N821" s="174"/>
      <c r="O821" s="167"/>
    </row>
    <row r="822" customFormat="false" ht="13.8" hidden="false" customHeight="false" outlineLevel="0" collapsed="false">
      <c r="A822" s="0" t="n">
        <f aca="false">+A821+1</f>
        <v>821</v>
      </c>
      <c r="B822" s="0" t="str">
        <f aca="false">IF(LEN('con precio'!E821)=8,'con precio'!E821,IF(LEN('con precio'!E821)&gt;=17,LEFT('con precio'!E821,8),""))</f>
        <v/>
      </c>
      <c r="C822" s="122" t="str">
        <f aca="false">IF(LEN('con precio'!E821)&gt;=17,RIGHT('con precio'!E821,8),"")</f>
        <v/>
      </c>
      <c r="D822" s="0" t="str">
        <f aca="false">IF('con precio'!F821="","",'con precio'!F821)</f>
        <v/>
      </c>
      <c r="E822" s="0" t="str">
        <f aca="false">IF('con precio'!B821="","",'con precio'!B821)</f>
        <v>8vo Anillo y Avenida Guapilo.</v>
      </c>
      <c r="F822" s="1" t="s">
        <v>6750</v>
      </c>
      <c r="G822" s="0" t="n">
        <v>300</v>
      </c>
      <c r="H822" s="0" t="str">
        <f aca="false">IF('con precio'!D821="Flete","FLE",IF('con precio'!D821="Normal","NOR",IF('con precio'!D821="RRPP","RRP",IF('con precio'!D821="FB Ads","FBA",IF('con precio'!D821="Google Ads","GOA",IF('con precio'!D821="Combo","COM",IF('con precio'!D821="Market Place","MKP", "OTR")))))))</f>
        <v>NOR</v>
      </c>
      <c r="I822" s="0" t="str">
        <f aca="false">LEFT('con precio'!M821,10)</f>
        <v>-17.778190</v>
      </c>
      <c r="J822" s="122" t="str">
        <f aca="false">RIGHT('con precio'!M821,10)</f>
        <v>-63.107875</v>
      </c>
      <c r="K822" s="0" t="s">
        <v>7429</v>
      </c>
      <c r="L822" s="175" t="n">
        <f aca="false">'con precio'!A821+'con precio'!K821</f>
        <v>44232.4631944444</v>
      </c>
      <c r="N822" s="174"/>
      <c r="O822" s="167"/>
    </row>
    <row r="823" customFormat="false" ht="13.8" hidden="false" customHeight="false" outlineLevel="0" collapsed="false">
      <c r="A823" s="0" t="n">
        <f aca="false">+A822+1</f>
        <v>822</v>
      </c>
      <c r="B823" s="0" t="str">
        <f aca="false">IF(LEN('con precio'!E822)=8,'con precio'!E822,IF(LEN('con precio'!E822)&gt;=17,LEFT('con precio'!E822,8),""))</f>
        <v/>
      </c>
      <c r="C823" s="122" t="str">
        <f aca="false">IF(LEN('con precio'!E822)&gt;=17,RIGHT('con precio'!E822,8),"")</f>
        <v/>
      </c>
      <c r="D823" s="0" t="str">
        <f aca="false">IF('con precio'!F822="","",'con precio'!F822)</f>
        <v/>
      </c>
      <c r="E823" s="0" t="str">
        <f aca="false">IF('con precio'!B822="","",'con precio'!B822)</f>
        <v>Condominio Paradisso / Pampa de la Isla</v>
      </c>
      <c r="F823" s="1" t="s">
        <v>6753</v>
      </c>
      <c r="G823" s="0" t="n">
        <v>250</v>
      </c>
      <c r="H823" s="0" t="str">
        <f aca="false">IF('con precio'!D822="Flete","FLE",IF('con precio'!D822="Normal","NOR",IF('con precio'!D822="RRPP","RRP",IF('con precio'!D822="FB Ads","FBA",IF('con precio'!D822="Google Ads","GOA",IF('con precio'!D822="Combo","COM",IF('con precio'!D822="Market Place","MKP", "OTR")))))))</f>
        <v>COM</v>
      </c>
      <c r="I823" s="0" t="str">
        <f aca="false">LEFT('con precio'!M822,10)</f>
        <v>-17.753766</v>
      </c>
      <c r="J823" s="122" t="str">
        <f aca="false">RIGHT('con precio'!M822,10)</f>
        <v>-63.088565</v>
      </c>
      <c r="K823" s="0" t="s">
        <v>7429</v>
      </c>
      <c r="L823" s="175" t="n">
        <f aca="false">'con precio'!A822+'con precio'!K822</f>
        <v>44233.5090277778</v>
      </c>
      <c r="N823" s="174"/>
      <c r="O823" s="167"/>
    </row>
    <row r="824" customFormat="false" ht="13.8" hidden="false" customHeight="false" outlineLevel="0" collapsed="false">
      <c r="A824" s="0" t="n">
        <f aca="false">+A823+1</f>
        <v>823</v>
      </c>
      <c r="B824" s="0" t="str">
        <f aca="false">IF(LEN('con precio'!E823)=8,'con precio'!E823,IF(LEN('con precio'!E823)&gt;=17,LEFT('con precio'!E823,8),""))</f>
        <v/>
      </c>
      <c r="C824" s="122" t="str">
        <f aca="false">IF(LEN('con precio'!E823)&gt;=17,RIGHT('con precio'!E823,8),"")</f>
        <v/>
      </c>
      <c r="D824" s="0" t="str">
        <f aca="false">IF('con precio'!F823="","",'con precio'!F823)</f>
        <v/>
      </c>
      <c r="E824" s="0" t="str">
        <f aca="false">IF('con precio'!B823="","",'con precio'!B823)</f>
        <v>Condominio Paradisso / Pampa de la Isla</v>
      </c>
      <c r="F824" s="1" t="s">
        <v>6754</v>
      </c>
      <c r="G824" s="0" t="n">
        <v>250</v>
      </c>
      <c r="H824" s="0" t="str">
        <f aca="false">IF('con precio'!D823="Flete","FLE",IF('con precio'!D823="Normal","NOR",IF('con precio'!D823="RRPP","RRP",IF('con precio'!D823="FB Ads","FBA",IF('con precio'!D823="Google Ads","GOA",IF('con precio'!D823="Combo","COM",IF('con precio'!D823="Market Place","MKP", "OTR")))))))</f>
        <v>COM</v>
      </c>
      <c r="I824" s="0" t="str">
        <f aca="false">LEFT('con precio'!M823,10)</f>
        <v>-17.754584</v>
      </c>
      <c r="J824" s="122" t="str">
        <f aca="false">RIGHT('con precio'!M823,10)</f>
        <v>-63.088150</v>
      </c>
      <c r="K824" s="0" t="s">
        <v>7429</v>
      </c>
      <c r="L824" s="175" t="n">
        <f aca="false">'con precio'!A823+'con precio'!K823</f>
        <v>44233.5215277778</v>
      </c>
      <c r="N824" s="174"/>
      <c r="O824" s="167"/>
    </row>
    <row r="825" customFormat="false" ht="13.8" hidden="false" customHeight="false" outlineLevel="0" collapsed="false">
      <c r="A825" s="0" t="n">
        <f aca="false">+A824+1</f>
        <v>824</v>
      </c>
      <c r="B825" s="0" t="str">
        <f aca="false">IF(LEN('con precio'!E824)=8,'con precio'!E824,IF(LEN('con precio'!E824)&gt;=17,LEFT('con precio'!E824,8),""))</f>
        <v/>
      </c>
      <c r="C825" s="122" t="str">
        <f aca="false">IF(LEN('con precio'!E824)&gt;=17,RIGHT('con precio'!E824,8),"")</f>
        <v/>
      </c>
      <c r="D825" s="0" t="str">
        <f aca="false">IF('con precio'!F824="","",'con precio'!F824)</f>
        <v/>
      </c>
      <c r="E825" s="0" t="str">
        <f aca="false">IF('con precio'!B824="","",'con precio'!B824)</f>
        <v>El Quior</v>
      </c>
      <c r="F825" s="1" t="s">
        <v>6755</v>
      </c>
      <c r="G825" s="0" t="n">
        <v>300</v>
      </c>
      <c r="H825" s="0" t="str">
        <f aca="false">IF('con precio'!D824="Flete","FLE",IF('con precio'!D824="Normal","NOR",IF('con precio'!D824="RRPP","RRP",IF('con precio'!D824="FB Ads","FBA",IF('con precio'!D824="Google Ads","GOA",IF('con precio'!D824="Combo","COM",IF('con precio'!D824="Market Place","MKP", "OTR")))))))</f>
        <v>FLE</v>
      </c>
      <c r="I825" s="0" t="str">
        <f aca="false">LEFT('con precio'!M824,10)</f>
        <v>-17.845359</v>
      </c>
      <c r="J825" s="122" t="str">
        <f aca="false">RIGHT('con precio'!M824,10)</f>
        <v>-63.084376</v>
      </c>
      <c r="K825" s="0" t="s">
        <v>7429</v>
      </c>
      <c r="L825" s="175" t="n">
        <f aca="false">'con precio'!A824+'con precio'!K824</f>
        <v>44233.4291666667</v>
      </c>
      <c r="N825" s="174"/>
      <c r="O825" s="167"/>
    </row>
    <row r="826" customFormat="false" ht="13.8" hidden="false" customHeight="false" outlineLevel="0" collapsed="false">
      <c r="A826" s="0" t="n">
        <f aca="false">+A825+1</f>
        <v>825</v>
      </c>
      <c r="B826" s="0" t="str">
        <f aca="false">IF(LEN('con precio'!E825)=8,'con precio'!E825,IF(LEN('con precio'!E825)&gt;=17,LEFT('con precio'!E825,8),""))</f>
        <v/>
      </c>
      <c r="C826" s="122" t="str">
        <f aca="false">IF(LEN('con precio'!E825)&gt;=17,RIGHT('con precio'!E825,8),"")</f>
        <v/>
      </c>
      <c r="D826" s="0" t="str">
        <f aca="false">IF('con precio'!F825="","",'con precio'!F825)</f>
        <v/>
      </c>
      <c r="E826" s="0" t="str">
        <f aca="false">IF('con precio'!B825="","",'con precio'!B825)</f>
        <v>Urbanización Salom</v>
      </c>
      <c r="F826" s="1" t="s">
        <v>6756</v>
      </c>
      <c r="G826" s="0" t="n">
        <v>300</v>
      </c>
      <c r="H826" s="0" t="str">
        <f aca="false">IF('con precio'!D825="Flete","FLE",IF('con precio'!D825="Normal","NOR",IF('con precio'!D825="RRPP","RRP",IF('con precio'!D825="FB Ads","FBA",IF('con precio'!D825="Google Ads","GOA",IF('con precio'!D825="Combo","COM",IF('con precio'!D825="Market Place","MKP", "OTR")))))))</f>
        <v>FLE</v>
      </c>
      <c r="I826" s="0" t="str">
        <f aca="false">LEFT('con precio'!M825,10)</f>
        <v>-17.769838</v>
      </c>
      <c r="J826" s="122" t="str">
        <f aca="false">RIGHT('con precio'!M825,10)</f>
        <v>-63.058549</v>
      </c>
      <c r="K826" s="0" t="s">
        <v>7429</v>
      </c>
      <c r="L826" s="175" t="n">
        <f aca="false">'con precio'!A825+'con precio'!K825</f>
        <v>44233.6395833333</v>
      </c>
      <c r="N826" s="174"/>
      <c r="O826" s="167"/>
    </row>
    <row r="827" customFormat="false" ht="13.8" hidden="false" customHeight="false" outlineLevel="0" collapsed="false">
      <c r="A827" s="0" t="n">
        <f aca="false">+A826+1</f>
        <v>826</v>
      </c>
      <c r="B827" s="0" t="str">
        <f aca="false">IF(LEN('con precio'!E826)=8,'con precio'!E826,IF(LEN('con precio'!E826)&gt;=17,LEFT('con precio'!E826,8),""))</f>
        <v>77814699</v>
      </c>
      <c r="C827" s="122" t="str">
        <f aca="false">IF(LEN('con precio'!E826)&gt;=17,RIGHT('con precio'!E826,8),"")</f>
        <v/>
      </c>
      <c r="D827" s="0" t="str">
        <f aca="false">IF('con precio'!F826="","",'con precio'!F826)</f>
        <v>Angela Cason</v>
      </c>
      <c r="E827" s="0" t="str">
        <f aca="false">IF('con precio'!B826="","",'con precio'!B826)</f>
        <v>Angela Cason / La Campana</v>
      </c>
      <c r="F827" s="1" t="s">
        <v>6757</v>
      </c>
      <c r="G827" s="0" t="n">
        <v>370</v>
      </c>
      <c r="H827" s="0" t="str">
        <f aca="false">IF('con precio'!D826="Flete","FLE",IF('con precio'!D826="Normal","NOR",IF('con precio'!D826="RRPP","RRP",IF('con precio'!D826="FB Ads","FBA",IF('con precio'!D826="Google Ads","GOA",IF('con precio'!D826="Combo","COM",IF('con precio'!D826="Market Place","MKP", "OTR")))))))</f>
        <v>GOA</v>
      </c>
      <c r="I827" s="0" t="str">
        <f aca="false">LEFT('con precio'!M826,10)</f>
        <v>-17.820791</v>
      </c>
      <c r="J827" s="122" t="str">
        <f aca="false">RIGHT('con precio'!M826,10)</f>
        <v>-63.113773</v>
      </c>
      <c r="K827" s="0" t="s">
        <v>7429</v>
      </c>
      <c r="L827" s="175" t="n">
        <f aca="false">'con precio'!A826+'con precio'!K826</f>
        <v>44233.3819444445</v>
      </c>
      <c r="N827" s="174"/>
      <c r="O827" s="167"/>
    </row>
    <row r="828" customFormat="false" ht="13.8" hidden="false" customHeight="false" outlineLevel="0" collapsed="false">
      <c r="A828" s="0" t="n">
        <f aca="false">+A827+1</f>
        <v>827</v>
      </c>
      <c r="B828" s="0" t="str">
        <f aca="false">IF(LEN('con precio'!E827)=8,'con precio'!E827,IF(LEN('con precio'!E827)&gt;=17,LEFT('con precio'!E827,8),""))</f>
        <v/>
      </c>
      <c r="C828" s="122" t="str">
        <f aca="false">IF(LEN('con precio'!E827)&gt;=17,RIGHT('con precio'!E827,8),"")</f>
        <v/>
      </c>
      <c r="D828" s="0" t="str">
        <f aca="false">IF('con precio'!F827="","",'con precio'!F827)</f>
        <v/>
      </c>
      <c r="E828" s="0" t="str">
        <f aca="false">IF('con precio'!B827="","",'con precio'!B827)</f>
        <v>Radial 17 1/2 El Bajío del Oriente</v>
      </c>
      <c r="F828" s="1" t="s">
        <v>6758</v>
      </c>
      <c r="G828" s="0" t="n">
        <v>360</v>
      </c>
      <c r="H828" s="0" t="str">
        <f aca="false">IF('con precio'!D827="Flete","FLE",IF('con precio'!D827="Normal","NOR",IF('con precio'!D827="RRPP","RRP",IF('con precio'!D827="FB Ads","FBA",IF('con precio'!D827="Google Ads","GOA",IF('con precio'!D827="Combo","COM",IF('con precio'!D827="Market Place","MKP", "OTR")))))))</f>
        <v>NOR</v>
      </c>
      <c r="I828" s="0" t="str">
        <f aca="false">LEFT('con precio'!M827,10)</f>
        <v>-17.834023</v>
      </c>
      <c r="J828" s="122" t="str">
        <f aca="false">RIGHT('con precio'!M827,10)</f>
        <v>-63.244269</v>
      </c>
      <c r="K828" s="0" t="s">
        <v>7429</v>
      </c>
      <c r="L828" s="175" t="n">
        <f aca="false">'con precio'!A827+'con precio'!K827</f>
        <v>44233.7222222222</v>
      </c>
      <c r="N828" s="174"/>
      <c r="O828" s="167"/>
    </row>
    <row r="829" customFormat="false" ht="13.8" hidden="false" customHeight="false" outlineLevel="0" collapsed="false">
      <c r="A829" s="0" t="n">
        <f aca="false">+A828+1</f>
        <v>828</v>
      </c>
      <c r="B829" s="0" t="str">
        <f aca="false">IF(LEN('con precio'!E828)=8,'con precio'!E828,IF(LEN('con precio'!E828)&gt;=17,LEFT('con precio'!E828,8),""))</f>
        <v/>
      </c>
      <c r="C829" s="122" t="str">
        <f aca="false">IF(LEN('con precio'!E828)&gt;=17,RIGHT('con precio'!E828,8),"")</f>
        <v/>
      </c>
      <c r="D829" s="0" t="str">
        <f aca="false">IF('con precio'!F828="","",'con precio'!F828)</f>
        <v/>
      </c>
      <c r="E829" s="0" t="str">
        <f aca="false">IF('con precio'!B828="","",'con precio'!B828)</f>
        <v>Barrio Valparaíso. Moscú y Mapaizo</v>
      </c>
      <c r="F829" s="1" t="s">
        <v>6759</v>
      </c>
      <c r="G829" s="0" t="n">
        <v>300</v>
      </c>
      <c r="H829" s="0" t="str">
        <f aca="false">IF('con precio'!D828="Flete","FLE",IF('con precio'!D828="Normal","NOR",IF('con precio'!D828="RRPP","RRP",IF('con precio'!D828="FB Ads","FBA",IF('con precio'!D828="Google Ads","GOA",IF('con precio'!D828="Combo","COM",IF('con precio'!D828="Market Place","MKP", "OTR")))))))</f>
        <v>NOR</v>
      </c>
      <c r="I829" s="0" t="str">
        <f aca="false">LEFT('con precio'!M828,10)</f>
        <v>-17.879617</v>
      </c>
      <c r="J829" s="122" t="str">
        <f aca="false">RIGHT('con precio'!M828,10)</f>
        <v>-63.230058</v>
      </c>
      <c r="K829" s="0" t="s">
        <v>7429</v>
      </c>
      <c r="L829" s="175" t="n">
        <f aca="false">'con precio'!A828+'con precio'!K828</f>
        <v>44233.7611111111</v>
      </c>
      <c r="N829" s="174"/>
      <c r="O829" s="167"/>
    </row>
    <row r="830" customFormat="false" ht="13.8" hidden="false" customHeight="false" outlineLevel="0" collapsed="false">
      <c r="A830" s="0" t="n">
        <f aca="false">+A829+1</f>
        <v>829</v>
      </c>
      <c r="B830" s="0" t="str">
        <f aca="false">IF(LEN('con precio'!E829)=8,'con precio'!E829,IF(LEN('con precio'!E829)&gt;=17,LEFT('con precio'!E829,8),""))</f>
        <v/>
      </c>
      <c r="C830" s="122" t="str">
        <f aca="false">IF(LEN('con precio'!E829)&gt;=17,RIGHT('con precio'!E829,8),"")</f>
        <v/>
      </c>
      <c r="D830" s="0" t="str">
        <f aca="false">IF('con precio'!F829="","",'con precio'!F829)</f>
        <v/>
      </c>
      <c r="E830" s="0" t="str">
        <f aca="false">IF('con precio'!B829="","",'con precio'!B829)</f>
        <v>Carretera Tarope - Visito</v>
      </c>
      <c r="F830" s="1" t="s">
        <v>6760</v>
      </c>
      <c r="G830" s="0" t="n">
        <v>300</v>
      </c>
      <c r="H830" s="0" t="str">
        <f aca="false">IF('con precio'!D829="Flete","FLE",IF('con precio'!D829="Normal","NOR",IF('con precio'!D829="RRPP","RRP",IF('con precio'!D829="FB Ads","FBA",IF('con precio'!D829="Google Ads","GOA",IF('con precio'!D829="Combo","COM",IF('con precio'!D829="Market Place","MKP", "OTR")))))))</f>
        <v>FLE</v>
      </c>
      <c r="I830" s="0" t="str">
        <f aca="false">LEFT('con precio'!M829,10)</f>
        <v>-17.793651</v>
      </c>
      <c r="J830" s="122" t="str">
        <f aca="false">RIGHT('con precio'!M829,10)</f>
        <v>-63.019568</v>
      </c>
      <c r="K830" s="0" t="s">
        <v>7429</v>
      </c>
      <c r="L830" s="175" t="n">
        <f aca="false">'con precio'!A829+'con precio'!K829</f>
        <v>44235.4034722222</v>
      </c>
      <c r="N830" s="174"/>
      <c r="O830" s="167"/>
    </row>
    <row r="831" customFormat="false" ht="13.8" hidden="false" customHeight="false" outlineLevel="0" collapsed="false">
      <c r="A831" s="0" t="n">
        <f aca="false">+A830+1</f>
        <v>830</v>
      </c>
      <c r="B831" s="0" t="str">
        <f aca="false">IF(LEN('con precio'!E830)=8,'con precio'!E830,IF(LEN('con precio'!E830)&gt;=17,LEFT('con precio'!E830,8),""))</f>
        <v/>
      </c>
      <c r="C831" s="122" t="str">
        <f aca="false">IF(LEN('con precio'!E830)&gt;=17,RIGHT('con precio'!E830,8),"")</f>
        <v/>
      </c>
      <c r="D831" s="0" t="str">
        <f aca="false">IF('con precio'!F830="","",'con precio'!F830)</f>
        <v/>
      </c>
      <c r="E831" s="0" t="str">
        <f aca="false">IF('con precio'!B830="","",'con precio'!B830)</f>
        <v>Don Lorenzo / Cerca Rancho Matías / Pasando San Julián</v>
      </c>
      <c r="F831" s="1" t="s">
        <v>6761</v>
      </c>
      <c r="G831" s="0" t="n">
        <v>700</v>
      </c>
      <c r="H831" s="0" t="str">
        <f aca="false">IF('con precio'!D830="Flete","FLE",IF('con precio'!D830="Normal","NOR",IF('con precio'!D830="RRPP","RRP",IF('con precio'!D830="FB Ads","FBA",IF('con precio'!D830="Google Ads","GOA",IF('con precio'!D830="Combo","COM",IF('con precio'!D830="Market Place","MKP", "OTR")))))))</f>
        <v>FLE</v>
      </c>
      <c r="I831" s="0" t="str">
        <f aca="false">LEFT('con precio'!M830,10)</f>
        <v>-17.823186</v>
      </c>
      <c r="J831" s="122" t="str">
        <f aca="false">RIGHT('con precio'!M830,10)</f>
        <v>-62.853343</v>
      </c>
      <c r="K831" s="0" t="s">
        <v>7429</v>
      </c>
      <c r="L831" s="175" t="n">
        <f aca="false">'con precio'!A830+'con precio'!K830</f>
        <v>44235.7090277778</v>
      </c>
      <c r="N831" s="174"/>
      <c r="O831" s="167"/>
    </row>
    <row r="832" customFormat="false" ht="13.8" hidden="false" customHeight="false" outlineLevel="0" collapsed="false">
      <c r="A832" s="0" t="n">
        <f aca="false">+A831+1</f>
        <v>831</v>
      </c>
      <c r="B832" s="0" t="str">
        <f aca="false">IF(LEN('con precio'!E831)=8,'con precio'!E831,IF(LEN('con precio'!E831)&gt;=17,LEFT('con precio'!E831,8),""))</f>
        <v/>
      </c>
      <c r="C832" s="122" t="str">
        <f aca="false">IF(LEN('con precio'!E831)&gt;=17,RIGHT('con precio'!E831,8),"")</f>
        <v/>
      </c>
      <c r="D832" s="0" t="str">
        <f aca="false">IF('con precio'!F831="","",'con precio'!F831)</f>
        <v/>
      </c>
      <c r="E832" s="0" t="str">
        <f aca="false">IF('con precio'!B831="","",'con precio'!B831)</f>
        <v>Carretera Tarope - Visito</v>
      </c>
      <c r="F832" s="1" t="s">
        <v>6762</v>
      </c>
      <c r="G832" s="0" t="n">
        <v>450</v>
      </c>
      <c r="H832" s="0" t="str">
        <f aca="false">IF('con precio'!D831="Flete","FLE",IF('con precio'!D831="Normal","NOR",IF('con precio'!D831="RRPP","RRP",IF('con precio'!D831="FB Ads","FBA",IF('con precio'!D831="Google Ads","GOA",IF('con precio'!D831="Combo","COM",IF('con precio'!D831="Market Place","MKP", "OTR")))))))</f>
        <v>NOR</v>
      </c>
      <c r="I832" s="0" t="str">
        <f aca="false">LEFT('con precio'!M831,10)</f>
        <v>-17.793947</v>
      </c>
      <c r="J832" s="122" t="str">
        <f aca="false">RIGHT('con precio'!M831,10)</f>
        <v>-63.019779</v>
      </c>
      <c r="K832" s="0" t="s">
        <v>7429</v>
      </c>
      <c r="L832" s="175" t="n">
        <f aca="false">'con precio'!A831+'con precio'!K831</f>
        <v>44235.3875</v>
      </c>
      <c r="N832" s="174"/>
      <c r="O832" s="167"/>
    </row>
    <row r="833" customFormat="false" ht="13.8" hidden="false" customHeight="false" outlineLevel="0" collapsed="false">
      <c r="A833" s="0" t="n">
        <f aca="false">+A832+1</f>
        <v>832</v>
      </c>
      <c r="B833" s="0" t="str">
        <f aca="false">IF(LEN('con precio'!E832)=8,'con precio'!E832,IF(LEN('con precio'!E832)&gt;=17,LEFT('con precio'!E832,8),""))</f>
        <v/>
      </c>
      <c r="C833" s="122" t="str">
        <f aca="false">IF(LEN('con precio'!E832)&gt;=17,RIGHT('con precio'!E832,8),"")</f>
        <v/>
      </c>
      <c r="D833" s="0" t="str">
        <f aca="false">IF('con precio'!F832="","",'con precio'!F832)</f>
        <v/>
      </c>
      <c r="E833" s="0" t="str">
        <f aca="false">IF('con precio'!B832="","",'con precio'!B832)</f>
        <v>Condominio Valle Norte I</v>
      </c>
      <c r="F833" s="1" t="s">
        <v>6763</v>
      </c>
      <c r="G833" s="0" t="n">
        <v>300</v>
      </c>
      <c r="H833" s="0" t="str">
        <f aca="false">IF('con precio'!D832="Flete","FLE",IF('con precio'!D832="Normal","NOR",IF('con precio'!D832="RRPP","RRP",IF('con precio'!D832="FB Ads","FBA",IF('con precio'!D832="Google Ads","GOA",IF('con precio'!D832="Combo","COM",IF('con precio'!D832="Market Place","MKP", "OTR")))))))</f>
        <v>NOR</v>
      </c>
      <c r="I833" s="0" t="str">
        <f aca="false">LEFT('con precio'!M832,10)</f>
        <v>-17.702694</v>
      </c>
      <c r="J833" s="122" t="str">
        <f aca="false">RIGHT('con precio'!M832,10)</f>
        <v>-63.166044</v>
      </c>
      <c r="K833" s="0" t="s">
        <v>7429</v>
      </c>
      <c r="L833" s="175" t="n">
        <f aca="false">'con precio'!A832+'con precio'!K832</f>
        <v>44235.5118055556</v>
      </c>
      <c r="N833" s="174"/>
      <c r="O833" s="167"/>
    </row>
    <row r="834" customFormat="false" ht="13.8" hidden="false" customHeight="false" outlineLevel="0" collapsed="false">
      <c r="A834" s="0" t="n">
        <f aca="false">+A833+1</f>
        <v>833</v>
      </c>
      <c r="B834" s="0" t="str">
        <f aca="false">IF(LEN('con precio'!E833)=8,'con precio'!E833,IF(LEN('con precio'!E833)&gt;=17,LEFT('con precio'!E833,8),""))</f>
        <v/>
      </c>
      <c r="C834" s="122" t="str">
        <f aca="false">IF(LEN('con precio'!E833)&gt;=17,RIGHT('con precio'!E833,8),"")</f>
        <v/>
      </c>
      <c r="D834" s="0" t="str">
        <f aca="false">IF('con precio'!F833="","",'con precio'!F833)</f>
        <v>Condominio Mirador de Aqualand</v>
      </c>
      <c r="E834" s="0" t="str">
        <f aca="false">IF('con precio'!B833="","",'con precio'!B833)</f>
        <v>Condominio Mirador Aqualand</v>
      </c>
      <c r="F834" s="1" t="s">
        <v>6764</v>
      </c>
      <c r="G834" s="0" t="n">
        <v>250</v>
      </c>
      <c r="H834" s="0" t="str">
        <f aca="false">IF('con precio'!D833="Flete","FLE",IF('con precio'!D833="Normal","NOR",IF('con precio'!D833="RRPP","RRP",IF('con precio'!D833="FB Ads","FBA",IF('con precio'!D833="Google Ads","GOA",IF('con precio'!D833="Combo","COM",IF('con precio'!D833="Market Place","MKP", "OTR")))))))</f>
        <v>NOR</v>
      </c>
      <c r="I834" s="0" t="str">
        <f aca="false">LEFT('con precio'!M833,10)</f>
        <v>-17.638646</v>
      </c>
      <c r="J834" s="122" t="str">
        <f aca="false">RIGHT('con precio'!M833,10)</f>
        <v>-63.160855</v>
      </c>
      <c r="K834" s="0" t="s">
        <v>7429</v>
      </c>
      <c r="L834" s="175" t="n">
        <f aca="false">'con precio'!A833+'con precio'!K833</f>
        <v>44235.5416666667</v>
      </c>
      <c r="N834" s="174"/>
      <c r="O834" s="167"/>
    </row>
    <row r="835" customFormat="false" ht="13.8" hidden="false" customHeight="false" outlineLevel="0" collapsed="false">
      <c r="A835" s="0" t="n">
        <f aca="false">+A834+1</f>
        <v>834</v>
      </c>
      <c r="B835" s="0" t="str">
        <f aca="false">IF(LEN('con precio'!E834)=8,'con precio'!E834,IF(LEN('con precio'!E834)&gt;=17,LEFT('con precio'!E834,8),""))</f>
        <v/>
      </c>
      <c r="C835" s="122" t="str">
        <f aca="false">IF(LEN('con precio'!E834)&gt;=17,RIGHT('con precio'!E834,8),"")</f>
        <v/>
      </c>
      <c r="D835" s="0" t="str">
        <f aca="false">IF('con precio'!F834="","",'con precio'!F834)</f>
        <v/>
      </c>
      <c r="E835" s="0" t="str">
        <f aca="false">IF('con precio'!B834="","",'con precio'!B834)</f>
        <v>Urbanización Los Claveles / Avenida Universo</v>
      </c>
      <c r="F835" s="1" t="s">
        <v>6765</v>
      </c>
      <c r="G835" s="0" t="n">
        <v>300</v>
      </c>
      <c r="H835" s="0" t="str">
        <f aca="false">IF('con precio'!D834="Flete","FLE",IF('con precio'!D834="Normal","NOR",IF('con precio'!D834="RRPP","RRP",IF('con precio'!D834="FB Ads","FBA",IF('con precio'!D834="Google Ads","GOA",IF('con precio'!D834="Combo","COM",IF('con precio'!D834="Market Place","MKP", "OTR")))))))</f>
        <v>NOR</v>
      </c>
      <c r="I835" s="0" t="str">
        <f aca="false">LEFT('con precio'!M834,10)</f>
        <v>-17.745069</v>
      </c>
      <c r="J835" s="122" t="str">
        <f aca="false">RIGHT('con precio'!M834,10)</f>
        <v>-63.103398</v>
      </c>
      <c r="K835" s="0" t="s">
        <v>7429</v>
      </c>
      <c r="L835" s="175" t="n">
        <f aca="false">'con precio'!A834+'con precio'!K834</f>
        <v>44236.3652777778</v>
      </c>
      <c r="N835" s="174"/>
      <c r="O835" s="167"/>
    </row>
    <row r="836" customFormat="false" ht="13.8" hidden="false" customHeight="false" outlineLevel="0" collapsed="false">
      <c r="A836" s="0" t="n">
        <f aca="false">+A835+1</f>
        <v>835</v>
      </c>
      <c r="B836" s="0" t="str">
        <f aca="false">IF(LEN('con precio'!E835)=8,'con precio'!E835,IF(LEN('con precio'!E835)&gt;=17,LEFT('con precio'!E835,8),""))</f>
        <v/>
      </c>
      <c r="C836" s="122" t="str">
        <f aca="false">IF(LEN('con precio'!E835)&gt;=17,RIGHT('con precio'!E835,8),"")</f>
        <v/>
      </c>
      <c r="D836" s="0" t="str">
        <f aca="false">IF('con precio'!F835="","",'con precio'!F835)</f>
        <v>Condominio Mirador de Aqualand</v>
      </c>
      <c r="E836" s="0" t="str">
        <f aca="false">IF('con precio'!B835="","",'con precio'!B835)</f>
        <v>Condominio Mirador Aqualand</v>
      </c>
      <c r="F836" s="1" t="s">
        <v>6766</v>
      </c>
      <c r="G836" s="0" t="n">
        <v>350</v>
      </c>
      <c r="H836" s="0" t="str">
        <f aca="false">IF('con precio'!D835="Flete","FLE",IF('con precio'!D835="Normal","NOR",IF('con precio'!D835="RRPP","RRP",IF('con precio'!D835="FB Ads","FBA",IF('con precio'!D835="Google Ads","GOA",IF('con precio'!D835="Combo","COM",IF('con precio'!D835="Market Place","MKP", "OTR")))))))</f>
        <v>NOR</v>
      </c>
      <c r="I836" s="0" t="str">
        <f aca="false">LEFT('con precio'!M835,10)</f>
        <v>-17.638610</v>
      </c>
      <c r="J836" s="122" t="str">
        <f aca="false">RIGHT('con precio'!M835,10)</f>
        <v>-63.160343</v>
      </c>
      <c r="K836" s="0" t="s">
        <v>7429</v>
      </c>
      <c r="L836" s="175" t="n">
        <f aca="false">'con precio'!A835+'con precio'!K835</f>
        <v>44236.4118055556</v>
      </c>
      <c r="N836" s="174"/>
      <c r="O836" s="167"/>
    </row>
    <row r="837" customFormat="false" ht="13.8" hidden="false" customHeight="false" outlineLevel="0" collapsed="false">
      <c r="A837" s="0" t="n">
        <f aca="false">+A836+1</f>
        <v>836</v>
      </c>
      <c r="B837" s="0" t="str">
        <f aca="false">IF(LEN('con precio'!E836)=8,'con precio'!E836,IF(LEN('con precio'!E836)&gt;=17,LEFT('con precio'!E836,8),""))</f>
        <v/>
      </c>
      <c r="C837" s="122" t="str">
        <f aca="false">IF(LEN('con precio'!E836)&gt;=17,RIGHT('con precio'!E836,8),"")</f>
        <v/>
      </c>
      <c r="D837" s="0" t="str">
        <f aca="false">IF('con precio'!F836="","",'con precio'!F836)</f>
        <v/>
      </c>
      <c r="E837" s="0" t="str">
        <f aca="false">IF('con precio'!B836="","",'con precio'!B836)</f>
        <v>Copelme S.A. / Termo Eléctrica / Parque Industrial Latinoamericano</v>
      </c>
      <c r="F837" s="1" t="s">
        <v>6767</v>
      </c>
      <c r="G837" s="0" t="n">
        <v>900</v>
      </c>
      <c r="H837" s="0" t="str">
        <f aca="false">IF('con precio'!D836="Flete","FLE",IF('con precio'!D836="Normal","NOR",IF('con precio'!D836="RRPP","RRP",IF('con precio'!D836="FB Ads","FBA",IF('con precio'!D836="Google Ads","GOA",IF('con precio'!D836="Combo","COM",IF('con precio'!D836="Market Place","MKP", "OTR")))))))</f>
        <v>NOR</v>
      </c>
      <c r="I837" s="0" t="str">
        <f aca="false">LEFT('con precio'!M836,10)</f>
        <v>-17.532487</v>
      </c>
      <c r="J837" s="122" t="str">
        <f aca="false">RIGHT('con precio'!M836,10)</f>
        <v>-63.133421</v>
      </c>
      <c r="K837" s="0" t="s">
        <v>7429</v>
      </c>
      <c r="L837" s="175" t="n">
        <f aca="false">'con precio'!A836+'con precio'!K836</f>
        <v>44236.6409722222</v>
      </c>
      <c r="N837" s="174"/>
      <c r="O837" s="167"/>
    </row>
    <row r="838" customFormat="false" ht="13.8" hidden="false" customHeight="false" outlineLevel="0" collapsed="false">
      <c r="A838" s="0" t="n">
        <f aca="false">+A837+1</f>
        <v>837</v>
      </c>
      <c r="B838" s="0" t="str">
        <f aca="false">IF(LEN('con precio'!E837)=8,'con precio'!E837,IF(LEN('con precio'!E837)&gt;=17,LEFT('con precio'!E837,8),""))</f>
        <v/>
      </c>
      <c r="C838" s="122" t="str">
        <f aca="false">IF(LEN('con precio'!E837)&gt;=17,RIGHT('con precio'!E837,8),"")</f>
        <v/>
      </c>
      <c r="D838" s="0" t="str">
        <f aca="false">IF('con precio'!F837="","",'con precio'!F837)</f>
        <v/>
      </c>
      <c r="E838" s="0" t="str">
        <f aca="false">IF('con precio'!B837="","",'con precio'!B837)</f>
        <v>El Retoño / Camino Montecristo</v>
      </c>
      <c r="F838" s="1" t="s">
        <v>6768</v>
      </c>
      <c r="G838" s="0" t="n">
        <v>300</v>
      </c>
      <c r="H838" s="0" t="str">
        <f aca="false">IF('con precio'!D837="Flete","FLE",IF('con precio'!D837="Normal","NOR",IF('con precio'!D837="RRPP","RRP",IF('con precio'!D837="FB Ads","FBA",IF('con precio'!D837="Google Ads","GOA",IF('con precio'!D837="Combo","COM",IF('con precio'!D837="Market Place","MKP", "OTR")))))))</f>
        <v>FLE</v>
      </c>
      <c r="I838" s="0" t="str">
        <f aca="false">LEFT('con precio'!M837,10)</f>
        <v>-17.745667</v>
      </c>
      <c r="J838" s="122" t="str">
        <f aca="false">RIGHT('con precio'!M837,10)</f>
        <v>-63.074920</v>
      </c>
      <c r="K838" s="0" t="s">
        <v>7429</v>
      </c>
      <c r="L838" s="175" t="n">
        <f aca="false">'con precio'!A837+'con precio'!K837</f>
        <v>44237.3944444444</v>
      </c>
      <c r="N838" s="174"/>
      <c r="O838" s="167"/>
    </row>
    <row r="839" customFormat="false" ht="13.8" hidden="false" customHeight="false" outlineLevel="0" collapsed="false">
      <c r="A839" s="0" t="n">
        <f aca="false">+A838+1</f>
        <v>838</v>
      </c>
      <c r="B839" s="0" t="str">
        <f aca="false">IF(LEN('con precio'!E838)=8,'con precio'!E838,IF(LEN('con precio'!E838)&gt;=17,LEFT('con precio'!E838,8),""))</f>
        <v>79025089</v>
      </c>
      <c r="C839" s="122" t="str">
        <f aca="false">IF(LEN('con precio'!E838)&gt;=17,RIGHT('con precio'!E838,8),"")</f>
        <v/>
      </c>
      <c r="D839" s="0" t="str">
        <f aca="false">IF('con precio'!F838="","",'con precio'!F838)</f>
        <v>NN</v>
      </c>
      <c r="E839" s="0" t="str">
        <f aca="false">IF('con precio'!B838="","",'con precio'!B838)</f>
        <v>NN  / Av Santos Dumont</v>
      </c>
      <c r="F839" s="1" t="s">
        <v>6769</v>
      </c>
      <c r="G839" s="0" t="n">
        <v>380</v>
      </c>
      <c r="H839" s="0" t="str">
        <f aca="false">IF('con precio'!D838="Flete","FLE",IF('con precio'!D838="Normal","NOR",IF('con precio'!D838="RRPP","RRP",IF('con precio'!D838="FB Ads","FBA",IF('con precio'!D838="Google Ads","GOA",IF('con precio'!D838="Combo","COM",IF('con precio'!D838="Market Place","MKP", "OTR")))))))</f>
        <v>GOA</v>
      </c>
      <c r="I839" s="0" t="str">
        <f aca="false">LEFT('con precio'!M838,10)</f>
        <v>-17.838358</v>
      </c>
      <c r="J839" s="122" t="str">
        <f aca="false">RIGHT('con precio'!M838,10)</f>
        <v>-63.182621</v>
      </c>
      <c r="K839" s="0" t="s">
        <v>7429</v>
      </c>
      <c r="L839" s="175" t="n">
        <f aca="false">'con precio'!A838+'con precio'!K838</f>
        <v>44237.6583333333</v>
      </c>
      <c r="N839" s="174"/>
      <c r="O839" s="167"/>
    </row>
    <row r="840" customFormat="false" ht="13.8" hidden="false" customHeight="false" outlineLevel="0" collapsed="false">
      <c r="A840" s="0" t="n">
        <f aca="false">+A839+1</f>
        <v>839</v>
      </c>
      <c r="B840" s="0" t="str">
        <f aca="false">IF(LEN('con precio'!E839)=8,'con precio'!E839,IF(LEN('con precio'!E839)&gt;=17,LEFT('con precio'!E839,8),""))</f>
        <v>73190452</v>
      </c>
      <c r="C840" s="122" t="str">
        <f aca="false">IF(LEN('con precio'!E839)&gt;=17,RIGHT('con precio'!E839,8),"")</f>
        <v/>
      </c>
      <c r="D840" s="0" t="str">
        <f aca="false">IF('con precio'!F839="","",'con precio'!F839)</f>
        <v>Cristian Calderón</v>
      </c>
      <c r="E840" s="0" t="str">
        <f aca="false">IF('con precio'!B839="","",'con precio'!B839)</f>
        <v>Cristian Calderón</v>
      </c>
      <c r="F840" s="1" t="s">
        <v>6770</v>
      </c>
      <c r="G840" s="0" t="n">
        <v>420</v>
      </c>
      <c r="H840" s="0" t="str">
        <f aca="false">IF('con precio'!D839="Flete","FLE",IF('con precio'!D839="Normal","NOR",IF('con precio'!D839="RRPP","RRP",IF('con precio'!D839="FB Ads","FBA",IF('con precio'!D839="Google Ads","GOA",IF('con precio'!D839="Combo","COM",IF('con precio'!D839="Market Place","MKP", "OTR")))))))</f>
        <v>GOA</v>
      </c>
      <c r="I840" s="0" t="str">
        <f aca="false">LEFT('con precio'!M839,10)</f>
        <v>-17.864435</v>
      </c>
      <c r="J840" s="122" t="str">
        <f aca="false">RIGHT('con precio'!M839,10)</f>
        <v>-63.136066</v>
      </c>
      <c r="K840" s="0" t="s">
        <v>7429</v>
      </c>
      <c r="L840" s="175" t="n">
        <f aca="false">'con precio'!A839+'con precio'!K839</f>
        <v>44237.7</v>
      </c>
      <c r="N840" s="174"/>
      <c r="O840" s="167"/>
    </row>
    <row r="841" customFormat="false" ht="13.8" hidden="false" customHeight="false" outlineLevel="0" collapsed="false">
      <c r="A841" s="0" t="n">
        <f aca="false">+A840+1</f>
        <v>840</v>
      </c>
      <c r="B841" s="0" t="str">
        <f aca="false">IF(LEN('con precio'!E840)=8,'con precio'!E840,IF(LEN('con precio'!E840)&gt;=17,LEFT('con precio'!E840,8),""))</f>
        <v/>
      </c>
      <c r="C841" s="122" t="str">
        <f aca="false">IF(LEN('con precio'!E840)&gt;=17,RIGHT('con precio'!E840,8),"")</f>
        <v/>
      </c>
      <c r="D841" s="0" t="str">
        <f aca="false">IF('con precio'!F840="","",'con precio'!F840)</f>
        <v/>
      </c>
      <c r="E841" s="0" t="str">
        <f aca="false">IF('con precio'!B840="","",'con precio'!B840)</f>
        <v>Plan 4000</v>
      </c>
      <c r="F841" s="1" t="s">
        <v>6771</v>
      </c>
      <c r="G841" s="0" t="n">
        <v>300</v>
      </c>
      <c r="H841" s="0" t="str">
        <f aca="false">IF('con precio'!D840="Flete","FLE",IF('con precio'!D840="Normal","NOR",IF('con precio'!D840="RRPP","RRP",IF('con precio'!D840="FB Ads","FBA",IF('con precio'!D840="Google Ads","GOA",IF('con precio'!D840="Combo","COM",IF('con precio'!D840="Market Place","MKP", "OTR")))))))</f>
        <v>FLE</v>
      </c>
      <c r="I841" s="0" t="str">
        <f aca="false">LEFT('con precio'!M840,10)</f>
        <v>-17.881153</v>
      </c>
      <c r="J841" s="122" t="str">
        <f aca="false">RIGHT('con precio'!M840,10)</f>
        <v>-63.170813</v>
      </c>
      <c r="K841" s="0" t="s">
        <v>7429</v>
      </c>
      <c r="L841" s="175" t="n">
        <f aca="false">'con precio'!A840+'con precio'!K840</f>
        <v>44238.4236111111</v>
      </c>
      <c r="N841" s="174"/>
      <c r="O841" s="167"/>
    </row>
    <row r="842" customFormat="false" ht="13.8" hidden="false" customHeight="false" outlineLevel="0" collapsed="false">
      <c r="A842" s="0" t="n">
        <f aca="false">+A841+1</f>
        <v>841</v>
      </c>
      <c r="B842" s="0" t="str">
        <f aca="false">IF(LEN('con precio'!E841)=8,'con precio'!E841,IF(LEN('con precio'!E841)&gt;=17,LEFT('con precio'!E841,8),""))</f>
        <v>72625410</v>
      </c>
      <c r="C842" s="122" t="str">
        <f aca="false">IF(LEN('con precio'!E841)&gt;=17,RIGHT('con precio'!E841,8),"")</f>
        <v/>
      </c>
      <c r="D842" s="0" t="str">
        <f aca="false">IF('con precio'!F841="","",'con precio'!F841)</f>
        <v>Fernando Márquez</v>
      </c>
      <c r="E842" s="0" t="str">
        <f aca="false">IF('con precio'!B841="","",'con precio'!B841)</f>
        <v>Fernando Márquez / Urbanización Plaza Mayor / Doble Vía la Guardia</v>
      </c>
      <c r="F842" s="1" t="s">
        <v>6772</v>
      </c>
      <c r="G842" s="0" t="n">
        <v>400</v>
      </c>
      <c r="H842" s="0" t="str">
        <f aca="false">IF('con precio'!D841="Flete","FLE",IF('con precio'!D841="Normal","NOR",IF('con precio'!D841="RRPP","RRP",IF('con precio'!D841="FB Ads","FBA",IF('con precio'!D841="Google Ads","GOA",IF('con precio'!D841="Combo","COM",IF('con precio'!D841="Market Place","MKP", "OTR")))))))</f>
        <v>GOA</v>
      </c>
      <c r="I842" s="0" t="str">
        <f aca="false">LEFT('con precio'!M841,10)</f>
        <v>-17.856930</v>
      </c>
      <c r="J842" s="122" t="str">
        <f aca="false">RIGHT('con precio'!M841,10)</f>
        <v>-63.252754</v>
      </c>
      <c r="K842" s="0" t="s">
        <v>7429</v>
      </c>
      <c r="L842" s="175" t="n">
        <f aca="false">'con precio'!A841+'con precio'!K841</f>
        <v>44238.5486111111</v>
      </c>
      <c r="N842" s="174"/>
      <c r="O842" s="167"/>
    </row>
    <row r="843" customFormat="false" ht="13.8" hidden="false" customHeight="false" outlineLevel="0" collapsed="false">
      <c r="A843" s="0" t="n">
        <f aca="false">+A842+1</f>
        <v>842</v>
      </c>
      <c r="B843" s="0" t="str">
        <f aca="false">IF(LEN('con precio'!E842)=8,'con precio'!E842,IF(LEN('con precio'!E842)&gt;=17,LEFT('con precio'!E842,8),""))</f>
        <v>77391042</v>
      </c>
      <c r="C843" s="122" t="str">
        <f aca="false">IF(LEN('con precio'!E842)&gt;=17,RIGHT('con precio'!E842,8),"")</f>
        <v/>
      </c>
      <c r="D843" s="0" t="str">
        <f aca="false">IF('con precio'!F842="","",'con precio'!F842)</f>
        <v>Lilian Jaimes</v>
      </c>
      <c r="E843" s="0" t="str">
        <f aca="false">IF('con precio'!B842="","",'con precio'!B842)</f>
        <v>Lilian Jaimes / Condominio Riviera del Remanso A</v>
      </c>
      <c r="F843" s="1" t="s">
        <v>6773</v>
      </c>
      <c r="G843" s="0" t="n">
        <v>350</v>
      </c>
      <c r="H843" s="0" t="str">
        <f aca="false">IF('con precio'!D842="Flete","FLE",IF('con precio'!D842="Normal","NOR",IF('con precio'!D842="RRPP","RRP",IF('con precio'!D842="FB Ads","FBA",IF('con precio'!D842="Google Ads","GOA",IF('con precio'!D842="Combo","COM",IF('con precio'!D842="Market Place","MKP", "OTR")))))))</f>
        <v>GOA</v>
      </c>
      <c r="I843" s="0" t="str">
        <f aca="false">LEFT('con precio'!M842,10)</f>
        <v>-17.707511</v>
      </c>
      <c r="J843" s="122" t="str">
        <f aca="false">RIGHT('con precio'!M842,10)</f>
        <v>-63.184786</v>
      </c>
      <c r="K843" s="0" t="s">
        <v>7429</v>
      </c>
      <c r="L843" s="175" t="n">
        <f aca="false">'con precio'!A842+'con precio'!K842</f>
        <v>44238.675</v>
      </c>
      <c r="N843" s="174"/>
      <c r="O843" s="167"/>
    </row>
    <row r="844" customFormat="false" ht="13.8" hidden="false" customHeight="false" outlineLevel="0" collapsed="false">
      <c r="A844" s="0" t="n">
        <f aca="false">+A843+1</f>
        <v>843</v>
      </c>
      <c r="B844" s="0" t="str">
        <f aca="false">IF(LEN('con precio'!E843)=8,'con precio'!E843,IF(LEN('con precio'!E843)&gt;=17,LEFT('con precio'!E843,8),""))</f>
        <v/>
      </c>
      <c r="C844" s="122" t="str">
        <f aca="false">IF(LEN('con precio'!E843)&gt;=17,RIGHT('con precio'!E843,8),"")</f>
        <v/>
      </c>
      <c r="D844" s="0" t="str">
        <f aca="false">IF('con precio'!F843="","",'con precio'!F843)</f>
        <v/>
      </c>
      <c r="E844" s="0" t="str">
        <f aca="false">IF('con precio'!B843="","",'con precio'!B843)</f>
        <v>Av. Beni y 4to Anillo</v>
      </c>
      <c r="F844" s="1" t="s">
        <v>6774</v>
      </c>
      <c r="G844" s="0" t="n">
        <v>300</v>
      </c>
      <c r="H844" s="0" t="str">
        <f aca="false">IF('con precio'!D843="Flete","FLE",IF('con precio'!D843="Normal","NOR",IF('con precio'!D843="RRPP","RRP",IF('con precio'!D843="FB Ads","FBA",IF('con precio'!D843="Google Ads","GOA",IF('con precio'!D843="Combo","COM",IF('con precio'!D843="Market Place","MKP", "OTR")))))))</f>
        <v>NOR</v>
      </c>
      <c r="I844" s="0" t="str">
        <f aca="false">LEFT('con precio'!M843,10)</f>
        <v>-17.751998</v>
      </c>
      <c r="J844" s="122" t="str">
        <f aca="false">RIGHT('con precio'!M843,10)</f>
        <v>-63.170120</v>
      </c>
      <c r="K844" s="0" t="s">
        <v>7429</v>
      </c>
      <c r="L844" s="175" t="n">
        <f aca="false">'con precio'!A843+'con precio'!K843</f>
        <v>44238.6270833333</v>
      </c>
      <c r="N844" s="174"/>
      <c r="O844" s="167"/>
    </row>
    <row r="845" customFormat="false" ht="13.8" hidden="false" customHeight="false" outlineLevel="0" collapsed="false">
      <c r="A845" s="0" t="n">
        <f aca="false">+A844+1</f>
        <v>844</v>
      </c>
      <c r="B845" s="0" t="str">
        <f aca="false">IF(LEN('con precio'!E844)=8,'con precio'!E844,IF(LEN('con precio'!E844)&gt;=17,LEFT('con precio'!E844,8),""))</f>
        <v>62031558</v>
      </c>
      <c r="C845" s="122" t="str">
        <f aca="false">IF(LEN('con precio'!E844)&gt;=17,RIGHT('con precio'!E844,8),"")</f>
        <v/>
      </c>
      <c r="D845" s="0" t="str">
        <f aca="false">IF('con precio'!F844="","",'con precio'!F844)</f>
        <v>NN</v>
      </c>
      <c r="E845" s="0" t="str">
        <f aca="false">IF('con precio'!B844="","",'con precio'!B844)</f>
        <v>NN / Av. Arroyito</v>
      </c>
      <c r="F845" s="1" t="s">
        <v>6775</v>
      </c>
      <c r="G845" s="0" t="n">
        <v>400</v>
      </c>
      <c r="H845" s="0" t="str">
        <f aca="false">IF('con precio'!D844="Flete","FLE",IF('con precio'!D844="Normal","NOR",IF('con precio'!D844="RRPP","RRP",IF('con precio'!D844="FB Ads","FBA",IF('con precio'!D844="Google Ads","GOA",IF('con precio'!D844="Combo","COM",IF('con precio'!D844="Market Place","MKP", "OTR")))))))</f>
        <v>GOA</v>
      </c>
      <c r="I845" s="0" t="str">
        <f aca="false">LEFT('con precio'!M844,10)</f>
        <v>-17.828323</v>
      </c>
      <c r="J845" s="122" t="str">
        <f aca="false">RIGHT('con precio'!M844,10)</f>
        <v>-63.080257</v>
      </c>
      <c r="K845" s="0" t="s">
        <v>7429</v>
      </c>
      <c r="L845" s="175" t="n">
        <f aca="false">'con precio'!A844+'con precio'!K844</f>
        <v>44239.4430555556</v>
      </c>
      <c r="N845" s="174"/>
      <c r="O845" s="167"/>
    </row>
    <row r="846" customFormat="false" ht="13.8" hidden="false" customHeight="false" outlineLevel="0" collapsed="false">
      <c r="A846" s="0" t="n">
        <f aca="false">+A845+1</f>
        <v>845</v>
      </c>
      <c r="B846" s="0" t="str">
        <f aca="false">IF(LEN('con precio'!E845)=8,'con precio'!E845,IF(LEN('con precio'!E845)&gt;=17,LEFT('con precio'!E845,8),""))</f>
        <v>62066094</v>
      </c>
      <c r="C846" s="122" t="str">
        <f aca="false">IF(LEN('con precio'!E845)&gt;=17,RIGHT('con precio'!E845,8),"")</f>
        <v/>
      </c>
      <c r="D846" s="0" t="str">
        <f aca="false">IF('con precio'!F845="","",'con precio'!F845)</f>
        <v>NN</v>
      </c>
      <c r="E846" s="0" t="str">
        <f aca="false">IF('con precio'!B845="","",'con precio'!B845)</f>
        <v>NN / Clara Chuchío / Atendido con Hyno</v>
      </c>
      <c r="F846" s="1" t="s">
        <v>6776</v>
      </c>
      <c r="G846" s="0" t="n">
        <v>440</v>
      </c>
      <c r="H846" s="0" t="str">
        <f aca="false">IF('con precio'!D845="Flete","FLE",IF('con precio'!D845="Normal","NOR",IF('con precio'!D845="RRPP","RRP",IF('con precio'!D845="FB Ads","FBA",IF('con precio'!D845="Google Ads","GOA",IF('con precio'!D845="Combo","COM",IF('con precio'!D845="Market Place","MKP", "OTR")))))))</f>
        <v>GOA</v>
      </c>
      <c r="I846" s="0" t="str">
        <f aca="false">LEFT('con precio'!M845,10)</f>
        <v>-17.617597</v>
      </c>
      <c r="J846" s="122" t="str">
        <f aca="false">RIGHT('con precio'!M845,10)</f>
        <v>-63.105665</v>
      </c>
      <c r="K846" s="0" t="s">
        <v>7429</v>
      </c>
      <c r="L846" s="175" t="n">
        <f aca="false">'con precio'!A845+'con precio'!K845</f>
        <v>44239.5972222222</v>
      </c>
      <c r="N846" s="174"/>
      <c r="O846" s="167"/>
    </row>
    <row r="847" customFormat="false" ht="13.8" hidden="false" customHeight="false" outlineLevel="0" collapsed="false">
      <c r="A847" s="0" t="n">
        <f aca="false">+A846+1</f>
        <v>846</v>
      </c>
      <c r="B847" s="0" t="str">
        <f aca="false">IF(LEN('con precio'!E846)=8,'con precio'!E846,IF(LEN('con precio'!E846)&gt;=17,LEFT('con precio'!E846,8),""))</f>
        <v/>
      </c>
      <c r="C847" s="122" t="str">
        <f aca="false">IF(LEN('con precio'!E846)&gt;=17,RIGHT('con precio'!E846,8),"")</f>
        <v/>
      </c>
      <c r="D847" s="0" t="str">
        <f aca="false">IF('con precio'!F846="","",'con precio'!F846)</f>
        <v/>
      </c>
      <c r="E847" s="0" t="str">
        <f aca="false">IF('con precio'!B846="","",'con precio'!B846)</f>
        <v>La Barranca / Estadio Real Santa Cruz</v>
      </c>
      <c r="F847" s="1" t="s">
        <v>6777</v>
      </c>
      <c r="G847" s="0" t="n">
        <v>400</v>
      </c>
      <c r="H847" s="0" t="str">
        <f aca="false">IF('con precio'!D846="Flete","FLE",IF('con precio'!D846="Normal","NOR",IF('con precio'!D846="RRPP","RRP",IF('con precio'!D846="FB Ads","FBA",IF('con precio'!D846="Google Ads","GOA",IF('con precio'!D846="Combo","COM",IF('con precio'!D846="Market Place","MKP", "OTR")))))))</f>
        <v>NOR</v>
      </c>
      <c r="I847" s="0" t="str">
        <f aca="false">LEFT('con precio'!M846,10)</f>
        <v>-17.806412</v>
      </c>
      <c r="J847" s="122" t="str">
        <f aca="false">RIGHT('con precio'!M846,10)</f>
        <v>-63.169150</v>
      </c>
      <c r="K847" s="0" t="s">
        <v>7429</v>
      </c>
      <c r="L847" s="175" t="n">
        <f aca="false">'con precio'!A846+'con precio'!K846</f>
        <v>44239.3736111111</v>
      </c>
      <c r="N847" s="174"/>
      <c r="O847" s="167"/>
    </row>
    <row r="848" customFormat="false" ht="13.8" hidden="false" customHeight="false" outlineLevel="0" collapsed="false">
      <c r="A848" s="0" t="n">
        <f aca="false">+A847+1</f>
        <v>847</v>
      </c>
      <c r="B848" s="0" t="str">
        <f aca="false">IF(LEN('con precio'!E847)=8,'con precio'!E847,IF(LEN('con precio'!E847)&gt;=17,LEFT('con precio'!E847,8),""))</f>
        <v/>
      </c>
      <c r="C848" s="122" t="str">
        <f aca="false">IF(LEN('con precio'!E847)&gt;=17,RIGHT('con precio'!E847,8),"")</f>
        <v/>
      </c>
      <c r="D848" s="0" t="str">
        <f aca="false">IF('con precio'!F847="","",'con precio'!F847)</f>
        <v/>
      </c>
      <c r="E848" s="0" t="str">
        <f aca="false">IF('con precio'!B847="","",'con precio'!B847)</f>
        <v>Radial 10</v>
      </c>
      <c r="F848" s="1" t="s">
        <v>6778</v>
      </c>
      <c r="G848" s="0" t="n">
        <v>400</v>
      </c>
      <c r="H848" s="0" t="str">
        <f aca="false">IF('con precio'!D847="Flete","FLE",IF('con precio'!D847="Normal","NOR",IF('con precio'!D847="RRPP","RRP",IF('con precio'!D847="FB Ads","FBA",IF('con precio'!D847="Google Ads","GOA",IF('con precio'!D847="Combo","COM",IF('con precio'!D847="Market Place","MKP", "OTR")))))))</f>
        <v>NOR</v>
      </c>
      <c r="I848" s="0" t="str">
        <f aca="false">LEFT('con precio'!M847,10)</f>
        <v>-17.811290</v>
      </c>
      <c r="J848" s="122" t="str">
        <f aca="false">RIGHT('con precio'!M847,10)</f>
        <v>-63.132378</v>
      </c>
      <c r="K848" s="0" t="s">
        <v>7429</v>
      </c>
      <c r="L848" s="175" t="n">
        <f aca="false">'con precio'!A847+'con precio'!K847</f>
        <v>44239.4125</v>
      </c>
      <c r="N848" s="174"/>
      <c r="O848" s="167"/>
    </row>
    <row r="849" customFormat="false" ht="13.8" hidden="false" customHeight="false" outlineLevel="0" collapsed="false">
      <c r="A849" s="0" t="n">
        <f aca="false">+A848+1</f>
        <v>848</v>
      </c>
      <c r="B849" s="0" t="str">
        <f aca="false">IF(LEN('con precio'!E848)=8,'con precio'!E848,IF(LEN('con precio'!E848)&gt;=17,LEFT('con precio'!E848,8),""))</f>
        <v/>
      </c>
      <c r="C849" s="122" t="str">
        <f aca="false">IF(LEN('con precio'!E848)&gt;=17,RIGHT('con precio'!E848,8),"")</f>
        <v/>
      </c>
      <c r="D849" s="0" t="str">
        <f aca="false">IF('con precio'!F848="","",'con precio'!F848)</f>
        <v/>
      </c>
      <c r="E849" s="0" t="str">
        <f aca="false">IF('con precio'!B848="","",'con precio'!B848)</f>
        <v>Avenida Santos Dumont</v>
      </c>
      <c r="F849" s="1" t="s">
        <v>6779</v>
      </c>
      <c r="G849" s="0" t="n">
        <v>440</v>
      </c>
      <c r="H849" s="0" t="str">
        <f aca="false">IF('con precio'!D848="Flete","FLE",IF('con precio'!D848="Normal","NOR",IF('con precio'!D848="RRPP","RRP",IF('con precio'!D848="FB Ads","FBA",IF('con precio'!D848="Google Ads","GOA",IF('con precio'!D848="Combo","COM",IF('con precio'!D848="Market Place","MKP", "OTR")))))))</f>
        <v>NOR</v>
      </c>
      <c r="I849" s="0" t="str">
        <f aca="false">LEFT('con precio'!M848,10)</f>
        <v>-17.864985</v>
      </c>
      <c r="J849" s="122" t="str">
        <f aca="false">RIGHT('con precio'!M848,10)</f>
        <v>-63.189567</v>
      </c>
      <c r="K849" s="0" t="s">
        <v>7429</v>
      </c>
      <c r="L849" s="175" t="n">
        <f aca="false">'con precio'!A848+'con precio'!K848</f>
        <v>44239.6409722222</v>
      </c>
      <c r="N849" s="174"/>
      <c r="O849" s="167"/>
    </row>
    <row r="850" customFormat="false" ht="13.8" hidden="false" customHeight="false" outlineLevel="0" collapsed="false">
      <c r="A850" s="0" t="n">
        <f aca="false">+A849+1</f>
        <v>849</v>
      </c>
      <c r="B850" s="0" t="str">
        <f aca="false">IF(LEN('con precio'!E849)=8,'con precio'!E849,IF(LEN('con precio'!E849)&gt;=17,LEFT('con precio'!E849,8),""))</f>
        <v/>
      </c>
      <c r="C850" s="122" t="str">
        <f aca="false">IF(LEN('con precio'!E849)&gt;=17,RIGHT('con precio'!E849,8),"")</f>
        <v/>
      </c>
      <c r="D850" s="0" t="str">
        <f aca="false">IF('con precio'!F849="","",'con precio'!F849)</f>
        <v/>
      </c>
      <c r="E850" s="0" t="str">
        <f aca="false">IF('con precio'!B849="","",'con precio'!B849)</f>
        <v>Carretera a Paurito / Rosa de Rodaly</v>
      </c>
      <c r="F850" s="1" t="s">
        <v>6780</v>
      </c>
      <c r="G850" s="0" t="n">
        <v>400</v>
      </c>
      <c r="H850" s="0" t="str">
        <f aca="false">IF('con precio'!D849="Flete","FLE",IF('con precio'!D849="Normal","NOR",IF('con precio'!D849="RRPP","RRP",IF('con precio'!D849="FB Ads","FBA",IF('con precio'!D849="Google Ads","GOA",IF('con precio'!D849="Combo","COM",IF('con precio'!D849="Market Place","MKP", "OTR")))))))</f>
        <v>NOR</v>
      </c>
      <c r="I850" s="0" t="str">
        <f aca="false">LEFT('con precio'!M849,10)</f>
        <v>-17.858483</v>
      </c>
      <c r="J850" s="122" t="str">
        <f aca="false">RIGHT('con precio'!M849,10)</f>
        <v>-63.095005</v>
      </c>
      <c r="K850" s="0" t="s">
        <v>7429</v>
      </c>
      <c r="L850" s="175" t="n">
        <f aca="false">'con precio'!A849+'con precio'!K849</f>
        <v>44239.71875</v>
      </c>
      <c r="N850" s="174"/>
      <c r="O850" s="167"/>
    </row>
    <row r="851" customFormat="false" ht="13.8" hidden="false" customHeight="false" outlineLevel="0" collapsed="false">
      <c r="A851" s="0" t="n">
        <f aca="false">+A850+1</f>
        <v>850</v>
      </c>
      <c r="B851" s="0" t="str">
        <f aca="false">IF(LEN('con precio'!E850)=8,'con precio'!E850,IF(LEN('con precio'!E850)&gt;=17,LEFT('con precio'!E850,8),""))</f>
        <v/>
      </c>
      <c r="C851" s="122" t="str">
        <f aca="false">IF(LEN('con precio'!E850)&gt;=17,RIGHT('con precio'!E850,8),"")</f>
        <v/>
      </c>
      <c r="D851" s="0" t="str">
        <f aca="false">IF('con precio'!F850="","",'con precio'!F850)</f>
        <v/>
      </c>
      <c r="E851" s="0" t="str">
        <f aca="false">IF('con precio'!B850="","",'con precio'!B850)</f>
        <v>Barrio Magisterio / Virgen de Luján</v>
      </c>
      <c r="F851" s="1" t="s">
        <v>6781</v>
      </c>
      <c r="G851" s="0" t="n">
        <v>300</v>
      </c>
      <c r="H851" s="0" t="str">
        <f aca="false">IF('con precio'!D850="Flete","FLE",IF('con precio'!D850="Normal","NOR",IF('con precio'!D850="RRPP","RRP",IF('con precio'!D850="FB Ads","FBA",IF('con precio'!D850="Google Ads","GOA",IF('con precio'!D850="Combo","COM",IF('con precio'!D850="Market Place","MKP", "OTR")))))))</f>
        <v>NOR</v>
      </c>
      <c r="I851" s="0" t="str">
        <f aca="false">LEFT('con precio'!M850,10)</f>
        <v>-17.732091</v>
      </c>
      <c r="J851" s="122" t="str">
        <f aca="false">RIGHT('con precio'!M850,10)</f>
        <v>-63.110774</v>
      </c>
      <c r="K851" s="0" t="s">
        <v>7429</v>
      </c>
      <c r="L851" s="175" t="n">
        <f aca="false">'con precio'!A850+'con precio'!K850</f>
        <v>44239.8111111111</v>
      </c>
      <c r="N851" s="174"/>
      <c r="O851" s="167"/>
    </row>
    <row r="852" customFormat="false" ht="13.8" hidden="false" customHeight="false" outlineLevel="0" collapsed="false">
      <c r="A852" s="0" t="n">
        <f aca="false">+A851+1</f>
        <v>851</v>
      </c>
      <c r="B852" s="0" t="str">
        <f aca="false">IF(LEN('con precio'!E851)=8,'con precio'!E851,IF(LEN('con precio'!E851)&gt;=17,LEFT('con precio'!E851,8),""))</f>
        <v/>
      </c>
      <c r="C852" s="122" t="str">
        <f aca="false">IF(LEN('con precio'!E851)&gt;=17,RIGHT('con precio'!E851,8),"")</f>
        <v/>
      </c>
      <c r="D852" s="0" t="str">
        <f aca="false">IF('con precio'!F851="","",'con precio'!F851)</f>
        <v/>
      </c>
      <c r="E852" s="0" t="str">
        <f aca="false">IF('con precio'!B851="","",'con precio'!B851)</f>
        <v>Av. Cumavi y 9no Anillo</v>
      </c>
      <c r="F852" s="1" t="s">
        <v>6522</v>
      </c>
      <c r="G852" s="0" t="n">
        <v>300</v>
      </c>
      <c r="H852" s="0" t="str">
        <f aca="false">IF('con precio'!D851="Flete","FLE",IF('con precio'!D851="Normal","NOR",IF('con precio'!D851="RRPP","RRP",IF('con precio'!D851="FB Ads","FBA",IF('con precio'!D851="Google Ads","GOA",IF('con precio'!D851="Combo","COM",IF('con precio'!D851="Market Place","MKP", "OTR")))))))</f>
        <v>FLE</v>
      </c>
      <c r="I852" s="0" t="str">
        <f aca="false">LEFT('con precio'!M851,10)</f>
        <v>-17.792268</v>
      </c>
      <c r="J852" s="122" t="str">
        <f aca="false">RIGHT('con precio'!M851,10)</f>
        <v>-63.100507</v>
      </c>
      <c r="K852" s="0" t="s">
        <v>7429</v>
      </c>
      <c r="L852" s="175" t="n">
        <f aca="false">'con precio'!A851+'con precio'!K851</f>
        <v>44240.3736111111</v>
      </c>
      <c r="N852" s="174"/>
      <c r="O852" s="167"/>
    </row>
    <row r="853" customFormat="false" ht="13.8" hidden="false" customHeight="false" outlineLevel="0" collapsed="false">
      <c r="A853" s="0" t="n">
        <f aca="false">+A852+1</f>
        <v>852</v>
      </c>
      <c r="B853" s="0" t="str">
        <f aca="false">IF(LEN('con precio'!E852)=8,'con precio'!E852,IF(LEN('con precio'!E852)&gt;=17,LEFT('con precio'!E852,8),""))</f>
        <v/>
      </c>
      <c r="C853" s="122" t="str">
        <f aca="false">IF(LEN('con precio'!E852)&gt;=17,RIGHT('con precio'!E852,8),"")</f>
        <v/>
      </c>
      <c r="D853" s="0" t="str">
        <f aca="false">IF('con precio'!F852="","",'con precio'!F852)</f>
        <v/>
      </c>
      <c r="E853" s="0" t="str">
        <f aca="false">IF('con precio'!B852="","",'con precio'!B852)</f>
        <v>Trapiche</v>
      </c>
      <c r="F853" s="1" t="s">
        <v>6782</v>
      </c>
      <c r="G853" s="0" t="n">
        <v>300</v>
      </c>
      <c r="H853" s="0" t="str">
        <f aca="false">IF('con precio'!D852="Flete","FLE",IF('con precio'!D852="Normal","NOR",IF('con precio'!D852="RRPP","RRP",IF('con precio'!D852="FB Ads","FBA",IF('con precio'!D852="Google Ads","GOA",IF('con precio'!D852="Combo","COM",IF('con precio'!D852="Market Place","MKP", "OTR")))))))</f>
        <v>FLE</v>
      </c>
      <c r="I853" s="0" t="str">
        <f aca="false">LEFT('con precio'!M852,10)</f>
        <v>-17.745121</v>
      </c>
      <c r="J853" s="122" t="str">
        <f aca="false">RIGHT('con precio'!M852,10)</f>
        <v>-63.070369</v>
      </c>
      <c r="K853" s="0" t="s">
        <v>7429</v>
      </c>
      <c r="L853" s="175" t="n">
        <f aca="false">'con precio'!A852+'con precio'!K852</f>
        <v>44240.5888888889</v>
      </c>
      <c r="N853" s="174"/>
      <c r="O853" s="167"/>
    </row>
    <row r="854" customFormat="false" ht="13.8" hidden="false" customHeight="false" outlineLevel="0" collapsed="false">
      <c r="A854" s="0" t="n">
        <f aca="false">+A853+1</f>
        <v>853</v>
      </c>
      <c r="B854" s="0" t="str">
        <f aca="false">IF(LEN('con precio'!E853)=8,'con precio'!E853,IF(LEN('con precio'!E853)&gt;=17,LEFT('con precio'!E853,8),""))</f>
        <v>60805995</v>
      </c>
      <c r="C854" s="122" t="str">
        <f aca="false">IF(LEN('con precio'!E853)&gt;=17,RIGHT('con precio'!E853,8),"")</f>
        <v/>
      </c>
      <c r="D854" s="0" t="str">
        <f aca="false">IF('con precio'!F853="","",'con precio'!F853)</f>
        <v>Angy Pérez</v>
      </c>
      <c r="E854" s="0" t="str">
        <f aca="false">IF('con precio'!B853="","",'con precio'!B853)</f>
        <v>Angy Pérez / Barrio España La Pampa</v>
      </c>
      <c r="F854" s="1" t="s">
        <v>6783</v>
      </c>
      <c r="G854" s="0" t="n">
        <v>300</v>
      </c>
      <c r="H854" s="0" t="str">
        <f aca="false">IF('con precio'!D853="Flete","FLE",IF('con precio'!D853="Normal","NOR",IF('con precio'!D853="RRPP","RRP",IF('con precio'!D853="FB Ads","FBA",IF('con precio'!D853="Google Ads","GOA",IF('con precio'!D853="Combo","COM",IF('con precio'!D853="Market Place","MKP", "OTR")))))))</f>
        <v>GOA</v>
      </c>
      <c r="I854" s="0" t="str">
        <f aca="false">LEFT('con precio'!M853,10)</f>
        <v>-17.776005</v>
      </c>
      <c r="J854" s="122" t="str">
        <f aca="false">RIGHT('con precio'!M853,10)</f>
        <v>-63.115135</v>
      </c>
      <c r="K854" s="0" t="s">
        <v>7429</v>
      </c>
      <c r="L854" s="175" t="n">
        <f aca="false">'con precio'!A853+'con precio'!K853</f>
        <v>44240.7951388889</v>
      </c>
      <c r="N854" s="174"/>
      <c r="O854" s="167"/>
    </row>
    <row r="855" customFormat="false" ht="13.8" hidden="false" customHeight="false" outlineLevel="0" collapsed="false">
      <c r="A855" s="0" t="n">
        <f aca="false">+A854+1</f>
        <v>854</v>
      </c>
      <c r="B855" s="0" t="str">
        <f aca="false">IF(LEN('con precio'!E854)=8,'con precio'!E854,IF(LEN('con precio'!E854)&gt;=17,LEFT('con precio'!E854,8),""))</f>
        <v>75049515</v>
      </c>
      <c r="C855" s="122" t="str">
        <f aca="false">IF(LEN('con precio'!E854)&gt;=17,RIGHT('con precio'!E854,8),"")</f>
        <v/>
      </c>
      <c r="D855" s="0" t="str">
        <f aca="false">IF('con precio'!F854="","",'con precio'!F854)</f>
        <v>Roberto Coronado. Residencial Abasto Sur</v>
      </c>
      <c r="E855" s="0" t="str">
        <f aca="false">IF('con precio'!B854="","",'con precio'!B854)</f>
        <v>Residencial Abasto Sur. Roberto Coronado</v>
      </c>
      <c r="F855" s="1" t="n">
        <v>202003001</v>
      </c>
      <c r="G855" s="0" t="n">
        <v>450</v>
      </c>
      <c r="H855" s="0" t="str">
        <f aca="false">IF('con precio'!D854="Flete","FLE",IF('con precio'!D854="Normal","NOR",IF('con precio'!D854="RRPP","RRP",IF('con precio'!D854="FB Ads","FBA",IF('con precio'!D854="Google Ads","GOA",IF('con precio'!D854="Combo","COM",IF('con precio'!D854="Market Place","MKP", "OTR")))))))</f>
        <v>OTR</v>
      </c>
      <c r="I855" s="0" t="str">
        <f aca="false">LEFT('con precio'!M854,10)</f>
        <v>-17.850340</v>
      </c>
      <c r="J855" s="122" t="str">
        <f aca="false">RIGHT('con precio'!M854,10)</f>
        <v>-63.227726</v>
      </c>
      <c r="K855" s="0" t="s">
        <v>7429</v>
      </c>
      <c r="L855" s="175" t="n">
        <f aca="false">'con precio'!A854+'con precio'!K854</f>
        <v>44240.6847222222</v>
      </c>
      <c r="N855" s="174"/>
      <c r="O855" s="167"/>
    </row>
    <row r="856" customFormat="false" ht="13.8" hidden="false" customHeight="false" outlineLevel="0" collapsed="false">
      <c r="A856" s="0" t="n">
        <f aca="false">+A855+1</f>
        <v>855</v>
      </c>
      <c r="B856" s="0" t="str">
        <f aca="false">IF(LEN('con precio'!E855)=8,'con precio'!E855,IF(LEN('con precio'!E855)&gt;=17,LEFT('con precio'!E855,8),""))</f>
        <v/>
      </c>
      <c r="C856" s="122" t="str">
        <f aca="false">IF(LEN('con precio'!E855)&gt;=17,RIGHT('con precio'!E855,8),"")</f>
        <v/>
      </c>
      <c r="D856" s="0" t="str">
        <f aca="false">IF('con precio'!F855="","",'con precio'!F855)</f>
        <v/>
      </c>
      <c r="E856" s="0" t="str">
        <f aca="false">IF('con precio'!B855="","",'con precio'!B855)</f>
        <v>El Bajío. Nueva Ramada</v>
      </c>
      <c r="F856" s="1" t="s">
        <v>6457</v>
      </c>
      <c r="G856" s="0" t="n">
        <v>400</v>
      </c>
      <c r="H856" s="0" t="str">
        <f aca="false">IF('con precio'!D855="Flete","FLE",IF('con precio'!D855="Normal","NOR",IF('con precio'!D855="RRPP","RRP",IF('con precio'!D855="FB Ads","FBA",IF('con precio'!D855="Google Ads","GOA",IF('con precio'!D855="Combo","COM",IF('con precio'!D855="Market Place","MKP", "OTR")))))))</f>
        <v>NOR</v>
      </c>
      <c r="I856" s="0" t="str">
        <f aca="false">LEFT('con precio'!M855,10)</f>
        <v>-17.837950</v>
      </c>
      <c r="J856" s="122" t="str">
        <f aca="false">RIGHT('con precio'!M855,10)</f>
        <v>-63.212813</v>
      </c>
      <c r="K856" s="0" t="s">
        <v>7429</v>
      </c>
      <c r="L856" s="175" t="n">
        <f aca="false">'con precio'!A855+'con precio'!K855</f>
        <v>44242.5486111111</v>
      </c>
      <c r="N856" s="174"/>
      <c r="O856" s="167"/>
    </row>
    <row r="857" customFormat="false" ht="13.8" hidden="false" customHeight="false" outlineLevel="0" collapsed="false">
      <c r="A857" s="0" t="n">
        <f aca="false">+A856+1</f>
        <v>856</v>
      </c>
      <c r="B857" s="0" t="str">
        <f aca="false">IF(LEN('con precio'!E856)=8,'con precio'!E856,IF(LEN('con precio'!E856)&gt;=17,LEFT('con precio'!E856,8),""))</f>
        <v>75363634</v>
      </c>
      <c r="C857" s="122" t="str">
        <f aca="false">IF(LEN('con precio'!E856)&gt;=17,RIGHT('con precio'!E856,8),"")</f>
        <v/>
      </c>
      <c r="D857" s="0" t="str">
        <f aca="false">IF('con precio'!F856="","",'con precio'!F856)</f>
        <v>NN</v>
      </c>
      <c r="E857" s="0" t="str">
        <f aca="false">IF('con precio'!B856="","",'con precio'!B856)</f>
        <v>NN / Av Moscú / Barrio Tierras Nuevas</v>
      </c>
      <c r="F857" s="1" t="s">
        <v>6784</v>
      </c>
      <c r="G857" s="0" t="n">
        <v>400</v>
      </c>
      <c r="H857" s="0" t="str">
        <f aca="false">IF('con precio'!D856="Flete","FLE",IF('con precio'!D856="Normal","NOR",IF('con precio'!D856="RRPP","RRP",IF('con precio'!D856="FB Ads","FBA",IF('con precio'!D856="Google Ads","GOA",IF('con precio'!D856="Combo","COM",IF('con precio'!D856="Market Place","MKP", "OTR")))))))</f>
        <v>GOA</v>
      </c>
      <c r="I857" s="0" t="str">
        <f aca="false">LEFT('con precio'!M856,10)</f>
        <v>-17.849752</v>
      </c>
      <c r="J857" s="122" t="str">
        <f aca="false">RIGHT('con precio'!M856,10)</f>
        <v>-63.214088</v>
      </c>
      <c r="K857" s="0" t="s">
        <v>7429</v>
      </c>
      <c r="L857" s="175" t="n">
        <f aca="false">'con precio'!A856+'con precio'!K856</f>
        <v>44244.7083333333</v>
      </c>
      <c r="N857" s="174"/>
      <c r="O857" s="167"/>
    </row>
    <row r="858" customFormat="false" ht="13.8" hidden="false" customHeight="false" outlineLevel="0" collapsed="false">
      <c r="A858" s="0" t="n">
        <f aca="false">+A857+1</f>
        <v>857</v>
      </c>
      <c r="B858" s="0" t="str">
        <f aca="false">IF(LEN('con precio'!E857)=8,'con precio'!E857,IF(LEN('con precio'!E857)&gt;=17,LEFT('con precio'!E857,8),""))</f>
        <v>65405424</v>
      </c>
      <c r="C858" s="122" t="str">
        <f aca="false">IF(LEN('con precio'!E857)&gt;=17,RIGHT('con precio'!E857,8),"")</f>
        <v/>
      </c>
      <c r="D858" s="0" t="str">
        <f aca="false">IF('con precio'!F857="","",'con precio'!F857)</f>
        <v>Elmer Arandia</v>
      </c>
      <c r="E858" s="0" t="str">
        <f aca="false">IF('con precio'!B857="","",'con precio'!B857)</f>
        <v>Elmer Arandia / Barrio San Jorge / Camino a Montecristo</v>
      </c>
      <c r="F858" s="1" t="s">
        <v>6785</v>
      </c>
      <c r="G858" s="0" t="n">
        <v>350</v>
      </c>
      <c r="H858" s="0" t="str">
        <f aca="false">IF('con precio'!D857="Flete","FLE",IF('con precio'!D857="Normal","NOR",IF('con precio'!D857="RRPP","RRP",IF('con precio'!D857="FB Ads","FBA",IF('con precio'!D857="Google Ads","GOA",IF('con precio'!D857="Combo","COM",IF('con precio'!D857="Market Place","MKP", "OTR")))))))</f>
        <v>GOA</v>
      </c>
      <c r="I858" s="0" t="str">
        <f aca="false">LEFT('con precio'!M857,10)</f>
        <v>-17.751232</v>
      </c>
      <c r="J858" s="122" t="str">
        <f aca="false">RIGHT('con precio'!M857,10)</f>
        <v>-63.093170</v>
      </c>
      <c r="K858" s="0" t="s">
        <v>7429</v>
      </c>
      <c r="L858" s="175" t="n">
        <f aca="false">'con precio'!A857+'con precio'!K857</f>
        <v>44244.7256944444</v>
      </c>
      <c r="N858" s="174"/>
      <c r="O858" s="167"/>
    </row>
    <row r="859" customFormat="false" ht="13.8" hidden="false" customHeight="false" outlineLevel="0" collapsed="false">
      <c r="A859" s="0" t="n">
        <f aca="false">+A858+1</f>
        <v>858</v>
      </c>
      <c r="B859" s="0" t="str">
        <f aca="false">IF(LEN('con precio'!E858)=8,'con precio'!E858,IF(LEN('con precio'!E858)&gt;=17,LEFT('con precio'!E858,8),""))</f>
        <v/>
      </c>
      <c r="C859" s="122" t="str">
        <f aca="false">IF(LEN('con precio'!E858)&gt;=17,RIGHT('con precio'!E858,8),"")</f>
        <v/>
      </c>
      <c r="D859" s="0" t="str">
        <f aca="false">IF('con precio'!F858="","",'con precio'!F858)</f>
        <v/>
      </c>
      <c r="E859" s="0" t="str">
        <f aca="false">IF('con precio'!B858="","",'con precio'!B858)</f>
        <v>Urbanización Cotoca</v>
      </c>
      <c r="F859" s="1" t="s">
        <v>6786</v>
      </c>
      <c r="G859" s="0" t="n">
        <v>300</v>
      </c>
      <c r="H859" s="0" t="str">
        <f aca="false">IF('con precio'!D858="Flete","FLE",IF('con precio'!D858="Normal","NOR",IF('con precio'!D858="RRPP","RRP",IF('con precio'!D858="FB Ads","FBA",IF('con precio'!D858="Google Ads","GOA",IF('con precio'!D858="Combo","COM",IF('con precio'!D858="Market Place","MKP", "OTR")))))))</f>
        <v>NOR</v>
      </c>
      <c r="I859" s="0" t="str">
        <f aca="false">LEFT('con precio'!M858,10)</f>
        <v>-17.849168</v>
      </c>
      <c r="J859" s="122" t="str">
        <f aca="false">RIGHT('con precio'!M858,10)</f>
        <v>-63.251404</v>
      </c>
      <c r="K859" s="0" t="s">
        <v>7429</v>
      </c>
      <c r="L859" s="175" t="n">
        <f aca="false">'con precio'!A858+'con precio'!K858</f>
        <v>44244.625</v>
      </c>
      <c r="N859" s="174"/>
      <c r="O859" s="167"/>
    </row>
    <row r="860" customFormat="false" ht="13.8" hidden="false" customHeight="false" outlineLevel="0" collapsed="false">
      <c r="A860" s="0" t="n">
        <f aca="false">+A859+1</f>
        <v>859</v>
      </c>
      <c r="B860" s="0" t="str">
        <f aca="false">IF(LEN('con precio'!E859)=8,'con precio'!E859,IF(LEN('con precio'!E859)&gt;=17,LEFT('con precio'!E859,8),""))</f>
        <v/>
      </c>
      <c r="C860" s="122" t="str">
        <f aca="false">IF(LEN('con precio'!E859)&gt;=17,RIGHT('con precio'!E859,8),"")</f>
        <v/>
      </c>
      <c r="D860" s="0" t="str">
        <f aca="false">IF('con precio'!F859="","",'con precio'!F859)</f>
        <v>Clínica Medicmel</v>
      </c>
      <c r="E860" s="0" t="str">
        <f aca="false">IF('con precio'!B859="","",'con precio'!B859)</f>
        <v>Clínica Medicmel</v>
      </c>
      <c r="F860" s="1" t="s">
        <v>6107</v>
      </c>
      <c r="G860" s="0" t="n">
        <v>350</v>
      </c>
      <c r="H860" s="0" t="str">
        <f aca="false">IF('con precio'!D859="Flete","FLE",IF('con precio'!D859="Normal","NOR",IF('con precio'!D859="RRPP","RRP",IF('con precio'!D859="FB Ads","FBA",IF('con precio'!D859="Google Ads","GOA",IF('con precio'!D859="Combo","COM",IF('con precio'!D859="Market Place","MKP", "OTR")))))))</f>
        <v>NOR</v>
      </c>
      <c r="I860" s="0" t="str">
        <f aca="false">LEFT('con precio'!M859,10)</f>
        <v>-17.849168</v>
      </c>
      <c r="J860" s="122" t="str">
        <f aca="false">RIGHT('con precio'!M859,10)</f>
        <v>-63.251404</v>
      </c>
      <c r="K860" s="0" t="s">
        <v>7429</v>
      </c>
      <c r="L860" s="175" t="n">
        <f aca="false">'con precio'!A859+'con precio'!K859</f>
        <v>44244.6666666667</v>
      </c>
      <c r="N860" s="174"/>
      <c r="O860" s="167"/>
    </row>
    <row r="861" customFormat="false" ht="13.8" hidden="false" customHeight="false" outlineLevel="0" collapsed="false">
      <c r="A861" s="0" t="n">
        <f aca="false">+A860+1</f>
        <v>860</v>
      </c>
      <c r="B861" s="0" t="str">
        <f aca="false">IF(LEN('con precio'!E860)=8,'con precio'!E860,IF(LEN('con precio'!E860)&gt;=17,LEFT('con precio'!E860,8),""))</f>
        <v/>
      </c>
      <c r="C861" s="122" t="str">
        <f aca="false">IF(LEN('con precio'!E860)&gt;=17,RIGHT('con precio'!E860,8),"")</f>
        <v/>
      </c>
      <c r="D861" s="0" t="str">
        <f aca="false">IF('con precio'!F860="","",'con precio'!F860)</f>
        <v/>
      </c>
      <c r="E861" s="0" t="str">
        <f aca="false">IF('con precio'!B860="","",'con precio'!B860)</f>
        <v>Satélite Norte</v>
      </c>
      <c r="F861" s="1" t="s">
        <v>6787</v>
      </c>
      <c r="G861" s="0" t="n">
        <v>350</v>
      </c>
      <c r="H861" s="0" t="str">
        <f aca="false">IF('con precio'!D860="Flete","FLE",IF('con precio'!D860="Normal","NOR",IF('con precio'!D860="RRPP","RRP",IF('con precio'!D860="FB Ads","FBA",IF('con precio'!D860="Google Ads","GOA",IF('con precio'!D860="Combo","COM",IF('con precio'!D860="Market Place","MKP", "OTR")))))))</f>
        <v>FLE</v>
      </c>
      <c r="I861" s="0" t="str">
        <f aca="false">LEFT('con precio'!M860,10)</f>
        <v>-17.603100</v>
      </c>
      <c r="J861" s="122" t="str">
        <f aca="false">RIGHT('con precio'!M860,10)</f>
        <v>-63.140623</v>
      </c>
      <c r="K861" s="0" t="s">
        <v>7429</v>
      </c>
      <c r="L861" s="175" t="n">
        <f aca="false">'con precio'!A860+'con precio'!K860</f>
        <v>44245.7104166667</v>
      </c>
      <c r="N861" s="174"/>
      <c r="O861" s="167"/>
    </row>
    <row r="862" customFormat="false" ht="13.8" hidden="false" customHeight="false" outlineLevel="0" collapsed="false">
      <c r="A862" s="0" t="n">
        <f aca="false">+A861+1</f>
        <v>861</v>
      </c>
      <c r="B862" s="0" t="str">
        <f aca="false">IF(LEN('con precio'!E861)=8,'con precio'!E861,IF(LEN('con precio'!E861)&gt;=17,LEFT('con precio'!E861,8),""))</f>
        <v>77927502</v>
      </c>
      <c r="C862" s="122" t="str">
        <f aca="false">IF(LEN('con precio'!E861)&gt;=17,RIGHT('con precio'!E861,8),"")</f>
        <v/>
      </c>
      <c r="D862" s="0" t="str">
        <f aca="false">IF('con precio'!F861="","",'con precio'!F861)</f>
        <v>NN</v>
      </c>
      <c r="E862" s="0" t="str">
        <f aca="false">IF('con precio'!B861="","",'con precio'!B861)</f>
        <v>NN / Avenida Paurito y Av. Transcontinental</v>
      </c>
      <c r="F862" s="1" t="s">
        <v>6788</v>
      </c>
      <c r="G862" s="0" t="n">
        <v>370</v>
      </c>
      <c r="H862" s="0" t="str">
        <f aca="false">IF('con precio'!D861="Flete","FLE",IF('con precio'!D861="Normal","NOR",IF('con precio'!D861="RRPP","RRP",IF('con precio'!D861="FB Ads","FBA",IF('con precio'!D861="Google Ads","GOA",IF('con precio'!D861="Combo","COM",IF('con precio'!D861="Market Place","MKP", "OTR")))))))</f>
        <v>GOA</v>
      </c>
      <c r="I862" s="0" t="str">
        <f aca="false">LEFT('con precio'!M861,10)</f>
        <v>-17.834442</v>
      </c>
      <c r="J862" s="122" t="str">
        <f aca="false">RIGHT('con precio'!M861,10)</f>
        <v>-63.133709</v>
      </c>
      <c r="K862" s="0" t="s">
        <v>7429</v>
      </c>
      <c r="L862" s="175" t="n">
        <f aca="false">'con precio'!A861+'con precio'!K861</f>
        <v>44245.7875</v>
      </c>
      <c r="N862" s="174"/>
      <c r="O862" s="167"/>
    </row>
    <row r="863" customFormat="false" ht="13.8" hidden="false" customHeight="false" outlineLevel="0" collapsed="false">
      <c r="A863" s="0" t="n">
        <f aca="false">+A862+1</f>
        <v>862</v>
      </c>
      <c r="B863" s="0" t="str">
        <f aca="false">IF(LEN('con precio'!E862)=8,'con precio'!E862,IF(LEN('con precio'!E862)&gt;=17,LEFT('con precio'!E862,8),""))</f>
        <v/>
      </c>
      <c r="C863" s="122" t="str">
        <f aca="false">IF(LEN('con precio'!E862)&gt;=17,RIGHT('con precio'!E862,8),"")</f>
        <v/>
      </c>
      <c r="D863" s="0" t="str">
        <f aca="false">IF('con precio'!F862="","",'con precio'!F862)</f>
        <v>Clínica Medicmel</v>
      </c>
      <c r="E863" s="0" t="str">
        <f aca="false">IF('con precio'!B862="","",'con precio'!B862)</f>
        <v>Clínica Medicmel</v>
      </c>
      <c r="F863" s="1" t="s">
        <v>6107</v>
      </c>
      <c r="G863" s="0" t="n">
        <v>350</v>
      </c>
      <c r="H863" s="0" t="str">
        <f aca="false">IF('con precio'!D862="Flete","FLE",IF('con precio'!D862="Normal","NOR",IF('con precio'!D862="RRPP","RRP",IF('con precio'!D862="FB Ads","FBA",IF('con precio'!D862="Google Ads","GOA",IF('con precio'!D862="Combo","COM",IF('con precio'!D862="Market Place","MKP", "OTR")))))))</f>
        <v>NOR</v>
      </c>
      <c r="I863" s="0" t="str">
        <f aca="false">LEFT('con precio'!M862,10)</f>
        <v>-17.849168</v>
      </c>
      <c r="J863" s="122" t="str">
        <f aca="false">RIGHT('con precio'!M862,10)</f>
        <v>-63.251404</v>
      </c>
      <c r="K863" s="0" t="s">
        <v>7429</v>
      </c>
      <c r="L863" s="175" t="n">
        <f aca="false">'con precio'!A862+'con precio'!K862</f>
        <v>44245.4125</v>
      </c>
      <c r="N863" s="174"/>
      <c r="O863" s="167"/>
    </row>
    <row r="864" customFormat="false" ht="13.8" hidden="false" customHeight="false" outlineLevel="0" collapsed="false">
      <c r="A864" s="0" t="n">
        <f aca="false">+A863+1</f>
        <v>863</v>
      </c>
      <c r="B864" s="0" t="str">
        <f aca="false">IF(LEN('con precio'!E863)=8,'con precio'!E863,IF(LEN('con precio'!E863)&gt;=17,LEFT('con precio'!E863,8),""))</f>
        <v/>
      </c>
      <c r="C864" s="122" t="str">
        <f aca="false">IF(LEN('con precio'!E863)&gt;=17,RIGHT('con precio'!E863,8),"")</f>
        <v/>
      </c>
      <c r="D864" s="0" t="str">
        <f aca="false">IF('con precio'!F863="","",'con precio'!F863)</f>
        <v>Clínica Medicmel</v>
      </c>
      <c r="E864" s="0" t="str">
        <f aca="false">IF('con precio'!B863="","",'con precio'!B863)</f>
        <v>Clínica Medicmel</v>
      </c>
      <c r="F864" s="1" t="s">
        <v>6107</v>
      </c>
      <c r="G864" s="0" t="n">
        <v>500</v>
      </c>
      <c r="H864" s="0" t="str">
        <f aca="false">IF('con precio'!D863="Flete","FLE",IF('con precio'!D863="Normal","NOR",IF('con precio'!D863="RRPP","RRP",IF('con precio'!D863="FB Ads","FBA",IF('con precio'!D863="Google Ads","GOA",IF('con precio'!D863="Combo","COM",IF('con precio'!D863="Market Place","MKP", "OTR")))))))</f>
        <v>NOR</v>
      </c>
      <c r="I864" s="0" t="str">
        <f aca="false">LEFT('con precio'!M863,10)</f>
        <v>-17.849168</v>
      </c>
      <c r="J864" s="122" t="str">
        <f aca="false">RIGHT('con precio'!M863,10)</f>
        <v>-63.251404</v>
      </c>
      <c r="K864" s="0" t="s">
        <v>7429</v>
      </c>
      <c r="L864" s="175" t="n">
        <f aca="false">'con precio'!A863+'con precio'!K863</f>
        <v>44246.3458333333</v>
      </c>
      <c r="N864" s="174"/>
      <c r="O864" s="167"/>
    </row>
    <row r="865" customFormat="false" ht="13.8" hidden="false" customHeight="false" outlineLevel="0" collapsed="false">
      <c r="A865" s="0" t="n">
        <f aca="false">+A864+1</f>
        <v>864</v>
      </c>
      <c r="B865" s="0" t="str">
        <f aca="false">IF(LEN('con precio'!E864)=8,'con precio'!E864,IF(LEN('con precio'!E864)&gt;=17,LEFT('con precio'!E864,8),""))</f>
        <v/>
      </c>
      <c r="C865" s="122" t="str">
        <f aca="false">IF(LEN('con precio'!E864)&gt;=17,RIGHT('con precio'!E864,8),"")</f>
        <v/>
      </c>
      <c r="D865" s="0" t="str">
        <f aca="false">IF('con precio'!F864="","",'con precio'!F864)</f>
        <v/>
      </c>
      <c r="E865" s="0" t="str">
        <f aca="false">IF('con precio'!B864="","",'con precio'!B864)</f>
        <v>Doble Vía La Guardia y Km 9</v>
      </c>
      <c r="F865" s="1" t="s">
        <v>6789</v>
      </c>
      <c r="G865" s="0" t="n">
        <v>350</v>
      </c>
      <c r="H865" s="0" t="str">
        <f aca="false">IF('con precio'!D864="Flete","FLE",IF('con precio'!D864="Normal","NOR",IF('con precio'!D864="RRPP","RRP",IF('con precio'!D864="FB Ads","FBA",IF('con precio'!D864="Google Ads","GOA",IF('con precio'!D864="Combo","COM",IF('con precio'!D864="Market Place","MKP", "OTR")))))))</f>
        <v>NOR</v>
      </c>
      <c r="I865" s="0" t="str">
        <f aca="false">LEFT('con precio'!M864,10)</f>
        <v>-17.848731</v>
      </c>
      <c r="J865" s="122" t="str">
        <f aca="false">RIGHT('con precio'!M864,10)</f>
        <v>-63.251730</v>
      </c>
      <c r="K865" s="0" t="s">
        <v>7429</v>
      </c>
      <c r="L865" s="175" t="n">
        <f aca="false">'con precio'!A864+'con precio'!K864</f>
        <v>44246.3798611111</v>
      </c>
      <c r="N865" s="174"/>
      <c r="O865" s="167"/>
    </row>
    <row r="866" customFormat="false" ht="13.8" hidden="false" customHeight="false" outlineLevel="0" collapsed="false">
      <c r="A866" s="0" t="n">
        <f aca="false">+A865+1</f>
        <v>865</v>
      </c>
      <c r="B866" s="0" t="str">
        <f aca="false">IF(LEN('con precio'!E865)=8,'con precio'!E865,IF(LEN('con precio'!E865)&gt;=17,LEFT('con precio'!E865,8),""))</f>
        <v/>
      </c>
      <c r="C866" s="122" t="str">
        <f aca="false">IF(LEN('con precio'!E865)&gt;=17,RIGHT('con precio'!E865,8),"")</f>
        <v/>
      </c>
      <c r="D866" s="0" t="str">
        <f aca="false">IF('con precio'!F865="","",'con precio'!F865)</f>
        <v/>
      </c>
      <c r="E866" s="0" t="str">
        <f aca="false">IF('con precio'!B865="","",'con precio'!B865)</f>
        <v>Sausalito</v>
      </c>
      <c r="F866" s="1" t="s">
        <v>6790</v>
      </c>
      <c r="G866" s="0" t="n">
        <v>300</v>
      </c>
      <c r="H866" s="0" t="str">
        <f aca="false">IF('con precio'!D865="Flete","FLE",IF('con precio'!D865="Normal","NOR",IF('con precio'!D865="RRPP","RRP",IF('con precio'!D865="FB Ads","FBA",IF('con precio'!D865="Google Ads","GOA",IF('con precio'!D865="Combo","COM",IF('con precio'!D865="Market Place","MKP", "OTR")))))))</f>
        <v>NOR</v>
      </c>
      <c r="I866" s="0" t="str">
        <f aca="false">LEFT('con precio'!M865,10)</f>
        <v>-17.725134</v>
      </c>
      <c r="J866" s="122" t="str">
        <f aca="false">RIGHT('con precio'!M865,10)</f>
        <v>-63.180902</v>
      </c>
      <c r="K866" s="0" t="s">
        <v>7429</v>
      </c>
      <c r="L866" s="175" t="n">
        <f aca="false">'con precio'!A865+'con precio'!K865</f>
        <v>44246.5659722222</v>
      </c>
      <c r="N866" s="174"/>
      <c r="O866" s="167"/>
    </row>
    <row r="867" customFormat="false" ht="13.8" hidden="false" customHeight="false" outlineLevel="0" collapsed="false">
      <c r="A867" s="0" t="n">
        <f aca="false">+A866+1</f>
        <v>866</v>
      </c>
      <c r="B867" s="0" t="str">
        <f aca="false">IF(LEN('con precio'!E866)=8,'con precio'!E866,IF(LEN('con precio'!E866)&gt;=17,LEFT('con precio'!E866,8),""))</f>
        <v/>
      </c>
      <c r="C867" s="122" t="str">
        <f aca="false">IF(LEN('con precio'!E866)&gt;=17,RIGHT('con precio'!E866,8),"")</f>
        <v/>
      </c>
      <c r="D867" s="0" t="str">
        <f aca="false">IF('con precio'!F866="","",'con precio'!F866)</f>
        <v/>
      </c>
      <c r="E867" s="0" t="str">
        <f aca="false">IF('con precio'!B866="","",'con precio'!B866)</f>
        <v>Sausalito</v>
      </c>
      <c r="F867" s="1" t="s">
        <v>6791</v>
      </c>
      <c r="G867" s="0" t="n">
        <v>250</v>
      </c>
      <c r="H867" s="0" t="str">
        <f aca="false">IF('con precio'!D866="Flete","FLE",IF('con precio'!D866="Normal","NOR",IF('con precio'!D866="RRPP","RRP",IF('con precio'!D866="FB Ads","FBA",IF('con precio'!D866="Google Ads","GOA",IF('con precio'!D866="Combo","COM",IF('con precio'!D866="Market Place","MKP", "OTR")))))))</f>
        <v>NOR</v>
      </c>
      <c r="I867" s="0" t="str">
        <f aca="false">LEFT('con precio'!M866,10)</f>
        <v>-17.725282</v>
      </c>
      <c r="J867" s="122" t="str">
        <f aca="false">RIGHT('con precio'!M866,10)</f>
        <v>-63.180898</v>
      </c>
      <c r="K867" s="0" t="s">
        <v>7429</v>
      </c>
      <c r="L867" s="175" t="n">
        <f aca="false">'con precio'!A866+'con precio'!K866</f>
        <v>44246.5763888889</v>
      </c>
      <c r="N867" s="174"/>
      <c r="O867" s="167"/>
    </row>
    <row r="868" customFormat="false" ht="13.8" hidden="false" customHeight="false" outlineLevel="0" collapsed="false">
      <c r="A868" s="0" t="n">
        <f aca="false">+A867+1</f>
        <v>867</v>
      </c>
      <c r="B868" s="0" t="str">
        <f aca="false">IF(LEN('con precio'!E867)=8,'con precio'!E867,IF(LEN('con precio'!E867)&gt;=17,LEFT('con precio'!E867,8),""))</f>
        <v/>
      </c>
      <c r="C868" s="122" t="str">
        <f aca="false">IF(LEN('con precio'!E867)&gt;=17,RIGHT('con precio'!E867,8),"")</f>
        <v/>
      </c>
      <c r="D868" s="0" t="str">
        <f aca="false">IF('con precio'!F867="","",'con precio'!F867)</f>
        <v/>
      </c>
      <c r="E868" s="0" t="str">
        <f aca="false">IF('con precio'!B867="","",'con precio'!B867)</f>
        <v>Guapurú 2</v>
      </c>
      <c r="F868" s="1" t="s">
        <v>6311</v>
      </c>
      <c r="G868" s="0" t="n">
        <v>300</v>
      </c>
      <c r="H868" s="0" t="str">
        <f aca="false">IF('con precio'!D867="Flete","FLE",IF('con precio'!D867="Normal","NOR",IF('con precio'!D867="RRPP","RRP",IF('con precio'!D867="FB Ads","FBA",IF('con precio'!D867="Google Ads","GOA",IF('con precio'!D867="Combo","COM",IF('con precio'!D867="Market Place","MKP", "OTR")))))))</f>
        <v>NOR</v>
      </c>
      <c r="I868" s="0" t="str">
        <f aca="false">LEFT('con precio'!M867,10)</f>
        <v>-17.807444</v>
      </c>
      <c r="J868" s="122" t="str">
        <f aca="false">RIGHT('con precio'!M867,10)</f>
        <v>-63.104135</v>
      </c>
      <c r="K868" s="0" t="s">
        <v>7429</v>
      </c>
      <c r="L868" s="175" t="n">
        <f aca="false">'con precio'!A867+'con precio'!K867</f>
        <v>44247.6305555556</v>
      </c>
      <c r="N868" s="174"/>
      <c r="O868" s="167"/>
    </row>
    <row r="869" customFormat="false" ht="13.8" hidden="false" customHeight="false" outlineLevel="0" collapsed="false">
      <c r="A869" s="0" t="n">
        <f aca="false">+A868+1</f>
        <v>868</v>
      </c>
      <c r="B869" s="0" t="str">
        <f aca="false">IF(LEN('con precio'!E868)=8,'con precio'!E868,IF(LEN('con precio'!E868)&gt;=17,LEFT('con precio'!E868,8),""))</f>
        <v/>
      </c>
      <c r="C869" s="122" t="str">
        <f aca="false">IF(LEN('con precio'!E868)&gt;=17,RIGHT('con precio'!E868,8),"")</f>
        <v/>
      </c>
      <c r="D869" s="0" t="str">
        <f aca="false">IF('con precio'!F868="","",'con precio'!F868)</f>
        <v/>
      </c>
      <c r="E869" s="0" t="str">
        <f aca="false">IF('con precio'!B868="","",'con precio'!B868)</f>
        <v>Guapurú 2</v>
      </c>
      <c r="F869" s="1" t="s">
        <v>6547</v>
      </c>
      <c r="G869" s="0" t="n">
        <v>300</v>
      </c>
      <c r="H869" s="0" t="str">
        <f aca="false">IF('con precio'!D868="Flete","FLE",IF('con precio'!D868="Normal","NOR",IF('con precio'!D868="RRPP","RRP",IF('con precio'!D868="FB Ads","FBA",IF('con precio'!D868="Google Ads","GOA",IF('con precio'!D868="Combo","COM",IF('con precio'!D868="Market Place","MKP", "OTR")))))))</f>
        <v>NOR</v>
      </c>
      <c r="I869" s="0" t="str">
        <f aca="false">LEFT('con precio'!M868,10)</f>
        <v>-17.807751</v>
      </c>
      <c r="J869" s="122" t="str">
        <f aca="false">RIGHT('con precio'!M868,10)</f>
        <v>-63.104183</v>
      </c>
      <c r="K869" s="0" t="s">
        <v>7429</v>
      </c>
      <c r="L869" s="175" t="n">
        <f aca="false">'con precio'!A868+'con precio'!K868</f>
        <v>44247.6354166667</v>
      </c>
      <c r="N869" s="174"/>
      <c r="O869" s="167"/>
    </row>
    <row r="870" customFormat="false" ht="13.8" hidden="false" customHeight="false" outlineLevel="0" collapsed="false">
      <c r="A870" s="0" t="n">
        <f aca="false">+A869+1</f>
        <v>869</v>
      </c>
      <c r="B870" s="0" t="str">
        <f aca="false">IF(LEN('con precio'!E869)=8,'con precio'!E869,IF(LEN('con precio'!E869)&gt;=17,LEFT('con precio'!E869,8),""))</f>
        <v/>
      </c>
      <c r="C870" s="122" t="str">
        <f aca="false">IF(LEN('con precio'!E869)&gt;=17,RIGHT('con precio'!E869,8),"")</f>
        <v/>
      </c>
      <c r="D870" s="0" t="str">
        <f aca="false">IF('con precio'!F869="","",'con precio'!F869)</f>
        <v/>
      </c>
      <c r="E870" s="0" t="str">
        <f aca="false">IF('con precio'!B869="","",'con precio'!B869)</f>
        <v>Lomas de Arena</v>
      </c>
      <c r="F870" s="1" t="s">
        <v>6792</v>
      </c>
      <c r="G870" s="0" t="n">
        <v>320</v>
      </c>
      <c r="H870" s="0" t="str">
        <f aca="false">IF('con precio'!D869="Flete","FLE",IF('con precio'!D869="Normal","NOR",IF('con precio'!D869="RRPP","RRP",IF('con precio'!D869="FB Ads","FBA",IF('con precio'!D869="Google Ads","GOA",IF('con precio'!D869="Combo","COM",IF('con precio'!D869="Market Place","MKP", "OTR")))))))</f>
        <v>NOR</v>
      </c>
      <c r="I870" s="0" t="str">
        <f aca="false">LEFT('con precio'!M869,10)</f>
        <v>-17.911699</v>
      </c>
      <c r="J870" s="122" t="str">
        <f aca="false">RIGHT('con precio'!M869,10)</f>
        <v>-63.201925</v>
      </c>
      <c r="K870" s="0" t="s">
        <v>7429</v>
      </c>
      <c r="L870" s="175" t="n">
        <f aca="false">'con precio'!A869+'con precio'!K869</f>
        <v>44247.7493055556</v>
      </c>
      <c r="N870" s="174"/>
      <c r="O870" s="167"/>
    </row>
    <row r="871" customFormat="false" ht="13.8" hidden="false" customHeight="false" outlineLevel="0" collapsed="false">
      <c r="A871" s="0" t="n">
        <f aca="false">+A870+1</f>
        <v>870</v>
      </c>
      <c r="B871" s="0" t="str">
        <f aca="false">IF(LEN('con precio'!E870)=8,'con precio'!E870,IF(LEN('con precio'!E870)&gt;=17,LEFT('con precio'!E870,8),""))</f>
        <v/>
      </c>
      <c r="C871" s="122" t="str">
        <f aca="false">IF(LEN('con precio'!E870)&gt;=17,RIGHT('con precio'!E870,8),"")</f>
        <v/>
      </c>
      <c r="D871" s="0" t="str">
        <f aca="false">IF('con precio'!F870="","",'con precio'!F870)</f>
        <v/>
      </c>
      <c r="E871" s="0" t="str">
        <f aca="false">IF('con precio'!B870="","",'con precio'!B870)</f>
        <v>Avenida San Martín de Porres</v>
      </c>
      <c r="F871" s="1" t="s">
        <v>6793</v>
      </c>
      <c r="G871" s="0" t="n">
        <v>300</v>
      </c>
      <c r="H871" s="0" t="str">
        <f aca="false">IF('con precio'!D870="Flete","FLE",IF('con precio'!D870="Normal","NOR",IF('con precio'!D870="RRPP","RRP",IF('con precio'!D870="FB Ads","FBA",IF('con precio'!D870="Google Ads","GOA",IF('con precio'!D870="Combo","COM",IF('con precio'!D870="Market Place","MKP", "OTR")))))))</f>
        <v>NOR</v>
      </c>
      <c r="I871" s="0" t="str">
        <f aca="false">LEFT('con precio'!M870,10)</f>
        <v>-17.836597</v>
      </c>
      <c r="J871" s="122" t="str">
        <f aca="false">RIGHT('con precio'!M870,10)</f>
        <v>-63.212368</v>
      </c>
      <c r="K871" s="0" t="s">
        <v>7429</v>
      </c>
      <c r="L871" s="175" t="n">
        <f aca="false">'con precio'!A870+'con precio'!K870</f>
        <v>44247.7784722222</v>
      </c>
      <c r="N871" s="174"/>
      <c r="O871" s="167"/>
    </row>
    <row r="872" customFormat="false" ht="13.8" hidden="false" customHeight="false" outlineLevel="0" collapsed="false">
      <c r="A872" s="0" t="n">
        <f aca="false">+A871+1</f>
        <v>871</v>
      </c>
      <c r="B872" s="0" t="str">
        <f aca="false">IF(LEN('con precio'!E871)=8,'con precio'!E871,IF(LEN('con precio'!E871)&gt;=17,LEFT('con precio'!E871,8),""))</f>
        <v>73521825</v>
      </c>
      <c r="C872" s="122" t="str">
        <f aca="false">IF(LEN('con precio'!E871)&gt;=17,RIGHT('con precio'!E871,8),"")</f>
        <v/>
      </c>
      <c r="D872" s="0" t="str">
        <f aca="false">IF('con precio'!F871="","",'con precio'!F871)</f>
        <v>Goltran José Bolaños</v>
      </c>
      <c r="E872" s="0" t="str">
        <f aca="false">IF('con precio'!B871="","",'con precio'!B871)</f>
        <v>Goltran José Bolaños / Villa Simón Bolivar / Km 15 Barrio San Silvestre</v>
      </c>
      <c r="F872" s="1" t="s">
        <v>6794</v>
      </c>
      <c r="G872" s="0" t="n">
        <v>490</v>
      </c>
      <c r="H872" s="0" t="str">
        <f aca="false">IF('con precio'!D871="Flete","FLE",IF('con precio'!D871="Normal","NOR",IF('con precio'!D871="RRPP","RRP",IF('con precio'!D871="FB Ads","FBA",IF('con precio'!D871="Google Ads","GOA",IF('con precio'!D871="Combo","COM",IF('con precio'!D871="Market Place","MKP", "OTR")))))))</f>
        <v>GOA</v>
      </c>
      <c r="I872" s="0" t="str">
        <f aca="false">LEFT('con precio'!M871,10)</f>
        <v>-17.890272</v>
      </c>
      <c r="J872" s="122" t="str">
        <f aca="false">RIGHT('con precio'!M871,10)</f>
        <v>-63.287563</v>
      </c>
      <c r="K872" s="0" t="s">
        <v>7429</v>
      </c>
      <c r="L872" s="175" t="n">
        <f aca="false">'con precio'!A871+'con precio'!K871</f>
        <v>44249.7486111111</v>
      </c>
      <c r="N872" s="174"/>
      <c r="O872" s="167"/>
    </row>
    <row r="873" customFormat="false" ht="13.8" hidden="false" customHeight="false" outlineLevel="0" collapsed="false">
      <c r="A873" s="0" t="n">
        <f aca="false">+A872+1</f>
        <v>872</v>
      </c>
      <c r="B873" s="0" t="str">
        <f aca="false">IF(LEN('con precio'!E872)=8,'con precio'!E872,IF(LEN('con precio'!E872)&gt;=17,LEFT('con precio'!E872,8),""))</f>
        <v>74682388</v>
      </c>
      <c r="C873" s="122" t="str">
        <f aca="false">IF(LEN('con precio'!E872)&gt;=17,RIGHT('con precio'!E872,8),"")</f>
        <v/>
      </c>
      <c r="D873" s="0" t="str">
        <f aca="false">IF('con precio'!F872="","",'con precio'!F872)</f>
        <v>Miguel Cabrera</v>
      </c>
      <c r="E873" s="0" t="str">
        <f aca="false">IF('con precio'!B872="","",'con precio'!B872)</f>
        <v>Miguel Cabrera / Condominio Paradisso /  Pampa de la Isla</v>
      </c>
      <c r="F873" s="1" t="s">
        <v>6323</v>
      </c>
      <c r="G873" s="0" t="n">
        <v>250</v>
      </c>
      <c r="H873" s="0" t="str">
        <f aca="false">IF('con precio'!D872="Flete","FLE",IF('con precio'!D872="Normal","NOR",IF('con precio'!D872="RRPP","RRP",IF('con precio'!D872="FB Ads","FBA",IF('con precio'!D872="Google Ads","GOA",IF('con precio'!D872="Combo","COM",IF('con precio'!D872="Market Place","MKP", "OTR")))))))</f>
        <v>GOA</v>
      </c>
      <c r="I873" s="0" t="str">
        <f aca="false">LEFT('con precio'!M872,10)</f>
        <v>-17.752443</v>
      </c>
      <c r="J873" s="122" t="str">
        <f aca="false">RIGHT('con precio'!M872,10)</f>
        <v>-63.088486</v>
      </c>
      <c r="K873" s="0" t="s">
        <v>7429</v>
      </c>
      <c r="L873" s="175" t="n">
        <f aca="false">'con precio'!A872+'con precio'!K872</f>
        <v>44250.3611111111</v>
      </c>
      <c r="N873" s="174"/>
      <c r="O873" s="167"/>
    </row>
    <row r="874" customFormat="false" ht="13.8" hidden="false" customHeight="false" outlineLevel="0" collapsed="false">
      <c r="A874" s="0" t="n">
        <f aca="false">+A873+1</f>
        <v>873</v>
      </c>
      <c r="B874" s="0" t="str">
        <f aca="false">IF(LEN('con precio'!E873)=8,'con precio'!E873,IF(LEN('con precio'!E873)&gt;=17,LEFT('con precio'!E873,8),""))</f>
        <v/>
      </c>
      <c r="C874" s="122" t="str">
        <f aca="false">IF(LEN('con precio'!E873)&gt;=17,RIGHT('con precio'!E873,8),"")</f>
        <v/>
      </c>
      <c r="D874" s="0" t="str">
        <f aca="false">IF('con precio'!F873="","",'con precio'!F873)</f>
        <v/>
      </c>
      <c r="E874" s="0" t="str">
        <f aca="false">IF('con precio'!B873="","",'con precio'!B873)</f>
        <v>Condominio Paradisso /  Pampa de la Isla</v>
      </c>
      <c r="F874" s="1" t="s">
        <v>6795</v>
      </c>
      <c r="G874" s="0" t="n">
        <v>250</v>
      </c>
      <c r="H874" s="0" t="str">
        <f aca="false">IF('con precio'!D873="Flete","FLE",IF('con precio'!D873="Normal","NOR",IF('con precio'!D873="RRPP","RRP",IF('con precio'!D873="FB Ads","FBA",IF('con precio'!D873="Google Ads","GOA",IF('con precio'!D873="Combo","COM",IF('con precio'!D873="Market Place","MKP", "OTR")))))))</f>
        <v>GOA</v>
      </c>
      <c r="I874" s="0" t="str">
        <f aca="false">LEFT('con precio'!M873,10)</f>
        <v>-17.752080</v>
      </c>
      <c r="J874" s="122" t="str">
        <f aca="false">RIGHT('con precio'!M873,10)</f>
        <v>-63.088271</v>
      </c>
      <c r="K874" s="0" t="s">
        <v>7429</v>
      </c>
      <c r="L874" s="175" t="n">
        <f aca="false">'con precio'!A873+'con precio'!K873</f>
        <v>44250.3729166667</v>
      </c>
      <c r="N874" s="174"/>
      <c r="O874" s="167"/>
    </row>
    <row r="875" customFormat="false" ht="13.8" hidden="false" customHeight="false" outlineLevel="0" collapsed="false">
      <c r="A875" s="0" t="n">
        <f aca="false">+A874+1</f>
        <v>874</v>
      </c>
      <c r="B875" s="0" t="str">
        <f aca="false">IF(LEN('con precio'!E874)=8,'con precio'!E874,IF(LEN('con precio'!E874)&gt;=17,LEFT('con precio'!E874,8),""))</f>
        <v/>
      </c>
      <c r="C875" s="122" t="str">
        <f aca="false">IF(LEN('con precio'!E874)&gt;=17,RIGHT('con precio'!E874,8),"")</f>
        <v/>
      </c>
      <c r="D875" s="0" t="str">
        <f aca="false">IF('con precio'!F874="","",'con precio'!F874)</f>
        <v/>
      </c>
      <c r="E875" s="0" t="str">
        <f aca="false">IF('con precio'!B874="","",'con precio'!B874)</f>
        <v>Barrio 4 de Febrero. Canal Guapilo</v>
      </c>
      <c r="F875" s="1" t="s">
        <v>6796</v>
      </c>
      <c r="G875" s="0" t="n">
        <v>300</v>
      </c>
      <c r="H875" s="0" t="str">
        <f aca="false">IF('con precio'!D874="Flete","FLE",IF('con precio'!D874="Normal","NOR",IF('con precio'!D874="RRPP","RRP",IF('con precio'!D874="FB Ads","FBA",IF('con precio'!D874="Google Ads","GOA",IF('con precio'!D874="Combo","COM",IF('con precio'!D874="Market Place","MKP", "OTR")))))))</f>
        <v>NOR</v>
      </c>
      <c r="I875" s="0" t="str">
        <f aca="false">LEFT('con precio'!M874,10)</f>
        <v>-17.775183</v>
      </c>
      <c r="J875" s="122" t="str">
        <f aca="false">RIGHT('con precio'!M874,10)</f>
        <v>-63.101725</v>
      </c>
      <c r="K875" s="0" t="s">
        <v>7429</v>
      </c>
      <c r="L875" s="175" t="n">
        <f aca="false">'con precio'!A874+'con precio'!K874</f>
        <v>44250.4118055556</v>
      </c>
      <c r="N875" s="174"/>
      <c r="O875" s="167"/>
    </row>
    <row r="876" customFormat="false" ht="13.8" hidden="false" customHeight="false" outlineLevel="0" collapsed="false">
      <c r="A876" s="0" t="n">
        <f aca="false">+A875+1</f>
        <v>875</v>
      </c>
      <c r="B876" s="0" t="str">
        <f aca="false">IF(LEN('con precio'!E875)=8,'con precio'!E875,IF(LEN('con precio'!E875)&gt;=17,LEFT('con precio'!E875,8),""))</f>
        <v/>
      </c>
      <c r="C876" s="122" t="str">
        <f aca="false">IF(LEN('con precio'!E875)&gt;=17,RIGHT('con precio'!E875,8),"")</f>
        <v/>
      </c>
      <c r="D876" s="0" t="str">
        <f aca="false">IF('con precio'!F875="","",'con precio'!F875)</f>
        <v/>
      </c>
      <c r="E876" s="0" t="str">
        <f aca="false">IF('con precio'!B875="","",'con precio'!B875)</f>
        <v>Centro Educativo Nueva América</v>
      </c>
      <c r="F876" s="1" t="s">
        <v>6797</v>
      </c>
      <c r="G876" s="0" t="n">
        <v>300</v>
      </c>
      <c r="H876" s="0" t="str">
        <f aca="false">IF('con precio'!D875="Flete","FLE",IF('con precio'!D875="Normal","NOR",IF('con precio'!D875="RRPP","RRP",IF('con precio'!D875="FB Ads","FBA",IF('con precio'!D875="Google Ads","GOA",IF('con precio'!D875="Combo","COM",IF('con precio'!D875="Market Place","MKP", "OTR")))))))</f>
        <v>NOR</v>
      </c>
      <c r="I876" s="0" t="str">
        <f aca="false">LEFT('con precio'!M875,10)</f>
        <v>-17.817006</v>
      </c>
      <c r="J876" s="122" t="str">
        <f aca="false">RIGHT('con precio'!M875,10)</f>
        <v>-63.135972</v>
      </c>
      <c r="K876" s="0" t="s">
        <v>7429</v>
      </c>
      <c r="L876" s="175" t="n">
        <f aca="false">'con precio'!A875+'con precio'!K875</f>
        <v>44250.4493055556</v>
      </c>
      <c r="N876" s="174"/>
      <c r="O876" s="167"/>
    </row>
    <row r="877" customFormat="false" ht="13.8" hidden="false" customHeight="false" outlineLevel="0" collapsed="false">
      <c r="A877" s="0" t="n">
        <f aca="false">+A876+1</f>
        <v>876</v>
      </c>
      <c r="B877" s="0" t="str">
        <f aca="false">IF(LEN('con precio'!E876)=8,'con precio'!E876,IF(LEN('con precio'!E876)&gt;=17,LEFT('con precio'!E876,8),""))</f>
        <v/>
      </c>
      <c r="C877" s="122" t="str">
        <f aca="false">IF(LEN('con precio'!E876)&gt;=17,RIGHT('con precio'!E876,8),"")</f>
        <v/>
      </c>
      <c r="D877" s="0" t="str">
        <f aca="false">IF('con precio'!F876="","",'con precio'!F876)</f>
        <v/>
      </c>
      <c r="E877" s="0" t="str">
        <f aca="false">IF('con precio'!B876="","",'con precio'!B876)</f>
        <v>Urbanización Patujú</v>
      </c>
      <c r="F877" s="1" t="s">
        <v>6798</v>
      </c>
      <c r="G877" s="0" t="n">
        <v>350</v>
      </c>
      <c r="H877" s="0" t="str">
        <f aca="false">IF('con precio'!D876="Flete","FLE",IF('con precio'!D876="Normal","NOR",IF('con precio'!D876="RRPP","RRP",IF('con precio'!D876="FB Ads","FBA",IF('con precio'!D876="Google Ads","GOA",IF('con precio'!D876="Combo","COM",IF('con precio'!D876="Market Place","MKP", "OTR")))))))</f>
        <v>NOR</v>
      </c>
      <c r="I877" s="0" t="str">
        <f aca="false">LEFT('con precio'!M876,10)</f>
        <v>-17.775982</v>
      </c>
      <c r="J877" s="122" t="str">
        <f aca="false">RIGHT('con precio'!M876,10)</f>
        <v>-63.059624</v>
      </c>
      <c r="K877" s="0" t="s">
        <v>7429</v>
      </c>
      <c r="L877" s="175" t="n">
        <f aca="false">'con precio'!A876+'con precio'!K876</f>
        <v>44250.5486111111</v>
      </c>
      <c r="N877" s="174"/>
      <c r="O877" s="167"/>
    </row>
    <row r="878" customFormat="false" ht="13.8" hidden="false" customHeight="false" outlineLevel="0" collapsed="false">
      <c r="A878" s="0" t="n">
        <f aca="false">+A877+1</f>
        <v>877</v>
      </c>
      <c r="B878" s="0" t="str">
        <f aca="false">IF(LEN('con precio'!E877)=8,'con precio'!E877,IF(LEN('con precio'!E877)&gt;=17,LEFT('con precio'!E877,8),""))</f>
        <v/>
      </c>
      <c r="C878" s="122" t="str">
        <f aca="false">IF(LEN('con precio'!E877)&gt;=17,RIGHT('con precio'!E877,8),"")</f>
        <v/>
      </c>
      <c r="D878" s="0" t="str">
        <f aca="false">IF('con precio'!F877="","",'con precio'!F877)</f>
        <v/>
      </c>
      <c r="E878" s="0" t="str">
        <f aca="false">IF('con precio'!B877="","",'con precio'!B877)</f>
        <v>Barrio 4 de Febrero. Canal Guapilo</v>
      </c>
      <c r="F878" s="1" t="s">
        <v>6799</v>
      </c>
      <c r="G878" s="0" t="n">
        <v>350</v>
      </c>
      <c r="H878" s="0" t="str">
        <f aca="false">IF('con precio'!D877="Flete","FLE",IF('con precio'!D877="Normal","NOR",IF('con precio'!D877="RRPP","RRP",IF('con precio'!D877="FB Ads","FBA",IF('con precio'!D877="Google Ads","GOA",IF('con precio'!D877="Combo","COM",IF('con precio'!D877="Market Place","MKP", "OTR")))))))</f>
        <v>NOR</v>
      </c>
      <c r="I878" s="0" t="str">
        <f aca="false">LEFT('con precio'!M877,10)</f>
        <v>-17.782193</v>
      </c>
      <c r="J878" s="122" t="str">
        <f aca="false">RIGHT('con precio'!M877,10)</f>
        <v>-63.107052</v>
      </c>
      <c r="K878" s="0" t="s">
        <v>7429</v>
      </c>
      <c r="L878" s="175" t="n">
        <f aca="false">'con precio'!A877+'con precio'!K877</f>
        <v>44250.6763888889</v>
      </c>
      <c r="N878" s="174"/>
      <c r="O878" s="167"/>
    </row>
    <row r="879" customFormat="false" ht="13.8" hidden="false" customHeight="false" outlineLevel="0" collapsed="false">
      <c r="A879" s="0" t="n">
        <f aca="false">+A878+1</f>
        <v>878</v>
      </c>
      <c r="B879" s="0" t="str">
        <f aca="false">IF(LEN('con precio'!E878)=8,'con precio'!E878,IF(LEN('con precio'!E878)&gt;=17,LEFT('con precio'!E878,8),""))</f>
        <v>69008832</v>
      </c>
      <c r="C879" s="122" t="str">
        <f aca="false">IF(LEN('con precio'!E878)&gt;=17,RIGHT('con precio'!E878,8),"")</f>
        <v/>
      </c>
      <c r="D879" s="0" t="str">
        <f aca="false">IF('con precio'!F878="","",'con precio'!F878)</f>
        <v>Emiliano</v>
      </c>
      <c r="E879" s="0" t="str">
        <f aca="false">IF('con precio'!B878="","",'con precio'!B878)</f>
        <v>Emiliano / Cupesí Terrado</v>
      </c>
      <c r="F879" s="1" t="s">
        <v>6800</v>
      </c>
      <c r="G879" s="0" t="n">
        <v>350</v>
      </c>
      <c r="H879" s="0" t="str">
        <f aca="false">IF('con precio'!D878="Flete","FLE",IF('con precio'!D878="Normal","NOR",IF('con precio'!D878="RRPP","RRP",IF('con precio'!D878="FB Ads","FBA",IF('con precio'!D878="Google Ads","GOA",IF('con precio'!D878="Combo","COM",IF('con precio'!D878="Market Place","MKP", "OTR")))))))</f>
        <v>GOA</v>
      </c>
      <c r="I879" s="0" t="str">
        <f aca="false">LEFT('con precio'!M878,10)</f>
        <v>-17.812456</v>
      </c>
      <c r="J879" s="122" t="str">
        <f aca="false">RIGHT('con precio'!M878,10)</f>
        <v>-63.098789</v>
      </c>
      <c r="K879" s="0" t="s">
        <v>7429</v>
      </c>
      <c r="L879" s="175" t="n">
        <f aca="false">'con precio'!A878+'con precio'!K878</f>
        <v>44251.6090277778</v>
      </c>
      <c r="N879" s="174"/>
      <c r="O879" s="167"/>
    </row>
    <row r="880" customFormat="false" ht="13.8" hidden="false" customHeight="false" outlineLevel="0" collapsed="false">
      <c r="A880" s="0" t="n">
        <f aca="false">+A879+1</f>
        <v>879</v>
      </c>
      <c r="B880" s="0" t="str">
        <f aca="false">IF(LEN('con precio'!E879)=8,'con precio'!E879,IF(LEN('con precio'!E879)&gt;=17,LEFT('con precio'!E879,8),""))</f>
        <v>70864070</v>
      </c>
      <c r="C880" s="122" t="str">
        <f aca="false">IF(LEN('con precio'!E879)&gt;=17,RIGHT('con precio'!E879,8),"")</f>
        <v/>
      </c>
      <c r="D880" s="0" t="str">
        <f aca="false">IF('con precio'!F879="","",'con precio'!F879)</f>
        <v>Ever Ruiz</v>
      </c>
      <c r="E880" s="0" t="str">
        <f aca="false">IF('con precio'!B879="","",'con precio'!B879)</f>
        <v>Ever Ruiz / calle Carmelo Rodríguez / Piraí</v>
      </c>
      <c r="F880" s="1" t="s">
        <v>6801</v>
      </c>
      <c r="G880" s="0" t="n">
        <v>350</v>
      </c>
      <c r="H880" s="0" t="str">
        <f aca="false">IF('con precio'!D879="Flete","FLE",IF('con precio'!D879="Normal","NOR",IF('con precio'!D879="RRPP","RRP",IF('con precio'!D879="FB Ads","FBA",IF('con precio'!D879="Google Ads","GOA",IF('con precio'!D879="Combo","COM",IF('con precio'!D879="Market Place","MKP", "OTR")))))))</f>
        <v>GOA</v>
      </c>
      <c r="I880" s="0" t="str">
        <f aca="false">LEFT('con precio'!M879,10)</f>
        <v>-17.781559</v>
      </c>
      <c r="J880" s="122" t="str">
        <f aca="false">RIGHT('con precio'!M879,10)</f>
        <v>-63.213489</v>
      </c>
      <c r="K880" s="0" t="s">
        <v>7429</v>
      </c>
      <c r="L880" s="175" t="n">
        <f aca="false">'con precio'!A879+'con precio'!K879</f>
        <v>44251.6819444444</v>
      </c>
      <c r="N880" s="174"/>
      <c r="O880" s="167"/>
    </row>
    <row r="881" customFormat="false" ht="13.8" hidden="false" customHeight="false" outlineLevel="0" collapsed="false">
      <c r="A881" s="0" t="n">
        <f aca="false">+A880+1</f>
        <v>880</v>
      </c>
      <c r="B881" s="0" t="str">
        <f aca="false">IF(LEN('con precio'!E880)=8,'con precio'!E880,IF(LEN('con precio'!E880)&gt;=17,LEFT('con precio'!E880,8),""))</f>
        <v/>
      </c>
      <c r="C881" s="122" t="str">
        <f aca="false">IF(LEN('con precio'!E880)&gt;=17,RIGHT('con precio'!E880,8),"")</f>
        <v/>
      </c>
      <c r="D881" s="0" t="str">
        <f aca="false">IF('con precio'!F880="","",'con precio'!F880)</f>
        <v/>
      </c>
      <c r="E881" s="0" t="str">
        <f aca="false">IF('con precio'!B880="","",'con precio'!B880)</f>
        <v>Satélite Norte</v>
      </c>
      <c r="F881" s="1" t="s">
        <v>6802</v>
      </c>
      <c r="G881" s="0" t="n">
        <v>350</v>
      </c>
      <c r="H881" s="0" t="str">
        <f aca="false">IF('con precio'!D880="Flete","FLE",IF('con precio'!D880="Normal","NOR",IF('con precio'!D880="RRPP","RRP",IF('con precio'!D880="FB Ads","FBA",IF('con precio'!D880="Google Ads","GOA",IF('con precio'!D880="Combo","COM",IF('con precio'!D880="Market Place","MKP", "OTR")))))))</f>
        <v>NOR</v>
      </c>
      <c r="I881" s="0" t="str">
        <f aca="false">LEFT('con precio'!M880,10)</f>
        <v>-17.600241</v>
      </c>
      <c r="J881" s="122" t="str">
        <f aca="false">RIGHT('con precio'!M880,10)</f>
        <v>-63.127344</v>
      </c>
      <c r="K881" s="0" t="s">
        <v>7429</v>
      </c>
      <c r="L881" s="175" t="n">
        <f aca="false">'con precio'!A880+'con precio'!K880</f>
        <v>44251.7493055556</v>
      </c>
      <c r="N881" s="174"/>
      <c r="O881" s="167"/>
    </row>
    <row r="882" customFormat="false" ht="13.8" hidden="false" customHeight="false" outlineLevel="0" collapsed="false">
      <c r="A882" s="0" t="n">
        <f aca="false">+A881+1</f>
        <v>881</v>
      </c>
      <c r="B882" s="0" t="str">
        <f aca="false">IF(LEN('con precio'!E881)=8,'con precio'!E881,IF(LEN('con precio'!E881)&gt;=17,LEFT('con precio'!E881,8),""))</f>
        <v>79471672</v>
      </c>
      <c r="C882" s="122" t="str">
        <f aca="false">IF(LEN('con precio'!E881)&gt;=17,RIGHT('con precio'!E881,8),"")</f>
        <v/>
      </c>
      <c r="D882" s="0" t="str">
        <f aca="false">IF('con precio'!F881="","",'con precio'!F881)</f>
        <v>María Angélica</v>
      </c>
      <c r="E882" s="0" t="str">
        <f aca="false">IF('con precio'!B881="","",'con precio'!B881)</f>
        <v>María Angélica / Los Chacos / Hecho con Hyno</v>
      </c>
      <c r="F882" s="1" t="s">
        <v>6803</v>
      </c>
      <c r="G882" s="0" t="n">
        <v>300</v>
      </c>
      <c r="H882" s="0" t="str">
        <f aca="false">IF('con precio'!D881="Flete","FLE",IF('con precio'!D881="Normal","NOR",IF('con precio'!D881="RRPP","RRP",IF('con precio'!D881="FB Ads","FBA",IF('con precio'!D881="Google Ads","GOA",IF('con precio'!D881="Combo","COM",IF('con precio'!D881="Market Place","MKP", "OTR")))))))</f>
        <v>GOA</v>
      </c>
      <c r="I882" s="0" t="str">
        <f aca="false">LEFT('con precio'!M881,10)</f>
        <v>-17.758564</v>
      </c>
      <c r="J882" s="122" t="str">
        <f aca="false">RIGHT('con precio'!M881,10)</f>
        <v>-63.119961</v>
      </c>
      <c r="K882" s="0" t="s">
        <v>7429</v>
      </c>
      <c r="L882" s="175" t="n">
        <f aca="false">'con precio'!A881+'con precio'!K881</f>
        <v>44252.8138888889</v>
      </c>
      <c r="N882" s="174"/>
      <c r="O882" s="167"/>
    </row>
    <row r="883" customFormat="false" ht="13.8" hidden="false" customHeight="false" outlineLevel="0" collapsed="false">
      <c r="A883" s="0" t="n">
        <f aca="false">+A882+1</f>
        <v>882</v>
      </c>
      <c r="B883" s="0" t="str">
        <f aca="false">IF(LEN('con precio'!E882)=8,'con precio'!E882,IF(LEN('con precio'!E882)&gt;=17,LEFT('con precio'!E882,8),""))</f>
        <v/>
      </c>
      <c r="C883" s="122" t="str">
        <f aca="false">IF(LEN('con precio'!E882)&gt;=17,RIGHT('con precio'!E882,8),"")</f>
        <v/>
      </c>
      <c r="D883" s="0" t="str">
        <f aca="false">IF('con precio'!F882="","",'con precio'!F882)</f>
        <v/>
      </c>
      <c r="E883" s="0" t="str">
        <f aca="false">IF('con precio'!B882="","",'con precio'!B882)</f>
        <v>Condominio Paraíso Azul / Palma Verde / Pampa de la Isla </v>
      </c>
      <c r="F883" s="1" t="s">
        <v>6602</v>
      </c>
      <c r="G883" s="0" t="n">
        <v>300</v>
      </c>
      <c r="H883" s="0" t="str">
        <f aca="false">IF('con precio'!D882="Flete","FLE",IF('con precio'!D882="Normal","NOR",IF('con precio'!D882="RRPP","RRP",IF('con precio'!D882="FB Ads","FBA",IF('con precio'!D882="Google Ads","GOA",IF('con precio'!D882="Combo","COM",IF('con precio'!D882="Market Place","MKP", "OTR")))))))</f>
        <v>NOR</v>
      </c>
      <c r="I883" s="0" t="str">
        <f aca="false">LEFT('con precio'!M882,10)</f>
        <v>-17.756261</v>
      </c>
      <c r="J883" s="122" t="str">
        <f aca="false">RIGHT('con precio'!M882,10)</f>
        <v>-63.083364</v>
      </c>
      <c r="K883" s="0" t="s">
        <v>7429</v>
      </c>
      <c r="L883" s="175" t="n">
        <f aca="false">'con precio'!A882+'con precio'!K882</f>
        <v>44253.58125</v>
      </c>
      <c r="N883" s="174"/>
      <c r="O883" s="167"/>
    </row>
    <row r="884" customFormat="false" ht="13.8" hidden="false" customHeight="false" outlineLevel="0" collapsed="false">
      <c r="A884" s="0" t="n">
        <f aca="false">+A883+1</f>
        <v>883</v>
      </c>
      <c r="B884" s="0" t="str">
        <f aca="false">IF(LEN('con precio'!E883)=8,'con precio'!E883,IF(LEN('con precio'!E883)&gt;=17,LEFT('con precio'!E883,8),""))</f>
        <v/>
      </c>
      <c r="C884" s="122" t="str">
        <f aca="false">IF(LEN('con precio'!E883)&gt;=17,RIGHT('con precio'!E883,8),"")</f>
        <v/>
      </c>
      <c r="D884" s="0" t="str">
        <f aca="false">IF('con precio'!F883="","",'con precio'!F883)</f>
        <v/>
      </c>
      <c r="E884" s="0" t="str">
        <f aca="false">IF('con precio'!B883="","",'con precio'!B883)</f>
        <v>Nuevo Mercado La Ramada</v>
      </c>
      <c r="F884" s="1" t="s">
        <v>6804</v>
      </c>
      <c r="G884" s="0" t="n">
        <v>300</v>
      </c>
      <c r="H884" s="0" t="str">
        <f aca="false">IF('con precio'!D883="Flete","FLE",IF('con precio'!D883="Normal","NOR",IF('con precio'!D883="RRPP","RRP",IF('con precio'!D883="FB Ads","FBA",IF('con precio'!D883="Google Ads","GOA",IF('con precio'!D883="Combo","COM",IF('con precio'!D883="Market Place","MKP", "OTR")))))))</f>
        <v>NOR</v>
      </c>
      <c r="I884" s="0" t="str">
        <f aca="false">LEFT('con precio'!M883,10)</f>
        <v>-17.838659</v>
      </c>
      <c r="J884" s="122" t="str">
        <f aca="false">RIGHT('con precio'!M883,10)</f>
        <v>-63.215224</v>
      </c>
      <c r="K884" s="0" t="s">
        <v>7429</v>
      </c>
      <c r="L884" s="175" t="n">
        <f aca="false">'con precio'!A883+'con precio'!K883</f>
        <v>44253.6326388889</v>
      </c>
      <c r="N884" s="174"/>
      <c r="O884" s="167"/>
    </row>
    <row r="885" customFormat="false" ht="13.8" hidden="false" customHeight="false" outlineLevel="0" collapsed="false">
      <c r="A885" s="0" t="n">
        <f aca="false">+A884+1</f>
        <v>884</v>
      </c>
      <c r="B885" s="0" t="str">
        <f aca="false">IF(LEN('con precio'!E884)=8,'con precio'!E884,IF(LEN('con precio'!E884)&gt;=17,LEFT('con precio'!E884,8),""))</f>
        <v/>
      </c>
      <c r="C885" s="122" t="str">
        <f aca="false">IF(LEN('con precio'!E884)&gt;=17,RIGHT('con precio'!E884,8),"")</f>
        <v/>
      </c>
      <c r="D885" s="0" t="str">
        <f aca="false">IF('con precio'!F884="","",'con precio'!F884)</f>
        <v/>
      </c>
      <c r="E885" s="0" t="str">
        <f aca="false">IF('con precio'!B884="","",'con precio'!B884)</f>
        <v>Avenida Moscú</v>
      </c>
      <c r="F885" s="1" t="s">
        <v>6805</v>
      </c>
      <c r="G885" s="0" t="n">
        <v>350</v>
      </c>
      <c r="H885" s="0" t="str">
        <f aca="false">IF('con precio'!D884="Flete","FLE",IF('con precio'!D884="Normal","NOR",IF('con precio'!D884="RRPP","RRP",IF('con precio'!D884="FB Ads","FBA",IF('con precio'!D884="Google Ads","GOA",IF('con precio'!D884="Combo","COM",IF('con precio'!D884="Market Place","MKP", "OTR")))))))</f>
        <v>NOR</v>
      </c>
      <c r="I885" s="0" t="str">
        <f aca="false">LEFT('con precio'!M884,10)</f>
        <v>-17.837952</v>
      </c>
      <c r="J885" s="122" t="str">
        <f aca="false">RIGHT('con precio'!M884,10)</f>
        <v>-63.211765</v>
      </c>
      <c r="K885" s="0" t="s">
        <v>7429</v>
      </c>
      <c r="L885" s="175" t="n">
        <f aca="false">'con precio'!A884+'con precio'!K884</f>
        <v>44253.6604166667</v>
      </c>
      <c r="N885" s="174"/>
      <c r="O885" s="167"/>
    </row>
    <row r="886" customFormat="false" ht="13.8" hidden="false" customHeight="false" outlineLevel="0" collapsed="false">
      <c r="A886" s="0" t="n">
        <f aca="false">+A885+1</f>
        <v>885</v>
      </c>
      <c r="B886" s="0" t="str">
        <f aca="false">IF(LEN('con precio'!E885)=8,'con precio'!E885,IF(LEN('con precio'!E885)&gt;=17,LEFT('con precio'!E885,8),""))</f>
        <v/>
      </c>
      <c r="C886" s="122" t="str">
        <f aca="false">IF(LEN('con precio'!E885)&gt;=17,RIGHT('con precio'!E885,8),"")</f>
        <v/>
      </c>
      <c r="D886" s="0" t="str">
        <f aca="false">IF('con precio'!F885="","",'con precio'!F885)</f>
        <v/>
      </c>
      <c r="E886" s="0" t="str">
        <f aca="false">IF('con precio'!B885="","",'con precio'!B885)</f>
        <v>El Balcón 2 / Av. Mapaizo</v>
      </c>
      <c r="F886" s="1" t="s">
        <v>6143</v>
      </c>
      <c r="G886" s="0" t="n">
        <v>400</v>
      </c>
      <c r="H886" s="0" t="str">
        <f aca="false">IF('con precio'!D885="Flete","FLE",IF('con precio'!D885="Normal","NOR",IF('con precio'!D885="RRPP","RRP",IF('con precio'!D885="FB Ads","FBA",IF('con precio'!D885="Google Ads","GOA",IF('con precio'!D885="Combo","COM",IF('con precio'!D885="Market Place","MKP", "OTR")))))))</f>
        <v>NOR</v>
      </c>
      <c r="I886" s="0" t="str">
        <f aca="false">LEFT('con precio'!M885,10)</f>
        <v>-17.876921</v>
      </c>
      <c r="J886" s="122" t="str">
        <f aca="false">RIGHT('con precio'!M885,10)</f>
        <v>-63.233279</v>
      </c>
      <c r="K886" s="0" t="s">
        <v>7429</v>
      </c>
      <c r="L886" s="175" t="n">
        <f aca="false">'con precio'!A885+'con precio'!K885</f>
        <v>44254.6229166667</v>
      </c>
      <c r="N886" s="174"/>
      <c r="O886" s="167"/>
    </row>
    <row r="887" customFormat="false" ht="13.8" hidden="false" customHeight="false" outlineLevel="0" collapsed="false">
      <c r="A887" s="0" t="n">
        <f aca="false">+A886+1</f>
        <v>886</v>
      </c>
      <c r="B887" s="0" t="str">
        <f aca="false">IF(LEN('con precio'!E886)=8,'con precio'!E886,IF(LEN('con precio'!E886)&gt;=17,LEFT('con precio'!E886,8),""))</f>
        <v/>
      </c>
      <c r="C887" s="122" t="str">
        <f aca="false">IF(LEN('con precio'!E886)&gt;=17,RIGHT('con precio'!E886,8),"")</f>
        <v/>
      </c>
      <c r="D887" s="0" t="str">
        <f aca="false">IF('con precio'!F886="","",'con precio'!F886)</f>
        <v>Clínica Medicmel</v>
      </c>
      <c r="E887" s="0" t="str">
        <f aca="false">IF('con precio'!B886="","",'con precio'!B886)</f>
        <v>Clínica Medicmel</v>
      </c>
      <c r="F887" s="1" t="s">
        <v>6107</v>
      </c>
      <c r="G887" s="0" t="n">
        <v>300</v>
      </c>
      <c r="H887" s="0" t="str">
        <f aca="false">IF('con precio'!D886="Flete","FLE",IF('con precio'!D886="Normal","NOR",IF('con precio'!D886="RRPP","RRP",IF('con precio'!D886="FB Ads","FBA",IF('con precio'!D886="Google Ads","GOA",IF('con precio'!D886="Combo","COM",IF('con precio'!D886="Market Place","MKP", "OTR")))))))</f>
        <v>NOR</v>
      </c>
      <c r="I887" s="0" t="str">
        <f aca="false">LEFT('con precio'!M886,10)</f>
        <v>-17.849500</v>
      </c>
      <c r="J887" s="122" t="str">
        <f aca="false">RIGHT('con precio'!M886,10)</f>
        <v>-63.251028</v>
      </c>
      <c r="K887" s="0" t="s">
        <v>7429</v>
      </c>
      <c r="L887" s="175" t="n">
        <f aca="false">'con precio'!A886+'con precio'!K886</f>
        <v>44254.6659722222</v>
      </c>
      <c r="N887" s="174"/>
      <c r="O887" s="167"/>
    </row>
    <row r="888" customFormat="false" ht="13.8" hidden="false" customHeight="false" outlineLevel="0" collapsed="false">
      <c r="A888" s="0" t="n">
        <f aca="false">+A887+1</f>
        <v>887</v>
      </c>
      <c r="B888" s="0" t="str">
        <f aca="false">IF(LEN('con precio'!E887)=8,'con precio'!E887,IF(LEN('con precio'!E887)&gt;=17,LEFT('con precio'!E887,8),""))</f>
        <v/>
      </c>
      <c r="C888" s="122" t="str">
        <f aca="false">IF(LEN('con precio'!E887)&gt;=17,RIGHT('con precio'!E887,8),"")</f>
        <v/>
      </c>
      <c r="D888" s="0" t="str">
        <f aca="false">IF('con precio'!F887="","",'con precio'!F887)</f>
        <v/>
      </c>
      <c r="E888" s="0" t="str">
        <f aca="false">IF('con precio'!B887="","",'con precio'!B887)</f>
        <v>Barrio El Carmen. Doble Vía La Guardia pasando la Av. Mapaizo.</v>
      </c>
      <c r="F888" s="1" t="s">
        <v>6806</v>
      </c>
      <c r="G888" s="0" t="n">
        <v>400</v>
      </c>
      <c r="H888" s="0" t="str">
        <f aca="false">IF('con precio'!D887="Flete","FLE",IF('con precio'!D887="Normal","NOR",IF('con precio'!D887="RRPP","RRP",IF('con precio'!D887="FB Ads","FBA",IF('con precio'!D887="Google Ads","GOA",IF('con precio'!D887="Combo","COM",IF('con precio'!D887="Market Place","MKP", "OTR")))))))</f>
        <v>NOR</v>
      </c>
      <c r="I888" s="0" t="str">
        <f aca="false">LEFT('con precio'!M887,10)</f>
        <v>-17.854552</v>
      </c>
      <c r="J888" s="122" t="str">
        <f aca="false">RIGHT('con precio'!M887,10)</f>
        <v>-63.249020</v>
      </c>
      <c r="K888" s="0" t="s">
        <v>7429</v>
      </c>
      <c r="L888" s="175" t="n">
        <f aca="false">'con precio'!A887+'con precio'!K887</f>
        <v>44254.775</v>
      </c>
      <c r="N888" s="174"/>
      <c r="O888" s="167"/>
    </row>
    <row r="889" customFormat="false" ht="13.8" hidden="false" customHeight="false" outlineLevel="0" collapsed="false">
      <c r="A889" s="0" t="n">
        <f aca="false">+A888+1</f>
        <v>888</v>
      </c>
      <c r="B889" s="0" t="str">
        <f aca="false">IF(LEN('con precio'!E888)=8,'con precio'!E888,IF(LEN('con precio'!E888)&gt;=17,LEFT('con precio'!E888,8),""))</f>
        <v>77377495</v>
      </c>
      <c r="C889" s="122" t="str">
        <f aca="false">IF(LEN('con precio'!E888)&gt;=17,RIGHT('con precio'!E888,8),"")</f>
        <v/>
      </c>
      <c r="D889" s="0" t="str">
        <f aca="false">IF('con precio'!F888="","",'con precio'!F888)</f>
        <v>Dania Inca</v>
      </c>
      <c r="E889" s="0" t="str">
        <f aca="false">IF('con precio'!B888="","",'con precio'!B888)</f>
        <v>Dania Inca / Av Palmar / Villa Simón Bolivar / Carretera Camiri</v>
      </c>
      <c r="F889" s="1" t="s">
        <v>6604</v>
      </c>
      <c r="G889" s="0" t="n">
        <v>450</v>
      </c>
      <c r="H889" s="0" t="str">
        <f aca="false">IF('con precio'!D888="Flete","FLE",IF('con precio'!D888="Normal","NOR",IF('con precio'!D888="RRPP","RRP",IF('con precio'!D888="FB Ads","FBA",IF('con precio'!D888="Google Ads","GOA",IF('con precio'!D888="Combo","COM",IF('con precio'!D888="Market Place","MKP", "OTR")))))))</f>
        <v>OTR</v>
      </c>
      <c r="I889" s="0" t="str">
        <f aca="false">LEFT('con precio'!M888,10)</f>
        <v>-17.883326</v>
      </c>
      <c r="J889" s="122" t="str">
        <f aca="false">RIGHT('con precio'!M888,10)</f>
        <v>-63.270882</v>
      </c>
      <c r="K889" s="0" t="s">
        <v>7429</v>
      </c>
      <c r="L889" s="175" t="n">
        <f aca="false">'con precio'!A888+'con precio'!K888</f>
        <v>44256.6652777778</v>
      </c>
      <c r="N889" s="174"/>
      <c r="O889" s="167"/>
    </row>
    <row r="890" customFormat="false" ht="13.8" hidden="false" customHeight="false" outlineLevel="0" collapsed="false">
      <c r="A890" s="0" t="n">
        <f aca="false">+A889+1</f>
        <v>889</v>
      </c>
      <c r="B890" s="0" t="str">
        <f aca="false">IF(LEN('con precio'!E889)=8,'con precio'!E889,IF(LEN('con precio'!E889)&gt;=17,LEFT('con precio'!E889,8),""))</f>
        <v>70982116</v>
      </c>
      <c r="C890" s="122" t="str">
        <f aca="false">IF(LEN('con precio'!E889)&gt;=17,RIGHT('con precio'!E889,8),"")</f>
        <v/>
      </c>
      <c r="D890" s="0" t="str">
        <f aca="false">IF('con precio'!F889="","",'con precio'!F889)</f>
        <v>Héctor Escobar Zurita</v>
      </c>
      <c r="E890" s="0" t="str">
        <f aca="false">IF('con precio'!B889="","",'con precio'!B889)</f>
        <v>Héctor Escobar Zurita / El Balcón 2</v>
      </c>
      <c r="F890" s="1" t="s">
        <v>6807</v>
      </c>
      <c r="G890" s="0" t="n">
        <v>450</v>
      </c>
      <c r="H890" s="0" t="str">
        <f aca="false">IF('con precio'!D889="Flete","FLE",IF('con precio'!D889="Normal","NOR",IF('con precio'!D889="RRPP","RRP",IF('con precio'!D889="FB Ads","FBA",IF('con precio'!D889="Google Ads","GOA",IF('con precio'!D889="Combo","COM",IF('con precio'!D889="Market Place","MKP", "OTR")))))))</f>
        <v>GOA</v>
      </c>
      <c r="I890" s="0" t="str">
        <f aca="false">LEFT('con precio'!M889,10)</f>
        <v>-17.876963</v>
      </c>
      <c r="J890" s="122" t="str">
        <f aca="false">RIGHT('con precio'!M889,10)</f>
        <v>-63.229073</v>
      </c>
      <c r="K890" s="0" t="s">
        <v>7429</v>
      </c>
      <c r="L890" s="175" t="n">
        <f aca="false">'con precio'!A889+'con precio'!K889</f>
        <v>44256.3805555556</v>
      </c>
      <c r="N890" s="174"/>
      <c r="O890" s="167"/>
    </row>
    <row r="891" customFormat="false" ht="13.8" hidden="false" customHeight="false" outlineLevel="0" collapsed="false">
      <c r="A891" s="0" t="n">
        <f aca="false">+A890+1</f>
        <v>890</v>
      </c>
      <c r="B891" s="0" t="str">
        <f aca="false">IF(LEN('con precio'!E890)=8,'con precio'!E890,IF(LEN('con precio'!E890)&gt;=17,LEFT('con precio'!E890,8),""))</f>
        <v>63583212</v>
      </c>
      <c r="C891" s="122" t="str">
        <f aca="false">IF(LEN('con precio'!E890)&gt;=17,RIGHT('con precio'!E890,8),"")</f>
        <v/>
      </c>
      <c r="D891" s="0" t="str">
        <f aca="false">IF('con precio'!F890="","",'con precio'!F890)</f>
        <v>Betuel Montenegro</v>
      </c>
      <c r="E891" s="0" t="str">
        <f aca="false">IF('con precio'!B890="","",'con precio'!B890)</f>
        <v>Betuel Montenegro / Urbanización Canaan / El Bajío</v>
      </c>
      <c r="F891" s="1" t="s">
        <v>6808</v>
      </c>
      <c r="G891" s="0" t="n">
        <v>400</v>
      </c>
      <c r="H891" s="0" t="str">
        <f aca="false">IF('con precio'!D890="Flete","FLE",IF('con precio'!D890="Normal","NOR",IF('con precio'!D890="RRPP","RRP",IF('con precio'!D890="FB Ads","FBA",IF('con precio'!D890="Google Ads","GOA",IF('con precio'!D890="Combo","COM",IF('con precio'!D890="Market Place","MKP", "OTR")))))))</f>
        <v>GOA</v>
      </c>
      <c r="I891" s="0" t="str">
        <f aca="false">LEFT('con precio'!M890,10)</f>
        <v>-17.848743</v>
      </c>
      <c r="J891" s="122" t="str">
        <f aca="false">RIGHT('con precio'!M890,10)</f>
        <v>-63.240814</v>
      </c>
      <c r="K891" s="0" t="s">
        <v>7429</v>
      </c>
      <c r="L891" s="175" t="n">
        <f aca="false">'con precio'!A890+'con precio'!K890</f>
        <v>44256.4125</v>
      </c>
      <c r="N891" s="174"/>
      <c r="O891" s="167"/>
    </row>
    <row r="892" customFormat="false" ht="13.8" hidden="false" customHeight="false" outlineLevel="0" collapsed="false">
      <c r="A892" s="0" t="n">
        <f aca="false">+A891+1</f>
        <v>891</v>
      </c>
      <c r="B892" s="0" t="str">
        <f aca="false">IF(LEN('con precio'!E891)=8,'con precio'!E891,IF(LEN('con precio'!E891)&gt;=17,LEFT('con precio'!E891,8),""))</f>
        <v>67715015</v>
      </c>
      <c r="C892" s="122" t="str">
        <f aca="false">IF(LEN('con precio'!E891)&gt;=17,RIGHT('con precio'!E891,8),"")</f>
        <v/>
      </c>
      <c r="D892" s="0" t="str">
        <f aca="false">IF('con precio'!F891="","",'con precio'!F891)</f>
        <v>Jesús Teodovich</v>
      </c>
      <c r="E892" s="0" t="str">
        <f aca="false">IF('con precio'!B891="","",'con precio'!B891)</f>
        <v>Jesús Teodovich / Barrio 8 de Diciembre / Satélite Norte</v>
      </c>
      <c r="F892" s="1" t="s">
        <v>6809</v>
      </c>
      <c r="G892" s="0" t="n">
        <v>450</v>
      </c>
      <c r="H892" s="0" t="str">
        <f aca="false">IF('con precio'!D891="Flete","FLE",IF('con precio'!D891="Normal","NOR",IF('con precio'!D891="RRPP","RRP",IF('con precio'!D891="FB Ads","FBA",IF('con precio'!D891="Google Ads","GOA",IF('con precio'!D891="Combo","COM",IF('con precio'!D891="Market Place","MKP", "OTR")))))))</f>
        <v>GOA</v>
      </c>
      <c r="I892" s="0" t="str">
        <f aca="false">LEFT('con precio'!M891,10)</f>
        <v>-17.598715</v>
      </c>
      <c r="J892" s="122" t="str">
        <f aca="false">RIGHT('con precio'!M891,10)</f>
        <v>-63.142239</v>
      </c>
      <c r="K892" s="0" t="s">
        <v>7429</v>
      </c>
      <c r="L892" s="175" t="n">
        <f aca="false">'con precio'!A891+'con precio'!K891</f>
        <v>44256.7951388889</v>
      </c>
      <c r="N892" s="174"/>
      <c r="O892" s="167"/>
    </row>
    <row r="893" customFormat="false" ht="13.8" hidden="false" customHeight="false" outlineLevel="0" collapsed="false">
      <c r="A893" s="0" t="n">
        <f aca="false">+A892+1</f>
        <v>892</v>
      </c>
      <c r="B893" s="0" t="str">
        <f aca="false">IF(LEN('con precio'!E892)=8,'con precio'!E892,IF(LEN('con precio'!E892)&gt;=17,LEFT('con precio'!E892,8),""))</f>
        <v/>
      </c>
      <c r="C893" s="122" t="str">
        <f aca="false">IF(LEN('con precio'!E892)&gt;=17,RIGHT('con precio'!E892,8),"")</f>
        <v/>
      </c>
      <c r="D893" s="0" t="str">
        <f aca="false">IF('con precio'!F892="","",'con precio'!F892)</f>
        <v/>
      </c>
      <c r="E893" s="0" t="str">
        <f aca="false">IF('con precio'!B892="","",'con precio'!B892)</f>
        <v>El Quior</v>
      </c>
      <c r="F893" s="1" t="s">
        <v>6810</v>
      </c>
      <c r="G893" s="0" t="n">
        <v>300</v>
      </c>
      <c r="H893" s="0" t="str">
        <f aca="false">IF('con precio'!D892="Flete","FLE",IF('con precio'!D892="Normal","NOR",IF('con precio'!D892="RRPP","RRP",IF('con precio'!D892="FB Ads","FBA",IF('con precio'!D892="Google Ads","GOA",IF('con precio'!D892="Combo","COM",IF('con precio'!D892="Market Place","MKP", "OTR")))))))</f>
        <v>NOR</v>
      </c>
      <c r="I893" s="0" t="str">
        <f aca="false">LEFT('con precio'!M892,10)</f>
        <v>-17.850582</v>
      </c>
      <c r="J893" s="122" t="str">
        <f aca="false">RIGHT('con precio'!M892,10)</f>
        <v>-63.093921</v>
      </c>
      <c r="K893" s="0" t="s">
        <v>7429</v>
      </c>
      <c r="L893" s="175" t="n">
        <f aca="false">'con precio'!A892+'con precio'!K892</f>
        <v>44256.6006944444</v>
      </c>
      <c r="N893" s="174"/>
      <c r="O893" s="167"/>
    </row>
    <row r="894" customFormat="false" ht="13.8" hidden="false" customHeight="false" outlineLevel="0" collapsed="false">
      <c r="A894" s="0" t="n">
        <f aca="false">+A893+1</f>
        <v>893</v>
      </c>
      <c r="B894" s="0" t="str">
        <f aca="false">IF(LEN('con precio'!E893)=8,'con precio'!E893,IF(LEN('con precio'!E893)&gt;=17,LEFT('con precio'!E893,8),""))</f>
        <v>76080268</v>
      </c>
      <c r="C894" s="122" t="str">
        <f aca="false">IF(LEN('con precio'!E893)&gt;=17,RIGHT('con precio'!E893,8),"")</f>
        <v/>
      </c>
      <c r="D894" s="0" t="str">
        <f aca="false">IF('con precio'!F893="","",'con precio'!F893)</f>
        <v>El Bajío</v>
      </c>
      <c r="E894" s="0" t="str">
        <f aca="false">IF('con precio'!B893="","",'con precio'!B893)</f>
        <v>Av. 24 de Septiembre / El Bajío</v>
      </c>
      <c r="F894" s="1" t="s">
        <v>6253</v>
      </c>
      <c r="G894" s="0" t="n">
        <v>500</v>
      </c>
      <c r="H894" s="0" t="str">
        <f aca="false">IF('con precio'!D893="Flete","FLE",IF('con precio'!D893="Normal","NOR",IF('con precio'!D893="RRPP","RRP",IF('con precio'!D893="FB Ads","FBA",IF('con precio'!D893="Google Ads","GOA",IF('con precio'!D893="Combo","COM",IF('con precio'!D893="Market Place","MKP", "OTR")))))))</f>
        <v>OTR</v>
      </c>
      <c r="I894" s="0" t="str">
        <f aca="false">LEFT('con precio'!M893,10)</f>
        <v>-17.855912</v>
      </c>
      <c r="J894" s="122" t="str">
        <f aca="false">RIGHT('con precio'!M893,10)</f>
        <v>-63.238934</v>
      </c>
      <c r="K894" s="0" t="s">
        <v>7429</v>
      </c>
      <c r="L894" s="175" t="n">
        <f aca="false">'con precio'!A893+'con precio'!K893</f>
        <v>44257.6611111111</v>
      </c>
      <c r="N894" s="174"/>
      <c r="O894" s="167"/>
    </row>
    <row r="895" customFormat="false" ht="13.8" hidden="false" customHeight="false" outlineLevel="0" collapsed="false">
      <c r="A895" s="0" t="n">
        <f aca="false">+A894+1</f>
        <v>894</v>
      </c>
      <c r="B895" s="0" t="str">
        <f aca="false">IF(LEN('con precio'!E894)=8,'con precio'!E894,IF(LEN('con precio'!E894)&gt;=17,LEFT('con precio'!E894,8),""))</f>
        <v/>
      </c>
      <c r="C895" s="122" t="str">
        <f aca="false">IF(LEN('con precio'!E894)&gt;=17,RIGHT('con precio'!E894,8),"")</f>
        <v/>
      </c>
      <c r="D895" s="0" t="str">
        <f aca="false">IF('con precio'!F894="","",'con precio'!F894)</f>
        <v/>
      </c>
      <c r="E895" s="0" t="str">
        <f aca="false">IF('con precio'!B894="","",'con precio'!B894)</f>
        <v>Balcón 2</v>
      </c>
      <c r="F895" s="1" t="s">
        <v>6593</v>
      </c>
      <c r="G895" s="0" t="n">
        <v>350</v>
      </c>
      <c r="H895" s="0" t="str">
        <f aca="false">IF('con precio'!D894="Flete","FLE",IF('con precio'!D894="Normal","NOR",IF('con precio'!D894="RRPP","RRP",IF('con precio'!D894="FB Ads","FBA",IF('con precio'!D894="Google Ads","GOA",IF('con precio'!D894="Combo","COM",IF('con precio'!D894="Market Place","MKP", "OTR")))))))</f>
        <v>NOR</v>
      </c>
      <c r="I895" s="0" t="str">
        <f aca="false">LEFT('con precio'!M894,10)</f>
        <v>-17.873182</v>
      </c>
      <c r="J895" s="122" t="str">
        <f aca="false">RIGHT('con precio'!M894,10)</f>
        <v>-63.239523</v>
      </c>
      <c r="K895" s="0" t="s">
        <v>7429</v>
      </c>
      <c r="L895" s="175" t="n">
        <f aca="false">'con precio'!A894+'con precio'!K894</f>
        <v>44257.4326388889</v>
      </c>
      <c r="N895" s="174"/>
      <c r="O895" s="167"/>
    </row>
    <row r="896" customFormat="false" ht="13.8" hidden="false" customHeight="false" outlineLevel="0" collapsed="false">
      <c r="A896" s="0" t="n">
        <f aca="false">+A895+1</f>
        <v>895</v>
      </c>
      <c r="B896" s="0" t="str">
        <f aca="false">IF(LEN('con precio'!E895)=8,'con precio'!E895,IF(LEN('con precio'!E895)&gt;=17,LEFT('con precio'!E895,8),""))</f>
        <v>72134405</v>
      </c>
      <c r="C896" s="122" t="str">
        <f aca="false">IF(LEN('con precio'!E895)&gt;=17,RIGHT('con precio'!E895,8),"")</f>
        <v/>
      </c>
      <c r="D896" s="0" t="str">
        <f aca="false">IF('con precio'!F895="","",'con precio'!F895)</f>
        <v>Luis Quiñones</v>
      </c>
      <c r="E896" s="0" t="str">
        <f aca="false">IF('con precio'!B895="","",'con precio'!B895)</f>
        <v>Luis Quiñones / Urbanización Juan Pablo II / Satélite Norte</v>
      </c>
      <c r="F896" s="1" t="s">
        <v>6811</v>
      </c>
      <c r="G896" s="0" t="n">
        <v>450</v>
      </c>
      <c r="H896" s="0" t="str">
        <f aca="false">IF('con precio'!D895="Flete","FLE",IF('con precio'!D895="Normal","NOR",IF('con precio'!D895="RRPP","RRP",IF('con precio'!D895="FB Ads","FBA",IF('con precio'!D895="Google Ads","GOA",IF('con precio'!D895="Combo","COM",IF('con precio'!D895="Market Place","MKP", "OTR")))))))</f>
        <v>GOA</v>
      </c>
      <c r="I896" s="0" t="str">
        <f aca="false">LEFT('con precio'!M895,10)</f>
        <v>-17.595186</v>
      </c>
      <c r="J896" s="122" t="str">
        <f aca="false">RIGHT('con precio'!M895,10)</f>
        <v>-63.147622</v>
      </c>
      <c r="K896" s="0" t="s">
        <v>7429</v>
      </c>
      <c r="L896" s="175" t="n">
        <f aca="false">'con precio'!A895+'con precio'!K895</f>
        <v>44258.5458333333</v>
      </c>
      <c r="N896" s="174"/>
      <c r="O896" s="167"/>
    </row>
    <row r="897" customFormat="false" ht="13.8" hidden="false" customHeight="false" outlineLevel="0" collapsed="false">
      <c r="A897" s="0" t="n">
        <f aca="false">+A896+1</f>
        <v>896</v>
      </c>
      <c r="B897" s="0" t="str">
        <f aca="false">IF(LEN('con precio'!E896)=8,'con precio'!E896,IF(LEN('con precio'!E896)&gt;=17,LEFT('con precio'!E896,8),""))</f>
        <v/>
      </c>
      <c r="C897" s="122" t="str">
        <f aca="false">IF(LEN('con precio'!E896)&gt;=17,RIGHT('con precio'!E896,8),"")</f>
        <v/>
      </c>
      <c r="D897" s="0" t="str">
        <f aca="false">IF('con precio'!F896="","",'con precio'!F896)</f>
        <v/>
      </c>
      <c r="E897" s="0" t="str">
        <f aca="false">IF('con precio'!B896="","",'con precio'!B896)</f>
        <v>Calle Bibosi / Barrio El Paraíso</v>
      </c>
      <c r="F897" s="1" t="s">
        <v>6812</v>
      </c>
      <c r="G897" s="0" t="n">
        <v>300</v>
      </c>
      <c r="H897" s="0" t="str">
        <f aca="false">IF('con precio'!D896="Flete","FLE",IF('con precio'!D896="Normal","NOR",IF('con precio'!D896="RRPP","RRP",IF('con precio'!D896="FB Ads","FBA",IF('con precio'!D896="Google Ads","GOA",IF('con precio'!D896="Combo","COM",IF('con precio'!D896="Market Place","MKP", "OTR")))))))</f>
        <v>NOR</v>
      </c>
      <c r="I897" s="0" t="str">
        <f aca="false">LEFT('con precio'!M896,10)</f>
        <v>-17.696267</v>
      </c>
      <c r="J897" s="122" t="str">
        <f aca="false">RIGHT('con precio'!M896,10)</f>
        <v>-63.163627</v>
      </c>
      <c r="K897" s="0" t="s">
        <v>7429</v>
      </c>
      <c r="L897" s="175" t="n">
        <f aca="false">'con precio'!A896+'con precio'!K896</f>
        <v>44258.6083333333</v>
      </c>
      <c r="N897" s="174"/>
      <c r="O897" s="167"/>
    </row>
    <row r="898" customFormat="false" ht="13.8" hidden="false" customHeight="false" outlineLevel="0" collapsed="false">
      <c r="A898" s="0" t="n">
        <f aca="false">+A897+1</f>
        <v>897</v>
      </c>
      <c r="B898" s="0" t="str">
        <f aca="false">IF(LEN('con precio'!E897)=8,'con precio'!E897,IF(LEN('con precio'!E897)&gt;=17,LEFT('con precio'!E897,8),""))</f>
        <v>75551929</v>
      </c>
      <c r="C898" s="122" t="str">
        <f aca="false">IF(LEN('con precio'!E897)&gt;=17,RIGHT('con precio'!E897,8),"")</f>
        <v/>
      </c>
      <c r="D898" s="0" t="str">
        <f aca="false">IF('con precio'!F897="","",'con precio'!F897)</f>
        <v>NN</v>
      </c>
      <c r="E898" s="0" t="str">
        <f aca="false">IF('con precio'!B897="","",'con precio'!B897)</f>
        <v>NN / Calle Rosario y Av. Moscú</v>
      </c>
      <c r="F898" s="1" t="s">
        <v>6813</v>
      </c>
      <c r="G898" s="0" t="n">
        <v>400</v>
      </c>
      <c r="H898" s="0" t="str">
        <f aca="false">IF('con precio'!D897="Flete","FLE",IF('con precio'!D897="Normal","NOR",IF('con precio'!D897="RRPP","RRP",IF('con precio'!D897="FB Ads","FBA",IF('con precio'!D897="Google Ads","GOA",IF('con precio'!D897="Combo","COM",IF('con precio'!D897="Market Place","MKP", "OTR")))))))</f>
        <v>GOA</v>
      </c>
      <c r="I898" s="0" t="str">
        <f aca="false">LEFT('con precio'!M897,10)</f>
        <v>-17.850580</v>
      </c>
      <c r="J898" s="122" t="str">
        <f aca="false">RIGHT('con precio'!M897,10)</f>
        <v>-63.217877</v>
      </c>
      <c r="K898" s="0" t="s">
        <v>7429</v>
      </c>
      <c r="L898" s="175" t="n">
        <f aca="false">'con precio'!A897+'con precio'!K897</f>
        <v>44259.6013888889</v>
      </c>
      <c r="N898" s="174"/>
      <c r="O898" s="167"/>
    </row>
    <row r="899" customFormat="false" ht="13.8" hidden="false" customHeight="false" outlineLevel="0" collapsed="false">
      <c r="A899" s="0" t="n">
        <f aca="false">+A898+1</f>
        <v>898</v>
      </c>
      <c r="B899" s="0" t="str">
        <f aca="false">IF(LEN('con precio'!E898)=8,'con precio'!E898,IF(LEN('con precio'!E898)&gt;=17,LEFT('con precio'!E898,8),""))</f>
        <v/>
      </c>
      <c r="C899" s="122" t="str">
        <f aca="false">IF(LEN('con precio'!E898)&gt;=17,RIGHT('con precio'!E898,8),"")</f>
        <v/>
      </c>
      <c r="D899" s="0" t="str">
        <f aca="false">IF('con precio'!F898="","",'con precio'!F898)</f>
        <v/>
      </c>
      <c r="E899" s="0" t="str">
        <f aca="false">IF('con precio'!B898="","",'con precio'!B898)</f>
        <v>Avenida Moscú</v>
      </c>
      <c r="F899" s="1" t="s">
        <v>6502</v>
      </c>
      <c r="G899" s="0" t="n">
        <v>350</v>
      </c>
      <c r="H899" s="0" t="str">
        <f aca="false">IF('con precio'!D898="Flete","FLE",IF('con precio'!D898="Normal","NOR",IF('con precio'!D898="RRPP","RRP",IF('con precio'!D898="FB Ads","FBA",IF('con precio'!D898="Google Ads","GOA",IF('con precio'!D898="Combo","COM",IF('con precio'!D898="Market Place","MKP", "OTR")))))))</f>
        <v>NOR</v>
      </c>
      <c r="I899" s="0" t="str">
        <f aca="false">LEFT('con precio'!M898,10)</f>
        <v>-17.838228</v>
      </c>
      <c r="J899" s="122" t="str">
        <f aca="false">RIGHT('con precio'!M898,10)</f>
        <v>-63.211622</v>
      </c>
      <c r="K899" s="0" t="s">
        <v>7429</v>
      </c>
      <c r="L899" s="175" t="n">
        <f aca="false">'con precio'!A898+'con precio'!K898</f>
        <v>44259.44375</v>
      </c>
      <c r="N899" s="174"/>
      <c r="O899" s="167"/>
    </row>
    <row r="900" customFormat="false" ht="13.8" hidden="false" customHeight="false" outlineLevel="0" collapsed="false">
      <c r="A900" s="0" t="n">
        <f aca="false">+A899+1</f>
        <v>899</v>
      </c>
      <c r="B900" s="0" t="str">
        <f aca="false">IF(LEN('con precio'!E899)=8,'con precio'!E899,IF(LEN('con precio'!E899)&gt;=17,LEFT('con precio'!E899,8),""))</f>
        <v/>
      </c>
      <c r="C900" s="122" t="str">
        <f aca="false">IF(LEN('con precio'!E899)&gt;=17,RIGHT('con precio'!E899,8),"")</f>
        <v/>
      </c>
      <c r="D900" s="0" t="str">
        <f aca="false">IF('con precio'!F899="","",'con precio'!F899)</f>
        <v/>
      </c>
      <c r="E900" s="0" t="str">
        <f aca="false">IF('con precio'!B899="","",'con precio'!B899)</f>
        <v>Guapurú 2</v>
      </c>
      <c r="F900" s="1" t="s">
        <v>6814</v>
      </c>
      <c r="G900" s="0" t="n">
        <v>350</v>
      </c>
      <c r="H900" s="0" t="str">
        <f aca="false">IF('con precio'!D899="Flete","FLE",IF('con precio'!D899="Normal","NOR",IF('con precio'!D899="RRPP","RRP",IF('con precio'!D899="FB Ads","FBA",IF('con precio'!D899="Google Ads","GOA",IF('con precio'!D899="Combo","COM",IF('con precio'!D899="Market Place","MKP", "OTR")))))))</f>
        <v>NOR</v>
      </c>
      <c r="I900" s="0" t="str">
        <f aca="false">LEFT('con precio'!M899,10)</f>
        <v>-17.806661</v>
      </c>
      <c r="J900" s="122" t="str">
        <f aca="false">RIGHT('con precio'!M899,10)</f>
        <v>-63.105988</v>
      </c>
      <c r="K900" s="0" t="s">
        <v>7429</v>
      </c>
      <c r="L900" s="175" t="n">
        <f aca="false">'con precio'!A899+'con precio'!K899</f>
        <v>44260.6472222222</v>
      </c>
      <c r="N900" s="174"/>
      <c r="O900" s="167"/>
    </row>
    <row r="901" customFormat="false" ht="13.8" hidden="false" customHeight="false" outlineLevel="0" collapsed="false">
      <c r="A901" s="0" t="n">
        <f aca="false">+A900+1</f>
        <v>900</v>
      </c>
      <c r="B901" s="0" t="str">
        <f aca="false">IF(LEN('con precio'!E900)=8,'con precio'!E900,IF(LEN('con precio'!E900)&gt;=17,LEFT('con precio'!E900,8),""))</f>
        <v/>
      </c>
      <c r="C901" s="122" t="str">
        <f aca="false">IF(LEN('con precio'!E900)&gt;=17,RIGHT('con precio'!E900,8),"")</f>
        <v/>
      </c>
      <c r="D901" s="0" t="str">
        <f aca="false">IF('con precio'!F900="","",'con precio'!F900)</f>
        <v/>
      </c>
      <c r="E901" s="0" t="str">
        <f aca="false">IF('con precio'!B900="","",'con precio'!B900)</f>
        <v>Unión Terrado II / Radial 10, 9no Anillo</v>
      </c>
      <c r="F901" s="1" t="s">
        <v>6815</v>
      </c>
      <c r="G901" s="0" t="n">
        <v>300</v>
      </c>
      <c r="H901" s="0" t="str">
        <f aca="false">IF('con precio'!D900="Flete","FLE",IF('con precio'!D900="Normal","NOR",IF('con precio'!D900="RRPP","RRP",IF('con precio'!D900="FB Ads","FBA",IF('con precio'!D900="Google Ads","GOA",IF('con precio'!D900="Combo","COM",IF('con precio'!D900="Market Place","MKP", "OTR")))))))</f>
        <v>NOR</v>
      </c>
      <c r="I901" s="0" t="str">
        <f aca="false">LEFT('con precio'!M900,10)</f>
        <v>-17.809613</v>
      </c>
      <c r="J901" s="122" t="str">
        <f aca="false">RIGHT('con precio'!M900,10)</f>
        <v>-63.087681</v>
      </c>
      <c r="K901" s="0" t="s">
        <v>7429</v>
      </c>
      <c r="L901" s="175" t="n">
        <f aca="false">'con precio'!A900+'con precio'!K900</f>
        <v>44260.6847222222</v>
      </c>
      <c r="N901" s="174"/>
      <c r="O901" s="167"/>
    </row>
    <row r="902" customFormat="false" ht="13.8" hidden="false" customHeight="false" outlineLevel="0" collapsed="false">
      <c r="A902" s="0" t="n">
        <f aca="false">+A901+1</f>
        <v>901</v>
      </c>
      <c r="B902" s="0" t="str">
        <f aca="false">IF(LEN('con precio'!E901)=8,'con precio'!E901,IF(LEN('con precio'!E901)&gt;=17,LEFT('con precio'!E901,8),""))</f>
        <v>75639762</v>
      </c>
      <c r="C902" s="122" t="str">
        <f aca="false">IF(LEN('con precio'!E901)&gt;=17,RIGHT('con precio'!E901,8),"")</f>
        <v/>
      </c>
      <c r="D902" s="0" t="str">
        <f aca="false">IF('con precio'!F901="","",'con precio'!F901)</f>
        <v>NN</v>
      </c>
      <c r="E902" s="0" t="str">
        <f aca="false">IF('con precio'!B901="","",'con precio'!B901)</f>
        <v>NN / Barrio Trigal / Distrito Municipal 9 / Avenida Olímpica pasando 8vo anillo</v>
      </c>
      <c r="F902" s="1" t="s">
        <v>6816</v>
      </c>
      <c r="G902" s="0" t="n">
        <v>400</v>
      </c>
      <c r="H902" s="0" t="str">
        <f aca="false">IF('con precio'!D901="Flete","FLE",IF('con precio'!D901="Normal","NOR",IF('con precio'!D901="RRPP","RRP",IF('con precio'!D901="FB Ads","FBA",IF('con precio'!D901="Google Ads","GOA",IF('con precio'!D901="Combo","COM",IF('con precio'!D901="Market Place","MKP", "OTR")))))))</f>
        <v>GOA</v>
      </c>
      <c r="I902" s="0" t="str">
        <f aca="false">LEFT('con precio'!M901,10)</f>
        <v>-17.861956</v>
      </c>
      <c r="J902" s="122" t="str">
        <f aca="false">RIGHT('con precio'!M901,10)</f>
        <v>-63.212818</v>
      </c>
      <c r="K902" s="0" t="s">
        <v>7429</v>
      </c>
      <c r="L902" s="175" t="n">
        <f aca="false">'con precio'!A901+'con precio'!K901</f>
        <v>44261.5201388889</v>
      </c>
      <c r="N902" s="174"/>
      <c r="O902" s="167"/>
    </row>
    <row r="903" customFormat="false" ht="13.8" hidden="false" customHeight="false" outlineLevel="0" collapsed="false">
      <c r="A903" s="0" t="n">
        <f aca="false">+A902+1</f>
        <v>902</v>
      </c>
      <c r="B903" s="0" t="str">
        <f aca="false">IF(LEN('con precio'!E902)=8,'con precio'!E902,IF(LEN('con precio'!E902)&gt;=17,LEFT('con precio'!E902,8),""))</f>
        <v>78104959</v>
      </c>
      <c r="C903" s="122" t="str">
        <f aca="false">IF(LEN('con precio'!E902)&gt;=17,RIGHT('con precio'!E902,8),"")</f>
        <v/>
      </c>
      <c r="D903" s="0" t="str">
        <f aca="false">IF('con precio'!F902="","",'con precio'!F902)</f>
        <v>NN</v>
      </c>
      <c r="E903" s="0" t="str">
        <f aca="false">IF('con precio'!B902="","",'con precio'!B902)</f>
        <v>NN / Avenida San Jorge / Bateón</v>
      </c>
      <c r="F903" s="1" t="s">
        <v>6817</v>
      </c>
      <c r="G903" s="0" t="n">
        <v>300</v>
      </c>
      <c r="H903" s="0" t="str">
        <f aca="false">IF('con precio'!D902="Flete","FLE",IF('con precio'!D902="Normal","NOR",IF('con precio'!D902="RRPP","RRP",IF('con precio'!D902="FB Ads","FBA",IF('con precio'!D902="Google Ads","GOA",IF('con precio'!D902="Combo","COM",IF('con precio'!D902="Market Place","MKP", "OTR")))))))</f>
        <v>GOA</v>
      </c>
      <c r="I903" s="0" t="str">
        <f aca="false">LEFT('con precio'!M902,10)</f>
        <v>-17.728065</v>
      </c>
      <c r="J903" s="122" t="str">
        <f aca="false">RIGHT('con precio'!M902,10)</f>
        <v>-63.099308</v>
      </c>
      <c r="K903" s="0" t="s">
        <v>7429</v>
      </c>
      <c r="L903" s="175" t="n">
        <f aca="false">'con precio'!A902+'con precio'!K902</f>
        <v>44261.5923611111</v>
      </c>
      <c r="N903" s="174"/>
      <c r="O903" s="167"/>
    </row>
    <row r="904" customFormat="false" ht="13.8" hidden="false" customHeight="false" outlineLevel="0" collapsed="false">
      <c r="A904" s="0" t="n">
        <f aca="false">+A903+1</f>
        <v>903</v>
      </c>
      <c r="B904" s="0" t="str">
        <f aca="false">IF(LEN('con precio'!E903)=8,'con precio'!E903,IF(LEN('con precio'!E903)&gt;=17,LEFT('con precio'!E903,8),""))</f>
        <v>75098045</v>
      </c>
      <c r="C904" s="122" t="str">
        <f aca="false">IF(LEN('con precio'!E903)&gt;=17,RIGHT('con precio'!E903,8),"")</f>
        <v/>
      </c>
      <c r="D904" s="0" t="str">
        <f aca="false">IF('con precio'!F903="","",'con precio'!F903)</f>
        <v>NN</v>
      </c>
      <c r="E904" s="0" t="str">
        <f aca="false">IF('con precio'!B903="","",'con precio'!B903)</f>
        <v>NN / Arroyito</v>
      </c>
      <c r="F904" s="1" t="s">
        <v>6818</v>
      </c>
      <c r="G904" s="0" t="n">
        <v>350</v>
      </c>
      <c r="H904" s="0" t="str">
        <f aca="false">IF('con precio'!D903="Flete","FLE",IF('con precio'!D903="Normal","NOR",IF('con precio'!D903="RRPP","RRP",IF('con precio'!D903="FB Ads","FBA",IF('con precio'!D903="Google Ads","GOA",IF('con precio'!D903="Combo","COM",IF('con precio'!D903="Market Place","MKP", "OTR")))))))</f>
        <v>GOA</v>
      </c>
      <c r="I904" s="0" t="str">
        <f aca="false">LEFT('con precio'!M903,10)</f>
        <v>-17.824529</v>
      </c>
      <c r="J904" s="122" t="str">
        <f aca="false">RIGHT('con precio'!M903,10)</f>
        <v>-63.081229</v>
      </c>
      <c r="K904" s="0" t="s">
        <v>7429</v>
      </c>
      <c r="L904" s="175" t="n">
        <f aca="false">'con precio'!A903+'con precio'!K903</f>
        <v>44261.6701388889</v>
      </c>
      <c r="N904" s="174"/>
      <c r="O904" s="167"/>
    </row>
    <row r="905" customFormat="false" ht="13.8" hidden="false" customHeight="false" outlineLevel="0" collapsed="false">
      <c r="A905" s="0" t="n">
        <f aca="false">+A904+1</f>
        <v>904</v>
      </c>
      <c r="B905" s="0" t="str">
        <f aca="false">IF(LEN('con precio'!E904)=8,'con precio'!E904,IF(LEN('con precio'!E904)&gt;=17,LEFT('con precio'!E904,8),""))</f>
        <v>78514089</v>
      </c>
      <c r="C905" s="122" t="str">
        <f aca="false">IF(LEN('con precio'!E904)&gt;=17,RIGHT('con precio'!E904,8),"")</f>
        <v/>
      </c>
      <c r="D905" s="0" t="str">
        <f aca="false">IF('con precio'!F904="","",'con precio'!F904)</f>
        <v>Brígida Pereira</v>
      </c>
      <c r="E905" s="0" t="str">
        <f aca="false">IF('con precio'!B904="","",'con precio'!B904)</f>
        <v>Brígida Pereira / Arroyito</v>
      </c>
      <c r="F905" s="1" t="s">
        <v>6819</v>
      </c>
      <c r="G905" s="0" t="n">
        <v>380</v>
      </c>
      <c r="H905" s="0" t="str">
        <f aca="false">IF('con precio'!D904="Flete","FLE",IF('con precio'!D904="Normal","NOR",IF('con precio'!D904="RRPP","RRP",IF('con precio'!D904="FB Ads","FBA",IF('con precio'!D904="Google Ads","GOA",IF('con precio'!D904="Combo","COM",IF('con precio'!D904="Market Place","MKP", "OTR")))))))</f>
        <v>GOA</v>
      </c>
      <c r="I905" s="0" t="str">
        <f aca="false">LEFT('con precio'!M904,10)</f>
        <v>-17.833235</v>
      </c>
      <c r="J905" s="122" t="str">
        <f aca="false">RIGHT('con precio'!M904,10)</f>
        <v>-63.084892</v>
      </c>
      <c r="K905" s="0" t="s">
        <v>7429</v>
      </c>
      <c r="L905" s="175" t="n">
        <f aca="false">'con precio'!A904+'con precio'!K904</f>
        <v>44261.6972222222</v>
      </c>
      <c r="N905" s="174"/>
      <c r="O905" s="167"/>
    </row>
    <row r="906" customFormat="false" ht="13.8" hidden="false" customHeight="false" outlineLevel="0" collapsed="false">
      <c r="A906" s="0" t="n">
        <f aca="false">+A905+1</f>
        <v>905</v>
      </c>
      <c r="B906" s="0" t="str">
        <f aca="false">IF(LEN('con precio'!E905)=8,'con precio'!E905,IF(LEN('con precio'!E905)&gt;=17,LEFT('con precio'!E905,8),""))</f>
        <v/>
      </c>
      <c r="C906" s="122" t="str">
        <f aca="false">IF(LEN('con precio'!E905)&gt;=17,RIGHT('con precio'!E905,8),"")</f>
        <v/>
      </c>
      <c r="D906" s="0" t="str">
        <f aca="false">IF('con precio'!F905="","",'con precio'!F905)</f>
        <v/>
      </c>
      <c r="E906" s="0" t="str">
        <f aca="false">IF('con precio'!B905="","",'con precio'!B905)</f>
        <v>Doble Vía La Guardia / 8vo anillo. (plazuela Covipal)</v>
      </c>
      <c r="F906" s="1" t="s">
        <v>6820</v>
      </c>
      <c r="G906" s="0" t="n">
        <v>400</v>
      </c>
      <c r="H906" s="0" t="str">
        <f aca="false">IF('con precio'!D905="Flete","FLE",IF('con precio'!D905="Normal","NOR",IF('con precio'!D905="RRPP","RRP",IF('con precio'!D905="FB Ads","FBA",IF('con precio'!D905="Google Ads","GOA",IF('con precio'!D905="Combo","COM",IF('con precio'!D905="Market Place","MKP", "OTR")))))))</f>
        <v>NOR</v>
      </c>
      <c r="I906" s="0" t="str">
        <f aca="false">LEFT('con precio'!M905,10)</f>
        <v>-17.847176</v>
      </c>
      <c r="J906" s="122" t="str">
        <f aca="false">RIGHT('con precio'!M905,10)</f>
        <v>-63.234070</v>
      </c>
      <c r="K906" s="0" t="s">
        <v>7429</v>
      </c>
      <c r="L906" s="175" t="n">
        <f aca="false">'con precio'!A905+'con precio'!K905</f>
        <v>44263.3673611111</v>
      </c>
      <c r="N906" s="174"/>
      <c r="O906" s="167"/>
    </row>
    <row r="907" customFormat="false" ht="13.8" hidden="false" customHeight="false" outlineLevel="0" collapsed="false">
      <c r="A907" s="0" t="n">
        <f aca="false">+A906+1</f>
        <v>906</v>
      </c>
      <c r="B907" s="0" t="str">
        <f aca="false">IF(LEN('con precio'!E906)=8,'con precio'!E906,IF(LEN('con precio'!E906)&gt;=17,LEFT('con precio'!E906,8),""))</f>
        <v/>
      </c>
      <c r="C907" s="122" t="str">
        <f aca="false">IF(LEN('con precio'!E906)&gt;=17,RIGHT('con precio'!E906,8),"")</f>
        <v/>
      </c>
      <c r="D907" s="0" t="str">
        <f aca="false">IF('con precio'!F906="","",'con precio'!F906)</f>
        <v/>
      </c>
      <c r="E907" s="0" t="str">
        <f aca="false">IF('con precio'!B906="","",'con precio'!B906)</f>
        <v>Satélite Norte / Urbanización Grigotá</v>
      </c>
      <c r="F907" s="1" t="s">
        <v>6821</v>
      </c>
      <c r="G907" s="0" t="n">
        <v>400</v>
      </c>
      <c r="H907" s="0" t="str">
        <f aca="false">IF('con precio'!D906="Flete","FLE",IF('con precio'!D906="Normal","NOR",IF('con precio'!D906="RRPP","RRP",IF('con precio'!D906="FB Ads","FBA",IF('con precio'!D906="Google Ads","GOA",IF('con precio'!D906="Combo","COM",IF('con precio'!D906="Market Place","MKP", "OTR")))))))</f>
        <v>NOR</v>
      </c>
      <c r="I907" s="0" t="str">
        <f aca="false">LEFT('con precio'!M906,10)</f>
        <v>-17.610709</v>
      </c>
      <c r="J907" s="122" t="str">
        <f aca="false">RIGHT('con precio'!M906,10)</f>
        <v>-63.157406</v>
      </c>
      <c r="K907" s="0" t="s">
        <v>7429</v>
      </c>
      <c r="L907" s="175" t="n">
        <f aca="false">'con precio'!A906+'con precio'!K906</f>
        <v>44263.5020833333</v>
      </c>
      <c r="N907" s="174"/>
      <c r="O907" s="167"/>
    </row>
    <row r="908" customFormat="false" ht="13.8" hidden="false" customHeight="false" outlineLevel="0" collapsed="false">
      <c r="A908" s="0" t="n">
        <f aca="false">+A907+1</f>
        <v>907</v>
      </c>
      <c r="B908" s="0" t="str">
        <f aca="false">IF(LEN('con precio'!E907)=8,'con precio'!E907,IF(LEN('con precio'!E907)&gt;=17,LEFT('con precio'!E907,8),""))</f>
        <v/>
      </c>
      <c r="C908" s="122" t="str">
        <f aca="false">IF(LEN('con precio'!E907)&gt;=17,RIGHT('con precio'!E907,8),"")</f>
        <v/>
      </c>
      <c r="D908" s="0" t="str">
        <f aca="false">IF('con precio'!F907="","",'con precio'!F907)</f>
        <v/>
      </c>
      <c r="E908" s="0" t="str">
        <f aca="false">IF('con precio'!B907="","",'con precio'!B907)</f>
        <v>Satélite Norte / Pentaguazú 1</v>
      </c>
      <c r="F908" s="1" t="s">
        <v>6822</v>
      </c>
      <c r="G908" s="0" t="n">
        <v>300</v>
      </c>
      <c r="H908" s="0" t="str">
        <f aca="false">IF('con precio'!D907="Flete","FLE",IF('con precio'!D907="Normal","NOR",IF('con precio'!D907="RRPP","RRP",IF('con precio'!D907="FB Ads","FBA",IF('con precio'!D907="Google Ads","GOA",IF('con precio'!D907="Combo","COM",IF('con precio'!D907="Market Place","MKP", "OTR")))))))</f>
        <v>NOR</v>
      </c>
      <c r="I908" s="0" t="str">
        <f aca="false">LEFT('con precio'!M907,10)</f>
        <v>-17.601821</v>
      </c>
      <c r="J908" s="122" t="str">
        <f aca="false">RIGHT('con precio'!M907,10)</f>
        <v>-63.126499</v>
      </c>
      <c r="K908" s="0" t="s">
        <v>7429</v>
      </c>
      <c r="L908" s="175" t="n">
        <f aca="false">'con precio'!A907+'con precio'!K907</f>
        <v>44263.5479166667</v>
      </c>
      <c r="N908" s="174"/>
      <c r="O908" s="167"/>
    </row>
    <row r="909" customFormat="false" ht="13.8" hidden="false" customHeight="false" outlineLevel="0" collapsed="false">
      <c r="A909" s="0" t="n">
        <f aca="false">+A908+1</f>
        <v>908</v>
      </c>
      <c r="B909" s="0" t="str">
        <f aca="false">IF(LEN('con precio'!E908)=8,'con precio'!E908,IF(LEN('con precio'!E908)&gt;=17,LEFT('con precio'!E908,8),""))</f>
        <v/>
      </c>
      <c r="C909" s="122" t="str">
        <f aca="false">IF(LEN('con precio'!E908)&gt;=17,RIGHT('con precio'!E908,8),"")</f>
        <v/>
      </c>
      <c r="D909" s="0" t="str">
        <f aca="false">IF('con precio'!F908="","",'con precio'!F908)</f>
        <v/>
      </c>
      <c r="E909" s="0" t="str">
        <f aca="false">IF('con precio'!B908="","",'con precio'!B908)</f>
        <v>Cumavi y 8vo anillo</v>
      </c>
      <c r="F909" s="1" t="s">
        <v>6823</v>
      </c>
      <c r="G909" s="0" t="n">
        <v>370</v>
      </c>
      <c r="H909" s="0" t="str">
        <f aca="false">IF('con precio'!D908="Flete","FLE",IF('con precio'!D908="Normal","NOR",IF('con precio'!D908="RRPP","RRP",IF('con precio'!D908="FB Ads","FBA",IF('con precio'!D908="Google Ads","GOA",IF('con precio'!D908="Combo","COM",IF('con precio'!D908="Market Place","MKP", "OTR")))))))</f>
        <v>NOR</v>
      </c>
      <c r="I909" s="0" t="str">
        <f aca="false">LEFT('con precio'!M908,10)</f>
        <v>-17.788800</v>
      </c>
      <c r="J909" s="122" t="str">
        <f aca="false">RIGHT('con precio'!M908,10)</f>
        <v>-63.110048</v>
      </c>
      <c r="K909" s="0" t="s">
        <v>7429</v>
      </c>
      <c r="L909" s="175" t="n">
        <f aca="false">'con precio'!A908+'con precio'!K908</f>
        <v>44263.6381944444</v>
      </c>
      <c r="N909" s="174"/>
      <c r="O909" s="167"/>
    </row>
    <row r="910" customFormat="false" ht="13.8" hidden="false" customHeight="false" outlineLevel="0" collapsed="false">
      <c r="A910" s="0" t="n">
        <f aca="false">+A909+1</f>
        <v>909</v>
      </c>
      <c r="B910" s="0" t="str">
        <f aca="false">IF(LEN('con precio'!E909)=8,'con precio'!E909,IF(LEN('con precio'!E909)&gt;=17,LEFT('con precio'!E909,8),""))</f>
        <v/>
      </c>
      <c r="C910" s="122" t="str">
        <f aca="false">IF(LEN('con precio'!E909)&gt;=17,RIGHT('con precio'!E909,8),"")</f>
        <v/>
      </c>
      <c r="D910" s="0" t="str">
        <f aca="false">IF('con precio'!F909="","",'con precio'!F909)</f>
        <v/>
      </c>
      <c r="E910" s="0" t="str">
        <f aca="false">IF('con precio'!B909="","",'con precio'!B909)</f>
        <v>Av. Virgen de Cotoca / Barrio Venezuela</v>
      </c>
      <c r="F910" s="1" t="s">
        <v>6655</v>
      </c>
      <c r="G910" s="0" t="n">
        <v>250</v>
      </c>
      <c r="H910" s="0" t="str">
        <f aca="false">IF('con precio'!D909="Flete","FLE",IF('con precio'!D909="Normal","NOR",IF('con precio'!D909="RRPP","RRP",IF('con precio'!D909="FB Ads","FBA",IF('con precio'!D909="Google Ads","GOA",IF('con precio'!D909="Combo","COM",IF('con precio'!D909="Market Place","MKP", "OTR")))))))</f>
        <v>FLE</v>
      </c>
      <c r="I910" s="0" t="str">
        <f aca="false">LEFT('con precio'!M909,10)</f>
        <v>-17.775402</v>
      </c>
      <c r="J910" s="122" t="str">
        <f aca="false">RIGHT('con precio'!M909,10)</f>
        <v>-63.127317</v>
      </c>
      <c r="K910" s="0" t="s">
        <v>7429</v>
      </c>
      <c r="L910" s="175" t="n">
        <f aca="false">'con precio'!A909+'con precio'!K909</f>
        <v>44264.4541666667</v>
      </c>
      <c r="N910" s="174"/>
      <c r="O910" s="167"/>
    </row>
    <row r="911" customFormat="false" ht="13.8" hidden="false" customHeight="false" outlineLevel="0" collapsed="false">
      <c r="A911" s="0" t="n">
        <f aca="false">+A910+1</f>
        <v>910</v>
      </c>
      <c r="B911" s="0" t="str">
        <f aca="false">IF(LEN('con precio'!E910)=8,'con precio'!E910,IF(LEN('con precio'!E910)&gt;=17,LEFT('con precio'!E910,8),""))</f>
        <v/>
      </c>
      <c r="C911" s="122" t="str">
        <f aca="false">IF(LEN('con precio'!E910)&gt;=17,RIGHT('con precio'!E910,8),"")</f>
        <v/>
      </c>
      <c r="D911" s="0" t="str">
        <f aca="false">IF('con precio'!F910="","",'con precio'!F910)</f>
        <v/>
      </c>
      <c r="E911" s="0" t="str">
        <f aca="false">IF('con precio'!B910="","",'con precio'!B910)</f>
        <v>Buena Fé</v>
      </c>
      <c r="F911" s="1" t="s">
        <v>6824</v>
      </c>
      <c r="G911" s="0" t="n">
        <v>400</v>
      </c>
      <c r="H911" s="0" t="str">
        <f aca="false">IF('con precio'!D910="Flete","FLE",IF('con precio'!D910="Normal","NOR",IF('con precio'!D910="RRPP","RRP",IF('con precio'!D910="FB Ads","FBA",IF('con precio'!D910="Google Ads","GOA",IF('con precio'!D910="Combo","COM",IF('con precio'!D910="Market Place","MKP", "OTR")))))))</f>
        <v>NOR</v>
      </c>
      <c r="I911" s="0" t="str">
        <f aca="false">LEFT('con precio'!M910,10)</f>
        <v>-17.616581</v>
      </c>
      <c r="J911" s="122" t="str">
        <f aca="false">RIGHT('con precio'!M910,10)</f>
        <v>-63.143618</v>
      </c>
      <c r="K911" s="0" t="s">
        <v>7429</v>
      </c>
      <c r="L911" s="175" t="n">
        <f aca="false">'con precio'!A910+'con precio'!K910</f>
        <v>44264.6347222222</v>
      </c>
      <c r="N911" s="174"/>
      <c r="O911" s="167"/>
    </row>
    <row r="912" customFormat="false" ht="13.8" hidden="false" customHeight="false" outlineLevel="0" collapsed="false">
      <c r="A912" s="0" t="n">
        <f aca="false">+A911+1</f>
        <v>911</v>
      </c>
      <c r="B912" s="0" t="str">
        <f aca="false">IF(LEN('con precio'!E911)=8,'con precio'!E911,IF(LEN('con precio'!E911)&gt;=17,LEFT('con precio'!E911,8),""))</f>
        <v/>
      </c>
      <c r="C912" s="122" t="str">
        <f aca="false">IF(LEN('con precio'!E911)&gt;=17,RIGHT('con precio'!E911,8),"")</f>
        <v/>
      </c>
      <c r="D912" s="0" t="str">
        <f aca="false">IF('con precio'!F911="","",'con precio'!F911)</f>
        <v/>
      </c>
      <c r="E912" s="0" t="str">
        <f aca="false">IF('con precio'!B911="","",'con precio'!B911)</f>
        <v>Buena Fé</v>
      </c>
      <c r="F912" s="1" t="s">
        <v>6825</v>
      </c>
      <c r="G912" s="0" t="n">
        <v>400</v>
      </c>
      <c r="H912" s="0" t="str">
        <f aca="false">IF('con precio'!D911="Flete","FLE",IF('con precio'!D911="Normal","NOR",IF('con precio'!D911="RRPP","RRP",IF('con precio'!D911="FB Ads","FBA",IF('con precio'!D911="Google Ads","GOA",IF('con precio'!D911="Combo","COM",IF('con precio'!D911="Market Place","MKP", "OTR")))))))</f>
        <v>NOR</v>
      </c>
      <c r="I912" s="0" t="str">
        <f aca="false">LEFT('con precio'!M911,10)</f>
        <v>-17.609996</v>
      </c>
      <c r="J912" s="122" t="str">
        <f aca="false">RIGHT('con precio'!M911,10)</f>
        <v>-63.130531</v>
      </c>
      <c r="K912" s="0" t="s">
        <v>7429</v>
      </c>
      <c r="L912" s="175" t="n">
        <f aca="false">'con precio'!A911+'con precio'!K911</f>
        <v>44264.6604166667</v>
      </c>
      <c r="N912" s="174"/>
      <c r="O912" s="167"/>
    </row>
    <row r="913" customFormat="false" ht="13.8" hidden="false" customHeight="false" outlineLevel="0" collapsed="false">
      <c r="A913" s="0" t="n">
        <f aca="false">+A912+1</f>
        <v>912</v>
      </c>
      <c r="B913" s="0" t="str">
        <f aca="false">IF(LEN('con precio'!E912)=8,'con precio'!E912,IF(LEN('con precio'!E912)&gt;=17,LEFT('con precio'!E912,8),""))</f>
        <v/>
      </c>
      <c r="C913" s="122" t="str">
        <f aca="false">IF(LEN('con precio'!E912)&gt;=17,RIGHT('con precio'!E912,8),"")</f>
        <v/>
      </c>
      <c r="D913" s="0" t="str">
        <f aca="false">IF('con precio'!F912="","",'con precio'!F912)</f>
        <v>Matadero Frigovel</v>
      </c>
      <c r="E913" s="0" t="str">
        <f aca="false">IF('con precio'!B912="","",'con precio'!B912)</f>
        <v>Frigovel / Parque Industrial</v>
      </c>
      <c r="F913" s="1" t="s">
        <v>6826</v>
      </c>
      <c r="G913" s="0" t="n">
        <v>350</v>
      </c>
      <c r="H913" s="0" t="str">
        <f aca="false">IF('con precio'!D912="Flete","FLE",IF('con precio'!D912="Normal","NOR",IF('con precio'!D912="RRPP","RRP",IF('con precio'!D912="FB Ads","FBA",IF('con precio'!D912="Google Ads","GOA",IF('con precio'!D912="Combo","COM",IF('con precio'!D912="Market Place","MKP", "OTR")))))))</f>
        <v>NOR</v>
      </c>
      <c r="I913" s="0" t="str">
        <f aca="false">LEFT('con precio'!M912,10)</f>
        <v>-17.744818</v>
      </c>
      <c r="J913" s="122" t="str">
        <f aca="false">RIGHT('con precio'!M912,10)</f>
        <v>-63.141051</v>
      </c>
      <c r="K913" s="0" t="s">
        <v>7429</v>
      </c>
      <c r="L913" s="175" t="n">
        <f aca="false">'con precio'!A912+'con precio'!K912</f>
        <v>44264.7694444444</v>
      </c>
      <c r="N913" s="174"/>
      <c r="O913" s="167"/>
    </row>
    <row r="914" customFormat="false" ht="13.8" hidden="false" customHeight="false" outlineLevel="0" collapsed="false">
      <c r="A914" s="0" t="n">
        <f aca="false">+A913+1</f>
        <v>913</v>
      </c>
      <c r="B914" s="0" t="str">
        <f aca="false">IF(LEN('con precio'!E913)=8,'con precio'!E913,IF(LEN('con precio'!E913)&gt;=17,LEFT('con precio'!E913,8),""))</f>
        <v/>
      </c>
      <c r="C914" s="122" t="str">
        <f aca="false">IF(LEN('con precio'!E913)&gt;=17,RIGHT('con precio'!E913,8),"")</f>
        <v/>
      </c>
      <c r="D914" s="0" t="str">
        <f aca="false">IF('con precio'!F913="","",'con precio'!F913)</f>
        <v>Matadero Frigovel</v>
      </c>
      <c r="E914" s="0" t="str">
        <f aca="false">IF('con precio'!B913="","",'con precio'!B913)</f>
        <v>Frigovel / Parque Industrial</v>
      </c>
      <c r="F914" s="1" t="s">
        <v>6826</v>
      </c>
      <c r="G914" s="0" t="n">
        <v>350</v>
      </c>
      <c r="H914" s="0" t="str">
        <f aca="false">IF('con precio'!D913="Flete","FLE",IF('con precio'!D913="Normal","NOR",IF('con precio'!D913="RRPP","RRP",IF('con precio'!D913="FB Ads","FBA",IF('con precio'!D913="Google Ads","GOA",IF('con precio'!D913="Combo","COM",IF('con precio'!D913="Market Place","MKP", "OTR")))))))</f>
        <v>NOR</v>
      </c>
      <c r="I914" s="0" t="str">
        <f aca="false">LEFT('con precio'!M913,10)</f>
        <v>-17.744818</v>
      </c>
      <c r="J914" s="122" t="str">
        <f aca="false">RIGHT('con precio'!M913,10)</f>
        <v>-63.141051</v>
      </c>
      <c r="K914" s="0" t="s">
        <v>7429</v>
      </c>
      <c r="L914" s="175" t="n">
        <f aca="false">'con precio'!A913+'con precio'!K913</f>
        <v>44264.8097222222</v>
      </c>
      <c r="N914" s="174"/>
      <c r="O914" s="167"/>
    </row>
    <row r="915" customFormat="false" ht="13.8" hidden="false" customHeight="false" outlineLevel="0" collapsed="false">
      <c r="A915" s="0" t="n">
        <f aca="false">+A914+1</f>
        <v>914</v>
      </c>
      <c r="B915" s="0" t="str">
        <f aca="false">IF(LEN('con precio'!E914)=8,'con precio'!E914,IF(LEN('con precio'!E914)&gt;=17,LEFT('con precio'!E914,8),""))</f>
        <v/>
      </c>
      <c r="C915" s="122" t="str">
        <f aca="false">IF(LEN('con precio'!E914)&gt;=17,RIGHT('con precio'!E914,8),"")</f>
        <v/>
      </c>
      <c r="D915" s="0" t="str">
        <f aca="false">IF('con precio'!F914="","",'con precio'!F914)</f>
        <v>Condominio Mirador de Aqualand</v>
      </c>
      <c r="E915" s="0" t="str">
        <f aca="false">IF('con precio'!B914="","",'con precio'!B914)</f>
        <v>Condominio Mirador Aqualand</v>
      </c>
      <c r="F915" s="1" t="s">
        <v>6827</v>
      </c>
      <c r="G915" s="0" t="n">
        <v>250</v>
      </c>
      <c r="H915" s="0" t="str">
        <f aca="false">IF('con precio'!D914="Flete","FLE",IF('con precio'!D914="Normal","NOR",IF('con precio'!D914="RRPP","RRP",IF('con precio'!D914="FB Ads","FBA",IF('con precio'!D914="Google Ads","GOA",IF('con precio'!D914="Combo","COM",IF('con precio'!D914="Market Place","MKP", "OTR")))))))</f>
        <v>COM</v>
      </c>
      <c r="I915" s="0" t="str">
        <f aca="false">LEFT('con precio'!M914,10)</f>
        <v>-17.636585</v>
      </c>
      <c r="J915" s="122" t="str">
        <f aca="false">RIGHT('con precio'!M914,10)</f>
        <v>-63.161154</v>
      </c>
      <c r="K915" s="0" t="s">
        <v>7429</v>
      </c>
      <c r="L915" s="175" t="n">
        <f aca="false">'con precio'!A914+'con precio'!K914</f>
        <v>44265.6631944444</v>
      </c>
      <c r="N915" s="174"/>
      <c r="O915" s="167"/>
    </row>
    <row r="916" customFormat="false" ht="13.8" hidden="false" customHeight="false" outlineLevel="0" collapsed="false">
      <c r="A916" s="0" t="n">
        <f aca="false">+A915+1</f>
        <v>915</v>
      </c>
      <c r="B916" s="0" t="str">
        <f aca="false">IF(LEN('con precio'!E915)=8,'con precio'!E915,IF(LEN('con precio'!E915)&gt;=17,LEFT('con precio'!E915,8),""))</f>
        <v/>
      </c>
      <c r="C916" s="122" t="str">
        <f aca="false">IF(LEN('con precio'!E915)&gt;=17,RIGHT('con precio'!E915,8),"")</f>
        <v/>
      </c>
      <c r="D916" s="0" t="str">
        <f aca="false">IF('con precio'!F915="","",'con precio'!F915)</f>
        <v>Condominio Mirador de Aqualand</v>
      </c>
      <c r="E916" s="0" t="str">
        <f aca="false">IF('con precio'!B915="","",'con precio'!B915)</f>
        <v>Condominio Mirador Aqualand</v>
      </c>
      <c r="F916" s="1" t="s">
        <v>6632</v>
      </c>
      <c r="G916" s="0" t="n">
        <v>300</v>
      </c>
      <c r="H916" s="0" t="str">
        <f aca="false">IF('con precio'!D915="Flete","FLE",IF('con precio'!D915="Normal","NOR",IF('con precio'!D915="RRPP","RRP",IF('con precio'!D915="FB Ads","FBA",IF('con precio'!D915="Google Ads","GOA",IF('con precio'!D915="Combo","COM",IF('con precio'!D915="Market Place","MKP", "OTR")))))))</f>
        <v>COM</v>
      </c>
      <c r="I916" s="0" t="str">
        <f aca="false">LEFT('con precio'!M915,10)</f>
        <v>-17.636653</v>
      </c>
      <c r="J916" s="122" t="str">
        <f aca="false">RIGHT('con precio'!M915,10)</f>
        <v>-63.161133</v>
      </c>
      <c r="K916" s="0" t="s">
        <v>7429</v>
      </c>
      <c r="L916" s="175" t="n">
        <f aca="false">'con precio'!A915+'con precio'!K915</f>
        <v>44265.6805555556</v>
      </c>
      <c r="N916" s="174"/>
      <c r="O916" s="167"/>
    </row>
    <row r="917" customFormat="false" ht="13.8" hidden="false" customHeight="false" outlineLevel="0" collapsed="false">
      <c r="A917" s="0" t="n">
        <f aca="false">+A916+1</f>
        <v>916</v>
      </c>
      <c r="B917" s="0" t="str">
        <f aca="false">IF(LEN('con precio'!E916)=8,'con precio'!E916,IF(LEN('con precio'!E916)&gt;=17,LEFT('con precio'!E916,8),""))</f>
        <v/>
      </c>
      <c r="C917" s="122" t="str">
        <f aca="false">IF(LEN('con precio'!E916)&gt;=17,RIGHT('con precio'!E916,8),"")</f>
        <v/>
      </c>
      <c r="D917" s="0" t="str">
        <f aca="false">IF('con precio'!F916="","",'con precio'!F916)</f>
        <v/>
      </c>
      <c r="E917" s="0" t="str">
        <f aca="false">IF('con precio'!B916="","",'con precio'!B916)</f>
        <v>Avenda Virgen de Cotoca</v>
      </c>
      <c r="F917" s="1" t="s">
        <v>6828</v>
      </c>
      <c r="G917" s="0" t="n">
        <v>300</v>
      </c>
      <c r="H917" s="0" t="str">
        <f aca="false">IF('con precio'!D916="Flete","FLE",IF('con precio'!D916="Normal","NOR",IF('con precio'!D916="RRPP","RRP",IF('con precio'!D916="FB Ads","FBA",IF('con precio'!D916="Google Ads","GOA",IF('con precio'!D916="Combo","COM",IF('con precio'!D916="Market Place","MKP", "OTR")))))))</f>
        <v>NOR</v>
      </c>
      <c r="I917" s="0" t="str">
        <f aca="false">LEFT('con precio'!M916,10)</f>
        <v>-17.768818</v>
      </c>
      <c r="J917" s="122" t="str">
        <f aca="false">RIGHT('con precio'!M916,10)</f>
        <v>-63.100508</v>
      </c>
      <c r="K917" s="0" t="s">
        <v>7429</v>
      </c>
      <c r="L917" s="175" t="n">
        <f aca="false">'con precio'!A916+'con precio'!K916</f>
        <v>44265.4381944444</v>
      </c>
      <c r="N917" s="174"/>
      <c r="O917" s="167"/>
    </row>
    <row r="918" customFormat="false" ht="13.8" hidden="false" customHeight="false" outlineLevel="0" collapsed="false">
      <c r="A918" s="0" t="n">
        <f aca="false">+A917+1</f>
        <v>917</v>
      </c>
      <c r="B918" s="0" t="str">
        <f aca="false">IF(LEN('con precio'!E917)=8,'con precio'!E917,IF(LEN('con precio'!E917)&gt;=17,LEFT('con precio'!E917,8),""))</f>
        <v/>
      </c>
      <c r="C918" s="122" t="str">
        <f aca="false">IF(LEN('con precio'!E917)&gt;=17,RIGHT('con precio'!E917,8),"")</f>
        <v/>
      </c>
      <c r="D918" s="0" t="str">
        <f aca="false">IF('con precio'!F917="","",'con precio'!F917)</f>
        <v>Condominio Mirador de Aqualand</v>
      </c>
      <c r="E918" s="0" t="str">
        <f aca="false">IF('con precio'!B917="","",'con precio'!B917)</f>
        <v>Condominio Mirador Aqualand</v>
      </c>
      <c r="F918" s="1" t="s">
        <v>6631</v>
      </c>
      <c r="G918" s="0" t="n">
        <v>300</v>
      </c>
      <c r="H918" s="0" t="str">
        <f aca="false">IF('con precio'!D917="Flete","FLE",IF('con precio'!D917="Normal","NOR",IF('con precio'!D917="RRPP","RRP",IF('con precio'!D917="FB Ads","FBA",IF('con precio'!D917="Google Ads","GOA",IF('con precio'!D917="Combo","COM",IF('con precio'!D917="Market Place","MKP", "OTR")))))))</f>
        <v>NOR</v>
      </c>
      <c r="I918" s="0" t="str">
        <f aca="false">LEFT('con precio'!M917,10)</f>
        <v>-17.636650</v>
      </c>
      <c r="J918" s="122" t="str">
        <f aca="false">RIGHT('con precio'!M917,10)</f>
        <v>-63.161011</v>
      </c>
      <c r="K918" s="0" t="s">
        <v>7429</v>
      </c>
      <c r="L918" s="175" t="n">
        <f aca="false">'con precio'!A917+'con precio'!K917</f>
        <v>44265.4965277778</v>
      </c>
      <c r="N918" s="174"/>
      <c r="O918" s="167"/>
    </row>
    <row r="919" customFormat="false" ht="13.8" hidden="false" customHeight="false" outlineLevel="0" collapsed="false">
      <c r="A919" s="0" t="n">
        <f aca="false">+A918+1</f>
        <v>918</v>
      </c>
      <c r="B919" s="0" t="str">
        <f aca="false">IF(LEN('con precio'!E918)=8,'con precio'!E918,IF(LEN('con precio'!E918)&gt;=17,LEFT('con precio'!E918,8),""))</f>
        <v/>
      </c>
      <c r="C919" s="122" t="str">
        <f aca="false">IF(LEN('con precio'!E918)&gt;=17,RIGHT('con precio'!E918,8),"")</f>
        <v/>
      </c>
      <c r="D919" s="0" t="str">
        <f aca="false">IF('con precio'!F918="","",'con precio'!F918)</f>
        <v/>
      </c>
      <c r="E919" s="0" t="str">
        <f aca="false">IF('con precio'!B918="","",'con precio'!B918)</f>
        <v>Prolongación Av. Beni / Barrio San Juan</v>
      </c>
      <c r="F919" s="1" t="s">
        <v>6829</v>
      </c>
      <c r="G919" s="0" t="n">
        <v>300</v>
      </c>
      <c r="H919" s="0" t="str">
        <f aca="false">IF('con precio'!D918="Flete","FLE",IF('con precio'!D918="Normal","NOR",IF('con precio'!D918="RRPP","RRP",IF('con precio'!D918="FB Ads","FBA",IF('con precio'!D918="Google Ads","GOA",IF('con precio'!D918="Combo","COM",IF('con precio'!D918="Market Place","MKP", "OTR")))))))</f>
        <v>NOR</v>
      </c>
      <c r="I919" s="0" t="str">
        <f aca="false">LEFT('con precio'!M918,10)</f>
        <v>-17.716545</v>
      </c>
      <c r="J919" s="122" t="str">
        <f aca="false">RIGHT('con precio'!M918,10)</f>
        <v>-63.152871</v>
      </c>
      <c r="K919" s="0" t="s">
        <v>7429</v>
      </c>
      <c r="L919" s="175" t="n">
        <f aca="false">'con precio'!A918+'con precio'!K918</f>
        <v>44265.55</v>
      </c>
      <c r="N919" s="174"/>
      <c r="O919" s="167"/>
    </row>
    <row r="920" customFormat="false" ht="13.8" hidden="false" customHeight="false" outlineLevel="0" collapsed="false">
      <c r="A920" s="0" t="n">
        <f aca="false">+A919+1</f>
        <v>919</v>
      </c>
      <c r="B920" s="0" t="str">
        <f aca="false">IF(LEN('con precio'!E919)=8,'con precio'!E919,IF(LEN('con precio'!E919)&gt;=17,LEFT('con precio'!E919,8),""))</f>
        <v/>
      </c>
      <c r="C920" s="122" t="str">
        <f aca="false">IF(LEN('con precio'!E919)&gt;=17,RIGHT('con precio'!E919,8),"")</f>
        <v/>
      </c>
      <c r="D920" s="0" t="str">
        <f aca="false">IF('con precio'!F919="","",'con precio'!F919)</f>
        <v>Urbanización Akualand Guapay</v>
      </c>
      <c r="E920" s="0" t="str">
        <f aca="false">IF('con precio'!B919="","",'con precio'!B919)</f>
        <v>Urbanización abierta Akualand Guapay</v>
      </c>
      <c r="F920" s="1" t="s">
        <v>6830</v>
      </c>
      <c r="G920" s="0" t="n">
        <v>300</v>
      </c>
      <c r="H920" s="0" t="str">
        <f aca="false">IF('con precio'!D919="Flete","FLE",IF('con precio'!D919="Normal","NOR",IF('con precio'!D919="RRPP","RRP",IF('con precio'!D919="FB Ads","FBA",IF('con precio'!D919="Google Ads","GOA",IF('con precio'!D919="Combo","COM",IF('con precio'!D919="Market Place","MKP", "OTR")))))))</f>
        <v>NOR</v>
      </c>
      <c r="I920" s="0" t="str">
        <f aca="false">LEFT('con precio'!M919,10)</f>
        <v>-17.636792</v>
      </c>
      <c r="J920" s="122" t="str">
        <f aca="false">RIGHT('con precio'!M919,10)</f>
        <v>-63.165340</v>
      </c>
      <c r="K920" s="0" t="s">
        <v>7429</v>
      </c>
      <c r="L920" s="175" t="n">
        <f aca="false">'con precio'!A919+'con precio'!K919</f>
        <v>44265.6361111111</v>
      </c>
      <c r="N920" s="174"/>
      <c r="O920" s="167"/>
    </row>
    <row r="921" customFormat="false" ht="13.8" hidden="false" customHeight="false" outlineLevel="0" collapsed="false">
      <c r="A921" s="0" t="n">
        <f aca="false">+A920+1</f>
        <v>920</v>
      </c>
      <c r="B921" s="0" t="str">
        <f aca="false">IF(LEN('con precio'!E920)=8,'con precio'!E920,IF(LEN('con precio'!E920)&gt;=17,LEFT('con precio'!E920,8),""))</f>
        <v/>
      </c>
      <c r="C921" s="122" t="str">
        <f aca="false">IF(LEN('con precio'!E920)&gt;=17,RIGHT('con precio'!E920,8),"")</f>
        <v/>
      </c>
      <c r="D921" s="0" t="str">
        <f aca="false">IF('con precio'!F920="","",'con precio'!F920)</f>
        <v/>
      </c>
      <c r="E921" s="0" t="str">
        <f aca="false">IF('con precio'!B920="","",'con precio'!B920)</f>
        <v>Parque Industrial / VidrAlum</v>
      </c>
      <c r="F921" s="1" t="s">
        <v>6831</v>
      </c>
      <c r="G921" s="0" t="n">
        <v>300</v>
      </c>
      <c r="H921" s="0" t="str">
        <f aca="false">IF('con precio'!D920="Flete","FLE",IF('con precio'!D920="Normal","NOR",IF('con precio'!D920="RRPP","RRP",IF('con precio'!D920="FB Ads","FBA",IF('con precio'!D920="Google Ads","GOA",IF('con precio'!D920="Combo","COM",IF('con precio'!D920="Market Place","MKP", "OTR")))))))</f>
        <v>NOR</v>
      </c>
      <c r="I921" s="0" t="str">
        <f aca="false">LEFT('con precio'!M920,10)</f>
        <v>-17.747000</v>
      </c>
      <c r="J921" s="122" t="str">
        <f aca="false">RIGHT('con precio'!M920,10)</f>
        <v>-63.137291</v>
      </c>
      <c r="K921" s="0" t="s">
        <v>7429</v>
      </c>
      <c r="L921" s="175" t="n">
        <f aca="false">'con precio'!A920+'con precio'!K920</f>
        <v>44265.7590277778</v>
      </c>
      <c r="N921" s="174"/>
      <c r="O921" s="167"/>
    </row>
    <row r="922" customFormat="false" ht="13.8" hidden="false" customHeight="false" outlineLevel="0" collapsed="false">
      <c r="A922" s="0" t="n">
        <f aca="false">+A921+1</f>
        <v>921</v>
      </c>
      <c r="B922" s="0" t="str">
        <f aca="false">IF(LEN('con precio'!E921)=8,'con precio'!E921,IF(LEN('con precio'!E921)&gt;=17,LEFT('con precio'!E921,8),""))</f>
        <v/>
      </c>
      <c r="C922" s="122" t="str">
        <f aca="false">IF(LEN('con precio'!E921)&gt;=17,RIGHT('con precio'!E921,8),"")</f>
        <v/>
      </c>
      <c r="D922" s="0" t="str">
        <f aca="false">IF('con precio'!F921="","",'con precio'!F921)</f>
        <v/>
      </c>
      <c r="E922" s="0" t="str">
        <f aca="false">IF('con precio'!B921="","",'con precio'!B921)</f>
        <v>Condominio Paradisso /  Pampa de la Isla</v>
      </c>
      <c r="F922" s="1" t="s">
        <v>6832</v>
      </c>
      <c r="G922" s="0" t="n">
        <v>250</v>
      </c>
      <c r="H922" s="0" t="str">
        <f aca="false">IF('con precio'!D921="Flete","FLE",IF('con precio'!D921="Normal","NOR",IF('con precio'!D921="RRPP","RRP",IF('con precio'!D921="FB Ads","FBA",IF('con precio'!D921="Google Ads","GOA",IF('con precio'!D921="Combo","COM",IF('con precio'!D921="Market Place","MKP", "OTR")))))))</f>
        <v>GOA</v>
      </c>
      <c r="I922" s="0" t="str">
        <f aca="false">LEFT('con precio'!M921,10)</f>
        <v>-17.752208</v>
      </c>
      <c r="J922" s="122" t="str">
        <f aca="false">RIGHT('con precio'!M921,10)</f>
        <v>-63.088532</v>
      </c>
      <c r="K922" s="0" t="s">
        <v>7429</v>
      </c>
      <c r="L922" s="175" t="n">
        <f aca="false">'con precio'!A921+'con precio'!K921</f>
        <v>44266.425</v>
      </c>
      <c r="N922" s="174"/>
      <c r="O922" s="167"/>
    </row>
    <row r="923" customFormat="false" ht="13.8" hidden="false" customHeight="false" outlineLevel="0" collapsed="false">
      <c r="A923" s="0" t="n">
        <f aca="false">+A922+1</f>
        <v>922</v>
      </c>
      <c r="B923" s="0" t="str">
        <f aca="false">IF(LEN('con precio'!E922)=8,'con precio'!E922,IF(LEN('con precio'!E922)&gt;=17,LEFT('con precio'!E922,8),""))</f>
        <v>74682388</v>
      </c>
      <c r="C923" s="122" t="str">
        <f aca="false">IF(LEN('con precio'!E922)&gt;=17,RIGHT('con precio'!E922,8),"")</f>
        <v/>
      </c>
      <c r="D923" s="0" t="str">
        <f aca="false">IF('con precio'!F922="","",'con precio'!F922)</f>
        <v>Miguel Cabrera</v>
      </c>
      <c r="E923" s="0" t="str">
        <f aca="false">IF('con precio'!B922="","",'con precio'!B922)</f>
        <v>Miguel Cabrera / Condominio Paradisso /  Pampa de la Isla</v>
      </c>
      <c r="F923" s="1" t="s">
        <v>6323</v>
      </c>
      <c r="G923" s="0" t="n">
        <v>250</v>
      </c>
      <c r="H923" s="0" t="str">
        <f aca="false">IF('con precio'!D922="Flete","FLE",IF('con precio'!D922="Normal","NOR",IF('con precio'!D922="RRPP","RRP",IF('con precio'!D922="FB Ads","FBA",IF('con precio'!D922="Google Ads","GOA",IF('con precio'!D922="Combo","COM",IF('con precio'!D922="Market Place","MKP", "OTR")))))))</f>
        <v>GOA</v>
      </c>
      <c r="I923" s="0" t="str">
        <f aca="false">LEFT('con precio'!M922,10)</f>
        <v>-17.752443</v>
      </c>
      <c r="J923" s="122" t="str">
        <f aca="false">RIGHT('con precio'!M922,10)</f>
        <v>-63.088486</v>
      </c>
      <c r="K923" s="0" t="s">
        <v>7429</v>
      </c>
      <c r="L923" s="175" t="n">
        <f aca="false">'con precio'!A922+'con precio'!K922</f>
        <v>44266.4409722222</v>
      </c>
      <c r="N923" s="174"/>
      <c r="O923" s="167"/>
    </row>
    <row r="924" customFormat="false" ht="13.8" hidden="false" customHeight="false" outlineLevel="0" collapsed="false">
      <c r="A924" s="0" t="n">
        <f aca="false">+A923+1</f>
        <v>923</v>
      </c>
      <c r="B924" s="0" t="str">
        <f aca="false">IF(LEN('con precio'!E923)=8,'con precio'!E923,IF(LEN('con precio'!E923)&gt;=17,LEFT('con precio'!E923,8),""))</f>
        <v/>
      </c>
      <c r="C924" s="122" t="str">
        <f aca="false">IF(LEN('con precio'!E923)&gt;=17,RIGHT('con precio'!E923,8),"")</f>
        <v/>
      </c>
      <c r="D924" s="0" t="str">
        <f aca="false">IF('con precio'!F923="","",'con precio'!F923)</f>
        <v/>
      </c>
      <c r="E924" s="0" t="str">
        <f aca="false">IF('con precio'!B923="","",'con precio'!B923)</f>
        <v>Av.Libertadores y 8vo Anillo</v>
      </c>
      <c r="F924" s="1" t="s">
        <v>6833</v>
      </c>
      <c r="G924" s="0" t="n">
        <v>200</v>
      </c>
      <c r="H924" s="0" t="str">
        <f aca="false">IF('con precio'!D923="Flete","FLE",IF('con precio'!D923="Normal","NOR",IF('con precio'!D923="RRPP","RRP",IF('con precio'!D923="FB Ads","FBA",IF('con precio'!D923="Google Ads","GOA",IF('con precio'!D923="Combo","COM",IF('con precio'!D923="Market Place","MKP", "OTR")))))))</f>
        <v>NOR</v>
      </c>
      <c r="I924" s="0" t="str">
        <f aca="false">LEFT('con precio'!M923,10)</f>
        <v>-17.796693</v>
      </c>
      <c r="J924" s="122" t="str">
        <f aca="false">RIGHT('con precio'!M923,10)</f>
        <v>-63.106278</v>
      </c>
      <c r="K924" s="0" t="s">
        <v>7429</v>
      </c>
      <c r="L924" s="175" t="n">
        <f aca="false">'con precio'!A923+'con precio'!K923</f>
        <v>44267.66875</v>
      </c>
      <c r="N924" s="174"/>
      <c r="O924" s="167"/>
    </row>
    <row r="925" customFormat="false" ht="13.8" hidden="false" customHeight="false" outlineLevel="0" collapsed="false">
      <c r="A925" s="0" t="n">
        <f aca="false">+A924+1</f>
        <v>924</v>
      </c>
      <c r="B925" s="0" t="str">
        <f aca="false">IF(LEN('con precio'!E924)=8,'con precio'!E924,IF(LEN('con precio'!E924)&gt;=17,LEFT('con precio'!E924,8),""))</f>
        <v/>
      </c>
      <c r="C925" s="122" t="str">
        <f aca="false">IF(LEN('con precio'!E924)&gt;=17,RIGHT('con precio'!E924,8),"")</f>
        <v/>
      </c>
      <c r="D925" s="0" t="str">
        <f aca="false">IF('con precio'!F924="","",'con precio'!F924)</f>
        <v/>
      </c>
      <c r="E925" s="0" t="str">
        <f aca="false">IF('con precio'!B924="","",'con precio'!B924)</f>
        <v>Barrio El Recreo.</v>
      </c>
      <c r="F925" s="1" t="s">
        <v>6834</v>
      </c>
      <c r="G925" s="0" t="n">
        <v>300</v>
      </c>
      <c r="H925" s="0" t="str">
        <f aca="false">IF('con precio'!D924="Flete","FLE",IF('con precio'!D924="Normal","NOR",IF('con precio'!D924="RRPP","RRP",IF('con precio'!D924="FB Ads","FBA",IF('con precio'!D924="Google Ads","GOA",IF('con precio'!D924="Combo","COM",IF('con precio'!D924="Market Place","MKP", "OTR")))))))</f>
        <v>NOR</v>
      </c>
      <c r="I925" s="0" t="str">
        <f aca="false">LEFT('con precio'!M924,10)</f>
        <v>-17.884340</v>
      </c>
      <c r="J925" s="122" t="str">
        <f aca="false">RIGHT('con precio'!M924,10)</f>
        <v>-63.092304</v>
      </c>
      <c r="K925" s="0" t="s">
        <v>7429</v>
      </c>
      <c r="L925" s="175" t="n">
        <f aca="false">'con precio'!A924+'con precio'!K924</f>
        <v>44267.7479166667</v>
      </c>
      <c r="N925" s="174"/>
      <c r="O925" s="167"/>
    </row>
    <row r="926" customFormat="false" ht="13.8" hidden="false" customHeight="false" outlineLevel="0" collapsed="false">
      <c r="A926" s="0" t="n">
        <f aca="false">+A925+1</f>
        <v>925</v>
      </c>
      <c r="B926" s="0" t="str">
        <f aca="false">IF(LEN('con precio'!E925)=8,'con precio'!E925,IF(LEN('con precio'!E925)&gt;=17,LEFT('con precio'!E925,8),""))</f>
        <v/>
      </c>
      <c r="C926" s="122" t="str">
        <f aca="false">IF(LEN('con precio'!E925)&gt;=17,RIGHT('con precio'!E925,8),"")</f>
        <v/>
      </c>
      <c r="D926" s="0" t="str">
        <f aca="false">IF('con precio'!F925="","",'con precio'!F925)</f>
        <v/>
      </c>
      <c r="E926" s="0" t="str">
        <f aca="false">IF('con precio'!B925="","",'con precio'!B925)</f>
        <v>Urb. Plaza Mayor. El Balcón</v>
      </c>
      <c r="F926" s="1" t="s">
        <v>6195</v>
      </c>
      <c r="G926" s="0" t="n">
        <v>400</v>
      </c>
      <c r="H926" s="0" t="str">
        <f aca="false">IF('con precio'!D925="Flete","FLE",IF('con precio'!D925="Normal","NOR",IF('con precio'!D925="RRPP","RRP",IF('con precio'!D925="FB Ads","FBA",IF('con precio'!D925="Google Ads","GOA",IF('con precio'!D925="Combo","COM",IF('con precio'!D925="Market Place","MKP", "OTR")))))))</f>
        <v>NOR</v>
      </c>
      <c r="I926" s="0" t="str">
        <f aca="false">LEFT('con precio'!M925,10)</f>
        <v>-17.860267</v>
      </c>
      <c r="J926" s="122" t="str">
        <f aca="false">RIGHT('con precio'!M925,10)</f>
        <v>-63.249151</v>
      </c>
      <c r="K926" s="0" t="s">
        <v>7429</v>
      </c>
      <c r="L926" s="175" t="n">
        <f aca="false">'con precio'!A925+'con precio'!K925</f>
        <v>44268.5236111111</v>
      </c>
      <c r="N926" s="174"/>
      <c r="O926" s="167"/>
    </row>
    <row r="927" customFormat="false" ht="13.8" hidden="false" customHeight="false" outlineLevel="0" collapsed="false">
      <c r="A927" s="0" t="n">
        <f aca="false">+A926+1</f>
        <v>926</v>
      </c>
      <c r="B927" s="0" t="str">
        <f aca="false">IF(LEN('con precio'!E926)=8,'con precio'!E926,IF(LEN('con precio'!E926)&gt;=17,LEFT('con precio'!E926,8),""))</f>
        <v/>
      </c>
      <c r="C927" s="122" t="str">
        <f aca="false">IF(LEN('con precio'!E926)&gt;=17,RIGHT('con precio'!E926,8),"")</f>
        <v/>
      </c>
      <c r="D927" s="0" t="str">
        <f aca="false">IF('con precio'!F926="","",'con precio'!F926)</f>
        <v/>
      </c>
      <c r="E927" s="0" t="str">
        <f aca="false">IF('con precio'!B926="","",'con precio'!B926)</f>
        <v>Avenida Moscú / Barrio Valparaíso</v>
      </c>
      <c r="F927" s="1" t="s">
        <v>6835</v>
      </c>
      <c r="G927" s="0" t="n">
        <v>300</v>
      </c>
      <c r="H927" s="0" t="str">
        <f aca="false">IF('con precio'!D926="Flete","FLE",IF('con precio'!D926="Normal","NOR",IF('con precio'!D926="RRPP","RRP",IF('con precio'!D926="FB Ads","FBA",IF('con precio'!D926="Google Ads","GOA",IF('con precio'!D926="Combo","COM",IF('con precio'!D926="Market Place","MKP", "OTR")))))))</f>
        <v>NOR</v>
      </c>
      <c r="I927" s="0" t="str">
        <f aca="false">LEFT('con precio'!M926,10)</f>
        <v>-17.862677</v>
      </c>
      <c r="J927" s="122" t="str">
        <f aca="false">RIGHT('con precio'!M926,10)</f>
        <v>-63.225808</v>
      </c>
      <c r="K927" s="0" t="s">
        <v>7429</v>
      </c>
      <c r="L927" s="175" t="n">
        <f aca="false">'con precio'!A926+'con precio'!K926</f>
        <v>44268.6291666667</v>
      </c>
      <c r="N927" s="174"/>
      <c r="O927" s="167"/>
    </row>
    <row r="928" customFormat="false" ht="13.8" hidden="false" customHeight="false" outlineLevel="0" collapsed="false">
      <c r="A928" s="0" t="n">
        <f aca="false">+A927+1</f>
        <v>927</v>
      </c>
      <c r="B928" s="0" t="str">
        <f aca="false">IF(LEN('con precio'!E927)=8,'con precio'!E927,IF(LEN('con precio'!E927)&gt;=17,LEFT('con precio'!E927,8),""))</f>
        <v/>
      </c>
      <c r="C928" s="122" t="str">
        <f aca="false">IF(LEN('con precio'!E927)&gt;=17,RIGHT('con precio'!E927,8),"")</f>
        <v/>
      </c>
      <c r="D928" s="0" t="str">
        <f aca="false">IF('con precio'!F927="","",'con precio'!F927)</f>
        <v/>
      </c>
      <c r="E928" s="0" t="str">
        <f aca="false">IF('con precio'!B927="","",'con precio'!B927)</f>
        <v>Balcón 2</v>
      </c>
      <c r="F928" s="1" t="s">
        <v>6593</v>
      </c>
      <c r="G928" s="0" t="n">
        <v>350</v>
      </c>
      <c r="H928" s="0" t="str">
        <f aca="false">IF('con precio'!D927="Flete","FLE",IF('con precio'!D927="Normal","NOR",IF('con precio'!D927="RRPP","RRP",IF('con precio'!D927="FB Ads","FBA",IF('con precio'!D927="Google Ads","GOA",IF('con precio'!D927="Combo","COM",IF('con precio'!D927="Market Place","MKP", "OTR")))))))</f>
        <v>NOR</v>
      </c>
      <c r="I928" s="0" t="str">
        <f aca="false">LEFT('con precio'!M927,10)</f>
        <v>-17.873182</v>
      </c>
      <c r="J928" s="122" t="str">
        <f aca="false">RIGHT('con precio'!M927,10)</f>
        <v>-63.239523</v>
      </c>
      <c r="K928" s="0" t="s">
        <v>7429</v>
      </c>
      <c r="L928" s="175" t="n">
        <f aca="false">'con precio'!A927+'con precio'!K927</f>
        <v>44268.6715277778</v>
      </c>
      <c r="N928" s="174"/>
      <c r="O928" s="167"/>
    </row>
    <row r="929" customFormat="false" ht="13.8" hidden="false" customHeight="false" outlineLevel="0" collapsed="false">
      <c r="A929" s="0" t="n">
        <f aca="false">+A928+1</f>
        <v>928</v>
      </c>
      <c r="B929" s="0" t="str">
        <f aca="false">IF(LEN('con precio'!E928)=8,'con precio'!E928,IF(LEN('con precio'!E928)&gt;=17,LEFT('con precio'!E928,8),""))</f>
        <v>77377495</v>
      </c>
      <c r="C929" s="122" t="str">
        <f aca="false">IF(LEN('con precio'!E928)&gt;=17,RIGHT('con precio'!E928,8),"")</f>
        <v/>
      </c>
      <c r="D929" s="0" t="str">
        <f aca="false">IF('con precio'!F928="","",'con precio'!F928)</f>
        <v>Dania Inca</v>
      </c>
      <c r="E929" s="0" t="str">
        <f aca="false">IF('con precio'!B928="","",'con precio'!B928)</f>
        <v>Dania Inca / Av Palmar / Villa Simón Bolivar / Carretera Camiri</v>
      </c>
      <c r="F929" s="1" t="s">
        <v>6604</v>
      </c>
      <c r="G929" s="0" t="n">
        <v>450</v>
      </c>
      <c r="H929" s="0" t="str">
        <f aca="false">IF('con precio'!D928="Flete","FLE",IF('con precio'!D928="Normal","NOR",IF('con precio'!D928="RRPP","RRP",IF('con precio'!D928="FB Ads","FBA",IF('con precio'!D928="Google Ads","GOA",IF('con precio'!D928="Combo","COM",IF('con precio'!D928="Market Place","MKP", "OTR")))))))</f>
        <v>GOA</v>
      </c>
      <c r="I929" s="0" t="str">
        <f aca="false">LEFT('con precio'!M928,10)</f>
        <v>-17.883326</v>
      </c>
      <c r="J929" s="122" t="str">
        <f aca="false">RIGHT('con precio'!M928,10)</f>
        <v>-63.270882</v>
      </c>
      <c r="K929" s="0" t="s">
        <v>7429</v>
      </c>
      <c r="L929" s="175" t="n">
        <f aca="false">'con precio'!A928+'con precio'!K928</f>
        <v>44271.6305555556</v>
      </c>
      <c r="N929" s="174"/>
      <c r="O929" s="167"/>
    </row>
    <row r="930" customFormat="false" ht="13.8" hidden="false" customHeight="false" outlineLevel="0" collapsed="false">
      <c r="A930" s="0" t="n">
        <f aca="false">+A929+1</f>
        <v>929</v>
      </c>
      <c r="B930" s="0" t="str">
        <f aca="false">IF(LEN('con precio'!E929)=8,'con precio'!E929,IF(LEN('con precio'!E929)&gt;=17,LEFT('con precio'!E929,8),""))</f>
        <v>75380315</v>
      </c>
      <c r="C930" s="122" t="str">
        <f aca="false">IF(LEN('con precio'!E929)&gt;=17,RIGHT('con precio'!E929,8),"")</f>
        <v/>
      </c>
      <c r="D930" s="0" t="str">
        <f aca="false">IF('con precio'!F929="","",'con precio'!F929)</f>
        <v>NN</v>
      </c>
      <c r="E930" s="0" t="str">
        <f aca="false">IF('con precio'!B929="","",'con precio'!B929)</f>
        <v>NN / Cotoca</v>
      </c>
      <c r="F930" s="1" t="s">
        <v>6836</v>
      </c>
      <c r="G930" s="0" t="n">
        <v>450</v>
      </c>
      <c r="H930" s="0" t="str">
        <f aca="false">IF('con precio'!D929="Flete","FLE",IF('con precio'!D929="Normal","NOR",IF('con precio'!D929="RRPP","RRP",IF('con precio'!D929="FB Ads","FBA",IF('con precio'!D929="Google Ads","GOA",IF('con precio'!D929="Combo","COM",IF('con precio'!D929="Market Place","MKP", "OTR")))))))</f>
        <v>GOA</v>
      </c>
      <c r="I930" s="0" t="str">
        <f aca="false">LEFT('con precio'!M929,10)</f>
        <v>-17.751348</v>
      </c>
      <c r="J930" s="122" t="str">
        <f aca="false">RIGHT('con precio'!M929,10)</f>
        <v>-62.989445</v>
      </c>
      <c r="K930" s="0" t="s">
        <v>7429</v>
      </c>
      <c r="L930" s="175" t="n">
        <f aca="false">'con precio'!A929+'con precio'!K929</f>
        <v>44272.5645833333</v>
      </c>
      <c r="N930" s="174"/>
      <c r="O930" s="167"/>
    </row>
    <row r="931" customFormat="false" ht="13.8" hidden="false" customHeight="false" outlineLevel="0" collapsed="false">
      <c r="A931" s="0" t="n">
        <f aca="false">+A930+1</f>
        <v>930</v>
      </c>
      <c r="B931" s="0" t="str">
        <f aca="false">IF(LEN('con precio'!E930)=8,'con precio'!E930,IF(LEN('con precio'!E930)&gt;=17,LEFT('con precio'!E930,8),""))</f>
        <v/>
      </c>
      <c r="C931" s="122" t="str">
        <f aca="false">IF(LEN('con precio'!E930)&gt;=17,RIGHT('con precio'!E930,8),"")</f>
        <v/>
      </c>
      <c r="D931" s="0" t="str">
        <f aca="false">IF('con precio'!F930="","",'con precio'!F930)</f>
        <v>Clínica Medicmel</v>
      </c>
      <c r="E931" s="0" t="str">
        <f aca="false">IF('con precio'!B930="","",'con precio'!B930)</f>
        <v>Clínica Medicmel</v>
      </c>
      <c r="F931" s="1" t="s">
        <v>6107</v>
      </c>
      <c r="G931" s="0" t="n">
        <v>500</v>
      </c>
      <c r="H931" s="0" t="str">
        <f aca="false">IF('con precio'!D930="Flete","FLE",IF('con precio'!D930="Normal","NOR",IF('con precio'!D930="RRPP","RRP",IF('con precio'!D930="FB Ads","FBA",IF('con precio'!D930="Google Ads","GOA",IF('con precio'!D930="Combo","COM",IF('con precio'!D930="Market Place","MKP", "OTR")))))))</f>
        <v>NOR</v>
      </c>
      <c r="I931" s="0" t="str">
        <f aca="false">LEFT('con precio'!M930,10)</f>
        <v>-17.849168</v>
      </c>
      <c r="J931" s="122" t="str">
        <f aca="false">RIGHT('con precio'!M930,10)</f>
        <v>-63.251404</v>
      </c>
      <c r="K931" s="0" t="s">
        <v>7429</v>
      </c>
      <c r="L931" s="175" t="n">
        <f aca="false">'con precio'!A930+'con precio'!K930</f>
        <v>44272.3527777778</v>
      </c>
      <c r="N931" s="174"/>
      <c r="O931" s="167"/>
    </row>
    <row r="932" customFormat="false" ht="13.8" hidden="false" customHeight="false" outlineLevel="0" collapsed="false">
      <c r="A932" s="0" t="n">
        <f aca="false">+A931+1</f>
        <v>931</v>
      </c>
      <c r="B932" s="0" t="str">
        <f aca="false">IF(LEN('con precio'!E931)=8,'con precio'!E931,IF(LEN('con precio'!E931)&gt;=17,LEFT('con precio'!E931,8),""))</f>
        <v/>
      </c>
      <c r="C932" s="122" t="str">
        <f aca="false">IF(LEN('con precio'!E931)&gt;=17,RIGHT('con precio'!E931,8),"")</f>
        <v/>
      </c>
      <c r="D932" s="0" t="str">
        <f aca="false">IF('con precio'!F931="","",'con precio'!F931)</f>
        <v/>
      </c>
      <c r="E932" s="0" t="str">
        <f aca="false">IF('con precio'!B931="","",'con precio'!B931)</f>
        <v>Av. 24 de Septiembre / Barrio El triunfo</v>
      </c>
      <c r="F932" s="1" t="s">
        <v>6837</v>
      </c>
      <c r="G932" s="0" t="n">
        <v>300</v>
      </c>
      <c r="H932" s="0" t="str">
        <f aca="false">IF('con precio'!D931="Flete","FLE",IF('con precio'!D931="Normal","NOR",IF('con precio'!D931="RRPP","RRP",IF('con precio'!D931="FB Ads","FBA",IF('con precio'!D931="Google Ads","GOA",IF('con precio'!D931="Combo","COM",IF('con precio'!D931="Market Place","MKP", "OTR")))))))</f>
        <v>NOR</v>
      </c>
      <c r="I932" s="0" t="str">
        <f aca="false">LEFT('con precio'!M931,10)</f>
        <v>-17.853742</v>
      </c>
      <c r="J932" s="122" t="str">
        <f aca="false">RIGHT('con precio'!M931,10)</f>
        <v>-63.239442</v>
      </c>
      <c r="K932" s="0" t="s">
        <v>7429</v>
      </c>
      <c r="L932" s="175" t="n">
        <f aca="false">'con precio'!A931+'con precio'!K931</f>
        <v>44272.6701388889</v>
      </c>
      <c r="N932" s="174"/>
      <c r="O932" s="167"/>
    </row>
    <row r="933" customFormat="false" ht="13.8" hidden="false" customHeight="false" outlineLevel="0" collapsed="false">
      <c r="A933" s="0" t="n">
        <f aca="false">+A932+1</f>
        <v>932</v>
      </c>
      <c r="B933" s="0" t="str">
        <f aca="false">IF(LEN('con precio'!E932)=8,'con precio'!E932,IF(LEN('con precio'!E932)&gt;=17,LEFT('con precio'!E932,8),""))</f>
        <v>78196996</v>
      </c>
      <c r="C933" s="122" t="str">
        <f aca="false">IF(LEN('con precio'!E932)&gt;=17,RIGHT('con precio'!E932,8),"")</f>
        <v/>
      </c>
      <c r="D933" s="0" t="str">
        <f aca="false">IF('con precio'!F932="","",'con precio'!F932)</f>
        <v>Margarita</v>
      </c>
      <c r="E933" s="0" t="str">
        <f aca="false">IF('con precio'!B932="","",'con precio'!B932)</f>
        <v>Margarita / La Guardia</v>
      </c>
      <c r="F933" s="1" t="s">
        <v>6838</v>
      </c>
      <c r="G933" s="0" t="n">
        <v>550</v>
      </c>
      <c r="H933" s="0" t="str">
        <f aca="false">IF('con precio'!D932="Flete","FLE",IF('con precio'!D932="Normal","NOR",IF('con precio'!D932="RRPP","RRP",IF('con precio'!D932="FB Ads","FBA",IF('con precio'!D932="Google Ads","GOA",IF('con precio'!D932="Combo","COM",IF('con precio'!D932="Market Place","MKP", "OTR")))))))</f>
        <v>GOA</v>
      </c>
      <c r="I933" s="0" t="str">
        <f aca="false">LEFT('con precio'!M932,10)</f>
        <v>-17.894844</v>
      </c>
      <c r="J933" s="122" t="str">
        <f aca="false">RIGHT('con precio'!M932,10)</f>
        <v>-63.323004</v>
      </c>
      <c r="K933" s="0" t="s">
        <v>7429</v>
      </c>
      <c r="L933" s="175" t="n">
        <f aca="false">'con precio'!A932+'con precio'!K932</f>
        <v>44273.4527777778</v>
      </c>
      <c r="N933" s="174"/>
      <c r="O933" s="167"/>
    </row>
    <row r="934" customFormat="false" ht="13.8" hidden="false" customHeight="false" outlineLevel="0" collapsed="false">
      <c r="A934" s="0" t="n">
        <f aca="false">+A933+1</f>
        <v>933</v>
      </c>
      <c r="B934" s="0" t="str">
        <f aca="false">IF(LEN('con precio'!E933)=8,'con precio'!E933,IF(LEN('con precio'!E933)&gt;=17,LEFT('con precio'!E933,8),""))</f>
        <v>75325016</v>
      </c>
      <c r="C934" s="122" t="str">
        <f aca="false">IF(LEN('con precio'!E933)&gt;=17,RIGHT('con precio'!E933,8),"")</f>
        <v>62093922</v>
      </c>
      <c r="D934" s="0" t="str">
        <f aca="false">IF('con precio'!F933="","",'con precio'!F933)</f>
        <v>NN</v>
      </c>
      <c r="E934" s="0" t="str">
        <f aca="false">IF('con precio'!B933="","",'con precio'!B933)</f>
        <v>Rocío/Celia / Por el Mercado Toborochi / Barrio Paraíso</v>
      </c>
      <c r="F934" s="1" t="s">
        <v>6679</v>
      </c>
      <c r="G934" s="0" t="n">
        <v>350</v>
      </c>
      <c r="H934" s="0" t="str">
        <f aca="false">IF('con precio'!D933="Flete","FLE",IF('con precio'!D933="Normal","NOR",IF('con precio'!D933="RRPP","RRP",IF('con precio'!D933="FB Ads","FBA",IF('con precio'!D933="Google Ads","GOA",IF('con precio'!D933="Combo","COM",IF('con precio'!D933="Market Place","MKP", "OTR")))))))</f>
        <v>GOA</v>
      </c>
      <c r="I934" s="0" t="str">
        <f aca="false">LEFT('con precio'!M933,10)</f>
        <v>-17.848701</v>
      </c>
      <c r="J934" s="122" t="str">
        <f aca="false">RIGHT('con precio'!M933,10)</f>
        <v>-63.075950</v>
      </c>
      <c r="K934" s="0" t="s">
        <v>7429</v>
      </c>
      <c r="L934" s="175" t="n">
        <f aca="false">'con precio'!A933+'con precio'!K933</f>
        <v>44273.7076388889</v>
      </c>
      <c r="N934" s="174"/>
      <c r="O934" s="167"/>
    </row>
    <row r="935" customFormat="false" ht="13.8" hidden="false" customHeight="false" outlineLevel="0" collapsed="false">
      <c r="A935" s="0" t="n">
        <f aca="false">+A934+1</f>
        <v>934</v>
      </c>
      <c r="B935" s="0" t="str">
        <f aca="false">IF(LEN('con precio'!E934)=8,'con precio'!E934,IF(LEN('con precio'!E934)&gt;=17,LEFT('con precio'!E934,8),""))</f>
        <v/>
      </c>
      <c r="C935" s="122" t="str">
        <f aca="false">IF(LEN('con precio'!E934)&gt;=17,RIGHT('con precio'!E934,8),"")</f>
        <v/>
      </c>
      <c r="D935" s="0" t="str">
        <f aca="false">IF('con precio'!F934="","",'con precio'!F934)</f>
        <v/>
      </c>
      <c r="E935" s="0" t="str">
        <f aca="false">IF('con precio'!B934="","",'con precio'!B934)</f>
        <v>El Balcón 2</v>
      </c>
      <c r="F935" s="1" t="s">
        <v>6839</v>
      </c>
      <c r="G935" s="0" t="n">
        <v>300</v>
      </c>
      <c r="H935" s="0" t="str">
        <f aca="false">IF('con precio'!D934="Flete","FLE",IF('con precio'!D934="Normal","NOR",IF('con precio'!D934="RRPP","RRP",IF('con precio'!D934="FB Ads","FBA",IF('con precio'!D934="Google Ads","GOA",IF('con precio'!D934="Combo","COM",IF('con precio'!D934="Market Place","MKP", "OTR")))))))</f>
        <v>FLE</v>
      </c>
      <c r="I935" s="0" t="str">
        <f aca="false">LEFT('con precio'!M934,10)</f>
        <v>-17.876802</v>
      </c>
      <c r="J935" s="122" t="str">
        <f aca="false">RIGHT('con precio'!M934,10)</f>
        <v>-63.241851</v>
      </c>
      <c r="K935" s="0" t="s">
        <v>7429</v>
      </c>
      <c r="L935" s="175" t="n">
        <f aca="false">'con precio'!A934+'con precio'!K934</f>
        <v>44275.6458333333</v>
      </c>
      <c r="N935" s="174"/>
      <c r="O935" s="167"/>
    </row>
    <row r="936" customFormat="false" ht="13.8" hidden="false" customHeight="false" outlineLevel="0" collapsed="false">
      <c r="A936" s="0" t="n">
        <f aca="false">+A935+1</f>
        <v>935</v>
      </c>
      <c r="B936" s="0" t="str">
        <f aca="false">IF(LEN('con precio'!E935)=8,'con precio'!E935,IF(LEN('con precio'!E935)&gt;=17,LEFT('con precio'!E935,8),""))</f>
        <v/>
      </c>
      <c r="C936" s="122" t="str">
        <f aca="false">IF(LEN('con precio'!E935)&gt;=17,RIGHT('con precio'!E935,8),"")</f>
        <v/>
      </c>
      <c r="D936" s="0" t="str">
        <f aca="false">IF('con precio'!F935="","",'con precio'!F935)</f>
        <v/>
      </c>
      <c r="E936" s="0" t="str">
        <f aca="false">IF('con precio'!B935="","",'con precio'!B935)</f>
        <v>El Bajío. Nueva Ramada</v>
      </c>
      <c r="F936" s="1" t="s">
        <v>6457</v>
      </c>
      <c r="G936" s="0" t="n">
        <v>400</v>
      </c>
      <c r="H936" s="0" t="str">
        <f aca="false">IF('con precio'!D935="Flete","FLE",IF('con precio'!D935="Normal","NOR",IF('con precio'!D935="RRPP","RRP",IF('con precio'!D935="FB Ads","FBA",IF('con precio'!D935="Google Ads","GOA",IF('con precio'!D935="Combo","COM",IF('con precio'!D935="Market Place","MKP", "OTR")))))))</f>
        <v>NOR</v>
      </c>
      <c r="I936" s="0" t="str">
        <f aca="false">LEFT('con precio'!M935,10)</f>
        <v>-17.837950</v>
      </c>
      <c r="J936" s="122" t="str">
        <f aca="false">RIGHT('con precio'!M935,10)</f>
        <v>-63.212813</v>
      </c>
      <c r="K936" s="0" t="s">
        <v>7429</v>
      </c>
      <c r="L936" s="175" t="n">
        <f aca="false">'con precio'!A935+'con precio'!K935</f>
        <v>44275.4430555556</v>
      </c>
      <c r="N936" s="174"/>
      <c r="O936" s="167"/>
    </row>
    <row r="937" customFormat="false" ht="13.8" hidden="false" customHeight="false" outlineLevel="0" collapsed="false">
      <c r="A937" s="0" t="n">
        <f aca="false">+A936+1</f>
        <v>936</v>
      </c>
      <c r="B937" s="0" t="str">
        <f aca="false">IF(LEN('con precio'!E936)=8,'con precio'!E936,IF(LEN('con precio'!E936)&gt;=17,LEFT('con precio'!E936,8),""))</f>
        <v/>
      </c>
      <c r="C937" s="122" t="str">
        <f aca="false">IF(LEN('con precio'!E936)&gt;=17,RIGHT('con precio'!E936,8),"")</f>
        <v/>
      </c>
      <c r="D937" s="0" t="str">
        <f aca="false">IF('con precio'!F936="","",'con precio'!F936)</f>
        <v/>
      </c>
      <c r="E937" s="0" t="str">
        <f aca="false">IF('con precio'!B936="","",'con precio'!B936)</f>
        <v>Condominio Paradisso / Pampa de la Isla</v>
      </c>
      <c r="F937" s="1" t="s">
        <v>6753</v>
      </c>
      <c r="G937" s="0" t="n">
        <v>300</v>
      </c>
      <c r="H937" s="0" t="str">
        <f aca="false">IF('con precio'!D936="Flete","FLE",IF('con precio'!D936="Normal","NOR",IF('con precio'!D936="RRPP","RRP",IF('con precio'!D936="FB Ads","FBA",IF('con precio'!D936="Google Ads","GOA",IF('con precio'!D936="Combo","COM",IF('con precio'!D936="Market Place","MKP", "OTR")))))))</f>
        <v>NOR</v>
      </c>
      <c r="I937" s="0" t="str">
        <f aca="false">LEFT('con precio'!M936,10)</f>
        <v>-17.753766</v>
      </c>
      <c r="J937" s="122" t="str">
        <f aca="false">RIGHT('con precio'!M936,10)</f>
        <v>-63.088565</v>
      </c>
      <c r="K937" s="0" t="s">
        <v>7429</v>
      </c>
      <c r="L937" s="175" t="n">
        <f aca="false">'con precio'!A936+'con precio'!K936</f>
        <v>44275.7715277778</v>
      </c>
      <c r="N937" s="174"/>
      <c r="O937" s="167"/>
    </row>
    <row r="938" customFormat="false" ht="13.8" hidden="false" customHeight="false" outlineLevel="0" collapsed="false">
      <c r="A938" s="0" t="n">
        <f aca="false">+A937+1</f>
        <v>937</v>
      </c>
      <c r="B938" s="0" t="str">
        <f aca="false">IF(LEN('con precio'!E937)=8,'con precio'!E937,IF(LEN('con precio'!E937)&gt;=17,LEFT('con precio'!E937,8),""))</f>
        <v/>
      </c>
      <c r="C938" s="122" t="str">
        <f aca="false">IF(LEN('con precio'!E937)&gt;=17,RIGHT('con precio'!E937,8),"")</f>
        <v/>
      </c>
      <c r="D938" s="0" t="str">
        <f aca="false">IF('con precio'!F937="","",'con precio'!F937)</f>
        <v>Lavandería Clínica Medicmel</v>
      </c>
      <c r="E938" s="0" t="str">
        <f aca="false">IF('con precio'!B937="","",'con precio'!B937)</f>
        <v>Lavandería Clínica Medicmel / Avenida Mapaizo</v>
      </c>
      <c r="F938" s="1" t="s">
        <v>6840</v>
      </c>
      <c r="G938" s="0" t="n">
        <v>400</v>
      </c>
      <c r="H938" s="0" t="str">
        <f aca="false">IF('con precio'!D937="Flete","FLE",IF('con precio'!D937="Normal","NOR",IF('con precio'!D937="RRPP","RRP",IF('con precio'!D937="FB Ads","FBA",IF('con precio'!D937="Google Ads","GOA",IF('con precio'!D937="Combo","COM",IF('con precio'!D937="Market Place","MKP", "OTR")))))))</f>
        <v>NOR</v>
      </c>
      <c r="I938" s="0" t="str">
        <f aca="false">LEFT('con precio'!M937,10)</f>
        <v>-17.848020</v>
      </c>
      <c r="J938" s="122" t="str">
        <f aca="false">RIGHT('con precio'!M937,10)</f>
        <v>-63.248281</v>
      </c>
      <c r="K938" s="0" t="s">
        <v>7429</v>
      </c>
      <c r="L938" s="175" t="n">
        <f aca="false">'con precio'!A937+'con precio'!K937</f>
        <v>44276.9048611111</v>
      </c>
      <c r="N938" s="174"/>
      <c r="O938" s="167"/>
    </row>
    <row r="939" customFormat="false" ht="13.8" hidden="false" customHeight="false" outlineLevel="0" collapsed="false">
      <c r="A939" s="0" t="n">
        <f aca="false">+A938+1</f>
        <v>938</v>
      </c>
      <c r="B939" s="0" t="str">
        <f aca="false">IF(LEN('con precio'!E938)=8,'con precio'!E938,IF(LEN('con precio'!E938)&gt;=17,LEFT('con precio'!E938,8),""))</f>
        <v>77034222</v>
      </c>
      <c r="C939" s="122" t="str">
        <f aca="false">IF(LEN('con precio'!E938)&gt;=17,RIGHT('con precio'!E938,8),"")</f>
        <v/>
      </c>
      <c r="D939" s="0" t="str">
        <f aca="false">IF('con precio'!F938="","",'con precio'!F938)</f>
        <v>Jhonny Salazar</v>
      </c>
      <c r="E939" s="0" t="str">
        <f aca="false">IF('con precio'!B938="","",'con precio'!B938)</f>
        <v>Jhonny Salazar / Palma Verde / Calle 3 Nro. 15</v>
      </c>
      <c r="F939" s="1" t="s">
        <v>6841</v>
      </c>
      <c r="G939" s="0" t="n">
        <v>350</v>
      </c>
      <c r="H939" s="0" t="str">
        <f aca="false">IF('con precio'!D938="Flete","FLE",IF('con precio'!D938="Normal","NOR",IF('con precio'!D938="RRPP","RRP",IF('con precio'!D938="FB Ads","FBA",IF('con precio'!D938="Google Ads","GOA",IF('con precio'!D938="Combo","COM",IF('con precio'!D938="Market Place","MKP", "OTR")))))))</f>
        <v>GOA</v>
      </c>
      <c r="I939" s="0" t="str">
        <f aca="false">LEFT('con precio'!M938,10)</f>
        <v>-17.757461</v>
      </c>
      <c r="J939" s="122" t="str">
        <f aca="false">RIGHT('con precio'!M938,10)</f>
        <v>-63.090371</v>
      </c>
      <c r="K939" s="0" t="s">
        <v>7429</v>
      </c>
      <c r="L939" s="175" t="n">
        <f aca="false">'con precio'!A938+'con precio'!K938</f>
        <v>44277.7055555556</v>
      </c>
      <c r="N939" s="174"/>
      <c r="O939" s="167"/>
    </row>
    <row r="940" customFormat="false" ht="13.8" hidden="false" customHeight="false" outlineLevel="0" collapsed="false">
      <c r="A940" s="0" t="n">
        <f aca="false">+A939+1</f>
        <v>939</v>
      </c>
      <c r="B940" s="0" t="str">
        <f aca="false">IF(LEN('con precio'!E939)=8,'con precio'!E939,IF(LEN('con precio'!E939)&gt;=17,LEFT('con precio'!E939,8),""))</f>
        <v>79892058</v>
      </c>
      <c r="C940" s="122" t="str">
        <f aca="false">IF(LEN('con precio'!E939)&gt;=17,RIGHT('con precio'!E939,8),"")</f>
        <v/>
      </c>
      <c r="D940" s="0" t="str">
        <f aca="false">IF('con precio'!F939="","",'con precio'!F939)</f>
        <v>Bresner Montenegro</v>
      </c>
      <c r="E940" s="0" t="str">
        <f aca="false">IF('con precio'!B939="","",'con precio'!B939)</f>
        <v>Bresner Montenegro / Barrio El Buen Samaritano</v>
      </c>
      <c r="F940" s="1" t="s">
        <v>6842</v>
      </c>
      <c r="G940" s="0" t="n">
        <v>380</v>
      </c>
      <c r="H940" s="0" t="str">
        <f aca="false">IF('con precio'!D939="Flete","FLE",IF('con precio'!D939="Normal","NOR",IF('con precio'!D939="RRPP","RRP",IF('con precio'!D939="FB Ads","FBA",IF('con precio'!D939="Google Ads","GOA",IF('con precio'!D939="Combo","COM",IF('con precio'!D939="Market Place","MKP", "OTR")))))))</f>
        <v>GOA</v>
      </c>
      <c r="I940" s="0" t="str">
        <f aca="false">LEFT('con precio'!M939,10)</f>
        <v>-17.796764</v>
      </c>
      <c r="J940" s="122" t="str">
        <f aca="false">RIGHT('con precio'!M939,10)</f>
        <v>-63.098595</v>
      </c>
      <c r="K940" s="0" t="s">
        <v>7429</v>
      </c>
      <c r="L940" s="175" t="n">
        <f aca="false">'con precio'!A939+'con precio'!K939</f>
        <v>44277.9020833333</v>
      </c>
      <c r="N940" s="174"/>
      <c r="O940" s="167"/>
    </row>
    <row r="941" customFormat="false" ht="13.8" hidden="false" customHeight="false" outlineLevel="0" collapsed="false">
      <c r="A941" s="0" t="n">
        <f aca="false">+A940+1</f>
        <v>940</v>
      </c>
      <c r="B941" s="0" t="str">
        <f aca="false">IF(LEN('con precio'!E940)=8,'con precio'!E940,IF(LEN('con precio'!E940)&gt;=17,LEFT('con precio'!E940,8),""))</f>
        <v/>
      </c>
      <c r="C941" s="122" t="str">
        <f aca="false">IF(LEN('con precio'!E940)&gt;=17,RIGHT('con precio'!E940,8),"")</f>
        <v/>
      </c>
      <c r="D941" s="0" t="str">
        <f aca="false">IF('con precio'!F940="","",'con precio'!F940)</f>
        <v/>
      </c>
      <c r="E941" s="0" t="str">
        <f aca="false">IF('con precio'!B940="","",'con precio'!B940)</f>
        <v>Buena Fe. Satélite Norte</v>
      </c>
      <c r="F941" s="1" t="s">
        <v>6843</v>
      </c>
      <c r="G941" s="0" t="n">
        <v>350</v>
      </c>
      <c r="H941" s="0" t="str">
        <f aca="false">IF('con precio'!D940="Flete","FLE",IF('con precio'!D940="Normal","NOR",IF('con precio'!D940="RRPP","RRP",IF('con precio'!D940="FB Ads","FBA",IF('con precio'!D940="Google Ads","GOA",IF('con precio'!D940="Combo","COM",IF('con precio'!D940="Market Place","MKP", "OTR")))))))</f>
        <v>NOR</v>
      </c>
      <c r="I941" s="0" t="str">
        <f aca="false">LEFT('con precio'!M940,10)</f>
        <v>-17.601947</v>
      </c>
      <c r="J941" s="122" t="str">
        <f aca="false">RIGHT('con precio'!M940,10)</f>
        <v>-63.140966</v>
      </c>
      <c r="K941" s="0" t="s">
        <v>7429</v>
      </c>
      <c r="L941" s="175" t="n">
        <f aca="false">'con precio'!A940+'con precio'!K940</f>
        <v>44277.4923611111</v>
      </c>
      <c r="N941" s="174"/>
      <c r="O941" s="167"/>
    </row>
    <row r="942" customFormat="false" ht="13.8" hidden="false" customHeight="false" outlineLevel="0" collapsed="false">
      <c r="A942" s="0" t="n">
        <f aca="false">+A941+1</f>
        <v>941</v>
      </c>
      <c r="B942" s="0" t="str">
        <f aca="false">IF(LEN('con precio'!E941)=8,'con precio'!E941,IF(LEN('con precio'!E941)&gt;=17,LEFT('con precio'!E941,8),""))</f>
        <v/>
      </c>
      <c r="C942" s="122" t="str">
        <f aca="false">IF(LEN('con precio'!E941)&gt;=17,RIGHT('con precio'!E941,8),"")</f>
        <v/>
      </c>
      <c r="D942" s="0" t="str">
        <f aca="false">IF('con precio'!F941="","",'con precio'!F941)</f>
        <v/>
      </c>
      <c r="E942" s="0" t="str">
        <f aca="false">IF('con precio'!B941="","",'con precio'!B941)</f>
        <v>Avenida Moscú</v>
      </c>
      <c r="F942" s="1" t="s">
        <v>6844</v>
      </c>
      <c r="G942" s="0" t="n">
        <v>350</v>
      </c>
      <c r="H942" s="0" t="str">
        <f aca="false">IF('con precio'!D941="Flete","FLE",IF('con precio'!D941="Normal","NOR",IF('con precio'!D941="RRPP","RRP",IF('con precio'!D941="FB Ads","FBA",IF('con precio'!D941="Google Ads","GOA",IF('con precio'!D941="Combo","COM",IF('con precio'!D941="Market Place","MKP", "OTR")))))))</f>
        <v>NOR</v>
      </c>
      <c r="I942" s="0" t="str">
        <f aca="false">LEFT('con precio'!M941,10)</f>
        <v>-17.846305</v>
      </c>
      <c r="J942" s="122" t="str">
        <f aca="false">RIGHT('con precio'!M941,10)</f>
        <v>-63.216825</v>
      </c>
      <c r="K942" s="0" t="s">
        <v>7429</v>
      </c>
      <c r="L942" s="175" t="n">
        <f aca="false">'con precio'!A941+'con precio'!K941</f>
        <v>44277.8305555556</v>
      </c>
      <c r="N942" s="174"/>
      <c r="O942" s="167"/>
    </row>
    <row r="943" customFormat="false" ht="13.8" hidden="false" customHeight="false" outlineLevel="0" collapsed="false">
      <c r="A943" s="0" t="n">
        <f aca="false">+A942+1</f>
        <v>942</v>
      </c>
      <c r="B943" s="0" t="str">
        <f aca="false">IF(LEN('con precio'!E942)=8,'con precio'!E942,IF(LEN('con precio'!E942)&gt;=17,LEFT('con precio'!E942,8),""))</f>
        <v>76642868</v>
      </c>
      <c r="C943" s="122" t="str">
        <f aca="false">IF(LEN('con precio'!E942)&gt;=17,RIGHT('con precio'!E942,8),"")</f>
        <v/>
      </c>
      <c r="D943" s="0" t="str">
        <f aca="false">IF('con precio'!F942="","",'con precio'!F942)</f>
        <v>Hugo Inclan</v>
      </c>
      <c r="E943" s="0" t="str">
        <f aca="false">IF('con precio'!B942="","",'con precio'!B942)</f>
        <v>Hugo Inclan / Parque Industrial</v>
      </c>
      <c r="F943" s="1" t="s">
        <v>6845</v>
      </c>
      <c r="G943" s="0" t="n">
        <v>300</v>
      </c>
      <c r="H943" s="0" t="str">
        <f aca="false">IF('con precio'!D942="Flete","FLE",IF('con precio'!D942="Normal","NOR",IF('con precio'!D942="RRPP","RRP",IF('con precio'!D942="FB Ads","FBA",IF('con precio'!D942="Google Ads","GOA",IF('con precio'!D942="Combo","COM",IF('con precio'!D942="Market Place","MKP", "OTR")))))))</f>
        <v>GOA</v>
      </c>
      <c r="I943" s="0" t="str">
        <f aca="false">LEFT('con precio'!M942,10)</f>
        <v>-17.765778</v>
      </c>
      <c r="J943" s="122" t="str">
        <f aca="false">RIGHT('con precio'!M942,10)</f>
        <v>-63.132855</v>
      </c>
      <c r="K943" s="0" t="s">
        <v>7429</v>
      </c>
      <c r="L943" s="175" t="n">
        <f aca="false">'con precio'!A942+'con precio'!K942</f>
        <v>44278.7354166667</v>
      </c>
      <c r="N943" s="174"/>
      <c r="O943" s="167"/>
    </row>
    <row r="944" customFormat="false" ht="13.8" hidden="false" customHeight="false" outlineLevel="0" collapsed="false">
      <c r="A944" s="0" t="n">
        <f aca="false">+A943+1</f>
        <v>943</v>
      </c>
      <c r="B944" s="0" t="str">
        <f aca="false">IF(LEN('con precio'!E943)=8,'con precio'!E943,IF(LEN('con precio'!E943)&gt;=17,LEFT('con precio'!E943,8),""))</f>
        <v>74665467</v>
      </c>
      <c r="C944" s="122" t="str">
        <f aca="false">IF(LEN('con precio'!E943)&gt;=17,RIGHT('con precio'!E943,8),"")</f>
        <v/>
      </c>
      <c r="D944" s="0" t="str">
        <f aca="false">IF('con precio'!F943="","",'con precio'!F943)</f>
        <v>José Siani Santod</v>
      </c>
      <c r="E944" s="0" t="str">
        <f aca="false">IF('con precio'!B943="","",'con precio'!B943)</f>
        <v>José Siani Santod / Barrio Comarapa / Barrio Blooming</v>
      </c>
      <c r="F944" s="1" t="s">
        <v>6846</v>
      </c>
      <c r="G944" s="0" t="n">
        <v>440</v>
      </c>
      <c r="H944" s="0" t="str">
        <f aca="false">IF('con precio'!D943="Flete","FLE",IF('con precio'!D943="Normal","NOR",IF('con precio'!D943="RRPP","RRP",IF('con precio'!D943="FB Ads","FBA",IF('con precio'!D943="Google Ads","GOA",IF('con precio'!D943="Combo","COM",IF('con precio'!D943="Market Place","MKP", "OTR")))))))</f>
        <v>GOA</v>
      </c>
      <c r="I944" s="0" t="str">
        <f aca="false">LEFT('con precio'!M943,10)</f>
        <v>-17.858597</v>
      </c>
      <c r="J944" s="122" t="str">
        <f aca="false">RIGHT('con precio'!M943,10)</f>
        <v>-63.208012</v>
      </c>
      <c r="K944" s="0" t="s">
        <v>7429</v>
      </c>
      <c r="L944" s="175" t="n">
        <f aca="false">'con precio'!A943+'con precio'!K943</f>
        <v>44278.7902777778</v>
      </c>
      <c r="N944" s="174"/>
      <c r="O944" s="167"/>
    </row>
    <row r="945" customFormat="false" ht="13.8" hidden="false" customHeight="false" outlineLevel="0" collapsed="false">
      <c r="A945" s="0" t="n">
        <f aca="false">+A944+1</f>
        <v>944</v>
      </c>
      <c r="B945" s="0" t="str">
        <f aca="false">IF(LEN('con precio'!E944)=8,'con precio'!E944,IF(LEN('con precio'!E944)&gt;=17,LEFT('con precio'!E944,8),""))</f>
        <v/>
      </c>
      <c r="C945" s="122" t="str">
        <f aca="false">IF(LEN('con precio'!E944)&gt;=17,RIGHT('con precio'!E944,8),"")</f>
        <v/>
      </c>
      <c r="D945" s="0" t="str">
        <f aca="false">IF('con precio'!F944="","",'con precio'!F944)</f>
        <v/>
      </c>
      <c r="E945" s="0" t="str">
        <f aca="false">IF('con precio'!B944="","",'con precio'!B944)</f>
        <v>Galpón Milter / Plan 3000.</v>
      </c>
      <c r="F945" s="1" t="s">
        <v>6412</v>
      </c>
      <c r="G945" s="0" t="n">
        <v>300</v>
      </c>
      <c r="H945" s="0" t="str">
        <f aca="false">IF('con precio'!D944="Flete","FLE",IF('con precio'!D944="Normal","NOR",IF('con precio'!D944="RRPP","RRP",IF('con precio'!D944="FB Ads","FBA",IF('con precio'!D944="Google Ads","GOA",IF('con precio'!D944="Combo","COM",IF('con precio'!D944="Market Place","MKP", "OTR")))))))</f>
        <v>NOR</v>
      </c>
      <c r="I945" s="0" t="str">
        <f aca="false">LEFT('con precio'!M944,10)</f>
        <v>-17.817102</v>
      </c>
      <c r="J945" s="122" t="str">
        <f aca="false">RIGHT('con precio'!M944,10)</f>
        <v>-63.141157</v>
      </c>
      <c r="K945" s="0" t="s">
        <v>7429</v>
      </c>
      <c r="L945" s="175" t="n">
        <f aca="false">'con precio'!A944+'con precio'!K944</f>
        <v>44278.39375</v>
      </c>
      <c r="N945" s="174"/>
      <c r="O945" s="167"/>
    </row>
    <row r="946" customFormat="false" ht="13.8" hidden="false" customHeight="false" outlineLevel="0" collapsed="false">
      <c r="A946" s="0" t="n">
        <f aca="false">+A945+1</f>
        <v>945</v>
      </c>
      <c r="B946" s="0" t="str">
        <f aca="false">IF(LEN('con precio'!E945)=8,'con precio'!E945,IF(LEN('con precio'!E945)&gt;=17,LEFT('con precio'!E945,8),""))</f>
        <v/>
      </c>
      <c r="C946" s="122" t="str">
        <f aca="false">IF(LEN('con precio'!E945)&gt;=17,RIGHT('con precio'!E945,8),"")</f>
        <v/>
      </c>
      <c r="D946" s="0" t="str">
        <f aca="false">IF('con precio'!F945="","",'con precio'!F945)</f>
        <v/>
      </c>
      <c r="E946" s="0" t="str">
        <f aca="false">IF('con precio'!B945="","",'con precio'!B945)</f>
        <v>Autódromo / Carretera Doble Vía La Guardia</v>
      </c>
      <c r="F946" s="1" t="s">
        <v>6847</v>
      </c>
      <c r="G946" s="0" t="n">
        <v>400</v>
      </c>
      <c r="H946" s="0" t="str">
        <f aca="false">IF('con precio'!D945="Flete","FLE",IF('con precio'!D945="Normal","NOR",IF('con precio'!D945="RRPP","RRP",IF('con precio'!D945="FB Ads","FBA",IF('con precio'!D945="Google Ads","GOA",IF('con precio'!D945="Combo","COM",IF('con precio'!D945="Market Place","MKP", "OTR")))))))</f>
        <v>NOR</v>
      </c>
      <c r="I946" s="0" t="str">
        <f aca="false">LEFT('con precio'!M945,10)</f>
        <v>-17.868004</v>
      </c>
      <c r="J946" s="122" t="str">
        <f aca="false">RIGHT('con precio'!M945,10)</f>
        <v>-63.272868</v>
      </c>
      <c r="K946" s="0" t="s">
        <v>7429</v>
      </c>
      <c r="L946" s="175" t="n">
        <f aca="false">'con precio'!A945+'con precio'!K945</f>
        <v>44278.4854166667</v>
      </c>
      <c r="N946" s="174"/>
      <c r="O946" s="167"/>
    </row>
    <row r="947" customFormat="false" ht="13.8" hidden="false" customHeight="false" outlineLevel="0" collapsed="false">
      <c r="A947" s="0" t="n">
        <f aca="false">+A946+1</f>
        <v>946</v>
      </c>
      <c r="B947" s="0" t="str">
        <f aca="false">IF(LEN('con precio'!E946)=8,'con precio'!E946,IF(LEN('con precio'!E946)&gt;=17,LEFT('con precio'!E946,8),""))</f>
        <v>75049515</v>
      </c>
      <c r="C947" s="122" t="str">
        <f aca="false">IF(LEN('con precio'!E946)&gt;=17,RIGHT('con precio'!E946,8),"")</f>
        <v/>
      </c>
      <c r="D947" s="0" t="str">
        <f aca="false">IF('con precio'!F946="","",'con precio'!F946)</f>
        <v>Roberto Coronado. Residencial Abasto Sur</v>
      </c>
      <c r="E947" s="0" t="str">
        <f aca="false">IF('con precio'!B946="","",'con precio'!B946)</f>
        <v>Residencial Abasto Sur. Roberto Coronado</v>
      </c>
      <c r="F947" s="1" t="n">
        <v>202003001</v>
      </c>
      <c r="G947" s="0" t="n">
        <v>450</v>
      </c>
      <c r="H947" s="0" t="str">
        <f aca="false">IF('con precio'!D946="Flete","FLE",IF('con precio'!D946="Normal","NOR",IF('con precio'!D946="RRPP","RRP",IF('con precio'!D946="FB Ads","FBA",IF('con precio'!D946="Google Ads","GOA",IF('con precio'!D946="Combo","COM",IF('con precio'!D946="Market Place","MKP", "OTR")))))))</f>
        <v>OTR</v>
      </c>
      <c r="I947" s="0" t="str">
        <f aca="false">LEFT('con precio'!M946,10)</f>
        <v>-17.850340</v>
      </c>
      <c r="J947" s="122" t="str">
        <f aca="false">RIGHT('con precio'!M946,10)</f>
        <v>-63.227726</v>
      </c>
      <c r="K947" s="0" t="s">
        <v>7429</v>
      </c>
      <c r="L947" s="175" t="n">
        <f aca="false">'con precio'!A946+'con precio'!K946</f>
        <v>44278.6208333333</v>
      </c>
      <c r="N947" s="174"/>
      <c r="O947" s="167"/>
    </row>
    <row r="948" customFormat="false" ht="13.8" hidden="false" customHeight="false" outlineLevel="0" collapsed="false">
      <c r="A948" s="0" t="n">
        <f aca="false">+A947+1</f>
        <v>947</v>
      </c>
      <c r="B948" s="0" t="str">
        <f aca="false">IF(LEN('con precio'!E947)=8,'con precio'!E947,IF(LEN('con precio'!E947)&gt;=17,LEFT('con precio'!E947,8),""))</f>
        <v/>
      </c>
      <c r="C948" s="122" t="str">
        <f aca="false">IF(LEN('con precio'!E947)&gt;=17,RIGHT('con precio'!E947,8),"")</f>
        <v/>
      </c>
      <c r="D948" s="0" t="str">
        <f aca="false">IF('con precio'!F947="","",'con precio'!F947)</f>
        <v/>
      </c>
      <c r="E948" s="0" t="str">
        <f aca="false">IF('con precio'!B947="","",'con precio'!B947)</f>
        <v>Guapilo / La Casona</v>
      </c>
      <c r="F948" s="1" t="s">
        <v>6848</v>
      </c>
      <c r="G948" s="0" t="n">
        <v>300</v>
      </c>
      <c r="H948" s="0" t="str">
        <f aca="false">IF('con precio'!D947="Flete","FLE",IF('con precio'!D947="Normal","NOR",IF('con precio'!D947="RRPP","RRP",IF('con precio'!D947="FB Ads","FBA",IF('con precio'!D947="Google Ads","GOA",IF('con precio'!D947="Combo","COM",IF('con precio'!D947="Market Place","MKP", "OTR")))))))</f>
        <v>FLE</v>
      </c>
      <c r="I948" s="0" t="str">
        <f aca="false">LEFT('con precio'!M947,10)</f>
        <v>-17.777977</v>
      </c>
      <c r="J948" s="122" t="str">
        <f aca="false">RIGHT('con precio'!M947,10)</f>
        <v>-63.092697</v>
      </c>
      <c r="K948" s="0" t="s">
        <v>7429</v>
      </c>
      <c r="L948" s="175" t="n">
        <f aca="false">'con precio'!A947+'con precio'!K947</f>
        <v>44279.4888888889</v>
      </c>
      <c r="N948" s="174"/>
      <c r="O948" s="167"/>
    </row>
    <row r="949" customFormat="false" ht="13.8" hidden="false" customHeight="false" outlineLevel="0" collapsed="false">
      <c r="A949" s="0" t="n">
        <f aca="false">+A948+1</f>
        <v>948</v>
      </c>
      <c r="B949" s="0" t="str">
        <f aca="false">IF(LEN('con precio'!E948)=8,'con precio'!E948,IF(LEN('con precio'!E948)&gt;=17,LEFT('con precio'!E948,8),""))</f>
        <v/>
      </c>
      <c r="C949" s="122" t="str">
        <f aca="false">IF(LEN('con precio'!E948)&gt;=17,RIGHT('con precio'!E948,8),"")</f>
        <v/>
      </c>
      <c r="D949" s="0" t="str">
        <f aca="false">IF('con precio'!F948="","",'con precio'!F948)</f>
        <v/>
      </c>
      <c r="E949" s="0" t="str">
        <f aca="false">IF('con precio'!B948="","",'con precio'!B948)</f>
        <v>El Quior</v>
      </c>
      <c r="F949" s="1" t="s">
        <v>6287</v>
      </c>
      <c r="G949" s="0" t="n">
        <v>300</v>
      </c>
      <c r="H949" s="0" t="str">
        <f aca="false">IF('con precio'!D948="Flete","FLE",IF('con precio'!D948="Normal","NOR",IF('con precio'!D948="RRPP","RRP",IF('con precio'!D948="FB Ads","FBA",IF('con precio'!D948="Google Ads","GOA",IF('con precio'!D948="Combo","COM",IF('con precio'!D948="Market Place","MKP", "OTR")))))))</f>
        <v>FLE</v>
      </c>
      <c r="I949" s="0" t="str">
        <f aca="false">LEFT('con precio'!M948,10)</f>
        <v>-17.845549</v>
      </c>
      <c r="J949" s="122" t="str">
        <f aca="false">RIGHT('con precio'!M948,10)</f>
        <v>-63.094127</v>
      </c>
      <c r="K949" s="0" t="s">
        <v>7429</v>
      </c>
      <c r="L949" s="175" t="n">
        <f aca="false">'con precio'!A948+'con precio'!K948</f>
        <v>44279.6048611111</v>
      </c>
      <c r="N949" s="174"/>
      <c r="O949" s="167"/>
    </row>
    <row r="950" customFormat="false" ht="13.8" hidden="false" customHeight="false" outlineLevel="0" collapsed="false">
      <c r="A950" s="0" t="n">
        <f aca="false">+A949+1</f>
        <v>949</v>
      </c>
      <c r="B950" s="0" t="str">
        <f aca="false">IF(LEN('con precio'!E949)=8,'con precio'!E949,IF(LEN('con precio'!E949)&gt;=17,LEFT('con precio'!E949,8),""))</f>
        <v/>
      </c>
      <c r="C950" s="122" t="str">
        <f aca="false">IF(LEN('con precio'!E949)&gt;=17,RIGHT('con precio'!E949,8),"")</f>
        <v/>
      </c>
      <c r="D950" s="0" t="str">
        <f aca="false">IF('con precio'!F949="","",'con precio'!F949)</f>
        <v/>
      </c>
      <c r="E950" s="0" t="str">
        <f aca="false">IF('con precio'!B949="","",'con precio'!B949)</f>
        <v>Arroyito / Cupesí Terrado</v>
      </c>
      <c r="F950" s="1" t="s">
        <v>6849</v>
      </c>
      <c r="G950" s="0" t="n">
        <v>300</v>
      </c>
      <c r="H950" s="0" t="str">
        <f aca="false">IF('con precio'!D949="Flete","FLE",IF('con precio'!D949="Normal","NOR",IF('con precio'!D949="RRPP","RRP",IF('con precio'!D949="FB Ads","FBA",IF('con precio'!D949="Google Ads","GOA",IF('con precio'!D949="Combo","COM",IF('con precio'!D949="Market Place","MKP", "OTR")))))))</f>
        <v>FLE</v>
      </c>
      <c r="I950" s="0" t="str">
        <f aca="false">LEFT('con precio'!M949,10)</f>
        <v>-17.816145</v>
      </c>
      <c r="J950" s="122" t="str">
        <f aca="false">RIGHT('con precio'!M949,10)</f>
        <v>-63.094429</v>
      </c>
      <c r="K950" s="0" t="s">
        <v>7429</v>
      </c>
      <c r="L950" s="175" t="n">
        <f aca="false">'con precio'!A949+'con precio'!K949</f>
        <v>44279.8159722222</v>
      </c>
      <c r="N950" s="174"/>
      <c r="O950" s="167"/>
    </row>
    <row r="951" customFormat="false" ht="13.8" hidden="false" customHeight="false" outlineLevel="0" collapsed="false">
      <c r="A951" s="0" t="n">
        <f aca="false">+A950+1</f>
        <v>950</v>
      </c>
      <c r="B951" s="0" t="str">
        <f aca="false">IF(LEN('con precio'!E950)=8,'con precio'!E950,IF(LEN('con precio'!E950)&gt;=17,LEFT('con precio'!E950,8),""))</f>
        <v/>
      </c>
      <c r="C951" s="122" t="str">
        <f aca="false">IF(LEN('con precio'!E950)&gt;=17,RIGHT('con precio'!E950,8),"")</f>
        <v/>
      </c>
      <c r="D951" s="0" t="str">
        <f aca="false">IF('con precio'!F950="","",'con precio'!F950)</f>
        <v/>
      </c>
      <c r="E951" s="0" t="str">
        <f aca="false">IF('con precio'!B950="","",'con precio'!B950)</f>
        <v>Porongo</v>
      </c>
      <c r="F951" s="1" t="s">
        <v>6850</v>
      </c>
      <c r="G951" s="0" t="n">
        <v>650</v>
      </c>
      <c r="H951" s="0" t="str">
        <f aca="false">IF('con precio'!D950="Flete","FLE",IF('con precio'!D950="Normal","NOR",IF('con precio'!D950="RRPP","RRP",IF('con precio'!D950="FB Ads","FBA",IF('con precio'!D950="Google Ads","GOA",IF('con precio'!D950="Combo","COM",IF('con precio'!D950="Market Place","MKP", "OTR")))))))</f>
        <v>FLE</v>
      </c>
      <c r="I951" s="0" t="str">
        <f aca="false">LEFT('con precio'!M950,10)</f>
        <v>-17.843075</v>
      </c>
      <c r="J951" s="122" t="str">
        <f aca="false">RIGHT('con precio'!M950,10)</f>
        <v>-63.309682</v>
      </c>
      <c r="K951" s="0" t="s">
        <v>7429</v>
      </c>
      <c r="L951" s="175" t="n">
        <f aca="false">'con precio'!A950+'con precio'!K950</f>
        <v>44279.9069444444</v>
      </c>
      <c r="N951" s="174"/>
      <c r="O951" s="167"/>
    </row>
    <row r="952" customFormat="false" ht="13.8" hidden="false" customHeight="false" outlineLevel="0" collapsed="false">
      <c r="A952" s="0" t="n">
        <f aca="false">+A951+1</f>
        <v>951</v>
      </c>
      <c r="B952" s="0" t="str">
        <f aca="false">IF(LEN('con precio'!E951)=8,'con precio'!E951,IF(LEN('con precio'!E951)&gt;=17,LEFT('con precio'!E951,8),""))</f>
        <v/>
      </c>
      <c r="C952" s="122" t="str">
        <f aca="false">IF(LEN('con precio'!E951)&gt;=17,RIGHT('con precio'!E951,8),"")</f>
        <v/>
      </c>
      <c r="D952" s="0" t="str">
        <f aca="false">IF('con precio'!F951="","",'con precio'!F951)</f>
        <v/>
      </c>
      <c r="E952" s="0" t="str">
        <f aca="false">IF('con precio'!B951="","",'con precio'!B951)</f>
        <v>Palmar Viruhez</v>
      </c>
      <c r="F952" s="1" t="s">
        <v>6851</v>
      </c>
      <c r="G952" s="0" t="n">
        <v>300</v>
      </c>
      <c r="H952" s="0" t="str">
        <f aca="false">IF('con precio'!D951="Flete","FLE",IF('con precio'!D951="Normal","NOR",IF('con precio'!D951="RRPP","RRP",IF('con precio'!D951="FB Ads","FBA",IF('con precio'!D951="Google Ads","GOA",IF('con precio'!D951="Combo","COM",IF('con precio'!D951="Market Place","MKP", "OTR")))))))</f>
        <v>FLE</v>
      </c>
      <c r="I952" s="0" t="str">
        <f aca="false">LEFT('con precio'!M951,10)</f>
        <v>-17.826897</v>
      </c>
      <c r="J952" s="122" t="str">
        <f aca="false">RIGHT('con precio'!M951,10)</f>
        <v>-63.112264</v>
      </c>
      <c r="K952" s="0" t="s">
        <v>7429</v>
      </c>
      <c r="L952" s="175" t="n">
        <f aca="false">'con precio'!A951+'con precio'!K951</f>
        <v>44280.6486111111</v>
      </c>
      <c r="N952" s="174"/>
      <c r="O952" s="167"/>
    </row>
    <row r="953" customFormat="false" ht="13.8" hidden="false" customHeight="false" outlineLevel="0" collapsed="false">
      <c r="A953" s="0" t="n">
        <f aca="false">+A952+1</f>
        <v>952</v>
      </c>
      <c r="B953" s="0" t="str">
        <f aca="false">IF(LEN('con precio'!E952)=8,'con precio'!E952,IF(LEN('con precio'!E952)&gt;=17,LEFT('con precio'!E952,8),""))</f>
        <v>71381846</v>
      </c>
      <c r="C953" s="122" t="str">
        <f aca="false">IF(LEN('con precio'!E952)&gt;=17,RIGHT('con precio'!E952,8),"")</f>
        <v/>
      </c>
      <c r="D953" s="0" t="str">
        <f aca="false">IF('con precio'!F952="","",'con precio'!F952)</f>
        <v>Jhony</v>
      </c>
      <c r="E953" s="0" t="str">
        <f aca="false">IF('con precio'!B952="","",'con precio'!B952)</f>
        <v>Jhony / Integración del Norte / Warnes</v>
      </c>
      <c r="F953" s="1" t="s">
        <v>6852</v>
      </c>
      <c r="G953" s="0" t="n">
        <v>450</v>
      </c>
      <c r="H953" s="0" t="str">
        <f aca="false">IF('con precio'!D952="Flete","FLE",IF('con precio'!D952="Normal","NOR",IF('con precio'!D952="RRPP","RRP",IF('con precio'!D952="FB Ads","FBA",IF('con precio'!D952="Google Ads","GOA",IF('con precio'!D952="Combo","COM",IF('con precio'!D952="Market Place","MKP", "OTR")))))))</f>
        <v>GOA</v>
      </c>
      <c r="I953" s="0" t="str">
        <f aca="false">LEFT('con precio'!M952,10)</f>
        <v>-17.603073</v>
      </c>
      <c r="J953" s="122" t="str">
        <f aca="false">RIGHT('con precio'!M952,10)</f>
        <v>-63.181248</v>
      </c>
      <c r="K953" s="0" t="s">
        <v>7429</v>
      </c>
      <c r="L953" s="175" t="n">
        <f aca="false">'con precio'!A952+'con precio'!K952</f>
        <v>44280.4493055556</v>
      </c>
      <c r="N953" s="174"/>
      <c r="O953" s="167"/>
    </row>
    <row r="954" customFormat="false" ht="13.8" hidden="false" customHeight="false" outlineLevel="0" collapsed="false">
      <c r="A954" s="0" t="n">
        <f aca="false">+A953+1</f>
        <v>953</v>
      </c>
      <c r="B954" s="0" t="str">
        <f aca="false">IF(LEN('con precio'!E953)=8,'con precio'!E953,IF(LEN('con precio'!E953)&gt;=17,LEFT('con precio'!E953,8),""))</f>
        <v/>
      </c>
      <c r="C954" s="122" t="str">
        <f aca="false">IF(LEN('con precio'!E953)&gt;=17,RIGHT('con precio'!E953,8),"")</f>
        <v/>
      </c>
      <c r="D954" s="0" t="str">
        <f aca="false">IF('con precio'!F953="","",'con precio'!F953)</f>
        <v/>
      </c>
      <c r="E954" s="0" t="str">
        <f aca="false">IF('con precio'!B953="","",'con precio'!B953)</f>
        <v>Warnes</v>
      </c>
      <c r="F954" s="1" t="s">
        <v>6853</v>
      </c>
      <c r="G954" s="0" t="n">
        <v>500</v>
      </c>
      <c r="H954" s="0" t="str">
        <f aca="false">IF('con precio'!D953="Flete","FLE",IF('con precio'!D953="Normal","NOR",IF('con precio'!D953="RRPP","RRP",IF('con precio'!D953="FB Ads","FBA",IF('con precio'!D953="Google Ads","GOA",IF('con precio'!D953="Combo","COM",IF('con precio'!D953="Market Place","MKP", "OTR")))))))</f>
        <v>NOR</v>
      </c>
      <c r="I954" s="0" t="str">
        <f aca="false">LEFT('con precio'!M953,10)</f>
        <v>-17.533820</v>
      </c>
      <c r="J954" s="122" t="str">
        <f aca="false">RIGHT('con precio'!M953,10)</f>
        <v>-63.177884</v>
      </c>
      <c r="K954" s="0" t="s">
        <v>7429</v>
      </c>
      <c r="L954" s="175" t="n">
        <f aca="false">'con precio'!A953+'con precio'!K953</f>
        <v>44280.3972222222</v>
      </c>
      <c r="N954" s="174"/>
      <c r="O954" s="167"/>
    </row>
    <row r="955" customFormat="false" ht="13.8" hidden="false" customHeight="false" outlineLevel="0" collapsed="false">
      <c r="A955" s="0" t="n">
        <f aca="false">+A954+1</f>
        <v>954</v>
      </c>
      <c r="B955" s="0" t="str">
        <f aca="false">IF(LEN('con precio'!E954)=8,'con precio'!E954,IF(LEN('con precio'!E954)&gt;=17,LEFT('con precio'!E954,8),""))</f>
        <v/>
      </c>
      <c r="C955" s="122" t="str">
        <f aca="false">IF(LEN('con precio'!E954)&gt;=17,RIGHT('con precio'!E954,8),"")</f>
        <v/>
      </c>
      <c r="D955" s="0" t="str">
        <f aca="false">IF('con precio'!F954="","",'con precio'!F954)</f>
        <v/>
      </c>
      <c r="E955" s="0" t="str">
        <f aca="false">IF('con precio'!B954="","",'con precio'!B954)</f>
        <v>Buena Fé</v>
      </c>
      <c r="F955" s="1" t="s">
        <v>6854</v>
      </c>
      <c r="G955" s="0" t="n">
        <v>400</v>
      </c>
      <c r="H955" s="0" t="str">
        <f aca="false">IF('con precio'!D954="Flete","FLE",IF('con precio'!D954="Normal","NOR",IF('con precio'!D954="RRPP","RRP",IF('con precio'!D954="FB Ads","FBA",IF('con precio'!D954="Google Ads","GOA",IF('con precio'!D954="Combo","COM",IF('con precio'!D954="Market Place","MKP", "OTR")))))))</f>
        <v>NOR</v>
      </c>
      <c r="I955" s="0" t="str">
        <f aca="false">LEFT('con precio'!M954,10)</f>
        <v>-17.612132</v>
      </c>
      <c r="J955" s="122" t="str">
        <f aca="false">RIGHT('con precio'!M954,10)</f>
        <v>-63.140064</v>
      </c>
      <c r="K955" s="0" t="s">
        <v>7429</v>
      </c>
      <c r="L955" s="175" t="n">
        <f aca="false">'con precio'!A954+'con precio'!K954</f>
        <v>44280.5569444444</v>
      </c>
      <c r="N955" s="174"/>
      <c r="O955" s="167"/>
    </row>
    <row r="956" customFormat="false" ht="13.8" hidden="false" customHeight="false" outlineLevel="0" collapsed="false">
      <c r="A956" s="0" t="n">
        <f aca="false">+A955+1</f>
        <v>955</v>
      </c>
      <c r="B956" s="0" t="str">
        <f aca="false">IF(LEN('con precio'!E955)=8,'con precio'!E955,IF(LEN('con precio'!E955)&gt;=17,LEFT('con precio'!E955,8),""))</f>
        <v/>
      </c>
      <c r="C956" s="122" t="str">
        <f aca="false">IF(LEN('con precio'!E955)&gt;=17,RIGHT('con precio'!E955,8),"")</f>
        <v/>
      </c>
      <c r="D956" s="0" t="str">
        <f aca="false">IF('con precio'!F955="","",'con precio'!F955)</f>
        <v>Condominio Munich.</v>
      </c>
      <c r="E956" s="0" t="str">
        <f aca="false">IF('con precio'!B955="","",'con precio'!B955)</f>
        <v>Frente al Condominio Munich</v>
      </c>
      <c r="F956" s="1" t="s">
        <v>6138</v>
      </c>
      <c r="G956" s="0" t="n">
        <v>300</v>
      </c>
      <c r="H956" s="0" t="str">
        <f aca="false">IF('con precio'!D955="Flete","FLE",IF('con precio'!D955="Normal","NOR",IF('con precio'!D955="RRPP","RRP",IF('con precio'!D955="FB Ads","FBA",IF('con precio'!D955="Google Ads","GOA",IF('con precio'!D955="Combo","COM",IF('con precio'!D955="Market Place","MKP", "OTR")))))))</f>
        <v>NOR</v>
      </c>
      <c r="I956" s="0" t="str">
        <f aca="false">LEFT('con precio'!M955,10)</f>
        <v>-17.716273</v>
      </c>
      <c r="J956" s="122" t="str">
        <f aca="false">RIGHT('con precio'!M955,10)</f>
        <v>-63.148482</v>
      </c>
      <c r="K956" s="0" t="s">
        <v>7429</v>
      </c>
      <c r="L956" s="175" t="n">
        <f aca="false">'con precio'!A955+'con precio'!K955</f>
        <v>44280.8194444444</v>
      </c>
      <c r="N956" s="174"/>
      <c r="O956" s="167"/>
    </row>
    <row r="957" customFormat="false" ht="13.8" hidden="false" customHeight="false" outlineLevel="0" collapsed="false">
      <c r="A957" s="0" t="n">
        <f aca="false">+A956+1</f>
        <v>956</v>
      </c>
      <c r="B957" s="0" t="str">
        <f aca="false">IF(LEN('con precio'!E956)=8,'con precio'!E956,IF(LEN('con precio'!E956)&gt;=17,LEFT('con precio'!E956,8),""))</f>
        <v/>
      </c>
      <c r="C957" s="122" t="str">
        <f aca="false">IF(LEN('con precio'!E956)&gt;=17,RIGHT('con precio'!E956,8),"")</f>
        <v/>
      </c>
      <c r="D957" s="0" t="str">
        <f aca="false">IF('con precio'!F956="","",'con precio'!F956)</f>
        <v/>
      </c>
      <c r="E957" s="0" t="str">
        <f aca="false">IF('con precio'!B956="","",'con precio'!B956)</f>
        <v>Carretera a Camiri / Integración de las Américas</v>
      </c>
      <c r="F957" s="1" t="s">
        <v>6855</v>
      </c>
      <c r="G957" s="0" t="n">
        <v>400</v>
      </c>
      <c r="H957" s="0" t="str">
        <f aca="false">IF('con precio'!D956="Flete","FLE",IF('con precio'!D956="Normal","NOR",IF('con precio'!D956="RRPP","RRP",IF('con precio'!D956="FB Ads","FBA",IF('con precio'!D956="Google Ads","GOA",IF('con precio'!D956="Combo","COM",IF('con precio'!D956="Market Place","MKP", "OTR")))))))</f>
        <v>NOR</v>
      </c>
      <c r="I957" s="0" t="str">
        <f aca="false">LEFT('con precio'!M956,10)</f>
        <v>-17.874043</v>
      </c>
      <c r="J957" s="122" t="str">
        <f aca="false">RIGHT('con precio'!M956,10)</f>
        <v>-63.273412</v>
      </c>
      <c r="K957" s="0" t="s">
        <v>7429</v>
      </c>
      <c r="L957" s="175" t="n">
        <f aca="false">'con precio'!A956+'con precio'!K956</f>
        <v>44280.9152777778</v>
      </c>
      <c r="N957" s="174"/>
      <c r="O957" s="167"/>
    </row>
    <row r="958" customFormat="false" ht="13.8" hidden="false" customHeight="false" outlineLevel="0" collapsed="false">
      <c r="A958" s="0" t="n">
        <f aca="false">+A957+1</f>
        <v>957</v>
      </c>
      <c r="B958" s="0" t="str">
        <f aca="false">IF(LEN('con precio'!E957)=8,'con precio'!E957,IF(LEN('con precio'!E957)&gt;=17,LEFT('con precio'!E957,8),""))</f>
        <v/>
      </c>
      <c r="C958" s="122" t="str">
        <f aca="false">IF(LEN('con precio'!E957)&gt;=17,RIGHT('con precio'!E957,8),"")</f>
        <v/>
      </c>
      <c r="D958" s="0" t="str">
        <f aca="false">IF('con precio'!F957="","",'con precio'!F957)</f>
        <v/>
      </c>
      <c r="E958" s="0" t="str">
        <f aca="false">IF('con precio'!B957="","",'con precio'!B957)</f>
        <v>Mercado Nuevo Abasto</v>
      </c>
      <c r="F958" s="1" t="s">
        <v>6856</v>
      </c>
      <c r="G958" s="0" t="n">
        <v>400</v>
      </c>
      <c r="H958" s="0" t="str">
        <f aca="false">IF('con precio'!D957="Flete","FLE",IF('con precio'!D957="Normal","NOR",IF('con precio'!D957="RRPP","RRP",IF('con precio'!D957="FB Ads","FBA",IF('con precio'!D957="Google Ads","GOA",IF('con precio'!D957="Combo","COM",IF('con precio'!D957="Market Place","MKP", "OTR")))))))</f>
        <v>NOR</v>
      </c>
      <c r="I958" s="0" t="str">
        <f aca="false">LEFT('con precio'!M957,10)</f>
        <v>-17.850167</v>
      </c>
      <c r="J958" s="122" t="str">
        <f aca="false">RIGHT('con precio'!M957,10)</f>
        <v>-63.231751</v>
      </c>
      <c r="K958" s="0" t="s">
        <v>7429</v>
      </c>
      <c r="L958" s="175" t="n">
        <f aca="false">'con precio'!A957+'con precio'!K957</f>
        <v>44281.1659722222</v>
      </c>
      <c r="N958" s="174"/>
      <c r="O958" s="167"/>
    </row>
    <row r="959" customFormat="false" ht="13.8" hidden="false" customHeight="false" outlineLevel="0" collapsed="false">
      <c r="A959" s="0" t="n">
        <f aca="false">+A958+1</f>
        <v>958</v>
      </c>
      <c r="B959" s="0" t="str">
        <f aca="false">IF(LEN('con precio'!E958)=8,'con precio'!E958,IF(LEN('con precio'!E958)&gt;=17,LEFT('con precio'!E958,8),""))</f>
        <v/>
      </c>
      <c r="C959" s="122" t="str">
        <f aca="false">IF(LEN('con precio'!E958)&gt;=17,RIGHT('con precio'!E958,8),"")</f>
        <v/>
      </c>
      <c r="D959" s="0" t="str">
        <f aca="false">IF('con precio'!F958="","",'con precio'!F958)</f>
        <v/>
      </c>
      <c r="E959" s="0" t="str">
        <f aca="false">IF('con precio'!B958="","",'con precio'!B958)</f>
        <v>Mercado Nuevo Abasto</v>
      </c>
      <c r="F959" s="1" t="s">
        <v>6857</v>
      </c>
      <c r="G959" s="0" t="n">
        <v>400</v>
      </c>
      <c r="H959" s="0" t="str">
        <f aca="false">IF('con precio'!D958="Flete","FLE",IF('con precio'!D958="Normal","NOR",IF('con precio'!D958="RRPP","RRP",IF('con precio'!D958="FB Ads","FBA",IF('con precio'!D958="Google Ads","GOA",IF('con precio'!D958="Combo","COM",IF('con precio'!D958="Market Place","MKP", "OTR")))))))</f>
        <v>NOR</v>
      </c>
      <c r="I959" s="0" t="str">
        <f aca="false">LEFT('con precio'!M958,10)</f>
        <v>-17.849064</v>
      </c>
      <c r="J959" s="122" t="str">
        <f aca="false">RIGHT('con precio'!M958,10)</f>
        <v>-63.229390</v>
      </c>
      <c r="K959" s="0" t="s">
        <v>7429</v>
      </c>
      <c r="L959" s="175" t="n">
        <f aca="false">'con precio'!A958+'con precio'!K958</f>
        <v>44281.3090277778</v>
      </c>
      <c r="N959" s="174"/>
      <c r="O959" s="167"/>
    </row>
    <row r="960" customFormat="false" ht="13.8" hidden="false" customHeight="false" outlineLevel="0" collapsed="false">
      <c r="A960" s="0" t="n">
        <f aca="false">+A959+1</f>
        <v>959</v>
      </c>
      <c r="B960" s="0" t="str">
        <f aca="false">IF(LEN('con precio'!E959)=8,'con precio'!E959,IF(LEN('con precio'!E959)&gt;=17,LEFT('con precio'!E959,8),""))</f>
        <v/>
      </c>
      <c r="C960" s="122" t="str">
        <f aca="false">IF(LEN('con precio'!E959)&gt;=17,RIGHT('con precio'!E959,8),"")</f>
        <v/>
      </c>
      <c r="D960" s="0" t="str">
        <f aca="false">IF('con precio'!F959="","",'con precio'!F959)</f>
        <v/>
      </c>
      <c r="E960" s="0" t="str">
        <f aca="false">IF('con precio'!B959="","",'con precio'!B959)</f>
        <v>Cupesí de Los Reyes</v>
      </c>
      <c r="F960" s="1" t="s">
        <v>6169</v>
      </c>
      <c r="G960" s="0" t="n">
        <v>350</v>
      </c>
      <c r="H960" s="0" t="str">
        <f aca="false">IF('con precio'!D959="Flete","FLE",IF('con precio'!D959="Normal","NOR",IF('con precio'!D959="RRPP","RRP",IF('con precio'!D959="FB Ads","FBA",IF('con precio'!D959="Google Ads","GOA",IF('con precio'!D959="Combo","COM",IF('con precio'!D959="Market Place","MKP", "OTR")))))))</f>
        <v>NOR</v>
      </c>
      <c r="I960" s="0" t="str">
        <f aca="false">LEFT('con precio'!M959,10)</f>
        <v>-17.825463</v>
      </c>
      <c r="J960" s="122" t="str">
        <f aca="false">RIGHT('con precio'!M959,10)</f>
        <v>-63.106050</v>
      </c>
      <c r="K960" s="0" t="s">
        <v>7429</v>
      </c>
      <c r="L960" s="175" t="n">
        <f aca="false">'con precio'!A959+'con precio'!K959</f>
        <v>44281.4548611111</v>
      </c>
      <c r="N960" s="174"/>
      <c r="O960" s="167"/>
    </row>
    <row r="961" customFormat="false" ht="13.8" hidden="false" customHeight="false" outlineLevel="0" collapsed="false">
      <c r="A961" s="0" t="n">
        <f aca="false">+A960+1</f>
        <v>960</v>
      </c>
      <c r="B961" s="0" t="str">
        <f aca="false">IF(LEN('con precio'!E960)=8,'con precio'!E960,IF(LEN('con precio'!E960)&gt;=17,LEFT('con precio'!E960,8),""))</f>
        <v/>
      </c>
      <c r="C961" s="122" t="str">
        <f aca="false">IF(LEN('con precio'!E960)&gt;=17,RIGHT('con precio'!E960,8),"")</f>
        <v/>
      </c>
      <c r="D961" s="0" t="str">
        <f aca="false">IF('con precio'!F960="","",'con precio'!F960)</f>
        <v/>
      </c>
      <c r="E961" s="0" t="str">
        <f aca="false">IF('con precio'!B960="","",'con precio'!B960)</f>
        <v>Barrio Calama</v>
      </c>
      <c r="F961" s="1" t="s">
        <v>6858</v>
      </c>
      <c r="G961" s="0" t="n">
        <v>350</v>
      </c>
      <c r="H961" s="0" t="str">
        <f aca="false">IF('con precio'!D960="Flete","FLE",IF('con precio'!D960="Normal","NOR",IF('con precio'!D960="RRPP","RRP",IF('con precio'!D960="FB Ads","FBA",IF('con precio'!D960="Google Ads","GOA",IF('con precio'!D960="Combo","COM",IF('con precio'!D960="Market Place","MKP", "OTR")))))))</f>
        <v>NOR</v>
      </c>
      <c r="I961" s="0" t="str">
        <f aca="false">LEFT('con precio'!M960,10)</f>
        <v>-17.837967</v>
      </c>
      <c r="J961" s="122" t="str">
        <f aca="false">RIGHT('con precio'!M960,10)</f>
        <v>-63.220287</v>
      </c>
      <c r="K961" s="0" t="s">
        <v>7429</v>
      </c>
      <c r="L961" s="175" t="n">
        <f aca="false">'con precio'!A960+'con precio'!K960</f>
        <v>44281.5333333333</v>
      </c>
      <c r="N961" s="174"/>
      <c r="O961" s="167"/>
    </row>
    <row r="962" customFormat="false" ht="13.8" hidden="false" customHeight="false" outlineLevel="0" collapsed="false">
      <c r="A962" s="0" t="n">
        <f aca="false">+A961+1</f>
        <v>961</v>
      </c>
      <c r="B962" s="0" t="str">
        <f aca="false">IF(LEN('con precio'!E961)=8,'con precio'!E961,IF(LEN('con precio'!E961)&gt;=17,LEFT('con precio'!E961,8),""))</f>
        <v/>
      </c>
      <c r="C962" s="122" t="str">
        <f aca="false">IF(LEN('con precio'!E961)&gt;=17,RIGHT('con precio'!E961,8),"")</f>
        <v/>
      </c>
      <c r="D962" s="0" t="str">
        <f aca="false">IF('con precio'!F961="","",'con precio'!F961)</f>
        <v/>
      </c>
      <c r="E962" s="0" t="str">
        <f aca="false">IF('con precio'!B961="","",'con precio'!B961)</f>
        <v>El Terrado</v>
      </c>
      <c r="F962" s="1" t="s">
        <v>6859</v>
      </c>
      <c r="G962" s="0" t="n">
        <v>250</v>
      </c>
      <c r="H962" s="0" t="str">
        <f aca="false">IF('con precio'!D961="Flete","FLE",IF('con precio'!D961="Normal","NOR",IF('con precio'!D961="RRPP","RRP",IF('con precio'!D961="FB Ads","FBA",IF('con precio'!D961="Google Ads","GOA",IF('con precio'!D961="Combo","COM",IF('con precio'!D961="Market Place","MKP", "OTR")))))))</f>
        <v>NOR</v>
      </c>
      <c r="I962" s="0" t="str">
        <f aca="false">LEFT('con precio'!M961,10)</f>
        <v>-17.801596</v>
      </c>
      <c r="J962" s="122" t="str">
        <f aca="false">RIGHT('con precio'!M961,10)</f>
        <v>-63.091128</v>
      </c>
      <c r="K962" s="0" t="s">
        <v>7429</v>
      </c>
      <c r="L962" s="175" t="n">
        <f aca="false">'con precio'!A961+'con precio'!K961</f>
        <v>44281.6944444444</v>
      </c>
      <c r="N962" s="174"/>
      <c r="O962" s="167"/>
    </row>
    <row r="963" customFormat="false" ht="13.8" hidden="false" customHeight="false" outlineLevel="0" collapsed="false">
      <c r="A963" s="0" t="n">
        <f aca="false">+A962+1</f>
        <v>962</v>
      </c>
      <c r="B963" s="0" t="str">
        <f aca="false">IF(LEN('con precio'!E962)=8,'con precio'!E962,IF(LEN('con precio'!E962)&gt;=17,LEFT('con precio'!E962,8),""))</f>
        <v/>
      </c>
      <c r="C963" s="122" t="str">
        <f aca="false">IF(LEN('con precio'!E962)&gt;=17,RIGHT('con precio'!E962,8),"")</f>
        <v/>
      </c>
      <c r="D963" s="0" t="str">
        <f aca="false">IF('con precio'!F962="","",'con precio'!F962)</f>
        <v/>
      </c>
      <c r="E963" s="0" t="str">
        <f aca="false">IF('con precio'!B962="","",'con precio'!B962)</f>
        <v>Cambódromo</v>
      </c>
      <c r="F963" s="1" t="s">
        <v>6860</v>
      </c>
      <c r="G963" s="0" t="n">
        <v>300</v>
      </c>
      <c r="H963" s="0" t="str">
        <f aca="false">IF('con precio'!D962="Flete","FLE",IF('con precio'!D962="Normal","NOR",IF('con precio'!D962="RRPP","RRP",IF('con precio'!D962="FB Ads","FBA",IF('con precio'!D962="Google Ads","GOA",IF('con precio'!D962="Combo","COM",IF('con precio'!D962="Market Place","MKP", "OTR")))))))</f>
        <v>NOR</v>
      </c>
      <c r="I963" s="0" t="str">
        <f aca="false">LEFT('con precio'!M962,10)</f>
        <v>-17.754297</v>
      </c>
      <c r="J963" s="122" t="str">
        <f aca="false">RIGHT('con precio'!M962,10)</f>
        <v>-63.153853</v>
      </c>
      <c r="K963" s="0" t="s">
        <v>7429</v>
      </c>
      <c r="L963" s="175" t="n">
        <f aca="false">'con precio'!A962+'con precio'!K962</f>
        <v>44281.7548611111</v>
      </c>
      <c r="N963" s="174"/>
      <c r="O963" s="167"/>
    </row>
    <row r="964" customFormat="false" ht="13.8" hidden="false" customHeight="false" outlineLevel="0" collapsed="false">
      <c r="A964" s="0" t="n">
        <f aca="false">+A963+1</f>
        <v>963</v>
      </c>
      <c r="B964" s="0" t="str">
        <f aca="false">IF(LEN('con precio'!E963)=8,'con precio'!E963,IF(LEN('con precio'!E963)&gt;=17,LEFT('con precio'!E963,8),""))</f>
        <v/>
      </c>
      <c r="C964" s="122" t="str">
        <f aca="false">IF(LEN('con precio'!E963)&gt;=17,RIGHT('con precio'!E963,8),"")</f>
        <v/>
      </c>
      <c r="D964" s="0" t="str">
        <f aca="false">IF('con precio'!F963="","",'con precio'!F963)</f>
        <v/>
      </c>
      <c r="E964" s="0" t="str">
        <f aca="false">IF('con precio'!B963="","",'con precio'!B963)</f>
        <v>Mapaizo Sur</v>
      </c>
      <c r="F964" s="1" t="s">
        <v>6861</v>
      </c>
      <c r="G964" s="0" t="n">
        <v>350</v>
      </c>
      <c r="H964" s="0" t="str">
        <f aca="false">IF('con precio'!D963="Flete","FLE",IF('con precio'!D963="Normal","NOR",IF('con precio'!D963="RRPP","RRP",IF('con precio'!D963="FB Ads","FBA",IF('con precio'!D963="Google Ads","GOA",IF('con precio'!D963="Combo","COM",IF('con precio'!D963="Market Place","MKP", "OTR")))))))</f>
        <v>NOR</v>
      </c>
      <c r="I964" s="0" t="str">
        <f aca="false">LEFT('con precio'!M963,10)</f>
        <v>-17.897424</v>
      </c>
      <c r="J964" s="122" t="str">
        <f aca="false">RIGHT('con precio'!M963,10)</f>
        <v>-63.210389</v>
      </c>
      <c r="K964" s="0" t="s">
        <v>7429</v>
      </c>
      <c r="L964" s="175" t="n">
        <f aca="false">'con precio'!A963+'con precio'!K963</f>
        <v>44282.4173611111</v>
      </c>
      <c r="N964" s="174"/>
      <c r="O964" s="167"/>
    </row>
    <row r="965" customFormat="false" ht="13.8" hidden="false" customHeight="false" outlineLevel="0" collapsed="false">
      <c r="A965" s="0" t="n">
        <f aca="false">+A964+1</f>
        <v>964</v>
      </c>
      <c r="B965" s="0" t="str">
        <f aca="false">IF(LEN('con precio'!E964)=8,'con precio'!E964,IF(LEN('con precio'!E964)&gt;=17,LEFT('con precio'!E964,8),""))</f>
        <v/>
      </c>
      <c r="C965" s="122" t="str">
        <f aca="false">IF(LEN('con precio'!E964)&gt;=17,RIGHT('con precio'!E964,8),"")</f>
        <v/>
      </c>
      <c r="D965" s="0" t="str">
        <f aca="false">IF('con precio'!F964="","",'con precio'!F964)</f>
        <v/>
      </c>
      <c r="E965" s="0" t="str">
        <f aca="false">IF('con precio'!B964="","",'con precio'!B964)</f>
        <v>Pentaguazú I / Satélite Norte</v>
      </c>
      <c r="F965" s="1" t="s">
        <v>6862</v>
      </c>
      <c r="G965" s="0" t="n">
        <v>400</v>
      </c>
      <c r="H965" s="0" t="str">
        <f aca="false">IF('con precio'!D964="Flete","FLE",IF('con precio'!D964="Normal","NOR",IF('con precio'!D964="RRPP","RRP",IF('con precio'!D964="FB Ads","FBA",IF('con precio'!D964="Google Ads","GOA",IF('con precio'!D964="Combo","COM",IF('con precio'!D964="Market Place","MKP", "OTR")))))))</f>
        <v>NOR</v>
      </c>
      <c r="I965" s="0" t="str">
        <f aca="false">LEFT('con precio'!M964,10)</f>
        <v>-17.610570</v>
      </c>
      <c r="J965" s="122" t="str">
        <f aca="false">RIGHT('con precio'!M964,10)</f>
        <v>-63.124538</v>
      </c>
      <c r="K965" s="0" t="s">
        <v>7429</v>
      </c>
      <c r="L965" s="175" t="n">
        <f aca="false">'con precio'!A964+'con precio'!K964</f>
        <v>44282.5486111111</v>
      </c>
      <c r="N965" s="174"/>
      <c r="O965" s="167"/>
    </row>
    <row r="966" customFormat="false" ht="13.8" hidden="false" customHeight="false" outlineLevel="0" collapsed="false">
      <c r="A966" s="0" t="n">
        <f aca="false">+A965+1</f>
        <v>965</v>
      </c>
      <c r="B966" s="0" t="str">
        <f aca="false">IF(LEN('con precio'!E965)=8,'con precio'!E965,IF(LEN('con precio'!E965)&gt;=17,LEFT('con precio'!E965,8),""))</f>
        <v/>
      </c>
      <c r="C966" s="122" t="str">
        <f aca="false">IF(LEN('con precio'!E965)&gt;=17,RIGHT('con precio'!E965,8),"")</f>
        <v/>
      </c>
      <c r="D966" s="0" t="str">
        <f aca="false">IF('con precio'!F965="","",'con precio'!F965)</f>
        <v/>
      </c>
      <c r="E966" s="0" t="str">
        <f aca="false">IF('con precio'!B965="","",'con precio'!B965)</f>
        <v>Cotoca</v>
      </c>
      <c r="F966" s="1" t="s">
        <v>6863</v>
      </c>
      <c r="G966" s="0" t="n">
        <v>400</v>
      </c>
      <c r="H966" s="0" t="str">
        <f aca="false">IF('con precio'!D965="Flete","FLE",IF('con precio'!D965="Normal","NOR",IF('con precio'!D965="RRPP","RRP",IF('con precio'!D965="FB Ads","FBA",IF('con precio'!D965="Google Ads","GOA",IF('con precio'!D965="Combo","COM",IF('con precio'!D965="Market Place","MKP", "OTR")))))))</f>
        <v>NOR</v>
      </c>
      <c r="I966" s="0" t="str">
        <f aca="false">LEFT('con precio'!M965,10)</f>
        <v>-17.790575</v>
      </c>
      <c r="J966" s="122" t="str">
        <f aca="false">RIGHT('con precio'!M965,10)</f>
        <v>-63.044694</v>
      </c>
      <c r="K966" s="0" t="s">
        <v>7429</v>
      </c>
      <c r="L966" s="175" t="n">
        <f aca="false">'con precio'!A965+'con precio'!K965</f>
        <v>44283.7659722222</v>
      </c>
      <c r="N966" s="174"/>
      <c r="O966" s="167"/>
    </row>
    <row r="967" customFormat="false" ht="13.8" hidden="false" customHeight="false" outlineLevel="0" collapsed="false">
      <c r="A967" s="0" t="n">
        <f aca="false">+A966+1</f>
        <v>966</v>
      </c>
      <c r="B967" s="0" t="str">
        <f aca="false">IF(LEN('con precio'!E966)=8,'con precio'!E966,IF(LEN('con precio'!E966)&gt;=17,LEFT('con precio'!E966,8),""))</f>
        <v/>
      </c>
      <c r="C967" s="122" t="str">
        <f aca="false">IF(LEN('con precio'!E966)&gt;=17,RIGHT('con precio'!E966,8),"")</f>
        <v/>
      </c>
      <c r="D967" s="0" t="str">
        <f aca="false">IF('con precio'!F966="","",'con precio'!F966)</f>
        <v/>
      </c>
      <c r="E967" s="0" t="str">
        <f aca="false">IF('con precio'!B966="","",'con precio'!B966)</f>
        <v>Condominio La Pradera</v>
      </c>
      <c r="F967" s="1" t="s">
        <v>6864</v>
      </c>
      <c r="G967" s="0" t="n">
        <v>300</v>
      </c>
      <c r="H967" s="0" t="str">
        <f aca="false">IF('con precio'!D966="Flete","FLE",IF('con precio'!D966="Normal","NOR",IF('con precio'!D966="RRPP","RRP",IF('con precio'!D966="FB Ads","FBA",IF('con precio'!D966="Google Ads","GOA",IF('con precio'!D966="Combo","COM",IF('con precio'!D966="Market Place","MKP", "OTR")))))))</f>
        <v>NOR</v>
      </c>
      <c r="I967" s="0" t="str">
        <f aca="false">LEFT('con precio'!M966,10)</f>
        <v>-17.701331</v>
      </c>
      <c r="J967" s="122" t="str">
        <f aca="false">RIGHT('con precio'!M966,10)</f>
        <v>-63.178463</v>
      </c>
      <c r="K967" s="0" t="s">
        <v>7429</v>
      </c>
      <c r="L967" s="175" t="n">
        <f aca="false">'con precio'!A966+'con precio'!K966</f>
        <v>44284.3784722222</v>
      </c>
      <c r="N967" s="174"/>
      <c r="O967" s="167"/>
    </row>
    <row r="968" customFormat="false" ht="13.8" hidden="false" customHeight="false" outlineLevel="0" collapsed="false">
      <c r="A968" s="0" t="n">
        <f aca="false">+A967+1</f>
        <v>967</v>
      </c>
      <c r="B968" s="0" t="str">
        <f aca="false">IF(LEN('con precio'!E967)=8,'con precio'!E967,IF(LEN('con precio'!E967)&gt;=17,LEFT('con precio'!E967,8),""))</f>
        <v/>
      </c>
      <c r="C968" s="122" t="str">
        <f aca="false">IF(LEN('con precio'!E967)&gt;=17,RIGHT('con precio'!E967,8),"")</f>
        <v/>
      </c>
      <c r="D968" s="0" t="str">
        <f aca="false">IF('con precio'!F967="","",'con precio'!F967)</f>
        <v/>
      </c>
      <c r="E968" s="0" t="str">
        <f aca="false">IF('con precio'!B967="","",'con precio'!B967)</f>
        <v>Condominio La Pradera</v>
      </c>
      <c r="F968" s="1" t="s">
        <v>6865</v>
      </c>
      <c r="G968" s="0" t="n">
        <v>300</v>
      </c>
      <c r="H968" s="0" t="str">
        <f aca="false">IF('con precio'!D967="Flete","FLE",IF('con precio'!D967="Normal","NOR",IF('con precio'!D967="RRPP","RRP",IF('con precio'!D967="FB Ads","FBA",IF('con precio'!D967="Google Ads","GOA",IF('con precio'!D967="Combo","COM",IF('con precio'!D967="Market Place","MKP", "OTR")))))))</f>
        <v>NOR</v>
      </c>
      <c r="I968" s="0" t="str">
        <f aca="false">LEFT('con precio'!M967,10)</f>
        <v>-17.699822</v>
      </c>
      <c r="J968" s="122" t="str">
        <f aca="false">RIGHT('con precio'!M967,10)</f>
        <v>-63.178346</v>
      </c>
      <c r="K968" s="0" t="s">
        <v>7429</v>
      </c>
      <c r="L968" s="175" t="n">
        <f aca="false">'con precio'!A967+'con precio'!K967</f>
        <v>44284.39375</v>
      </c>
      <c r="N968" s="174"/>
      <c r="O968" s="167"/>
    </row>
    <row r="969" customFormat="false" ht="13.8" hidden="false" customHeight="false" outlineLevel="0" collapsed="false">
      <c r="A969" s="0" t="n">
        <f aca="false">+A968+1</f>
        <v>968</v>
      </c>
      <c r="B969" s="0" t="str">
        <f aca="false">IF(LEN('con precio'!E968)=8,'con precio'!E968,IF(LEN('con precio'!E968)&gt;=17,LEFT('con precio'!E968,8),""))</f>
        <v/>
      </c>
      <c r="C969" s="122" t="str">
        <f aca="false">IF(LEN('con precio'!E968)&gt;=17,RIGHT('con precio'!E968,8),"")</f>
        <v/>
      </c>
      <c r="D969" s="0" t="str">
        <f aca="false">IF('con precio'!F968="","",'con precio'!F968)</f>
        <v/>
      </c>
      <c r="E969" s="0" t="str">
        <f aca="false">IF('con precio'!B968="","",'con precio'!B968)</f>
        <v>Baños Victoria / La Campana / 8vo anillo y Radial 10</v>
      </c>
      <c r="F969" s="1" t="s">
        <v>6279</v>
      </c>
      <c r="G969" s="0" t="n">
        <v>400</v>
      </c>
      <c r="H969" s="0" t="str">
        <f aca="false">IF('con precio'!D968="Flete","FLE",IF('con precio'!D968="Normal","NOR",IF('con precio'!D968="RRPP","RRP",IF('con precio'!D968="FB Ads","FBA",IF('con precio'!D968="Google Ads","GOA",IF('con precio'!D968="Combo","COM",IF('con precio'!D968="Market Place","MKP", "OTR")))))))</f>
        <v>NOR</v>
      </c>
      <c r="I969" s="0" t="str">
        <f aca="false">LEFT('con precio'!M968,10)</f>
        <v>-17.815168</v>
      </c>
      <c r="J969" s="122" t="str">
        <f aca="false">RIGHT('con precio'!M968,10)</f>
        <v>-63.110144</v>
      </c>
      <c r="K969" s="0" t="s">
        <v>7429</v>
      </c>
      <c r="L969" s="175" t="n">
        <f aca="false">'con precio'!A968+'con precio'!K968</f>
        <v>44284.4701388889</v>
      </c>
      <c r="N969" s="174"/>
      <c r="O969" s="167"/>
    </row>
    <row r="970" customFormat="false" ht="13.8" hidden="false" customHeight="false" outlineLevel="0" collapsed="false">
      <c r="A970" s="0" t="n">
        <f aca="false">+A969+1</f>
        <v>969</v>
      </c>
      <c r="B970" s="0" t="str">
        <f aca="false">IF(LEN('con precio'!E969)=8,'con precio'!E969,IF(LEN('con precio'!E969)&gt;=17,LEFT('con precio'!E969,8),""))</f>
        <v/>
      </c>
      <c r="C970" s="122" t="str">
        <f aca="false">IF(LEN('con precio'!E969)&gt;=17,RIGHT('con precio'!E969,8),"")</f>
        <v/>
      </c>
      <c r="D970" s="0" t="str">
        <f aca="false">IF('con precio'!F969="","",'con precio'!F969)</f>
        <v/>
      </c>
      <c r="E970" s="0" t="str">
        <f aca="false">IF('con precio'!B969="","",'con precio'!B969)</f>
        <v>Condominio Icarai / Urbanización Cotoca / Camino Montecristo</v>
      </c>
      <c r="F970" s="1" t="s">
        <v>6866</v>
      </c>
      <c r="G970" s="0" t="n">
        <v>300</v>
      </c>
      <c r="H970" s="0" t="str">
        <f aca="false">IF('con precio'!D969="Flete","FLE",IF('con precio'!D969="Normal","NOR",IF('con precio'!D969="RRPP","RRP",IF('con precio'!D969="FB Ads","FBA",IF('con precio'!D969="Google Ads","GOA",IF('con precio'!D969="Combo","COM",IF('con precio'!D969="Market Place","MKP", "OTR")))))))</f>
        <v>NOR</v>
      </c>
      <c r="I970" s="0" t="str">
        <f aca="false">LEFT('con precio'!M969,10)</f>
        <v>-17.757003</v>
      </c>
      <c r="J970" s="122" t="str">
        <f aca="false">RIGHT('con precio'!M969,10)</f>
        <v>-63.102667</v>
      </c>
      <c r="K970" s="0" t="s">
        <v>7429</v>
      </c>
      <c r="L970" s="175" t="n">
        <f aca="false">'con precio'!A969+'con precio'!K969</f>
        <v>44284.6111111111</v>
      </c>
      <c r="N970" s="174"/>
      <c r="O970" s="167"/>
    </row>
    <row r="971" customFormat="false" ht="13.8" hidden="false" customHeight="false" outlineLevel="0" collapsed="false">
      <c r="A971" s="0" t="n">
        <f aca="false">+A970+1</f>
        <v>970</v>
      </c>
      <c r="B971" s="0" t="str">
        <f aca="false">IF(LEN('con precio'!E970)=8,'con precio'!E970,IF(LEN('con precio'!E970)&gt;=17,LEFT('con precio'!E970,8),""))</f>
        <v/>
      </c>
      <c r="C971" s="122" t="str">
        <f aca="false">IF(LEN('con precio'!E970)&gt;=17,RIGHT('con precio'!E970,8),"")</f>
        <v/>
      </c>
      <c r="D971" s="0" t="str">
        <f aca="false">IF('con precio'!F970="","",'con precio'!F970)</f>
        <v/>
      </c>
      <c r="E971" s="0" t="str">
        <f aca="false">IF('con precio'!B970="","",'con precio'!B970)</f>
        <v>Barrio Calama. Zona Nueva Ramada / Iglesia de Piedra</v>
      </c>
      <c r="F971" s="1" t="s">
        <v>6155</v>
      </c>
      <c r="G971" s="0" t="n">
        <v>350</v>
      </c>
      <c r="H971" s="0" t="str">
        <f aca="false">IF('con precio'!D970="Flete","FLE",IF('con precio'!D970="Normal","NOR",IF('con precio'!D970="RRPP","RRP",IF('con precio'!D970="FB Ads","FBA",IF('con precio'!D970="Google Ads","GOA",IF('con precio'!D970="Combo","COM",IF('con precio'!D970="Market Place","MKP", "OTR")))))))</f>
        <v>NOR</v>
      </c>
      <c r="I971" s="0" t="str">
        <f aca="false">LEFT('con precio'!M970,10)</f>
        <v>-17.837352</v>
      </c>
      <c r="J971" s="122" t="str">
        <f aca="false">RIGHT('con precio'!M970,10)</f>
        <v>-63.221197</v>
      </c>
      <c r="K971" s="0" t="s">
        <v>7429</v>
      </c>
      <c r="L971" s="175" t="n">
        <f aca="false">'con precio'!A970+'con precio'!K970</f>
        <v>44284.7208333333</v>
      </c>
      <c r="N971" s="174"/>
      <c r="O971" s="167"/>
    </row>
    <row r="972" customFormat="false" ht="13.8" hidden="false" customHeight="false" outlineLevel="0" collapsed="false">
      <c r="A972" s="0" t="n">
        <f aca="false">+A971+1</f>
        <v>971</v>
      </c>
      <c r="B972" s="0" t="str">
        <f aca="false">IF(LEN('con precio'!E971)=8,'con precio'!E971,IF(LEN('con precio'!E971)&gt;=17,LEFT('con precio'!E971,8),""))</f>
        <v>62074288</v>
      </c>
      <c r="C972" s="122" t="str">
        <f aca="false">IF(LEN('con precio'!E971)&gt;=17,RIGHT('con precio'!E971,8),"")</f>
        <v/>
      </c>
      <c r="D972" s="0" t="str">
        <f aca="false">IF('con precio'!F971="","",'con precio'!F971)</f>
        <v>Juan Carlos Ardaya Banegas</v>
      </c>
      <c r="E972" s="0" t="str">
        <f aca="false">IF('con precio'!B971="","",'con precio'!B971)</f>
        <v>Juan Carlos Ardaya Banegas / El Carmen / Doble Vía Km 9</v>
      </c>
      <c r="F972" s="1" t="s">
        <v>6719</v>
      </c>
      <c r="G972" s="0" t="n">
        <v>430</v>
      </c>
      <c r="H972" s="0" t="str">
        <f aca="false">IF('con precio'!D971="Flete","FLE",IF('con precio'!D971="Normal","NOR",IF('con precio'!D971="RRPP","RRP",IF('con precio'!D971="FB Ads","FBA",IF('con precio'!D971="Google Ads","GOA",IF('con precio'!D971="Combo","COM",IF('con precio'!D971="Market Place","MKP", "OTR")))))))</f>
        <v>GOA</v>
      </c>
      <c r="I972" s="0" t="str">
        <f aca="false">LEFT('con precio'!M971,10)</f>
        <v>-17.852078</v>
      </c>
      <c r="J972" s="122" t="str">
        <f aca="false">RIGHT('con precio'!M971,10)</f>
        <v>-63.250375</v>
      </c>
      <c r="K972" s="0" t="s">
        <v>7429</v>
      </c>
      <c r="L972" s="175" t="n">
        <f aca="false">'con precio'!A971+'con precio'!K971</f>
        <v>44285.4541666667</v>
      </c>
      <c r="N972" s="174"/>
      <c r="O972" s="167"/>
    </row>
    <row r="973" customFormat="false" ht="13.8" hidden="false" customHeight="false" outlineLevel="0" collapsed="false">
      <c r="A973" s="0" t="n">
        <f aca="false">+A972+1</f>
        <v>972</v>
      </c>
      <c r="B973" s="0" t="str">
        <f aca="false">IF(LEN('con precio'!E972)=8,'con precio'!E972,IF(LEN('con precio'!E972)&gt;=17,LEFT('con precio'!E972,8),""))</f>
        <v>68839199</v>
      </c>
      <c r="C973" s="122" t="str">
        <f aca="false">IF(LEN('con precio'!E972)&gt;=17,RIGHT('con precio'!E972,8),"")</f>
        <v/>
      </c>
      <c r="D973" s="0" t="str">
        <f aca="false">IF('con precio'!F972="","",'con precio'!F972)</f>
        <v>Orosco</v>
      </c>
      <c r="E973" s="0" t="str">
        <f aca="false">IF('con precio'!B972="","",'con precio'!B972)</f>
        <v>Orosco / Preguntar por Iveth / Barrio el Triunfo / Urbanización Canaan / Doble Vía La Guardia</v>
      </c>
      <c r="F973" s="1" t="s">
        <v>6867</v>
      </c>
      <c r="G973" s="0" t="n">
        <v>350</v>
      </c>
      <c r="H973" s="0" t="str">
        <f aca="false">IF('con precio'!D972="Flete","FLE",IF('con precio'!D972="Normal","NOR",IF('con precio'!D972="RRPP","RRP",IF('con precio'!D972="FB Ads","FBA",IF('con precio'!D972="Google Ads","GOA",IF('con precio'!D972="Combo","COM",IF('con precio'!D972="Market Place","MKP", "OTR")))))))</f>
        <v>GOA</v>
      </c>
      <c r="I973" s="0" t="str">
        <f aca="false">LEFT('con precio'!M972,10)</f>
        <v>-17.855129</v>
      </c>
      <c r="J973" s="122" t="str">
        <f aca="false">RIGHT('con precio'!M972,10)</f>
        <v>-63.235657</v>
      </c>
      <c r="K973" s="0" t="s">
        <v>7429</v>
      </c>
      <c r="L973" s="175" t="n">
        <f aca="false">'con precio'!A972+'con precio'!K972</f>
        <v>44285.6222222222</v>
      </c>
      <c r="N973" s="174"/>
      <c r="O973" s="167"/>
    </row>
    <row r="974" customFormat="false" ht="13.8" hidden="false" customHeight="false" outlineLevel="0" collapsed="false">
      <c r="A974" s="0" t="n">
        <f aca="false">+A973+1</f>
        <v>973</v>
      </c>
      <c r="B974" s="0" t="str">
        <f aca="false">IF(LEN('con precio'!E973)=8,'con precio'!E973,IF(LEN('con precio'!E973)&gt;=17,LEFT('con precio'!E973,8),""))</f>
        <v/>
      </c>
      <c r="C974" s="122" t="str">
        <f aca="false">IF(LEN('con precio'!E973)&gt;=17,RIGHT('con precio'!E973,8),"")</f>
        <v/>
      </c>
      <c r="D974" s="0" t="str">
        <f aca="false">IF('con precio'!F973="","",'con precio'!F973)</f>
        <v/>
      </c>
      <c r="E974" s="0" t="str">
        <f aca="false">IF('con precio'!B973="","",'con precio'!B973)</f>
        <v>Mapaizo Sur</v>
      </c>
      <c r="F974" s="1" t="s">
        <v>6868</v>
      </c>
      <c r="G974" s="0" t="n">
        <v>350</v>
      </c>
      <c r="H974" s="0" t="str">
        <f aca="false">IF('con precio'!D973="Flete","FLE",IF('con precio'!D973="Normal","NOR",IF('con precio'!D973="RRPP","RRP",IF('con precio'!D973="FB Ads","FBA",IF('con precio'!D973="Google Ads","GOA",IF('con precio'!D973="Combo","COM",IF('con precio'!D973="Market Place","MKP", "OTR")))))))</f>
        <v>NOR</v>
      </c>
      <c r="I974" s="0" t="str">
        <f aca="false">LEFT('con precio'!M973,10)</f>
        <v>-17.872643</v>
      </c>
      <c r="J974" s="122" t="str">
        <f aca="false">RIGHT('con precio'!M973,10)</f>
        <v>-63.228194</v>
      </c>
      <c r="K974" s="0" t="s">
        <v>7429</v>
      </c>
      <c r="L974" s="175" t="n">
        <f aca="false">'con precio'!A973+'con precio'!K973</f>
        <v>44285.5902777778</v>
      </c>
      <c r="N974" s="174"/>
      <c r="O974" s="167"/>
    </row>
    <row r="975" customFormat="false" ht="13.8" hidden="false" customHeight="false" outlineLevel="0" collapsed="false">
      <c r="A975" s="0" t="n">
        <f aca="false">+A974+1</f>
        <v>974</v>
      </c>
      <c r="B975" s="0" t="str">
        <f aca="false">IF(LEN('con precio'!E974)=8,'con precio'!E974,IF(LEN('con precio'!E974)&gt;=17,LEFT('con precio'!E974,8),""))</f>
        <v>77656355</v>
      </c>
      <c r="C975" s="122" t="str">
        <f aca="false">IF(LEN('con precio'!E974)&gt;=17,RIGHT('con precio'!E974,8),"")</f>
        <v/>
      </c>
      <c r="D975" s="0" t="str">
        <f aca="false">IF('con precio'!F974="","",'con precio'!F974)</f>
        <v>Negro Ortiz</v>
      </c>
      <c r="E975" s="0" t="str">
        <f aca="false">IF('con precio'!B974="","",'con precio'!B974)</f>
        <v>Negro Ortiz / Villa Bonita / Urubó /(Ubicación Real Depósito Dimercruz SRL.)</v>
      </c>
      <c r="F975" s="1" t="s">
        <v>6651</v>
      </c>
      <c r="G975" s="0" t="n">
        <v>450</v>
      </c>
      <c r="H975" s="0" t="str">
        <f aca="false">IF('con precio'!D974="Flete","FLE",IF('con precio'!D974="Normal","NOR",IF('con precio'!D974="RRPP","RRP",IF('con precio'!D974="FB Ads","FBA",IF('con precio'!D974="Google Ads","GOA",IF('con precio'!D974="Combo","COM",IF('con precio'!D974="Market Place","MKP", "OTR")))))))</f>
        <v>GOA</v>
      </c>
      <c r="I975" s="0" t="str">
        <f aca="false">LEFT('con precio'!M974,10)</f>
        <v>-17.755302</v>
      </c>
      <c r="J975" s="122" t="str">
        <f aca="false">RIGHT('con precio'!M974,10)</f>
        <v>-63.225826</v>
      </c>
      <c r="K975" s="0" t="s">
        <v>7429</v>
      </c>
      <c r="L975" s="175" t="n">
        <f aca="false">'con precio'!A974+'con precio'!K974</f>
        <v>44286.4041666667</v>
      </c>
      <c r="N975" s="174"/>
      <c r="O975" s="167"/>
    </row>
    <row r="976" customFormat="false" ht="13.8" hidden="false" customHeight="false" outlineLevel="0" collapsed="false">
      <c r="A976" s="0" t="n">
        <f aca="false">+A975+1</f>
        <v>975</v>
      </c>
      <c r="B976" s="0" t="str">
        <f aca="false">IF(LEN('con precio'!E975)=8,'con precio'!E975,IF(LEN('con precio'!E975)&gt;=17,LEFT('con precio'!E975,8),""))</f>
        <v>71660185</v>
      </c>
      <c r="C976" s="122" t="str">
        <f aca="false">IF(LEN('con precio'!E975)&gt;=17,RIGHT('con precio'!E975,8),"")</f>
        <v/>
      </c>
      <c r="D976" s="0" t="str">
        <f aca="false">IF('con precio'!F975="","",'con precio'!F975)</f>
        <v>Miguel Ayala</v>
      </c>
      <c r="E976" s="0" t="str">
        <f aca="false">IF('con precio'!B975="","",'con precio'!B975)</f>
        <v>Miguel Ayala / Casa en esquina. Barda color verde..pino grande adentro de la casa</v>
      </c>
      <c r="F976" s="1" t="s">
        <v>6869</v>
      </c>
      <c r="G976" s="0" t="n">
        <v>350</v>
      </c>
      <c r="H976" s="0" t="str">
        <f aca="false">IF('con precio'!D975="Flete","FLE",IF('con precio'!D975="Normal","NOR",IF('con precio'!D975="RRPP","RRP",IF('con precio'!D975="FB Ads","FBA",IF('con precio'!D975="Google Ads","GOA",IF('con precio'!D975="Combo","COM",IF('con precio'!D975="Market Place","MKP", "OTR")))))))</f>
        <v>GOA</v>
      </c>
      <c r="I976" s="0" t="str">
        <f aca="false">LEFT('con precio'!M975,10)</f>
        <v>-17.823126</v>
      </c>
      <c r="J976" s="122" t="str">
        <f aca="false">RIGHT('con precio'!M975,10)</f>
        <v>-63.113905</v>
      </c>
      <c r="K976" s="0" t="s">
        <v>7429</v>
      </c>
      <c r="L976" s="175" t="n">
        <f aca="false">'con precio'!A975+'con precio'!K975</f>
        <v>44286.5020833333</v>
      </c>
      <c r="N976" s="174"/>
      <c r="O976" s="167"/>
    </row>
    <row r="977" customFormat="false" ht="13.8" hidden="false" customHeight="false" outlineLevel="0" collapsed="false">
      <c r="A977" s="0" t="n">
        <f aca="false">+A976+1</f>
        <v>976</v>
      </c>
      <c r="B977" s="0" t="str">
        <f aca="false">IF(LEN('con precio'!E976)=8,'con precio'!E976,IF(LEN('con precio'!E976)&gt;=17,LEFT('con precio'!E976,8),""))</f>
        <v/>
      </c>
      <c r="C977" s="122" t="str">
        <f aca="false">IF(LEN('con precio'!E976)&gt;=17,RIGHT('con precio'!E976,8),"")</f>
        <v/>
      </c>
      <c r="D977" s="0" t="str">
        <f aca="false">IF('con precio'!F976="","",'con precio'!F976)</f>
        <v/>
      </c>
      <c r="E977" s="0" t="str">
        <f aca="false">IF('con precio'!B976="","",'con precio'!B976)</f>
        <v>Urbanización El Gallito / El Palmar</v>
      </c>
      <c r="F977" s="1" t="s">
        <v>6278</v>
      </c>
      <c r="G977" s="0" t="n">
        <v>300</v>
      </c>
      <c r="H977" s="0" t="str">
        <f aca="false">IF('con precio'!D976="Flete","FLE",IF('con precio'!D976="Normal","NOR",IF('con precio'!D976="RRPP","RRP",IF('con precio'!D976="FB Ads","FBA",IF('con precio'!D976="Google Ads","GOA",IF('con precio'!D976="Combo","COM",IF('con precio'!D976="Market Place","MKP", "OTR")))))))</f>
        <v>NOR</v>
      </c>
      <c r="I977" s="0" t="str">
        <f aca="false">LEFT('con precio'!M976,10)</f>
        <v>-17.873843</v>
      </c>
      <c r="J977" s="122" t="str">
        <f aca="false">RIGHT('con precio'!M976,10)</f>
        <v>-63.105295</v>
      </c>
      <c r="K977" s="0" t="s">
        <v>7429</v>
      </c>
      <c r="L977" s="175" t="n">
        <f aca="false">'con precio'!A976+'con precio'!K976</f>
        <v>44286.5423611111</v>
      </c>
      <c r="N977" s="174"/>
      <c r="O977" s="167"/>
    </row>
    <row r="978" customFormat="false" ht="13.8" hidden="false" customHeight="false" outlineLevel="0" collapsed="false">
      <c r="A978" s="0" t="n">
        <f aca="false">+A977+1</f>
        <v>977</v>
      </c>
      <c r="B978" s="0" t="str">
        <f aca="false">IF(LEN('con precio'!E977)=8,'con precio'!E977,IF(LEN('con precio'!E977)&gt;=17,LEFT('con precio'!E977,8),""))</f>
        <v/>
      </c>
      <c r="C978" s="122" t="str">
        <f aca="false">IF(LEN('con precio'!E977)&gt;=17,RIGHT('con precio'!E977,8),"")</f>
        <v/>
      </c>
      <c r="D978" s="0" t="str">
        <f aca="false">IF('con precio'!F977="","",'con precio'!F977)</f>
        <v/>
      </c>
      <c r="E978" s="0" t="str">
        <f aca="false">IF('con precio'!B977="","",'con precio'!B977)</f>
        <v>Condominio La Pradera</v>
      </c>
      <c r="F978" s="1" t="s">
        <v>6870</v>
      </c>
      <c r="G978" s="0" t="n">
        <v>300</v>
      </c>
      <c r="H978" s="0" t="str">
        <f aca="false">IF('con precio'!D977="Flete","FLE",IF('con precio'!D977="Normal","NOR",IF('con precio'!D977="RRPP","RRP",IF('con precio'!D977="FB Ads","FBA",IF('con precio'!D977="Google Ads","GOA",IF('con precio'!D977="Combo","COM",IF('con precio'!D977="Market Place","MKP", "OTR")))))))</f>
        <v>NOR</v>
      </c>
      <c r="I978" s="0" t="str">
        <f aca="false">LEFT('con precio'!M977,10)</f>
        <v>-17.701062</v>
      </c>
      <c r="J978" s="122" t="str">
        <f aca="false">RIGHT('con precio'!M977,10)</f>
        <v>-63.178486</v>
      </c>
      <c r="K978" s="0" t="s">
        <v>7429</v>
      </c>
      <c r="L978" s="175" t="n">
        <f aca="false">'con precio'!A977+'con precio'!K977</f>
        <v>44286.7541666667</v>
      </c>
      <c r="N978" s="174"/>
      <c r="O978" s="167"/>
    </row>
    <row r="979" customFormat="false" ht="13.8" hidden="false" customHeight="false" outlineLevel="0" collapsed="false">
      <c r="A979" s="0" t="n">
        <f aca="false">+A978+1</f>
        <v>978</v>
      </c>
      <c r="B979" s="0" t="str">
        <f aca="false">IF(LEN('con precio'!E978)=8,'con precio'!E978,IF(LEN('con precio'!E978)&gt;=17,LEFT('con precio'!E978,8),""))</f>
        <v>76335395</v>
      </c>
      <c r="C979" s="122" t="str">
        <f aca="false">IF(LEN('con precio'!E978)&gt;=17,RIGHT('con precio'!E978,8),"")</f>
        <v/>
      </c>
      <c r="D979" s="0" t="str">
        <f aca="false">IF('con precio'!F978="","",'con precio'!F978)</f>
        <v>Centro Integral de Seguridad Ciudadana DM5</v>
      </c>
      <c r="E979" s="0" t="str">
        <f aca="false">IF('con precio'!B978="","",'con precio'!B978)</f>
        <v>Centro Integral de Seguridad Ciudadana DM5</v>
      </c>
      <c r="F979" s="1" t="s">
        <v>6871</v>
      </c>
      <c r="G979" s="0" t="n">
        <v>600</v>
      </c>
      <c r="H979" s="0" t="str">
        <f aca="false">IF('con precio'!D978="Flete","FLE",IF('con precio'!D978="Normal","NOR",IF('con precio'!D978="RRPP","RRP",IF('con precio'!D978="FB Ads","FBA",IF('con precio'!D978="Google Ads","GOA",IF('con precio'!D978="Combo","COM",IF('con precio'!D978="Market Place","MKP", "OTR")))))))</f>
        <v>GOA</v>
      </c>
      <c r="I979" s="0" t="str">
        <f aca="false">LEFT('con precio'!M978,10)</f>
        <v>-17.726354</v>
      </c>
      <c r="J979" s="122" t="str">
        <f aca="false">RIGHT('con precio'!M978,10)</f>
        <v>-63.170560</v>
      </c>
      <c r="K979" s="0" t="s">
        <v>7429</v>
      </c>
      <c r="L979" s="175" t="n">
        <f aca="false">'con precio'!A978+'con precio'!K978</f>
        <v>44287.4770833333</v>
      </c>
      <c r="N979" s="174"/>
      <c r="O979" s="167"/>
    </row>
    <row r="980" customFormat="false" ht="13.8" hidden="false" customHeight="false" outlineLevel="0" collapsed="false">
      <c r="A980" s="0" t="n">
        <f aca="false">+A979+1</f>
        <v>979</v>
      </c>
      <c r="B980" s="0" t="str">
        <f aca="false">IF(LEN('con precio'!E979)=8,'con precio'!E979,IF(LEN('con precio'!E979)&gt;=17,LEFT('con precio'!E979,8),""))</f>
        <v>70482806</v>
      </c>
      <c r="C980" s="122" t="str">
        <f aca="false">IF(LEN('con precio'!E979)&gt;=17,RIGHT('con precio'!E979,8),"")</f>
        <v/>
      </c>
      <c r="D980" s="0" t="str">
        <f aca="false">IF('con precio'!F979="","",'con precio'!F979)</f>
        <v>NN</v>
      </c>
      <c r="E980" s="0" t="str">
        <f aca="false">IF('con precio'!B979="","",'con precio'!B979)</f>
        <v>NN / 6to. Anillo / Parque Industrial</v>
      </c>
      <c r="F980" s="1" t="s">
        <v>6872</v>
      </c>
      <c r="G980" s="0" t="n">
        <v>300</v>
      </c>
      <c r="H980" s="0" t="str">
        <f aca="false">IF('con precio'!D979="Flete","FLE",IF('con precio'!D979="Normal","NOR",IF('con precio'!D979="RRPP","RRP",IF('con precio'!D979="FB Ads","FBA",IF('con precio'!D979="Google Ads","GOA",IF('con precio'!D979="Combo","COM",IF('con precio'!D979="Market Place","MKP", "OTR")))))))</f>
        <v>GOA</v>
      </c>
      <c r="I980" s="0" t="str">
        <f aca="false">LEFT('con precio'!M979,10)</f>
        <v>-17.747372</v>
      </c>
      <c r="J980" s="122" t="str">
        <f aca="false">RIGHT('con precio'!M979,10)</f>
        <v>-63.137157</v>
      </c>
      <c r="K980" s="0" t="s">
        <v>7429</v>
      </c>
      <c r="L980" s="175" t="n">
        <f aca="false">'con precio'!A979+'con precio'!K979</f>
        <v>44287.5541666667</v>
      </c>
      <c r="N980" s="174"/>
      <c r="O980" s="167"/>
    </row>
    <row r="981" customFormat="false" ht="13.8" hidden="false" customHeight="false" outlineLevel="0" collapsed="false">
      <c r="A981" s="0" t="n">
        <f aca="false">+A980+1</f>
        <v>980</v>
      </c>
      <c r="B981" s="0" t="str">
        <f aca="false">IF(LEN('con precio'!E980)=8,'con precio'!E980,IF(LEN('con precio'!E980)&gt;=17,LEFT('con precio'!E980,8),""))</f>
        <v>69285044</v>
      </c>
      <c r="C981" s="122" t="str">
        <f aca="false">IF(LEN('con precio'!E980)&gt;=17,RIGHT('con precio'!E980,8),"")</f>
        <v/>
      </c>
      <c r="D981" s="0" t="str">
        <f aca="false">IF('con precio'!F980="","",'con precio'!F980)</f>
        <v>NN</v>
      </c>
      <c r="E981" s="0" t="str">
        <f aca="false">IF('con precio'!B980="","",'con precio'!B980)</f>
        <v>NN / Almería</v>
      </c>
      <c r="F981" s="1" t="s">
        <v>6873</v>
      </c>
      <c r="G981" s="0" t="n">
        <v>350</v>
      </c>
      <c r="H981" s="0" t="str">
        <f aca="false">IF('con precio'!D980="Flete","FLE",IF('con precio'!D980="Normal","NOR",IF('con precio'!D980="RRPP","RRP",IF('con precio'!D980="FB Ads","FBA",IF('con precio'!D980="Google Ads","GOA",IF('con precio'!D980="Combo","COM",IF('con precio'!D980="Market Place","MKP", "OTR")))))))</f>
        <v>GOA</v>
      </c>
      <c r="I981" s="0" t="str">
        <f aca="false">LEFT('con precio'!M980,10)</f>
        <v>-17.701874</v>
      </c>
      <c r="J981" s="122" t="str">
        <f aca="false">RIGHT('con precio'!M980,10)</f>
        <v>-63.150028</v>
      </c>
      <c r="K981" s="0" t="s">
        <v>7429</v>
      </c>
      <c r="L981" s="175" t="n">
        <f aca="false">'con precio'!A980+'con precio'!K980</f>
        <v>44287.7965277778</v>
      </c>
      <c r="N981" s="174"/>
      <c r="O981" s="167"/>
    </row>
    <row r="982" customFormat="false" ht="13.8" hidden="false" customHeight="false" outlineLevel="0" collapsed="false">
      <c r="A982" s="0" t="n">
        <f aca="false">+A981+1</f>
        <v>981</v>
      </c>
      <c r="B982" s="0" t="str">
        <f aca="false">IF(LEN('con precio'!E981)=8,'con precio'!E981,IF(LEN('con precio'!E981)&gt;=17,LEFT('con precio'!E981,8),""))</f>
        <v/>
      </c>
      <c r="C982" s="122" t="str">
        <f aca="false">IF(LEN('con precio'!E981)&gt;=17,RIGHT('con precio'!E981,8),"")</f>
        <v/>
      </c>
      <c r="D982" s="0" t="str">
        <f aca="false">IF('con precio'!F981="","",'con precio'!F981)</f>
        <v/>
      </c>
      <c r="E982" s="0" t="str">
        <f aca="false">IF('con precio'!B981="","",'con precio'!B981)</f>
        <v>Santos Dumont y Moscú. ¿Los Piyos?</v>
      </c>
      <c r="F982" s="1" t="s">
        <v>6267</v>
      </c>
      <c r="G982" s="0" t="n">
        <v>300</v>
      </c>
      <c r="H982" s="0" t="str">
        <f aca="false">IF('con precio'!D981="Flete","FLE",IF('con precio'!D981="Normal","NOR",IF('con precio'!D981="RRPP","RRP",IF('con precio'!D981="FB Ads","FBA",IF('con precio'!D981="Google Ads","GOA",IF('con precio'!D981="Combo","COM",IF('con precio'!D981="Market Place","MKP", "OTR")))))))</f>
        <v>NOR</v>
      </c>
      <c r="I982" s="0" t="str">
        <f aca="false">LEFT('con precio'!M981,10)</f>
        <v>-17.888391</v>
      </c>
      <c r="J982" s="122" t="str">
        <f aca="false">RIGHT('con precio'!M981,10)</f>
        <v>-63.219975</v>
      </c>
      <c r="K982" s="0" t="s">
        <v>7429</v>
      </c>
      <c r="L982" s="175" t="n">
        <f aca="false">'con precio'!A981+'con precio'!K981</f>
        <v>44287.3972222222</v>
      </c>
      <c r="N982" s="174"/>
      <c r="O982" s="167"/>
    </row>
    <row r="983" customFormat="false" ht="13.8" hidden="false" customHeight="false" outlineLevel="0" collapsed="false">
      <c r="A983" s="0" t="n">
        <f aca="false">+A982+1</f>
        <v>982</v>
      </c>
      <c r="B983" s="0" t="str">
        <f aca="false">IF(LEN('con precio'!E982)=8,'con precio'!E982,IF(LEN('con precio'!E982)&gt;=17,LEFT('con precio'!E982,8),""))</f>
        <v/>
      </c>
      <c r="C983" s="122" t="str">
        <f aca="false">IF(LEN('con precio'!E982)&gt;=17,RIGHT('con precio'!E982,8),"")</f>
        <v/>
      </c>
      <c r="D983" s="0" t="str">
        <f aca="false">IF('con precio'!F982="","",'con precio'!F982)</f>
        <v/>
      </c>
      <c r="E983" s="0" t="str">
        <f aca="false">IF('con precio'!B982="","",'con precio'!B982)</f>
        <v>Doble Vía La Guardia Km 10</v>
      </c>
      <c r="F983" s="1" t="s">
        <v>6605</v>
      </c>
      <c r="G983" s="0" t="n">
        <v>400</v>
      </c>
      <c r="H983" s="0" t="str">
        <f aca="false">IF('con precio'!D982="Flete","FLE",IF('con precio'!D982="Normal","NOR",IF('con precio'!D982="RRPP","RRP",IF('con precio'!D982="FB Ads","FBA",IF('con precio'!D982="Google Ads","GOA",IF('con precio'!D982="Combo","COM",IF('con precio'!D982="Market Place","MKP", "OTR")))))))</f>
        <v>NOR</v>
      </c>
      <c r="I983" s="0" t="str">
        <f aca="false">LEFT('con precio'!M982,10)</f>
        <v>-17.855399</v>
      </c>
      <c r="J983" s="122" t="str">
        <f aca="false">RIGHT('con precio'!M982,10)</f>
        <v>-63.260563</v>
      </c>
      <c r="K983" s="0" t="s">
        <v>7429</v>
      </c>
      <c r="L983" s="175" t="n">
        <f aca="false">'con precio'!A982+'con precio'!K982</f>
        <v>44287.6340277778</v>
      </c>
      <c r="N983" s="174"/>
      <c r="O983" s="167"/>
    </row>
    <row r="984" customFormat="false" ht="13.8" hidden="false" customHeight="false" outlineLevel="0" collapsed="false">
      <c r="A984" s="0" t="n">
        <f aca="false">+A983+1</f>
        <v>983</v>
      </c>
      <c r="B984" s="0" t="str">
        <f aca="false">IF(LEN('con precio'!E983)=8,'con precio'!E983,IF(LEN('con precio'!E983)&gt;=17,LEFT('con precio'!E983,8),""))</f>
        <v/>
      </c>
      <c r="C984" s="122" t="str">
        <f aca="false">IF(LEN('con precio'!E983)&gt;=17,RIGHT('con precio'!E983,8),"")</f>
        <v/>
      </c>
      <c r="D984" s="0" t="str">
        <f aca="false">IF('con precio'!F983="","",'con precio'!F983)</f>
        <v>Agencia Incerpaz Montecristo</v>
      </c>
      <c r="E984" s="0" t="str">
        <f aca="false">IF('con precio'!B983="","",'con precio'!B983)</f>
        <v>Agencia Incerpaz Montecristo / Av. Virgen de Cotoca</v>
      </c>
      <c r="F984" s="1" t="s">
        <v>6874</v>
      </c>
      <c r="G984" s="0" t="n">
        <v>300</v>
      </c>
      <c r="H984" s="0" t="str">
        <f aca="false">IF('con precio'!D983="Flete","FLE",IF('con precio'!D983="Normal","NOR",IF('con precio'!D983="RRPP","RRP",IF('con precio'!D983="FB Ads","FBA",IF('con precio'!D983="Google Ads","GOA",IF('con precio'!D983="Combo","COM",IF('con precio'!D983="Market Place","MKP", "OTR")))))))</f>
        <v>NOR</v>
      </c>
      <c r="I984" s="0" t="str">
        <f aca="false">LEFT('con precio'!M983,10)</f>
        <v>-17.767083</v>
      </c>
      <c r="J984" s="122" t="str">
        <f aca="false">RIGHT('con precio'!M983,10)</f>
        <v>-63.113407</v>
      </c>
      <c r="K984" s="0" t="s">
        <v>7429</v>
      </c>
      <c r="L984" s="175" t="n">
        <f aca="false">'con precio'!A983+'con precio'!K983</f>
        <v>44287.70625</v>
      </c>
      <c r="N984" s="174"/>
      <c r="O984" s="167"/>
    </row>
    <row r="985" customFormat="false" ht="13.8" hidden="false" customHeight="false" outlineLevel="0" collapsed="false">
      <c r="A985" s="0" t="n">
        <f aca="false">+A984+1</f>
        <v>984</v>
      </c>
      <c r="B985" s="0" t="str">
        <f aca="false">IF(LEN('con precio'!E984)=8,'con precio'!E984,IF(LEN('con precio'!E984)&gt;=17,LEFT('con precio'!E984,8),""))</f>
        <v/>
      </c>
      <c r="C985" s="122" t="str">
        <f aca="false">IF(LEN('con precio'!E984)&gt;=17,RIGHT('con precio'!E984,8),"")</f>
        <v/>
      </c>
      <c r="D985" s="0" t="str">
        <f aca="false">IF('con precio'!F984="","",'con precio'!F984)</f>
        <v>Agencia Incerpaz Montecristo</v>
      </c>
      <c r="E985" s="0" t="str">
        <f aca="false">IF('con precio'!B984="","",'con precio'!B984)</f>
        <v>Agencia Incerpaz Montecristo / Av. Virgen de Cotoca</v>
      </c>
      <c r="F985" s="1" t="s">
        <v>6874</v>
      </c>
      <c r="G985" s="0" t="n">
        <v>300</v>
      </c>
      <c r="H985" s="0" t="str">
        <f aca="false">IF('con precio'!D984="Flete","FLE",IF('con precio'!D984="Normal","NOR",IF('con precio'!D984="RRPP","RRP",IF('con precio'!D984="FB Ads","FBA",IF('con precio'!D984="Google Ads","GOA",IF('con precio'!D984="Combo","COM",IF('con precio'!D984="Market Place","MKP", "OTR")))))))</f>
        <v>NOR</v>
      </c>
      <c r="I985" s="0" t="str">
        <f aca="false">LEFT('con precio'!M984,10)</f>
        <v>-17.767083</v>
      </c>
      <c r="J985" s="122" t="str">
        <f aca="false">RIGHT('con precio'!M984,10)</f>
        <v>-63.113407</v>
      </c>
      <c r="K985" s="0" t="s">
        <v>7429</v>
      </c>
      <c r="L985" s="175" t="n">
        <f aca="false">'con precio'!A984+'con precio'!K984</f>
        <v>44287.7180555556</v>
      </c>
      <c r="N985" s="174"/>
      <c r="O985" s="167"/>
    </row>
    <row r="986" customFormat="false" ht="13.8" hidden="false" customHeight="false" outlineLevel="0" collapsed="false">
      <c r="A986" s="0" t="n">
        <f aca="false">+A985+1</f>
        <v>985</v>
      </c>
      <c r="B986" s="0" t="str">
        <f aca="false">IF(LEN('con precio'!E985)=8,'con precio'!E985,IF(LEN('con precio'!E985)&gt;=17,LEFT('con precio'!E985,8),""))</f>
        <v/>
      </c>
      <c r="C986" s="122" t="str">
        <f aca="false">IF(LEN('con precio'!E985)&gt;=17,RIGHT('con precio'!E985,8),"")</f>
        <v/>
      </c>
      <c r="D986" s="0" t="str">
        <f aca="false">IF('con precio'!F985="","",'con precio'!F985)</f>
        <v/>
      </c>
      <c r="E986" s="0" t="str">
        <f aca="false">IF('con precio'!B985="","",'con precio'!B985)</f>
        <v>El Palmar</v>
      </c>
      <c r="F986" s="1" t="s">
        <v>6875</v>
      </c>
      <c r="G986" s="0" t="n">
        <v>400</v>
      </c>
      <c r="H986" s="0" t="str">
        <f aca="false">IF('con precio'!D985="Flete","FLE",IF('con precio'!D985="Normal","NOR",IF('con precio'!D985="RRPP","RRP",IF('con precio'!D985="FB Ads","FBA",IF('con precio'!D985="Google Ads","GOA",IF('con precio'!D985="Combo","COM",IF('con precio'!D985="Market Place","MKP", "OTR")))))))</f>
        <v>NOR</v>
      </c>
      <c r="I986" s="0" t="str">
        <f aca="false">LEFT('con precio'!M985,10)</f>
        <v>-17.854605</v>
      </c>
      <c r="J986" s="122" t="str">
        <f aca="false">RIGHT('con precio'!M985,10)</f>
        <v>-63.168849</v>
      </c>
      <c r="K986" s="0" t="s">
        <v>7429</v>
      </c>
      <c r="L986" s="175" t="n">
        <f aca="false">'con precio'!A985+'con precio'!K985</f>
        <v>44289.3833333333</v>
      </c>
      <c r="N986" s="174"/>
      <c r="O986" s="167"/>
    </row>
    <row r="987" customFormat="false" ht="13.8" hidden="false" customHeight="false" outlineLevel="0" collapsed="false">
      <c r="A987" s="0" t="n">
        <f aca="false">+A986+1</f>
        <v>986</v>
      </c>
      <c r="B987" s="0" t="str">
        <f aca="false">IF(LEN('con precio'!E986)=8,'con precio'!E986,IF(LEN('con precio'!E986)&gt;=17,LEFT('con precio'!E986,8),""))</f>
        <v/>
      </c>
      <c r="C987" s="122" t="str">
        <f aca="false">IF(LEN('con precio'!E986)&gt;=17,RIGHT('con precio'!E986,8),"")</f>
        <v/>
      </c>
      <c r="D987" s="0" t="str">
        <f aca="false">IF('con precio'!F986="","",'con precio'!F986)</f>
        <v/>
      </c>
      <c r="E987" s="0" t="str">
        <f aca="false">IF('con precio'!B986="","",'con precio'!B986)</f>
        <v>Urbanización Nazareth Buen Samaritano / El Gallito</v>
      </c>
      <c r="F987" s="1" t="s">
        <v>6876</v>
      </c>
      <c r="G987" s="0" t="n">
        <v>300</v>
      </c>
      <c r="H987" s="0" t="str">
        <f aca="false">IF('con precio'!D986="Flete","FLE",IF('con precio'!D986="Normal","NOR",IF('con precio'!D986="RRPP","RRP",IF('con precio'!D986="FB Ads","FBA",IF('con precio'!D986="Google Ads","GOA",IF('con precio'!D986="Combo","COM",IF('con precio'!D986="Market Place","MKP", "OTR")))))))</f>
        <v>NOR</v>
      </c>
      <c r="I987" s="0" t="str">
        <f aca="false">LEFT('con precio'!M986,10)</f>
        <v>-17.860783</v>
      </c>
      <c r="J987" s="122" t="str">
        <f aca="false">RIGHT('con precio'!M986,10)</f>
        <v>-63.107645</v>
      </c>
      <c r="K987" s="0" t="s">
        <v>7429</v>
      </c>
      <c r="L987" s="175" t="n">
        <f aca="false">'con precio'!A986+'con precio'!K986</f>
        <v>44289.4298611111</v>
      </c>
      <c r="N987" s="174"/>
      <c r="O987" s="167"/>
    </row>
    <row r="988" customFormat="false" ht="13.8" hidden="false" customHeight="false" outlineLevel="0" collapsed="false">
      <c r="A988" s="0" t="n">
        <f aca="false">+A987+1</f>
        <v>987</v>
      </c>
      <c r="B988" s="0" t="str">
        <f aca="false">IF(LEN('con precio'!E987)=8,'con precio'!E987,IF(LEN('con precio'!E987)&gt;=17,LEFT('con precio'!E987,8),""))</f>
        <v/>
      </c>
      <c r="C988" s="122" t="str">
        <f aca="false">IF(LEN('con precio'!E987)&gt;=17,RIGHT('con precio'!E987,8),"")</f>
        <v/>
      </c>
      <c r="D988" s="0" t="str">
        <f aca="false">IF('con precio'!F987="","",'con precio'!F987)</f>
        <v/>
      </c>
      <c r="E988" s="0" t="str">
        <f aca="false">IF('con precio'!B987="","",'con precio'!B987)</f>
        <v>El Quior</v>
      </c>
      <c r="F988" s="1" t="s">
        <v>6877</v>
      </c>
      <c r="G988" s="0" t="n">
        <v>300</v>
      </c>
      <c r="H988" s="0" t="str">
        <f aca="false">IF('con precio'!D987="Flete","FLE",IF('con precio'!D987="Normal","NOR",IF('con precio'!D987="RRPP","RRP",IF('con precio'!D987="FB Ads","FBA",IF('con precio'!D987="Google Ads","GOA",IF('con precio'!D987="Combo","COM",IF('con precio'!D987="Market Place","MKP", "OTR")))))))</f>
        <v>NOR</v>
      </c>
      <c r="I988" s="0" t="str">
        <f aca="false">LEFT('con precio'!M987,10)</f>
        <v>-17.847360</v>
      </c>
      <c r="J988" s="122" t="str">
        <f aca="false">RIGHT('con precio'!M987,10)</f>
        <v>-63.095386</v>
      </c>
      <c r="K988" s="0" t="s">
        <v>7429</v>
      </c>
      <c r="L988" s="175" t="n">
        <f aca="false">'con precio'!A987+'con precio'!K987</f>
        <v>44289.4479166667</v>
      </c>
      <c r="N988" s="174"/>
      <c r="O988" s="167"/>
    </row>
    <row r="989" customFormat="false" ht="13.8" hidden="false" customHeight="false" outlineLevel="0" collapsed="false">
      <c r="A989" s="0" t="n">
        <f aca="false">+A988+1</f>
        <v>988</v>
      </c>
      <c r="B989" s="0" t="str">
        <f aca="false">IF(LEN('con precio'!E988)=8,'con precio'!E988,IF(LEN('con precio'!E988)&gt;=17,LEFT('con precio'!E988,8),""))</f>
        <v/>
      </c>
      <c r="C989" s="122" t="str">
        <f aca="false">IF(LEN('con precio'!E988)&gt;=17,RIGHT('con precio'!E988,8),"")</f>
        <v/>
      </c>
      <c r="D989" s="0" t="str">
        <f aca="false">IF('con precio'!F988="","",'con precio'!F988)</f>
        <v/>
      </c>
      <c r="E989" s="0" t="str">
        <f aca="false">IF('con precio'!B988="","",'con precio'!B988)</f>
        <v>Cotoca</v>
      </c>
      <c r="F989" s="1" t="s">
        <v>6878</v>
      </c>
      <c r="G989" s="0" t="n">
        <v>400</v>
      </c>
      <c r="H989" s="0" t="str">
        <f aca="false">IF('con precio'!D988="Flete","FLE",IF('con precio'!D988="Normal","NOR",IF('con precio'!D988="RRPP","RRP",IF('con precio'!D988="FB Ads","FBA",IF('con precio'!D988="Google Ads","GOA",IF('con precio'!D988="Combo","COM",IF('con precio'!D988="Market Place","MKP", "OTR")))))))</f>
        <v>NOR</v>
      </c>
      <c r="I989" s="0" t="str">
        <f aca="false">LEFT('con precio'!M988,10)</f>
        <v>-17.759212</v>
      </c>
      <c r="J989" s="122" t="str">
        <f aca="false">RIGHT('con precio'!M988,10)</f>
        <v>-62.980043</v>
      </c>
      <c r="K989" s="0" t="s">
        <v>7429</v>
      </c>
      <c r="L989" s="175" t="n">
        <f aca="false">'con precio'!A988+'con precio'!K988</f>
        <v>44289.5694444445</v>
      </c>
      <c r="N989" s="174"/>
      <c r="O989" s="167"/>
    </row>
    <row r="990" customFormat="false" ht="13.8" hidden="false" customHeight="false" outlineLevel="0" collapsed="false">
      <c r="A990" s="0" t="n">
        <f aca="false">+A989+1</f>
        <v>989</v>
      </c>
      <c r="B990" s="0" t="str">
        <f aca="false">IF(LEN('con precio'!E989)=8,'con precio'!E989,IF(LEN('con precio'!E989)&gt;=17,LEFT('con precio'!E989,8),""))</f>
        <v/>
      </c>
      <c r="C990" s="122" t="str">
        <f aca="false">IF(LEN('con precio'!E989)&gt;=17,RIGHT('con precio'!E989,8),"")</f>
        <v/>
      </c>
      <c r="D990" s="0" t="str">
        <f aca="false">IF('con precio'!F989="","",'con precio'!F989)</f>
        <v/>
      </c>
      <c r="E990" s="0" t="str">
        <f aca="false">IF('con precio'!B989="","",'con precio'!B989)</f>
        <v>Carretera a Camiri</v>
      </c>
      <c r="F990" s="1" t="s">
        <v>6879</v>
      </c>
      <c r="G990" s="0" t="n">
        <v>450</v>
      </c>
      <c r="H990" s="0" t="str">
        <f aca="false">IF('con precio'!D989="Flete","FLE",IF('con precio'!D989="Normal","NOR",IF('con precio'!D989="RRPP","RRP",IF('con precio'!D989="FB Ads","FBA",IF('con precio'!D989="Google Ads","GOA",IF('con precio'!D989="Combo","COM",IF('con precio'!D989="Market Place","MKP", "OTR")))))))</f>
        <v>NOR</v>
      </c>
      <c r="I990" s="0" t="str">
        <f aca="false">LEFT('con precio'!M989,10)</f>
        <v>-17.904416</v>
      </c>
      <c r="J990" s="122" t="str">
        <f aca="false">RIGHT('con precio'!M989,10)</f>
        <v>-63.265407</v>
      </c>
      <c r="K990" s="0" t="s">
        <v>7429</v>
      </c>
      <c r="L990" s="175" t="n">
        <f aca="false">'con precio'!A989+'con precio'!K989</f>
        <v>44289.6951388889</v>
      </c>
      <c r="N990" s="174"/>
      <c r="O990" s="167"/>
    </row>
    <row r="991" customFormat="false" ht="13.8" hidden="false" customHeight="false" outlineLevel="0" collapsed="false">
      <c r="A991" s="0" t="n">
        <f aca="false">+A990+1</f>
        <v>990</v>
      </c>
      <c r="B991" s="0" t="str">
        <f aca="false">IF(LEN('con precio'!E990)=8,'con precio'!E990,IF(LEN('con precio'!E990)&gt;=17,LEFT('con precio'!E990,8),""))</f>
        <v/>
      </c>
      <c r="C991" s="122" t="str">
        <f aca="false">IF(LEN('con precio'!E990)&gt;=17,RIGHT('con precio'!E990,8),"")</f>
        <v/>
      </c>
      <c r="D991" s="0" t="str">
        <f aca="false">IF('con precio'!F990="","",'con precio'!F990)</f>
        <v>Clínica Medicmel</v>
      </c>
      <c r="E991" s="0" t="str">
        <f aca="false">IF('con precio'!B990="","",'con precio'!B990)</f>
        <v>Clínica Medicmel</v>
      </c>
      <c r="F991" s="1" t="s">
        <v>6107</v>
      </c>
      <c r="G991" s="0" t="n">
        <v>350</v>
      </c>
      <c r="H991" s="0" t="str">
        <f aca="false">IF('con precio'!D990="Flete","FLE",IF('con precio'!D990="Normal","NOR",IF('con precio'!D990="RRPP","RRP",IF('con precio'!D990="FB Ads","FBA",IF('con precio'!D990="Google Ads","GOA",IF('con precio'!D990="Combo","COM",IF('con precio'!D990="Market Place","MKP", "OTR")))))))</f>
        <v>NOR</v>
      </c>
      <c r="I991" s="0" t="str">
        <f aca="false">LEFT('con precio'!M990,10)</f>
        <v>-17.849168</v>
      </c>
      <c r="J991" s="122" t="str">
        <f aca="false">RIGHT('con precio'!M990,10)</f>
        <v>-63.251404</v>
      </c>
      <c r="K991" s="0" t="s">
        <v>7429</v>
      </c>
      <c r="L991" s="175" t="n">
        <f aca="false">'con precio'!A990+'con precio'!K990</f>
        <v>44289.7402777778</v>
      </c>
      <c r="N991" s="174"/>
      <c r="O991" s="167"/>
    </row>
    <row r="992" customFormat="false" ht="13.8" hidden="false" customHeight="false" outlineLevel="0" collapsed="false">
      <c r="A992" s="0" t="n">
        <f aca="false">+A991+1</f>
        <v>991</v>
      </c>
      <c r="B992" s="0" t="str">
        <f aca="false">IF(LEN('con precio'!E991)=8,'con precio'!E991,IF(LEN('con precio'!E991)&gt;=17,LEFT('con precio'!E991,8),""))</f>
        <v/>
      </c>
      <c r="C992" s="122" t="str">
        <f aca="false">IF(LEN('con precio'!E991)&gt;=17,RIGHT('con precio'!E991,8),"")</f>
        <v/>
      </c>
      <c r="D992" s="0" t="str">
        <f aca="false">IF('con precio'!F991="","",'con precio'!F991)</f>
        <v>Lavandería Clínica Medicmel</v>
      </c>
      <c r="E992" s="0" t="str">
        <f aca="false">IF('con precio'!B991="","",'con precio'!B991)</f>
        <v>Lavandería Clínica Medicmel / Avenida Mapaizo</v>
      </c>
      <c r="F992" s="1" t="s">
        <v>6840</v>
      </c>
      <c r="G992" s="0" t="n">
        <v>400</v>
      </c>
      <c r="H992" s="0" t="str">
        <f aca="false">IF('con precio'!D991="Flete","FLE",IF('con precio'!D991="Normal","NOR",IF('con precio'!D991="RRPP","RRP",IF('con precio'!D991="FB Ads","FBA",IF('con precio'!D991="Google Ads","GOA",IF('con precio'!D991="Combo","COM",IF('con precio'!D991="Market Place","MKP", "OTR")))))))</f>
        <v>NOR</v>
      </c>
      <c r="I992" s="0" t="str">
        <f aca="false">LEFT('con precio'!M991,10)</f>
        <v>-17.848020</v>
      </c>
      <c r="J992" s="122" t="str">
        <f aca="false">RIGHT('con precio'!M991,10)</f>
        <v>-63.248281</v>
      </c>
      <c r="K992" s="0" t="s">
        <v>7429</v>
      </c>
      <c r="L992" s="175" t="n">
        <f aca="false">'con precio'!A991+'con precio'!K991</f>
        <v>44290.4638888889</v>
      </c>
      <c r="N992" s="174"/>
      <c r="O992" s="167"/>
    </row>
    <row r="993" customFormat="false" ht="13.8" hidden="false" customHeight="false" outlineLevel="0" collapsed="false">
      <c r="A993" s="0" t="n">
        <f aca="false">+A992+1</f>
        <v>992</v>
      </c>
      <c r="B993" s="0" t="str">
        <f aca="false">IF(LEN('con precio'!E992)=8,'con precio'!E992,IF(LEN('con precio'!E992)&gt;=17,LEFT('con precio'!E992,8),""))</f>
        <v/>
      </c>
      <c r="C993" s="122" t="str">
        <f aca="false">IF(LEN('con precio'!E992)&gt;=17,RIGHT('con precio'!E992,8),"")</f>
        <v/>
      </c>
      <c r="D993" s="0" t="str">
        <f aca="false">IF('con precio'!F992="","",'con precio'!F992)</f>
        <v>Clínica Medicmel</v>
      </c>
      <c r="E993" s="0" t="str">
        <f aca="false">IF('con precio'!B992="","",'con precio'!B992)</f>
        <v>Clínica Medicmel</v>
      </c>
      <c r="F993" s="1" t="s">
        <v>6107</v>
      </c>
      <c r="G993" s="0" t="n">
        <v>450</v>
      </c>
      <c r="H993" s="0" t="str">
        <f aca="false">IF('con precio'!D992="Flete","FLE",IF('con precio'!D992="Normal","NOR",IF('con precio'!D992="RRPP","RRP",IF('con precio'!D992="FB Ads","FBA",IF('con precio'!D992="Google Ads","GOA",IF('con precio'!D992="Combo","COM",IF('con precio'!D992="Market Place","MKP", "OTR")))))))</f>
        <v>NOR</v>
      </c>
      <c r="I993" s="0" t="str">
        <f aca="false">LEFT('con precio'!M992,10)</f>
        <v>-17.849168</v>
      </c>
      <c r="J993" s="122" t="str">
        <f aca="false">RIGHT('con precio'!M992,10)</f>
        <v>-63.251404</v>
      </c>
      <c r="K993" s="0" t="s">
        <v>7429</v>
      </c>
      <c r="L993" s="175" t="n">
        <f aca="false">'con precio'!A992+'con precio'!K992</f>
        <v>44290.5055555556</v>
      </c>
      <c r="N993" s="174"/>
      <c r="O993" s="167"/>
    </row>
    <row r="994" customFormat="false" ht="13.8" hidden="false" customHeight="false" outlineLevel="0" collapsed="false">
      <c r="A994" s="0" t="n">
        <f aca="false">+A993+1</f>
        <v>993</v>
      </c>
      <c r="B994" s="0" t="str">
        <f aca="false">IF(LEN('con precio'!E993)=8,'con precio'!E993,IF(LEN('con precio'!E993)&gt;=17,LEFT('con precio'!E993,8),""))</f>
        <v/>
      </c>
      <c r="C994" s="122" t="str">
        <f aca="false">IF(LEN('con precio'!E993)&gt;=17,RIGHT('con precio'!E993,8),"")</f>
        <v/>
      </c>
      <c r="D994" s="0" t="str">
        <f aca="false">IF('con precio'!F993="","",'con precio'!F993)</f>
        <v/>
      </c>
      <c r="E994" s="0" t="str">
        <f aca="false">IF('con precio'!B993="","",'con precio'!B993)</f>
        <v>Mapaizo Sur / Final Los Piyos</v>
      </c>
      <c r="F994" s="1" t="s">
        <v>6880</v>
      </c>
      <c r="G994" s="0" t="n">
        <v>300</v>
      </c>
      <c r="H994" s="0" t="str">
        <f aca="false">IF('con precio'!D993="Flete","FLE",IF('con precio'!D993="Normal","NOR",IF('con precio'!D993="RRPP","RRP",IF('con precio'!D993="FB Ads","FBA",IF('con precio'!D993="Google Ads","GOA",IF('con precio'!D993="Combo","COM",IF('con precio'!D993="Market Place","MKP", "OTR")))))))</f>
        <v>NOR</v>
      </c>
      <c r="I994" s="0" t="str">
        <f aca="false">LEFT('con precio'!M993,10)</f>
        <v>-17.900251</v>
      </c>
      <c r="J994" s="122" t="str">
        <f aca="false">RIGHT('con precio'!M993,10)</f>
        <v>-63.210053</v>
      </c>
      <c r="K994" s="0" t="s">
        <v>7429</v>
      </c>
      <c r="L994" s="175" t="n">
        <f aca="false">'con precio'!A993+'con precio'!K993</f>
        <v>44290.5458333333</v>
      </c>
      <c r="N994" s="174"/>
      <c r="O994" s="167"/>
    </row>
    <row r="995" customFormat="false" ht="13.8" hidden="false" customHeight="false" outlineLevel="0" collapsed="false">
      <c r="A995" s="0" t="n">
        <f aca="false">+A994+1</f>
        <v>994</v>
      </c>
      <c r="B995" s="0" t="str">
        <f aca="false">IF(LEN('con precio'!E994)=8,'con precio'!E994,IF(LEN('con precio'!E994)&gt;=17,LEFT('con precio'!E994,8),""))</f>
        <v/>
      </c>
      <c r="C995" s="122" t="str">
        <f aca="false">IF(LEN('con precio'!E994)&gt;=17,RIGHT('con precio'!E994,8),"")</f>
        <v/>
      </c>
      <c r="D995" s="0" t="str">
        <f aca="false">IF('con precio'!F994="","",'con precio'!F994)</f>
        <v/>
      </c>
      <c r="E995" s="0" t="str">
        <f aca="false">IF('con precio'!B994="","",'con precio'!B994)</f>
        <v>Espinal Dorado</v>
      </c>
      <c r="F995" s="1" t="s">
        <v>6881</v>
      </c>
      <c r="G995" s="0" t="n">
        <v>300</v>
      </c>
      <c r="H995" s="0" t="str">
        <f aca="false">IF('con precio'!D994="Flete","FLE",IF('con precio'!D994="Normal","NOR",IF('con precio'!D994="RRPP","RRP",IF('con precio'!D994="FB Ads","FBA",IF('con precio'!D994="Google Ads","GOA",IF('con precio'!D994="Combo","COM",IF('con precio'!D994="Market Place","MKP", "OTR")))))))</f>
        <v>NOR</v>
      </c>
      <c r="I995" s="0" t="str">
        <f aca="false">LEFT('con precio'!M994,10)</f>
        <v>-17.746672</v>
      </c>
      <c r="J995" s="122" t="str">
        <f aca="false">RIGHT('con precio'!M994,10)</f>
        <v>-63.089390</v>
      </c>
      <c r="K995" s="0" t="s">
        <v>7429</v>
      </c>
      <c r="L995" s="175" t="n">
        <f aca="false">'con precio'!A994+'con precio'!K994</f>
        <v>44290.6430555556</v>
      </c>
      <c r="N995" s="174"/>
      <c r="O995" s="167"/>
    </row>
    <row r="996" customFormat="false" ht="13.8" hidden="false" customHeight="false" outlineLevel="0" collapsed="false">
      <c r="A996" s="0" t="n">
        <f aca="false">+A995+1</f>
        <v>995</v>
      </c>
      <c r="B996" s="0" t="str">
        <f aca="false">IF(LEN('con precio'!E995)=8,'con precio'!E995,IF(LEN('con precio'!E995)&gt;=17,LEFT('con precio'!E995,8),""))</f>
        <v/>
      </c>
      <c r="C996" s="122" t="str">
        <f aca="false">IF(LEN('con precio'!E995)&gt;=17,RIGHT('con precio'!E995,8),"")</f>
        <v/>
      </c>
      <c r="D996" s="0" t="str">
        <f aca="false">IF('con precio'!F995="","",'con precio'!F995)</f>
        <v/>
      </c>
      <c r="E996" s="0" t="str">
        <f aca="false">IF('con precio'!B995="","",'con precio'!B995)</f>
        <v>Guapurú</v>
      </c>
      <c r="F996" s="1" t="s">
        <v>6882</v>
      </c>
      <c r="G996" s="0" t="n">
        <v>300</v>
      </c>
      <c r="H996" s="0" t="str">
        <f aca="false">IF('con precio'!D995="Flete","FLE",IF('con precio'!D995="Normal","NOR",IF('con precio'!D995="RRPP","RRP",IF('con precio'!D995="FB Ads","FBA",IF('con precio'!D995="Google Ads","GOA",IF('con precio'!D995="Combo","COM",IF('con precio'!D995="Market Place","MKP", "OTR")))))))</f>
        <v>NOR</v>
      </c>
      <c r="I996" s="0" t="str">
        <f aca="false">LEFT('con precio'!M995,10)</f>
        <v>-17.846622</v>
      </c>
      <c r="J996" s="122" t="str">
        <f aca="false">RIGHT('con precio'!M995,10)</f>
        <v>-63.098097</v>
      </c>
      <c r="K996" s="0" t="s">
        <v>7429</v>
      </c>
      <c r="L996" s="175" t="n">
        <f aca="false">'con precio'!A995+'con precio'!K995</f>
        <v>44290.6909722222</v>
      </c>
      <c r="N996" s="174"/>
      <c r="O996" s="167"/>
    </row>
    <row r="997" customFormat="false" ht="13.8" hidden="false" customHeight="false" outlineLevel="0" collapsed="false">
      <c r="A997" s="0" t="n">
        <f aca="false">+A996+1</f>
        <v>996</v>
      </c>
      <c r="B997" s="0" t="str">
        <f aca="false">IF(LEN('con precio'!E996)=8,'con precio'!E996,IF(LEN('con precio'!E996)&gt;=17,LEFT('con precio'!E996,8),""))</f>
        <v/>
      </c>
      <c r="C997" s="122" t="str">
        <f aca="false">IF(LEN('con precio'!E996)&gt;=17,RIGHT('con precio'!E996,8),"")</f>
        <v/>
      </c>
      <c r="D997" s="0" t="str">
        <f aca="false">IF('con precio'!F996="","",'con precio'!F996)</f>
        <v/>
      </c>
      <c r="E997" s="0" t="str">
        <f aca="false">IF('con precio'!B996="","",'con precio'!B996)</f>
        <v>Palmar Viruhez / Los Pocitos</v>
      </c>
      <c r="F997" s="1" t="s">
        <v>6389</v>
      </c>
      <c r="G997" s="0" t="n">
        <v>300</v>
      </c>
      <c r="H997" s="0" t="str">
        <f aca="false">IF('con precio'!D996="Flete","FLE",IF('con precio'!D996="Normal","NOR",IF('con precio'!D996="RRPP","RRP",IF('con precio'!D996="FB Ads","FBA",IF('con precio'!D996="Google Ads","GOA",IF('con precio'!D996="Combo","COM",IF('con precio'!D996="Market Place","MKP", "OTR")))))))</f>
        <v>NOR</v>
      </c>
      <c r="I997" s="0" t="str">
        <f aca="false">LEFT('con precio'!M996,10)</f>
        <v>-17.831338</v>
      </c>
      <c r="J997" s="122" t="str">
        <f aca="false">RIGHT('con precio'!M996,10)</f>
        <v>-63.110806</v>
      </c>
      <c r="K997" s="0" t="s">
        <v>7429</v>
      </c>
      <c r="L997" s="175" t="n">
        <f aca="false">'con precio'!A996+'con precio'!K996</f>
        <v>44290.71875</v>
      </c>
      <c r="N997" s="174"/>
      <c r="O997" s="167"/>
    </row>
    <row r="998" customFormat="false" ht="13.8" hidden="false" customHeight="false" outlineLevel="0" collapsed="false">
      <c r="A998" s="0" t="n">
        <f aca="false">+A997+1</f>
        <v>997</v>
      </c>
      <c r="B998" s="0" t="str">
        <f aca="false">IF(LEN('con precio'!E997)=8,'con precio'!E997,IF(LEN('con precio'!E997)&gt;=17,LEFT('con precio'!E997,8),""))</f>
        <v/>
      </c>
      <c r="C998" s="122" t="str">
        <f aca="false">IF(LEN('con precio'!E997)&gt;=17,RIGHT('con precio'!E997,8),"")</f>
        <v/>
      </c>
      <c r="D998" s="0" t="str">
        <f aca="false">IF('con precio'!F997="","",'con precio'!F997)</f>
        <v/>
      </c>
      <c r="E998" s="0" t="str">
        <f aca="false">IF('con precio'!B997="","",'con precio'!B997)</f>
        <v>Barrio Unión Terrado II / Radial 10 y 9no Anillo</v>
      </c>
      <c r="F998" s="1" t="s">
        <v>6883</v>
      </c>
      <c r="G998" s="0" t="n">
        <v>300</v>
      </c>
      <c r="H998" s="0" t="str">
        <f aca="false">IF('con precio'!D997="Flete","FLE",IF('con precio'!D997="Normal","NOR",IF('con precio'!D997="RRPP","RRP",IF('con precio'!D997="FB Ads","FBA",IF('con precio'!D997="Google Ads","GOA",IF('con precio'!D997="Combo","COM",IF('con precio'!D997="Market Place","MKP", "OTR")))))))</f>
        <v>NOR</v>
      </c>
      <c r="I998" s="0" t="str">
        <f aca="false">LEFT('con precio'!M997,10)</f>
        <v>-17.813634</v>
      </c>
      <c r="J998" s="122" t="str">
        <f aca="false">RIGHT('con precio'!M997,10)</f>
        <v>-63.088249</v>
      </c>
      <c r="K998" s="0" t="s">
        <v>7429</v>
      </c>
      <c r="L998" s="175" t="n">
        <f aca="false">'con precio'!A997+'con precio'!K997</f>
        <v>44290.7611111111</v>
      </c>
      <c r="N998" s="174"/>
      <c r="O998" s="167"/>
    </row>
    <row r="999" customFormat="false" ht="13.8" hidden="false" customHeight="false" outlineLevel="0" collapsed="false">
      <c r="A999" s="0" t="n">
        <f aca="false">+A998+1</f>
        <v>998</v>
      </c>
      <c r="B999" s="0" t="str">
        <f aca="false">IF(LEN('con precio'!E998)=8,'con precio'!E998,IF(LEN('con precio'!E998)&gt;=17,LEFT('con precio'!E998,8),""))</f>
        <v/>
      </c>
      <c r="C999" s="122" t="str">
        <f aca="false">IF(LEN('con precio'!E998)&gt;=17,RIGHT('con precio'!E998,8),"")</f>
        <v/>
      </c>
      <c r="D999" s="0" t="str">
        <f aca="false">IF('con precio'!F998="","",'con precio'!F998)</f>
        <v>Clínica Medicmel</v>
      </c>
      <c r="E999" s="0" t="str">
        <f aca="false">IF('con precio'!B998="","",'con precio'!B998)</f>
        <v>Clínica Medicmel</v>
      </c>
      <c r="F999" s="1" t="s">
        <v>6107</v>
      </c>
      <c r="G999" s="0" t="n">
        <v>350</v>
      </c>
      <c r="H999" s="0" t="str">
        <f aca="false">IF('con precio'!D998="Flete","FLE",IF('con precio'!D998="Normal","NOR",IF('con precio'!D998="RRPP","RRP",IF('con precio'!D998="FB Ads","FBA",IF('con precio'!D998="Google Ads","GOA",IF('con precio'!D998="Combo","COM",IF('con precio'!D998="Market Place","MKP", "OTR")))))))</f>
        <v>NOR</v>
      </c>
      <c r="I999" s="0" t="str">
        <f aca="false">LEFT('con precio'!M998,10)</f>
        <v>-17.849511</v>
      </c>
      <c r="J999" s="122" t="str">
        <f aca="false">RIGHT('con precio'!M998,10)</f>
        <v>-63.251063</v>
      </c>
      <c r="K999" s="0" t="s">
        <v>7429</v>
      </c>
      <c r="L999" s="175" t="n">
        <f aca="false">'con precio'!A998+'con precio'!K998</f>
        <v>44290.8888888889</v>
      </c>
      <c r="N999" s="174"/>
      <c r="O999" s="167"/>
    </row>
    <row r="1000" customFormat="false" ht="13.8" hidden="false" customHeight="false" outlineLevel="0" collapsed="false">
      <c r="A1000" s="0" t="n">
        <f aca="false">+A999+1</f>
        <v>999</v>
      </c>
      <c r="B1000" s="0" t="str">
        <f aca="false">IF(LEN('con precio'!E999)=8,'con precio'!E999,IF(LEN('con precio'!E999)&gt;=17,LEFT('con precio'!E999,8),""))</f>
        <v>67880099</v>
      </c>
      <c r="C1000" s="122" t="str">
        <f aca="false">IF(LEN('con precio'!E999)&gt;=17,RIGHT('con precio'!E999,8),"")</f>
        <v/>
      </c>
      <c r="D1000" s="0" t="str">
        <f aca="false">IF('con precio'!F999="","",'con precio'!F999)</f>
        <v>Rosa Solar</v>
      </c>
      <c r="E1000" s="0" t="str">
        <f aca="false">IF('con precio'!B999="","",'con precio'!B999)</f>
        <v>Rosa Solar / Av Moscú</v>
      </c>
      <c r="F1000" s="1" t="s">
        <v>6884</v>
      </c>
      <c r="G1000" s="0" t="n">
        <v>400</v>
      </c>
      <c r="H1000" s="0" t="str">
        <f aca="false">IF('con precio'!D999="Flete","FLE",IF('con precio'!D999="Normal","NOR",IF('con precio'!D999="RRPP","RRP",IF('con precio'!D999="FB Ads","FBA",IF('con precio'!D999="Google Ads","GOA",IF('con precio'!D999="Combo","COM",IF('con precio'!D999="Market Place","MKP", "OTR")))))))</f>
        <v>GOA</v>
      </c>
      <c r="I1000" s="0" t="str">
        <f aca="false">LEFT('con precio'!M999,10)</f>
        <v>-17.841320</v>
      </c>
      <c r="J1000" s="122" t="str">
        <f aca="false">RIGHT('con precio'!M999,10)</f>
        <v>-63.211544</v>
      </c>
      <c r="K1000" s="0" t="s">
        <v>7429</v>
      </c>
      <c r="L1000" s="175" t="n">
        <f aca="false">'con precio'!A999+'con precio'!K999</f>
        <v>44291.5673611111</v>
      </c>
      <c r="N1000" s="174"/>
      <c r="O1000" s="167"/>
    </row>
    <row r="1001" customFormat="false" ht="13.8" hidden="false" customHeight="false" outlineLevel="0" collapsed="false">
      <c r="A1001" s="0" t="n">
        <f aca="false">+A1000+1</f>
        <v>1000</v>
      </c>
      <c r="B1001" s="0" t="str">
        <f aca="false">IF(LEN('con precio'!E1000)=8,'con precio'!E1000,IF(LEN('con precio'!E1000)&gt;=17,LEFT('con precio'!E1000,8),""))</f>
        <v>75519537</v>
      </c>
      <c r="C1001" s="122" t="str">
        <f aca="false">IF(LEN('con precio'!E1000)&gt;=17,RIGHT('con precio'!E1000,8),"")</f>
        <v/>
      </c>
      <c r="D1001" s="0" t="str">
        <f aca="false">IF('con precio'!F1000="","",'con precio'!F1000)</f>
        <v>NN</v>
      </c>
      <c r="E1001" s="0" t="str">
        <f aca="false">IF('con precio'!B1000="","",'con precio'!B1000)</f>
        <v>NN / Pentaguazú 1 / Monte Carmelo</v>
      </c>
      <c r="F1001" s="1" t="s">
        <v>6885</v>
      </c>
      <c r="G1001" s="0" t="n">
        <v>450</v>
      </c>
      <c r="H1001" s="0" t="str">
        <f aca="false">IF('con precio'!D1000="Flete","FLE",IF('con precio'!D1000="Normal","NOR",IF('con precio'!D1000="RRPP","RRP",IF('con precio'!D1000="FB Ads","FBA",IF('con precio'!D1000="Google Ads","GOA",IF('con precio'!D1000="Combo","COM",IF('con precio'!D1000="Market Place","MKP", "OTR")))))))</f>
        <v>GOA</v>
      </c>
      <c r="I1001" s="0" t="str">
        <f aca="false">LEFT('con precio'!M1000,10)</f>
        <v>-17.598539</v>
      </c>
      <c r="J1001" s="122" t="str">
        <f aca="false">RIGHT('con precio'!M1000,10)</f>
        <v>-63.117500</v>
      </c>
      <c r="K1001" s="0" t="s">
        <v>7429</v>
      </c>
      <c r="L1001" s="175" t="n">
        <f aca="false">'con precio'!A1000+'con precio'!K1000</f>
        <v>44291.7083333333</v>
      </c>
      <c r="N1001" s="174"/>
      <c r="O1001" s="167"/>
    </row>
    <row r="1002" customFormat="false" ht="13.8" hidden="false" customHeight="false" outlineLevel="0" collapsed="false">
      <c r="A1002" s="0" t="n">
        <f aca="false">+A1001+1</f>
        <v>1001</v>
      </c>
      <c r="B1002" s="0" t="str">
        <f aca="false">IF(LEN('con precio'!E1001)=8,'con precio'!E1001,IF(LEN('con precio'!E1001)&gt;=17,LEFT('con precio'!E1001,8),""))</f>
        <v/>
      </c>
      <c r="C1002" s="122" t="str">
        <f aca="false">IF(LEN('con precio'!E1001)&gt;=17,RIGHT('con precio'!E1001,8),"")</f>
        <v/>
      </c>
      <c r="D1002" s="0" t="str">
        <f aca="false">IF('con precio'!F1001="","",'con precio'!F1001)</f>
        <v/>
      </c>
      <c r="E1002" s="0" t="str">
        <f aca="false">IF('con precio'!B1001="","",'con precio'!B1001)</f>
        <v>Integración del Norte</v>
      </c>
      <c r="F1002" s="1" t="s">
        <v>6886</v>
      </c>
      <c r="G1002" s="0" t="n">
        <v>350</v>
      </c>
      <c r="H1002" s="0" t="str">
        <f aca="false">IF('con precio'!D1001="Flete","FLE",IF('con precio'!D1001="Normal","NOR",IF('con precio'!D1001="RRPP","RRP",IF('con precio'!D1001="FB Ads","FBA",IF('con precio'!D1001="Google Ads","GOA",IF('con precio'!D1001="Combo","COM",IF('con precio'!D1001="Market Place","MKP", "OTR")))))))</f>
        <v>NOR</v>
      </c>
      <c r="I1002" s="0" t="str">
        <f aca="false">LEFT('con precio'!M1001,10)</f>
        <v>-17.597211</v>
      </c>
      <c r="J1002" s="122" t="str">
        <f aca="false">RIGHT('con precio'!M1001,10)</f>
        <v>-63.168265</v>
      </c>
      <c r="K1002" s="0" t="s">
        <v>7429</v>
      </c>
      <c r="L1002" s="175" t="n">
        <f aca="false">'con precio'!A1001+'con precio'!K1001</f>
        <v>44291.4381944444</v>
      </c>
      <c r="N1002" s="174"/>
      <c r="O1002" s="167"/>
    </row>
    <row r="1003" customFormat="false" ht="13.8" hidden="false" customHeight="false" outlineLevel="0" collapsed="false">
      <c r="A1003" s="0" t="n">
        <f aca="false">+A1002+1</f>
        <v>1002</v>
      </c>
      <c r="B1003" s="0" t="str">
        <f aca="false">IF(LEN('con precio'!E1002)=8,'con precio'!E1002,IF(LEN('con precio'!E1002)&gt;=17,LEFT('con precio'!E1002,8),""))</f>
        <v/>
      </c>
      <c r="C1003" s="122" t="str">
        <f aca="false">IF(LEN('con precio'!E1002)&gt;=17,RIGHT('con precio'!E1002,8),"")</f>
        <v/>
      </c>
      <c r="D1003" s="0" t="str">
        <f aca="false">IF('con precio'!F1002="","",'con precio'!F1002)</f>
        <v/>
      </c>
      <c r="E1003" s="0" t="str">
        <f aca="false">IF('con precio'!B1002="","",'con precio'!B1002)</f>
        <v>Virgen de Luján / Calle 1</v>
      </c>
      <c r="F1003" s="1" t="s">
        <v>6357</v>
      </c>
      <c r="G1003" s="0" t="n">
        <v>300</v>
      </c>
      <c r="H1003" s="0" t="str">
        <f aca="false">IF('con precio'!D1002="Flete","FLE",IF('con precio'!D1002="Normal","NOR",IF('con precio'!D1002="RRPP","RRP",IF('con precio'!D1002="FB Ads","FBA",IF('con precio'!D1002="Google Ads","GOA",IF('con precio'!D1002="Combo","COM",IF('con precio'!D1002="Market Place","MKP", "OTR")))))))</f>
        <v>NOR</v>
      </c>
      <c r="I1003" s="0" t="str">
        <f aca="false">LEFT('con precio'!M1002,10)</f>
        <v>-17.757067</v>
      </c>
      <c r="J1003" s="122" t="str">
        <f aca="false">RIGHT('con precio'!M1002,10)</f>
        <v>-63.126181</v>
      </c>
      <c r="K1003" s="0" t="s">
        <v>7429</v>
      </c>
      <c r="L1003" s="175" t="n">
        <f aca="false">'con precio'!A1002+'con precio'!K1002</f>
        <v>44291.6208333333</v>
      </c>
      <c r="N1003" s="174"/>
      <c r="O1003" s="167"/>
    </row>
    <row r="1004" customFormat="false" ht="13.8" hidden="false" customHeight="false" outlineLevel="0" collapsed="false">
      <c r="A1004" s="0" t="n">
        <f aca="false">+A1003+1</f>
        <v>1003</v>
      </c>
      <c r="B1004" s="0" t="str">
        <f aca="false">IF(LEN('con precio'!E1003)=8,'con precio'!E1003,IF(LEN('con precio'!E1003)&gt;=17,LEFT('con precio'!E1003,8),""))</f>
        <v/>
      </c>
      <c r="C1004" s="122" t="str">
        <f aca="false">IF(LEN('con precio'!E1003)&gt;=17,RIGHT('con precio'!E1003,8),"")</f>
        <v/>
      </c>
      <c r="D1004" s="0" t="str">
        <f aca="false">IF('con precio'!F1003="","",'con precio'!F1003)</f>
        <v>Condominio Mirador de Aqualand</v>
      </c>
      <c r="E1004" s="0" t="str">
        <f aca="false">IF('con precio'!B1003="","",'con precio'!B1003)</f>
        <v>Condominio Mirador Aqualand</v>
      </c>
      <c r="F1004" s="1" t="s">
        <v>6887</v>
      </c>
      <c r="G1004" s="0" t="n">
        <v>300</v>
      </c>
      <c r="H1004" s="0" t="str">
        <f aca="false">IF('con precio'!D1003="Flete","FLE",IF('con precio'!D1003="Normal","NOR",IF('con precio'!D1003="RRPP","RRP",IF('con precio'!D1003="FB Ads","FBA",IF('con precio'!D1003="Google Ads","GOA",IF('con precio'!D1003="Combo","COM",IF('con precio'!D1003="Market Place","MKP", "OTR")))))))</f>
        <v>NOR</v>
      </c>
      <c r="I1004" s="0" t="str">
        <f aca="false">LEFT('con precio'!M1003,10)</f>
        <v>-17.638301</v>
      </c>
      <c r="J1004" s="122" t="str">
        <f aca="false">RIGHT('con precio'!M1003,10)</f>
        <v>-63.159914</v>
      </c>
      <c r="K1004" s="0" t="s">
        <v>7429</v>
      </c>
      <c r="L1004" s="175" t="n">
        <f aca="false">'con precio'!A1003+'con precio'!K1003</f>
        <v>44291.6770833333</v>
      </c>
      <c r="N1004" s="174"/>
      <c r="O1004" s="167"/>
    </row>
    <row r="1005" customFormat="false" ht="13.8" hidden="false" customHeight="false" outlineLevel="0" collapsed="false">
      <c r="A1005" s="0" t="n">
        <f aca="false">+A1004+1</f>
        <v>1004</v>
      </c>
      <c r="B1005" s="0" t="str">
        <f aca="false">IF(LEN('con precio'!E1004)=8,'con precio'!E1004,IF(LEN('con precio'!E1004)&gt;=17,LEFT('con precio'!E1004,8),""))</f>
        <v>77377523</v>
      </c>
      <c r="C1005" s="122" t="str">
        <f aca="false">IF(LEN('con precio'!E1004)&gt;=17,RIGHT('con precio'!E1004,8),"")</f>
        <v/>
      </c>
      <c r="D1005" s="0" t="str">
        <f aca="false">IF('con precio'!F1004="","",'con precio'!F1004)</f>
        <v>Ariel Camacho</v>
      </c>
      <c r="E1005" s="0" t="str">
        <f aca="false">IF('con precio'!B1004="","",'con precio'!B1004)</f>
        <v>Ariel Camacho / Av. Doctor Lucas Saucedo / Barrio Chacarilla</v>
      </c>
      <c r="F1005" s="1" t="s">
        <v>6888</v>
      </c>
      <c r="G1005" s="0" t="n">
        <v>300</v>
      </c>
      <c r="H1005" s="0" t="str">
        <f aca="false">IF('con precio'!D1004="Flete","FLE",IF('con precio'!D1004="Normal","NOR",IF('con precio'!D1004="RRPP","RRP",IF('con precio'!D1004="FB Ads","FBA",IF('con precio'!D1004="Google Ads","GOA",IF('con precio'!D1004="Combo","COM",IF('con precio'!D1004="Market Place","MKP", "OTR")))))))</f>
        <v>GOA</v>
      </c>
      <c r="I1005" s="0" t="str">
        <f aca="false">LEFT('con precio'!M1004,10)</f>
        <v>-17.775125</v>
      </c>
      <c r="J1005" s="122" t="str">
        <f aca="false">RIGHT('con precio'!M1004,10)</f>
        <v>-63.151890</v>
      </c>
      <c r="K1005" s="0" t="s">
        <v>7429</v>
      </c>
      <c r="L1005" s="175" t="n">
        <f aca="false">'con precio'!A1004+'con precio'!K1004</f>
        <v>44292.5805555556</v>
      </c>
      <c r="N1005" s="174"/>
      <c r="O1005" s="167"/>
    </row>
    <row r="1006" customFormat="false" ht="13.8" hidden="false" customHeight="false" outlineLevel="0" collapsed="false">
      <c r="A1006" s="0" t="n">
        <f aca="false">+A1005+1</f>
        <v>1005</v>
      </c>
      <c r="B1006" s="0" t="str">
        <f aca="false">IF(LEN('con precio'!E1005)=8,'con precio'!E1005,IF(LEN('con precio'!E1005)&gt;=17,LEFT('con precio'!E1005,8),""))</f>
        <v/>
      </c>
      <c r="C1006" s="122" t="str">
        <f aca="false">IF(LEN('con precio'!E1005)&gt;=17,RIGHT('con precio'!E1005,8),"")</f>
        <v/>
      </c>
      <c r="D1006" s="0" t="str">
        <f aca="false">IF('con precio'!F1005="","",'con precio'!F1005)</f>
        <v/>
      </c>
      <c r="E1006" s="0" t="str">
        <f aca="false">IF('con precio'!B1005="","",'con precio'!B1005)</f>
        <v>Condominio La Pradera</v>
      </c>
      <c r="F1006" s="1" t="s">
        <v>6889</v>
      </c>
      <c r="G1006" s="0" t="n">
        <v>300</v>
      </c>
      <c r="H1006" s="0" t="str">
        <f aca="false">IF('con precio'!D1005="Flete","FLE",IF('con precio'!D1005="Normal","NOR",IF('con precio'!D1005="RRPP","RRP",IF('con precio'!D1005="FB Ads","FBA",IF('con precio'!D1005="Google Ads","GOA",IF('con precio'!D1005="Combo","COM",IF('con precio'!D1005="Market Place","MKP", "OTR")))))))</f>
        <v>NOR</v>
      </c>
      <c r="I1006" s="0" t="str">
        <f aca="false">LEFT('con precio'!M1005,10)</f>
        <v>-17.701209</v>
      </c>
      <c r="J1006" s="122" t="str">
        <f aca="false">RIGHT('con precio'!M1005,10)</f>
        <v>-63.178502</v>
      </c>
      <c r="K1006" s="0" t="s">
        <v>7429</v>
      </c>
      <c r="L1006" s="175" t="n">
        <f aca="false">'con precio'!A1005+'con precio'!K1005</f>
        <v>44292.4048611111</v>
      </c>
      <c r="N1006" s="174"/>
      <c r="O1006" s="167"/>
    </row>
    <row r="1007" customFormat="false" ht="13.8" hidden="false" customHeight="false" outlineLevel="0" collapsed="false">
      <c r="A1007" s="0" t="n">
        <f aca="false">+A1006+1</f>
        <v>1006</v>
      </c>
      <c r="B1007" s="0" t="str">
        <f aca="false">IF(LEN('con precio'!E1006)=8,'con precio'!E1006,IF(LEN('con precio'!E1006)&gt;=17,LEFT('con precio'!E1006,8),""))</f>
        <v/>
      </c>
      <c r="C1007" s="122" t="str">
        <f aca="false">IF(LEN('con precio'!E1006)&gt;=17,RIGHT('con precio'!E1006,8),"")</f>
        <v/>
      </c>
      <c r="D1007" s="0" t="str">
        <f aca="false">IF('con precio'!F1006="","",'con precio'!F1006)</f>
        <v/>
      </c>
      <c r="E1007" s="0" t="str">
        <f aca="false">IF('con precio'!B1006="","",'con precio'!B1006)</f>
        <v>Mapaizo Sur / Av. Lo Piyos</v>
      </c>
      <c r="F1007" s="1" t="s">
        <v>6890</v>
      </c>
      <c r="G1007" s="0" t="n">
        <v>350</v>
      </c>
      <c r="H1007" s="0" t="str">
        <f aca="false">IF('con precio'!D1006="Flete","FLE",IF('con precio'!D1006="Normal","NOR",IF('con precio'!D1006="RRPP","RRP",IF('con precio'!D1006="FB Ads","FBA",IF('con precio'!D1006="Google Ads","GOA",IF('con precio'!D1006="Combo","COM",IF('con precio'!D1006="Market Place","MKP", "OTR")))))))</f>
        <v>NOR</v>
      </c>
      <c r="I1007" s="0" t="str">
        <f aca="false">LEFT('con precio'!M1006,10)</f>
        <v>-17.888867</v>
      </c>
      <c r="J1007" s="122" t="str">
        <f aca="false">RIGHT('con precio'!M1006,10)</f>
        <v>-63.219609</v>
      </c>
      <c r="K1007" s="0" t="s">
        <v>7429</v>
      </c>
      <c r="L1007" s="175" t="n">
        <f aca="false">'con precio'!A1006+'con precio'!K1006</f>
        <v>44292.4569444444</v>
      </c>
      <c r="N1007" s="174"/>
      <c r="O1007" s="167"/>
    </row>
    <row r="1008" customFormat="false" ht="13.8" hidden="false" customHeight="false" outlineLevel="0" collapsed="false">
      <c r="A1008" s="0" t="n">
        <f aca="false">+A1007+1</f>
        <v>1007</v>
      </c>
      <c r="B1008" s="0" t="str">
        <f aca="false">IF(LEN('con precio'!E1007)=8,'con precio'!E1007,IF(LEN('con precio'!E1007)&gt;=17,LEFT('con precio'!E1007,8),""))</f>
        <v/>
      </c>
      <c r="C1008" s="122" t="str">
        <f aca="false">IF(LEN('con precio'!E1007)&gt;=17,RIGHT('con precio'!E1007,8),"")</f>
        <v/>
      </c>
      <c r="D1008" s="0" t="str">
        <f aca="false">IF('con precio'!F1007="","",'con precio'!F1007)</f>
        <v/>
      </c>
      <c r="E1008" s="0" t="str">
        <f aca="false">IF('con precio'!B1007="","",'con precio'!B1007)</f>
        <v>Condominio Paraíso Azul / Palma Verde / Pampa de la Isla </v>
      </c>
      <c r="F1008" s="1" t="s">
        <v>6602</v>
      </c>
      <c r="G1008" s="0" t="n">
        <v>300</v>
      </c>
      <c r="H1008" s="0" t="str">
        <f aca="false">IF('con precio'!D1007="Flete","FLE",IF('con precio'!D1007="Normal","NOR",IF('con precio'!D1007="RRPP","RRP",IF('con precio'!D1007="FB Ads","FBA",IF('con precio'!D1007="Google Ads","GOA",IF('con precio'!D1007="Combo","COM",IF('con precio'!D1007="Market Place","MKP", "OTR")))))))</f>
        <v>NOR</v>
      </c>
      <c r="I1008" s="0" t="str">
        <f aca="false">LEFT('con precio'!M1007,10)</f>
        <v>-17.756261</v>
      </c>
      <c r="J1008" s="122" t="str">
        <f aca="false">RIGHT('con precio'!M1007,10)</f>
        <v>-63.083364</v>
      </c>
      <c r="K1008" s="0" t="s">
        <v>7429</v>
      </c>
      <c r="L1008" s="175" t="n">
        <f aca="false">'con precio'!A1007+'con precio'!K1007</f>
        <v>44292.5166666667</v>
      </c>
      <c r="N1008" s="174"/>
      <c r="O1008" s="167"/>
    </row>
    <row r="1009" customFormat="false" ht="13.8" hidden="false" customHeight="false" outlineLevel="0" collapsed="false">
      <c r="A1009" s="0" t="n">
        <f aca="false">+A1008+1</f>
        <v>1008</v>
      </c>
      <c r="B1009" s="0" t="str">
        <f aca="false">IF(LEN('con precio'!E1008)=8,'con precio'!E1008,IF(LEN('con precio'!E1008)&gt;=17,LEFT('con precio'!E1008,8),""))</f>
        <v/>
      </c>
      <c r="C1009" s="122" t="str">
        <f aca="false">IF(LEN('con precio'!E1008)&gt;=17,RIGHT('con precio'!E1008,8),"")</f>
        <v/>
      </c>
      <c r="D1009" s="0" t="str">
        <f aca="false">IF('con precio'!F1008="","",'con precio'!F1008)</f>
        <v/>
      </c>
      <c r="E1009" s="0" t="str">
        <f aca="false">IF('con precio'!B1008="","",'con precio'!B1008)</f>
        <v>Urb. El Buen Samaritano / Av. Cumavi</v>
      </c>
      <c r="F1009" s="1" t="s">
        <v>6695</v>
      </c>
      <c r="G1009" s="0" t="n">
        <v>300</v>
      </c>
      <c r="H1009" s="0" t="str">
        <f aca="false">IF('con precio'!D1008="Flete","FLE",IF('con precio'!D1008="Normal","NOR",IF('con precio'!D1008="RRPP","RRP",IF('con precio'!D1008="FB Ads","FBA",IF('con precio'!D1008="Google Ads","GOA",IF('con precio'!D1008="Combo","COM",IF('con precio'!D1008="Market Place","MKP", "OTR")))))))</f>
        <v>NOR</v>
      </c>
      <c r="I1009" s="0" t="str">
        <f aca="false">LEFT('con precio'!M1008,10)</f>
        <v>-17.792070</v>
      </c>
      <c r="J1009" s="122" t="str">
        <f aca="false">RIGHT('con precio'!M1008,10)</f>
        <v>-63.100420</v>
      </c>
      <c r="K1009" s="0" t="s">
        <v>7429</v>
      </c>
      <c r="L1009" s="175" t="n">
        <f aca="false">'con precio'!A1008+'con precio'!K1008</f>
        <v>44292.6618055556</v>
      </c>
      <c r="N1009" s="174"/>
      <c r="O1009" s="167"/>
    </row>
    <row r="1010" customFormat="false" ht="13.8" hidden="false" customHeight="false" outlineLevel="0" collapsed="false">
      <c r="A1010" s="0" t="n">
        <f aca="false">+A1009+1</f>
        <v>1009</v>
      </c>
      <c r="B1010" s="0" t="str">
        <f aca="false">IF(LEN('con precio'!E1009)=8,'con precio'!E1009,IF(LEN('con precio'!E1009)&gt;=17,LEFT('con precio'!E1009,8),""))</f>
        <v/>
      </c>
      <c r="C1010" s="122" t="str">
        <f aca="false">IF(LEN('con precio'!E1009)&gt;=17,RIGHT('con precio'!E1009,8),"")</f>
        <v/>
      </c>
      <c r="D1010" s="0" t="str">
        <f aca="false">IF('con precio'!F1009="","",'con precio'!F1009)</f>
        <v/>
      </c>
      <c r="E1010" s="0" t="str">
        <f aca="false">IF('con precio'!B1009="","",'con precio'!B1009)</f>
        <v>Guapurú</v>
      </c>
      <c r="F1010" s="1" t="s">
        <v>6891</v>
      </c>
      <c r="G1010" s="0" t="n">
        <v>300</v>
      </c>
      <c r="H1010" s="0" t="str">
        <f aca="false">IF('con precio'!D1009="Flete","FLE",IF('con precio'!D1009="Normal","NOR",IF('con precio'!D1009="RRPP","RRP",IF('con precio'!D1009="FB Ads","FBA",IF('con precio'!D1009="Google Ads","GOA",IF('con precio'!D1009="Combo","COM",IF('con precio'!D1009="Market Place","MKP", "OTR")))))))</f>
        <v>NOR</v>
      </c>
      <c r="I1010" s="0" t="str">
        <f aca="false">LEFT('con precio'!M1009,10)</f>
        <v>-17.846742</v>
      </c>
      <c r="J1010" s="122" t="str">
        <f aca="false">RIGHT('con precio'!M1009,10)</f>
        <v>-63.104935</v>
      </c>
      <c r="K1010" s="0" t="s">
        <v>7429</v>
      </c>
      <c r="L1010" s="175" t="n">
        <f aca="false">'con precio'!A1009+'con precio'!K1009</f>
        <v>44293.4368055556</v>
      </c>
      <c r="N1010" s="174"/>
      <c r="O1010" s="167"/>
    </row>
    <row r="1011" customFormat="false" ht="13.8" hidden="false" customHeight="false" outlineLevel="0" collapsed="false">
      <c r="A1011" s="0" t="n">
        <f aca="false">+A1010+1</f>
        <v>1010</v>
      </c>
      <c r="B1011" s="0" t="str">
        <f aca="false">IF(LEN('con precio'!E1010)=8,'con precio'!E1010,IF(LEN('con precio'!E1010)&gt;=17,LEFT('con precio'!E1010,8),""))</f>
        <v/>
      </c>
      <c r="C1011" s="122" t="str">
        <f aca="false">IF(LEN('con precio'!E1010)&gt;=17,RIGHT('con precio'!E1010,8),"")</f>
        <v/>
      </c>
      <c r="D1011" s="0" t="str">
        <f aca="false">IF('con precio'!F1010="","",'con precio'!F1010)</f>
        <v/>
      </c>
      <c r="E1011" s="0" t="str">
        <f aca="false">IF('con precio'!B1010="","",'con precio'!B1010)</f>
        <v>Banzer y 7mo Anillo</v>
      </c>
      <c r="F1011" s="1" t="s">
        <v>6892</v>
      </c>
      <c r="G1011" s="0" t="n">
        <v>300</v>
      </c>
      <c r="H1011" s="0" t="str">
        <f aca="false">IF('con precio'!D1010="Flete","FLE",IF('con precio'!D1010="Normal","NOR",IF('con precio'!D1010="RRPP","RRP",IF('con precio'!D1010="FB Ads","FBA",IF('con precio'!D1010="Google Ads","GOA",IF('con precio'!D1010="Combo","COM",IF('con precio'!D1010="Market Place","MKP", "OTR")))))))</f>
        <v>NOR</v>
      </c>
      <c r="I1011" s="0" t="str">
        <f aca="false">LEFT('con precio'!M1010,10)</f>
        <v>-17.729850</v>
      </c>
      <c r="J1011" s="122" t="str">
        <f aca="false">RIGHT('con precio'!M1010,10)</f>
        <v>-63.164027</v>
      </c>
      <c r="K1011" s="0" t="s">
        <v>7429</v>
      </c>
      <c r="L1011" s="175" t="n">
        <f aca="false">'con precio'!A1010+'con precio'!K1010</f>
        <v>44294.3638888889</v>
      </c>
      <c r="N1011" s="174"/>
      <c r="O1011" s="167"/>
    </row>
    <row r="1012" customFormat="false" ht="13.8" hidden="false" customHeight="false" outlineLevel="0" collapsed="false">
      <c r="A1012" s="0" t="n">
        <f aca="false">+A1011+1</f>
        <v>1011</v>
      </c>
      <c r="B1012" s="0" t="str">
        <f aca="false">IF(LEN('con precio'!E1011)=8,'con precio'!E1011,IF(LEN('con precio'!E1011)&gt;=17,LEFT('con precio'!E1011,8),""))</f>
        <v/>
      </c>
      <c r="C1012" s="122" t="str">
        <f aca="false">IF(LEN('con precio'!E1011)&gt;=17,RIGHT('con precio'!E1011,8),"")</f>
        <v/>
      </c>
      <c r="D1012" s="0" t="str">
        <f aca="false">IF('con precio'!F1011="","",'con precio'!F1011)</f>
        <v/>
      </c>
      <c r="E1012" s="0" t="str">
        <f aca="false">IF('con precio'!B1011="","",'con precio'!B1011)</f>
        <v>Doble Via La Guardia y Mapaizo</v>
      </c>
      <c r="F1012" s="1" t="s">
        <v>6621</v>
      </c>
      <c r="G1012" s="0" t="n">
        <v>350</v>
      </c>
      <c r="H1012" s="0" t="str">
        <f aca="false">IF('con precio'!D1011="Flete","FLE",IF('con precio'!D1011="Normal","NOR",IF('con precio'!D1011="RRPP","RRP",IF('con precio'!D1011="FB Ads","FBA",IF('con precio'!D1011="Google Ads","GOA",IF('con precio'!D1011="Combo","COM",IF('con precio'!D1011="Market Place","MKP", "OTR")))))))</f>
        <v>NOR</v>
      </c>
      <c r="I1012" s="0" t="str">
        <f aca="false">LEFT('con precio'!M1011,10)</f>
        <v>-17.849009</v>
      </c>
      <c r="J1012" s="122" t="str">
        <f aca="false">RIGHT('con precio'!M1011,10)</f>
        <v>-63.248654</v>
      </c>
      <c r="K1012" s="0" t="s">
        <v>7429</v>
      </c>
      <c r="L1012" s="175" t="n">
        <f aca="false">'con precio'!A1011+'con precio'!K1011</f>
        <v>44294.4361111111</v>
      </c>
      <c r="N1012" s="174"/>
      <c r="O1012" s="167"/>
    </row>
    <row r="1013" customFormat="false" ht="13.8" hidden="false" customHeight="false" outlineLevel="0" collapsed="false">
      <c r="A1013" s="0" t="n">
        <f aca="false">+A1012+1</f>
        <v>1012</v>
      </c>
      <c r="B1013" s="0" t="str">
        <f aca="false">IF(LEN('con precio'!E1012)=8,'con precio'!E1012,IF(LEN('con precio'!E1012)&gt;=17,LEFT('con precio'!E1012,8),""))</f>
        <v/>
      </c>
      <c r="C1013" s="122" t="str">
        <f aca="false">IF(LEN('con precio'!E1012)&gt;=17,RIGHT('con precio'!E1012,8),"")</f>
        <v/>
      </c>
      <c r="D1013" s="0" t="str">
        <f aca="false">IF('con precio'!F1012="","",'con precio'!F1012)</f>
        <v/>
      </c>
      <c r="E1013" s="0" t="str">
        <f aca="false">IF('con precio'!B1012="","",'con precio'!B1012)</f>
        <v>Urbanización Patujú</v>
      </c>
      <c r="F1013" s="1" t="s">
        <v>6893</v>
      </c>
      <c r="G1013" s="0" t="n">
        <v>400</v>
      </c>
      <c r="H1013" s="0" t="str">
        <f aca="false">IF('con precio'!D1012="Flete","FLE",IF('con precio'!D1012="Normal","NOR",IF('con precio'!D1012="RRPP","RRP",IF('con precio'!D1012="FB Ads","FBA",IF('con precio'!D1012="Google Ads","GOA",IF('con precio'!D1012="Combo","COM",IF('con precio'!D1012="Market Place","MKP", "OTR")))))))</f>
        <v>NOR</v>
      </c>
      <c r="I1013" s="0" t="str">
        <f aca="false">LEFT('con precio'!M1012,10)</f>
        <v>-17.772188</v>
      </c>
      <c r="J1013" s="122" t="str">
        <f aca="false">RIGHT('con precio'!M1012,10)</f>
        <v>-63.053609</v>
      </c>
      <c r="K1013" s="0" t="s">
        <v>7429</v>
      </c>
      <c r="L1013" s="175" t="n">
        <f aca="false">'con precio'!A1012+'con precio'!K1012</f>
        <v>44294.6479166667</v>
      </c>
      <c r="N1013" s="174"/>
      <c r="O1013" s="167"/>
    </row>
    <row r="1014" customFormat="false" ht="13.8" hidden="false" customHeight="false" outlineLevel="0" collapsed="false">
      <c r="A1014" s="0" t="n">
        <f aca="false">+A1013+1</f>
        <v>1013</v>
      </c>
      <c r="B1014" s="0" t="str">
        <f aca="false">IF(LEN('con precio'!E1013)=8,'con precio'!E1013,IF(LEN('con precio'!E1013)&gt;=17,LEFT('con precio'!E1013,8),""))</f>
        <v>62006564</v>
      </c>
      <c r="C1014" s="122" t="str">
        <f aca="false">IF(LEN('con precio'!E1013)&gt;=17,RIGHT('con precio'!E1013,8),"")</f>
        <v/>
      </c>
      <c r="D1014" s="0" t="str">
        <f aca="false">IF('con precio'!F1013="","",'con precio'!F1013)</f>
        <v>NN</v>
      </c>
      <c r="E1014" s="0" t="str">
        <f aca="false">IF('con precio'!B1013="","",'con precio'!B1013)</f>
        <v>NN / Urbanización Cotoca detrás del motel palma verde calle maria de pentecostes # 8</v>
      </c>
      <c r="F1014" s="1" t="s">
        <v>6894</v>
      </c>
      <c r="G1014" s="0" t="n">
        <v>340</v>
      </c>
      <c r="H1014" s="0" t="str">
        <f aca="false">IF('con precio'!D1013="Flete","FLE",IF('con precio'!D1013="Normal","NOR",IF('con precio'!D1013="RRPP","RRP",IF('con precio'!D1013="FB Ads","FBA",IF('con precio'!D1013="Google Ads","GOA",IF('con precio'!D1013="Combo","COM",IF('con precio'!D1013="Market Place","MKP", "OTR")))))))</f>
        <v>GOA</v>
      </c>
      <c r="I1014" s="0" t="str">
        <f aca="false">LEFT('con precio'!M1013,10)</f>
        <v>-17.760260</v>
      </c>
      <c r="J1014" s="122" t="str">
        <f aca="false">RIGHT('con precio'!M1013,10)</f>
        <v>-63.095268</v>
      </c>
      <c r="K1014" s="0" t="s">
        <v>7429</v>
      </c>
      <c r="L1014" s="175" t="n">
        <f aca="false">'con precio'!A1013+'con precio'!K1013</f>
        <v>44295.4166666667</v>
      </c>
      <c r="N1014" s="174"/>
      <c r="O1014" s="167"/>
    </row>
    <row r="1015" customFormat="false" ht="13.8" hidden="false" customHeight="false" outlineLevel="0" collapsed="false">
      <c r="A1015" s="0" t="n">
        <f aca="false">+A1014+1</f>
        <v>1014</v>
      </c>
      <c r="B1015" s="0" t="str">
        <f aca="false">IF(LEN('con precio'!E1014)=8,'con precio'!E1014,IF(LEN('con precio'!E1014)&gt;=17,LEFT('con precio'!E1014,8),""))</f>
        <v>73916209</v>
      </c>
      <c r="C1015" s="122" t="str">
        <f aca="false">IF(LEN('con precio'!E1014)&gt;=17,RIGHT('con precio'!E1014,8),"")</f>
        <v/>
      </c>
      <c r="D1015" s="0" t="str">
        <f aca="false">IF('con precio'!F1014="","",'con precio'!F1014)</f>
        <v>NN</v>
      </c>
      <c r="E1015" s="0" t="str">
        <f aca="false">IF('con precio'!B1014="","",'con precio'!B1014)</f>
        <v>NN / Villa Simón Bolivar</v>
      </c>
      <c r="F1015" s="1" t="s">
        <v>6895</v>
      </c>
      <c r="G1015" s="0" t="n">
        <v>450</v>
      </c>
      <c r="H1015" s="0" t="str">
        <f aca="false">IF('con precio'!D1014="Flete","FLE",IF('con precio'!D1014="Normal","NOR",IF('con precio'!D1014="RRPP","RRP",IF('con precio'!D1014="FB Ads","FBA",IF('con precio'!D1014="Google Ads","GOA",IF('con precio'!D1014="Combo","COM",IF('con precio'!D1014="Market Place","MKP", "OTR")))))))</f>
        <v>GOA</v>
      </c>
      <c r="I1015" s="0" t="str">
        <f aca="false">LEFT('con precio'!M1014,10)</f>
        <v>-17.880457</v>
      </c>
      <c r="J1015" s="122" t="str">
        <f aca="false">RIGHT('con precio'!M1014,10)</f>
        <v>-63.282825</v>
      </c>
      <c r="K1015" s="0" t="s">
        <v>7429</v>
      </c>
      <c r="L1015" s="175" t="n">
        <f aca="false">'con precio'!A1014+'con precio'!K1014</f>
        <v>44295.7513888889</v>
      </c>
      <c r="N1015" s="174"/>
      <c r="O1015" s="167"/>
    </row>
    <row r="1016" customFormat="false" ht="13.8" hidden="false" customHeight="false" outlineLevel="0" collapsed="false">
      <c r="A1016" s="0" t="n">
        <f aca="false">+A1015+1</f>
        <v>1015</v>
      </c>
      <c r="B1016" s="0" t="str">
        <f aca="false">IF(LEN('con precio'!E1015)=8,'con precio'!E1015,IF(LEN('con precio'!E1015)&gt;=17,LEFT('con precio'!E1015,8),""))</f>
        <v>72644593</v>
      </c>
      <c r="C1016" s="122" t="str">
        <f aca="false">IF(LEN('con precio'!E1015)&gt;=17,RIGHT('con precio'!E1015,8),"")</f>
        <v>62006564</v>
      </c>
      <c r="D1016" s="0" t="str">
        <f aca="false">IF('con precio'!F1015="","",'con precio'!F1015)</f>
        <v>NN</v>
      </c>
      <c r="E1016" s="0" t="str">
        <f aca="false">IF('con precio'!B1015="","",'con precio'!B1015)</f>
        <v>NN / Avenida Piraí</v>
      </c>
      <c r="F1016" s="1" t="s">
        <v>6896</v>
      </c>
      <c r="G1016" s="0" t="n">
        <v>390</v>
      </c>
      <c r="H1016" s="0" t="str">
        <f aca="false">IF('con precio'!D1015="Flete","FLE",IF('con precio'!D1015="Normal","NOR",IF('con precio'!D1015="RRPP","RRP",IF('con precio'!D1015="FB Ads","FBA",IF('con precio'!D1015="Google Ads","GOA",IF('con precio'!D1015="Combo","COM",IF('con precio'!D1015="Market Place","MKP", "OTR")))))))</f>
        <v>GOA</v>
      </c>
      <c r="I1016" s="0" t="str">
        <f aca="false">LEFT('con precio'!M1015,10)</f>
        <v>-17.796936</v>
      </c>
      <c r="J1016" s="122" t="str">
        <f aca="false">RIGHT('con precio'!M1015,10)</f>
        <v>-63.214291</v>
      </c>
      <c r="K1016" s="0" t="s">
        <v>7429</v>
      </c>
      <c r="L1016" s="175" t="n">
        <f aca="false">'con precio'!A1015+'con precio'!K1015</f>
        <v>44295.8381944444</v>
      </c>
      <c r="N1016" s="174"/>
      <c r="O1016" s="167"/>
    </row>
    <row r="1017" customFormat="false" ht="13.8" hidden="false" customHeight="false" outlineLevel="0" collapsed="false">
      <c r="A1017" s="0" t="n">
        <f aca="false">+A1016+1</f>
        <v>1016</v>
      </c>
      <c r="B1017" s="0" t="str">
        <f aca="false">IF(LEN('con precio'!E1016)=8,'con precio'!E1016,IF(LEN('con precio'!E1016)&gt;=17,LEFT('con precio'!E1016,8),""))</f>
        <v/>
      </c>
      <c r="C1017" s="122" t="str">
        <f aca="false">IF(LEN('con precio'!E1016)&gt;=17,RIGHT('con precio'!E1016,8),"")</f>
        <v/>
      </c>
      <c r="D1017" s="0" t="str">
        <f aca="false">IF('con precio'!F1016="","",'con precio'!F1016)</f>
        <v/>
      </c>
      <c r="E1017" s="0" t="str">
        <f aca="false">IF('con precio'!B1016="","",'con precio'!B1016)</f>
        <v>Plan 3000. Se detiene a una cuadra de la Unidad Educativa San Jorge</v>
      </c>
      <c r="F1017" s="1" t="s">
        <v>6176</v>
      </c>
      <c r="G1017" s="0" t="n">
        <v>300</v>
      </c>
      <c r="H1017" s="0" t="str">
        <f aca="false">IF('con precio'!D1016="Flete","FLE",IF('con precio'!D1016="Normal","NOR",IF('con precio'!D1016="RRPP","RRP",IF('con precio'!D1016="FB Ads","FBA",IF('con precio'!D1016="Google Ads","GOA",IF('con precio'!D1016="Combo","COM",IF('con precio'!D1016="Market Place","MKP", "OTR")))))))</f>
        <v>NOR</v>
      </c>
      <c r="I1017" s="0" t="str">
        <f aca="false">LEFT('con precio'!M1016,10)</f>
        <v>-17.833743</v>
      </c>
      <c r="J1017" s="122" t="str">
        <f aca="false">RIGHT('con precio'!M1016,10)</f>
        <v>-63.105604</v>
      </c>
      <c r="K1017" s="0" t="s">
        <v>7429</v>
      </c>
      <c r="L1017" s="175" t="n">
        <f aca="false">'con precio'!A1016+'con precio'!K1016</f>
        <v>44295.3555555556</v>
      </c>
      <c r="N1017" s="174"/>
      <c r="O1017" s="167"/>
    </row>
    <row r="1018" customFormat="false" ht="13.8" hidden="false" customHeight="false" outlineLevel="0" collapsed="false">
      <c r="A1018" s="0" t="n">
        <f aca="false">+A1017+1</f>
        <v>1017</v>
      </c>
      <c r="B1018" s="0" t="str">
        <f aca="false">IF(LEN('con precio'!E1017)=8,'con precio'!E1017,IF(LEN('con precio'!E1017)&gt;=17,LEFT('con precio'!E1017,8),""))</f>
        <v/>
      </c>
      <c r="C1018" s="122" t="str">
        <f aca="false">IF(LEN('con precio'!E1017)&gt;=17,RIGHT('con precio'!E1017,8),"")</f>
        <v/>
      </c>
      <c r="D1018" s="0" t="str">
        <f aca="false">IF('con precio'!F1017="","",'con precio'!F1017)</f>
        <v/>
      </c>
      <c r="E1018" s="0" t="str">
        <f aca="false">IF('con precio'!B1017="","",'con precio'!B1017)</f>
        <v>Urbanización Cotoca. Pampa de la Isla</v>
      </c>
      <c r="F1018" s="1" t="s">
        <v>6325</v>
      </c>
      <c r="G1018" s="0" t="n">
        <v>300</v>
      </c>
      <c r="H1018" s="0" t="str">
        <f aca="false">IF('con precio'!D1017="Flete","FLE",IF('con precio'!D1017="Normal","NOR",IF('con precio'!D1017="RRPP","RRP",IF('con precio'!D1017="FB Ads","FBA",IF('con precio'!D1017="Google Ads","GOA",IF('con precio'!D1017="Combo","COM",IF('con precio'!D1017="Market Place","MKP", "OTR")))))))</f>
        <v>NOR</v>
      </c>
      <c r="I1018" s="0" t="str">
        <f aca="false">LEFT('con precio'!M1017,10)</f>
        <v>-17.758411</v>
      </c>
      <c r="J1018" s="122" t="str">
        <f aca="false">RIGHT('con precio'!M1017,10)</f>
        <v>-63.095403</v>
      </c>
      <c r="K1018" s="0" t="s">
        <v>7429</v>
      </c>
      <c r="L1018" s="175" t="n">
        <f aca="false">'con precio'!A1017+'con precio'!K1017</f>
        <v>44295.3895833333</v>
      </c>
      <c r="N1018" s="174"/>
      <c r="O1018" s="167"/>
    </row>
    <row r="1019" customFormat="false" ht="13.8" hidden="false" customHeight="false" outlineLevel="0" collapsed="false">
      <c r="A1019" s="0" t="n">
        <f aca="false">+A1018+1</f>
        <v>1018</v>
      </c>
      <c r="B1019" s="0" t="str">
        <f aca="false">IF(LEN('con precio'!E1018)=8,'con precio'!E1018,IF(LEN('con precio'!E1018)&gt;=17,LEFT('con precio'!E1018,8),""))</f>
        <v/>
      </c>
      <c r="C1019" s="122" t="str">
        <f aca="false">IF(LEN('con precio'!E1018)&gt;=17,RIGHT('con precio'!E1018,8),"")</f>
        <v/>
      </c>
      <c r="D1019" s="0" t="str">
        <f aca="false">IF('con precio'!F1018="","",'con precio'!F1018)</f>
        <v/>
      </c>
      <c r="E1019" s="0" t="str">
        <f aca="false">IF('con precio'!B1018="","",'con precio'!B1018)</f>
        <v>Urbanización Cotoca. Pampa de la Isla</v>
      </c>
      <c r="F1019" s="1" t="s">
        <v>6325</v>
      </c>
      <c r="G1019" s="0" t="n">
        <v>300</v>
      </c>
      <c r="H1019" s="0" t="str">
        <f aca="false">IF('con precio'!D1018="Flete","FLE",IF('con precio'!D1018="Normal","NOR",IF('con precio'!D1018="RRPP","RRP",IF('con precio'!D1018="FB Ads","FBA",IF('con precio'!D1018="Google Ads","GOA",IF('con precio'!D1018="Combo","COM",IF('con precio'!D1018="Market Place","MKP", "OTR")))))))</f>
        <v>NOR</v>
      </c>
      <c r="I1019" s="0" t="str">
        <f aca="false">LEFT('con precio'!M1018,10)</f>
        <v>-17.758411</v>
      </c>
      <c r="J1019" s="122" t="str">
        <f aca="false">RIGHT('con precio'!M1018,10)</f>
        <v>-63.095403</v>
      </c>
      <c r="K1019" s="0" t="s">
        <v>7429</v>
      </c>
      <c r="L1019" s="175" t="n">
        <f aca="false">'con precio'!A1018+'con precio'!K1018</f>
        <v>44295.4722222222</v>
      </c>
      <c r="N1019" s="174"/>
      <c r="O1019" s="167"/>
    </row>
    <row r="1020" customFormat="false" ht="13.8" hidden="false" customHeight="false" outlineLevel="0" collapsed="false">
      <c r="A1020" s="0" t="n">
        <f aca="false">+A1019+1</f>
        <v>1019</v>
      </c>
      <c r="B1020" s="0" t="str">
        <f aca="false">IF(LEN('con precio'!E1019)=8,'con precio'!E1019,IF(LEN('con precio'!E1019)&gt;=17,LEFT('con precio'!E1019,8),""))</f>
        <v>75049515</v>
      </c>
      <c r="C1020" s="122" t="str">
        <f aca="false">IF(LEN('con precio'!E1019)&gt;=17,RIGHT('con precio'!E1019,8),"")</f>
        <v/>
      </c>
      <c r="D1020" s="0" t="str">
        <f aca="false">IF('con precio'!F1019="","",'con precio'!F1019)</f>
        <v>Roberto Coronado. Residencial Abasto Sur</v>
      </c>
      <c r="E1020" s="0" t="str">
        <f aca="false">IF('con precio'!B1019="","",'con precio'!B1019)</f>
        <v>Residencial Abasto Sur. Roberto Coronado</v>
      </c>
      <c r="F1020" s="1" t="n">
        <v>202003001</v>
      </c>
      <c r="G1020" s="0" t="n">
        <v>450</v>
      </c>
      <c r="H1020" s="0" t="str">
        <f aca="false">IF('con precio'!D1019="Flete","FLE",IF('con precio'!D1019="Normal","NOR",IF('con precio'!D1019="RRPP","RRP",IF('con precio'!D1019="FB Ads","FBA",IF('con precio'!D1019="Google Ads","GOA",IF('con precio'!D1019="Combo","COM",IF('con precio'!D1019="Market Place","MKP", "OTR")))))))</f>
        <v>OTR</v>
      </c>
      <c r="I1020" s="0" t="str">
        <f aca="false">LEFT('con precio'!M1019,10)</f>
        <v>-17.850340</v>
      </c>
      <c r="J1020" s="122" t="str">
        <f aca="false">RIGHT('con precio'!M1019,10)</f>
        <v>-63.227726</v>
      </c>
      <c r="K1020" s="0" t="s">
        <v>7429</v>
      </c>
      <c r="L1020" s="175" t="n">
        <f aca="false">'con precio'!A1019+'con precio'!K1019</f>
        <v>44295.6173611111</v>
      </c>
      <c r="N1020" s="174"/>
      <c r="O1020" s="167"/>
    </row>
    <row r="1021" customFormat="false" ht="13.8" hidden="false" customHeight="false" outlineLevel="0" collapsed="false">
      <c r="A1021" s="0" t="n">
        <f aca="false">+A1020+1</f>
        <v>1020</v>
      </c>
      <c r="B1021" s="0" t="str">
        <f aca="false">IF(LEN('con precio'!E1020)=8,'con precio'!E1020,IF(LEN('con precio'!E1020)&gt;=17,LEFT('con precio'!E1020,8),""))</f>
        <v>79839905</v>
      </c>
      <c r="C1021" s="122" t="str">
        <f aca="false">IF(LEN('con precio'!E1020)&gt;=17,RIGHT('con precio'!E1020,8),"")</f>
        <v/>
      </c>
      <c r="D1021" s="0" t="str">
        <f aca="false">IF('con precio'!F1020="","",'con precio'!F1020)</f>
        <v>Alison Vargas</v>
      </c>
      <c r="E1021" s="0" t="str">
        <f aca="false">IF('con precio'!B1020="","",'con precio'!B1020)</f>
        <v>Urbanización San Jorge.</v>
      </c>
      <c r="F1021" s="1" t="s">
        <v>6116</v>
      </c>
      <c r="G1021" s="0" t="n">
        <v>300</v>
      </c>
      <c r="H1021" s="0" t="str">
        <f aca="false">IF('con precio'!D1020="Flete","FLE",IF('con precio'!D1020="Normal","NOR",IF('con precio'!D1020="RRPP","RRP",IF('con precio'!D1020="FB Ads","FBA",IF('con precio'!D1020="Google Ads","GOA",IF('con precio'!D1020="Combo","COM",IF('con precio'!D1020="Market Place","MKP", "OTR")))))))</f>
        <v>FBA</v>
      </c>
      <c r="I1021" s="0" t="str">
        <f aca="false">LEFT('con precio'!M1020,10)</f>
        <v>-17.712969</v>
      </c>
      <c r="J1021" s="122" t="str">
        <f aca="false">RIGHT('con precio'!M1020,10)</f>
        <v>-63.135403</v>
      </c>
      <c r="K1021" s="0" t="s">
        <v>7429</v>
      </c>
      <c r="L1021" s="175" t="n">
        <f aca="false">'con precio'!A1020+'con precio'!K1020</f>
        <v>44296.6701388889</v>
      </c>
      <c r="N1021" s="174"/>
      <c r="O1021" s="167"/>
    </row>
    <row r="1022" customFormat="false" ht="13.8" hidden="false" customHeight="false" outlineLevel="0" collapsed="false">
      <c r="A1022" s="0" t="n">
        <f aca="false">+A1021+1</f>
        <v>1021</v>
      </c>
      <c r="B1022" s="0" t="str">
        <f aca="false">IF(LEN('con precio'!E1021)=8,'con precio'!E1021,IF(LEN('con precio'!E1021)&gt;=17,LEFT('con precio'!E1021,8),""))</f>
        <v/>
      </c>
      <c r="C1022" s="122" t="str">
        <f aca="false">IF(LEN('con precio'!E1021)&gt;=17,RIGHT('con precio'!E1021,8),"")</f>
        <v/>
      </c>
      <c r="D1022" s="0" t="str">
        <f aca="false">IF('con precio'!F1021="","",'con precio'!F1021)</f>
        <v>Condominio Mirador de Aqualand</v>
      </c>
      <c r="E1022" s="0" t="str">
        <f aca="false">IF('con precio'!B1021="","",'con precio'!B1021)</f>
        <v>Condominio Mirador Aqualand</v>
      </c>
      <c r="F1022" s="1" t="s">
        <v>6897</v>
      </c>
      <c r="G1022" s="0" t="n">
        <v>300</v>
      </c>
      <c r="H1022" s="0" t="str">
        <f aca="false">IF('con precio'!D1021="Flete","FLE",IF('con precio'!D1021="Normal","NOR",IF('con precio'!D1021="RRPP","RRP",IF('con precio'!D1021="FB Ads","FBA",IF('con precio'!D1021="Google Ads","GOA",IF('con precio'!D1021="Combo","COM",IF('con precio'!D1021="Market Place","MKP", "OTR")))))))</f>
        <v>NOR</v>
      </c>
      <c r="I1022" s="0" t="str">
        <f aca="false">LEFT('con precio'!M1021,10)</f>
        <v>-17.638535</v>
      </c>
      <c r="J1022" s="122" t="str">
        <f aca="false">RIGHT('con precio'!M1021,10)</f>
        <v>-63.160700</v>
      </c>
      <c r="K1022" s="0" t="s">
        <v>7429</v>
      </c>
      <c r="L1022" s="175" t="n">
        <f aca="false">'con precio'!A1021+'con precio'!K1021</f>
        <v>44296.5847222222</v>
      </c>
      <c r="N1022" s="174"/>
      <c r="O1022" s="167"/>
    </row>
    <row r="1023" customFormat="false" ht="13.8" hidden="false" customHeight="false" outlineLevel="0" collapsed="false">
      <c r="A1023" s="0" t="n">
        <f aca="false">+A1022+1</f>
        <v>1022</v>
      </c>
      <c r="B1023" s="0" t="str">
        <f aca="false">IF(LEN('con precio'!E1022)=8,'con precio'!E1022,IF(LEN('con precio'!E1022)&gt;=17,LEFT('con precio'!E1022,8),""))</f>
        <v/>
      </c>
      <c r="C1023" s="122" t="str">
        <f aca="false">IF(LEN('con precio'!E1022)&gt;=17,RIGHT('con precio'!E1022,8),"")</f>
        <v/>
      </c>
      <c r="D1023" s="0" t="str">
        <f aca="false">IF('con precio'!F1022="","",'con precio'!F1022)</f>
        <v>Condominio Mirador de Aqualand</v>
      </c>
      <c r="E1023" s="0" t="str">
        <f aca="false">IF('con precio'!B1022="","",'con precio'!B1022)</f>
        <v>Condominio Mirador Aqualand</v>
      </c>
      <c r="F1023" s="1" t="s">
        <v>6898</v>
      </c>
      <c r="G1023" s="0" t="n">
        <v>250</v>
      </c>
      <c r="H1023" s="0" t="str">
        <f aca="false">IF('con precio'!D1022="Flete","FLE",IF('con precio'!D1022="Normal","NOR",IF('con precio'!D1022="RRPP","RRP",IF('con precio'!D1022="FB Ads","FBA",IF('con precio'!D1022="Google Ads","GOA",IF('con precio'!D1022="Combo","COM",IF('con precio'!D1022="Market Place","MKP", "OTR")))))))</f>
        <v>NOR</v>
      </c>
      <c r="I1023" s="0" t="str">
        <f aca="false">LEFT('con precio'!M1022,10)</f>
        <v>-17.638535</v>
      </c>
      <c r="J1023" s="122" t="str">
        <f aca="false">RIGHT('con precio'!M1022,10)</f>
        <v>-63.160700</v>
      </c>
      <c r="K1023" s="0" t="s">
        <v>7429</v>
      </c>
      <c r="L1023" s="175" t="n">
        <f aca="false">'con precio'!A1022+'con precio'!K1022</f>
        <v>44296.5951388889</v>
      </c>
      <c r="N1023" s="174"/>
      <c r="O1023" s="167"/>
    </row>
    <row r="1024" customFormat="false" ht="13.8" hidden="false" customHeight="false" outlineLevel="0" collapsed="false">
      <c r="A1024" s="0" t="n">
        <f aca="false">+A1023+1</f>
        <v>1023</v>
      </c>
      <c r="B1024" s="0" t="str">
        <f aca="false">IF(LEN('con precio'!E1023)=8,'con precio'!E1023,IF(LEN('con precio'!E1023)&gt;=17,LEFT('con precio'!E1023,8),""))</f>
        <v/>
      </c>
      <c r="C1024" s="122" t="str">
        <f aca="false">IF(LEN('con precio'!E1023)&gt;=17,RIGHT('con precio'!E1023,8),"")</f>
        <v/>
      </c>
      <c r="D1024" s="0" t="str">
        <f aca="false">IF('con precio'!F1023="","",'con precio'!F1023)</f>
        <v/>
      </c>
      <c r="E1024" s="0" t="str">
        <f aca="false">IF('con precio'!B1023="","",'con precio'!B1023)</f>
        <v>Condominio Amazonas / Condominio Amazonas K13 Doble Vía La Guardia</v>
      </c>
      <c r="F1024" s="1" t="s">
        <v>6899</v>
      </c>
      <c r="G1024" s="0" t="n">
        <v>350</v>
      </c>
      <c r="H1024" s="0" t="str">
        <f aca="false">IF('con precio'!D1023="Flete","FLE",IF('con precio'!D1023="Normal","NOR",IF('con precio'!D1023="RRPP","RRP",IF('con precio'!D1023="FB Ads","FBA",IF('con precio'!D1023="Google Ads","GOA",IF('con precio'!D1023="Combo","COM",IF('con precio'!D1023="Market Place","MKP", "OTR")))))))</f>
        <v>NOR</v>
      </c>
      <c r="I1024" s="0" t="str">
        <f aca="false">LEFT('con precio'!M1023,10)</f>
        <v>-17.870055</v>
      </c>
      <c r="J1024" s="122" t="str">
        <f aca="false">RIGHT('con precio'!M1023,10)</f>
        <v>-63.276243</v>
      </c>
      <c r="K1024" s="0" t="s">
        <v>7429</v>
      </c>
      <c r="L1024" s="175" t="n">
        <f aca="false">'con precio'!A1023+'con precio'!K1023</f>
        <v>44297.5576388889</v>
      </c>
      <c r="N1024" s="174"/>
      <c r="O1024" s="167"/>
    </row>
    <row r="1025" customFormat="false" ht="13.8" hidden="false" customHeight="false" outlineLevel="0" collapsed="false">
      <c r="A1025" s="0" t="n">
        <f aca="false">+A1024+1</f>
        <v>1024</v>
      </c>
      <c r="B1025" s="0" t="str">
        <f aca="false">IF(LEN('con precio'!E1024)=8,'con precio'!E1024,IF(LEN('con precio'!E1024)&gt;=17,LEFT('con precio'!E1024,8),""))</f>
        <v>77355595</v>
      </c>
      <c r="C1025" s="122" t="str">
        <f aca="false">IF(LEN('con precio'!E1024)&gt;=17,RIGHT('con precio'!E1024,8),"")</f>
        <v/>
      </c>
      <c r="D1025" s="0" t="str">
        <f aca="false">IF('con precio'!F1024="","",'con precio'!F1024)</f>
        <v>Jackeline</v>
      </c>
      <c r="E1025" s="0" t="str">
        <f aca="false">IF('con precio'!B1024="","",'con precio'!B1024)</f>
        <v>Jackeline / Bajío del Oriente</v>
      </c>
      <c r="F1025" s="1" t="s">
        <v>6900</v>
      </c>
      <c r="G1025" s="0" t="n">
        <v>400</v>
      </c>
      <c r="H1025" s="0" t="str">
        <f aca="false">IF('con precio'!D1024="Flete","FLE",IF('con precio'!D1024="Normal","NOR",IF('con precio'!D1024="RRPP","RRP",IF('con precio'!D1024="FB Ads","FBA",IF('con precio'!D1024="Google Ads","GOA",IF('con precio'!D1024="Combo","COM",IF('con precio'!D1024="Market Place","MKP", "OTR")))))))</f>
        <v>GOA</v>
      </c>
      <c r="I1025" s="0" t="str">
        <f aca="false">LEFT('con precio'!M1024,10)</f>
        <v>-17.826073</v>
      </c>
      <c r="J1025" s="122" t="str">
        <f aca="false">RIGHT('con precio'!M1024,10)</f>
        <v>-63.242210</v>
      </c>
      <c r="K1025" s="0" t="s">
        <v>7429</v>
      </c>
      <c r="L1025" s="175" t="n">
        <f aca="false">'con precio'!A1024+'con precio'!K1024</f>
        <v>44298.4576388889</v>
      </c>
      <c r="N1025" s="174"/>
      <c r="O1025" s="167"/>
    </row>
    <row r="1026" customFormat="false" ht="13.8" hidden="false" customHeight="false" outlineLevel="0" collapsed="false">
      <c r="A1026" s="0" t="n">
        <f aca="false">+A1025+1</f>
        <v>1025</v>
      </c>
      <c r="B1026" s="0" t="str">
        <f aca="false">IF(LEN('con precio'!E1025)=8,'con precio'!E1025,IF(LEN('con precio'!E1025)&gt;=17,LEFT('con precio'!E1025,8),""))</f>
        <v>60805995</v>
      </c>
      <c r="C1026" s="122" t="str">
        <f aca="false">IF(LEN('con precio'!E1025)&gt;=17,RIGHT('con precio'!E1025,8),"")</f>
        <v/>
      </c>
      <c r="D1026" s="0" t="str">
        <f aca="false">IF('con precio'!F1025="","",'con precio'!F1025)</f>
        <v>Angy Pérez</v>
      </c>
      <c r="E1026" s="0" t="str">
        <f aca="false">IF('con precio'!B1025="","",'con precio'!B1025)</f>
        <v>Angy Pérez / Barrio España La Pampa</v>
      </c>
      <c r="F1026" s="1" t="s">
        <v>6783</v>
      </c>
      <c r="G1026" s="0" t="n">
        <v>300</v>
      </c>
      <c r="H1026" s="0" t="str">
        <f aca="false">IF('con precio'!D1025="Flete","FLE",IF('con precio'!D1025="Normal","NOR",IF('con precio'!D1025="RRPP","RRP",IF('con precio'!D1025="FB Ads","FBA",IF('con precio'!D1025="Google Ads","GOA",IF('con precio'!D1025="Combo","COM",IF('con precio'!D1025="Market Place","MKP", "OTR")))))))</f>
        <v>GOA</v>
      </c>
      <c r="I1026" s="0" t="str">
        <f aca="false">LEFT('con precio'!M1025,10)</f>
        <v>-17.776304</v>
      </c>
      <c r="J1026" s="122" t="str">
        <f aca="false">RIGHT('con precio'!M1025,10)</f>
        <v>-63.115308</v>
      </c>
      <c r="K1026" s="0" t="s">
        <v>7429</v>
      </c>
      <c r="L1026" s="175" t="n">
        <f aca="false">'con precio'!A1025+'con precio'!K1025</f>
        <v>44298.5631944444</v>
      </c>
      <c r="N1026" s="174"/>
      <c r="O1026" s="167"/>
    </row>
    <row r="1027" customFormat="false" ht="13.8" hidden="false" customHeight="false" outlineLevel="0" collapsed="false">
      <c r="A1027" s="0" t="n">
        <f aca="false">+A1026+1</f>
        <v>1026</v>
      </c>
      <c r="B1027" s="0" t="str">
        <f aca="false">IF(LEN('con precio'!E1026)=8,'con precio'!E1026,IF(LEN('con precio'!E1026)&gt;=17,LEFT('con precio'!E1026,8),""))</f>
        <v>76617907</v>
      </c>
      <c r="C1027" s="122" t="str">
        <f aca="false">IF(LEN('con precio'!E1026)&gt;=17,RIGHT('con precio'!E1026,8),"")</f>
        <v/>
      </c>
      <c r="D1027" s="0" t="str">
        <f aca="false">IF('con precio'!F1026="","",'con precio'!F1026)</f>
        <v>Ana Miranda</v>
      </c>
      <c r="E1027" s="0" t="str">
        <f aca="false">IF('con precio'!B1026="","",'con precio'!B1026)</f>
        <v>Ana Miranda / Clara Cuta</v>
      </c>
      <c r="F1027" s="1" t="s">
        <v>6515</v>
      </c>
      <c r="G1027" s="0" t="n">
        <v>300</v>
      </c>
      <c r="H1027" s="0" t="str">
        <f aca="false">IF('con precio'!D1026="Flete","FLE",IF('con precio'!D1026="Normal","NOR",IF('con precio'!D1026="RRPP","RRP",IF('con precio'!D1026="FB Ads","FBA",IF('con precio'!D1026="Google Ads","GOA",IF('con precio'!D1026="Combo","COM",IF('con precio'!D1026="Market Place","MKP", "OTR")))))))</f>
        <v>GOA</v>
      </c>
      <c r="I1027" s="0" t="str">
        <f aca="false">LEFT('con precio'!M1026,10)</f>
        <v>-17.731602</v>
      </c>
      <c r="J1027" s="122" t="str">
        <f aca="false">RIGHT('con precio'!M1026,10)</f>
        <v>-63.157425</v>
      </c>
      <c r="K1027" s="0" t="s">
        <v>7429</v>
      </c>
      <c r="L1027" s="175" t="n">
        <f aca="false">'con precio'!A1026+'con precio'!K1026</f>
        <v>44298.6340277778</v>
      </c>
      <c r="N1027" s="174"/>
      <c r="O1027" s="167"/>
    </row>
    <row r="1028" customFormat="false" ht="13.8" hidden="false" customHeight="false" outlineLevel="0" collapsed="false">
      <c r="A1028" s="0" t="n">
        <f aca="false">+A1027+1</f>
        <v>1027</v>
      </c>
      <c r="B1028" s="0" t="str">
        <f aca="false">IF(LEN('con precio'!E1027)=8,'con precio'!E1027,IF(LEN('con precio'!E1027)&gt;=17,LEFT('con precio'!E1027,8),""))</f>
        <v>76671131</v>
      </c>
      <c r="C1028" s="122" t="str">
        <f aca="false">IF(LEN('con precio'!E1027)&gt;=17,RIGHT('con precio'!E1027,8),"")</f>
        <v/>
      </c>
      <c r="D1028" s="0" t="str">
        <f aca="false">IF('con precio'!F1027="","",'con precio'!F1027)</f>
        <v>NN</v>
      </c>
      <c r="E1028" s="0" t="str">
        <f aca="false">IF('con precio'!B1027="","",'con precio'!B1027)</f>
        <v>NN / Cupesí Terrado</v>
      </c>
      <c r="F1028" s="1" t="s">
        <v>6901</v>
      </c>
      <c r="G1028" s="0" t="n">
        <v>340</v>
      </c>
      <c r="H1028" s="0" t="str">
        <f aca="false">IF('con precio'!D1027="Flete","FLE",IF('con precio'!D1027="Normal","NOR",IF('con precio'!D1027="RRPP","RRP",IF('con precio'!D1027="FB Ads","FBA",IF('con precio'!D1027="Google Ads","GOA",IF('con precio'!D1027="Combo","COM",IF('con precio'!D1027="Market Place","MKP", "OTR")))))))</f>
        <v>GOA</v>
      </c>
      <c r="I1028" s="0" t="str">
        <f aca="false">LEFT('con precio'!M1027,10)</f>
        <v>-17.809265</v>
      </c>
      <c r="J1028" s="122" t="str">
        <f aca="false">RIGHT('con precio'!M1027,10)</f>
        <v>-63.096157</v>
      </c>
      <c r="K1028" s="0" t="s">
        <v>7429</v>
      </c>
      <c r="L1028" s="175" t="n">
        <f aca="false">'con precio'!A1027+'con precio'!K1027</f>
        <v>44298.6930555556</v>
      </c>
      <c r="N1028" s="174"/>
      <c r="O1028" s="167"/>
    </row>
    <row r="1029" customFormat="false" ht="13.8" hidden="false" customHeight="false" outlineLevel="0" collapsed="false">
      <c r="A1029" s="0" t="n">
        <f aca="false">+A1028+1</f>
        <v>1028</v>
      </c>
      <c r="B1029" s="0" t="str">
        <f aca="false">IF(LEN('con precio'!E1028)=8,'con precio'!E1028,IF(LEN('con precio'!E1028)&gt;=17,LEFT('con precio'!E1028,8),""))</f>
        <v>78459067</v>
      </c>
      <c r="C1029" s="122" t="str">
        <f aca="false">IF(LEN('con precio'!E1028)&gt;=17,RIGHT('con precio'!E1028,8),"")</f>
        <v/>
      </c>
      <c r="D1029" s="0" t="str">
        <f aca="false">IF('con precio'!F1028="","",'con precio'!F1028)</f>
        <v>NN</v>
      </c>
      <c r="E1029" s="0" t="str">
        <f aca="false">IF('con precio'!B1028="","",'con precio'!B1028)</f>
        <v>NN / Avenida Libertadores / El Terrado</v>
      </c>
      <c r="F1029" s="1" t="s">
        <v>6902</v>
      </c>
      <c r="G1029" s="0" t="n">
        <v>350</v>
      </c>
      <c r="H1029" s="0" t="str">
        <f aca="false">IF('con precio'!D1028="Flete","FLE",IF('con precio'!D1028="Normal","NOR",IF('con precio'!D1028="RRPP","RRP",IF('con precio'!D1028="FB Ads","FBA",IF('con precio'!D1028="Google Ads","GOA",IF('con precio'!D1028="Combo","COM",IF('con precio'!D1028="Market Place","MKP", "OTR")))))))</f>
        <v>GOA</v>
      </c>
      <c r="I1029" s="0" t="str">
        <f aca="false">LEFT('con precio'!M1028,10)</f>
        <v>-17.798849</v>
      </c>
      <c r="J1029" s="122" t="str">
        <f aca="false">RIGHT('con precio'!M1028,10)</f>
        <v>-63.101051</v>
      </c>
      <c r="K1029" s="0" t="s">
        <v>7429</v>
      </c>
      <c r="L1029" s="175" t="n">
        <f aca="false">'con precio'!A1028+'con precio'!K1028</f>
        <v>44298.71875</v>
      </c>
      <c r="N1029" s="174"/>
      <c r="O1029" s="167"/>
    </row>
    <row r="1030" customFormat="false" ht="13.8" hidden="false" customHeight="false" outlineLevel="0" collapsed="false">
      <c r="A1030" s="0" t="n">
        <f aca="false">+A1029+1</f>
        <v>1029</v>
      </c>
      <c r="B1030" s="0" t="str">
        <f aca="false">IF(LEN('con precio'!E1029)=8,'con precio'!E1029,IF(LEN('con precio'!E1029)&gt;=17,LEFT('con precio'!E1029,8),""))</f>
        <v>70076496</v>
      </c>
      <c r="C1030" s="122" t="str">
        <f aca="false">IF(LEN('con precio'!E1029)&gt;=17,RIGHT('con precio'!E1029,8),"")</f>
        <v/>
      </c>
      <c r="D1030" s="0" t="str">
        <f aca="false">IF('con precio'!F1029="","",'con precio'!F1029)</f>
        <v>NN</v>
      </c>
      <c r="E1030" s="0" t="str">
        <f aca="false">IF('con precio'!B1029="","",'con precio'!B1029)</f>
        <v>NN / Parque Industrial</v>
      </c>
      <c r="F1030" s="1" t="s">
        <v>6903</v>
      </c>
      <c r="G1030" s="0" t="n">
        <v>300</v>
      </c>
      <c r="H1030" s="0" t="str">
        <f aca="false">IF('con precio'!D1029="Flete","FLE",IF('con precio'!D1029="Normal","NOR",IF('con precio'!D1029="RRPP","RRP",IF('con precio'!D1029="FB Ads","FBA",IF('con precio'!D1029="Google Ads","GOA",IF('con precio'!D1029="Combo","COM",IF('con precio'!D1029="Market Place","MKP", "OTR")))))))</f>
        <v>GOA</v>
      </c>
      <c r="I1030" s="0" t="str">
        <f aca="false">LEFT('con precio'!M1029,10)</f>
        <v>-17.743940</v>
      </c>
      <c r="J1030" s="122" t="str">
        <f aca="false">RIGHT('con precio'!M1029,10)</f>
        <v>-63.132404</v>
      </c>
      <c r="K1030" s="0" t="s">
        <v>7429</v>
      </c>
      <c r="L1030" s="175" t="n">
        <f aca="false">'con precio'!A1029+'con precio'!K1029</f>
        <v>44298.7729166667</v>
      </c>
      <c r="N1030" s="174"/>
      <c r="O1030" s="167"/>
    </row>
    <row r="1031" customFormat="false" ht="13.8" hidden="false" customHeight="false" outlineLevel="0" collapsed="false">
      <c r="A1031" s="0" t="n">
        <f aca="false">+A1030+1</f>
        <v>1030</v>
      </c>
      <c r="B1031" s="0" t="str">
        <f aca="false">IF(LEN('con precio'!E1030)=8,'con precio'!E1030,IF(LEN('con precio'!E1030)&gt;=17,LEFT('con precio'!E1030,8),""))</f>
        <v>69127777</v>
      </c>
      <c r="C1031" s="122" t="str">
        <f aca="false">IF(LEN('con precio'!E1030)&gt;=17,RIGHT('con precio'!E1030,8),"")</f>
        <v/>
      </c>
      <c r="D1031" s="0" t="str">
        <f aca="false">IF('con precio'!F1030="","",'con precio'!F1030)</f>
        <v>NN</v>
      </c>
      <c r="E1031" s="0" t="str">
        <f aca="false">IF('con precio'!B1030="","",'con precio'!B1030)</f>
        <v>Av Irala e Independencia</v>
      </c>
      <c r="F1031" s="1" t="s">
        <v>6904</v>
      </c>
      <c r="G1031" s="0" t="n">
        <v>300</v>
      </c>
      <c r="H1031" s="0" t="str">
        <f aca="false">IF('con precio'!D1030="Flete","FLE",IF('con precio'!D1030="Normal","NOR",IF('con precio'!D1030="RRPP","RRP",IF('con precio'!D1030="FB Ads","FBA",IF('con precio'!D1030="Google Ads","GOA",IF('con precio'!D1030="Combo","COM",IF('con precio'!D1030="Market Place","MKP", "OTR")))))))</f>
        <v>GOA</v>
      </c>
      <c r="I1031" s="0" t="str">
        <f aca="false">LEFT('con precio'!M1030,10)</f>
        <v>-17.792437</v>
      </c>
      <c r="J1031" s="122" t="str">
        <f aca="false">RIGHT('con precio'!M1030,10)</f>
        <v>-63.181881</v>
      </c>
      <c r="K1031" s="0" t="s">
        <v>7429</v>
      </c>
      <c r="L1031" s="175" t="n">
        <f aca="false">'con precio'!A1030+'con precio'!K1030</f>
        <v>44298.7729166667</v>
      </c>
      <c r="N1031" s="174"/>
      <c r="O1031" s="167"/>
    </row>
    <row r="1032" customFormat="false" ht="13.8" hidden="false" customHeight="false" outlineLevel="0" collapsed="false">
      <c r="A1032" s="0" t="n">
        <f aca="false">+A1031+1</f>
        <v>1031</v>
      </c>
      <c r="B1032" s="0" t="str">
        <f aca="false">IF(LEN('con precio'!E1031)=8,'con precio'!E1031,IF(LEN('con precio'!E1031)&gt;=17,LEFT('con precio'!E1031,8),""))</f>
        <v/>
      </c>
      <c r="C1032" s="122" t="str">
        <f aca="false">IF(LEN('con precio'!E1031)&gt;=17,RIGHT('con precio'!E1031,8),"")</f>
        <v/>
      </c>
      <c r="D1032" s="0" t="str">
        <f aca="false">IF('con precio'!F1031="","",'con precio'!F1031)</f>
        <v/>
      </c>
      <c r="E1032" s="0" t="str">
        <f aca="false">IF('con precio'!B1031="","",'con precio'!B1031)</f>
        <v>Avenida Virgen de Luján / Los Chacos</v>
      </c>
      <c r="F1032" s="1" t="s">
        <v>6905</v>
      </c>
      <c r="G1032" s="0" t="n">
        <v>300</v>
      </c>
      <c r="H1032" s="0" t="str">
        <f aca="false">IF('con precio'!D1031="Flete","FLE",IF('con precio'!D1031="Normal","NOR",IF('con precio'!D1031="RRPP","RRP",IF('con precio'!D1031="FB Ads","FBA",IF('con precio'!D1031="Google Ads","GOA",IF('con precio'!D1031="Combo","COM",IF('con precio'!D1031="Market Place","MKP", "OTR")))))))</f>
        <v>NOR</v>
      </c>
      <c r="I1032" s="0" t="str">
        <f aca="false">LEFT('con precio'!M1031,10)</f>
        <v>-17.752549</v>
      </c>
      <c r="J1032" s="122" t="str">
        <f aca="false">RIGHT('con precio'!M1031,10)</f>
        <v>-63.128411</v>
      </c>
      <c r="K1032" s="0" t="s">
        <v>7429</v>
      </c>
      <c r="L1032" s="175" t="n">
        <f aca="false">'con precio'!A1031+'con precio'!K1031</f>
        <v>44298.6083333333</v>
      </c>
      <c r="N1032" s="174"/>
      <c r="O1032" s="167"/>
    </row>
    <row r="1033" customFormat="false" ht="13.8" hidden="false" customHeight="false" outlineLevel="0" collapsed="false">
      <c r="A1033" s="0" t="n">
        <f aca="false">+A1032+1</f>
        <v>1032</v>
      </c>
      <c r="B1033" s="0" t="str">
        <f aca="false">IF(LEN('con precio'!E1032)=8,'con precio'!E1032,IF(LEN('con precio'!E1032)&gt;=17,LEFT('con precio'!E1032,8),""))</f>
        <v>73123262</v>
      </c>
      <c r="C1033" s="122" t="str">
        <f aca="false">IF(LEN('con precio'!E1032)&gt;=17,RIGHT('con precio'!E1032,8),"")</f>
        <v/>
      </c>
      <c r="D1033" s="0" t="str">
        <f aca="false">IF('con precio'!F1032="","",'con precio'!F1032)</f>
        <v>NN</v>
      </c>
      <c r="E1033" s="0" t="str">
        <f aca="false">IF('con precio'!B1032="","",'con precio'!B1032)</f>
        <v>NN / Barrio Villa Moderna / Cerca a Barrio Samaria</v>
      </c>
      <c r="F1033" s="1" t="s">
        <v>6906</v>
      </c>
      <c r="G1033" s="0" t="n">
        <v>400</v>
      </c>
      <c r="H1033" s="0" t="str">
        <f aca="false">IF('con precio'!D1032="Flete","FLE",IF('con precio'!D1032="Normal","NOR",IF('con precio'!D1032="RRPP","RRP",IF('con precio'!D1032="FB Ads","FBA",IF('con precio'!D1032="Google Ads","GOA",IF('con precio'!D1032="Combo","COM",IF('con precio'!D1032="Market Place","MKP", "OTR")))))))</f>
        <v>GOA</v>
      </c>
      <c r="I1033" s="0" t="str">
        <f aca="false">LEFT('con precio'!M1032,10)</f>
        <v>-17.845779</v>
      </c>
      <c r="J1033" s="122" t="str">
        <f aca="false">RIGHT('con precio'!M1032,10)</f>
        <v>-63.063961</v>
      </c>
      <c r="K1033" s="0" t="s">
        <v>7429</v>
      </c>
      <c r="L1033" s="175" t="n">
        <f aca="false">'con precio'!A1032+'con precio'!K1032</f>
        <v>44299.4486111111</v>
      </c>
      <c r="N1033" s="174"/>
      <c r="O1033" s="167"/>
    </row>
    <row r="1034" customFormat="false" ht="13.8" hidden="false" customHeight="false" outlineLevel="0" collapsed="false">
      <c r="A1034" s="0" t="n">
        <f aca="false">+A1033+1</f>
        <v>1033</v>
      </c>
      <c r="B1034" s="0" t="str">
        <f aca="false">IF(LEN('con precio'!E1033)=8,'con precio'!E1033,IF(LEN('con precio'!E1033)&gt;=17,LEFT('con precio'!E1033,8),""))</f>
        <v>77369297</v>
      </c>
      <c r="C1034" s="122" t="str">
        <f aca="false">IF(LEN('con precio'!E1033)&gt;=17,RIGHT('con precio'!E1033,8),"")</f>
        <v/>
      </c>
      <c r="D1034" s="0" t="str">
        <f aca="false">IF('con precio'!F1033="","",'con precio'!F1033)</f>
        <v>Ariel</v>
      </c>
      <c r="E1034" s="0" t="str">
        <f aca="false">IF('con precio'!B1033="","",'con precio'!B1033)</f>
        <v>Ariel / Casa de Paz /Guapurú 2</v>
      </c>
      <c r="F1034" s="1" t="s">
        <v>6907</v>
      </c>
      <c r="G1034" s="0" t="n">
        <v>350</v>
      </c>
      <c r="H1034" s="0" t="str">
        <f aca="false">IF('con precio'!D1033="Flete","FLE",IF('con precio'!D1033="Normal","NOR",IF('con precio'!D1033="RRPP","RRP",IF('con precio'!D1033="FB Ads","FBA",IF('con precio'!D1033="Google Ads","GOA",IF('con precio'!D1033="Combo","COM",IF('con precio'!D1033="Market Place","MKP", "OTR")))))))</f>
        <v>GOA</v>
      </c>
      <c r="I1034" s="0" t="str">
        <f aca="false">LEFT('con precio'!M1033,10)</f>
        <v>-17.809376</v>
      </c>
      <c r="J1034" s="122" t="str">
        <f aca="false">RIGHT('con precio'!M1033,10)</f>
        <v>-63.105748</v>
      </c>
      <c r="K1034" s="0" t="s">
        <v>7429</v>
      </c>
      <c r="L1034" s="175" t="n">
        <f aca="false">'con precio'!A1033+'con precio'!K1033</f>
        <v>44299.48125</v>
      </c>
      <c r="N1034" s="174"/>
      <c r="O1034" s="167"/>
    </row>
    <row r="1035" customFormat="false" ht="13.8" hidden="false" customHeight="false" outlineLevel="0" collapsed="false">
      <c r="A1035" s="0" t="n">
        <f aca="false">+A1034+1</f>
        <v>1034</v>
      </c>
      <c r="B1035" s="0" t="n">
        <f aca="false">IF(LEN('con precio'!E1034)=8,'con precio'!E1034,IF(LEN('con precio'!E1034)&gt;=17,LEFT('con precio'!E1034,8),""))</f>
        <v>62066094</v>
      </c>
      <c r="C1035" s="122" t="str">
        <f aca="false">IF(LEN('con precio'!E1034)&gt;=17,RIGHT('con precio'!E1034,8),"")</f>
        <v/>
      </c>
      <c r="D1035" s="0" t="str">
        <f aca="false">IF('con precio'!F1034="","",'con precio'!F1034)</f>
        <v>NN</v>
      </c>
      <c r="E1035" s="0" t="str">
        <f aca="false">IF('con precio'!B1034="","",'con precio'!B1034)</f>
        <v>NN / Clara Chuchío</v>
      </c>
      <c r="F1035" s="1" t="s">
        <v>6776</v>
      </c>
      <c r="G1035" s="0" t="n">
        <v>440</v>
      </c>
      <c r="H1035" s="0" t="str">
        <f aca="false">IF('con precio'!D1034="Flete","FLE",IF('con precio'!D1034="Normal","NOR",IF('con precio'!D1034="RRPP","RRP",IF('con precio'!D1034="FB Ads","FBA",IF('con precio'!D1034="Google Ads","GOA",IF('con precio'!D1034="Combo","COM",IF('con precio'!D1034="Market Place","MKP", "OTR")))))))</f>
        <v>GOA</v>
      </c>
      <c r="I1035" s="0" t="str">
        <f aca="false">LEFT('con precio'!M1034,10)</f>
        <v>-17.617597</v>
      </c>
      <c r="J1035" s="122" t="str">
        <f aca="false">RIGHT('con precio'!M1034,10)</f>
        <v>-63.105665</v>
      </c>
      <c r="K1035" s="0" t="s">
        <v>7429</v>
      </c>
      <c r="L1035" s="175" t="n">
        <f aca="false">'con precio'!A1034+'con precio'!K1034</f>
        <v>44299.5506944444</v>
      </c>
      <c r="N1035" s="174"/>
      <c r="O1035" s="167"/>
    </row>
    <row r="1036" customFormat="false" ht="13.8" hidden="false" customHeight="false" outlineLevel="0" collapsed="false">
      <c r="A1036" s="0" t="n">
        <f aca="false">+A1035+1</f>
        <v>1035</v>
      </c>
      <c r="B1036" s="0" t="str">
        <f aca="false">IF(LEN('con precio'!E1035)=8,'con precio'!E1035,IF(LEN('con precio'!E1035)&gt;=17,LEFT('con precio'!E1035,8),""))</f>
        <v>75000638</v>
      </c>
      <c r="C1036" s="122" t="str">
        <f aca="false">IF(LEN('con precio'!E1035)&gt;=17,RIGHT('con precio'!E1035,8),"")</f>
        <v/>
      </c>
      <c r="D1036" s="0" t="str">
        <f aca="false">IF('con precio'!F1035="","",'con precio'!F1035)</f>
        <v>NN</v>
      </c>
      <c r="E1036" s="0" t="str">
        <f aca="false">IF('con precio'!B1035="","",'con precio'!B1035)</f>
        <v>Suárez Arana y 1er Anillo</v>
      </c>
      <c r="F1036" s="1" t="s">
        <v>6908</v>
      </c>
      <c r="G1036" s="0" t="n">
        <v>300</v>
      </c>
      <c r="H1036" s="0" t="str">
        <f aca="false">IF('con precio'!D1035="Flete","FLE",IF('con precio'!D1035="Normal","NOR",IF('con precio'!D1035="RRPP","RRP",IF('con precio'!D1035="FB Ads","FBA",IF('con precio'!D1035="Google Ads","GOA",IF('con precio'!D1035="Combo","COM",IF('con precio'!D1035="Market Place","MKP", "OTR")))))))</f>
        <v>GOA</v>
      </c>
      <c r="I1036" s="0" t="str">
        <f aca="false">LEFT('con precio'!M1035,10)</f>
        <v>-17.778160</v>
      </c>
      <c r="J1036" s="122" t="str">
        <f aca="false">RIGHT('con precio'!M1035,10)</f>
        <v>-63.173599</v>
      </c>
      <c r="K1036" s="0" t="s">
        <v>7429</v>
      </c>
      <c r="L1036" s="175" t="n">
        <f aca="false">'con precio'!A1035+'con precio'!K1035</f>
        <v>44299.6583333333</v>
      </c>
      <c r="N1036" s="174"/>
      <c r="O1036" s="167"/>
    </row>
    <row r="1037" customFormat="false" ht="13.8" hidden="false" customHeight="false" outlineLevel="0" collapsed="false">
      <c r="A1037" s="0" t="n">
        <f aca="false">+A1036+1</f>
        <v>1036</v>
      </c>
      <c r="B1037" s="0" t="str">
        <f aca="false">IF(LEN('con precio'!E1036)=8,'con precio'!E1036,IF(LEN('con precio'!E1036)&gt;=17,LEFT('con precio'!E1036,8),""))</f>
        <v/>
      </c>
      <c r="C1037" s="122" t="str">
        <f aca="false">IF(LEN('con precio'!E1036)&gt;=17,RIGHT('con precio'!E1036,8),"")</f>
        <v/>
      </c>
      <c r="D1037" s="0" t="str">
        <f aca="false">IF('con precio'!F1036="","",'con precio'!F1036)</f>
        <v/>
      </c>
      <c r="E1037" s="0" t="str">
        <f aca="false">IF('con precio'!B1036="","",'con precio'!B1036)</f>
        <v>Avenida Olímpica</v>
      </c>
      <c r="F1037" s="1" t="s">
        <v>6909</v>
      </c>
      <c r="G1037" s="0" t="n">
        <v>300</v>
      </c>
      <c r="H1037" s="0" t="str">
        <f aca="false">IF('con precio'!D1036="Flete","FLE",IF('con precio'!D1036="Normal","NOR",IF('con precio'!D1036="RRPP","RRP",IF('con precio'!D1036="FB Ads","FBA",IF('con precio'!D1036="Google Ads","GOA",IF('con precio'!D1036="Combo","COM",IF('con precio'!D1036="Market Place","MKP", "OTR")))))))</f>
        <v>NOR</v>
      </c>
      <c r="I1037" s="0" t="str">
        <f aca="false">LEFT('con precio'!M1036,10)</f>
        <v>-17.851183</v>
      </c>
      <c r="J1037" s="122" t="str">
        <f aca="false">RIGHT('con precio'!M1036,10)</f>
        <v>-63.211715</v>
      </c>
      <c r="K1037" s="0" t="s">
        <v>7429</v>
      </c>
      <c r="L1037" s="175" t="n">
        <f aca="false">'con precio'!A1036+'con precio'!K1036</f>
        <v>44299.6993055556</v>
      </c>
      <c r="N1037" s="174"/>
      <c r="O1037" s="167"/>
    </row>
    <row r="1038" customFormat="false" ht="13.8" hidden="false" customHeight="false" outlineLevel="0" collapsed="false">
      <c r="A1038" s="0" t="n">
        <f aca="false">+A1037+1</f>
        <v>1037</v>
      </c>
      <c r="B1038" s="0" t="str">
        <f aca="false">IF(LEN('con precio'!E1037)=8,'con precio'!E1037,IF(LEN('con precio'!E1037)&gt;=17,LEFT('con precio'!E1037,8),""))</f>
        <v/>
      </c>
      <c r="C1038" s="122" t="str">
        <f aca="false">IF(LEN('con precio'!E1037)&gt;=17,RIGHT('con precio'!E1037,8),"")</f>
        <v/>
      </c>
      <c r="D1038" s="0" t="str">
        <f aca="false">IF('con precio'!F1037="","",'con precio'!F1037)</f>
        <v>Lavandería Clínica Medicmel</v>
      </c>
      <c r="E1038" s="0" t="str">
        <f aca="false">IF('con precio'!B1037="","",'con precio'!B1037)</f>
        <v>Lavandería Clínica Medicmel / Avenida Mapaizo</v>
      </c>
      <c r="F1038" s="1" t="s">
        <v>6840</v>
      </c>
      <c r="G1038" s="0" t="n">
        <v>400</v>
      </c>
      <c r="H1038" s="0" t="str">
        <f aca="false">IF('con precio'!D1037="Flete","FLE",IF('con precio'!D1037="Normal","NOR",IF('con precio'!D1037="RRPP","RRP",IF('con precio'!D1037="FB Ads","FBA",IF('con precio'!D1037="Google Ads","GOA",IF('con precio'!D1037="Combo","COM",IF('con precio'!D1037="Market Place","MKP", "OTR")))))))</f>
        <v>NOR</v>
      </c>
      <c r="I1038" s="0" t="str">
        <f aca="false">LEFT('con precio'!M1037,10)</f>
        <v>-17.848020</v>
      </c>
      <c r="J1038" s="122" t="str">
        <f aca="false">RIGHT('con precio'!M1037,10)</f>
        <v>-63.248281</v>
      </c>
      <c r="K1038" s="0" t="s">
        <v>7429</v>
      </c>
      <c r="L1038" s="175" t="n">
        <f aca="false">'con precio'!A1037+'con precio'!K1037</f>
        <v>44299.7354166667</v>
      </c>
      <c r="N1038" s="174"/>
      <c r="O1038" s="167"/>
    </row>
    <row r="1039" customFormat="false" ht="13.8" hidden="false" customHeight="false" outlineLevel="0" collapsed="false">
      <c r="A1039" s="0" t="n">
        <f aca="false">+A1038+1</f>
        <v>1038</v>
      </c>
      <c r="B1039" s="0" t="str">
        <f aca="false">IF(LEN('con precio'!E1038)=8,'con precio'!E1038,IF(LEN('con precio'!E1038)&gt;=17,LEFT('con precio'!E1038,8),""))</f>
        <v/>
      </c>
      <c r="C1039" s="122" t="str">
        <f aca="false">IF(LEN('con precio'!E1038)&gt;=17,RIGHT('con precio'!E1038,8),"")</f>
        <v/>
      </c>
      <c r="D1039" s="0" t="str">
        <f aca="false">IF('con precio'!F1038="","",'con precio'!F1038)</f>
        <v/>
      </c>
      <c r="E1039" s="0" t="str">
        <f aca="false">IF('con precio'!B1038="","",'con precio'!B1038)</f>
        <v>Guapurú 1</v>
      </c>
      <c r="F1039" s="1" t="s">
        <v>6910</v>
      </c>
      <c r="G1039" s="0" t="n">
        <v>300</v>
      </c>
      <c r="H1039" s="0" t="str">
        <f aca="false">IF('con precio'!D1038="Flete","FLE",IF('con precio'!D1038="Normal","NOR",IF('con precio'!D1038="RRPP","RRP",IF('con precio'!D1038="FB Ads","FBA",IF('con precio'!D1038="Google Ads","GOA",IF('con precio'!D1038="Combo","COM",IF('con precio'!D1038="Market Place","MKP", "OTR")))))))</f>
        <v>NOR</v>
      </c>
      <c r="I1039" s="0" t="str">
        <f aca="false">LEFT('con precio'!M1038,10)</f>
        <v>-17.851764</v>
      </c>
      <c r="J1039" s="122" t="str">
        <f aca="false">RIGHT('con precio'!M1038,10)</f>
        <v>-63.100633</v>
      </c>
      <c r="K1039" s="0" t="s">
        <v>7429</v>
      </c>
      <c r="L1039" s="175" t="n">
        <f aca="false">'con precio'!A1038+'con precio'!K1038</f>
        <v>44300.4645833333</v>
      </c>
      <c r="N1039" s="174"/>
      <c r="O1039" s="167"/>
    </row>
    <row r="1040" customFormat="false" ht="13.8" hidden="false" customHeight="false" outlineLevel="0" collapsed="false">
      <c r="A1040" s="0" t="n">
        <f aca="false">+A1039+1</f>
        <v>1039</v>
      </c>
      <c r="B1040" s="0" t="str">
        <f aca="false">IF(LEN('con precio'!E1039)=8,'con precio'!E1039,IF(LEN('con precio'!E1039)&gt;=17,LEFT('con precio'!E1039,8),""))</f>
        <v/>
      </c>
      <c r="C1040" s="122" t="str">
        <f aca="false">IF(LEN('con precio'!E1039)&gt;=17,RIGHT('con precio'!E1039,8),"")</f>
        <v/>
      </c>
      <c r="D1040" s="0" t="str">
        <f aca="false">IF('con precio'!F1039="","",'con precio'!F1039)</f>
        <v>Condominio Mirador de Aqualand</v>
      </c>
      <c r="E1040" s="0" t="str">
        <f aca="false">IF('con precio'!B1039="","",'con precio'!B1039)</f>
        <v>Urbanización Mirador de Aqualand</v>
      </c>
      <c r="F1040" s="1" t="s">
        <v>6911</v>
      </c>
      <c r="G1040" s="0" t="n">
        <v>300</v>
      </c>
      <c r="H1040" s="0" t="str">
        <f aca="false">IF('con precio'!D1039="Flete","FLE",IF('con precio'!D1039="Normal","NOR",IF('con precio'!D1039="RRPP","RRP",IF('con precio'!D1039="FB Ads","FBA",IF('con precio'!D1039="Google Ads","GOA",IF('con precio'!D1039="Combo","COM",IF('con precio'!D1039="Market Place","MKP", "OTR")))))))</f>
        <v>NOR</v>
      </c>
      <c r="I1040" s="0" t="str">
        <f aca="false">LEFT('con precio'!M1039,10)</f>
        <v>-17.638162</v>
      </c>
      <c r="J1040" s="122" t="str">
        <f aca="false">RIGHT('con precio'!M1039,10)</f>
        <v>-63.161597</v>
      </c>
      <c r="K1040" s="0" t="s">
        <v>7429</v>
      </c>
      <c r="L1040" s="175" t="n">
        <f aca="false">'con precio'!A1039+'con precio'!K1039</f>
        <v>44300.5944444445</v>
      </c>
      <c r="N1040" s="174"/>
      <c r="O1040" s="167"/>
    </row>
    <row r="1041" customFormat="false" ht="13.8" hidden="false" customHeight="false" outlineLevel="0" collapsed="false">
      <c r="A1041" s="0" t="n">
        <f aca="false">+A1040+1</f>
        <v>1040</v>
      </c>
      <c r="B1041" s="0" t="str">
        <f aca="false">IF(LEN('con precio'!E1040)=8,'con precio'!E1040,IF(LEN('con precio'!E1040)&gt;=17,LEFT('con precio'!E1040,8),""))</f>
        <v/>
      </c>
      <c r="C1041" s="122" t="str">
        <f aca="false">IF(LEN('con precio'!E1040)&gt;=17,RIGHT('con precio'!E1040,8),"")</f>
        <v/>
      </c>
      <c r="D1041" s="0" t="str">
        <f aca="false">IF('con precio'!F1040="","",'con precio'!F1040)</f>
        <v/>
      </c>
      <c r="E1041" s="0" t="str">
        <f aca="false">IF('con precio'!B1040="","",'con precio'!B1040)</f>
        <v>El Bajío. Nueva Ramada</v>
      </c>
      <c r="F1041" s="1" t="s">
        <v>6457</v>
      </c>
      <c r="G1041" s="0" t="n">
        <v>400</v>
      </c>
      <c r="H1041" s="0" t="str">
        <f aca="false">IF('con precio'!D1040="Flete","FLE",IF('con precio'!D1040="Normal","NOR",IF('con precio'!D1040="RRPP","RRP",IF('con precio'!D1040="FB Ads","FBA",IF('con precio'!D1040="Google Ads","GOA",IF('con precio'!D1040="Combo","COM",IF('con precio'!D1040="Market Place","MKP", "OTR")))))))</f>
        <v>NOR</v>
      </c>
      <c r="I1041" s="0" t="str">
        <f aca="false">LEFT('con precio'!M1040,10)</f>
        <v>-17.837950</v>
      </c>
      <c r="J1041" s="122" t="str">
        <f aca="false">RIGHT('con precio'!M1040,10)</f>
        <v>-63.212813</v>
      </c>
      <c r="K1041" s="0" t="s">
        <v>7429</v>
      </c>
      <c r="L1041" s="175" t="n">
        <f aca="false">'con precio'!A1040+'con precio'!K1040</f>
        <v>44300.7444444444</v>
      </c>
      <c r="N1041" s="174"/>
      <c r="O1041" s="167"/>
    </row>
    <row r="1042" customFormat="false" ht="13.8" hidden="false" customHeight="false" outlineLevel="0" collapsed="false">
      <c r="A1042" s="0" t="n">
        <f aca="false">+A1041+1</f>
        <v>1041</v>
      </c>
      <c r="B1042" s="0" t="str">
        <f aca="false">IF(LEN('con precio'!E1041)=8,'con precio'!E1041,IF(LEN('con precio'!E1041)&gt;=17,LEFT('con precio'!E1041,8),""))</f>
        <v/>
      </c>
      <c r="C1042" s="122" t="str">
        <f aca="false">IF(LEN('con precio'!E1041)&gt;=17,RIGHT('con precio'!E1041,8),"")</f>
        <v/>
      </c>
      <c r="D1042" s="0" t="str">
        <f aca="false">IF('con precio'!F1041="","",'con precio'!F1041)</f>
        <v/>
      </c>
      <c r="E1042" s="0" t="str">
        <f aca="false">IF('con precio'!B1041="","",'con precio'!B1041)</f>
        <v>El Quior</v>
      </c>
      <c r="F1042" s="1" t="s">
        <v>6912</v>
      </c>
      <c r="G1042" s="0" t="n">
        <v>300</v>
      </c>
      <c r="H1042" s="0" t="str">
        <f aca="false">IF('con precio'!D1041="Flete","FLE",IF('con precio'!D1041="Normal","NOR",IF('con precio'!D1041="RRPP","RRP",IF('con precio'!D1041="FB Ads","FBA",IF('con precio'!D1041="Google Ads","GOA",IF('con precio'!D1041="Combo","COM",IF('con precio'!D1041="Market Place","MKP", "OTR")))))))</f>
        <v>NOR</v>
      </c>
      <c r="I1042" s="0" t="str">
        <f aca="false">LEFT('con precio'!M1041,10)</f>
        <v>-17.846178</v>
      </c>
      <c r="J1042" s="122" t="str">
        <f aca="false">RIGHT('con precio'!M1041,10)</f>
        <v>-63.088242</v>
      </c>
      <c r="K1042" s="0" t="s">
        <v>7429</v>
      </c>
      <c r="L1042" s="175" t="n">
        <f aca="false">'con precio'!A1041+'con precio'!K1041</f>
        <v>44301.8763888889</v>
      </c>
      <c r="N1042" s="174"/>
      <c r="O1042" s="167"/>
    </row>
    <row r="1043" customFormat="false" ht="13.8" hidden="false" customHeight="false" outlineLevel="0" collapsed="false">
      <c r="A1043" s="0" t="n">
        <f aca="false">+A1042+1</f>
        <v>1042</v>
      </c>
      <c r="B1043" s="0" t="str">
        <f aca="false">IF(LEN('con precio'!E1042)=8,'con precio'!E1042,IF(LEN('con precio'!E1042)&gt;=17,LEFT('con precio'!E1042,8),""))</f>
        <v/>
      </c>
      <c r="C1043" s="122" t="str">
        <f aca="false">IF(LEN('con precio'!E1042)&gt;=17,RIGHT('con precio'!E1042,8),"")</f>
        <v/>
      </c>
      <c r="D1043" s="0" t="str">
        <f aca="false">IF('con precio'!F1042="","",'con precio'!F1042)</f>
        <v/>
      </c>
      <c r="E1043" s="0" t="str">
        <f aca="false">IF('con precio'!B1042="","",'con precio'!B1042)</f>
        <v>Farmacia / Moscú y Marcelo Santa Cruz</v>
      </c>
      <c r="F1043" s="1" t="s">
        <v>6592</v>
      </c>
      <c r="G1043" s="0" t="n">
        <v>400</v>
      </c>
      <c r="H1043" s="0" t="str">
        <f aca="false">IF('con precio'!D1042="Flete","FLE",IF('con precio'!D1042="Normal","NOR",IF('con precio'!D1042="RRPP","RRP",IF('con precio'!D1042="FB Ads","FBA",IF('con precio'!D1042="Google Ads","GOA",IF('con precio'!D1042="Combo","COM",IF('con precio'!D1042="Market Place","MKP", "OTR")))))))</f>
        <v>NOR</v>
      </c>
      <c r="I1043" s="0" t="str">
        <f aca="false">LEFT('con precio'!M1042,10)</f>
        <v>-17.843907</v>
      </c>
      <c r="J1043" s="122" t="str">
        <f aca="false">RIGHT('con precio'!M1042,10)</f>
        <v>-63.214121</v>
      </c>
      <c r="K1043" s="0" t="s">
        <v>7429</v>
      </c>
      <c r="L1043" s="175" t="n">
        <f aca="false">'con precio'!A1042+'con precio'!K1042</f>
        <v>44301.9590277778</v>
      </c>
      <c r="N1043" s="174"/>
      <c r="O1043" s="167"/>
    </row>
    <row r="1044" customFormat="false" ht="13.8" hidden="false" customHeight="false" outlineLevel="0" collapsed="false">
      <c r="A1044" s="0" t="n">
        <f aca="false">+A1043+1</f>
        <v>1043</v>
      </c>
      <c r="B1044" s="0" t="str">
        <f aca="false">IF(LEN('con precio'!E1043)=8,'con precio'!E1043,IF(LEN('con precio'!E1043)&gt;=17,LEFT('con precio'!E1043,8),""))</f>
        <v>76918007</v>
      </c>
      <c r="C1044" s="122" t="str">
        <f aca="false">IF(LEN('con precio'!E1043)&gt;=17,RIGHT('con precio'!E1043,8),"")</f>
        <v/>
      </c>
      <c r="D1044" s="0" t="str">
        <f aca="false">IF('con precio'!F1043="","",'con precio'!F1043)</f>
        <v>Gustabo Guarachi Baltazar</v>
      </c>
      <c r="E1044" s="0" t="str">
        <f aca="false">IF('con precio'!B1043="","",'con precio'!B1043)</f>
        <v>Gustabo Guarachi Baltazar / 3 Pasos al Frente</v>
      </c>
      <c r="F1044" s="1" t="s">
        <v>6913</v>
      </c>
      <c r="G1044" s="0" t="n">
        <v>340</v>
      </c>
      <c r="H1044" s="0" t="str">
        <f aca="false">IF('con precio'!D1043="Flete","FLE",IF('con precio'!D1043="Normal","NOR",IF('con precio'!D1043="RRPP","RRP",IF('con precio'!D1043="FB Ads","FBA",IF('con precio'!D1043="Google Ads","GOA",IF('con precio'!D1043="Combo","COM",IF('con precio'!D1043="Market Place","MKP", "OTR")))))))</f>
        <v>GOA</v>
      </c>
      <c r="I1044" s="0" t="str">
        <f aca="false">LEFT('con precio'!M1043,10)</f>
        <v>-17.799121</v>
      </c>
      <c r="J1044" s="122" t="str">
        <f aca="false">RIGHT('con precio'!M1043,10)</f>
        <v>-63.138087</v>
      </c>
      <c r="K1044" s="0" t="s">
        <v>7429</v>
      </c>
      <c r="L1044" s="175" t="n">
        <f aca="false">'con precio'!A1043+'con precio'!K1043</f>
        <v>44302.6472222222</v>
      </c>
      <c r="N1044" s="174"/>
      <c r="O1044" s="167"/>
    </row>
    <row r="1045" customFormat="false" ht="13.8" hidden="false" customHeight="false" outlineLevel="0" collapsed="false">
      <c r="A1045" s="0" t="n">
        <f aca="false">+A1044+1</f>
        <v>1044</v>
      </c>
      <c r="B1045" s="0" t="str">
        <f aca="false">IF(LEN('con precio'!E1044)=8,'con precio'!E1044,IF(LEN('con precio'!E1044)&gt;=17,LEFT('con precio'!E1044,8),""))</f>
        <v>70928319</v>
      </c>
      <c r="C1045" s="122" t="str">
        <f aca="false">IF(LEN('con precio'!E1044)&gt;=17,RIGHT('con precio'!E1044,8),"")</f>
        <v/>
      </c>
      <c r="D1045" s="0" t="str">
        <f aca="false">IF('con precio'!F1044="","",'con precio'!F1044)</f>
        <v>Yosimar</v>
      </c>
      <c r="E1045" s="0" t="str">
        <f aca="false">IF('con precio'!B1044="","",'con precio'!B1044)</f>
        <v>Yosimar / Casa con reja negra / Avenida Moscú</v>
      </c>
      <c r="F1045" s="1" t="s">
        <v>6914</v>
      </c>
      <c r="G1045" s="0" t="n">
        <v>400</v>
      </c>
      <c r="H1045" s="0" t="str">
        <f aca="false">IF('con precio'!D1044="Flete","FLE",IF('con precio'!D1044="Normal","NOR",IF('con precio'!D1044="RRPP","RRP",IF('con precio'!D1044="FB Ads","FBA",IF('con precio'!D1044="Google Ads","GOA",IF('con precio'!D1044="Combo","COM",IF('con precio'!D1044="Market Place","MKP", "OTR")))))))</f>
        <v>GOA</v>
      </c>
      <c r="I1045" s="0" t="str">
        <f aca="false">LEFT('con precio'!M1044,10)</f>
        <v>-17.849531</v>
      </c>
      <c r="J1045" s="122" t="str">
        <f aca="false">RIGHT('con precio'!M1044,10)</f>
        <v>-63.212799</v>
      </c>
      <c r="K1045" s="0" t="s">
        <v>7429</v>
      </c>
      <c r="L1045" s="175" t="n">
        <f aca="false">'con precio'!A1044+'con precio'!K1044</f>
        <v>44302.7131944444</v>
      </c>
      <c r="N1045" s="174"/>
      <c r="O1045" s="167"/>
    </row>
    <row r="1046" customFormat="false" ht="13.8" hidden="false" customHeight="false" outlineLevel="0" collapsed="false">
      <c r="A1046" s="0" t="n">
        <f aca="false">+A1045+1</f>
        <v>1045</v>
      </c>
      <c r="B1046" s="0" t="str">
        <f aca="false">IF(LEN('con precio'!E1045)=8,'con precio'!E1045,IF(LEN('con precio'!E1045)&gt;=17,LEFT('con precio'!E1045,8),""))</f>
        <v>75089156</v>
      </c>
      <c r="C1046" s="122" t="str">
        <f aca="false">IF(LEN('con precio'!E1045)&gt;=17,RIGHT('con precio'!E1045,8),"")</f>
        <v/>
      </c>
      <c r="D1046" s="0" t="str">
        <f aca="false">IF('con precio'!F1045="","",'con precio'!F1045)</f>
        <v>Yudit Campos</v>
      </c>
      <c r="E1046" s="0" t="str">
        <f aca="false">IF('con precio'!B1045="","",'con precio'!B1045)</f>
        <v>Yudit Campos / El Retoño</v>
      </c>
      <c r="F1046" s="1" t="s">
        <v>6915</v>
      </c>
      <c r="G1046" s="0" t="n">
        <v>300</v>
      </c>
      <c r="H1046" s="0" t="str">
        <f aca="false">IF('con precio'!D1045="Flete","FLE",IF('con precio'!D1045="Normal","NOR",IF('con precio'!D1045="RRPP","RRP",IF('con precio'!D1045="FB Ads","FBA",IF('con precio'!D1045="Google Ads","GOA",IF('con precio'!D1045="Combo","COM",IF('con precio'!D1045="Market Place","MKP", "OTR")))))))</f>
        <v>OTR</v>
      </c>
      <c r="I1046" s="0" t="str">
        <f aca="false">LEFT('con precio'!M1045,10)</f>
        <v>-17.741043</v>
      </c>
      <c r="J1046" s="122" t="str">
        <f aca="false">RIGHT('con precio'!M1045,10)</f>
        <v>-63.074306</v>
      </c>
      <c r="K1046" s="0" t="s">
        <v>7429</v>
      </c>
      <c r="L1046" s="175" t="n">
        <f aca="false">'con precio'!A1045+'con precio'!K1045</f>
        <v>44302.6041666667</v>
      </c>
      <c r="N1046" s="174"/>
      <c r="O1046" s="167"/>
    </row>
    <row r="1047" customFormat="false" ht="13.8" hidden="false" customHeight="false" outlineLevel="0" collapsed="false">
      <c r="A1047" s="0" t="n">
        <f aca="false">+A1046+1</f>
        <v>1046</v>
      </c>
      <c r="B1047" s="0" t="str">
        <f aca="false">IF(LEN('con precio'!E1046)=8,'con precio'!E1046,IF(LEN('con precio'!E1046)&gt;=17,LEFT('con precio'!E1046,8),""))</f>
        <v/>
      </c>
      <c r="C1047" s="122" t="str">
        <f aca="false">IF(LEN('con precio'!E1046)&gt;=17,RIGHT('con precio'!E1046,8),"")</f>
        <v/>
      </c>
      <c r="D1047" s="0" t="str">
        <f aca="false">IF('con precio'!F1046="","",'con precio'!F1046)</f>
        <v/>
      </c>
      <c r="E1047" s="0" t="str">
        <f aca="false">IF('con precio'!B1046="","",'con precio'!B1046)</f>
        <v>Condominio La Pradera</v>
      </c>
      <c r="F1047" s="1" t="s">
        <v>6916</v>
      </c>
      <c r="G1047" s="0" t="n">
        <v>300</v>
      </c>
      <c r="H1047" s="0" t="str">
        <f aca="false">IF('con precio'!D1046="Flete","FLE",IF('con precio'!D1046="Normal","NOR",IF('con precio'!D1046="RRPP","RRP",IF('con precio'!D1046="FB Ads","FBA",IF('con precio'!D1046="Google Ads","GOA",IF('con precio'!D1046="Combo","COM",IF('con precio'!D1046="Market Place","MKP", "OTR")))))))</f>
        <v>NOR</v>
      </c>
      <c r="I1047" s="0" t="str">
        <f aca="false">LEFT('con precio'!M1046,10)</f>
        <v>-17.701394</v>
      </c>
      <c r="J1047" s="122" t="str">
        <f aca="false">RIGHT('con precio'!M1046,10)</f>
        <v>-63.178559</v>
      </c>
      <c r="K1047" s="0" t="s">
        <v>7429</v>
      </c>
      <c r="L1047" s="175" t="n">
        <f aca="false">'con precio'!A1046+'con precio'!K1046</f>
        <v>44302.4284722222</v>
      </c>
      <c r="N1047" s="174"/>
      <c r="O1047" s="167"/>
    </row>
    <row r="1048" customFormat="false" ht="13.8" hidden="false" customHeight="false" outlineLevel="0" collapsed="false">
      <c r="A1048" s="0" t="n">
        <f aca="false">+A1047+1</f>
        <v>1047</v>
      </c>
      <c r="B1048" s="0" t="str">
        <f aca="false">IF(LEN('con precio'!E1047)=8,'con precio'!E1047,IF(LEN('con precio'!E1047)&gt;=17,LEFT('con precio'!E1047,8),""))</f>
        <v/>
      </c>
      <c r="C1048" s="122" t="str">
        <f aca="false">IF(LEN('con precio'!E1047)&gt;=17,RIGHT('con precio'!E1047,8),"")</f>
        <v/>
      </c>
      <c r="D1048" s="0" t="str">
        <f aca="false">IF('con precio'!F1047="","",'con precio'!F1047)</f>
        <v>FRIGOR</v>
      </c>
      <c r="E1048" s="0" t="str">
        <f aca="false">IF('con precio'!B1047="","",'con precio'!B1047)</f>
        <v>Parque Industrial / FRIGOR Matadero Frigorífico Santa Cruz</v>
      </c>
      <c r="F1048" s="1" t="s">
        <v>6917</v>
      </c>
      <c r="G1048" s="0" t="n">
        <v>300</v>
      </c>
      <c r="H1048" s="0" t="str">
        <f aca="false">IF('con precio'!D1047="Flete","FLE",IF('con precio'!D1047="Normal","NOR",IF('con precio'!D1047="RRPP","RRP",IF('con precio'!D1047="FB Ads","FBA",IF('con precio'!D1047="Google Ads","GOA",IF('con precio'!D1047="Combo","COM",IF('con precio'!D1047="Market Place","MKP", "OTR")))))))</f>
        <v>NOR</v>
      </c>
      <c r="I1048" s="0" t="str">
        <f aca="false">LEFT('con precio'!M1047,10)</f>
        <v>-17.750752</v>
      </c>
      <c r="J1048" s="122" t="str">
        <f aca="false">RIGHT('con precio'!M1047,10)</f>
        <v>-63.138974</v>
      </c>
      <c r="K1048" s="0" t="s">
        <v>7429</v>
      </c>
      <c r="L1048" s="175" t="n">
        <f aca="false">'con precio'!A1047+'con precio'!K1047</f>
        <v>44302.49375</v>
      </c>
      <c r="N1048" s="174"/>
      <c r="O1048" s="167"/>
    </row>
    <row r="1049" customFormat="false" ht="13.8" hidden="false" customHeight="false" outlineLevel="0" collapsed="false">
      <c r="A1049" s="0" t="n">
        <f aca="false">+A1048+1</f>
        <v>1048</v>
      </c>
      <c r="B1049" s="0" t="str">
        <f aca="false">IF(LEN('con precio'!E1048)=8,'con precio'!E1048,IF(LEN('con precio'!E1048)&gt;=17,LEFT('con precio'!E1048,8),""))</f>
        <v/>
      </c>
      <c r="C1049" s="122" t="str">
        <f aca="false">IF(LEN('con precio'!E1048)&gt;=17,RIGHT('con precio'!E1048,8),"")</f>
        <v/>
      </c>
      <c r="D1049" s="0" t="str">
        <f aca="false">IF('con precio'!F1048="","",'con precio'!F1048)</f>
        <v/>
      </c>
      <c r="E1049" s="0" t="str">
        <f aca="false">IF('con precio'!B1048="","",'con precio'!B1048)</f>
        <v>Las Pampitas</v>
      </c>
      <c r="F1049" s="1" t="s">
        <v>6918</v>
      </c>
      <c r="G1049" s="0" t="n">
        <v>300</v>
      </c>
      <c r="H1049" s="0" t="str">
        <f aca="false">IF('con precio'!D1048="Flete","FLE",IF('con precio'!D1048="Normal","NOR",IF('con precio'!D1048="RRPP","RRP",IF('con precio'!D1048="FB Ads","FBA",IF('con precio'!D1048="Google Ads","GOA",IF('con precio'!D1048="Combo","COM",IF('con precio'!D1048="Market Place","MKP", "OTR")))))))</f>
        <v>NOR</v>
      </c>
      <c r="I1049" s="0" t="str">
        <f aca="false">LEFT('con precio'!M1048,10)</f>
        <v>-17.763916</v>
      </c>
      <c r="J1049" s="122" t="str">
        <f aca="false">RIGHT('con precio'!M1048,10)</f>
        <v>-63.119791</v>
      </c>
      <c r="K1049" s="0" t="s">
        <v>7429</v>
      </c>
      <c r="L1049" s="175" t="n">
        <f aca="false">'con precio'!A1048+'con precio'!K1048</f>
        <v>44303.3868055556</v>
      </c>
      <c r="N1049" s="174"/>
      <c r="O1049" s="167"/>
    </row>
    <row r="1050" customFormat="false" ht="13.8" hidden="false" customHeight="false" outlineLevel="0" collapsed="false">
      <c r="A1050" s="0" t="n">
        <f aca="false">+A1049+1</f>
        <v>1049</v>
      </c>
      <c r="B1050" s="0" t="str">
        <f aca="false">IF(LEN('con precio'!E1049)=8,'con precio'!E1049,IF(LEN('con precio'!E1049)&gt;=17,LEFT('con precio'!E1049,8),""))</f>
        <v/>
      </c>
      <c r="C1050" s="122" t="str">
        <f aca="false">IF(LEN('con precio'!E1049)&gt;=17,RIGHT('con precio'!E1049,8),"")</f>
        <v/>
      </c>
      <c r="D1050" s="0" t="str">
        <f aca="false">IF('con precio'!F1049="","",'con precio'!F1049)</f>
        <v>Condominio Mirador de Aqualand</v>
      </c>
      <c r="E1050" s="0" t="str">
        <f aca="false">IF('con precio'!B1049="","",'con precio'!B1049)</f>
        <v>Urbanización Mirador de Aqualand</v>
      </c>
      <c r="F1050" s="1" t="s">
        <v>6919</v>
      </c>
      <c r="G1050" s="0" t="n">
        <v>350</v>
      </c>
      <c r="H1050" s="0" t="str">
        <f aca="false">IF('con precio'!D1049="Flete","FLE",IF('con precio'!D1049="Normal","NOR",IF('con precio'!D1049="RRPP","RRP",IF('con precio'!D1049="FB Ads","FBA",IF('con precio'!D1049="Google Ads","GOA",IF('con precio'!D1049="Combo","COM",IF('con precio'!D1049="Market Place","MKP", "OTR")))))))</f>
        <v>NOR</v>
      </c>
      <c r="I1050" s="0" t="str">
        <f aca="false">LEFT('con precio'!M1049,10)</f>
        <v>-17.638115</v>
      </c>
      <c r="J1050" s="122" t="str">
        <f aca="false">RIGHT('con precio'!M1049,10)</f>
        <v>-63.161446</v>
      </c>
      <c r="K1050" s="0" t="s">
        <v>7429</v>
      </c>
      <c r="L1050" s="175" t="n">
        <f aca="false">'con precio'!A1049+'con precio'!K1049</f>
        <v>44303.4347222222</v>
      </c>
      <c r="N1050" s="174"/>
      <c r="O1050" s="167"/>
    </row>
    <row r="1051" customFormat="false" ht="13.8" hidden="false" customHeight="false" outlineLevel="0" collapsed="false">
      <c r="A1051" s="0" t="n">
        <f aca="false">+A1050+1</f>
        <v>1050</v>
      </c>
      <c r="B1051" s="0" t="str">
        <f aca="false">IF(LEN('con precio'!E1050)=8,'con precio'!E1050,IF(LEN('con precio'!E1050)&gt;=17,LEFT('con precio'!E1050,8),""))</f>
        <v/>
      </c>
      <c r="C1051" s="122" t="str">
        <f aca="false">IF(LEN('con precio'!E1050)&gt;=17,RIGHT('con precio'!E1050,8),"")</f>
        <v/>
      </c>
      <c r="D1051" s="0" t="str">
        <f aca="false">IF('con precio'!F1050="","",'con precio'!F1050)</f>
        <v/>
      </c>
      <c r="E1051" s="0" t="str">
        <f aca="false">IF('con precio'!B1050="","",'con precio'!B1050)</f>
        <v>Condominio Valle del Cartago</v>
      </c>
      <c r="F1051" s="1" t="s">
        <v>6920</v>
      </c>
      <c r="G1051" s="0" t="n">
        <v>300</v>
      </c>
      <c r="H1051" s="0" t="str">
        <f aca="false">IF('con precio'!D1050="Flete","FLE",IF('con precio'!D1050="Normal","NOR",IF('con precio'!D1050="RRPP","RRP",IF('con precio'!D1050="FB Ads","FBA",IF('con precio'!D1050="Google Ads","GOA",IF('con precio'!D1050="Combo","COM",IF('con precio'!D1050="Market Place","MKP", "OTR")))))))</f>
        <v>NOR</v>
      </c>
      <c r="I1051" s="0" t="str">
        <f aca="false">LEFT('con precio'!M1050,10)</f>
        <v>-17.698180</v>
      </c>
      <c r="J1051" s="122" t="str">
        <f aca="false">RIGHT('con precio'!M1050,10)</f>
        <v>-63.128715</v>
      </c>
      <c r="K1051" s="0" t="s">
        <v>7429</v>
      </c>
      <c r="L1051" s="175" t="n">
        <f aca="false">'con precio'!A1050+'con precio'!K1050</f>
        <v>44303.5125</v>
      </c>
      <c r="N1051" s="174"/>
      <c r="O1051" s="167"/>
    </row>
    <row r="1052" customFormat="false" ht="13.8" hidden="false" customHeight="false" outlineLevel="0" collapsed="false">
      <c r="A1052" s="0" t="n">
        <f aca="false">+A1051+1</f>
        <v>1051</v>
      </c>
      <c r="B1052" s="0" t="str">
        <f aca="false">IF(LEN('con precio'!E1051)=8,'con precio'!E1051,IF(LEN('con precio'!E1051)&gt;=17,LEFT('con precio'!E1051,8),""))</f>
        <v/>
      </c>
      <c r="C1052" s="122" t="str">
        <f aca="false">IF(LEN('con precio'!E1051)&gt;=17,RIGHT('con precio'!E1051,8),"")</f>
        <v/>
      </c>
      <c r="D1052" s="0" t="str">
        <f aca="false">IF('con precio'!F1051="","",'con precio'!F1051)</f>
        <v/>
      </c>
      <c r="E1052" s="0" t="str">
        <f aca="false">IF('con precio'!B1051="","",'con precio'!B1051)</f>
        <v>Barrio 4 de Febrero. Canal Guapilo</v>
      </c>
      <c r="F1052" s="1" t="s">
        <v>6921</v>
      </c>
      <c r="G1052" s="0" t="n">
        <v>300</v>
      </c>
      <c r="H1052" s="0" t="str">
        <f aca="false">IF('con precio'!D1051="Flete","FLE",IF('con precio'!D1051="Normal","NOR",IF('con precio'!D1051="RRPP","RRP",IF('con precio'!D1051="FB Ads","FBA",IF('con precio'!D1051="Google Ads","GOA",IF('con precio'!D1051="Combo","COM",IF('con precio'!D1051="Market Place","MKP", "OTR")))))))</f>
        <v>NOR</v>
      </c>
      <c r="I1052" s="0" t="str">
        <f aca="false">LEFT('con precio'!M1051,10)</f>
        <v>-17.779722</v>
      </c>
      <c r="J1052" s="122" t="str">
        <f aca="false">RIGHT('con precio'!M1051,10)</f>
        <v>-63.106023</v>
      </c>
      <c r="K1052" s="0" t="s">
        <v>7429</v>
      </c>
      <c r="L1052" s="175" t="n">
        <f aca="false">'con precio'!A1051+'con precio'!K1051</f>
        <v>44303.6951388889</v>
      </c>
      <c r="N1052" s="174"/>
      <c r="O1052" s="167"/>
    </row>
    <row r="1053" customFormat="false" ht="13.8" hidden="false" customHeight="false" outlineLevel="0" collapsed="false">
      <c r="A1053" s="0" t="n">
        <f aca="false">+A1052+1</f>
        <v>1052</v>
      </c>
      <c r="B1053" s="0" t="str">
        <f aca="false">IF(LEN('con precio'!E1052)=8,'con precio'!E1052,IF(LEN('con precio'!E1052)&gt;=17,LEFT('con precio'!E1052,8),""))</f>
        <v/>
      </c>
      <c r="C1053" s="122" t="str">
        <f aca="false">IF(LEN('con precio'!E1052)&gt;=17,RIGHT('con precio'!E1052,8),"")</f>
        <v/>
      </c>
      <c r="D1053" s="0" t="str">
        <f aca="false">IF('con precio'!F1052="","",'con precio'!F1052)</f>
        <v/>
      </c>
      <c r="E1053" s="0" t="str">
        <f aca="false">IF('con precio'!B1052="","",'con precio'!B1052)</f>
        <v>Barrio 4 de Febrero. Canal Guapilo</v>
      </c>
      <c r="F1053" s="1" t="s">
        <v>6922</v>
      </c>
      <c r="G1053" s="0" t="n">
        <v>300</v>
      </c>
      <c r="H1053" s="0" t="str">
        <f aca="false">IF('con precio'!D1052="Flete","FLE",IF('con precio'!D1052="Normal","NOR",IF('con precio'!D1052="RRPP","RRP",IF('con precio'!D1052="FB Ads","FBA",IF('con precio'!D1052="Google Ads","GOA",IF('con precio'!D1052="Combo","COM",IF('con precio'!D1052="Market Place","MKP", "OTR")))))))</f>
        <v>NOR</v>
      </c>
      <c r="I1053" s="0" t="str">
        <f aca="false">LEFT('con precio'!M1052,10)</f>
        <v>-17.780062</v>
      </c>
      <c r="J1053" s="122" t="str">
        <f aca="false">RIGHT('con precio'!M1052,10)</f>
        <v>-63.105957</v>
      </c>
      <c r="K1053" s="0" t="s">
        <v>7429</v>
      </c>
      <c r="L1053" s="175" t="n">
        <f aca="false">'con precio'!A1052+'con precio'!K1052</f>
        <v>44303.7201388889</v>
      </c>
      <c r="N1053" s="174"/>
      <c r="O1053" s="167"/>
    </row>
    <row r="1054" customFormat="false" ht="13.8" hidden="false" customHeight="false" outlineLevel="0" collapsed="false">
      <c r="A1054" s="0" t="n">
        <f aca="false">+A1053+1</f>
        <v>1053</v>
      </c>
      <c r="B1054" s="0" t="str">
        <f aca="false">IF(LEN('con precio'!E1053)=8,'con precio'!E1053,IF(LEN('con precio'!E1053)&gt;=17,LEFT('con precio'!E1053,8),""))</f>
        <v/>
      </c>
      <c r="C1054" s="122" t="str">
        <f aca="false">IF(LEN('con precio'!E1053)&gt;=17,RIGHT('con precio'!E1053,8),"")</f>
        <v/>
      </c>
      <c r="D1054" s="0" t="str">
        <f aca="false">IF('con precio'!F1053="","",'con precio'!F1053)</f>
        <v/>
      </c>
      <c r="E1054" s="0" t="str">
        <f aca="false">IF('con precio'!B1053="","",'con precio'!B1053)</f>
        <v>Guapurú</v>
      </c>
      <c r="F1054" s="1" t="s">
        <v>6923</v>
      </c>
      <c r="G1054" s="0" t="n">
        <v>300</v>
      </c>
      <c r="H1054" s="0" t="str">
        <f aca="false">IF('con precio'!D1053="Flete","FLE",IF('con precio'!D1053="Normal","NOR",IF('con precio'!D1053="RRPP","RRP",IF('con precio'!D1053="FB Ads","FBA",IF('con precio'!D1053="Google Ads","GOA",IF('con precio'!D1053="Combo","COM",IF('con precio'!D1053="Market Place","MKP", "OTR")))))))</f>
        <v>NOR</v>
      </c>
      <c r="I1054" s="0" t="str">
        <f aca="false">LEFT('con precio'!M1053,10)</f>
        <v>-17.846612</v>
      </c>
      <c r="J1054" s="122" t="str">
        <f aca="false">RIGHT('con precio'!M1053,10)</f>
        <v>-63.095415</v>
      </c>
      <c r="K1054" s="0" t="s">
        <v>7429</v>
      </c>
      <c r="L1054" s="175" t="n">
        <f aca="false">'con precio'!A1053+'con precio'!K1053</f>
        <v>44303.7958333333</v>
      </c>
      <c r="N1054" s="174"/>
      <c r="O1054" s="167"/>
    </row>
    <row r="1055" customFormat="false" ht="13.8" hidden="false" customHeight="false" outlineLevel="0" collapsed="false">
      <c r="A1055" s="0" t="n">
        <f aca="false">+A1054+1</f>
        <v>1054</v>
      </c>
      <c r="B1055" s="0" t="str">
        <f aca="false">IF(LEN('con precio'!E1054)=8,'con precio'!E1054,IF(LEN('con precio'!E1054)&gt;=17,LEFT('con precio'!E1054,8),""))</f>
        <v/>
      </c>
      <c r="C1055" s="122" t="str">
        <f aca="false">IF(LEN('con precio'!E1054)&gt;=17,RIGHT('con precio'!E1054,8),"")</f>
        <v/>
      </c>
      <c r="D1055" s="0" t="str">
        <f aca="false">IF('con precio'!F1054="","",'con precio'!F1054)</f>
        <v/>
      </c>
      <c r="E1055" s="0" t="str">
        <f aca="false">IF('con precio'!B1054="","",'con precio'!B1054)</f>
        <v>Av. 22 de Septiembre</v>
      </c>
      <c r="F1055" s="1" t="s">
        <v>6924</v>
      </c>
      <c r="G1055" s="0" t="n">
        <v>300</v>
      </c>
      <c r="H1055" s="0" t="str">
        <f aca="false">IF('con precio'!D1054="Flete","FLE",IF('con precio'!D1054="Normal","NOR",IF('con precio'!D1054="RRPP","RRP",IF('con precio'!D1054="FB Ads","FBA",IF('con precio'!D1054="Google Ads","GOA",IF('con precio'!D1054="Combo","COM",IF('con precio'!D1054="Market Place","MKP", "OTR")))))))</f>
        <v>NOR</v>
      </c>
      <c r="I1055" s="0" t="str">
        <f aca="false">LEFT('con precio'!M1054,10)</f>
        <v>-17.827393</v>
      </c>
      <c r="J1055" s="122" t="str">
        <f aca="false">RIGHT('con precio'!M1054,10)</f>
        <v>-63.109039</v>
      </c>
      <c r="K1055" s="0" t="s">
        <v>7429</v>
      </c>
      <c r="L1055" s="175" t="n">
        <f aca="false">'con precio'!A1054+'con precio'!K1054</f>
        <v>44305.3972222222</v>
      </c>
      <c r="N1055" s="174"/>
      <c r="O1055" s="167"/>
    </row>
    <row r="1056" customFormat="false" ht="13.8" hidden="false" customHeight="false" outlineLevel="0" collapsed="false">
      <c r="A1056" s="0" t="n">
        <f aca="false">+A1055+1</f>
        <v>1055</v>
      </c>
      <c r="B1056" s="0" t="str">
        <f aca="false">IF(LEN('con precio'!E1055)=8,'con precio'!E1055,IF(LEN('con precio'!E1055)&gt;=17,LEFT('con precio'!E1055,8),""))</f>
        <v/>
      </c>
      <c r="C1056" s="122" t="str">
        <f aca="false">IF(LEN('con precio'!E1055)&gt;=17,RIGHT('con precio'!E1055,8),"")</f>
        <v/>
      </c>
      <c r="D1056" s="0" t="str">
        <f aca="false">IF('con precio'!F1055="","",'con precio'!F1055)</f>
        <v/>
      </c>
      <c r="E1056" s="0" t="str">
        <f aca="false">IF('con precio'!B1055="","",'con precio'!B1055)</f>
        <v>Av. Camino a Montecristo / Barrio 19 de Marzo</v>
      </c>
      <c r="F1056" s="1" t="s">
        <v>6925</v>
      </c>
      <c r="G1056" s="0" t="n">
        <v>200</v>
      </c>
      <c r="H1056" s="0" t="str">
        <f aca="false">IF('con precio'!D1055="Flete","FLE",IF('con precio'!D1055="Normal","NOR",IF('con precio'!D1055="RRPP","RRP",IF('con precio'!D1055="FB Ads","FBA",IF('con precio'!D1055="Google Ads","GOA",IF('con precio'!D1055="Combo","COM",IF('con precio'!D1055="Market Place","MKP", "OTR")))))))</f>
        <v>NOR</v>
      </c>
      <c r="I1056" s="0" t="str">
        <f aca="false">LEFT('con precio'!M1055,10)</f>
        <v>-17.746699</v>
      </c>
      <c r="J1056" s="122" t="str">
        <f aca="false">RIGHT('con precio'!M1055,10)</f>
        <v>-63.084691</v>
      </c>
      <c r="K1056" s="0" t="s">
        <v>7429</v>
      </c>
      <c r="L1056" s="175" t="n">
        <f aca="false">'con precio'!A1055+'con precio'!K1055</f>
        <v>44305.4402777778</v>
      </c>
      <c r="N1056" s="174"/>
      <c r="O1056" s="167"/>
    </row>
    <row r="1057" customFormat="false" ht="13.8" hidden="false" customHeight="false" outlineLevel="0" collapsed="false">
      <c r="A1057" s="0" t="n">
        <f aca="false">+A1056+1</f>
        <v>1056</v>
      </c>
      <c r="B1057" s="0" t="str">
        <f aca="false">IF(LEN('con precio'!E1056)=8,'con precio'!E1056,IF(LEN('con precio'!E1056)&gt;=17,LEFT('con precio'!E1056,8),""))</f>
        <v/>
      </c>
      <c r="C1057" s="122" t="str">
        <f aca="false">IF(LEN('con precio'!E1056)&gt;=17,RIGHT('con precio'!E1056,8),"")</f>
        <v/>
      </c>
      <c r="D1057" s="0" t="str">
        <f aca="false">IF('con precio'!F1056="","",'con precio'!F1056)</f>
        <v/>
      </c>
      <c r="E1057" s="0" t="str">
        <f aca="false">IF('con precio'!B1056="","",'con precio'!B1056)</f>
        <v>Virgen de Luján / Calle 1 Sur</v>
      </c>
      <c r="F1057" s="1" t="s">
        <v>6926</v>
      </c>
      <c r="G1057" s="0" t="n">
        <v>200</v>
      </c>
      <c r="H1057" s="0" t="str">
        <f aca="false">IF('con precio'!D1056="Flete","FLE",IF('con precio'!D1056="Normal","NOR",IF('con precio'!D1056="RRPP","RRP",IF('con precio'!D1056="FB Ads","FBA",IF('con precio'!D1056="Google Ads","GOA",IF('con precio'!D1056="Combo","COM",IF('con precio'!D1056="Market Place","MKP", "OTR")))))))</f>
        <v>NOR</v>
      </c>
      <c r="I1057" s="0" t="str">
        <f aca="false">LEFT('con precio'!M1056,10)</f>
        <v>-17.757179</v>
      </c>
      <c r="J1057" s="122" t="str">
        <f aca="false">RIGHT('con precio'!M1056,10)</f>
        <v>-63.127011</v>
      </c>
      <c r="K1057" s="0" t="s">
        <v>7429</v>
      </c>
      <c r="L1057" s="175" t="n">
        <f aca="false">'con precio'!A1056+'con precio'!K1056</f>
        <v>44305.4944444444</v>
      </c>
      <c r="N1057" s="174"/>
      <c r="O1057" s="167"/>
    </row>
    <row r="1058" customFormat="false" ht="13.8" hidden="false" customHeight="false" outlineLevel="0" collapsed="false">
      <c r="A1058" s="0" t="n">
        <f aca="false">+A1057+1</f>
        <v>1057</v>
      </c>
      <c r="B1058" s="0" t="str">
        <f aca="false">IF(LEN('con precio'!E1057)=8,'con precio'!E1057,IF(LEN('con precio'!E1057)&gt;=17,LEFT('con precio'!E1057,8),""))</f>
        <v/>
      </c>
      <c r="C1058" s="122" t="str">
        <f aca="false">IF(LEN('con precio'!E1057)&gt;=17,RIGHT('con precio'!E1057,8),"")</f>
        <v/>
      </c>
      <c r="D1058" s="0" t="str">
        <f aca="false">IF('con precio'!F1057="","",'con precio'!F1057)</f>
        <v/>
      </c>
      <c r="E1058" s="0" t="str">
        <f aca="false">IF('con precio'!B1057="","",'con precio'!B1057)</f>
        <v>Cumbre de las Américas / Villa Simón Boliviar</v>
      </c>
      <c r="F1058" s="1" t="s">
        <v>6927</v>
      </c>
      <c r="G1058" s="0" t="n">
        <v>400</v>
      </c>
      <c r="H1058" s="0" t="str">
        <f aca="false">IF('con precio'!D1057="Flete","FLE",IF('con precio'!D1057="Normal","NOR",IF('con precio'!D1057="RRPP","RRP",IF('con precio'!D1057="FB Ads","FBA",IF('con precio'!D1057="Google Ads","GOA",IF('con precio'!D1057="Combo","COM",IF('con precio'!D1057="Market Place","MKP", "OTR")))))))</f>
        <v>NOR</v>
      </c>
      <c r="I1058" s="0" t="str">
        <f aca="false">LEFT('con precio'!M1057,10)</f>
        <v>-17.891337</v>
      </c>
      <c r="J1058" s="122" t="str">
        <f aca="false">RIGHT('con precio'!M1057,10)</f>
        <v>-63.289176</v>
      </c>
      <c r="K1058" s="0" t="s">
        <v>7429</v>
      </c>
      <c r="L1058" s="175" t="n">
        <f aca="false">'con precio'!A1057+'con precio'!K1057</f>
        <v>44305.6208333333</v>
      </c>
      <c r="N1058" s="174"/>
      <c r="O1058" s="167"/>
    </row>
    <row r="1059" customFormat="false" ht="13.8" hidden="false" customHeight="false" outlineLevel="0" collapsed="false">
      <c r="A1059" s="0" t="n">
        <f aca="false">+A1058+1</f>
        <v>1058</v>
      </c>
      <c r="B1059" s="0" t="str">
        <f aca="false">IF(LEN('con precio'!E1058)=8,'con precio'!E1058,IF(LEN('con precio'!E1058)&gt;=17,LEFT('con precio'!E1058,8),""))</f>
        <v>65061499</v>
      </c>
      <c r="C1059" s="122" t="str">
        <f aca="false">IF(LEN('con precio'!E1058)&gt;=17,RIGHT('con precio'!E1058,8),"")</f>
        <v/>
      </c>
      <c r="D1059" s="0" t="str">
        <f aca="false">IF('con precio'!F1058="","",'con precio'!F1058)</f>
        <v>Tania Avila</v>
      </c>
      <c r="E1059" s="0" t="str">
        <f aca="false">IF('con precio'!B1058="","",'con precio'!B1058)</f>
        <v>Tania Avila / Barrio 25 de Diciembre / Calle San Antonio</v>
      </c>
      <c r="F1059" s="1" t="s">
        <v>6928</v>
      </c>
      <c r="G1059" s="0" t="n">
        <v>340</v>
      </c>
      <c r="H1059" s="0" t="str">
        <f aca="false">IF('con precio'!D1058="Flete","FLE",IF('con precio'!D1058="Normal","NOR",IF('con precio'!D1058="RRPP","RRP",IF('con precio'!D1058="FB Ads","FBA",IF('con precio'!D1058="Google Ads","GOA",IF('con precio'!D1058="Combo","COM",IF('con precio'!D1058="Market Place","MKP", "OTR")))))))</f>
        <v>GOA</v>
      </c>
      <c r="I1059" s="0" t="str">
        <f aca="false">LEFT('con precio'!M1058,10)</f>
        <v>-17.814651</v>
      </c>
      <c r="J1059" s="122" t="str">
        <f aca="false">RIGHT('con precio'!M1058,10)</f>
        <v>-63.140543</v>
      </c>
      <c r="K1059" s="0" t="s">
        <v>7429</v>
      </c>
      <c r="L1059" s="175" t="n">
        <f aca="false">'con precio'!A1058+'con precio'!K1058</f>
        <v>44306.5340277778</v>
      </c>
      <c r="N1059" s="174"/>
      <c r="O1059" s="167"/>
    </row>
    <row r="1060" customFormat="false" ht="13.8" hidden="false" customHeight="false" outlineLevel="0" collapsed="false">
      <c r="A1060" s="0" t="n">
        <f aca="false">+A1059+1</f>
        <v>1059</v>
      </c>
      <c r="B1060" s="0" t="str">
        <f aca="false">IF(LEN('con precio'!E1059)=8,'con precio'!E1059,IF(LEN('con precio'!E1059)&gt;=17,LEFT('con precio'!E1059,8),""))</f>
        <v>69020959</v>
      </c>
      <c r="C1060" s="122" t="str">
        <f aca="false">IF(LEN('con precio'!E1059)&gt;=17,RIGHT('con precio'!E1059,8),"")</f>
        <v/>
      </c>
      <c r="D1060" s="0" t="str">
        <f aca="false">IF('con precio'!F1059="","",'con precio'!F1059)</f>
        <v>NN</v>
      </c>
      <c r="E1060" s="0" t="str">
        <f aca="false">IF('con precio'!B1059="","",'con precio'!B1059)</f>
        <v>NN / Urbanización Cataluña</v>
      </c>
      <c r="F1060" s="1" t="s">
        <v>6929</v>
      </c>
      <c r="G1060" s="0" t="n">
        <v>340</v>
      </c>
      <c r="H1060" s="0" t="str">
        <f aca="false">IF('con precio'!D1059="Flete","FLE",IF('con precio'!D1059="Normal","NOR",IF('con precio'!D1059="RRPP","RRP",IF('con precio'!D1059="FB Ads","FBA",IF('con precio'!D1059="Google Ads","GOA",IF('con precio'!D1059="Combo","COM",IF('con precio'!D1059="Market Place","MKP", "OTR")))))))</f>
        <v>GOA</v>
      </c>
      <c r="I1060" s="0" t="str">
        <f aca="false">LEFT('con precio'!M1059,10)</f>
        <v>-17.712470</v>
      </c>
      <c r="J1060" s="122" t="str">
        <f aca="false">RIGHT('con precio'!M1059,10)</f>
        <v>-63.155716</v>
      </c>
      <c r="K1060" s="0" t="s">
        <v>7429</v>
      </c>
      <c r="L1060" s="175" t="n">
        <f aca="false">'con precio'!A1059+'con precio'!K1059</f>
        <v>44306.6097222222</v>
      </c>
      <c r="N1060" s="174"/>
      <c r="O1060" s="167"/>
    </row>
    <row r="1061" customFormat="false" ht="13.8" hidden="false" customHeight="false" outlineLevel="0" collapsed="false">
      <c r="A1061" s="0" t="n">
        <f aca="false">+A1060+1</f>
        <v>1060</v>
      </c>
      <c r="B1061" s="0" t="str">
        <f aca="false">IF(LEN('con precio'!E1060)=8,'con precio'!E1060,IF(LEN('con precio'!E1060)&gt;=17,LEFT('con precio'!E1060,8),""))</f>
        <v/>
      </c>
      <c r="C1061" s="122" t="str">
        <f aca="false">IF(LEN('con precio'!E1060)&gt;=17,RIGHT('con precio'!E1060,8),"")</f>
        <v/>
      </c>
      <c r="D1061" s="0" t="str">
        <f aca="false">IF('con precio'!F1060="","",'con precio'!F1060)</f>
        <v/>
      </c>
      <c r="E1061" s="0" t="str">
        <f aca="false">IF('con precio'!B1060="","",'con precio'!B1060)</f>
        <v>Urbanización Patujú</v>
      </c>
      <c r="F1061" s="1" t="s">
        <v>6442</v>
      </c>
      <c r="G1061" s="0" t="n">
        <v>300</v>
      </c>
      <c r="H1061" s="0" t="str">
        <f aca="false">IF('con precio'!D1060="Flete","FLE",IF('con precio'!D1060="Normal","NOR",IF('con precio'!D1060="RRPP","RRP",IF('con precio'!D1060="FB Ads","FBA",IF('con precio'!D1060="Google Ads","GOA",IF('con precio'!D1060="Combo","COM",IF('con precio'!D1060="Market Place","MKP", "OTR")))))))</f>
        <v>NOR</v>
      </c>
      <c r="I1061" s="0" t="str">
        <f aca="false">LEFT('con precio'!M1060,10)</f>
        <v>-17.774356</v>
      </c>
      <c r="J1061" s="122" t="str">
        <f aca="false">RIGHT('con precio'!M1060,10)</f>
        <v>-63.058678</v>
      </c>
      <c r="K1061" s="0" t="s">
        <v>7429</v>
      </c>
      <c r="L1061" s="175" t="n">
        <f aca="false">'con precio'!A1060+'con precio'!K1060</f>
        <v>44306.7020833333</v>
      </c>
      <c r="N1061" s="174"/>
      <c r="O1061" s="167"/>
    </row>
    <row r="1062" customFormat="false" ht="13.8" hidden="false" customHeight="false" outlineLevel="0" collapsed="false">
      <c r="A1062" s="0" t="n">
        <f aca="false">+A1061+1</f>
        <v>1061</v>
      </c>
      <c r="B1062" s="0" t="str">
        <f aca="false">IF(LEN('con precio'!E1061)=8,'con precio'!E1061,IF(LEN('con precio'!E1061)&gt;=17,LEFT('con precio'!E1061,8),""))</f>
        <v>77377495</v>
      </c>
      <c r="C1062" s="122" t="str">
        <f aca="false">IF(LEN('con precio'!E1061)&gt;=17,RIGHT('con precio'!E1061,8),"")</f>
        <v/>
      </c>
      <c r="D1062" s="0" t="str">
        <f aca="false">IF('con precio'!F1061="","",'con precio'!F1061)</f>
        <v>Dania Inca</v>
      </c>
      <c r="E1062" s="0" t="str">
        <f aca="false">IF('con precio'!B1061="","",'con precio'!B1061)</f>
        <v>Dania Inca / Av Palmar / Villa Simón Bolivar / Carretera Camiri</v>
      </c>
      <c r="F1062" s="1" t="s">
        <v>6604</v>
      </c>
      <c r="G1062" s="0" t="n">
        <v>450</v>
      </c>
      <c r="H1062" s="0" t="str">
        <f aca="false">IF('con precio'!D1061="Flete","FLE",IF('con precio'!D1061="Normal","NOR",IF('con precio'!D1061="RRPP","RRP",IF('con precio'!D1061="FB Ads","FBA",IF('con precio'!D1061="Google Ads","GOA",IF('con precio'!D1061="Combo","COM",IF('con precio'!D1061="Market Place","MKP", "OTR")))))))</f>
        <v>GOA</v>
      </c>
      <c r="I1062" s="0" t="str">
        <f aca="false">LEFT('con precio'!M1061,10)</f>
        <v>-17.883326</v>
      </c>
      <c r="J1062" s="122" t="str">
        <f aca="false">RIGHT('con precio'!M1061,10)</f>
        <v>-63.270882</v>
      </c>
      <c r="K1062" s="0" t="s">
        <v>7429</v>
      </c>
      <c r="L1062" s="175" t="n">
        <f aca="false">'con precio'!A1061+'con precio'!K1061</f>
        <v>44307.3805555556</v>
      </c>
      <c r="N1062" s="174"/>
      <c r="O1062" s="167"/>
    </row>
    <row r="1063" customFormat="false" ht="13.8" hidden="false" customHeight="false" outlineLevel="0" collapsed="false">
      <c r="A1063" s="0" t="n">
        <f aca="false">+A1062+1</f>
        <v>1062</v>
      </c>
      <c r="B1063" s="0" t="str">
        <f aca="false">IF(LEN('con precio'!E1062)=8,'con precio'!E1062,IF(LEN('con precio'!E1062)&gt;=17,LEFT('con precio'!E1062,8),""))</f>
        <v>68760772</v>
      </c>
      <c r="C1063" s="122" t="str">
        <f aca="false">IF(LEN('con precio'!E1062)&gt;=17,RIGHT('con precio'!E1062,8),"")</f>
        <v/>
      </c>
      <c r="D1063" s="0" t="str">
        <f aca="false">IF('con precio'!F1062="","",'con precio'!F1062)</f>
        <v>Barraca</v>
      </c>
      <c r="E1063" s="0" t="str">
        <f aca="false">IF('con precio'!B1062="","",'con precio'!B1062)</f>
        <v>Barraca / Doble Vía La Guardia Km 8</v>
      </c>
      <c r="F1063" s="1" t="s">
        <v>6930</v>
      </c>
      <c r="G1063" s="0" t="n">
        <v>350</v>
      </c>
      <c r="H1063" s="0" t="str">
        <f aca="false">IF('con precio'!D1062="Flete","FLE",IF('con precio'!D1062="Normal","NOR",IF('con precio'!D1062="RRPP","RRP",IF('con precio'!D1062="FB Ads","FBA",IF('con precio'!D1062="Google Ads","GOA",IF('con precio'!D1062="Combo","COM",IF('con precio'!D1062="Market Place","MKP", "OTR")))))))</f>
        <v>GOA</v>
      </c>
      <c r="I1063" s="0" t="str">
        <f aca="false">LEFT('con precio'!M1062,10)</f>
        <v>-17.830994</v>
      </c>
      <c r="J1063" s="122" t="str">
        <f aca="false">RIGHT('con precio'!M1062,10)</f>
        <v>-63.230270</v>
      </c>
      <c r="K1063" s="0" t="s">
        <v>7429</v>
      </c>
      <c r="L1063" s="175" t="n">
        <f aca="false">'con precio'!A1062+'con precio'!K1062</f>
        <v>44307.4520833333</v>
      </c>
      <c r="N1063" s="174"/>
      <c r="O1063" s="167"/>
    </row>
    <row r="1064" customFormat="false" ht="13.8" hidden="false" customHeight="false" outlineLevel="0" collapsed="false">
      <c r="A1064" s="0" t="n">
        <f aca="false">+A1063+1</f>
        <v>1063</v>
      </c>
      <c r="B1064" s="0" t="str">
        <f aca="false">IF(LEN('con precio'!E1063)=8,'con precio'!E1063,IF(LEN('con precio'!E1063)&gt;=17,LEFT('con precio'!E1063,8),""))</f>
        <v>70957543</v>
      </c>
      <c r="C1064" s="122" t="str">
        <f aca="false">IF(LEN('con precio'!E1063)&gt;=17,RIGHT('con precio'!E1063,8),"")</f>
        <v/>
      </c>
      <c r="D1064" s="0" t="str">
        <f aca="false">IF('con precio'!F1063="","",'con precio'!F1063)</f>
        <v>José Luis Arroyo</v>
      </c>
      <c r="E1064" s="0" t="str">
        <f aca="false">IF('con precio'!B1063="","",'con precio'!B1063)</f>
        <v>José Luis Arroyo / Barrio El Espinal Dorado</v>
      </c>
      <c r="F1064" s="1" t="s">
        <v>6931</v>
      </c>
      <c r="G1064" s="0" t="n">
        <v>340</v>
      </c>
      <c r="H1064" s="0" t="str">
        <f aca="false">IF('con precio'!D1063="Flete","FLE",IF('con precio'!D1063="Normal","NOR",IF('con precio'!D1063="RRPP","RRP",IF('con precio'!D1063="FB Ads","FBA",IF('con precio'!D1063="Google Ads","GOA",IF('con precio'!D1063="Combo","COM",IF('con precio'!D1063="Market Place","MKP", "OTR")))))))</f>
        <v>GOA</v>
      </c>
      <c r="I1064" s="0" t="str">
        <f aca="false">LEFT('con precio'!M1063,10)</f>
        <v>-17.743814</v>
      </c>
      <c r="J1064" s="122" t="str">
        <f aca="false">RIGHT('con precio'!M1063,10)</f>
        <v>-63.092411</v>
      </c>
      <c r="K1064" s="0" t="s">
        <v>7429</v>
      </c>
      <c r="L1064" s="175" t="n">
        <f aca="false">'con precio'!A1063+'con precio'!K1063</f>
        <v>44307.5326388889</v>
      </c>
      <c r="N1064" s="174"/>
      <c r="O1064" s="167"/>
    </row>
    <row r="1065" customFormat="false" ht="13.8" hidden="false" customHeight="false" outlineLevel="0" collapsed="false">
      <c r="A1065" s="0" t="n">
        <f aca="false">+A1064+1</f>
        <v>1064</v>
      </c>
      <c r="B1065" s="0" t="str">
        <f aca="false">IF(LEN('con precio'!E1064)=8,'con precio'!E1064,IF(LEN('con precio'!E1064)&gt;=17,LEFT('con precio'!E1064,8),""))</f>
        <v>76321334</v>
      </c>
      <c r="C1065" s="122" t="str">
        <f aca="false">IF(LEN('con precio'!E1064)&gt;=17,RIGHT('con precio'!E1064,8),"")</f>
        <v/>
      </c>
      <c r="D1065" s="0" t="str">
        <f aca="false">IF('con precio'!F1064="","",'con precio'!F1064)</f>
        <v>Carlos Galvis</v>
      </c>
      <c r="E1065" s="0" t="str">
        <f aca="false">IF('con precio'!B1064="","",'con precio'!B1064)</f>
        <v>Carlos Galvis / Palma Verde</v>
      </c>
      <c r="F1065" s="1" t="s">
        <v>6932</v>
      </c>
      <c r="G1065" s="0" t="n">
        <v>340</v>
      </c>
      <c r="H1065" s="0" t="str">
        <f aca="false">IF('con precio'!D1064="Flete","FLE",IF('con precio'!D1064="Normal","NOR",IF('con precio'!D1064="RRPP","RRP",IF('con precio'!D1064="FB Ads","FBA",IF('con precio'!D1064="Google Ads","GOA",IF('con precio'!D1064="Combo","COM",IF('con precio'!D1064="Market Place","MKP", "OTR")))))))</f>
        <v>GOA</v>
      </c>
      <c r="I1065" s="0" t="str">
        <f aca="false">LEFT('con precio'!M1064,10)</f>
        <v>-17.756687</v>
      </c>
      <c r="J1065" s="122" t="str">
        <f aca="false">RIGHT('con precio'!M1064,10)</f>
        <v>-63.089806</v>
      </c>
      <c r="K1065" s="0" t="s">
        <v>7429</v>
      </c>
      <c r="L1065" s="175" t="n">
        <f aca="false">'con precio'!A1064+'con precio'!K1064</f>
        <v>44307.6763888889</v>
      </c>
      <c r="N1065" s="174"/>
      <c r="O1065" s="167"/>
    </row>
    <row r="1066" customFormat="false" ht="13.8" hidden="false" customHeight="false" outlineLevel="0" collapsed="false">
      <c r="A1066" s="0" t="n">
        <f aca="false">+A1065+1</f>
        <v>1065</v>
      </c>
      <c r="B1066" s="0" t="str">
        <f aca="false">IF(LEN('con precio'!E1065)=8,'con precio'!E1065,IF(LEN('con precio'!E1065)&gt;=17,LEFT('con precio'!E1065,8),""))</f>
        <v/>
      </c>
      <c r="C1066" s="122" t="str">
        <f aca="false">IF(LEN('con precio'!E1065)&gt;=17,RIGHT('con precio'!E1065,8),"")</f>
        <v/>
      </c>
      <c r="D1066" s="0" t="str">
        <f aca="false">IF('con precio'!F1065="","",'con precio'!F1065)</f>
        <v/>
      </c>
      <c r="E1066" s="0" t="str">
        <f aca="false">IF('con precio'!B1065="","",'con precio'!B1065)</f>
        <v>Av El Palmar</v>
      </c>
      <c r="F1066" s="1" t="s">
        <v>6933</v>
      </c>
      <c r="G1066" s="0" t="n">
        <v>300</v>
      </c>
      <c r="H1066" s="0" t="str">
        <f aca="false">IF('con precio'!D1065="Flete","FLE",IF('con precio'!D1065="Normal","NOR",IF('con precio'!D1065="RRPP","RRP",IF('con precio'!D1065="FB Ads","FBA",IF('con precio'!D1065="Google Ads","GOA",IF('con precio'!D1065="Combo","COM",IF('con precio'!D1065="Market Place","MKP", "OTR")))))))</f>
        <v>NOR</v>
      </c>
      <c r="I1066" s="0" t="str">
        <f aca="false">LEFT('con precio'!M1065,10)</f>
        <v>-17.882998</v>
      </c>
      <c r="J1066" s="122" t="str">
        <f aca="false">RIGHT('con precio'!M1065,10)</f>
        <v>-63.271816</v>
      </c>
      <c r="K1066" s="0" t="s">
        <v>7429</v>
      </c>
      <c r="L1066" s="175" t="n">
        <f aca="false">'con precio'!A1065+'con precio'!K1065</f>
        <v>44307.4173611111</v>
      </c>
      <c r="N1066" s="174"/>
      <c r="O1066" s="167"/>
    </row>
    <row r="1067" customFormat="false" ht="13.8" hidden="false" customHeight="false" outlineLevel="0" collapsed="false">
      <c r="A1067" s="0" t="n">
        <f aca="false">+A1066+1</f>
        <v>1066</v>
      </c>
      <c r="B1067" s="0" t="str">
        <f aca="false">IF(LEN('con precio'!E1066)=8,'con precio'!E1066,IF(LEN('con precio'!E1066)&gt;=17,LEFT('con precio'!E1066,8),""))</f>
        <v/>
      </c>
      <c r="C1067" s="122" t="str">
        <f aca="false">IF(LEN('con precio'!E1066)&gt;=17,RIGHT('con precio'!E1066,8),"")</f>
        <v/>
      </c>
      <c r="D1067" s="0" t="str">
        <f aca="false">IF('con precio'!F1066="","",'con precio'!F1066)</f>
        <v/>
      </c>
      <c r="E1067" s="0" t="str">
        <f aca="false">IF('con precio'!B1066="","",'con precio'!B1066)</f>
        <v>Barrio La Estrella / Camino a Montecristo / cerca Barrio El Retoño</v>
      </c>
      <c r="F1067" s="1" t="s">
        <v>6934</v>
      </c>
      <c r="G1067" s="0" t="n">
        <v>300</v>
      </c>
      <c r="H1067" s="0" t="str">
        <f aca="false">IF('con precio'!D1066="Flete","FLE",IF('con precio'!D1066="Normal","NOR",IF('con precio'!D1066="RRPP","RRP",IF('con precio'!D1066="FB Ads","FBA",IF('con precio'!D1066="Google Ads","GOA",IF('con precio'!D1066="Combo","COM",IF('con precio'!D1066="Market Place","MKP", "OTR")))))))</f>
        <v>NOR</v>
      </c>
      <c r="I1067" s="0" t="str">
        <f aca="false">LEFT('con precio'!M1066,10)</f>
        <v>-17.743260</v>
      </c>
      <c r="J1067" s="122" t="str">
        <f aca="false">RIGHT('con precio'!M1066,10)</f>
        <v>-63.079984</v>
      </c>
      <c r="K1067" s="0" t="s">
        <v>7429</v>
      </c>
      <c r="L1067" s="175" t="n">
        <f aca="false">'con precio'!A1066+'con precio'!K1066</f>
        <v>44307.5986111111</v>
      </c>
      <c r="N1067" s="174"/>
      <c r="O1067" s="167"/>
    </row>
    <row r="1068" customFormat="false" ht="13.8" hidden="false" customHeight="false" outlineLevel="0" collapsed="false">
      <c r="A1068" s="0" t="n">
        <f aca="false">+A1067+1</f>
        <v>1067</v>
      </c>
      <c r="B1068" s="0" t="str">
        <f aca="false">IF(LEN('con precio'!E1067)=8,'con precio'!E1067,IF(LEN('con precio'!E1067)&gt;=17,LEFT('con precio'!E1067,8),""))</f>
        <v/>
      </c>
      <c r="C1068" s="122" t="str">
        <f aca="false">IF(LEN('con precio'!E1067)&gt;=17,RIGHT('con precio'!E1067,8),"")</f>
        <v/>
      </c>
      <c r="D1068" s="0" t="str">
        <f aca="false">IF('con precio'!F1067="","",'con precio'!F1067)</f>
        <v>Hospital Obrero</v>
      </c>
      <c r="E1068" s="0" t="str">
        <f aca="false">IF('con precio'!B1067="","",'con precio'!B1067)</f>
        <v>Hospital Obrero. Tercer anillo casi Mutualista</v>
      </c>
      <c r="F1068" s="1" t="s">
        <v>6140</v>
      </c>
      <c r="G1068" s="0" t="n">
        <v>400</v>
      </c>
      <c r="H1068" s="0" t="str">
        <f aca="false">IF('con precio'!D1067="Flete","FLE",IF('con precio'!D1067="Normal","NOR",IF('con precio'!D1067="RRPP","RRP",IF('con precio'!D1067="FB Ads","FBA",IF('con precio'!D1067="Google Ads","GOA",IF('con precio'!D1067="Combo","COM",IF('con precio'!D1067="Market Place","MKP", "OTR")))))))</f>
        <v>NOR</v>
      </c>
      <c r="I1068" s="0" t="str">
        <f aca="false">LEFT('con precio'!M1067,10)</f>
        <v>-17.766681</v>
      </c>
      <c r="J1068" s="122" t="str">
        <f aca="false">RIGHT('con precio'!M1067,10)</f>
        <v>-63.157167</v>
      </c>
      <c r="K1068" s="0" t="s">
        <v>7429</v>
      </c>
      <c r="L1068" s="175" t="n">
        <f aca="false">'con precio'!A1067+'con precio'!K1067</f>
        <v>44307.8131944445</v>
      </c>
      <c r="N1068" s="174"/>
      <c r="O1068" s="167"/>
    </row>
    <row r="1069" customFormat="false" ht="13.8" hidden="false" customHeight="false" outlineLevel="0" collapsed="false">
      <c r="A1069" s="0" t="n">
        <f aca="false">+A1068+1</f>
        <v>1068</v>
      </c>
      <c r="B1069" s="0" t="str">
        <f aca="false">IF(LEN('con precio'!E1068)=8,'con precio'!E1068,IF(LEN('con precio'!E1068)&gt;=17,LEFT('con precio'!E1068,8),""))</f>
        <v/>
      </c>
      <c r="C1069" s="122" t="str">
        <f aca="false">IF(LEN('con precio'!E1068)&gt;=17,RIGHT('con precio'!E1068,8),"")</f>
        <v/>
      </c>
      <c r="D1069" s="0" t="str">
        <f aca="false">IF('con precio'!F1068="","",'con precio'!F1068)</f>
        <v/>
      </c>
      <c r="E1069" s="0" t="str">
        <f aca="false">IF('con precio'!B1068="","",'con precio'!B1068)</f>
        <v>Satélite Norte</v>
      </c>
      <c r="F1069" s="1" t="s">
        <v>6935</v>
      </c>
      <c r="G1069" s="0" t="n">
        <v>300</v>
      </c>
      <c r="H1069" s="0" t="str">
        <f aca="false">IF('con precio'!D1068="Flete","FLE",IF('con precio'!D1068="Normal","NOR",IF('con precio'!D1068="RRPP","RRP",IF('con precio'!D1068="FB Ads","FBA",IF('con precio'!D1068="Google Ads","GOA",IF('con precio'!D1068="Combo","COM",IF('con precio'!D1068="Market Place","MKP", "OTR")))))))</f>
        <v>NOR</v>
      </c>
      <c r="I1069" s="0" t="str">
        <f aca="false">LEFT('con precio'!M1068,10)</f>
        <v>-17.609804</v>
      </c>
      <c r="J1069" s="122" t="str">
        <f aca="false">RIGHT('con precio'!M1068,10)</f>
        <v>-63.144504</v>
      </c>
      <c r="K1069" s="0" t="s">
        <v>7429</v>
      </c>
      <c r="L1069" s="175" t="n">
        <f aca="false">'con precio'!A1068+'con precio'!K1068</f>
        <v>44308.3805555556</v>
      </c>
      <c r="N1069" s="174"/>
      <c r="O1069" s="167"/>
    </row>
    <row r="1070" customFormat="false" ht="13.8" hidden="false" customHeight="false" outlineLevel="0" collapsed="false">
      <c r="A1070" s="0" t="n">
        <f aca="false">+A1069+1</f>
        <v>1069</v>
      </c>
      <c r="B1070" s="0" t="str">
        <f aca="false">IF(LEN('con precio'!E1069)=8,'con precio'!E1069,IF(LEN('con precio'!E1069)&gt;=17,LEFT('con precio'!E1069,8),""))</f>
        <v/>
      </c>
      <c r="C1070" s="122" t="str">
        <f aca="false">IF(LEN('con precio'!E1069)&gt;=17,RIGHT('con precio'!E1069,8),"")</f>
        <v/>
      </c>
      <c r="D1070" s="0" t="str">
        <f aca="false">IF('con precio'!F1069="","",'con precio'!F1069)</f>
        <v>Condominio Mirador de Aqualand</v>
      </c>
      <c r="E1070" s="0" t="str">
        <f aca="false">IF('con precio'!B1069="","",'con precio'!B1069)</f>
        <v>Condominio Mirador Aqualand</v>
      </c>
      <c r="F1070" s="1" t="s">
        <v>6936</v>
      </c>
      <c r="G1070" s="0" t="n">
        <v>400</v>
      </c>
      <c r="H1070" s="0" t="str">
        <f aca="false">IF('con precio'!D1069="Flete","FLE",IF('con precio'!D1069="Normal","NOR",IF('con precio'!D1069="RRPP","RRP",IF('con precio'!D1069="FB Ads","FBA",IF('con precio'!D1069="Google Ads","GOA",IF('con precio'!D1069="Combo","COM",IF('con precio'!D1069="Market Place","MKP", "OTR")))))))</f>
        <v>NOR</v>
      </c>
      <c r="I1070" s="0" t="str">
        <f aca="false">LEFT('con precio'!M1069,10)</f>
        <v>-17.638638</v>
      </c>
      <c r="J1070" s="122" t="str">
        <f aca="false">RIGHT('con precio'!M1069,10)</f>
        <v>-63.160964</v>
      </c>
      <c r="K1070" s="0" t="s">
        <v>7429</v>
      </c>
      <c r="L1070" s="175" t="n">
        <f aca="false">'con precio'!A1069+'con precio'!K1069</f>
        <v>44308.4256944444</v>
      </c>
      <c r="N1070" s="174"/>
      <c r="O1070" s="167"/>
    </row>
    <row r="1071" customFormat="false" ht="13.8" hidden="false" customHeight="false" outlineLevel="0" collapsed="false">
      <c r="A1071" s="0" t="n">
        <f aca="false">+A1070+1</f>
        <v>1070</v>
      </c>
      <c r="B1071" s="0" t="str">
        <f aca="false">IF(LEN('con precio'!E1070)=8,'con precio'!E1070,IF(LEN('con precio'!E1070)&gt;=17,LEFT('con precio'!E1070,8),""))</f>
        <v/>
      </c>
      <c r="C1071" s="122" t="str">
        <f aca="false">IF(LEN('con precio'!E1070)&gt;=17,RIGHT('con precio'!E1070,8),"")</f>
        <v/>
      </c>
      <c r="D1071" s="0" t="str">
        <f aca="false">IF('con precio'!F1070="","",'con precio'!F1070)</f>
        <v/>
      </c>
      <c r="E1071" s="0" t="str">
        <f aca="false">IF('con precio'!B1070="","",'con precio'!B1070)</f>
        <v>Parque Industrial</v>
      </c>
      <c r="F1071" s="1" t="s">
        <v>6937</v>
      </c>
      <c r="G1071" s="0" t="n">
        <v>400</v>
      </c>
      <c r="H1071" s="0" t="str">
        <f aca="false">IF('con precio'!D1070="Flete","FLE",IF('con precio'!D1070="Normal","NOR",IF('con precio'!D1070="RRPP","RRP",IF('con precio'!D1070="FB Ads","FBA",IF('con precio'!D1070="Google Ads","GOA",IF('con precio'!D1070="Combo","COM",IF('con precio'!D1070="Market Place","MKP", "OTR")))))))</f>
        <v>NOR</v>
      </c>
      <c r="I1071" s="0" t="str">
        <f aca="false">LEFT('con precio'!M1070,10)</f>
        <v>-17.752370</v>
      </c>
      <c r="J1071" s="122" t="str">
        <f aca="false">RIGHT('con precio'!M1070,10)</f>
        <v>-63.140751</v>
      </c>
      <c r="K1071" s="0" t="s">
        <v>7429</v>
      </c>
      <c r="L1071" s="175" t="n">
        <f aca="false">'con precio'!A1070+'con precio'!K1070</f>
        <v>44308.7194444445</v>
      </c>
      <c r="N1071" s="174"/>
      <c r="O1071" s="167"/>
    </row>
    <row r="1072" customFormat="false" ht="13.8" hidden="false" customHeight="false" outlineLevel="0" collapsed="false">
      <c r="A1072" s="0" t="n">
        <f aca="false">+A1071+1</f>
        <v>1071</v>
      </c>
      <c r="B1072" s="0" t="str">
        <f aca="false">IF(LEN('con precio'!E1071)=8,'con precio'!E1071,IF(LEN('con precio'!E1071)&gt;=17,LEFT('con precio'!E1071,8),""))</f>
        <v/>
      </c>
      <c r="C1072" s="122" t="str">
        <f aca="false">IF(LEN('con precio'!E1071)&gt;=17,RIGHT('con precio'!E1071,8),"")</f>
        <v/>
      </c>
      <c r="D1072" s="0" t="str">
        <f aca="false">IF('con precio'!F1071="","",'con precio'!F1071)</f>
        <v/>
      </c>
      <c r="E1072" s="0" t="str">
        <f aca="false">IF('con precio'!B1071="","",'con precio'!B1071)</f>
        <v>Doble Vía La Guardia Km 10</v>
      </c>
      <c r="F1072" s="1" t="s">
        <v>6938</v>
      </c>
      <c r="G1072" s="0" t="n">
        <v>400</v>
      </c>
      <c r="H1072" s="0" t="str">
        <f aca="false">IF('con precio'!D1071="Flete","FLE",IF('con precio'!D1071="Normal","NOR",IF('con precio'!D1071="RRPP","RRP",IF('con precio'!D1071="FB Ads","FBA",IF('con precio'!D1071="Google Ads","GOA",IF('con precio'!D1071="Combo","COM",IF('con precio'!D1071="Market Place","MKP", "OTR")))))))</f>
        <v>NOR</v>
      </c>
      <c r="I1072" s="0" t="str">
        <f aca="false">LEFT('con precio'!M1071,10)</f>
        <v>-17.855569</v>
      </c>
      <c r="J1072" s="122" t="str">
        <f aca="false">RIGHT('con precio'!M1071,10)</f>
        <v>-63.260416</v>
      </c>
      <c r="K1072" s="0" t="s">
        <v>7429</v>
      </c>
      <c r="L1072" s="175" t="n">
        <f aca="false">'con precio'!A1071+'con precio'!K1071</f>
        <v>44310.4972222222</v>
      </c>
      <c r="N1072" s="174"/>
      <c r="O1072" s="167"/>
    </row>
    <row r="1073" customFormat="false" ht="13.8" hidden="false" customHeight="false" outlineLevel="0" collapsed="false">
      <c r="A1073" s="0" t="n">
        <f aca="false">+A1072+1</f>
        <v>1072</v>
      </c>
      <c r="B1073" s="0" t="str">
        <f aca="false">IF(LEN('con precio'!E1072)=8,'con precio'!E1072,IF(LEN('con precio'!E1072)&gt;=17,LEFT('con precio'!E1072,8),""))</f>
        <v/>
      </c>
      <c r="C1073" s="122" t="str">
        <f aca="false">IF(LEN('con precio'!E1072)&gt;=17,RIGHT('con precio'!E1072,8),"")</f>
        <v/>
      </c>
      <c r="D1073" s="0" t="str">
        <f aca="false">IF('con precio'!F1072="","",'con precio'!F1072)</f>
        <v>Lavandería Clínica Medicmel</v>
      </c>
      <c r="E1073" s="0" t="str">
        <f aca="false">IF('con precio'!B1072="","",'con precio'!B1072)</f>
        <v>Lavandería Clínica Medicmel / Avenida Mapaizo</v>
      </c>
      <c r="F1073" s="1" t="s">
        <v>6840</v>
      </c>
      <c r="G1073" s="0" t="n">
        <v>400</v>
      </c>
      <c r="H1073" s="0" t="str">
        <f aca="false">IF('con precio'!D1072="Flete","FLE",IF('con precio'!D1072="Normal","NOR",IF('con precio'!D1072="RRPP","RRP",IF('con precio'!D1072="FB Ads","FBA",IF('con precio'!D1072="Google Ads","GOA",IF('con precio'!D1072="Combo","COM",IF('con precio'!D1072="Market Place","MKP", "OTR")))))))</f>
        <v>NOR</v>
      </c>
      <c r="I1073" s="0" t="str">
        <f aca="false">LEFT('con precio'!M1072,10)</f>
        <v>-17.848020</v>
      </c>
      <c r="J1073" s="122" t="str">
        <f aca="false">RIGHT('con precio'!M1072,10)</f>
        <v>-63.248281</v>
      </c>
      <c r="K1073" s="0" t="s">
        <v>7429</v>
      </c>
      <c r="L1073" s="175" t="n">
        <f aca="false">'con precio'!A1072+'con precio'!K1072</f>
        <v>44310.5368055556</v>
      </c>
      <c r="N1073" s="174"/>
      <c r="O1073" s="167"/>
    </row>
    <row r="1074" customFormat="false" ht="13.8" hidden="false" customHeight="false" outlineLevel="0" collapsed="false">
      <c r="A1074" s="0" t="n">
        <f aca="false">+A1073+1</f>
        <v>1073</v>
      </c>
      <c r="B1074" s="0" t="str">
        <f aca="false">IF(LEN('con precio'!E1073)=8,'con precio'!E1073,IF(LEN('con precio'!E1073)&gt;=17,LEFT('con precio'!E1073,8),""))</f>
        <v/>
      </c>
      <c r="C1074" s="122" t="str">
        <f aca="false">IF(LEN('con precio'!E1073)&gt;=17,RIGHT('con precio'!E1073,8),"")</f>
        <v/>
      </c>
      <c r="D1074" s="0" t="str">
        <f aca="false">IF('con precio'!F1073="","",'con precio'!F1073)</f>
        <v/>
      </c>
      <c r="E1074" s="0" t="str">
        <f aca="false">IF('con precio'!B1073="","",'con precio'!B1073)</f>
        <v>Palmar del Oratorio</v>
      </c>
      <c r="F1074" s="1" t="s">
        <v>6100</v>
      </c>
      <c r="G1074" s="0" t="n">
        <v>300</v>
      </c>
      <c r="H1074" s="0" t="str">
        <f aca="false">IF('con precio'!D1073="Flete","FLE",IF('con precio'!D1073="Normal","NOR",IF('con precio'!D1073="RRPP","RRP",IF('con precio'!D1073="FB Ads","FBA",IF('con precio'!D1073="Google Ads","GOA",IF('con precio'!D1073="Combo","COM",IF('con precio'!D1073="Market Place","MKP", "OTR")))))))</f>
        <v>NOR</v>
      </c>
      <c r="I1074" s="0" t="str">
        <f aca="false">LEFT('con precio'!M1073,10)</f>
        <v>-17.881169</v>
      </c>
      <c r="J1074" s="122" t="str">
        <f aca="false">RIGHT('con precio'!M1073,10)</f>
        <v>-63.144376</v>
      </c>
      <c r="K1074" s="0" t="s">
        <v>7429</v>
      </c>
      <c r="L1074" s="175" t="n">
        <f aca="false">'con precio'!A1073+'con precio'!K1073</f>
        <v>44310.6631944444</v>
      </c>
      <c r="N1074" s="174"/>
      <c r="O1074" s="167"/>
    </row>
    <row r="1075" customFormat="false" ht="13.8" hidden="false" customHeight="false" outlineLevel="0" collapsed="false">
      <c r="A1075" s="0" t="n">
        <f aca="false">+A1074+1</f>
        <v>1074</v>
      </c>
      <c r="B1075" s="0" t="str">
        <f aca="false">IF(LEN('con precio'!E1074)=8,'con precio'!E1074,IF(LEN('con precio'!E1074)&gt;=17,LEFT('con precio'!E1074,8),""))</f>
        <v>69075703</v>
      </c>
      <c r="C1075" s="122" t="str">
        <f aca="false">IF(LEN('con precio'!E1074)&gt;=17,RIGHT('con precio'!E1074,8),"")</f>
        <v/>
      </c>
      <c r="D1075" s="0" t="str">
        <f aca="false">IF('con precio'!F1074="","",'con precio'!F1074)</f>
        <v>José</v>
      </c>
      <c r="E1075" s="0" t="str">
        <f aca="false">IF('con precio'!B1074="","",'con precio'!B1074)</f>
        <v>José / Seoane y Libertad</v>
      </c>
      <c r="F1075" s="1" t="s">
        <v>6109</v>
      </c>
      <c r="G1075" s="0" t="n">
        <v>300</v>
      </c>
      <c r="H1075" s="0" t="str">
        <f aca="false">IF('con precio'!D1074="Flete","FLE",IF('con precio'!D1074="Normal","NOR",IF('con precio'!D1074="RRPP","RRP",IF('con precio'!D1074="FB Ads","FBA",IF('con precio'!D1074="Google Ads","GOA",IF('con precio'!D1074="Combo","COM",IF('con precio'!D1074="Market Place","MKP", "OTR")))))))</f>
        <v>FBA</v>
      </c>
      <c r="I1075" s="0" t="str">
        <f aca="false">LEFT('con precio'!M1074,10)</f>
        <v>-17.779880</v>
      </c>
      <c r="J1075" s="122" t="str">
        <f aca="false">RIGHT('con precio'!M1074,10)</f>
        <v>-63.182711</v>
      </c>
      <c r="K1075" s="0" t="s">
        <v>7429</v>
      </c>
      <c r="L1075" s="175" t="n">
        <f aca="false">'con precio'!A1074+'con precio'!K1074</f>
        <v>44311.4083333333</v>
      </c>
      <c r="N1075" s="174"/>
      <c r="O1075" s="167"/>
    </row>
    <row r="1076" customFormat="false" ht="13.8" hidden="false" customHeight="false" outlineLevel="0" collapsed="false">
      <c r="A1076" s="0" t="n">
        <f aca="false">+A1075+1</f>
        <v>1075</v>
      </c>
      <c r="B1076" s="0" t="str">
        <f aca="false">IF(LEN('con precio'!E1075)=8,'con precio'!E1075,IF(LEN('con precio'!E1075)&gt;=17,LEFT('con precio'!E1075,8),""))</f>
        <v/>
      </c>
      <c r="C1076" s="122" t="str">
        <f aca="false">IF(LEN('con precio'!E1075)&gt;=17,RIGHT('con precio'!E1075,8),"")</f>
        <v/>
      </c>
      <c r="D1076" s="0" t="str">
        <f aca="false">IF('con precio'!F1075="","",'con precio'!F1075)</f>
        <v>Condominio Asaí</v>
      </c>
      <c r="E1076" s="0" t="str">
        <f aca="false">IF('con precio'!B1075="","",'con precio'!B1075)</f>
        <v>Condominio Asaí</v>
      </c>
      <c r="F1076" s="1" t="s">
        <v>6939</v>
      </c>
      <c r="G1076" s="0" t="n">
        <v>400</v>
      </c>
      <c r="H1076" s="0" t="str">
        <f aca="false">IF('con precio'!D1075="Flete","FLE",IF('con precio'!D1075="Normal","NOR",IF('con precio'!D1075="RRPP","RRP",IF('con precio'!D1075="FB Ads","FBA",IF('con precio'!D1075="Google Ads","GOA",IF('con precio'!D1075="Combo","COM",IF('con precio'!D1075="Market Place","MKP", "OTR")))))))</f>
        <v>NOR</v>
      </c>
      <c r="I1076" s="0" t="str">
        <f aca="false">LEFT('con precio'!M1075,10)</f>
        <v>-17.850253</v>
      </c>
      <c r="J1076" s="122" t="str">
        <f aca="false">RIGHT('con precio'!M1075,10)</f>
        <v>-63.258268</v>
      </c>
      <c r="K1076" s="0" t="s">
        <v>7429</v>
      </c>
      <c r="L1076" s="175" t="n">
        <f aca="false">'con precio'!A1075+'con precio'!K1075</f>
        <v>44311.4645833333</v>
      </c>
      <c r="N1076" s="174"/>
      <c r="O1076" s="167"/>
    </row>
    <row r="1077" customFormat="false" ht="13.8" hidden="false" customHeight="false" outlineLevel="0" collapsed="false">
      <c r="A1077" s="0" t="n">
        <f aca="false">+A1076+1</f>
        <v>1076</v>
      </c>
      <c r="B1077" s="0" t="str">
        <f aca="false">IF(LEN('con precio'!E1076)=8,'con precio'!E1076,IF(LEN('con precio'!E1076)&gt;=17,LEFT('con precio'!E1076,8),""))</f>
        <v/>
      </c>
      <c r="C1077" s="122" t="str">
        <f aca="false">IF(LEN('con precio'!E1076)&gt;=17,RIGHT('con precio'!E1076,8),"")</f>
        <v/>
      </c>
      <c r="D1077" s="0" t="str">
        <f aca="false">IF('con precio'!F1076="","",'con precio'!F1076)</f>
        <v/>
      </c>
      <c r="E1077" s="0" t="str">
        <f aca="false">IF('con precio'!B1076="","",'con precio'!B1076)</f>
        <v>Doble Vía La Guardia Km 9</v>
      </c>
      <c r="F1077" s="1" t="s">
        <v>6570</v>
      </c>
      <c r="G1077" s="0" t="n">
        <v>300</v>
      </c>
      <c r="H1077" s="0" t="str">
        <f aca="false">IF('con precio'!D1076="Flete","FLE",IF('con precio'!D1076="Normal","NOR",IF('con precio'!D1076="RRPP","RRP",IF('con precio'!D1076="FB Ads","FBA",IF('con precio'!D1076="Google Ads","GOA",IF('con precio'!D1076="Combo","COM",IF('con precio'!D1076="Market Place","MKP", "OTR")))))))</f>
        <v>NOR</v>
      </c>
      <c r="I1077" s="0" t="str">
        <f aca="false">LEFT('con precio'!M1076,10)</f>
        <v>-17.849340</v>
      </c>
      <c r="J1077" s="122" t="str">
        <f aca="false">RIGHT('con precio'!M1076,10)</f>
        <v>-63.244199</v>
      </c>
      <c r="K1077" s="0" t="s">
        <v>7429</v>
      </c>
      <c r="L1077" s="175" t="n">
        <f aca="false">'con precio'!A1076+'con precio'!K1076</f>
        <v>44311.4881944444</v>
      </c>
      <c r="N1077" s="174"/>
      <c r="O1077" s="167"/>
    </row>
    <row r="1078" customFormat="false" ht="13.8" hidden="false" customHeight="false" outlineLevel="0" collapsed="false">
      <c r="A1078" s="0" t="n">
        <f aca="false">+A1077+1</f>
        <v>1077</v>
      </c>
      <c r="B1078" s="0" t="str">
        <f aca="false">IF(LEN('con precio'!E1077)=8,'con precio'!E1077,IF(LEN('con precio'!E1077)&gt;=17,LEFT('con precio'!E1077,8),""))</f>
        <v>70076496</v>
      </c>
      <c r="C1078" s="122" t="str">
        <f aca="false">IF(LEN('con precio'!E1077)&gt;=17,RIGHT('con precio'!E1077,8),"")</f>
        <v/>
      </c>
      <c r="D1078" s="0" t="str">
        <f aca="false">IF('con precio'!F1077="","",'con precio'!F1077)</f>
        <v>NN</v>
      </c>
      <c r="E1078" s="0" t="str">
        <f aca="false">IF('con precio'!B1077="","",'con precio'!B1077)</f>
        <v>NN / Parque Industrial</v>
      </c>
      <c r="F1078" s="1" t="s">
        <v>6903</v>
      </c>
      <c r="G1078" s="0" t="n">
        <v>280</v>
      </c>
      <c r="H1078" s="0" t="str">
        <f aca="false">IF('con precio'!D1077="Flete","FLE",IF('con precio'!D1077="Normal","NOR",IF('con precio'!D1077="RRPP","RRP",IF('con precio'!D1077="FB Ads","FBA",IF('con precio'!D1077="Google Ads","GOA",IF('con precio'!D1077="Combo","COM",IF('con precio'!D1077="Market Place","MKP", "OTR")))))))</f>
        <v>GOA</v>
      </c>
      <c r="I1078" s="0" t="str">
        <f aca="false">LEFT('con precio'!M1077,10)</f>
        <v>-17.743940</v>
      </c>
      <c r="J1078" s="122" t="str">
        <f aca="false">RIGHT('con precio'!M1077,10)</f>
        <v>-63.132404</v>
      </c>
      <c r="K1078" s="0" t="s">
        <v>7429</v>
      </c>
      <c r="L1078" s="175" t="n">
        <f aca="false">'con precio'!A1077+'con precio'!K1077</f>
        <v>44312.4395833333</v>
      </c>
      <c r="N1078" s="174"/>
      <c r="O1078" s="167"/>
    </row>
    <row r="1079" customFormat="false" ht="13.8" hidden="false" customHeight="false" outlineLevel="0" collapsed="false">
      <c r="A1079" s="0" t="n">
        <f aca="false">+A1078+1</f>
        <v>1078</v>
      </c>
      <c r="B1079" s="0" t="str">
        <f aca="false">IF(LEN('con precio'!E1078)=8,'con precio'!E1078,IF(LEN('con precio'!E1078)&gt;=17,LEFT('con precio'!E1078,8),""))</f>
        <v/>
      </c>
      <c r="C1079" s="122" t="str">
        <f aca="false">IF(LEN('con precio'!E1078)&gt;=17,RIGHT('con precio'!E1078,8),"")</f>
        <v/>
      </c>
      <c r="D1079" s="0" t="str">
        <f aca="false">IF('con precio'!F1078="","",'con precio'!F1078)</f>
        <v/>
      </c>
      <c r="E1079" s="0" t="str">
        <f aca="false">IF('con precio'!B1078="","",'con precio'!B1078)</f>
        <v>Satélite Norte</v>
      </c>
      <c r="F1079" s="1" t="s">
        <v>6940</v>
      </c>
      <c r="G1079" s="0" t="n">
        <v>350</v>
      </c>
      <c r="H1079" s="0" t="str">
        <f aca="false">IF('con precio'!D1078="Flete","FLE",IF('con precio'!D1078="Normal","NOR",IF('con precio'!D1078="RRPP","RRP",IF('con precio'!D1078="FB Ads","FBA",IF('con precio'!D1078="Google Ads","GOA",IF('con precio'!D1078="Combo","COM",IF('con precio'!D1078="Market Place","MKP", "OTR")))))))</f>
        <v>NOR</v>
      </c>
      <c r="I1079" s="0" t="str">
        <f aca="false">LEFT('con precio'!M1078,10)</f>
        <v>-17.603888</v>
      </c>
      <c r="J1079" s="122" t="str">
        <f aca="false">RIGHT('con precio'!M1078,10)</f>
        <v>-63.155773</v>
      </c>
      <c r="K1079" s="0" t="s">
        <v>7429</v>
      </c>
      <c r="L1079" s="175" t="n">
        <f aca="false">'con precio'!A1078+'con precio'!K1078</f>
        <v>44312.6381944444</v>
      </c>
      <c r="N1079" s="174"/>
      <c r="O1079" s="167"/>
    </row>
    <row r="1080" customFormat="false" ht="13.8" hidden="false" customHeight="false" outlineLevel="0" collapsed="false">
      <c r="A1080" s="0" t="n">
        <f aca="false">+A1079+1</f>
        <v>1079</v>
      </c>
      <c r="B1080" s="0" t="str">
        <f aca="false">IF(LEN('con precio'!E1079)=8,'con precio'!E1079,IF(LEN('con precio'!E1079)&gt;=17,LEFT('con precio'!E1079,8),""))</f>
        <v/>
      </c>
      <c r="C1080" s="122" t="str">
        <f aca="false">IF(LEN('con precio'!E1079)&gt;=17,RIGHT('con precio'!E1079,8),"")</f>
        <v/>
      </c>
      <c r="D1080" s="0" t="str">
        <f aca="false">IF('con precio'!F1079="","",'con precio'!F1079)</f>
        <v>Condominio Barceló</v>
      </c>
      <c r="E1080" s="0" t="str">
        <f aca="false">IF('con precio'!B1079="","",'con precio'!B1079)</f>
        <v>Condominio Barceló / Av Banzer</v>
      </c>
      <c r="F1080" s="1" t="s">
        <v>6481</v>
      </c>
      <c r="G1080" s="0" t="n">
        <v>300</v>
      </c>
      <c r="H1080" s="0" t="str">
        <f aca="false">IF('con precio'!D1079="Flete","FLE",IF('con precio'!D1079="Normal","NOR",IF('con precio'!D1079="RRPP","RRP",IF('con precio'!D1079="FB Ads","FBA",IF('con precio'!D1079="Google Ads","GOA",IF('con precio'!D1079="Combo","COM",IF('con precio'!D1079="Market Place","MKP", "OTR")))))))</f>
        <v>NOR</v>
      </c>
      <c r="I1080" s="0" t="str">
        <f aca="false">LEFT('con precio'!M1079,10)</f>
        <v>-17.688875</v>
      </c>
      <c r="J1080" s="122" t="str">
        <f aca="false">RIGHT('con precio'!M1079,10)</f>
        <v>-63.166579</v>
      </c>
      <c r="K1080" s="0" t="s">
        <v>7429</v>
      </c>
      <c r="L1080" s="175" t="n">
        <f aca="false">'con precio'!A1079+'con precio'!K1079</f>
        <v>44312.6798611111</v>
      </c>
      <c r="N1080" s="174"/>
      <c r="O1080" s="167"/>
    </row>
    <row r="1081" customFormat="false" ht="13.8" hidden="false" customHeight="false" outlineLevel="0" collapsed="false">
      <c r="A1081" s="0" t="n">
        <f aca="false">+A1080+1</f>
        <v>1080</v>
      </c>
      <c r="B1081" s="0" t="str">
        <f aca="false">IF(LEN('con precio'!E1080)=8,'con precio'!E1080,IF(LEN('con precio'!E1080)&gt;=17,LEFT('con precio'!E1080,8),""))</f>
        <v/>
      </c>
      <c r="C1081" s="122" t="str">
        <f aca="false">IF(LEN('con precio'!E1080)&gt;=17,RIGHT('con precio'!E1080,8),"")</f>
        <v/>
      </c>
      <c r="D1081" s="0" t="str">
        <f aca="false">IF('con precio'!F1080="","",'con precio'!F1080)</f>
        <v/>
      </c>
      <c r="E1081" s="0" t="str">
        <f aca="false">IF('con precio'!B1080="","",'con precio'!B1080)</f>
        <v>Urbanización Cataluña</v>
      </c>
      <c r="F1081" s="1" t="s">
        <v>6941</v>
      </c>
      <c r="G1081" s="0" t="n">
        <v>300</v>
      </c>
      <c r="H1081" s="0" t="str">
        <f aca="false">IF('con precio'!D1080="Flete","FLE",IF('con precio'!D1080="Normal","NOR",IF('con precio'!D1080="RRPP","RRP",IF('con precio'!D1080="FB Ads","FBA",IF('con precio'!D1080="Google Ads","GOA",IF('con precio'!D1080="Combo","COM",IF('con precio'!D1080="Market Place","MKP", "OTR")))))))</f>
        <v>NOR</v>
      </c>
      <c r="I1081" s="0" t="str">
        <f aca="false">LEFT('con precio'!M1080,10)</f>
        <v>-17.713212</v>
      </c>
      <c r="J1081" s="122" t="str">
        <f aca="false">RIGHT('con precio'!M1080,10)</f>
        <v>-63.155843</v>
      </c>
      <c r="K1081" s="0" t="s">
        <v>7429</v>
      </c>
      <c r="L1081" s="175" t="n">
        <f aca="false">'con precio'!A1080+'con precio'!K1080</f>
        <v>44313.3881944444</v>
      </c>
      <c r="N1081" s="174"/>
      <c r="O1081" s="167"/>
    </row>
    <row r="1082" customFormat="false" ht="13.8" hidden="false" customHeight="false" outlineLevel="0" collapsed="false">
      <c r="A1082" s="0" t="n">
        <f aca="false">+A1081+1</f>
        <v>1081</v>
      </c>
      <c r="B1082" s="0" t="str">
        <f aca="false">IF(LEN('con precio'!E1081)=8,'con precio'!E1081,IF(LEN('con precio'!E1081)&gt;=17,LEFT('con precio'!E1081,8),""))</f>
        <v/>
      </c>
      <c r="C1082" s="122" t="str">
        <f aca="false">IF(LEN('con precio'!E1081)&gt;=17,RIGHT('con precio'!E1081,8),"")</f>
        <v/>
      </c>
      <c r="D1082" s="0" t="str">
        <f aca="false">IF('con precio'!F1081="","",'con precio'!F1081)</f>
        <v/>
      </c>
      <c r="E1082" s="0" t="str">
        <f aca="false">IF('con precio'!B1081="","",'con precio'!B1081)</f>
        <v>Av. Mapaizo</v>
      </c>
      <c r="F1082" s="1" t="s">
        <v>6942</v>
      </c>
      <c r="G1082" s="0" t="n">
        <v>400</v>
      </c>
      <c r="H1082" s="0" t="str">
        <f aca="false">IF('con precio'!D1081="Flete","FLE",IF('con precio'!D1081="Normal","NOR",IF('con precio'!D1081="RRPP","RRP",IF('con precio'!D1081="FB Ads","FBA",IF('con precio'!D1081="Google Ads","GOA",IF('con precio'!D1081="Combo","COM",IF('con precio'!D1081="Market Place","MKP", "OTR")))))))</f>
        <v>NOR</v>
      </c>
      <c r="I1082" s="0" t="str">
        <f aca="false">LEFT('con precio'!M1081,10)</f>
        <v>-17.849683</v>
      </c>
      <c r="J1082" s="122" t="str">
        <f aca="false">RIGHT('con precio'!M1081,10)</f>
        <v>-63.247114</v>
      </c>
      <c r="K1082" s="0" t="s">
        <v>7429</v>
      </c>
      <c r="L1082" s="175" t="n">
        <f aca="false">'con precio'!A1081+'con precio'!K1081</f>
        <v>44313.4972222222</v>
      </c>
      <c r="N1082" s="174"/>
      <c r="O1082" s="167"/>
    </row>
    <row r="1083" customFormat="false" ht="13.8" hidden="false" customHeight="false" outlineLevel="0" collapsed="false">
      <c r="A1083" s="0" t="n">
        <f aca="false">+A1082+1</f>
        <v>1082</v>
      </c>
      <c r="B1083" s="0" t="str">
        <f aca="false">IF(LEN('con precio'!E1082)=8,'con precio'!E1082,IF(LEN('con precio'!E1082)&gt;=17,LEFT('con precio'!E1082,8),""))</f>
        <v/>
      </c>
      <c r="C1083" s="122" t="str">
        <f aca="false">IF(LEN('con precio'!E1082)&gt;=17,RIGHT('con precio'!E1082,8),"")</f>
        <v/>
      </c>
      <c r="D1083" s="0" t="str">
        <f aca="false">IF('con precio'!F1082="","",'con precio'!F1082)</f>
        <v/>
      </c>
      <c r="E1083" s="0" t="str">
        <f aca="false">IF('con precio'!B1082="","",'con precio'!B1082)</f>
        <v>Plan 3000. Turere</v>
      </c>
      <c r="F1083" s="1" t="s">
        <v>6943</v>
      </c>
      <c r="G1083" s="0" t="n">
        <v>300</v>
      </c>
      <c r="H1083" s="0" t="str">
        <f aca="false">IF('con precio'!D1082="Flete","FLE",IF('con precio'!D1082="Normal","NOR",IF('con precio'!D1082="RRPP","RRP",IF('con precio'!D1082="FB Ads","FBA",IF('con precio'!D1082="Google Ads","GOA",IF('con precio'!D1082="Combo","COM",IF('con precio'!D1082="Market Place","MKP", "OTR")))))))</f>
        <v>NOR</v>
      </c>
      <c r="I1083" s="0" t="str">
        <f aca="false">LEFT('con precio'!M1082,10)</f>
        <v>-17.842928</v>
      </c>
      <c r="J1083" s="122" t="str">
        <f aca="false">RIGHT('con precio'!M1082,10)</f>
        <v>-63.098913</v>
      </c>
      <c r="K1083" s="0" t="s">
        <v>7429</v>
      </c>
      <c r="L1083" s="175" t="n">
        <f aca="false">'con precio'!A1082+'con precio'!K1082</f>
        <v>44313.6256944444</v>
      </c>
      <c r="N1083" s="174"/>
      <c r="O1083" s="167"/>
    </row>
    <row r="1084" customFormat="false" ht="13.8" hidden="false" customHeight="false" outlineLevel="0" collapsed="false">
      <c r="A1084" s="0" t="n">
        <f aca="false">+A1083+1</f>
        <v>1083</v>
      </c>
      <c r="B1084" s="0" t="n">
        <f aca="false">IF(LEN('con precio'!E1083)=8,'con precio'!E1083,IF(LEN('con precio'!E1083)&gt;=17,LEFT('con precio'!E1083,8),""))</f>
        <v>75022555</v>
      </c>
      <c r="C1084" s="122" t="str">
        <f aca="false">IF(LEN('con precio'!E1083)&gt;=17,RIGHT('con precio'!E1083,8),"")</f>
        <v/>
      </c>
      <c r="D1084" s="0" t="str">
        <f aca="false">IF('con precio'!F1083="","",'con precio'!F1083)</f>
        <v>Liders Paz</v>
      </c>
      <c r="E1084" s="0" t="str">
        <f aca="false">IF('con precio'!B1083="","",'con precio'!B1083)</f>
        <v>Liders Paz / Barrio Toronjal</v>
      </c>
      <c r="F1084" s="1" t="s">
        <v>6707</v>
      </c>
      <c r="G1084" s="0" t="n">
        <v>300</v>
      </c>
      <c r="H1084" s="0" t="str">
        <f aca="false">IF('con precio'!D1083="Flete","FLE",IF('con precio'!D1083="Normal","NOR",IF('con precio'!D1083="RRPP","RRP",IF('con precio'!D1083="FB Ads","FBA",IF('con precio'!D1083="Google Ads","GOA",IF('con precio'!D1083="Combo","COM",IF('con precio'!D1083="Market Place","MKP", "OTR")))))))</f>
        <v>GOA</v>
      </c>
      <c r="I1084" s="0" t="str">
        <f aca="false">LEFT('con precio'!M1083,10)</f>
        <v>-17.723671</v>
      </c>
      <c r="J1084" s="122" t="str">
        <f aca="false">RIGHT('con precio'!M1083,10)</f>
        <v>-63.136990</v>
      </c>
      <c r="K1084" s="0" t="s">
        <v>7429</v>
      </c>
      <c r="L1084" s="175" t="n">
        <f aca="false">'con precio'!A1083+'con precio'!K1083</f>
        <v>44314.4729166667</v>
      </c>
      <c r="N1084" s="174"/>
      <c r="O1084" s="167"/>
    </row>
    <row r="1085" customFormat="false" ht="13.8" hidden="false" customHeight="false" outlineLevel="0" collapsed="false">
      <c r="A1085" s="0" t="n">
        <f aca="false">+A1084+1</f>
        <v>1084</v>
      </c>
      <c r="B1085" s="0" t="str">
        <f aca="false">IF(LEN('con precio'!E1084)=8,'con precio'!E1084,IF(LEN('con precio'!E1084)&gt;=17,LEFT('con precio'!E1084,8),""))</f>
        <v/>
      </c>
      <c r="C1085" s="122" t="str">
        <f aca="false">IF(LEN('con precio'!E1084)&gt;=17,RIGHT('con precio'!E1084,8),"")</f>
        <v/>
      </c>
      <c r="D1085" s="0" t="str">
        <f aca="false">IF('con precio'!F1084="","",'con precio'!F1084)</f>
        <v/>
      </c>
      <c r="E1085" s="0" t="str">
        <f aca="false">IF('con precio'!B1084="","",'con precio'!B1084)</f>
        <v>Barrio Rosas del Este / Avenida Cumavi</v>
      </c>
      <c r="F1085" s="1" t="s">
        <v>6944</v>
      </c>
      <c r="G1085" s="0" t="n">
        <v>300</v>
      </c>
      <c r="H1085" s="0" t="str">
        <f aca="false">IF('con precio'!D1084="Flete","FLE",IF('con precio'!D1084="Normal","NOR",IF('con precio'!D1084="RRPP","RRP",IF('con precio'!D1084="FB Ads","FBA",IF('con precio'!D1084="Google Ads","GOA",IF('con precio'!D1084="Combo","COM",IF('con precio'!D1084="Market Place","MKP", "OTR")))))))</f>
        <v>NOR</v>
      </c>
      <c r="I1085" s="0" t="str">
        <f aca="false">LEFT('con precio'!M1084,10)</f>
        <v>-17.794801</v>
      </c>
      <c r="J1085" s="122" t="str">
        <f aca="false">RIGHT('con precio'!M1084,10)</f>
        <v>-63.097545</v>
      </c>
      <c r="K1085" s="0" t="s">
        <v>7429</v>
      </c>
      <c r="L1085" s="175" t="n">
        <f aca="false">'con precio'!A1084+'con precio'!K1084</f>
        <v>44314.4013888889</v>
      </c>
      <c r="N1085" s="174"/>
      <c r="O1085" s="167"/>
    </row>
    <row r="1086" customFormat="false" ht="13.8" hidden="false" customHeight="false" outlineLevel="0" collapsed="false">
      <c r="A1086" s="0" t="n">
        <f aca="false">+A1085+1</f>
        <v>1085</v>
      </c>
      <c r="B1086" s="0" t="str">
        <f aca="false">IF(LEN('con precio'!E1085)=8,'con precio'!E1085,IF(LEN('con precio'!E1085)&gt;=17,LEFT('con precio'!E1085,8),""))</f>
        <v/>
      </c>
      <c r="C1086" s="122" t="str">
        <f aca="false">IF(LEN('con precio'!E1085)&gt;=17,RIGHT('con precio'!E1085,8),"")</f>
        <v/>
      </c>
      <c r="D1086" s="0" t="str">
        <f aca="false">IF('con precio'!F1085="","",'con precio'!F1085)</f>
        <v/>
      </c>
      <c r="E1086" s="0" t="str">
        <f aca="false">IF('con precio'!B1085="","",'con precio'!B1085)</f>
        <v>Santos Dumont y Moscú. ¿Los Piyos?</v>
      </c>
      <c r="F1086" s="1" t="s">
        <v>6945</v>
      </c>
      <c r="G1086" s="0" t="n">
        <v>300</v>
      </c>
      <c r="H1086" s="0" t="str">
        <f aca="false">IF('con precio'!D1085="Flete","FLE",IF('con precio'!D1085="Normal","NOR",IF('con precio'!D1085="RRPP","RRP",IF('con precio'!D1085="FB Ads","FBA",IF('con precio'!D1085="Google Ads","GOA",IF('con precio'!D1085="Combo","COM",IF('con precio'!D1085="Market Place","MKP", "OTR")))))))</f>
        <v>NOR</v>
      </c>
      <c r="I1086" s="0" t="str">
        <f aca="false">LEFT('con precio'!M1085,10)</f>
        <v>-17.888517</v>
      </c>
      <c r="J1086" s="122" t="str">
        <f aca="false">RIGHT('con precio'!M1085,10)</f>
        <v>-63.220070</v>
      </c>
      <c r="K1086" s="0" t="s">
        <v>7429</v>
      </c>
      <c r="L1086" s="175" t="n">
        <f aca="false">'con precio'!A1085+'con precio'!K1085</f>
        <v>44314.6090277778</v>
      </c>
      <c r="N1086" s="174"/>
      <c r="O1086" s="167"/>
    </row>
    <row r="1087" customFormat="false" ht="13.8" hidden="false" customHeight="false" outlineLevel="0" collapsed="false">
      <c r="A1087" s="0" t="n">
        <f aca="false">+A1086+1</f>
        <v>1086</v>
      </c>
      <c r="B1087" s="0" t="str">
        <f aca="false">IF(LEN('con precio'!E1086)=8,'con precio'!E1086,IF(LEN('con precio'!E1086)&gt;=17,LEFT('con precio'!E1086,8),""))</f>
        <v/>
      </c>
      <c r="C1087" s="122" t="str">
        <f aca="false">IF(LEN('con precio'!E1086)&gt;=17,RIGHT('con precio'!E1086,8),"")</f>
        <v/>
      </c>
      <c r="D1087" s="0" t="str">
        <f aca="false">IF('con precio'!F1086="","",'con precio'!F1086)</f>
        <v>Condominio Asaí</v>
      </c>
      <c r="E1087" s="0" t="str">
        <f aca="false">IF('con precio'!B1086="","",'con precio'!B1086)</f>
        <v>Condominio Asaí</v>
      </c>
      <c r="F1087" s="1" t="s">
        <v>6946</v>
      </c>
      <c r="G1087" s="0" t="n">
        <v>380</v>
      </c>
      <c r="H1087" s="0" t="str">
        <f aca="false">IF('con precio'!D1086="Flete","FLE",IF('con precio'!D1086="Normal","NOR",IF('con precio'!D1086="RRPP","RRP",IF('con precio'!D1086="FB Ads","FBA",IF('con precio'!D1086="Google Ads","GOA",IF('con precio'!D1086="Combo","COM",IF('con precio'!D1086="Market Place","MKP", "OTR")))))))</f>
        <v>NOR</v>
      </c>
      <c r="I1087" s="0" t="str">
        <f aca="false">LEFT('con precio'!M1086,10)</f>
        <v>-17.849575</v>
      </c>
      <c r="J1087" s="122" t="str">
        <f aca="false">RIGHT('con precio'!M1086,10)</f>
        <v>-63.258627</v>
      </c>
      <c r="K1087" s="0" t="s">
        <v>7429</v>
      </c>
      <c r="L1087" s="175" t="n">
        <f aca="false">'con precio'!A1086+'con precio'!K1086</f>
        <v>44314.6423611111</v>
      </c>
      <c r="N1087" s="174"/>
      <c r="O1087" s="167"/>
    </row>
    <row r="1088" customFormat="false" ht="13.8" hidden="false" customHeight="false" outlineLevel="0" collapsed="false">
      <c r="A1088" s="0" t="n">
        <f aca="false">+A1087+1</f>
        <v>1087</v>
      </c>
      <c r="B1088" s="0" t="str">
        <f aca="false">IF(LEN('con precio'!E1087)=8,'con precio'!E1087,IF(LEN('con precio'!E1087)&gt;=17,LEFT('con precio'!E1087,8),""))</f>
        <v/>
      </c>
      <c r="C1088" s="122" t="str">
        <f aca="false">IF(LEN('con precio'!E1087)&gt;=17,RIGHT('con precio'!E1087,8),"")</f>
        <v/>
      </c>
      <c r="D1088" s="0" t="str">
        <f aca="false">IF('con precio'!F1087="","",'con precio'!F1087)</f>
        <v/>
      </c>
      <c r="E1088" s="0" t="str">
        <f aca="false">IF('con precio'!B1087="","",'con precio'!B1087)</f>
        <v>Urb. Plaza Mayor. El Balcón</v>
      </c>
      <c r="F1088" s="1" t="s">
        <v>6195</v>
      </c>
      <c r="G1088" s="0" t="n">
        <v>400</v>
      </c>
      <c r="H1088" s="0" t="str">
        <f aca="false">IF('con precio'!D1087="Flete","FLE",IF('con precio'!D1087="Normal","NOR",IF('con precio'!D1087="RRPP","RRP",IF('con precio'!D1087="FB Ads","FBA",IF('con precio'!D1087="Google Ads","GOA",IF('con precio'!D1087="Combo","COM",IF('con precio'!D1087="Market Place","MKP", "OTR")))))))</f>
        <v>NOR</v>
      </c>
      <c r="I1088" s="0" t="str">
        <f aca="false">LEFT('con precio'!M1087,10)</f>
        <v>-17.860267</v>
      </c>
      <c r="J1088" s="122" t="str">
        <f aca="false">RIGHT('con precio'!M1087,10)</f>
        <v>-63.249151</v>
      </c>
      <c r="K1088" s="0" t="s">
        <v>7429</v>
      </c>
      <c r="L1088" s="175" t="n">
        <f aca="false">'con precio'!A1087+'con precio'!K1087</f>
        <v>44315.3576388889</v>
      </c>
      <c r="N1088" s="174"/>
      <c r="O1088" s="167"/>
    </row>
    <row r="1089" customFormat="false" ht="13.8" hidden="false" customHeight="false" outlineLevel="0" collapsed="false">
      <c r="A1089" s="0" t="n">
        <f aca="false">+A1088+1</f>
        <v>1088</v>
      </c>
      <c r="B1089" s="0" t="str">
        <f aca="false">IF(LEN('con precio'!E1088)=8,'con precio'!E1088,IF(LEN('con precio'!E1088)&gt;=17,LEFT('con precio'!E1088,8),""))</f>
        <v/>
      </c>
      <c r="C1089" s="122" t="str">
        <f aca="false">IF(LEN('con precio'!E1088)&gt;=17,RIGHT('con precio'!E1088,8),"")</f>
        <v/>
      </c>
      <c r="D1089" s="0" t="str">
        <f aca="false">IF('con precio'!F1088="","",'con precio'!F1088)</f>
        <v/>
      </c>
      <c r="E1089" s="0" t="str">
        <f aca="false">IF('con precio'!B1088="","",'con precio'!B1088)</f>
        <v>Integración del Norte</v>
      </c>
      <c r="F1089" s="1" t="s">
        <v>6947</v>
      </c>
      <c r="G1089" s="0" t="n">
        <v>450</v>
      </c>
      <c r="H1089" s="0" t="str">
        <f aca="false">IF('con precio'!D1088="Flete","FLE",IF('con precio'!D1088="Normal","NOR",IF('con precio'!D1088="RRPP","RRP",IF('con precio'!D1088="FB Ads","FBA",IF('con precio'!D1088="Google Ads","GOA",IF('con precio'!D1088="Combo","COM",IF('con precio'!D1088="Market Place","MKP", "OTR")))))))</f>
        <v>NOR</v>
      </c>
      <c r="I1089" s="0" t="str">
        <f aca="false">LEFT('con precio'!M1088,10)</f>
        <v>-17.597331</v>
      </c>
      <c r="J1089" s="122" t="str">
        <f aca="false">RIGHT('con precio'!M1088,10)</f>
        <v>-63.168122</v>
      </c>
      <c r="K1089" s="0" t="s">
        <v>7429</v>
      </c>
      <c r="L1089" s="175" t="n">
        <f aca="false">'con precio'!A1088+'con precio'!K1088</f>
        <v>44315.4625</v>
      </c>
      <c r="N1089" s="174"/>
      <c r="O1089" s="167"/>
    </row>
    <row r="1090" customFormat="false" ht="13.8" hidden="false" customHeight="false" outlineLevel="0" collapsed="false">
      <c r="A1090" s="0" t="n">
        <f aca="false">+A1089+1</f>
        <v>1089</v>
      </c>
      <c r="B1090" s="0" t="str">
        <f aca="false">IF(LEN('con precio'!E1089)=8,'con precio'!E1089,IF(LEN('con precio'!E1089)&gt;=17,LEFT('con precio'!E1089,8),""))</f>
        <v/>
      </c>
      <c r="C1090" s="122" t="str">
        <f aca="false">IF(LEN('con precio'!E1089)&gt;=17,RIGHT('con precio'!E1089,8),"")</f>
        <v/>
      </c>
      <c r="D1090" s="0" t="str">
        <f aca="false">IF('con precio'!F1089="","",'con precio'!F1089)</f>
        <v/>
      </c>
      <c r="E1090" s="0" t="str">
        <f aca="false">IF('con precio'!B1089="","",'con precio'!B1089)</f>
        <v>Valle Sánchez</v>
      </c>
      <c r="F1090" s="1" t="s">
        <v>6948</v>
      </c>
      <c r="G1090" s="0" t="n">
        <v>300</v>
      </c>
      <c r="H1090" s="0" t="str">
        <f aca="false">IF('con precio'!D1089="Flete","FLE",IF('con precio'!D1089="Normal","NOR",IF('con precio'!D1089="RRPP","RRP",IF('con precio'!D1089="FB Ads","FBA",IF('con precio'!D1089="Google Ads","GOA",IF('con precio'!D1089="Combo","COM",IF('con precio'!D1089="Market Place","MKP", "OTR")))))))</f>
        <v>NOR</v>
      </c>
      <c r="I1090" s="0" t="str">
        <f aca="false">LEFT('con precio'!M1089,10)</f>
        <v>-17.662752</v>
      </c>
      <c r="J1090" s="122" t="str">
        <f aca="false">RIGHT('con precio'!M1089,10)</f>
        <v>-63.163048</v>
      </c>
      <c r="K1090" s="0" t="s">
        <v>7429</v>
      </c>
      <c r="L1090" s="175" t="n">
        <f aca="false">'con precio'!A1089+'con precio'!K1089</f>
        <v>44315.5145833333</v>
      </c>
      <c r="N1090" s="174"/>
      <c r="O1090" s="167"/>
    </row>
    <row r="1091" customFormat="false" ht="13.8" hidden="false" customHeight="false" outlineLevel="0" collapsed="false">
      <c r="A1091" s="0" t="n">
        <f aca="false">+A1090+1</f>
        <v>1090</v>
      </c>
      <c r="B1091" s="0" t="str">
        <f aca="false">IF(LEN('con precio'!E1090)=8,'con precio'!E1090,IF(LEN('con precio'!E1090)&gt;=17,LEFT('con precio'!E1090,8),""))</f>
        <v/>
      </c>
      <c r="C1091" s="122" t="str">
        <f aca="false">IF(LEN('con precio'!E1090)&gt;=17,RIGHT('con precio'!E1090,8),"")</f>
        <v/>
      </c>
      <c r="D1091" s="0" t="str">
        <f aca="false">IF('con precio'!F1090="","",'con precio'!F1090)</f>
        <v/>
      </c>
      <c r="E1091" s="0" t="str">
        <f aca="false">IF('con precio'!B1090="","",'con precio'!B1090)</f>
        <v>Avenida Banzer y Octavo Anillo</v>
      </c>
      <c r="F1091" s="1" t="s">
        <v>6949</v>
      </c>
      <c r="G1091" s="0" t="n">
        <v>350</v>
      </c>
      <c r="H1091" s="0" t="str">
        <f aca="false">IF('con precio'!D1090="Flete","FLE",IF('con precio'!D1090="Normal","NOR",IF('con precio'!D1090="RRPP","RRP",IF('con precio'!D1090="FB Ads","FBA",IF('con precio'!D1090="Google Ads","GOA",IF('con precio'!D1090="Combo","COM",IF('con precio'!D1090="Market Place","MKP", "OTR")))))))</f>
        <v>NOR</v>
      </c>
      <c r="I1091" s="0" t="str">
        <f aca="false">LEFT('con precio'!M1090,10)</f>
        <v>-17.714606</v>
      </c>
      <c r="J1091" s="122" t="str">
        <f aca="false">RIGHT('con precio'!M1090,10)</f>
        <v>-63.164398</v>
      </c>
      <c r="K1091" s="0" t="s">
        <v>7429</v>
      </c>
      <c r="L1091" s="175" t="n">
        <f aca="false">'con precio'!A1090+'con precio'!K1090</f>
        <v>44316.6395833333</v>
      </c>
      <c r="N1091" s="174"/>
      <c r="O1091" s="167"/>
    </row>
    <row r="1092" customFormat="false" ht="13.8" hidden="false" customHeight="false" outlineLevel="0" collapsed="false">
      <c r="A1092" s="0" t="n">
        <f aca="false">+A1091+1</f>
        <v>1091</v>
      </c>
      <c r="B1092" s="0" t="str">
        <f aca="false">IF(LEN('con precio'!E1091)=8,'con precio'!E1091,IF(LEN('con precio'!E1091)&gt;=17,LEFT('con precio'!E1091,8),""))</f>
        <v/>
      </c>
      <c r="C1092" s="122" t="str">
        <f aca="false">IF(LEN('con precio'!E1091)&gt;=17,RIGHT('con precio'!E1091,8),"")</f>
        <v/>
      </c>
      <c r="D1092" s="0" t="str">
        <f aca="false">IF('con precio'!F1091="","",'con precio'!F1091)</f>
        <v/>
      </c>
      <c r="E1092" s="0" t="str">
        <f aca="false">IF('con precio'!B1091="","",'con precio'!B1091)</f>
        <v>Doble Vía La Guardia y Km 12</v>
      </c>
      <c r="F1092" s="1" t="s">
        <v>6950</v>
      </c>
      <c r="G1092" s="0" t="n">
        <v>350</v>
      </c>
      <c r="H1092" s="0" t="str">
        <f aca="false">IF('con precio'!D1091="Flete","FLE",IF('con precio'!D1091="Normal","NOR",IF('con precio'!D1091="RRPP","RRP",IF('con precio'!D1091="FB Ads","FBA",IF('con precio'!D1091="Google Ads","GOA",IF('con precio'!D1091="Combo","COM",IF('con precio'!D1091="Market Place","MKP", "OTR")))))))</f>
        <v>NOR</v>
      </c>
      <c r="I1092" s="0" t="str">
        <f aca="false">LEFT('con precio'!M1091,10)</f>
        <v>-17.862478</v>
      </c>
      <c r="J1092" s="122" t="str">
        <f aca="false">RIGHT('con precio'!M1091,10)</f>
        <v>-63.265654</v>
      </c>
      <c r="K1092" s="0" t="s">
        <v>7429</v>
      </c>
      <c r="L1092" s="175" t="n">
        <f aca="false">'con precio'!A1091+'con precio'!K1091</f>
        <v>44316.7166666667</v>
      </c>
      <c r="N1092" s="174"/>
      <c r="O1092" s="167"/>
    </row>
    <row r="1093" customFormat="false" ht="13.8" hidden="false" customHeight="false" outlineLevel="0" collapsed="false">
      <c r="A1093" s="0" t="n">
        <f aca="false">+A1092+1</f>
        <v>1092</v>
      </c>
      <c r="B1093" s="0" t="str">
        <f aca="false">IF(LEN('con precio'!E1092)=8,'con precio'!E1092,IF(LEN('con precio'!E1092)&gt;=17,LEFT('con precio'!E1092,8),""))</f>
        <v/>
      </c>
      <c r="C1093" s="122" t="str">
        <f aca="false">IF(LEN('con precio'!E1092)&gt;=17,RIGHT('con precio'!E1092,8),"")</f>
        <v/>
      </c>
      <c r="D1093" s="0" t="str">
        <f aca="false">IF('con precio'!F1092="","",'con precio'!F1092)</f>
        <v/>
      </c>
      <c r="E1093" s="0" t="str">
        <f aca="false">IF('con precio'!B1092="","",'con precio'!B1092)</f>
        <v>Calle Suarez Arana / Los Pozos</v>
      </c>
      <c r="F1093" s="1" t="s">
        <v>6951</v>
      </c>
      <c r="G1093" s="0" t="n">
        <v>300</v>
      </c>
      <c r="H1093" s="0" t="str">
        <f aca="false">IF('con precio'!D1092="Flete","FLE",IF('con precio'!D1092="Normal","NOR",IF('con precio'!D1092="RRPP","RRP",IF('con precio'!D1092="FB Ads","FBA",IF('con precio'!D1092="Google Ads","GOA",IF('con precio'!D1092="Combo","COM",IF('con precio'!D1092="Market Place","MKP", "OTR")))))))</f>
        <v>NOR</v>
      </c>
      <c r="I1093" s="0" t="str">
        <f aca="false">LEFT('con precio'!M1092,10)</f>
        <v>-17.778244</v>
      </c>
      <c r="J1093" s="122" t="str">
        <f aca="false">RIGHT('con precio'!M1092,10)</f>
        <v>-63.173679</v>
      </c>
      <c r="K1093" s="0" t="s">
        <v>7429</v>
      </c>
      <c r="L1093" s="175" t="n">
        <f aca="false">'con precio'!A1092+'con precio'!K1092</f>
        <v>44316.8861111111</v>
      </c>
      <c r="N1093" s="174"/>
      <c r="O1093" s="167"/>
    </row>
    <row r="1094" customFormat="false" ht="13.8" hidden="false" customHeight="false" outlineLevel="0" collapsed="false">
      <c r="A1094" s="0" t="n">
        <f aca="false">+A1093+1</f>
        <v>1093</v>
      </c>
      <c r="B1094" s="0" t="str">
        <f aca="false">IF(LEN('con precio'!E1093)=8,'con precio'!E1093,IF(LEN('con precio'!E1093)&gt;=17,LEFT('con precio'!E1093,8),""))</f>
        <v>77654390</v>
      </c>
      <c r="C1094" s="122" t="str">
        <f aca="false">IF(LEN('con precio'!E1093)&gt;=17,RIGHT('con precio'!E1093,8),"")</f>
        <v/>
      </c>
      <c r="D1094" s="0" t="str">
        <f aca="false">IF('con precio'!F1093="","",'con precio'!F1093)</f>
        <v>NN</v>
      </c>
      <c r="E1094" s="0" t="str">
        <f aca="false">IF('con precio'!B1093="","",'con precio'!B1093)</f>
        <v>NN / Guapurú 2</v>
      </c>
      <c r="F1094" s="1" t="s">
        <v>6952</v>
      </c>
      <c r="G1094" s="0" t="n">
        <v>350</v>
      </c>
      <c r="H1094" s="0" t="str">
        <f aca="false">IF('con precio'!D1093="Flete","FLE",IF('con precio'!D1093="Normal","NOR",IF('con precio'!D1093="RRPP","RRP",IF('con precio'!D1093="FB Ads","FBA",IF('con precio'!D1093="Google Ads","GOA",IF('con precio'!D1093="Combo","COM",IF('con precio'!D1093="Market Place","MKP", "OTR")))))))</f>
        <v>GOA</v>
      </c>
      <c r="I1094" s="0" t="str">
        <f aca="false">LEFT('con precio'!M1093,10)</f>
        <v>-17.804327</v>
      </c>
      <c r="J1094" s="122" t="str">
        <f aca="false">RIGHT('con precio'!M1093,10)</f>
        <v>-63.105190</v>
      </c>
      <c r="K1094" s="0" t="s">
        <v>7429</v>
      </c>
      <c r="L1094" s="175" t="n">
        <f aca="false">'con precio'!A1093+'con precio'!K1093</f>
        <v>44317.6340277778</v>
      </c>
      <c r="N1094" s="174"/>
      <c r="O1094" s="167"/>
    </row>
    <row r="1095" customFormat="false" ht="13.8" hidden="false" customHeight="false" outlineLevel="0" collapsed="false">
      <c r="A1095" s="0" t="n">
        <f aca="false">+A1094+1</f>
        <v>1094</v>
      </c>
      <c r="B1095" s="0" t="str">
        <f aca="false">IF(LEN('con precio'!E1094)=8,'con precio'!E1094,IF(LEN('con precio'!E1094)&gt;=17,LEFT('con precio'!E1094,8),""))</f>
        <v/>
      </c>
      <c r="C1095" s="122" t="str">
        <f aca="false">IF(LEN('con precio'!E1094)&gt;=17,RIGHT('con precio'!E1094,8),"")</f>
        <v/>
      </c>
      <c r="D1095" s="0" t="str">
        <f aca="false">IF('con precio'!F1094="","",'con precio'!F1094)</f>
        <v>FRIGOR</v>
      </c>
      <c r="E1095" s="0" t="str">
        <f aca="false">IF('con precio'!B1094="","",'con precio'!B1094)</f>
        <v>Parque Industrial / FRIGOR Matadero Frigorífico Santa Cruz</v>
      </c>
      <c r="F1095" s="1" t="s">
        <v>6953</v>
      </c>
      <c r="G1095" s="0" t="n">
        <v>500</v>
      </c>
      <c r="H1095" s="0" t="str">
        <f aca="false">IF('con precio'!D1094="Flete","FLE",IF('con precio'!D1094="Normal","NOR",IF('con precio'!D1094="RRPP","RRP",IF('con precio'!D1094="FB Ads","FBA",IF('con precio'!D1094="Google Ads","GOA",IF('con precio'!D1094="Combo","COM",IF('con precio'!D1094="Market Place","MKP", "OTR")))))))</f>
        <v>NOR</v>
      </c>
      <c r="I1095" s="0" t="str">
        <f aca="false">LEFT('con precio'!M1094,10)</f>
        <v>-17.751720</v>
      </c>
      <c r="J1095" s="122" t="str">
        <f aca="false">RIGHT('con precio'!M1094,10)</f>
        <v>-63.139483</v>
      </c>
      <c r="K1095" s="0" t="s">
        <v>7429</v>
      </c>
      <c r="L1095" s="175" t="n">
        <f aca="false">'con precio'!A1094+'con precio'!K1094</f>
        <v>44317.3909722222</v>
      </c>
      <c r="N1095" s="174"/>
      <c r="O1095" s="167"/>
    </row>
    <row r="1096" customFormat="false" ht="13.8" hidden="false" customHeight="false" outlineLevel="0" collapsed="false">
      <c r="A1096" s="0" t="n">
        <f aca="false">+A1095+1</f>
        <v>1095</v>
      </c>
      <c r="B1096" s="0" t="str">
        <f aca="false">IF(LEN('con precio'!E1095)=8,'con precio'!E1095,IF(LEN('con precio'!E1095)&gt;=17,LEFT('con precio'!E1095,8),""))</f>
        <v/>
      </c>
      <c r="C1096" s="122" t="str">
        <f aca="false">IF(LEN('con precio'!E1095)&gt;=17,RIGHT('con precio'!E1095,8),"")</f>
        <v/>
      </c>
      <c r="D1096" s="0" t="str">
        <f aca="false">IF('con precio'!F1095="","",'con precio'!F1095)</f>
        <v>FRIGOR</v>
      </c>
      <c r="E1096" s="0" t="str">
        <f aca="false">IF('con precio'!B1095="","",'con precio'!B1095)</f>
        <v>Parque Industrial / FRIGOR Matadero Frigorífico Santa Cruz</v>
      </c>
      <c r="F1096" s="1" t="s">
        <v>6954</v>
      </c>
      <c r="G1096" s="0" t="n">
        <v>500</v>
      </c>
      <c r="H1096" s="0" t="str">
        <f aca="false">IF('con precio'!D1095="Flete","FLE",IF('con precio'!D1095="Normal","NOR",IF('con precio'!D1095="RRPP","RRP",IF('con precio'!D1095="FB Ads","FBA",IF('con precio'!D1095="Google Ads","GOA",IF('con precio'!D1095="Combo","COM",IF('con precio'!D1095="Market Place","MKP", "OTR")))))))</f>
        <v>NOR</v>
      </c>
      <c r="I1096" s="0" t="str">
        <f aca="false">LEFT('con precio'!M1095,10)</f>
        <v>-17.751372</v>
      </c>
      <c r="J1096" s="122" t="str">
        <f aca="false">RIGHT('con precio'!M1095,10)</f>
        <v>-63.139297</v>
      </c>
      <c r="K1096" s="0" t="s">
        <v>7429</v>
      </c>
      <c r="L1096" s="175" t="n">
        <f aca="false">'con precio'!A1095+'con precio'!K1095</f>
        <v>44317.41875</v>
      </c>
      <c r="N1096" s="174"/>
      <c r="O1096" s="167"/>
    </row>
    <row r="1097" customFormat="false" ht="13.8" hidden="false" customHeight="false" outlineLevel="0" collapsed="false">
      <c r="A1097" s="0" t="n">
        <f aca="false">+A1096+1</f>
        <v>1096</v>
      </c>
      <c r="B1097" s="0" t="str">
        <f aca="false">IF(LEN('con precio'!E1096)=8,'con precio'!E1096,IF(LEN('con precio'!E1096)&gt;=17,LEFT('con precio'!E1096,8),""))</f>
        <v/>
      </c>
      <c r="C1097" s="122" t="str">
        <f aca="false">IF(LEN('con precio'!E1096)&gt;=17,RIGHT('con precio'!E1096,8),"")</f>
        <v/>
      </c>
      <c r="D1097" s="0" t="str">
        <f aca="false">IF('con precio'!F1096="","",'con precio'!F1096)</f>
        <v>FRIGOR</v>
      </c>
      <c r="E1097" s="0" t="str">
        <f aca="false">IF('con precio'!B1096="","",'con precio'!B1096)</f>
        <v>Parque Industrial / FRIGOR Matadero Frigorífico Santa Cruz</v>
      </c>
      <c r="F1097" s="1" t="s">
        <v>6955</v>
      </c>
      <c r="G1097" s="0" t="n">
        <v>500</v>
      </c>
      <c r="H1097" s="0" t="str">
        <f aca="false">IF('con precio'!D1096="Flete","FLE",IF('con precio'!D1096="Normal","NOR",IF('con precio'!D1096="RRPP","RRP",IF('con precio'!D1096="FB Ads","FBA",IF('con precio'!D1096="Google Ads","GOA",IF('con precio'!D1096="Combo","COM",IF('con precio'!D1096="Market Place","MKP", "OTR")))))))</f>
        <v>NOR</v>
      </c>
      <c r="I1097" s="0" t="str">
        <f aca="false">LEFT('con precio'!M1096,10)</f>
        <v>-17.751765</v>
      </c>
      <c r="J1097" s="122" t="str">
        <f aca="false">RIGHT('con precio'!M1096,10)</f>
        <v>-63.140435</v>
      </c>
      <c r="K1097" s="0" t="s">
        <v>7429</v>
      </c>
      <c r="L1097" s="175" t="n">
        <f aca="false">'con precio'!A1096+'con precio'!K1096</f>
        <v>44317.5444444444</v>
      </c>
      <c r="N1097" s="174"/>
      <c r="O1097" s="167"/>
    </row>
    <row r="1098" customFormat="false" ht="13.8" hidden="false" customHeight="false" outlineLevel="0" collapsed="false">
      <c r="A1098" s="0" t="n">
        <f aca="false">+A1097+1</f>
        <v>1097</v>
      </c>
      <c r="B1098" s="0" t="str">
        <f aca="false">IF(LEN('con precio'!E1097)=8,'con precio'!E1097,IF(LEN('con precio'!E1097)&gt;=17,LEFT('con precio'!E1097,8),""))</f>
        <v/>
      </c>
      <c r="C1098" s="122" t="str">
        <f aca="false">IF(LEN('con precio'!E1097)&gt;=17,RIGHT('con precio'!E1097,8),"")</f>
        <v/>
      </c>
      <c r="D1098" s="0" t="str">
        <f aca="false">IF('con precio'!F1097="","",'con precio'!F1097)</f>
        <v>FRIGOR</v>
      </c>
      <c r="E1098" s="0" t="str">
        <f aca="false">IF('con precio'!B1097="","",'con precio'!B1097)</f>
        <v>Parque Industrial / FRIGOR Matadero Frigorífico Santa Cruz</v>
      </c>
      <c r="F1098" s="1" t="s">
        <v>6956</v>
      </c>
      <c r="G1098" s="0" t="n">
        <v>500</v>
      </c>
      <c r="H1098" s="0" t="str">
        <f aca="false">IF('con precio'!D1097="Flete","FLE",IF('con precio'!D1097="Normal","NOR",IF('con precio'!D1097="RRPP","RRP",IF('con precio'!D1097="FB Ads","FBA",IF('con precio'!D1097="Google Ads","GOA",IF('con precio'!D1097="Combo","COM",IF('con precio'!D1097="Market Place","MKP", "OTR")))))))</f>
        <v>NOR</v>
      </c>
      <c r="I1098" s="0" t="str">
        <f aca="false">LEFT('con precio'!M1097,10)</f>
        <v>-17.751501</v>
      </c>
      <c r="J1098" s="122" t="str">
        <f aca="false">RIGHT('con precio'!M1097,10)</f>
        <v>-63.086617</v>
      </c>
      <c r="K1098" s="0" t="s">
        <v>7429</v>
      </c>
      <c r="L1098" s="175" t="n">
        <f aca="false">'con precio'!A1097+'con precio'!K1097</f>
        <v>44317.5909722222</v>
      </c>
      <c r="N1098" s="174"/>
      <c r="O1098" s="167"/>
    </row>
    <row r="1099" customFormat="false" ht="13.8" hidden="false" customHeight="false" outlineLevel="0" collapsed="false">
      <c r="A1099" s="0" t="n">
        <f aca="false">+A1098+1</f>
        <v>1098</v>
      </c>
      <c r="B1099" s="0" t="str">
        <f aca="false">IF(LEN('con precio'!E1098)=8,'con precio'!E1098,IF(LEN('con precio'!E1098)&gt;=17,LEFT('con precio'!E1098,8),""))</f>
        <v/>
      </c>
      <c r="C1099" s="122" t="str">
        <f aca="false">IF(LEN('con precio'!E1098)&gt;=17,RIGHT('con precio'!E1098,8),"")</f>
        <v/>
      </c>
      <c r="D1099" s="0" t="str">
        <f aca="false">IF('con precio'!F1098="","",'con precio'!F1098)</f>
        <v/>
      </c>
      <c r="E1099" s="0" t="str">
        <f aca="false">IF('con precio'!B1098="","",'con precio'!B1098)</f>
        <v>Mercado Virgen de Luján</v>
      </c>
      <c r="F1099" s="1" t="s">
        <v>6957</v>
      </c>
      <c r="G1099" s="0" t="n">
        <v>300</v>
      </c>
      <c r="H1099" s="0" t="str">
        <f aca="false">IF('con precio'!D1098="Flete","FLE",IF('con precio'!D1098="Normal","NOR",IF('con precio'!D1098="RRPP","RRP",IF('con precio'!D1098="FB Ads","FBA",IF('con precio'!D1098="Google Ads","GOA",IF('con precio'!D1098="Combo","COM",IF('con precio'!D1098="Market Place","MKP", "OTR")))))))</f>
        <v>NOR</v>
      </c>
      <c r="I1099" s="0" t="str">
        <f aca="false">LEFT('con precio'!M1098,10)</f>
        <v>-17.760864</v>
      </c>
      <c r="J1099" s="122" t="str">
        <f aca="false">RIGHT('con precio'!M1098,10)</f>
        <v>-63.128187</v>
      </c>
      <c r="K1099" s="0" t="s">
        <v>7429</v>
      </c>
      <c r="L1099" s="175" t="n">
        <f aca="false">'con precio'!A1098+'con precio'!K1098</f>
        <v>44317.6722222222</v>
      </c>
      <c r="N1099" s="174"/>
      <c r="O1099" s="167"/>
    </row>
    <row r="1100" customFormat="false" ht="13.8" hidden="false" customHeight="false" outlineLevel="0" collapsed="false">
      <c r="A1100" s="0" t="n">
        <f aca="false">+A1099+1</f>
        <v>1099</v>
      </c>
      <c r="B1100" s="0" t="str">
        <f aca="false">IF(LEN('con precio'!E1099)=8,'con precio'!E1099,IF(LEN('con precio'!E1099)&gt;=17,LEFT('con precio'!E1099,8),""))</f>
        <v/>
      </c>
      <c r="C1100" s="122" t="str">
        <f aca="false">IF(LEN('con precio'!E1099)&gt;=17,RIGHT('con precio'!E1099,8),"")</f>
        <v/>
      </c>
      <c r="D1100" s="0" t="str">
        <f aca="false">IF('con precio'!F1099="","",'con precio'!F1099)</f>
        <v>Urbanización Tupa Rueté</v>
      </c>
      <c r="E1100" s="0" t="str">
        <f aca="false">IF('con precio'!B1099="","",'con precio'!B1099)</f>
        <v>Urbanización Tupa Rueté</v>
      </c>
      <c r="F1100" s="1" t="s">
        <v>6600</v>
      </c>
      <c r="G1100" s="0" t="n">
        <v>400</v>
      </c>
      <c r="H1100" s="0" t="str">
        <f aca="false">IF('con precio'!D1099="Flete","FLE",IF('con precio'!D1099="Normal","NOR",IF('con precio'!D1099="RRPP","RRP",IF('con precio'!D1099="FB Ads","FBA",IF('con precio'!D1099="Google Ads","GOA",IF('con precio'!D1099="Combo","COM",IF('con precio'!D1099="Market Place","MKP", "OTR")))))))</f>
        <v>NOR</v>
      </c>
      <c r="I1100" s="0" t="str">
        <f aca="false">LEFT('con precio'!M1099,10)</f>
        <v>-17.805438</v>
      </c>
      <c r="J1100" s="122" t="str">
        <f aca="false">RIGHT('con precio'!M1099,10)</f>
        <v>-63.069266</v>
      </c>
      <c r="K1100" s="0" t="s">
        <v>7429</v>
      </c>
      <c r="L1100" s="175" t="n">
        <f aca="false">'con precio'!A1099+'con precio'!K1099</f>
        <v>44318.8347222222</v>
      </c>
      <c r="N1100" s="174"/>
      <c r="O1100" s="167"/>
    </row>
    <row r="1101" customFormat="false" ht="13.8" hidden="false" customHeight="false" outlineLevel="0" collapsed="false">
      <c r="A1101" s="0" t="n">
        <f aca="false">+A1100+1</f>
        <v>1100</v>
      </c>
      <c r="B1101" s="0" t="str">
        <f aca="false">IF(LEN('con precio'!E1100)=8,'con precio'!E1100,IF(LEN('con precio'!E1100)&gt;=17,LEFT('con precio'!E1100,8),""))</f>
        <v/>
      </c>
      <c r="C1101" s="122" t="str">
        <f aca="false">IF(LEN('con precio'!E1100)&gt;=17,RIGHT('con precio'!E1100,8),"")</f>
        <v/>
      </c>
      <c r="D1101" s="0" t="str">
        <f aca="false">IF('con precio'!F1100="","",'con precio'!F1100)</f>
        <v/>
      </c>
      <c r="E1101" s="0" t="str">
        <f aca="false">IF('con precio'!B1100="","",'con precio'!B1100)</f>
        <v>Barrio Telchi / Doble Vía La Guardia y Km6</v>
      </c>
      <c r="F1101" s="1" t="s">
        <v>6958</v>
      </c>
      <c r="G1101" s="0" t="n">
        <v>300</v>
      </c>
      <c r="H1101" s="0" t="str">
        <f aca="false">IF('con precio'!D1100="Flete","FLE",IF('con precio'!D1100="Normal","NOR",IF('con precio'!D1100="RRPP","RRP",IF('con precio'!D1100="FB Ads","FBA",IF('con precio'!D1100="Google Ads","GOA",IF('con precio'!D1100="Combo","COM",IF('con precio'!D1100="Market Place","MKP", "OTR")))))))</f>
        <v>NOR</v>
      </c>
      <c r="I1101" s="0" t="str">
        <f aca="false">LEFT('con precio'!M1100,10)</f>
        <v>-17.828368</v>
      </c>
      <c r="J1101" s="122" t="str">
        <f aca="false">RIGHT('con precio'!M1100,10)</f>
        <v>-63.233845</v>
      </c>
      <c r="K1101" s="0" t="s">
        <v>7429</v>
      </c>
      <c r="L1101" s="175" t="n">
        <f aca="false">'con precio'!A1100+'con precio'!K1100</f>
        <v>44319.4645833333</v>
      </c>
      <c r="N1101" s="174"/>
      <c r="O1101" s="167"/>
    </row>
    <row r="1102" customFormat="false" ht="13.8" hidden="false" customHeight="false" outlineLevel="0" collapsed="false">
      <c r="A1102" s="0" t="n">
        <f aca="false">+A1101+1</f>
        <v>1101</v>
      </c>
      <c r="B1102" s="0" t="str">
        <f aca="false">IF(LEN('con precio'!E1101)=8,'con precio'!E1101,IF(LEN('con precio'!E1101)&gt;=17,LEFT('con precio'!E1101,8),""))</f>
        <v/>
      </c>
      <c r="C1102" s="122" t="str">
        <f aca="false">IF(LEN('con precio'!E1101)&gt;=17,RIGHT('con precio'!E1101,8),"")</f>
        <v/>
      </c>
      <c r="D1102" s="0" t="str">
        <f aca="false">IF('con precio'!F1101="","",'con precio'!F1101)</f>
        <v/>
      </c>
      <c r="E1102" s="0" t="str">
        <f aca="false">IF('con precio'!B1101="","",'con precio'!B1101)</f>
        <v>La Cuchilla, Av. Moscú</v>
      </c>
      <c r="F1102" s="1" t="s">
        <v>6959</v>
      </c>
      <c r="G1102" s="0" t="n">
        <v>350</v>
      </c>
      <c r="H1102" s="0" t="str">
        <f aca="false">IF('con precio'!D1101="Flete","FLE",IF('con precio'!D1101="Normal","NOR",IF('con precio'!D1101="RRPP","RRP",IF('con precio'!D1101="FB Ads","FBA",IF('con precio'!D1101="Google Ads","GOA",IF('con precio'!D1101="Combo","COM",IF('con precio'!D1101="Market Place","MKP", "OTR")))))))</f>
        <v>NOR</v>
      </c>
      <c r="I1102" s="0" t="str">
        <f aca="false">LEFT('con precio'!M1101,10)</f>
        <v>-17.837836</v>
      </c>
      <c r="J1102" s="122" t="str">
        <f aca="false">RIGHT('con precio'!M1101,10)</f>
        <v>-63.208149</v>
      </c>
      <c r="K1102" s="0" t="s">
        <v>7429</v>
      </c>
      <c r="L1102" s="175" t="n">
        <f aca="false">'con precio'!A1101+'con precio'!K1101</f>
        <v>44319.5180555556</v>
      </c>
      <c r="N1102" s="174"/>
      <c r="O1102" s="167"/>
    </row>
    <row r="1103" customFormat="false" ht="13.8" hidden="false" customHeight="false" outlineLevel="0" collapsed="false">
      <c r="A1103" s="0" t="n">
        <f aca="false">+A1102+1</f>
        <v>1102</v>
      </c>
      <c r="B1103" s="0" t="str">
        <f aca="false">IF(LEN('con precio'!E1102)=8,'con precio'!E1102,IF(LEN('con precio'!E1102)&gt;=17,LEFT('con precio'!E1102,8),""))</f>
        <v/>
      </c>
      <c r="C1103" s="122" t="str">
        <f aca="false">IF(LEN('con precio'!E1102)&gt;=17,RIGHT('con precio'!E1102,8),"")</f>
        <v/>
      </c>
      <c r="D1103" s="0" t="str">
        <f aca="false">IF('con precio'!F1102="","",'con precio'!F1102)</f>
        <v/>
      </c>
      <c r="E1103" s="0" t="str">
        <f aca="false">IF('con precio'!B1102="","",'con precio'!B1102)</f>
        <v>El Balcón 4 / Doble Vía La Guardia Km 14</v>
      </c>
      <c r="F1103" s="1" t="s">
        <v>6960</v>
      </c>
      <c r="G1103" s="0" t="n">
        <v>350</v>
      </c>
      <c r="H1103" s="0" t="str">
        <f aca="false">IF('con precio'!D1102="Flete","FLE",IF('con precio'!D1102="Normal","NOR",IF('con precio'!D1102="RRPP","RRP",IF('con precio'!D1102="FB Ads","FBA",IF('con precio'!D1102="Google Ads","GOA",IF('con precio'!D1102="Combo","COM",IF('con precio'!D1102="Market Place","MKP", "OTR")))))))</f>
        <v>NOR</v>
      </c>
      <c r="I1103" s="0" t="str">
        <f aca="false">LEFT('con precio'!M1102,10)</f>
        <v>-17.900280</v>
      </c>
      <c r="J1103" s="122" t="str">
        <f aca="false">RIGHT('con precio'!M1102,10)</f>
        <v>-63.280648</v>
      </c>
      <c r="K1103" s="0" t="s">
        <v>7429</v>
      </c>
      <c r="L1103" s="175" t="n">
        <f aca="false">'con precio'!A1102+'con precio'!K1102</f>
        <v>44319.6326388889</v>
      </c>
      <c r="N1103" s="174"/>
      <c r="O1103" s="167"/>
    </row>
    <row r="1104" customFormat="false" ht="13.8" hidden="false" customHeight="false" outlineLevel="0" collapsed="false">
      <c r="A1104" s="0" t="n">
        <f aca="false">+A1103+1</f>
        <v>1103</v>
      </c>
      <c r="B1104" s="0" t="str">
        <f aca="false">IF(LEN('con precio'!E1103)=8,'con precio'!E1103,IF(LEN('con precio'!E1103)&gt;=17,LEFT('con precio'!E1103,8),""))</f>
        <v/>
      </c>
      <c r="C1104" s="122" t="str">
        <f aca="false">IF(LEN('con precio'!E1103)&gt;=17,RIGHT('con precio'!E1103,8),"")</f>
        <v/>
      </c>
      <c r="D1104" s="0" t="str">
        <f aca="false">IF('con precio'!F1103="","",'con precio'!F1103)</f>
        <v/>
      </c>
      <c r="E1104" s="0" t="str">
        <f aca="false">IF('con precio'!B1103="","",'con precio'!B1103)</f>
        <v>Avenida Moscú</v>
      </c>
      <c r="F1104" s="1" t="s">
        <v>6961</v>
      </c>
      <c r="G1104" s="0" t="n">
        <v>300</v>
      </c>
      <c r="H1104" s="0" t="str">
        <f aca="false">IF('con precio'!D1103="Flete","FLE",IF('con precio'!D1103="Normal","NOR",IF('con precio'!D1103="RRPP","RRP",IF('con precio'!D1103="FB Ads","FBA",IF('con precio'!D1103="Google Ads","GOA",IF('con precio'!D1103="Combo","COM",IF('con precio'!D1103="Market Place","MKP", "OTR")))))))</f>
        <v>NOR</v>
      </c>
      <c r="I1104" s="0" t="str">
        <f aca="false">LEFT('con precio'!M1103,10)</f>
        <v>-17.849438</v>
      </c>
      <c r="J1104" s="122" t="str">
        <f aca="false">RIGHT('con precio'!M1103,10)</f>
        <v>-63.213312</v>
      </c>
      <c r="K1104" s="0" t="s">
        <v>7429</v>
      </c>
      <c r="L1104" s="175" t="n">
        <f aca="false">'con precio'!A1103+'con precio'!K1103</f>
        <v>44319.6868055556</v>
      </c>
      <c r="N1104" s="174"/>
      <c r="O1104" s="167"/>
    </row>
    <row r="1105" customFormat="false" ht="13.8" hidden="false" customHeight="false" outlineLevel="0" collapsed="false">
      <c r="A1105" s="0" t="n">
        <f aca="false">+A1104+1</f>
        <v>1104</v>
      </c>
      <c r="B1105" s="0" t="str">
        <f aca="false">IF(LEN('con precio'!E1104)=8,'con precio'!E1104,IF(LEN('con precio'!E1104)&gt;=17,LEFT('con precio'!E1104,8),""))</f>
        <v>76072613</v>
      </c>
      <c r="C1105" s="122" t="str">
        <f aca="false">IF(LEN('con precio'!E1104)&gt;=17,RIGHT('con precio'!E1104,8),"")</f>
        <v/>
      </c>
      <c r="D1105" s="0" t="str">
        <f aca="false">IF('con precio'!F1104="","",'con precio'!F1104)</f>
        <v>Sandy Céspedes</v>
      </c>
      <c r="E1105" s="0" t="str">
        <f aca="false">IF('con precio'!B1104="","",'con precio'!B1104)</f>
        <v>Sandy Céspedes / Av. Alemana y 4to anillo c/ Cbte. Vuelta Empresa esq. Lawrence frente a la plaza David Trapero</v>
      </c>
      <c r="F1105" s="1" t="s">
        <v>6594</v>
      </c>
      <c r="G1105" s="0" t="n">
        <v>350</v>
      </c>
      <c r="H1105" s="0" t="str">
        <f aca="false">IF('con precio'!D1104="Flete","FLE",IF('con precio'!D1104="Normal","NOR",IF('con precio'!D1104="RRPP","RRP",IF('con precio'!D1104="FB Ads","FBA",IF('con precio'!D1104="Google Ads","GOA",IF('con precio'!D1104="Combo","COM",IF('con precio'!D1104="Market Place","MKP", "OTR")))))))</f>
        <v>FBA</v>
      </c>
      <c r="I1105" s="0" t="str">
        <f aca="false">LEFT('con precio'!M1104,10)</f>
        <v>-17.754628</v>
      </c>
      <c r="J1105" s="122" t="str">
        <f aca="false">RIGHT('con precio'!M1104,10)</f>
        <v>-63.161046</v>
      </c>
      <c r="K1105" s="0" t="s">
        <v>7429</v>
      </c>
      <c r="L1105" s="175" t="n">
        <f aca="false">'con precio'!A1104+'con precio'!K1104</f>
        <v>44320.8194444444</v>
      </c>
      <c r="N1105" s="174"/>
      <c r="O1105" s="167"/>
    </row>
    <row r="1106" customFormat="false" ht="13.8" hidden="false" customHeight="false" outlineLevel="0" collapsed="false">
      <c r="A1106" s="0" t="n">
        <f aca="false">+A1105+1</f>
        <v>1105</v>
      </c>
      <c r="B1106" s="0" t="str">
        <f aca="false">IF(LEN('con precio'!E1105)=8,'con precio'!E1105,IF(LEN('con precio'!E1105)&gt;=17,LEFT('con precio'!E1105,8),""))</f>
        <v>70841409</v>
      </c>
      <c r="C1106" s="122" t="str">
        <f aca="false">IF(LEN('con precio'!E1105)&gt;=17,RIGHT('con precio'!E1105,8),"")</f>
        <v/>
      </c>
      <c r="D1106" s="0" t="str">
        <f aca="false">IF('con precio'!F1105="","",'con precio'!F1105)</f>
        <v>NN</v>
      </c>
      <c r="E1106" s="0" t="str">
        <f aca="false">IF('con precio'!B1105="","",'con precio'!B1105)</f>
        <v>NN / Condominio Espíritu Santo / Av. Virgen de Cotoca</v>
      </c>
      <c r="F1106" s="1" t="s">
        <v>6962</v>
      </c>
      <c r="G1106" s="0" t="n">
        <v>350</v>
      </c>
      <c r="H1106" s="0" t="str">
        <f aca="false">IF('con precio'!D1105="Flete","FLE",IF('con precio'!D1105="Normal","NOR",IF('con precio'!D1105="RRPP","RRP",IF('con precio'!D1105="FB Ads","FBA",IF('con precio'!D1105="Google Ads","GOA",IF('con precio'!D1105="Combo","COM",IF('con precio'!D1105="Market Place","MKP", "OTR")))))))</f>
        <v>GOA</v>
      </c>
      <c r="I1106" s="0" t="str">
        <f aca="false">LEFT('con precio'!M1105,10)</f>
        <v>-17.767804</v>
      </c>
      <c r="J1106" s="122" t="str">
        <f aca="false">RIGHT('con precio'!M1105,10)</f>
        <v>-63.104619</v>
      </c>
      <c r="K1106" s="0" t="s">
        <v>7429</v>
      </c>
      <c r="L1106" s="175" t="n">
        <f aca="false">'con precio'!A1105+'con precio'!K1105</f>
        <v>44320.5833333333</v>
      </c>
      <c r="N1106" s="174"/>
      <c r="O1106" s="167"/>
    </row>
    <row r="1107" customFormat="false" ht="13.8" hidden="false" customHeight="false" outlineLevel="0" collapsed="false">
      <c r="A1107" s="0" t="n">
        <f aca="false">+A1106+1</f>
        <v>1106</v>
      </c>
      <c r="B1107" s="0" t="str">
        <f aca="false">IF(LEN('con precio'!E1106)=8,'con precio'!E1106,IF(LEN('con precio'!E1106)&gt;=17,LEFT('con precio'!E1106,8),""))</f>
        <v>77377495</v>
      </c>
      <c r="C1107" s="122" t="str">
        <f aca="false">IF(LEN('con precio'!E1106)&gt;=17,RIGHT('con precio'!E1106,8),"")</f>
        <v/>
      </c>
      <c r="D1107" s="0" t="str">
        <f aca="false">IF('con precio'!F1106="","",'con precio'!F1106)</f>
        <v>Dania Inca</v>
      </c>
      <c r="E1107" s="0" t="str">
        <f aca="false">IF('con precio'!B1106="","",'con precio'!B1106)</f>
        <v>Dania Inca / Av Palmar / Villa Simón Bolivar / Carretera Camiri</v>
      </c>
      <c r="F1107" s="1" t="s">
        <v>6604</v>
      </c>
      <c r="G1107" s="0" t="n">
        <v>450</v>
      </c>
      <c r="H1107" s="0" t="str">
        <f aca="false">IF('con precio'!D1106="Flete","FLE",IF('con precio'!D1106="Normal","NOR",IF('con precio'!D1106="RRPP","RRP",IF('con precio'!D1106="FB Ads","FBA",IF('con precio'!D1106="Google Ads","GOA",IF('con precio'!D1106="Combo","COM",IF('con precio'!D1106="Market Place","MKP", "OTR")))))))</f>
        <v>GOA</v>
      </c>
      <c r="I1107" s="0" t="str">
        <f aca="false">LEFT('con precio'!M1106,10)</f>
        <v>-17.883326</v>
      </c>
      <c r="J1107" s="122" t="str">
        <f aca="false">RIGHT('con precio'!M1106,10)</f>
        <v>-63.270882</v>
      </c>
      <c r="K1107" s="0" t="s">
        <v>7429</v>
      </c>
      <c r="L1107" s="175" t="n">
        <f aca="false">'con precio'!A1106+'con precio'!K1106</f>
        <v>44320.7145833333</v>
      </c>
      <c r="N1107" s="174"/>
      <c r="O1107" s="167"/>
    </row>
    <row r="1108" customFormat="false" ht="13.8" hidden="false" customHeight="false" outlineLevel="0" collapsed="false">
      <c r="A1108" s="0" t="n">
        <f aca="false">+A1107+1</f>
        <v>1107</v>
      </c>
      <c r="B1108" s="0" t="str">
        <f aca="false">IF(LEN('con precio'!E1107)=8,'con precio'!E1107,IF(LEN('con precio'!E1107)&gt;=17,LEFT('con precio'!E1107,8),""))</f>
        <v/>
      </c>
      <c r="C1108" s="122" t="str">
        <f aca="false">IF(LEN('con precio'!E1107)&gt;=17,RIGHT('con precio'!E1107,8),"")</f>
        <v/>
      </c>
      <c r="D1108" s="0" t="str">
        <f aca="false">IF('con precio'!F1107="","",'con precio'!F1107)</f>
        <v/>
      </c>
      <c r="E1108" s="0" t="str">
        <f aca="false">IF('con precio'!B1107="","",'con precio'!B1107)</f>
        <v>Urbanización Canaan / Av. 24 de Septiembre / Barrio El triunfo</v>
      </c>
      <c r="F1108" s="1" t="s">
        <v>6963</v>
      </c>
      <c r="G1108" s="0" t="n">
        <v>350</v>
      </c>
      <c r="H1108" s="0" t="str">
        <f aca="false">IF('con precio'!D1107="Flete","FLE",IF('con precio'!D1107="Normal","NOR",IF('con precio'!D1107="RRPP","RRP",IF('con precio'!D1107="FB Ads","FBA",IF('con precio'!D1107="Google Ads","GOA",IF('con precio'!D1107="Combo","COM",IF('con precio'!D1107="Market Place","MKP", "OTR")))))))</f>
        <v>NOR</v>
      </c>
      <c r="I1108" s="0" t="str">
        <f aca="false">LEFT('con precio'!M1107,10)</f>
        <v>-17.853313</v>
      </c>
      <c r="J1108" s="122" t="str">
        <f aca="false">RIGHT('con precio'!M1107,10)</f>
        <v>-63.239650</v>
      </c>
      <c r="K1108" s="0" t="s">
        <v>7429</v>
      </c>
      <c r="L1108" s="175" t="n">
        <f aca="false">'con precio'!A1107+'con precio'!K1107</f>
        <v>44321.3854166667</v>
      </c>
      <c r="N1108" s="174"/>
      <c r="O1108" s="167"/>
    </row>
    <row r="1109" customFormat="false" ht="13.8" hidden="false" customHeight="false" outlineLevel="0" collapsed="false">
      <c r="A1109" s="0" t="n">
        <f aca="false">+A1108+1</f>
        <v>1108</v>
      </c>
      <c r="B1109" s="0" t="str">
        <f aca="false">IF(LEN('con precio'!E1108)=8,'con precio'!E1108,IF(LEN('con precio'!E1108)&gt;=17,LEFT('con precio'!E1108,8),""))</f>
        <v/>
      </c>
      <c r="C1109" s="122" t="str">
        <f aca="false">IF(LEN('con precio'!E1108)&gt;=17,RIGHT('con precio'!E1108,8),"")</f>
        <v/>
      </c>
      <c r="D1109" s="0" t="str">
        <f aca="false">IF('con precio'!F1108="","",'con precio'!F1108)</f>
        <v/>
      </c>
      <c r="E1109" s="0" t="str">
        <f aca="false">IF('con precio'!B1108="","",'con precio'!B1108)</f>
        <v>Barrio Bajo Beni / Doble Vía La Guardia Km 8</v>
      </c>
      <c r="F1109" s="1" t="s">
        <v>6964</v>
      </c>
      <c r="G1109" s="0" t="n">
        <v>350</v>
      </c>
      <c r="H1109" s="0" t="str">
        <f aca="false">IF('con precio'!D1108="Flete","FLE",IF('con precio'!D1108="Normal","NOR",IF('con precio'!D1108="RRPP","RRP",IF('con precio'!D1108="FB Ads","FBA",IF('con precio'!D1108="Google Ads","GOA",IF('con precio'!D1108="Combo","COM",IF('con precio'!D1108="Market Place","MKP", "OTR")))))))</f>
        <v>NOR</v>
      </c>
      <c r="I1109" s="0" t="str">
        <f aca="false">LEFT('con precio'!M1108,10)</f>
        <v>-17.819855</v>
      </c>
      <c r="J1109" s="122" t="str">
        <f aca="false">RIGHT('con precio'!M1108,10)</f>
        <v>-63.249896</v>
      </c>
      <c r="K1109" s="0" t="s">
        <v>7429</v>
      </c>
      <c r="L1109" s="175" t="n">
        <f aca="false">'con precio'!A1108+'con precio'!K1108</f>
        <v>44321.5201388889</v>
      </c>
      <c r="N1109" s="174"/>
      <c r="O1109" s="167"/>
    </row>
    <row r="1110" customFormat="false" ht="13.8" hidden="false" customHeight="false" outlineLevel="0" collapsed="false">
      <c r="A1110" s="0" t="n">
        <f aca="false">+A1109+1</f>
        <v>1109</v>
      </c>
      <c r="B1110" s="0" t="str">
        <f aca="false">IF(LEN('con precio'!E1109)=8,'con precio'!E1109,IF(LEN('con precio'!E1109)&gt;=17,LEFT('con precio'!E1109,8),""))</f>
        <v>73651083</v>
      </c>
      <c r="C1110" s="122" t="str">
        <f aca="false">IF(LEN('con precio'!E1109)&gt;=17,RIGHT('con precio'!E1109,8),"")</f>
        <v/>
      </c>
      <c r="D1110" s="0" t="str">
        <f aca="false">IF('con precio'!F1109="","",'con precio'!F1109)</f>
        <v>Juan Carlos Velasquez / Condominio Piraí</v>
      </c>
      <c r="E1110" s="0" t="str">
        <f aca="false">IF('con precio'!B1109="","",'con precio'!B1109)</f>
        <v>Juan Carlos Velasquez / Valle Sánchez / Condominio Piraí</v>
      </c>
      <c r="F1110" s="1" t="s">
        <v>6484</v>
      </c>
      <c r="G1110" s="0" t="n">
        <v>350</v>
      </c>
      <c r="H1110" s="0" t="str">
        <f aca="false">IF('con precio'!D1109="Flete","FLE",IF('con precio'!D1109="Normal","NOR",IF('con precio'!D1109="RRPP","RRP",IF('con precio'!D1109="FB Ads","FBA",IF('con precio'!D1109="Google Ads","GOA",IF('con precio'!D1109="Combo","COM",IF('con precio'!D1109="Market Place","MKP", "OTR")))))))</f>
        <v>OTR</v>
      </c>
      <c r="I1110" s="0" t="str">
        <f aca="false">LEFT('con precio'!M1109,10)</f>
        <v>-17.662340</v>
      </c>
      <c r="J1110" s="122" t="str">
        <f aca="false">RIGHT('con precio'!M1109,10)</f>
        <v>-63.167336</v>
      </c>
      <c r="K1110" s="0" t="s">
        <v>7429</v>
      </c>
      <c r="L1110" s="175" t="n">
        <f aca="false">'con precio'!A1109+'con precio'!K1109</f>
        <v>44321.7409722222</v>
      </c>
      <c r="N1110" s="174"/>
      <c r="O1110" s="167"/>
    </row>
    <row r="1111" customFormat="false" ht="13.8" hidden="false" customHeight="false" outlineLevel="0" collapsed="false">
      <c r="A1111" s="0" t="n">
        <f aca="false">+A1110+1</f>
        <v>1110</v>
      </c>
      <c r="B1111" s="0" t="str">
        <f aca="false">IF(LEN('con precio'!E1110)=8,'con precio'!E1110,IF(LEN('con precio'!E1110)&gt;=17,LEFT('con precio'!E1110,8),""))</f>
        <v>75049515</v>
      </c>
      <c r="C1111" s="122" t="str">
        <f aca="false">IF(LEN('con precio'!E1110)&gt;=17,RIGHT('con precio'!E1110,8),"")</f>
        <v/>
      </c>
      <c r="D1111" s="0" t="str">
        <f aca="false">IF('con precio'!F1110="","",'con precio'!F1110)</f>
        <v>Roberto Coronado. Residencial Abasto Sur</v>
      </c>
      <c r="E1111" s="0" t="str">
        <f aca="false">IF('con precio'!B1110="","",'con precio'!B1110)</f>
        <v>Residencial Abasto Sur. Roberto Coronado</v>
      </c>
      <c r="F1111" s="1" t="n">
        <v>202003001</v>
      </c>
      <c r="G1111" s="0" t="n">
        <v>450</v>
      </c>
      <c r="H1111" s="0" t="str">
        <f aca="false">IF('con precio'!D1110="Flete","FLE",IF('con precio'!D1110="Normal","NOR",IF('con precio'!D1110="RRPP","RRP",IF('con precio'!D1110="FB Ads","FBA",IF('con precio'!D1110="Google Ads","GOA",IF('con precio'!D1110="Combo","COM",IF('con precio'!D1110="Market Place","MKP", "OTR")))))))</f>
        <v>OTR</v>
      </c>
      <c r="I1111" s="0" t="str">
        <f aca="false">LEFT('con precio'!M1110,10)</f>
        <v>-17.850340</v>
      </c>
      <c r="J1111" s="122" t="str">
        <f aca="false">RIGHT('con precio'!M1110,10)</f>
        <v>-63.227726</v>
      </c>
      <c r="K1111" s="0" t="s">
        <v>7429</v>
      </c>
      <c r="L1111" s="175" t="n">
        <f aca="false">'con precio'!A1110+'con precio'!K1110</f>
        <v>44321.6229166667</v>
      </c>
      <c r="N1111" s="174"/>
      <c r="O1111" s="167"/>
    </row>
    <row r="1112" customFormat="false" ht="13.8" hidden="false" customHeight="false" outlineLevel="0" collapsed="false">
      <c r="A1112" s="0" t="n">
        <f aca="false">+A1111+1</f>
        <v>1111</v>
      </c>
      <c r="B1112" s="0" t="str">
        <f aca="false">IF(LEN('con precio'!E1111)=8,'con precio'!E1111,IF(LEN('con precio'!E1111)&gt;=17,LEFT('con precio'!E1111,8),""))</f>
        <v>73621185</v>
      </c>
      <c r="C1112" s="122" t="str">
        <f aca="false">IF(LEN('con precio'!E1111)&gt;=17,RIGHT('con precio'!E1111,8),"")</f>
        <v/>
      </c>
      <c r="D1112" s="0" t="str">
        <f aca="false">IF('con precio'!F1111="","",'con precio'!F1111)</f>
        <v>Elsa Carrasco</v>
      </c>
      <c r="E1112" s="0" t="str">
        <f aca="false">IF('con precio'!B1111="","",'con precio'!B1111)</f>
        <v>Elsa Carrasco / El Mechero / Avenida a Paurito</v>
      </c>
      <c r="F1112" s="1" t="s">
        <v>6965</v>
      </c>
      <c r="G1112" s="0" t="n">
        <v>380</v>
      </c>
      <c r="H1112" s="0" t="str">
        <f aca="false">IF('con precio'!D1111="Flete","FLE",IF('con precio'!D1111="Normal","NOR",IF('con precio'!D1111="RRPP","RRP",IF('con precio'!D1111="FB Ads","FBA",IF('con precio'!D1111="Google Ads","GOA",IF('con precio'!D1111="Combo","COM",IF('con precio'!D1111="Market Place","MKP", "OTR")))))))</f>
        <v>GOA</v>
      </c>
      <c r="I1112" s="0" t="str">
        <f aca="false">LEFT('con precio'!M1111,10)</f>
        <v>-17.836274</v>
      </c>
      <c r="J1112" s="122" t="str">
        <f aca="false">RIGHT('con precio'!M1111,10)</f>
        <v>-63.129602</v>
      </c>
      <c r="K1112" s="0" t="s">
        <v>7429</v>
      </c>
      <c r="L1112" s="175" t="n">
        <f aca="false">'con precio'!A1111+'con precio'!K1111</f>
        <v>44322.4819444444</v>
      </c>
      <c r="N1112" s="174"/>
      <c r="O1112" s="167"/>
    </row>
    <row r="1113" customFormat="false" ht="13.8" hidden="false" customHeight="false" outlineLevel="0" collapsed="false">
      <c r="A1113" s="0" t="n">
        <f aca="false">+A1112+1</f>
        <v>1112</v>
      </c>
      <c r="B1113" s="0" t="str">
        <f aca="false">IF(LEN('con precio'!E1112)=8,'con precio'!E1112,IF(LEN('con precio'!E1112)&gt;=17,LEFT('con precio'!E1112,8),""))</f>
        <v/>
      </c>
      <c r="C1113" s="122" t="str">
        <f aca="false">IF(LEN('con precio'!E1112)&gt;=17,RIGHT('con precio'!E1112,8),"")</f>
        <v/>
      </c>
      <c r="D1113" s="0" t="str">
        <f aca="false">IF('con precio'!F1112="","",'con precio'!F1112)</f>
        <v/>
      </c>
      <c r="E1113" s="0" t="str">
        <f aca="false">IF('con precio'!B1112="","",'con precio'!B1112)</f>
        <v>Por la Urbanización Inteligente. Petrosur</v>
      </c>
      <c r="F1113" s="1" t="s">
        <v>6268</v>
      </c>
      <c r="G1113" s="0" t="n">
        <v>250</v>
      </c>
      <c r="H1113" s="0" t="str">
        <f aca="false">IF('con precio'!D1112="Flete","FLE",IF('con precio'!D1112="Normal","NOR",IF('con precio'!D1112="RRPP","RRP",IF('con precio'!D1112="FB Ads","FBA",IF('con precio'!D1112="Google Ads","GOA",IF('con precio'!D1112="Combo","COM",IF('con precio'!D1112="Market Place","MKP", "OTR")))))))</f>
        <v>NOR</v>
      </c>
      <c r="I1113" s="0" t="str">
        <f aca="false">LEFT('con precio'!M1112,10)</f>
        <v>-17.841154</v>
      </c>
      <c r="J1113" s="122" t="str">
        <f aca="false">RIGHT('con precio'!M1112,10)</f>
        <v>-63.259487</v>
      </c>
      <c r="K1113" s="0" t="s">
        <v>7429</v>
      </c>
      <c r="L1113" s="175" t="n">
        <f aca="false">'con precio'!A1112+'con precio'!K1112</f>
        <v>44322.6166666667</v>
      </c>
      <c r="N1113" s="174"/>
      <c r="O1113" s="167"/>
    </row>
    <row r="1114" customFormat="false" ht="13.8" hidden="false" customHeight="false" outlineLevel="0" collapsed="false">
      <c r="A1114" s="0" t="n">
        <f aca="false">+A1113+1</f>
        <v>1113</v>
      </c>
      <c r="B1114" s="0" t="str">
        <f aca="false">IF(LEN('con precio'!E1113)=8,'con precio'!E1113,IF(LEN('con precio'!E1113)&gt;=17,LEFT('con precio'!E1113,8),""))</f>
        <v/>
      </c>
      <c r="C1114" s="122" t="str">
        <f aca="false">IF(LEN('con precio'!E1113)&gt;=17,RIGHT('con precio'!E1113,8),"")</f>
        <v/>
      </c>
      <c r="D1114" s="0" t="str">
        <f aca="false">IF('con precio'!F1113="","",'con precio'!F1113)</f>
        <v/>
      </c>
      <c r="E1114" s="0" t="str">
        <f aca="false">IF('con precio'!B1113="","",'con precio'!B1113)</f>
        <v>Urbanización Cotoca</v>
      </c>
      <c r="F1114" s="1" t="s">
        <v>6966</v>
      </c>
      <c r="G1114" s="0" t="n">
        <v>300</v>
      </c>
      <c r="H1114" s="0" t="str">
        <f aca="false">IF('con precio'!D1113="Flete","FLE",IF('con precio'!D1113="Normal","NOR",IF('con precio'!D1113="RRPP","RRP",IF('con precio'!D1113="FB Ads","FBA",IF('con precio'!D1113="Google Ads","GOA",IF('con precio'!D1113="Combo","COM",IF('con precio'!D1113="Market Place","MKP", "OTR")))))))</f>
        <v>NOR</v>
      </c>
      <c r="I1114" s="0" t="str">
        <f aca="false">LEFT('con precio'!M1113,10)</f>
        <v>-17.759815</v>
      </c>
      <c r="J1114" s="122" t="str">
        <f aca="false">RIGHT('con precio'!M1113,10)</f>
        <v>-63.099891</v>
      </c>
      <c r="K1114" s="0" t="s">
        <v>7429</v>
      </c>
      <c r="L1114" s="175" t="n">
        <f aca="false">'con precio'!A1113+'con precio'!K1113</f>
        <v>44322.6680555556</v>
      </c>
      <c r="N1114" s="174"/>
      <c r="O1114" s="167"/>
    </row>
    <row r="1115" customFormat="false" ht="13.8" hidden="false" customHeight="false" outlineLevel="0" collapsed="false">
      <c r="A1115" s="0" t="n">
        <f aca="false">+A1114+1</f>
        <v>1114</v>
      </c>
      <c r="B1115" s="0" t="str">
        <f aca="false">IF(LEN('con precio'!E1114)=8,'con precio'!E1114,IF(LEN('con precio'!E1114)&gt;=17,LEFT('con precio'!E1114,8),""))</f>
        <v>62141526</v>
      </c>
      <c r="C1115" s="122" t="str">
        <f aca="false">IF(LEN('con precio'!E1114)&gt;=17,RIGHT('con precio'!E1114,8),"")</f>
        <v/>
      </c>
      <c r="D1115" s="0" t="str">
        <f aca="false">IF('con precio'!F1114="","",'con precio'!F1114)</f>
        <v>NN</v>
      </c>
      <c r="E1115" s="0" t="str">
        <f aca="false">IF('con precio'!B1114="","",'con precio'!B1114)</f>
        <v>NN / Cupesí Terrado</v>
      </c>
      <c r="F1115" s="1" t="s">
        <v>6967</v>
      </c>
      <c r="G1115" s="0" t="n">
        <v>350</v>
      </c>
      <c r="H1115" s="0" t="str">
        <f aca="false">IF('con precio'!D1114="Flete","FLE",IF('con precio'!D1114="Normal","NOR",IF('con precio'!D1114="RRPP","RRP",IF('con precio'!D1114="FB Ads","FBA",IF('con precio'!D1114="Google Ads","GOA",IF('con precio'!D1114="Combo","COM",IF('con precio'!D1114="Market Place","MKP", "OTR")))))))</f>
        <v>GOA</v>
      </c>
      <c r="I1115" s="0" t="str">
        <f aca="false">LEFT('con precio'!M1114,10)</f>
        <v>-17.811573</v>
      </c>
      <c r="J1115" s="122" t="str">
        <f aca="false">RIGHT('con precio'!M1114,10)</f>
        <v>-63.097008</v>
      </c>
      <c r="K1115" s="0" t="s">
        <v>7429</v>
      </c>
      <c r="L1115" s="175" t="n">
        <f aca="false">'con precio'!A1114+'con precio'!K1114</f>
        <v>44323.3666666667</v>
      </c>
      <c r="N1115" s="174"/>
      <c r="O1115" s="167"/>
    </row>
    <row r="1116" customFormat="false" ht="13.8" hidden="false" customHeight="false" outlineLevel="0" collapsed="false">
      <c r="A1116" s="0" t="n">
        <f aca="false">+A1115+1</f>
        <v>1115</v>
      </c>
      <c r="B1116" s="0" t="str">
        <f aca="false">IF(LEN('con precio'!E1115)=8,'con precio'!E1115,IF(LEN('con precio'!E1115)&gt;=17,LEFT('con precio'!E1115,8),""))</f>
        <v>70208167</v>
      </c>
      <c r="C1116" s="122" t="str">
        <f aca="false">IF(LEN('con precio'!E1115)&gt;=17,RIGHT('con precio'!E1115,8),"")</f>
        <v/>
      </c>
      <c r="D1116" s="0" t="str">
        <f aca="false">IF('con precio'!F1115="","",'con precio'!F1115)</f>
        <v>Jorge Garzón</v>
      </c>
      <c r="E1116" s="0" t="str">
        <f aca="false">IF('con precio'!B1115="","",'con precio'!B1115)</f>
        <v>Jorge Garzón / Condominio Piraí / casa 19</v>
      </c>
      <c r="F1116" s="1" t="s">
        <v>6968</v>
      </c>
      <c r="G1116" s="0" t="n">
        <v>350</v>
      </c>
      <c r="H1116" s="0" t="str">
        <f aca="false">IF('con precio'!D1115="Flete","FLE",IF('con precio'!D1115="Normal","NOR",IF('con precio'!D1115="RRPP","RRP",IF('con precio'!D1115="FB Ads","FBA",IF('con precio'!D1115="Google Ads","GOA",IF('con precio'!D1115="Combo","COM",IF('con precio'!D1115="Market Place","MKP", "OTR")))))))</f>
        <v>GOA</v>
      </c>
      <c r="I1116" s="0" t="str">
        <f aca="false">LEFT('con precio'!M1115,10)</f>
        <v>-17.662357</v>
      </c>
      <c r="J1116" s="122" t="str">
        <f aca="false">RIGHT('con precio'!M1115,10)</f>
        <v>-63.167645</v>
      </c>
      <c r="K1116" s="0" t="s">
        <v>7429</v>
      </c>
      <c r="L1116" s="175" t="n">
        <f aca="false">'con precio'!A1115+'con precio'!K1115</f>
        <v>44323.4756944444</v>
      </c>
      <c r="N1116" s="174"/>
      <c r="O1116" s="167"/>
    </row>
    <row r="1117" customFormat="false" ht="13.8" hidden="false" customHeight="false" outlineLevel="0" collapsed="false">
      <c r="A1117" s="0" t="n">
        <f aca="false">+A1116+1</f>
        <v>1116</v>
      </c>
      <c r="B1117" s="0" t="str">
        <f aca="false">IF(LEN('con precio'!E1116)=8,'con precio'!E1116,IF(LEN('con precio'!E1116)&gt;=17,LEFT('con precio'!E1116,8),""))</f>
        <v/>
      </c>
      <c r="C1117" s="122" t="str">
        <f aca="false">IF(LEN('con precio'!E1116)&gt;=17,RIGHT('con precio'!E1116,8),"")</f>
        <v/>
      </c>
      <c r="D1117" s="0" t="str">
        <f aca="false">IF('con precio'!F1116="","",'con precio'!F1116)</f>
        <v/>
      </c>
      <c r="E1117" s="0" t="str">
        <f aca="false">IF('con precio'!B1116="","",'con precio'!B1116)</f>
        <v>Los Piyos / Mapaizo Sur</v>
      </c>
      <c r="F1117" s="1" t="s">
        <v>6969</v>
      </c>
      <c r="G1117" s="0" t="n">
        <v>266.666666666667</v>
      </c>
      <c r="H1117" s="0" t="str">
        <f aca="false">IF('con precio'!D1116="Flete","FLE",IF('con precio'!D1116="Normal","NOR",IF('con precio'!D1116="RRPP","RRP",IF('con precio'!D1116="FB Ads","FBA",IF('con precio'!D1116="Google Ads","GOA",IF('con precio'!D1116="Combo","COM",IF('con precio'!D1116="Market Place","MKP", "OTR")))))))</f>
        <v>COM</v>
      </c>
      <c r="I1117" s="0" t="str">
        <f aca="false">LEFT('con precio'!M1116,10)</f>
        <v>-17.900040</v>
      </c>
      <c r="J1117" s="122" t="str">
        <f aca="false">RIGHT('con precio'!M1116,10)</f>
        <v>-63.224538</v>
      </c>
      <c r="K1117" s="0" t="s">
        <v>7429</v>
      </c>
      <c r="L1117" s="175" t="n">
        <f aca="false">'con precio'!A1116+'con precio'!K1116</f>
        <v>44324.76875</v>
      </c>
      <c r="N1117" s="174"/>
      <c r="O1117" s="167"/>
    </row>
    <row r="1118" customFormat="false" ht="13.8" hidden="false" customHeight="false" outlineLevel="0" collapsed="false">
      <c r="A1118" s="0" t="n">
        <f aca="false">+A1117+1</f>
        <v>1117</v>
      </c>
      <c r="B1118" s="0" t="str">
        <f aca="false">IF(LEN('con precio'!E1117)=8,'con precio'!E1117,IF(LEN('con precio'!E1117)&gt;=17,LEFT('con precio'!E1117,8),""))</f>
        <v/>
      </c>
      <c r="C1118" s="122" t="str">
        <f aca="false">IF(LEN('con precio'!E1117)&gt;=17,RIGHT('con precio'!E1117,8),"")</f>
        <v/>
      </c>
      <c r="D1118" s="0" t="str">
        <f aca="false">IF('con precio'!F1117="","",'con precio'!F1117)</f>
        <v/>
      </c>
      <c r="E1118" s="0" t="str">
        <f aca="false">IF('con precio'!B1117="","",'con precio'!B1117)</f>
        <v>Los Piyos / Mapaizo Sur</v>
      </c>
      <c r="F1118" s="1" t="s">
        <v>6970</v>
      </c>
      <c r="G1118" s="0" t="n">
        <v>266.666666666667</v>
      </c>
      <c r="H1118" s="0" t="str">
        <f aca="false">IF('con precio'!D1117="Flete","FLE",IF('con precio'!D1117="Normal","NOR",IF('con precio'!D1117="RRPP","RRP",IF('con precio'!D1117="FB Ads","FBA",IF('con precio'!D1117="Google Ads","GOA",IF('con precio'!D1117="Combo","COM",IF('con precio'!D1117="Market Place","MKP", "OTR")))))))</f>
        <v>COM</v>
      </c>
      <c r="I1118" s="0" t="str">
        <f aca="false">LEFT('con precio'!M1117,10)</f>
        <v>-17.901022</v>
      </c>
      <c r="J1118" s="122" t="str">
        <f aca="false">RIGHT('con precio'!M1117,10)</f>
        <v>-63.223553</v>
      </c>
      <c r="K1118" s="0" t="s">
        <v>7429</v>
      </c>
      <c r="L1118" s="175" t="n">
        <f aca="false">'con precio'!A1117+'con precio'!K1117</f>
        <v>44324.7847222222</v>
      </c>
      <c r="N1118" s="174"/>
      <c r="O1118" s="167"/>
    </row>
    <row r="1119" customFormat="false" ht="13.8" hidden="false" customHeight="false" outlineLevel="0" collapsed="false">
      <c r="A1119" s="0" t="n">
        <f aca="false">+A1118+1</f>
        <v>1118</v>
      </c>
      <c r="B1119" s="0" t="str">
        <f aca="false">IF(LEN('con precio'!E1118)=8,'con precio'!E1118,IF(LEN('con precio'!E1118)&gt;=17,LEFT('con precio'!E1118,8),""))</f>
        <v/>
      </c>
      <c r="C1119" s="122" t="str">
        <f aca="false">IF(LEN('con precio'!E1118)&gt;=17,RIGHT('con precio'!E1118,8),"")</f>
        <v/>
      </c>
      <c r="D1119" s="0" t="str">
        <f aca="false">IF('con precio'!F1118="","",'con precio'!F1118)</f>
        <v/>
      </c>
      <c r="E1119" s="0" t="str">
        <f aca="false">IF('con precio'!B1118="","",'con precio'!B1118)</f>
        <v>Los Piyos / Mapaizo Sur</v>
      </c>
      <c r="F1119" s="1" t="s">
        <v>6971</v>
      </c>
      <c r="G1119" s="0" t="n">
        <v>266.666666666667</v>
      </c>
      <c r="H1119" s="0" t="str">
        <f aca="false">IF('con precio'!D1118="Flete","FLE",IF('con precio'!D1118="Normal","NOR",IF('con precio'!D1118="RRPP","RRP",IF('con precio'!D1118="FB Ads","FBA",IF('con precio'!D1118="Google Ads","GOA",IF('con precio'!D1118="Combo","COM",IF('con precio'!D1118="Market Place","MKP", "OTR")))))))</f>
        <v>COM</v>
      </c>
      <c r="I1119" s="0" t="str">
        <f aca="false">LEFT('con precio'!M1118,10)</f>
        <v>-17.901115</v>
      </c>
      <c r="J1119" s="122" t="str">
        <f aca="false">RIGHT('con precio'!M1118,10)</f>
        <v>-63.223724</v>
      </c>
      <c r="K1119" s="0" t="s">
        <v>7429</v>
      </c>
      <c r="L1119" s="175" t="n">
        <f aca="false">'con precio'!A1118+'con precio'!K1118</f>
        <v>44324.7944444444</v>
      </c>
      <c r="N1119" s="174"/>
      <c r="O1119" s="167"/>
    </row>
    <row r="1120" customFormat="false" ht="13.8" hidden="false" customHeight="false" outlineLevel="0" collapsed="false">
      <c r="A1120" s="0" t="n">
        <f aca="false">+A1119+1</f>
        <v>1119</v>
      </c>
      <c r="B1120" s="0" t="str">
        <f aca="false">IF(LEN('con precio'!E1119)=8,'con precio'!E1119,IF(LEN('con precio'!E1119)&gt;=17,LEFT('con precio'!E1119,8),""))</f>
        <v>74948163</v>
      </c>
      <c r="C1120" s="122" t="str">
        <f aca="false">IF(LEN('con precio'!E1119)&gt;=17,RIGHT('con precio'!E1119,8),"")</f>
        <v/>
      </c>
      <c r="D1120" s="0" t="str">
        <f aca="false">IF('con precio'!F1119="","",'con precio'!F1119)</f>
        <v>Javier Quino</v>
      </c>
      <c r="E1120" s="0" t="str">
        <f aca="false">IF('con precio'!B1119="","",'con precio'!B1119)</f>
        <v>Javier Quino / El Trapiche / Pampa de la Isla</v>
      </c>
      <c r="F1120" s="1" t="s">
        <v>6972</v>
      </c>
      <c r="G1120" s="0" t="n">
        <v>400</v>
      </c>
      <c r="H1120" s="0" t="str">
        <f aca="false">IF('con precio'!D1119="Flete","FLE",IF('con precio'!D1119="Normal","NOR",IF('con precio'!D1119="RRPP","RRP",IF('con precio'!D1119="FB Ads","FBA",IF('con precio'!D1119="Google Ads","GOA",IF('con precio'!D1119="Combo","COM",IF('con precio'!D1119="Market Place","MKP", "OTR")))))))</f>
        <v>GOA</v>
      </c>
      <c r="I1120" s="0" t="str">
        <f aca="false">LEFT('con precio'!M1119,10)</f>
        <v>-17.751497</v>
      </c>
      <c r="J1120" s="122" t="str">
        <f aca="false">RIGHT('con precio'!M1119,10)</f>
        <v>-63.073330</v>
      </c>
      <c r="K1120" s="0" t="s">
        <v>7429</v>
      </c>
      <c r="L1120" s="175" t="n">
        <f aca="false">'con precio'!A1119+'con precio'!K1119</f>
        <v>44324.59375</v>
      </c>
      <c r="N1120" s="174"/>
      <c r="O1120" s="167"/>
    </row>
    <row r="1121" customFormat="false" ht="13.8" hidden="false" customHeight="false" outlineLevel="0" collapsed="false">
      <c r="A1121" s="0" t="n">
        <f aca="false">+A1120+1</f>
        <v>1120</v>
      </c>
      <c r="B1121" s="0" t="str">
        <f aca="false">IF(LEN('con precio'!E1120)=8,'con precio'!E1120,IF(LEN('con precio'!E1120)&gt;=17,LEFT('con precio'!E1120,8),""))</f>
        <v/>
      </c>
      <c r="C1121" s="122" t="str">
        <f aca="false">IF(LEN('con precio'!E1120)&gt;=17,RIGHT('con precio'!E1120,8),"")</f>
        <v/>
      </c>
      <c r="D1121" s="0" t="str">
        <f aca="false">IF('con precio'!F1120="","",'con precio'!F1120)</f>
        <v/>
      </c>
      <c r="E1121" s="0" t="str">
        <f aca="false">IF('con precio'!B1120="","",'con precio'!B1120)</f>
        <v>La Pampa</v>
      </c>
      <c r="F1121" s="1" t="s">
        <v>6973</v>
      </c>
      <c r="G1121" s="0" t="n">
        <v>350</v>
      </c>
      <c r="H1121" s="0" t="str">
        <f aca="false">IF('con precio'!D1120="Flete","FLE",IF('con precio'!D1120="Normal","NOR",IF('con precio'!D1120="RRPP","RRP",IF('con precio'!D1120="FB Ads","FBA",IF('con precio'!D1120="Google Ads","GOA",IF('con precio'!D1120="Combo","COM",IF('con precio'!D1120="Market Place","MKP", "OTR")))))))</f>
        <v>NOR</v>
      </c>
      <c r="I1121" s="0" t="str">
        <f aca="false">LEFT('con precio'!M1120,10)</f>
        <v>-17.771277</v>
      </c>
      <c r="J1121" s="122" t="str">
        <f aca="false">RIGHT('con precio'!M1120,10)</f>
        <v>-63.119819</v>
      </c>
      <c r="K1121" s="0" t="s">
        <v>7429</v>
      </c>
      <c r="L1121" s="175" t="n">
        <f aca="false">'con precio'!A1120+'con precio'!K1120</f>
        <v>44324.4770833333</v>
      </c>
      <c r="N1121" s="174"/>
      <c r="O1121" s="167"/>
    </row>
    <row r="1122" customFormat="false" ht="13.8" hidden="false" customHeight="false" outlineLevel="0" collapsed="false">
      <c r="A1122" s="0" t="n">
        <f aca="false">+A1121+1</f>
        <v>1121</v>
      </c>
      <c r="B1122" s="0" t="str">
        <f aca="false">IF(LEN('con precio'!E1121)=8,'con precio'!E1121,IF(LEN('con precio'!E1121)&gt;=17,LEFT('con precio'!E1121,8),""))</f>
        <v/>
      </c>
      <c r="C1122" s="122" t="str">
        <f aca="false">IF(LEN('con precio'!E1121)&gt;=17,RIGHT('con precio'!E1121,8),"")</f>
        <v/>
      </c>
      <c r="D1122" s="0" t="str">
        <f aca="false">IF('con precio'!F1121="","",'con precio'!F1121)</f>
        <v>Casa D'Lujos Contructora</v>
      </c>
      <c r="E1122" s="0" t="str">
        <f aca="false">IF('con precio'!B1121="","",'con precio'!B1121)</f>
        <v>Casa D'Lujos Contructora / Villa Santa Cruz / Prolongación Beni</v>
      </c>
      <c r="F1122" s="1" t="s">
        <v>6974</v>
      </c>
      <c r="G1122" s="0" t="n">
        <v>300</v>
      </c>
      <c r="H1122" s="0" t="str">
        <f aca="false">IF('con precio'!D1121="Flete","FLE",IF('con precio'!D1121="Normal","NOR",IF('con precio'!D1121="RRPP","RRP",IF('con precio'!D1121="FB Ads","FBA",IF('con precio'!D1121="Google Ads","GOA",IF('con precio'!D1121="Combo","COM",IF('con precio'!D1121="Market Place","MKP", "OTR")))))))</f>
        <v>NOR</v>
      </c>
      <c r="I1122" s="0" t="str">
        <f aca="false">LEFT('con precio'!M1121,10)</f>
        <v>-17.715454</v>
      </c>
      <c r="J1122" s="122" t="str">
        <f aca="false">RIGHT('con precio'!M1121,10)</f>
        <v>-63.150103</v>
      </c>
      <c r="K1122" s="0" t="s">
        <v>7429</v>
      </c>
      <c r="L1122" s="175" t="n">
        <f aca="false">'con precio'!A1121+'con precio'!K1121</f>
        <v>44324.5597222222</v>
      </c>
      <c r="N1122" s="174"/>
      <c r="O1122" s="167"/>
    </row>
    <row r="1123" customFormat="false" ht="13.8" hidden="false" customHeight="false" outlineLevel="0" collapsed="false">
      <c r="A1123" s="0" t="n">
        <f aca="false">+A1122+1</f>
        <v>1122</v>
      </c>
      <c r="B1123" s="0" t="str">
        <f aca="false">IF(LEN('con precio'!E1122)=8,'con precio'!E1122,IF(LEN('con precio'!E1122)&gt;=17,LEFT('con precio'!E1122,8),""))</f>
        <v/>
      </c>
      <c r="C1123" s="122" t="str">
        <f aca="false">IF(LEN('con precio'!E1122)&gt;=17,RIGHT('con precio'!E1122,8),"")</f>
        <v/>
      </c>
      <c r="D1123" s="0" t="str">
        <f aca="false">IF('con precio'!F1122="","",'con precio'!F1122)</f>
        <v/>
      </c>
      <c r="E1123" s="0" t="str">
        <f aca="false">IF('con precio'!B1122="","",'con precio'!B1122)</f>
        <v>Condominio Valle Norte I</v>
      </c>
      <c r="F1123" s="1" t="s">
        <v>6975</v>
      </c>
      <c r="G1123" s="0" t="n">
        <v>300</v>
      </c>
      <c r="H1123" s="0" t="str">
        <f aca="false">IF('con precio'!D1122="Flete","FLE",IF('con precio'!D1122="Normal","NOR",IF('con precio'!D1122="RRPP","RRP",IF('con precio'!D1122="FB Ads","FBA",IF('con precio'!D1122="Google Ads","GOA",IF('con precio'!D1122="Combo","COM",IF('con precio'!D1122="Market Place","MKP", "OTR")))))))</f>
        <v>NOR</v>
      </c>
      <c r="I1123" s="0" t="str">
        <f aca="false">LEFT('con precio'!M1122,10)</f>
        <v>-17.703150</v>
      </c>
      <c r="J1123" s="122" t="str">
        <f aca="false">RIGHT('con precio'!M1122,10)</f>
        <v>-63.166803</v>
      </c>
      <c r="K1123" s="0" t="s">
        <v>7429</v>
      </c>
      <c r="L1123" s="175" t="n">
        <f aca="false">'con precio'!A1122+'con precio'!K1122</f>
        <v>44324.6604166667</v>
      </c>
      <c r="N1123" s="174"/>
      <c r="O1123" s="167"/>
    </row>
    <row r="1124" customFormat="false" ht="13.8" hidden="false" customHeight="false" outlineLevel="0" collapsed="false">
      <c r="A1124" s="0" t="n">
        <f aca="false">+A1123+1</f>
        <v>1123</v>
      </c>
      <c r="B1124" s="0" t="str">
        <f aca="false">IF(LEN('con precio'!E1123)=8,'con precio'!E1123,IF(LEN('con precio'!E1123)&gt;=17,LEFT('con precio'!E1123,8),""))</f>
        <v>75087546</v>
      </c>
      <c r="C1124" s="122" t="str">
        <f aca="false">IF(LEN('con precio'!E1123)&gt;=17,RIGHT('con precio'!E1123,8),"")</f>
        <v/>
      </c>
      <c r="D1124" s="0" t="str">
        <f aca="false">IF('con precio'!F1123="","",'con precio'!F1123)</f>
        <v>Adan Olivera</v>
      </c>
      <c r="E1124" s="0" t="str">
        <f aca="false">IF('con precio'!B1123="","",'con precio'!B1123)</f>
        <v>Adan Olivera / Urbanización Juan Pablo II</v>
      </c>
      <c r="F1124" s="1" t="s">
        <v>6976</v>
      </c>
      <c r="G1124" s="0" t="n">
        <v>450</v>
      </c>
      <c r="H1124" s="0" t="str">
        <f aca="false">IF('con precio'!D1123="Flete","FLE",IF('con precio'!D1123="Normal","NOR",IF('con precio'!D1123="RRPP","RRP",IF('con precio'!D1123="FB Ads","FBA",IF('con precio'!D1123="Google Ads","GOA",IF('con precio'!D1123="Combo","COM",IF('con precio'!D1123="Market Place","MKP", "OTR")))))))</f>
        <v>GOA</v>
      </c>
      <c r="I1124" s="0" t="str">
        <f aca="false">LEFT('con precio'!M1123,10)</f>
        <v>-17.591669</v>
      </c>
      <c r="J1124" s="122" t="str">
        <f aca="false">RIGHT('con precio'!M1123,10)</f>
        <v>-63.149281</v>
      </c>
      <c r="K1124" s="0" t="s">
        <v>7429</v>
      </c>
      <c r="L1124" s="175" t="n">
        <f aca="false">'con precio'!A1123+'con precio'!K1123</f>
        <v>44326.40625</v>
      </c>
      <c r="N1124" s="174"/>
      <c r="O1124" s="167"/>
    </row>
    <row r="1125" customFormat="false" ht="13.8" hidden="false" customHeight="false" outlineLevel="0" collapsed="false">
      <c r="A1125" s="0" t="n">
        <f aca="false">+A1124+1</f>
        <v>1124</v>
      </c>
      <c r="B1125" s="0" t="str">
        <f aca="false">IF(LEN('con precio'!E1124)=8,'con precio'!E1124,IF(LEN('con precio'!E1124)&gt;=17,LEFT('con precio'!E1124,8),""))</f>
        <v>78192640</v>
      </c>
      <c r="C1125" s="122" t="str">
        <f aca="false">IF(LEN('con precio'!E1124)&gt;=17,RIGHT('con precio'!E1124,8),"")</f>
        <v/>
      </c>
      <c r="D1125" s="0" t="str">
        <f aca="false">IF('con precio'!F1124="","",'con precio'!F1124)</f>
        <v>Fabiola Cueva Romero</v>
      </c>
      <c r="E1125" s="0" t="str">
        <f aca="false">IF('con precio'!B1124="","",'con precio'!B1124)</f>
        <v>Fabiola Cueva Romero / Barrio Melgar</v>
      </c>
      <c r="F1125" s="1" t="s">
        <v>6977</v>
      </c>
      <c r="G1125" s="0" t="n">
        <v>350</v>
      </c>
      <c r="H1125" s="0" t="str">
        <f aca="false">IF('con precio'!D1124="Flete","FLE",IF('con precio'!D1124="Normal","NOR",IF('con precio'!D1124="RRPP","RRP",IF('con precio'!D1124="FB Ads","FBA",IF('con precio'!D1124="Google Ads","GOA",IF('con precio'!D1124="Combo","COM",IF('con precio'!D1124="Market Place","MKP", "OTR")))))))</f>
        <v>GOA</v>
      </c>
      <c r="I1125" s="0" t="str">
        <f aca="false">LEFT('con precio'!M1124,10)</f>
        <v>-17.835998</v>
      </c>
      <c r="J1125" s="122" t="str">
        <f aca="false">RIGHT('con precio'!M1124,10)</f>
        <v>-63.098644</v>
      </c>
      <c r="K1125" s="0" t="s">
        <v>7429</v>
      </c>
      <c r="L1125" s="175" t="n">
        <f aca="false">'con precio'!A1124+'con precio'!K1124</f>
        <v>44326.5840277778</v>
      </c>
      <c r="N1125" s="174"/>
      <c r="O1125" s="167"/>
    </row>
    <row r="1126" customFormat="false" ht="13.8" hidden="false" customHeight="false" outlineLevel="0" collapsed="false">
      <c r="A1126" s="0" t="n">
        <f aca="false">+A1125+1</f>
        <v>1125</v>
      </c>
      <c r="B1126" s="0" t="str">
        <f aca="false">IF(LEN('con precio'!E1125)=8,'con precio'!E1125,IF(LEN('con precio'!E1125)&gt;=17,LEFT('con precio'!E1125,8),""))</f>
        <v>77007511</v>
      </c>
      <c r="C1126" s="122" t="str">
        <f aca="false">IF(LEN('con precio'!E1125)&gt;=17,RIGHT('con precio'!E1125,8),"")</f>
        <v/>
      </c>
      <c r="D1126" s="0" t="str">
        <f aca="false">IF('con precio'!F1125="","",'con precio'!F1125)</f>
        <v>Laura Caldas</v>
      </c>
      <c r="E1126" s="0" t="str">
        <f aca="false">IF('con precio'!B1125="","",'con precio'!B1125)</f>
        <v>Laura Caldas / los Pocitos</v>
      </c>
      <c r="F1126" s="1" t="s">
        <v>6978</v>
      </c>
      <c r="G1126" s="0" t="n">
        <v>300</v>
      </c>
      <c r="H1126" s="0" t="str">
        <f aca="false">IF('con precio'!D1125="Flete","FLE",IF('con precio'!D1125="Normal","NOR",IF('con precio'!D1125="RRPP","RRP",IF('con precio'!D1125="FB Ads","FBA",IF('con precio'!D1125="Google Ads","GOA",IF('con precio'!D1125="Combo","COM",IF('con precio'!D1125="Market Place","MKP", "OTR")))))))</f>
        <v>GOA</v>
      </c>
      <c r="I1126" s="0" t="str">
        <f aca="false">LEFT('con precio'!M1125,10)</f>
        <v>-17.838251</v>
      </c>
      <c r="J1126" s="122" t="str">
        <f aca="false">RIGHT('con precio'!M1125,10)</f>
        <v>-63.109421</v>
      </c>
      <c r="K1126" s="0" t="s">
        <v>7429</v>
      </c>
      <c r="L1126" s="175" t="n">
        <f aca="false">'con precio'!A1125+'con precio'!K1125</f>
        <v>44326.65625</v>
      </c>
      <c r="N1126" s="174"/>
      <c r="O1126" s="167"/>
    </row>
    <row r="1127" customFormat="false" ht="13.8" hidden="false" customHeight="false" outlineLevel="0" collapsed="false">
      <c r="A1127" s="0" t="n">
        <f aca="false">+A1126+1</f>
        <v>1126</v>
      </c>
      <c r="B1127" s="0" t="str">
        <f aca="false">IF(LEN('con precio'!E1126)=8,'con precio'!E1126,IF(LEN('con precio'!E1126)&gt;=17,LEFT('con precio'!E1126,8),""))</f>
        <v>78029277</v>
      </c>
      <c r="C1127" s="122" t="str">
        <f aca="false">IF(LEN('con precio'!E1126)&gt;=17,RIGHT('con precio'!E1126,8),"")</f>
        <v/>
      </c>
      <c r="D1127" s="0" t="str">
        <f aca="false">IF('con precio'!F1126="","",'con precio'!F1126)</f>
        <v>Alejandra</v>
      </c>
      <c r="E1127" s="0" t="str">
        <f aca="false">IF('con precio'!B1126="","",'con precio'!B1126)</f>
        <v>Alejandra / Barrio El Triunfo / Urbanización Canaan.</v>
      </c>
      <c r="F1127" s="1" t="s">
        <v>6979</v>
      </c>
      <c r="G1127" s="0" t="n">
        <v>400</v>
      </c>
      <c r="H1127" s="0" t="str">
        <f aca="false">IF('con precio'!D1126="Flete","FLE",IF('con precio'!D1126="Normal","NOR",IF('con precio'!D1126="RRPP","RRP",IF('con precio'!D1126="FB Ads","FBA",IF('con precio'!D1126="Google Ads","GOA",IF('con precio'!D1126="Combo","COM",IF('con precio'!D1126="Market Place","MKP", "OTR")))))))</f>
        <v>GOA</v>
      </c>
      <c r="I1127" s="0" t="str">
        <f aca="false">LEFT('con precio'!M1126,10)</f>
        <v>-17.854917</v>
      </c>
      <c r="J1127" s="122" t="str">
        <f aca="false">RIGHT('con precio'!M1126,10)</f>
        <v>-63.236732</v>
      </c>
      <c r="K1127" s="0" t="s">
        <v>7429</v>
      </c>
      <c r="L1127" s="175" t="n">
        <f aca="false">'con precio'!A1126+'con precio'!K1126</f>
        <v>44326.70625</v>
      </c>
      <c r="N1127" s="174"/>
      <c r="O1127" s="167"/>
    </row>
    <row r="1128" customFormat="false" ht="13.8" hidden="false" customHeight="false" outlineLevel="0" collapsed="false">
      <c r="A1128" s="0" t="n">
        <f aca="false">+A1127+1</f>
        <v>1127</v>
      </c>
      <c r="B1128" s="0" t="str">
        <f aca="false">IF(LEN('con precio'!E1127)=8,'con precio'!E1127,IF(LEN('con precio'!E1127)&gt;=17,LEFT('con precio'!E1127,8),""))</f>
        <v/>
      </c>
      <c r="C1128" s="122" t="str">
        <f aca="false">IF(LEN('con precio'!E1127)&gt;=17,RIGHT('con precio'!E1127,8),"")</f>
        <v/>
      </c>
      <c r="D1128" s="0" t="str">
        <f aca="false">IF('con precio'!F1127="","",'con precio'!F1127)</f>
        <v/>
      </c>
      <c r="E1128" s="0" t="str">
        <f aca="false">IF('con precio'!B1127="","",'con precio'!B1127)</f>
        <v>Barrio Urkupiña. Distrito Municipal 6</v>
      </c>
      <c r="F1128" s="1" t="s">
        <v>6245</v>
      </c>
      <c r="G1128" s="0" t="n">
        <v>300</v>
      </c>
      <c r="H1128" s="0" t="str">
        <f aca="false">IF('con precio'!D1127="Flete","FLE",IF('con precio'!D1127="Normal","NOR",IF('con precio'!D1127="RRPP","RRP",IF('con precio'!D1127="FB Ads","FBA",IF('con precio'!D1127="Google Ads","GOA",IF('con precio'!D1127="Combo","COM",IF('con precio'!D1127="Market Place","MKP", "OTR")))))))</f>
        <v>NOR</v>
      </c>
      <c r="I1128" s="0" t="str">
        <f aca="false">LEFT('con precio'!M1127,10)</f>
        <v>-17.754063</v>
      </c>
      <c r="J1128" s="122" t="str">
        <f aca="false">RIGHT('con precio'!M1127,10)</f>
        <v>-63.107197</v>
      </c>
      <c r="K1128" s="0" t="s">
        <v>7429</v>
      </c>
      <c r="L1128" s="175" t="n">
        <f aca="false">'con precio'!A1127+'con precio'!K1127</f>
        <v>44326.3597222222</v>
      </c>
      <c r="N1128" s="174"/>
      <c r="O1128" s="167"/>
    </row>
    <row r="1129" customFormat="false" ht="13.8" hidden="false" customHeight="false" outlineLevel="0" collapsed="false">
      <c r="A1129" s="0" t="n">
        <f aca="false">+A1128+1</f>
        <v>1128</v>
      </c>
      <c r="B1129" s="0" t="str">
        <f aca="false">IF(LEN('con precio'!E1128)=8,'con precio'!E1128,IF(LEN('con precio'!E1128)&gt;=17,LEFT('con precio'!E1128,8),""))</f>
        <v/>
      </c>
      <c r="C1129" s="122" t="str">
        <f aca="false">IF(LEN('con precio'!E1128)&gt;=17,RIGHT('con precio'!E1128,8),"")</f>
        <v/>
      </c>
      <c r="D1129" s="0" t="str">
        <f aca="false">IF('con precio'!F1128="","",'con precio'!F1128)</f>
        <v/>
      </c>
      <c r="E1129" s="0" t="str">
        <f aca="false">IF('con precio'!B1128="","",'con precio'!B1128)</f>
        <v>El Retoño / Villa Santa Cruz</v>
      </c>
      <c r="F1129" s="1" t="s">
        <v>6462</v>
      </c>
      <c r="G1129" s="0" t="n">
        <v>400</v>
      </c>
      <c r="H1129" s="0" t="str">
        <f aca="false">IF('con precio'!D1128="Flete","FLE",IF('con precio'!D1128="Normal","NOR",IF('con precio'!D1128="RRPP","RRP",IF('con precio'!D1128="FB Ads","FBA",IF('con precio'!D1128="Google Ads","GOA",IF('con precio'!D1128="Combo","COM",IF('con precio'!D1128="Market Place","MKP", "OTR")))))))</f>
        <v>NOR</v>
      </c>
      <c r="I1129" s="0" t="str">
        <f aca="false">LEFT('con precio'!M1128,10)</f>
        <v>-17.713230</v>
      </c>
      <c r="J1129" s="122" t="str">
        <f aca="false">RIGHT('con precio'!M1128,10)</f>
        <v>-63.145343</v>
      </c>
      <c r="K1129" s="0" t="s">
        <v>7429</v>
      </c>
      <c r="L1129" s="175" t="n">
        <f aca="false">'con precio'!A1128+'con precio'!K1128</f>
        <v>44326.4534722222</v>
      </c>
      <c r="N1129" s="174"/>
      <c r="O1129" s="167"/>
    </row>
    <row r="1130" customFormat="false" ht="13.8" hidden="false" customHeight="false" outlineLevel="0" collapsed="false">
      <c r="A1130" s="0" t="n">
        <f aca="false">+A1129+1</f>
        <v>1129</v>
      </c>
      <c r="B1130" s="0" t="str">
        <f aca="false">IF(LEN('con precio'!E1129)=8,'con precio'!E1129,IF(LEN('con precio'!E1129)&gt;=17,LEFT('con precio'!E1129,8),""))</f>
        <v>77391042</v>
      </c>
      <c r="C1130" s="122" t="str">
        <f aca="false">IF(LEN('con precio'!E1129)&gt;=17,RIGHT('con precio'!E1129,8),"")</f>
        <v/>
      </c>
      <c r="D1130" s="0" t="str">
        <f aca="false">IF('con precio'!F1129="","",'con precio'!F1129)</f>
        <v>Lilian Jaimes</v>
      </c>
      <c r="E1130" s="0" t="str">
        <f aca="false">IF('con precio'!B1129="","",'con precio'!B1129)</f>
        <v>Lilian Jaimes / Condominio Riviera del Remanso A</v>
      </c>
      <c r="F1130" s="1" t="s">
        <v>6773</v>
      </c>
      <c r="G1130" s="0" t="n">
        <v>350</v>
      </c>
      <c r="H1130" s="0" t="str">
        <f aca="false">IF('con precio'!D1129="Flete","FLE",IF('con precio'!D1129="Normal","NOR",IF('con precio'!D1129="RRPP","RRP",IF('con precio'!D1129="FB Ads","FBA",IF('con precio'!D1129="Google Ads","GOA",IF('con precio'!D1129="Combo","COM",IF('con precio'!D1129="Market Place","MKP", "OTR")))))))</f>
        <v>GOA</v>
      </c>
      <c r="I1130" s="0" t="str">
        <f aca="false">LEFT('con precio'!M1129,10)</f>
        <v>-17.707928</v>
      </c>
      <c r="J1130" s="122" t="str">
        <f aca="false">RIGHT('con precio'!M1129,10)</f>
        <v>-63.184608</v>
      </c>
      <c r="K1130" s="0" t="s">
        <v>7429</v>
      </c>
      <c r="L1130" s="175" t="n">
        <f aca="false">'con precio'!A1129+'con precio'!K1129</f>
        <v>44327.4847222222</v>
      </c>
      <c r="N1130" s="174"/>
      <c r="O1130" s="167"/>
    </row>
    <row r="1131" customFormat="false" ht="13.8" hidden="false" customHeight="false" outlineLevel="0" collapsed="false">
      <c r="A1131" s="0" t="n">
        <f aca="false">+A1130+1</f>
        <v>1130</v>
      </c>
      <c r="B1131" s="0" t="str">
        <f aca="false">IF(LEN('con precio'!E1130)=8,'con precio'!E1130,IF(LEN('con precio'!E1130)&gt;=17,LEFT('con precio'!E1130,8),""))</f>
        <v/>
      </c>
      <c r="C1131" s="122" t="str">
        <f aca="false">IF(LEN('con precio'!E1130)&gt;=17,RIGHT('con precio'!E1130,8),"")</f>
        <v/>
      </c>
      <c r="D1131" s="0" t="str">
        <f aca="false">IF('con precio'!F1130="","",'con precio'!F1130)</f>
        <v>Lavandería Clínica Medicmel</v>
      </c>
      <c r="E1131" s="0" t="str">
        <f aca="false">IF('con precio'!B1130="","",'con precio'!B1130)</f>
        <v>Lavandería Clínica Medicmel / Avenida Mapaizo</v>
      </c>
      <c r="F1131" s="1" t="s">
        <v>6840</v>
      </c>
      <c r="G1131" s="0" t="n">
        <v>400</v>
      </c>
      <c r="H1131" s="0" t="str">
        <f aca="false">IF('con precio'!D1130="Flete","FLE",IF('con precio'!D1130="Normal","NOR",IF('con precio'!D1130="RRPP","RRP",IF('con precio'!D1130="FB Ads","FBA",IF('con precio'!D1130="Google Ads","GOA",IF('con precio'!D1130="Combo","COM",IF('con precio'!D1130="Market Place","MKP", "OTR")))))))</f>
        <v>NOR</v>
      </c>
      <c r="I1131" s="0" t="str">
        <f aca="false">LEFT('con precio'!M1130,10)</f>
        <v>-17.848020</v>
      </c>
      <c r="J1131" s="122" t="str">
        <f aca="false">RIGHT('con precio'!M1130,10)</f>
        <v>-63.248281</v>
      </c>
      <c r="K1131" s="0" t="s">
        <v>7429</v>
      </c>
      <c r="L1131" s="175" t="n">
        <f aca="false">'con precio'!A1130+'con precio'!K1130</f>
        <v>44327.4236111111</v>
      </c>
      <c r="N1131" s="174"/>
      <c r="O1131" s="167"/>
    </row>
    <row r="1132" customFormat="false" ht="13.8" hidden="false" customHeight="false" outlineLevel="0" collapsed="false">
      <c r="A1132" s="0" t="n">
        <f aca="false">+A1131+1</f>
        <v>1131</v>
      </c>
      <c r="B1132" s="0" t="str">
        <f aca="false">IF(LEN('con precio'!E1131)=8,'con precio'!E1131,IF(LEN('con precio'!E1131)&gt;=17,LEFT('con precio'!E1131,8),""))</f>
        <v/>
      </c>
      <c r="C1132" s="122" t="str">
        <f aca="false">IF(LEN('con precio'!E1131)&gt;=17,RIGHT('con precio'!E1131,8),"")</f>
        <v/>
      </c>
      <c r="D1132" s="0" t="str">
        <f aca="false">IF('con precio'!F1131="","",'con precio'!F1131)</f>
        <v>Casa D'Lujos Contructora</v>
      </c>
      <c r="E1132" s="0" t="str">
        <f aca="false">IF('con precio'!B1131="","",'con precio'!B1131)</f>
        <v>Casa D'Lujos Contructora / Villa Santa Cruz / Prolongación Beni</v>
      </c>
      <c r="F1132" s="1" t="s">
        <v>6974</v>
      </c>
      <c r="G1132" s="0" t="n">
        <v>300</v>
      </c>
      <c r="H1132" s="0" t="str">
        <f aca="false">IF('con precio'!D1131="Flete","FLE",IF('con precio'!D1131="Normal","NOR",IF('con precio'!D1131="RRPP","RRP",IF('con precio'!D1131="FB Ads","FBA",IF('con precio'!D1131="Google Ads","GOA",IF('con precio'!D1131="Combo","COM",IF('con precio'!D1131="Market Place","MKP", "OTR")))))))</f>
        <v>NOR</v>
      </c>
      <c r="I1132" s="0" t="str">
        <f aca="false">LEFT('con precio'!M1131,10)</f>
        <v>-17.715454</v>
      </c>
      <c r="J1132" s="122" t="str">
        <f aca="false">RIGHT('con precio'!M1131,10)</f>
        <v>-63.150103</v>
      </c>
      <c r="K1132" s="0" t="s">
        <v>7429</v>
      </c>
      <c r="L1132" s="175" t="n">
        <f aca="false">'con precio'!A1131+'con precio'!K1131</f>
        <v>44327.5604166667</v>
      </c>
      <c r="N1132" s="174"/>
      <c r="O1132" s="167"/>
    </row>
    <row r="1133" customFormat="false" ht="13.8" hidden="false" customHeight="false" outlineLevel="0" collapsed="false">
      <c r="A1133" s="0" t="n">
        <f aca="false">+A1132+1</f>
        <v>1132</v>
      </c>
      <c r="B1133" s="0" t="str">
        <f aca="false">IF(LEN('con precio'!E1132)=8,'con precio'!E1132,IF(LEN('con precio'!E1132)&gt;=17,LEFT('con precio'!E1132,8),""))</f>
        <v>72688053</v>
      </c>
      <c r="C1133" s="122" t="str">
        <f aca="false">IF(LEN('con precio'!E1132)&gt;=17,RIGHT('con precio'!E1132,8),"")</f>
        <v/>
      </c>
      <c r="D1133" s="0" t="str">
        <f aca="false">IF('con precio'!F1132="","",'con precio'!F1132)</f>
        <v>Miriam Porras Orrego</v>
      </c>
      <c r="E1133" s="0" t="str">
        <f aca="false">IF('con precio'!B1132="","",'con precio'!B1132)</f>
        <v>Miriam Porras Orrego / Final Avenida Monte Cristo / Cotoca</v>
      </c>
      <c r="F1133" s="1" t="s">
        <v>6980</v>
      </c>
      <c r="G1133" s="0" t="n">
        <v>400</v>
      </c>
      <c r="H1133" s="0" t="str">
        <f aca="false">IF('con precio'!D1132="Flete","FLE",IF('con precio'!D1132="Normal","NOR",IF('con precio'!D1132="RRPP","RRP",IF('con precio'!D1132="FB Ads","FBA",IF('con precio'!D1132="Google Ads","GOA",IF('con precio'!D1132="Combo","COM",IF('con precio'!D1132="Market Place","MKP", "OTR")))))))</f>
        <v>GOA</v>
      </c>
      <c r="I1133" s="0" t="str">
        <f aca="false">LEFT('con precio'!M1132,10)</f>
        <v>-17.736269</v>
      </c>
      <c r="J1133" s="122" t="str">
        <f aca="false">RIGHT('con precio'!M1132,10)</f>
        <v>-63.033619</v>
      </c>
      <c r="K1133" s="0" t="s">
        <v>7429</v>
      </c>
      <c r="L1133" s="175" t="n">
        <f aca="false">'con precio'!A1132+'con precio'!K1132</f>
        <v>44328.5923611111</v>
      </c>
      <c r="N1133" s="174"/>
      <c r="O1133" s="167"/>
    </row>
    <row r="1134" customFormat="false" ht="13.8" hidden="false" customHeight="false" outlineLevel="0" collapsed="false">
      <c r="A1134" s="0" t="n">
        <f aca="false">+A1133+1</f>
        <v>1133</v>
      </c>
      <c r="B1134" s="0" t="str">
        <f aca="false">IF(LEN('con precio'!E1133)=8,'con precio'!E1133,IF(LEN('con precio'!E1133)&gt;=17,LEFT('con precio'!E1133,8),""))</f>
        <v>61346620</v>
      </c>
      <c r="C1134" s="122" t="str">
        <f aca="false">IF(LEN('con precio'!E1133)&gt;=17,RIGHT('con precio'!E1133,8),"")</f>
        <v/>
      </c>
      <c r="D1134" s="0" t="str">
        <f aca="false">IF('con precio'!F1133="","",'con precio'!F1133)</f>
        <v>Centro Médico Fundación Bartimeo</v>
      </c>
      <c r="E1134" s="0" t="str">
        <f aca="false">IF('con precio'!B1133="","",'con precio'!B1133)</f>
        <v>Centro Médico Fundación Bartimeo / El Carmen</v>
      </c>
      <c r="F1134" s="1" t="s">
        <v>6981</v>
      </c>
      <c r="G1134" s="0" t="n">
        <v>450</v>
      </c>
      <c r="H1134" s="0" t="str">
        <f aca="false">IF('con precio'!D1133="Flete","FLE",IF('con precio'!D1133="Normal","NOR",IF('con precio'!D1133="RRPP","RRP",IF('con precio'!D1133="FB Ads","FBA",IF('con precio'!D1133="Google Ads","GOA",IF('con precio'!D1133="Combo","COM",IF('con precio'!D1133="Market Place","MKP", "OTR")))))))</f>
        <v>GOA</v>
      </c>
      <c r="I1134" s="0" t="str">
        <f aca="false">LEFT('con precio'!M1133,10)</f>
        <v>-17.848042</v>
      </c>
      <c r="J1134" s="122" t="str">
        <f aca="false">RIGHT('con precio'!M1133,10)</f>
        <v>-63.245277</v>
      </c>
      <c r="K1134" s="0" t="s">
        <v>7429</v>
      </c>
      <c r="L1134" s="175" t="n">
        <f aca="false">'con precio'!A1133+'con precio'!K1133</f>
        <v>44328.8229166667</v>
      </c>
      <c r="N1134" s="174"/>
      <c r="O1134" s="167"/>
    </row>
    <row r="1135" customFormat="false" ht="13.8" hidden="false" customHeight="false" outlineLevel="0" collapsed="false">
      <c r="A1135" s="0" t="n">
        <f aca="false">+A1134+1</f>
        <v>1134</v>
      </c>
      <c r="B1135" s="0" t="str">
        <f aca="false">IF(LEN('con precio'!E1134)=8,'con precio'!E1134,IF(LEN('con precio'!E1134)&gt;=17,LEFT('con precio'!E1134,8),""))</f>
        <v/>
      </c>
      <c r="C1135" s="122" t="str">
        <f aca="false">IF(LEN('con precio'!E1134)&gt;=17,RIGHT('con precio'!E1134,8),"")</f>
        <v/>
      </c>
      <c r="D1135" s="0" t="str">
        <f aca="false">IF('con precio'!F1134="","",'con precio'!F1134)</f>
        <v/>
      </c>
      <c r="E1135" s="0" t="str">
        <f aca="false">IF('con precio'!B1134="","",'con precio'!B1134)</f>
        <v>Integración de Las Américas</v>
      </c>
      <c r="F1135" s="1" t="s">
        <v>6982</v>
      </c>
      <c r="G1135" s="0" t="n">
        <v>400</v>
      </c>
      <c r="H1135" s="0" t="str">
        <f aca="false">IF('con precio'!D1134="Flete","FLE",IF('con precio'!D1134="Normal","NOR",IF('con precio'!D1134="RRPP","RRP",IF('con precio'!D1134="FB Ads","FBA",IF('con precio'!D1134="Google Ads","GOA",IF('con precio'!D1134="Combo","COM",IF('con precio'!D1134="Market Place","MKP", "OTR")))))))</f>
        <v>NOR</v>
      </c>
      <c r="I1135" s="0" t="str">
        <f aca="false">LEFT('con precio'!M1134,10)</f>
        <v>-17.883848</v>
      </c>
      <c r="J1135" s="122" t="str">
        <f aca="false">RIGHT('con precio'!M1134,10)</f>
        <v>-63.270553</v>
      </c>
      <c r="K1135" s="0" t="s">
        <v>7429</v>
      </c>
      <c r="L1135" s="175" t="n">
        <f aca="false">'con precio'!A1134+'con precio'!K1134</f>
        <v>44328.4618055556</v>
      </c>
      <c r="N1135" s="174"/>
      <c r="O1135" s="167"/>
    </row>
    <row r="1136" customFormat="false" ht="13.8" hidden="false" customHeight="false" outlineLevel="0" collapsed="false">
      <c r="A1136" s="0" t="n">
        <f aca="false">+A1135+1</f>
        <v>1135</v>
      </c>
      <c r="B1136" s="0" t="str">
        <f aca="false">IF(LEN('con precio'!E1135)=8,'con precio'!E1135,IF(LEN('con precio'!E1135)&gt;=17,LEFT('con precio'!E1135,8),""))</f>
        <v/>
      </c>
      <c r="C1136" s="122" t="str">
        <f aca="false">IF(LEN('con precio'!E1135)&gt;=17,RIGHT('con precio'!E1135,8),"")</f>
        <v/>
      </c>
      <c r="D1136" s="0" t="str">
        <f aca="false">IF('con precio'!F1135="","",'con precio'!F1135)</f>
        <v/>
      </c>
      <c r="E1136" s="0" t="str">
        <f aca="false">IF('con precio'!B1135="","",'con precio'!B1135)</f>
        <v>Nueva Primavera</v>
      </c>
      <c r="F1136" s="1" t="s">
        <v>6983</v>
      </c>
      <c r="G1136" s="0" t="n">
        <v>350</v>
      </c>
      <c r="H1136" s="0" t="str">
        <f aca="false">IF('con precio'!D1135="Flete","FLE",IF('con precio'!D1135="Normal","NOR",IF('con precio'!D1135="RRPP","RRP",IF('con precio'!D1135="FB Ads","FBA",IF('con precio'!D1135="Google Ads","GOA",IF('con precio'!D1135="Combo","COM",IF('con precio'!D1135="Market Place","MKP", "OTR")))))))</f>
        <v>NOR</v>
      </c>
      <c r="I1136" s="0" t="str">
        <f aca="false">LEFT('con precio'!M1135,10)</f>
        <v>-17.747428</v>
      </c>
      <c r="J1136" s="122" t="str">
        <f aca="false">RIGHT('con precio'!M1135,10)</f>
        <v>-63.109621</v>
      </c>
      <c r="K1136" s="0" t="s">
        <v>7429</v>
      </c>
      <c r="L1136" s="175" t="n">
        <f aca="false">'con precio'!A1135+'con precio'!K1135</f>
        <v>44328.6388888889</v>
      </c>
      <c r="N1136" s="174"/>
      <c r="O1136" s="167"/>
    </row>
    <row r="1137" customFormat="false" ht="13.8" hidden="false" customHeight="false" outlineLevel="0" collapsed="false">
      <c r="A1137" s="0" t="n">
        <f aca="false">+A1136+1</f>
        <v>1136</v>
      </c>
      <c r="B1137" s="0" t="str">
        <f aca="false">IF(LEN('con precio'!E1136)=8,'con precio'!E1136,IF(LEN('con precio'!E1136)&gt;=17,LEFT('con precio'!E1136,8),""))</f>
        <v>70140834</v>
      </c>
      <c r="C1137" s="122" t="str">
        <f aca="false">IF(LEN('con precio'!E1136)&gt;=17,RIGHT('con precio'!E1136,8),"")</f>
        <v/>
      </c>
      <c r="D1137" s="0" t="str">
        <f aca="false">IF('con precio'!F1136="","",'con precio'!F1136)</f>
        <v>Nicolás Grossman</v>
      </c>
      <c r="E1137" s="0" t="str">
        <f aca="false">IF('con precio'!B1136="","",'con precio'!B1136)</f>
        <v>Nicolás Grossman / Villa Simón Boliviar</v>
      </c>
      <c r="F1137" s="1" t="s">
        <v>6984</v>
      </c>
      <c r="G1137" s="0" t="n">
        <v>450</v>
      </c>
      <c r="H1137" s="0" t="str">
        <f aca="false">IF('con precio'!D1136="Flete","FLE",IF('con precio'!D1136="Normal","NOR",IF('con precio'!D1136="RRPP","RRP",IF('con precio'!D1136="FB Ads","FBA",IF('con precio'!D1136="Google Ads","GOA",IF('con precio'!D1136="Combo","COM",IF('con precio'!D1136="Market Place","MKP", "OTR")))))))</f>
        <v>GOA</v>
      </c>
      <c r="I1137" s="0" t="str">
        <f aca="false">LEFT('con precio'!M1136,10)</f>
        <v>-17.890852</v>
      </c>
      <c r="J1137" s="122" t="str">
        <f aca="false">RIGHT('con precio'!M1136,10)</f>
        <v>-63.295826</v>
      </c>
      <c r="K1137" s="0" t="s">
        <v>7429</v>
      </c>
      <c r="L1137" s="175" t="n">
        <f aca="false">'con precio'!A1136+'con precio'!K1136</f>
        <v>44329.4972222222</v>
      </c>
      <c r="N1137" s="174"/>
      <c r="O1137" s="167"/>
    </row>
    <row r="1138" customFormat="false" ht="13.8" hidden="false" customHeight="false" outlineLevel="0" collapsed="false">
      <c r="A1138" s="0" t="n">
        <f aca="false">+A1137+1</f>
        <v>1137</v>
      </c>
      <c r="B1138" s="0" t="str">
        <f aca="false">IF(LEN('con precio'!E1137)=8,'con precio'!E1137,IF(LEN('con precio'!E1137)&gt;=17,LEFT('con precio'!E1137,8),""))</f>
        <v/>
      </c>
      <c r="C1138" s="122" t="str">
        <f aca="false">IF(LEN('con precio'!E1137)&gt;=17,RIGHT('con precio'!E1137,8),"")</f>
        <v/>
      </c>
      <c r="D1138" s="0" t="str">
        <f aca="false">IF('con precio'!F1137="","",'con precio'!F1137)</f>
        <v/>
      </c>
      <c r="E1138" s="0" t="str">
        <f aca="false">IF('con precio'!B1137="","",'con precio'!B1137)</f>
        <v>Condominio Paraíso Azul / Palma Verde / Pampa de la Isla </v>
      </c>
      <c r="F1138" s="1" t="s">
        <v>6602</v>
      </c>
      <c r="G1138" s="0" t="n">
        <v>300</v>
      </c>
      <c r="H1138" s="0" t="str">
        <f aca="false">IF('con precio'!D1137="Flete","FLE",IF('con precio'!D1137="Normal","NOR",IF('con precio'!D1137="RRPP","RRP",IF('con precio'!D1137="FB Ads","FBA",IF('con precio'!D1137="Google Ads","GOA",IF('con precio'!D1137="Combo","COM",IF('con precio'!D1137="Market Place","MKP", "OTR")))))))</f>
        <v>NOR</v>
      </c>
      <c r="I1138" s="0" t="str">
        <f aca="false">LEFT('con precio'!M1137,10)</f>
        <v>-17.756261</v>
      </c>
      <c r="J1138" s="122" t="str">
        <f aca="false">RIGHT('con precio'!M1137,10)</f>
        <v>-63.083364</v>
      </c>
      <c r="K1138" s="0" t="s">
        <v>7429</v>
      </c>
      <c r="L1138" s="175" t="n">
        <f aca="false">'con precio'!A1137+'con precio'!K1137</f>
        <v>44329.6020833333</v>
      </c>
      <c r="N1138" s="174"/>
      <c r="O1138" s="167"/>
    </row>
    <row r="1139" customFormat="false" ht="13.8" hidden="false" customHeight="false" outlineLevel="0" collapsed="false">
      <c r="A1139" s="0" t="n">
        <f aca="false">+A1138+1</f>
        <v>1138</v>
      </c>
      <c r="B1139" s="0" t="str">
        <f aca="false">IF(LEN('con precio'!E1138)=8,'con precio'!E1138,IF(LEN('con precio'!E1138)&gt;=17,LEFT('con precio'!E1138,8),""))</f>
        <v/>
      </c>
      <c r="C1139" s="122" t="str">
        <f aca="false">IF(LEN('con precio'!E1138)&gt;=17,RIGHT('con precio'!E1138,8),"")</f>
        <v/>
      </c>
      <c r="D1139" s="0" t="str">
        <f aca="false">IF('con precio'!F1138="","",'con precio'!F1138)</f>
        <v/>
      </c>
      <c r="E1139" s="0" t="str">
        <f aca="false">IF('con precio'!B1138="","",'con precio'!B1138)</f>
        <v>Baños Victoria / La Campana / 8vo anillo y Radial 10</v>
      </c>
      <c r="F1139" s="1" t="s">
        <v>6279</v>
      </c>
      <c r="G1139" s="0" t="n">
        <v>400</v>
      </c>
      <c r="H1139" s="0" t="str">
        <f aca="false">IF('con precio'!D1138="Flete","FLE",IF('con precio'!D1138="Normal","NOR",IF('con precio'!D1138="RRPP","RRP",IF('con precio'!D1138="FB Ads","FBA",IF('con precio'!D1138="Google Ads","GOA",IF('con precio'!D1138="Combo","COM",IF('con precio'!D1138="Market Place","MKP", "OTR")))))))</f>
        <v>NOR</v>
      </c>
      <c r="I1139" s="0" t="str">
        <f aca="false">LEFT('con precio'!M1138,10)</f>
        <v>-17.815168</v>
      </c>
      <c r="J1139" s="122" t="str">
        <f aca="false">RIGHT('con precio'!M1138,10)</f>
        <v>-63.110144</v>
      </c>
      <c r="K1139" s="0" t="s">
        <v>7429</v>
      </c>
      <c r="L1139" s="175" t="n">
        <f aca="false">'con precio'!A1138+'con precio'!K1138</f>
        <v>44330.6215277778</v>
      </c>
      <c r="N1139" s="174"/>
      <c r="O1139" s="167"/>
    </row>
    <row r="1140" customFormat="false" ht="13.8" hidden="false" customHeight="false" outlineLevel="0" collapsed="false">
      <c r="A1140" s="0" t="n">
        <f aca="false">+A1139+1</f>
        <v>1139</v>
      </c>
      <c r="B1140" s="0" t="str">
        <f aca="false">IF(LEN('con precio'!E1139)=8,'con precio'!E1139,IF(LEN('con precio'!E1139)&gt;=17,LEFT('con precio'!E1139,8),""))</f>
        <v/>
      </c>
      <c r="C1140" s="122" t="str">
        <f aca="false">IF(LEN('con precio'!E1139)&gt;=17,RIGHT('con precio'!E1139,8),"")</f>
        <v/>
      </c>
      <c r="D1140" s="0" t="str">
        <f aca="false">IF('con precio'!F1139="","",'con precio'!F1139)</f>
        <v>Clínica Medicmel</v>
      </c>
      <c r="E1140" s="0" t="str">
        <f aca="false">IF('con precio'!B1139="","",'con precio'!B1139)</f>
        <v>Clínica Medicmel</v>
      </c>
      <c r="F1140" s="1" t="s">
        <v>6107</v>
      </c>
      <c r="G1140" s="0" t="n">
        <v>500</v>
      </c>
      <c r="H1140" s="0" t="str">
        <f aca="false">IF('con precio'!D1139="Flete","FLE",IF('con precio'!D1139="Normal","NOR",IF('con precio'!D1139="RRPP","RRP",IF('con precio'!D1139="FB Ads","FBA",IF('con precio'!D1139="Google Ads","GOA",IF('con precio'!D1139="Combo","COM",IF('con precio'!D1139="Market Place","MKP", "OTR")))))))</f>
        <v>NOR</v>
      </c>
      <c r="I1140" s="0" t="str">
        <f aca="false">LEFT('con precio'!M1139,10)</f>
        <v>-17.849511</v>
      </c>
      <c r="J1140" s="122" t="str">
        <f aca="false">RIGHT('con precio'!M1139,10)</f>
        <v>-63.251063</v>
      </c>
      <c r="K1140" s="0" t="s">
        <v>7429</v>
      </c>
      <c r="L1140" s="175" t="n">
        <f aca="false">'con precio'!A1139+'con precio'!K1139</f>
        <v>44330.94375</v>
      </c>
      <c r="N1140" s="174"/>
      <c r="O1140" s="167"/>
    </row>
    <row r="1141" customFormat="false" ht="13.8" hidden="false" customHeight="false" outlineLevel="0" collapsed="false">
      <c r="A1141" s="0" t="n">
        <f aca="false">+A1140+1</f>
        <v>1140</v>
      </c>
      <c r="B1141" s="0" t="str">
        <f aca="false">IF(LEN('con precio'!E1140)=8,'con precio'!E1140,IF(LEN('con precio'!E1140)&gt;=17,LEFT('con precio'!E1140,8),""))</f>
        <v/>
      </c>
      <c r="C1141" s="122" t="str">
        <f aca="false">IF(LEN('con precio'!E1140)&gt;=17,RIGHT('con precio'!E1140,8),"")</f>
        <v/>
      </c>
      <c r="D1141" s="0" t="str">
        <f aca="false">IF('con precio'!F1140="","",'con precio'!F1140)</f>
        <v>Condominio Mirador de Aqualand</v>
      </c>
      <c r="E1141" s="0" t="str">
        <f aca="false">IF('con precio'!B1140="","",'con precio'!B1140)</f>
        <v>Condominio Mirador Aqualand</v>
      </c>
      <c r="F1141" s="1" t="s">
        <v>6985</v>
      </c>
      <c r="G1141" s="0" t="n">
        <v>300</v>
      </c>
      <c r="H1141" s="0" t="str">
        <f aca="false">IF('con precio'!D1140="Flete","FLE",IF('con precio'!D1140="Normal","NOR",IF('con precio'!D1140="RRPP","RRP",IF('con precio'!D1140="FB Ads","FBA",IF('con precio'!D1140="Google Ads","GOA",IF('con precio'!D1140="Combo","COM",IF('con precio'!D1140="Market Place","MKP", "OTR")))))))</f>
        <v>NOR</v>
      </c>
      <c r="I1141" s="0" t="str">
        <f aca="false">LEFT('con precio'!M1140,10)</f>
        <v>-17.638615</v>
      </c>
      <c r="J1141" s="122" t="str">
        <f aca="false">RIGHT('con precio'!M1140,10)</f>
        <v>-63.160485</v>
      </c>
      <c r="K1141" s="0" t="s">
        <v>7429</v>
      </c>
      <c r="L1141" s="175" t="n">
        <f aca="false">'con precio'!A1140+'con precio'!K1140</f>
        <v>44333.7291666667</v>
      </c>
      <c r="N1141" s="174"/>
      <c r="O1141" s="167"/>
    </row>
    <row r="1142" customFormat="false" ht="13.8" hidden="false" customHeight="false" outlineLevel="0" collapsed="false">
      <c r="A1142" s="0" t="n">
        <f aca="false">+A1141+1</f>
        <v>1141</v>
      </c>
      <c r="B1142" s="0" t="str">
        <f aca="false">IF(LEN('con precio'!E1141)=8,'con precio'!E1141,IF(LEN('con precio'!E1141)&gt;=17,LEFT('con precio'!E1141,8),""))</f>
        <v>67796516</v>
      </c>
      <c r="C1142" s="122" t="str">
        <f aca="false">IF(LEN('con precio'!E1141)&gt;=17,RIGHT('con precio'!E1141,8),"")</f>
        <v/>
      </c>
      <c r="D1142" s="0" t="str">
        <f aca="false">IF('con precio'!F1141="","",'con precio'!F1141)</f>
        <v>Beto</v>
      </c>
      <c r="E1142" s="0" t="str">
        <f aca="false">IF('con precio'!B1141="","",'con precio'!B1141)</f>
        <v>Beto / Calle Saturno / Plan 3000</v>
      </c>
      <c r="F1142" s="1" t="s">
        <v>6986</v>
      </c>
      <c r="G1142" s="0" t="n">
        <v>300</v>
      </c>
      <c r="H1142" s="0" t="str">
        <f aca="false">IF('con precio'!D1141="Flete","FLE",IF('con precio'!D1141="Normal","NOR",IF('con precio'!D1141="RRPP","RRP",IF('con precio'!D1141="FB Ads","FBA",IF('con precio'!D1141="Google Ads","GOA",IF('con precio'!D1141="Combo","COM",IF('con precio'!D1141="Market Place","MKP", "OTR")))))))</f>
        <v>GOA</v>
      </c>
      <c r="I1142" s="0" t="str">
        <f aca="false">LEFT('con precio'!M1141,10)</f>
        <v>-17.817621</v>
      </c>
      <c r="J1142" s="122" t="str">
        <f aca="false">RIGHT('con precio'!M1141,10)</f>
        <v>-63.136223</v>
      </c>
      <c r="K1142" s="0" t="s">
        <v>7429</v>
      </c>
      <c r="L1142" s="175" t="n">
        <f aca="false">'con precio'!A1141+'con precio'!K1141</f>
        <v>44334.5152777778</v>
      </c>
      <c r="N1142" s="174"/>
      <c r="O1142" s="167"/>
    </row>
    <row r="1143" customFormat="false" ht="13.8" hidden="false" customHeight="false" outlineLevel="0" collapsed="false">
      <c r="A1143" s="0" t="n">
        <f aca="false">+A1142+1</f>
        <v>1142</v>
      </c>
      <c r="B1143" s="0" t="str">
        <f aca="false">IF(LEN('con precio'!E1142)=8,'con precio'!E1142,IF(LEN('con precio'!E1142)&gt;=17,LEFT('con precio'!E1142,8),""))</f>
        <v>72630356</v>
      </c>
      <c r="C1143" s="122" t="str">
        <f aca="false">IF(LEN('con precio'!E1142)&gt;=17,RIGHT('con precio'!E1142,8),"")</f>
        <v/>
      </c>
      <c r="D1143" s="0" t="str">
        <f aca="false">IF('con precio'!F1142="","",'con precio'!F1142)</f>
        <v>Maya Roxana Rivero</v>
      </c>
      <c r="E1143" s="0" t="str">
        <f aca="false">IF('con precio'!B1142="","",'con precio'!B1142)</f>
        <v>Maya Roxana Rivero / Virgen de Luján</v>
      </c>
      <c r="F1143" s="1" t="s">
        <v>6987</v>
      </c>
      <c r="G1143" s="0" t="n">
        <v>300</v>
      </c>
      <c r="H1143" s="0" t="str">
        <f aca="false">IF('con precio'!D1142="Flete","FLE",IF('con precio'!D1142="Normal","NOR",IF('con precio'!D1142="RRPP","RRP",IF('con precio'!D1142="FB Ads","FBA",IF('con precio'!D1142="Google Ads","GOA",IF('con precio'!D1142="Combo","COM",IF('con precio'!D1142="Market Place","MKP", "OTR")))))))</f>
        <v>GOA</v>
      </c>
      <c r="I1143" s="0" t="str">
        <f aca="false">LEFT('con precio'!M1142,10)</f>
        <v>-17.756607</v>
      </c>
      <c r="J1143" s="122" t="str">
        <f aca="false">RIGHT('con precio'!M1142,10)</f>
        <v>-63.127586</v>
      </c>
      <c r="K1143" s="0" t="s">
        <v>7429</v>
      </c>
      <c r="L1143" s="175" t="n">
        <f aca="false">'con precio'!A1142+'con precio'!K1142</f>
        <v>44334.5652777778</v>
      </c>
      <c r="N1143" s="174"/>
      <c r="O1143" s="167"/>
    </row>
    <row r="1144" customFormat="false" ht="13.8" hidden="false" customHeight="false" outlineLevel="0" collapsed="false">
      <c r="A1144" s="0" t="n">
        <f aca="false">+A1143+1</f>
        <v>1143</v>
      </c>
      <c r="B1144" s="0" t="str">
        <f aca="false">IF(LEN('con precio'!E1143)=8,'con precio'!E1143,IF(LEN('con precio'!E1143)&gt;=17,LEFT('con precio'!E1143,8),""))</f>
        <v>65053328</v>
      </c>
      <c r="C1144" s="122" t="str">
        <f aca="false">IF(LEN('con precio'!E1143)&gt;=17,RIGHT('con precio'!E1143,8),"")</f>
        <v/>
      </c>
      <c r="D1144" s="0" t="str">
        <f aca="false">IF('con precio'!F1143="","",'con precio'!F1143)</f>
        <v>Beatriz</v>
      </c>
      <c r="E1144" s="0" t="str">
        <f aca="false">IF('con precio'!B1143="","",'con precio'!B1143)</f>
        <v>Beatriz / Juan Pablo II /  Barrio 8 de diciembre / Satélite Norte</v>
      </c>
      <c r="F1144" s="1" t="s">
        <v>6739</v>
      </c>
      <c r="G1144" s="0" t="n">
        <v>400</v>
      </c>
      <c r="H1144" s="0" t="str">
        <f aca="false">IF('con precio'!D1143="Flete","FLE",IF('con precio'!D1143="Normal","NOR",IF('con precio'!D1143="RRPP","RRP",IF('con precio'!D1143="FB Ads","FBA",IF('con precio'!D1143="Google Ads","GOA",IF('con precio'!D1143="Combo","COM",IF('con precio'!D1143="Market Place","MKP", "OTR")))))))</f>
        <v>GOA</v>
      </c>
      <c r="I1144" s="0" t="str">
        <f aca="false">LEFT('con precio'!M1143,10)</f>
        <v>-17.599295</v>
      </c>
      <c r="J1144" s="122" t="str">
        <f aca="false">RIGHT('con precio'!M1143,10)</f>
        <v>-63.142882</v>
      </c>
      <c r="K1144" s="0" t="s">
        <v>7429</v>
      </c>
      <c r="L1144" s="175" t="n">
        <f aca="false">'con precio'!A1143+'con precio'!K1143</f>
        <v>44334.7020833333</v>
      </c>
      <c r="N1144" s="174"/>
      <c r="O1144" s="167"/>
    </row>
    <row r="1145" customFormat="false" ht="13.8" hidden="false" customHeight="false" outlineLevel="0" collapsed="false">
      <c r="A1145" s="0" t="n">
        <f aca="false">+A1144+1</f>
        <v>1144</v>
      </c>
      <c r="B1145" s="0" t="str">
        <f aca="false">IF(LEN('con precio'!E1144)=8,'con precio'!E1144,IF(LEN('con precio'!E1144)&gt;=17,LEFT('con precio'!E1144,8),""))</f>
        <v>69161486</v>
      </c>
      <c r="C1145" s="122" t="str">
        <f aca="false">IF(LEN('con precio'!E1144)&gt;=17,RIGHT('con precio'!E1144,8),"")</f>
        <v/>
      </c>
      <c r="D1145" s="0" t="str">
        <f aca="false">IF('con precio'!F1144="","",'con precio'!F1144)</f>
        <v>Arturo Flores Justiniano</v>
      </c>
      <c r="E1145" s="0" t="str">
        <f aca="false">IF('con precio'!B1144="","",'con precio'!B1144)</f>
        <v>Arturo Flores Justiniano / Cupesí Terrado</v>
      </c>
      <c r="F1145" s="1" t="s">
        <v>6988</v>
      </c>
      <c r="G1145" s="0" t="n">
        <v>350</v>
      </c>
      <c r="H1145" s="0" t="str">
        <f aca="false">IF('con precio'!D1144="Flete","FLE",IF('con precio'!D1144="Normal","NOR",IF('con precio'!D1144="RRPP","RRP",IF('con precio'!D1144="FB Ads","FBA",IF('con precio'!D1144="Google Ads","GOA",IF('con precio'!D1144="Combo","COM",IF('con precio'!D1144="Market Place","MKP", "OTR")))))))</f>
        <v>GOA</v>
      </c>
      <c r="I1145" s="0" t="str">
        <f aca="false">LEFT('con precio'!M1144,10)</f>
        <v>-17.818426</v>
      </c>
      <c r="J1145" s="122" t="str">
        <f aca="false">RIGHT('con precio'!M1144,10)</f>
        <v>-63.105824</v>
      </c>
      <c r="K1145" s="0" t="s">
        <v>7429</v>
      </c>
      <c r="L1145" s="175" t="n">
        <f aca="false">'con precio'!A1144+'con precio'!K1144</f>
        <v>44334.7798611111</v>
      </c>
      <c r="N1145" s="174"/>
      <c r="O1145" s="167"/>
    </row>
    <row r="1146" customFormat="false" ht="13.8" hidden="false" customHeight="false" outlineLevel="0" collapsed="false">
      <c r="A1146" s="0" t="n">
        <f aca="false">+A1145+1</f>
        <v>1145</v>
      </c>
      <c r="B1146" s="0" t="n">
        <f aca="false">IF(LEN('con precio'!E1145)=8,'con precio'!E1145,IF(LEN('con precio'!E1145)&gt;=17,LEFT('con precio'!E1145,8),""))</f>
        <v>70939793</v>
      </c>
      <c r="C1146" s="122" t="str">
        <f aca="false">IF(LEN('con precio'!E1145)&gt;=17,RIGHT('con precio'!E1145,8),"")</f>
        <v/>
      </c>
      <c r="D1146" s="0" t="str">
        <f aca="false">IF('con precio'!F1145="","",'con precio'!F1145)</f>
        <v>Gloria</v>
      </c>
      <c r="E1146" s="0" t="str">
        <f aca="false">IF('con precio'!B1145="","",'con precio'!B1145)</f>
        <v>Gloria / El Mechero</v>
      </c>
      <c r="F1146" s="1" t="s">
        <v>6989</v>
      </c>
      <c r="G1146" s="0" t="n">
        <v>390</v>
      </c>
      <c r="H1146" s="0" t="str">
        <f aca="false">IF('con precio'!D1145="Flete","FLE",IF('con precio'!D1145="Normal","NOR",IF('con precio'!D1145="RRPP","RRP",IF('con precio'!D1145="FB Ads","FBA",IF('con precio'!D1145="Google Ads","GOA",IF('con precio'!D1145="Combo","COM",IF('con precio'!D1145="Market Place","MKP", "OTR")))))))</f>
        <v>GOA</v>
      </c>
      <c r="I1146" s="0" t="str">
        <f aca="false">LEFT('con precio'!M1145,10)</f>
        <v>-17.833612</v>
      </c>
      <c r="J1146" s="122" t="str">
        <f aca="false">RIGHT('con precio'!M1145,10)</f>
        <v>-63.122696</v>
      </c>
      <c r="K1146" s="0" t="s">
        <v>7429</v>
      </c>
      <c r="L1146" s="175" t="n">
        <f aca="false">'con precio'!A1145+'con precio'!K1145</f>
        <v>44334.8083333333</v>
      </c>
      <c r="N1146" s="174"/>
      <c r="O1146" s="167"/>
    </row>
    <row r="1147" customFormat="false" ht="13.8" hidden="false" customHeight="false" outlineLevel="0" collapsed="false">
      <c r="A1147" s="0" t="n">
        <f aca="false">+A1146+1</f>
        <v>1146</v>
      </c>
      <c r="B1147" s="0" t="str">
        <f aca="false">IF(LEN('con precio'!E1146)=8,'con precio'!E1146,IF(LEN('con precio'!E1146)&gt;=17,LEFT('con precio'!E1146,8),""))</f>
        <v/>
      </c>
      <c r="C1147" s="122" t="str">
        <f aca="false">IF(LEN('con precio'!E1146)&gt;=17,RIGHT('con precio'!E1146,8),"")</f>
        <v/>
      </c>
      <c r="D1147" s="0" t="str">
        <f aca="false">IF('con precio'!F1146="","",'con precio'!F1146)</f>
        <v/>
      </c>
      <c r="E1147" s="0" t="str">
        <f aca="false">IF('con precio'!B1146="","",'con precio'!B1146)</f>
        <v>Guapurú 1</v>
      </c>
      <c r="F1147" s="1" t="s">
        <v>6990</v>
      </c>
      <c r="G1147" s="0" t="n">
        <v>300</v>
      </c>
      <c r="H1147" s="0" t="str">
        <f aca="false">IF('con precio'!D1146="Flete","FLE",IF('con precio'!D1146="Normal","NOR",IF('con precio'!D1146="RRPP","RRP",IF('con precio'!D1146="FB Ads","FBA",IF('con precio'!D1146="Google Ads","GOA",IF('con precio'!D1146="Combo","COM",IF('con precio'!D1146="Market Place","MKP", "OTR")))))))</f>
        <v>NOR</v>
      </c>
      <c r="I1147" s="0" t="str">
        <f aca="false">LEFT('con precio'!M1146,10)</f>
        <v>-17.846407</v>
      </c>
      <c r="J1147" s="122" t="str">
        <f aca="false">RIGHT('con precio'!M1146,10)</f>
        <v>-63.095403</v>
      </c>
      <c r="K1147" s="0" t="s">
        <v>7429</v>
      </c>
      <c r="L1147" s="175" t="n">
        <f aca="false">'con precio'!A1146+'con precio'!K1146</f>
        <v>44334.4826388889</v>
      </c>
      <c r="N1147" s="174"/>
      <c r="O1147" s="167"/>
    </row>
    <row r="1148" customFormat="false" ht="13.8" hidden="false" customHeight="false" outlineLevel="0" collapsed="false">
      <c r="A1148" s="0" t="n">
        <f aca="false">+A1147+1</f>
        <v>1147</v>
      </c>
      <c r="B1148" s="0" t="str">
        <f aca="false">IF(LEN('con precio'!E1147)=8,'con precio'!E1147,IF(LEN('con precio'!E1147)&gt;=17,LEFT('con precio'!E1147,8),""))</f>
        <v/>
      </c>
      <c r="C1148" s="122" t="str">
        <f aca="false">IF(LEN('con precio'!E1147)&gt;=17,RIGHT('con precio'!E1147,8),"")</f>
        <v/>
      </c>
      <c r="D1148" s="0" t="str">
        <f aca="false">IF('con precio'!F1147="","",'con precio'!F1147)</f>
        <v/>
      </c>
      <c r="E1148" s="0" t="str">
        <f aca="false">IF('con precio'!B1147="","",'con precio'!B1147)</f>
        <v>Buena Fé</v>
      </c>
      <c r="F1148" s="1" t="s">
        <v>6991</v>
      </c>
      <c r="G1148" s="0" t="n">
        <v>400</v>
      </c>
      <c r="H1148" s="0" t="str">
        <f aca="false">IF('con precio'!D1147="Flete","FLE",IF('con precio'!D1147="Normal","NOR",IF('con precio'!D1147="RRPP","RRP",IF('con precio'!D1147="FB Ads","FBA",IF('con precio'!D1147="Google Ads","GOA",IF('con precio'!D1147="Combo","COM",IF('con precio'!D1147="Market Place","MKP", "OTR")))))))</f>
        <v>NOR</v>
      </c>
      <c r="I1148" s="0" t="str">
        <f aca="false">LEFT('con precio'!M1147,10)</f>
        <v>-17.614252</v>
      </c>
      <c r="J1148" s="122" t="str">
        <f aca="false">RIGHT('con precio'!M1147,10)</f>
        <v>-63.135552</v>
      </c>
      <c r="K1148" s="0" t="s">
        <v>7429</v>
      </c>
      <c r="L1148" s="175" t="n">
        <f aca="false">'con precio'!A1147+'con precio'!K1147</f>
        <v>44334.6222222222</v>
      </c>
      <c r="N1148" s="174"/>
      <c r="O1148" s="167"/>
    </row>
    <row r="1149" customFormat="false" ht="13.8" hidden="false" customHeight="false" outlineLevel="0" collapsed="false">
      <c r="A1149" s="0" t="n">
        <f aca="false">+A1148+1</f>
        <v>1148</v>
      </c>
      <c r="B1149" s="0" t="str">
        <f aca="false">IF(LEN('con precio'!E1148)=8,'con precio'!E1148,IF(LEN('con precio'!E1148)&gt;=17,LEFT('con precio'!E1148,8),""))</f>
        <v/>
      </c>
      <c r="C1149" s="122" t="str">
        <f aca="false">IF(LEN('con precio'!E1148)&gt;=17,RIGHT('con precio'!E1148,8),"")</f>
        <v/>
      </c>
      <c r="D1149" s="0" t="str">
        <f aca="false">IF('con precio'!F1148="","",'con precio'!F1148)</f>
        <v/>
      </c>
      <c r="E1149" s="0" t="str">
        <f aca="false">IF('con precio'!B1148="","",'con precio'!B1148)</f>
        <v>Warnes, camino a La Bélgica</v>
      </c>
      <c r="F1149" s="1" t="s">
        <v>6644</v>
      </c>
      <c r="G1149" s="0" t="n">
        <v>300</v>
      </c>
      <c r="H1149" s="0" t="str">
        <f aca="false">IF('con precio'!D1148="Flete","FLE",IF('con precio'!D1148="Normal","NOR",IF('con precio'!D1148="RRPP","RRP",IF('con precio'!D1148="FB Ads","FBA",IF('con precio'!D1148="Google Ads","GOA",IF('con precio'!D1148="Combo","COM",IF('con precio'!D1148="Market Place","MKP", "OTR")))))))</f>
        <v>NOR</v>
      </c>
      <c r="I1149" s="0" t="str">
        <f aca="false">LEFT('con precio'!M1148,10)</f>
        <v>-17.538201</v>
      </c>
      <c r="J1149" s="122" t="str">
        <f aca="false">RIGHT('con precio'!M1148,10)</f>
        <v>-63.203914</v>
      </c>
      <c r="K1149" s="0" t="s">
        <v>7429</v>
      </c>
      <c r="L1149" s="175" t="n">
        <f aca="false">'con precio'!A1148+'con precio'!K1148</f>
        <v>44334.6666666667</v>
      </c>
      <c r="N1149" s="174"/>
      <c r="O1149" s="167"/>
    </row>
    <row r="1150" customFormat="false" ht="13.8" hidden="false" customHeight="false" outlineLevel="0" collapsed="false">
      <c r="A1150" s="0" t="n">
        <f aca="false">+A1149+1</f>
        <v>1149</v>
      </c>
      <c r="B1150" s="0" t="str">
        <f aca="false">IF(LEN('con precio'!E1149)=8,'con precio'!E1149,IF(LEN('con precio'!E1149)&gt;=17,LEFT('con precio'!E1149,8),""))</f>
        <v/>
      </c>
      <c r="C1150" s="122" t="str">
        <f aca="false">IF(LEN('con precio'!E1149)&gt;=17,RIGHT('con precio'!E1149,8),"")</f>
        <v/>
      </c>
      <c r="D1150" s="0" t="str">
        <f aca="false">IF('con precio'!F1149="","",'con precio'!F1149)</f>
        <v/>
      </c>
      <c r="E1150" s="0" t="str">
        <f aca="false">IF('con precio'!B1149="","",'con precio'!B1149)</f>
        <v>Villa Simón Bolivar</v>
      </c>
      <c r="F1150" s="1" t="s">
        <v>6992</v>
      </c>
      <c r="G1150" s="0" t="n">
        <v>400</v>
      </c>
      <c r="H1150" s="0" t="str">
        <f aca="false">IF('con precio'!D1149="Flete","FLE",IF('con precio'!D1149="Normal","NOR",IF('con precio'!D1149="RRPP","RRP",IF('con precio'!D1149="FB Ads","FBA",IF('con precio'!D1149="Google Ads","GOA",IF('con precio'!D1149="Combo","COM",IF('con precio'!D1149="Market Place","MKP", "OTR")))))))</f>
        <v>NOR</v>
      </c>
      <c r="I1150" s="0" t="str">
        <f aca="false">LEFT('con precio'!M1149,10)</f>
        <v>-17.891243</v>
      </c>
      <c r="J1150" s="122" t="str">
        <f aca="false">RIGHT('con precio'!M1149,10)</f>
        <v>-63.289213</v>
      </c>
      <c r="K1150" s="0" t="s">
        <v>7429</v>
      </c>
      <c r="L1150" s="175" t="n">
        <f aca="false">'con precio'!A1149+'con precio'!K1149</f>
        <v>44335.4548611111</v>
      </c>
      <c r="N1150" s="174"/>
      <c r="O1150" s="167"/>
    </row>
    <row r="1151" customFormat="false" ht="13.8" hidden="false" customHeight="false" outlineLevel="0" collapsed="false">
      <c r="A1151" s="0" t="n">
        <f aca="false">+A1150+1</f>
        <v>1150</v>
      </c>
      <c r="B1151" s="0" t="str">
        <f aca="false">IF(LEN('con precio'!E1150)=8,'con precio'!E1150,IF(LEN('con precio'!E1150)&gt;=17,LEFT('con precio'!E1150,8),""))</f>
        <v/>
      </c>
      <c r="C1151" s="122" t="str">
        <f aca="false">IF(LEN('con precio'!E1150)&gt;=17,RIGHT('con precio'!E1150,8),"")</f>
        <v/>
      </c>
      <c r="D1151" s="0" t="str">
        <f aca="false">IF('con precio'!F1150="","",'con precio'!F1150)</f>
        <v/>
      </c>
      <c r="E1151" s="0" t="str">
        <f aca="false">IF('con precio'!B1150="","",'con precio'!B1150)</f>
        <v>Condominio La Pradera</v>
      </c>
      <c r="F1151" s="1" t="s">
        <v>6993</v>
      </c>
      <c r="G1151" s="0" t="n">
        <v>300</v>
      </c>
      <c r="H1151" s="0" t="str">
        <f aca="false">IF('con precio'!D1150="Flete","FLE",IF('con precio'!D1150="Normal","NOR",IF('con precio'!D1150="RRPP","RRP",IF('con precio'!D1150="FB Ads","FBA",IF('con precio'!D1150="Google Ads","GOA",IF('con precio'!D1150="Combo","COM",IF('con precio'!D1150="Market Place","MKP", "OTR")))))))</f>
        <v>NOR</v>
      </c>
      <c r="I1151" s="0" t="str">
        <f aca="false">LEFT('con precio'!M1150,10)</f>
        <v>-17.701151</v>
      </c>
      <c r="J1151" s="122" t="str">
        <f aca="false">RIGHT('con precio'!M1150,10)</f>
        <v>-63.178493</v>
      </c>
      <c r="K1151" s="0" t="s">
        <v>7429</v>
      </c>
      <c r="L1151" s="175" t="n">
        <f aca="false">'con precio'!A1150+'con precio'!K1150</f>
        <v>44335.5152777778</v>
      </c>
      <c r="N1151" s="174"/>
      <c r="O1151" s="167"/>
    </row>
    <row r="1152" customFormat="false" ht="13.8" hidden="false" customHeight="false" outlineLevel="0" collapsed="false">
      <c r="A1152" s="0" t="n">
        <f aca="false">+A1151+1</f>
        <v>1151</v>
      </c>
      <c r="B1152" s="0" t="str">
        <f aca="false">IF(LEN('con precio'!E1151)=8,'con precio'!E1151,IF(LEN('con precio'!E1151)&gt;=17,LEFT('con precio'!E1151,8),""))</f>
        <v/>
      </c>
      <c r="C1152" s="122" t="str">
        <f aca="false">IF(LEN('con precio'!E1151)&gt;=17,RIGHT('con precio'!E1151,8),"")</f>
        <v/>
      </c>
      <c r="D1152" s="0" t="str">
        <f aca="false">IF('con precio'!F1151="","",'con precio'!F1151)</f>
        <v/>
      </c>
      <c r="E1152" s="0" t="str">
        <f aca="false">IF('con precio'!B1151="","",'con precio'!B1151)</f>
        <v>Valle Sánchez</v>
      </c>
      <c r="F1152" s="1" t="s">
        <v>6994</v>
      </c>
      <c r="G1152" s="0" t="n">
        <v>300</v>
      </c>
      <c r="H1152" s="0" t="str">
        <f aca="false">IF('con precio'!D1151="Flete","FLE",IF('con precio'!D1151="Normal","NOR",IF('con precio'!D1151="RRPP","RRP",IF('con precio'!D1151="FB Ads","FBA",IF('con precio'!D1151="Google Ads","GOA",IF('con precio'!D1151="Combo","COM",IF('con precio'!D1151="Market Place","MKP", "OTR")))))))</f>
        <v>NOR</v>
      </c>
      <c r="I1152" s="0" t="str">
        <f aca="false">LEFT('con precio'!M1151,10)</f>
        <v>-17.662533</v>
      </c>
      <c r="J1152" s="122" t="str">
        <f aca="false">RIGHT('con precio'!M1151,10)</f>
        <v>-63.164042</v>
      </c>
      <c r="K1152" s="0" t="s">
        <v>7429</v>
      </c>
      <c r="L1152" s="175" t="n">
        <f aca="false">'con precio'!A1151+'con precio'!K1151</f>
        <v>44335.55</v>
      </c>
      <c r="N1152" s="174"/>
      <c r="O1152" s="167"/>
    </row>
    <row r="1153" customFormat="false" ht="13.8" hidden="false" customHeight="false" outlineLevel="0" collapsed="false">
      <c r="A1153" s="0" t="n">
        <f aca="false">+A1152+1</f>
        <v>1152</v>
      </c>
      <c r="B1153" s="0" t="str">
        <f aca="false">IF(LEN('con precio'!E1152)=8,'con precio'!E1152,IF(LEN('con precio'!E1152)&gt;=17,LEFT('con precio'!E1152,8),""))</f>
        <v/>
      </c>
      <c r="C1153" s="122" t="str">
        <f aca="false">IF(LEN('con precio'!E1152)&gt;=17,RIGHT('con precio'!E1152,8),"")</f>
        <v/>
      </c>
      <c r="D1153" s="0" t="str">
        <f aca="false">IF('con precio'!F1152="","",'con precio'!F1152)</f>
        <v/>
      </c>
      <c r="E1153" s="0" t="str">
        <f aca="false">IF('con precio'!B1152="","",'con precio'!B1152)</f>
        <v>Virgen de Luján</v>
      </c>
      <c r="F1153" s="1" t="s">
        <v>6995</v>
      </c>
      <c r="G1153" s="0" t="n">
        <v>300</v>
      </c>
      <c r="H1153" s="0" t="str">
        <f aca="false">IF('con precio'!D1152="Flete","FLE",IF('con precio'!D1152="Normal","NOR",IF('con precio'!D1152="RRPP","RRP",IF('con precio'!D1152="FB Ads","FBA",IF('con precio'!D1152="Google Ads","GOA",IF('con precio'!D1152="Combo","COM",IF('con precio'!D1152="Market Place","MKP", "OTR")))))))</f>
        <v>NOR</v>
      </c>
      <c r="I1153" s="0" t="str">
        <f aca="false">LEFT('con precio'!M1152,10)</f>
        <v>-17.757079</v>
      </c>
      <c r="J1153" s="122" t="str">
        <f aca="false">RIGHT('con precio'!M1152,10)</f>
        <v>-63.126078</v>
      </c>
      <c r="K1153" s="0" t="s">
        <v>7429</v>
      </c>
      <c r="L1153" s="175" t="n">
        <f aca="false">'con precio'!A1152+'con precio'!K1152</f>
        <v>44335.6763888889</v>
      </c>
      <c r="N1153" s="174"/>
      <c r="O1153" s="167"/>
    </row>
    <row r="1154" customFormat="false" ht="13.8" hidden="false" customHeight="false" outlineLevel="0" collapsed="false">
      <c r="A1154" s="0" t="n">
        <f aca="false">+A1153+1</f>
        <v>1153</v>
      </c>
      <c r="B1154" s="0" t="str">
        <f aca="false">IF(LEN('con precio'!E1153)=8,'con precio'!E1153,IF(LEN('con precio'!E1153)&gt;=17,LEFT('con precio'!E1153,8),""))</f>
        <v>73195496</v>
      </c>
      <c r="C1154" s="122" t="str">
        <f aca="false">IF(LEN('con precio'!E1153)&gt;=17,RIGHT('con precio'!E1153,8),"")</f>
        <v/>
      </c>
      <c r="D1154" s="0" t="str">
        <f aca="false">IF('con precio'!F1153="","",'con precio'!F1153)</f>
        <v>Julio León</v>
      </c>
      <c r="E1154" s="0" t="str">
        <f aca="false">IF('con precio'!B1153="","",'con precio'!B1153)</f>
        <v>Julio León / El Carmen / Doble Vía La Guardia</v>
      </c>
      <c r="F1154" s="1" t="s">
        <v>6996</v>
      </c>
      <c r="G1154" s="0" t="n">
        <v>400</v>
      </c>
      <c r="H1154" s="0" t="str">
        <f aca="false">IF('con precio'!D1153="Flete","FLE",IF('con precio'!D1153="Normal","NOR",IF('con precio'!D1153="RRPP","RRP",IF('con precio'!D1153="FB Ads","FBA",IF('con precio'!D1153="Google Ads","GOA",IF('con precio'!D1153="Combo","COM",IF('con precio'!D1153="Market Place","MKP", "OTR")))))))</f>
        <v>GOA</v>
      </c>
      <c r="I1154" s="0" t="str">
        <f aca="false">LEFT('con precio'!M1153,10)</f>
        <v>-17.848228</v>
      </c>
      <c r="J1154" s="122" t="str">
        <f aca="false">RIGHT('con precio'!M1153,10)</f>
        <v>-63.244701</v>
      </c>
      <c r="K1154" s="0" t="s">
        <v>7429</v>
      </c>
      <c r="L1154" s="175" t="n">
        <f aca="false">'con precio'!A1153+'con precio'!K1153</f>
        <v>44336.8590277778</v>
      </c>
      <c r="N1154" s="174"/>
      <c r="O1154" s="167"/>
    </row>
    <row r="1155" customFormat="false" ht="13.8" hidden="false" customHeight="false" outlineLevel="0" collapsed="false">
      <c r="A1155" s="0" t="n">
        <f aca="false">+A1154+1</f>
        <v>1154</v>
      </c>
      <c r="B1155" s="0" t="str">
        <f aca="false">IF(LEN('con precio'!E1154)=8,'con precio'!E1154,IF(LEN('con precio'!E1154)&gt;=17,LEFT('con precio'!E1154,8),""))</f>
        <v/>
      </c>
      <c r="C1155" s="122" t="str">
        <f aca="false">IF(LEN('con precio'!E1154)&gt;=17,RIGHT('con precio'!E1154,8),"")</f>
        <v/>
      </c>
      <c r="D1155" s="0" t="str">
        <f aca="false">IF('con precio'!F1154="","",'con precio'!F1154)</f>
        <v/>
      </c>
      <c r="E1155" s="0" t="str">
        <f aca="false">IF('con precio'!B1154="","",'con precio'!B1154)</f>
        <v>Norte. Parque Autonómico Palos Verdes.</v>
      </c>
      <c r="F1155" s="1" t="s">
        <v>6255</v>
      </c>
      <c r="G1155" s="0" t="n">
        <v>400</v>
      </c>
      <c r="H1155" s="0" t="str">
        <f aca="false">IF('con precio'!D1154="Flete","FLE",IF('con precio'!D1154="Normal","NOR",IF('con precio'!D1154="RRPP","RRP",IF('con precio'!D1154="FB Ads","FBA",IF('con precio'!D1154="Google Ads","GOA",IF('con precio'!D1154="Combo","COM",IF('con precio'!D1154="Market Place","MKP", "OTR")))))))</f>
        <v>NOR</v>
      </c>
      <c r="I1155" s="0" t="str">
        <f aca="false">LEFT('con precio'!M1154,10)</f>
        <v>-17.714692</v>
      </c>
      <c r="J1155" s="122" t="str">
        <f aca="false">RIGHT('con precio'!M1154,10)</f>
        <v>-63.147719</v>
      </c>
      <c r="K1155" s="0" t="s">
        <v>7429</v>
      </c>
      <c r="L1155" s="175" t="n">
        <f aca="false">'con precio'!A1154+'con precio'!K1154</f>
        <v>44336.3361111111</v>
      </c>
      <c r="N1155" s="174"/>
      <c r="O1155" s="167"/>
    </row>
    <row r="1156" customFormat="false" ht="13.8" hidden="false" customHeight="false" outlineLevel="0" collapsed="false">
      <c r="A1156" s="0" t="n">
        <f aca="false">+A1155+1</f>
        <v>1155</v>
      </c>
      <c r="B1156" s="0" t="str">
        <f aca="false">IF(LEN('con precio'!E1155)=8,'con precio'!E1155,IF(LEN('con precio'!E1155)&gt;=17,LEFT('con precio'!E1155,8),""))</f>
        <v/>
      </c>
      <c r="C1156" s="122" t="str">
        <f aca="false">IF(LEN('con precio'!E1155)&gt;=17,RIGHT('con precio'!E1155,8),"")</f>
        <v/>
      </c>
      <c r="D1156" s="0" t="str">
        <f aca="false">IF('con precio'!F1155="","",'con precio'!F1155)</f>
        <v/>
      </c>
      <c r="E1156" s="0" t="str">
        <f aca="false">IF('con precio'!B1155="","",'con precio'!B1155)</f>
        <v>Guapurú 2</v>
      </c>
      <c r="F1156" s="1" t="s">
        <v>6332</v>
      </c>
      <c r="G1156" s="0" t="n">
        <v>350</v>
      </c>
      <c r="H1156" s="0" t="str">
        <f aca="false">IF('con precio'!D1155="Flete","FLE",IF('con precio'!D1155="Normal","NOR",IF('con precio'!D1155="RRPP","RRP",IF('con precio'!D1155="FB Ads","FBA",IF('con precio'!D1155="Google Ads","GOA",IF('con precio'!D1155="Combo","COM",IF('con precio'!D1155="Market Place","MKP", "OTR")))))))</f>
        <v>NOR</v>
      </c>
      <c r="I1156" s="0" t="str">
        <f aca="false">LEFT('con precio'!M1155,10)</f>
        <v>-17.804659</v>
      </c>
      <c r="J1156" s="122" t="str">
        <f aca="false">RIGHT('con precio'!M1155,10)</f>
        <v>-63.105109</v>
      </c>
      <c r="K1156" s="0" t="s">
        <v>7429</v>
      </c>
      <c r="L1156" s="175" t="n">
        <f aca="false">'con precio'!A1155+'con precio'!K1155</f>
        <v>44336.45625</v>
      </c>
      <c r="N1156" s="174"/>
      <c r="O1156" s="167"/>
    </row>
    <row r="1157" customFormat="false" ht="13.8" hidden="false" customHeight="false" outlineLevel="0" collapsed="false">
      <c r="A1157" s="0" t="n">
        <f aca="false">+A1156+1</f>
        <v>1156</v>
      </c>
      <c r="B1157" s="0" t="str">
        <f aca="false">IF(LEN('con precio'!E1156)=8,'con precio'!E1156,IF(LEN('con precio'!E1156)&gt;=17,LEFT('con precio'!E1156,8),""))</f>
        <v/>
      </c>
      <c r="C1157" s="122" t="str">
        <f aca="false">IF(LEN('con precio'!E1156)&gt;=17,RIGHT('con precio'!E1156,8),"")</f>
        <v/>
      </c>
      <c r="D1157" s="0" t="str">
        <f aca="false">IF('con precio'!F1156="","",'con precio'!F1156)</f>
        <v/>
      </c>
      <c r="E1157" s="0" t="str">
        <f aca="false">IF('con precio'!B1156="","",'con precio'!B1156)</f>
        <v>Camino Cotoca - Itapaquí</v>
      </c>
      <c r="F1157" s="1" t="s">
        <v>6997</v>
      </c>
      <c r="G1157" s="0" t="n">
        <v>500</v>
      </c>
      <c r="H1157" s="0" t="str">
        <f aca="false">IF('con precio'!D1156="Flete","FLE",IF('con precio'!D1156="Normal","NOR",IF('con precio'!D1156="RRPP","RRP",IF('con precio'!D1156="FB Ads","FBA",IF('con precio'!D1156="Google Ads","GOA",IF('con precio'!D1156="Combo","COM",IF('con precio'!D1156="Market Place","MKP", "OTR")))))))</f>
        <v>NOR</v>
      </c>
      <c r="I1157" s="0" t="str">
        <f aca="false">LEFT('con precio'!M1156,10)</f>
        <v>-17.701457</v>
      </c>
      <c r="J1157" s="122" t="str">
        <f aca="false">RIGHT('con precio'!M1156,10)</f>
        <v>-63.006433</v>
      </c>
      <c r="K1157" s="0" t="s">
        <v>7429</v>
      </c>
      <c r="L1157" s="175" t="n">
        <f aca="false">'con precio'!A1156+'con precio'!K1156</f>
        <v>44336.5638888889</v>
      </c>
      <c r="N1157" s="174"/>
      <c r="O1157" s="167"/>
    </row>
    <row r="1158" customFormat="false" ht="13.8" hidden="false" customHeight="false" outlineLevel="0" collapsed="false">
      <c r="A1158" s="0" t="n">
        <f aca="false">+A1157+1</f>
        <v>1157</v>
      </c>
      <c r="B1158" s="0" t="str">
        <f aca="false">IF(LEN('con precio'!E1157)=8,'con precio'!E1157,IF(LEN('con precio'!E1157)&gt;=17,LEFT('con precio'!E1157,8),""))</f>
        <v/>
      </c>
      <c r="C1158" s="122" t="str">
        <f aca="false">IF(LEN('con precio'!E1157)&gt;=17,RIGHT('con precio'!E1157,8),"")</f>
        <v/>
      </c>
      <c r="D1158" s="0" t="str">
        <f aca="false">IF('con precio'!F1157="","",'con precio'!F1157)</f>
        <v/>
      </c>
      <c r="E1158" s="0" t="str">
        <f aca="false">IF('con precio'!B1157="","",'con precio'!B1157)</f>
        <v>Cumavi y 8vo anillo</v>
      </c>
      <c r="F1158" s="1" t="s">
        <v>6998</v>
      </c>
      <c r="G1158" s="0" t="n">
        <v>300</v>
      </c>
      <c r="H1158" s="0" t="str">
        <f aca="false">IF('con precio'!D1157="Flete","FLE",IF('con precio'!D1157="Normal","NOR",IF('con precio'!D1157="RRPP","RRP",IF('con precio'!D1157="FB Ads","FBA",IF('con precio'!D1157="Google Ads","GOA",IF('con precio'!D1157="Combo","COM",IF('con precio'!D1157="Market Place","MKP", "OTR")))))))</f>
        <v>NOR</v>
      </c>
      <c r="I1158" s="0" t="str">
        <f aca="false">LEFT('con precio'!M1157,10)</f>
        <v>-17.788135</v>
      </c>
      <c r="J1158" s="122" t="str">
        <f aca="false">RIGHT('con precio'!M1157,10)</f>
        <v>-63.109839</v>
      </c>
      <c r="K1158" s="0" t="s">
        <v>7429</v>
      </c>
      <c r="L1158" s="175" t="n">
        <f aca="false">'con precio'!A1157+'con precio'!K1157</f>
        <v>44336.6409722222</v>
      </c>
      <c r="N1158" s="174"/>
      <c r="O1158" s="167"/>
    </row>
    <row r="1159" customFormat="false" ht="13.8" hidden="false" customHeight="false" outlineLevel="0" collapsed="false">
      <c r="A1159" s="0" t="n">
        <f aca="false">+A1158+1</f>
        <v>1158</v>
      </c>
      <c r="B1159" s="0" t="str">
        <f aca="false">IF(LEN('con precio'!E1158)=8,'con precio'!E1158,IF(LEN('con precio'!E1158)&gt;=17,LEFT('con precio'!E1158,8),""))</f>
        <v/>
      </c>
      <c r="C1159" s="122" t="str">
        <f aca="false">IF(LEN('con precio'!E1158)&gt;=17,RIGHT('con precio'!E1158,8),"")</f>
        <v/>
      </c>
      <c r="D1159" s="0" t="str">
        <f aca="false">IF('con precio'!F1158="","",'con precio'!F1158)</f>
        <v>Mercado Nuevo Plan 3000</v>
      </c>
      <c r="E1159" s="0" t="str">
        <f aca="false">IF('con precio'!B1158="","",'con precio'!B1158)</f>
        <v>Mercado Nuevo Plan 3000</v>
      </c>
      <c r="F1159" s="1" t="s">
        <v>6718</v>
      </c>
      <c r="G1159" s="0" t="n">
        <v>400</v>
      </c>
      <c r="H1159" s="0" t="str">
        <f aca="false">IF('con precio'!D1158="Flete","FLE",IF('con precio'!D1158="Normal","NOR",IF('con precio'!D1158="RRPP","RRP",IF('con precio'!D1158="FB Ads","FBA",IF('con precio'!D1158="Google Ads","GOA",IF('con precio'!D1158="Combo","COM",IF('con precio'!D1158="Market Place","MKP", "OTR")))))))</f>
        <v>NOR</v>
      </c>
      <c r="I1159" s="0" t="str">
        <f aca="false">LEFT('con precio'!M1158,10)</f>
        <v>-17.821518</v>
      </c>
      <c r="J1159" s="122" t="str">
        <f aca="false">RIGHT('con precio'!M1158,10)</f>
        <v>-63.147153</v>
      </c>
      <c r="K1159" s="0" t="s">
        <v>7429</v>
      </c>
      <c r="L1159" s="175" t="n">
        <f aca="false">'con precio'!A1158+'con precio'!K1158</f>
        <v>44336.9111111111</v>
      </c>
      <c r="N1159" s="174"/>
      <c r="O1159" s="167"/>
    </row>
    <row r="1160" customFormat="false" ht="13.8" hidden="false" customHeight="false" outlineLevel="0" collapsed="false">
      <c r="A1160" s="0" t="n">
        <f aca="false">+A1159+1</f>
        <v>1159</v>
      </c>
      <c r="B1160" s="0" t="str">
        <f aca="false">IF(LEN('con precio'!E1159)=8,'con precio'!E1159,IF(LEN('con precio'!E1159)&gt;=17,LEFT('con precio'!E1159,8),""))</f>
        <v>73174137</v>
      </c>
      <c r="C1160" s="122" t="str">
        <f aca="false">IF(LEN('con precio'!E1159)&gt;=17,RIGHT('con precio'!E1159,8),"")</f>
        <v/>
      </c>
      <c r="D1160" s="0" t="str">
        <f aca="false">IF('con precio'!F1159="","",'con precio'!F1159)</f>
        <v>Antonio Caro</v>
      </c>
      <c r="E1160" s="0" t="str">
        <f aca="false">IF('con precio'!B1159="","",'con precio'!B1159)</f>
        <v>Antonio Caro /  El Recreo</v>
      </c>
      <c r="F1160" s="1" t="s">
        <v>6999</v>
      </c>
      <c r="G1160" s="0" t="n">
        <v>400</v>
      </c>
      <c r="H1160" s="0" t="str">
        <f aca="false">IF('con precio'!D1159="Flete","FLE",IF('con precio'!D1159="Normal","NOR",IF('con precio'!D1159="RRPP","RRP",IF('con precio'!D1159="FB Ads","FBA",IF('con precio'!D1159="Google Ads","GOA",IF('con precio'!D1159="Combo","COM",IF('con precio'!D1159="Market Place","MKP", "OTR")))))))</f>
        <v>GOA</v>
      </c>
      <c r="I1160" s="0" t="str">
        <f aca="false">LEFT('con precio'!M1159,10)</f>
        <v>-17.887831</v>
      </c>
      <c r="J1160" s="122" t="str">
        <f aca="false">RIGHT('con precio'!M1159,10)</f>
        <v>-63.079907</v>
      </c>
      <c r="K1160" s="0" t="s">
        <v>7429</v>
      </c>
      <c r="L1160" s="175" t="n">
        <f aca="false">'con precio'!A1159+'con precio'!K1159</f>
        <v>44337.6069444444</v>
      </c>
      <c r="N1160" s="174"/>
      <c r="O1160" s="167"/>
    </row>
    <row r="1161" customFormat="false" ht="13.8" hidden="false" customHeight="false" outlineLevel="0" collapsed="false">
      <c r="A1161" s="0" t="n">
        <f aca="false">+A1160+1</f>
        <v>1160</v>
      </c>
      <c r="B1161" s="0" t="str">
        <f aca="false">IF(LEN('con precio'!E1160)=8,'con precio'!E1160,IF(LEN('con precio'!E1160)&gt;=17,LEFT('con precio'!E1160,8),""))</f>
        <v>78152085</v>
      </c>
      <c r="C1161" s="122" t="str">
        <f aca="false">IF(LEN('con precio'!E1160)&gt;=17,RIGHT('con precio'!E1160,8),"")</f>
        <v/>
      </c>
      <c r="D1161" s="0" t="str">
        <f aca="false">IF('con precio'!F1160="","",'con precio'!F1160)</f>
        <v>Claudia</v>
      </c>
      <c r="E1161" s="0" t="str">
        <f aca="false">IF('con precio'!B1160="","",'con precio'!B1160)</f>
        <v>Claudia / Av. 3 Pasos al Frente</v>
      </c>
      <c r="F1161" s="1" t="s">
        <v>7000</v>
      </c>
      <c r="G1161" s="0" t="n">
        <v>200</v>
      </c>
      <c r="H1161" s="0" t="str">
        <f aca="false">IF('con precio'!D1160="Flete","FLE",IF('con precio'!D1160="Normal","NOR",IF('con precio'!D1160="RRPP","RRP",IF('con precio'!D1160="FB Ads","FBA",IF('con precio'!D1160="Google Ads","GOA",IF('con precio'!D1160="Combo","COM",IF('con precio'!D1160="Market Place","MKP", "OTR")))))))</f>
        <v>GOA</v>
      </c>
      <c r="I1161" s="0" t="str">
        <f aca="false">LEFT('con precio'!M1160,10)</f>
        <v>-17.795340</v>
      </c>
      <c r="J1161" s="122" t="str">
        <f aca="false">RIGHT('con precio'!M1160,10)</f>
        <v>-63.142483</v>
      </c>
      <c r="K1161" s="0" t="s">
        <v>7429</v>
      </c>
      <c r="L1161" s="175" t="n">
        <f aca="false">'con precio'!A1160+'con precio'!K1160</f>
        <v>44337.8270833333</v>
      </c>
      <c r="N1161" s="174"/>
      <c r="O1161" s="167"/>
    </row>
    <row r="1162" customFormat="false" ht="13.8" hidden="false" customHeight="false" outlineLevel="0" collapsed="false">
      <c r="A1162" s="0" t="n">
        <f aca="false">+A1161+1</f>
        <v>1161</v>
      </c>
      <c r="B1162" s="0" t="str">
        <f aca="false">IF(LEN('con precio'!E1161)=8,'con precio'!E1161,IF(LEN('con precio'!E1161)&gt;=17,LEFT('con precio'!E1161,8),""))</f>
        <v/>
      </c>
      <c r="C1162" s="122" t="str">
        <f aca="false">IF(LEN('con precio'!E1161)&gt;=17,RIGHT('con precio'!E1161,8),"")</f>
        <v/>
      </c>
      <c r="D1162" s="0" t="str">
        <f aca="false">IF('con precio'!F1161="","",'con precio'!F1161)</f>
        <v/>
      </c>
      <c r="E1162" s="0" t="str">
        <f aca="false">IF('con precio'!B1161="","",'con precio'!B1161)</f>
        <v>El Bajío. Nueva Ramada</v>
      </c>
      <c r="F1162" s="1" t="s">
        <v>6457</v>
      </c>
      <c r="G1162" s="0" t="n">
        <v>400</v>
      </c>
      <c r="H1162" s="0" t="str">
        <f aca="false">IF('con precio'!D1161="Flete","FLE",IF('con precio'!D1161="Normal","NOR",IF('con precio'!D1161="RRPP","RRP",IF('con precio'!D1161="FB Ads","FBA",IF('con precio'!D1161="Google Ads","GOA",IF('con precio'!D1161="Combo","COM",IF('con precio'!D1161="Market Place","MKP", "OTR")))))))</f>
        <v>NOR</v>
      </c>
      <c r="I1162" s="0" t="str">
        <f aca="false">LEFT('con precio'!M1161,10)</f>
        <v>-17.837950</v>
      </c>
      <c r="J1162" s="122" t="str">
        <f aca="false">RIGHT('con precio'!M1161,10)</f>
        <v>-63.212813</v>
      </c>
      <c r="K1162" s="0" t="s">
        <v>7429</v>
      </c>
      <c r="L1162" s="175" t="n">
        <f aca="false">'con precio'!A1161+'con precio'!K1161</f>
        <v>44337.3902777778</v>
      </c>
      <c r="N1162" s="174"/>
      <c r="O1162" s="167"/>
    </row>
    <row r="1163" customFormat="false" ht="13.8" hidden="false" customHeight="false" outlineLevel="0" collapsed="false">
      <c r="A1163" s="0" t="n">
        <f aca="false">+A1162+1</f>
        <v>1162</v>
      </c>
      <c r="B1163" s="0" t="str">
        <f aca="false">IF(LEN('con precio'!E1162)=8,'con precio'!E1162,IF(LEN('con precio'!E1162)&gt;=17,LEFT('con precio'!E1162,8),""))</f>
        <v/>
      </c>
      <c r="C1163" s="122" t="str">
        <f aca="false">IF(LEN('con precio'!E1162)&gt;=17,RIGHT('con precio'!E1162,8),"")</f>
        <v/>
      </c>
      <c r="D1163" s="0" t="str">
        <f aca="false">IF('con precio'!F1162="","",'con precio'!F1162)</f>
        <v>Clínica Medicmel</v>
      </c>
      <c r="E1163" s="0" t="str">
        <f aca="false">IF('con precio'!B1162="","",'con precio'!B1162)</f>
        <v>Clínica Medicmel</v>
      </c>
      <c r="F1163" s="1" t="s">
        <v>6107</v>
      </c>
      <c r="G1163" s="0" t="n">
        <v>500</v>
      </c>
      <c r="H1163" s="0" t="str">
        <f aca="false">IF('con precio'!D1162="Flete","FLE",IF('con precio'!D1162="Normal","NOR",IF('con precio'!D1162="RRPP","RRP",IF('con precio'!D1162="FB Ads","FBA",IF('con precio'!D1162="Google Ads","GOA",IF('con precio'!D1162="Combo","COM",IF('con precio'!D1162="Market Place","MKP", "OTR")))))))</f>
        <v>NOR</v>
      </c>
      <c r="I1163" s="0" t="str">
        <f aca="false">LEFT('con precio'!M1162,10)</f>
        <v>-17.849511</v>
      </c>
      <c r="J1163" s="122" t="str">
        <f aca="false">RIGHT('con precio'!M1162,10)</f>
        <v>-63.251063</v>
      </c>
      <c r="K1163" s="0" t="s">
        <v>7429</v>
      </c>
      <c r="L1163" s="175" t="n">
        <f aca="false">'con precio'!A1162+'con precio'!K1162</f>
        <v>44337.7180555556</v>
      </c>
      <c r="N1163" s="174"/>
      <c r="O1163" s="167"/>
    </row>
    <row r="1164" customFormat="false" ht="13.8" hidden="false" customHeight="false" outlineLevel="0" collapsed="false">
      <c r="A1164" s="0" t="n">
        <f aca="false">+A1163+1</f>
        <v>1163</v>
      </c>
      <c r="B1164" s="0" t="str">
        <f aca="false">IF(LEN('con precio'!E1163)=8,'con precio'!E1163,IF(LEN('con precio'!E1163)&gt;=17,LEFT('con precio'!E1163,8),""))</f>
        <v>61529250</v>
      </c>
      <c r="C1164" s="122" t="str">
        <f aca="false">IF(LEN('con precio'!E1163)&gt;=17,RIGHT('con precio'!E1163,8),"")</f>
        <v/>
      </c>
      <c r="D1164" s="0" t="str">
        <f aca="false">IF('con precio'!F1163="","",'con precio'!F1163)</f>
        <v>Marco Antonio Arrázola</v>
      </c>
      <c r="E1164" s="0" t="str">
        <f aca="false">IF('con precio'!B1163="","",'con precio'!B1163)</f>
        <v>Marco Antonio Arrázola / Los Chacos</v>
      </c>
      <c r="F1164" s="1" t="s">
        <v>7001</v>
      </c>
      <c r="G1164" s="0" t="n">
        <v>300</v>
      </c>
      <c r="H1164" s="0" t="str">
        <f aca="false">IF('con precio'!D1163="Flete","FLE",IF('con precio'!D1163="Normal","NOR",IF('con precio'!D1163="RRPP","RRP",IF('con precio'!D1163="FB Ads","FBA",IF('con precio'!D1163="Google Ads","GOA",IF('con precio'!D1163="Combo","COM",IF('con precio'!D1163="Market Place","MKP", "OTR")))))))</f>
        <v>GOA</v>
      </c>
      <c r="I1164" s="0" t="str">
        <f aca="false">LEFT('con precio'!M1163,10)</f>
        <v>-17.758968</v>
      </c>
      <c r="J1164" s="122" t="str">
        <f aca="false">RIGHT('con precio'!M1163,10)</f>
        <v>-63.116711</v>
      </c>
      <c r="K1164" s="0" t="s">
        <v>7429</v>
      </c>
      <c r="L1164" s="175" t="n">
        <f aca="false">'con precio'!A1163+'con precio'!K1163</f>
        <v>44338.4729166667</v>
      </c>
      <c r="N1164" s="174"/>
      <c r="O1164" s="167"/>
    </row>
    <row r="1165" customFormat="false" ht="13.8" hidden="false" customHeight="false" outlineLevel="0" collapsed="false">
      <c r="A1165" s="0" t="n">
        <f aca="false">+A1164+1</f>
        <v>1164</v>
      </c>
      <c r="B1165" s="0" t="str">
        <f aca="false">IF(LEN('con precio'!E1164)=8,'con precio'!E1164,IF(LEN('con precio'!E1164)&gt;=17,LEFT('con precio'!E1164,8),""))</f>
        <v>77686790</v>
      </c>
      <c r="C1165" s="122" t="str">
        <f aca="false">IF(LEN('con precio'!E1164)&gt;=17,RIGHT('con precio'!E1164,8),"")</f>
        <v/>
      </c>
      <c r="D1165" s="0" t="str">
        <f aca="false">IF('con precio'!F1164="","",'con precio'!F1164)</f>
        <v>Anibal Fernandez</v>
      </c>
      <c r="E1165" s="0" t="str">
        <f aca="false">IF('con precio'!B1164="","",'con precio'!B1164)</f>
        <v>Anibal Fernandez / Urbanización Los Piyos</v>
      </c>
      <c r="F1165" s="1" t="s">
        <v>7002</v>
      </c>
      <c r="G1165" s="0" t="n">
        <v>400</v>
      </c>
      <c r="H1165" s="0" t="str">
        <f aca="false">IF('con precio'!D1164="Flete","FLE",IF('con precio'!D1164="Normal","NOR",IF('con precio'!D1164="RRPP","RRP",IF('con precio'!D1164="FB Ads","FBA",IF('con precio'!D1164="Google Ads","GOA",IF('con precio'!D1164="Combo","COM",IF('con precio'!D1164="Market Place","MKP", "OTR")))))))</f>
        <v>GOA</v>
      </c>
      <c r="I1165" s="0" t="str">
        <f aca="false">LEFT('con precio'!M1164,10)</f>
        <v>-17.897928</v>
      </c>
      <c r="J1165" s="122" t="str">
        <f aca="false">RIGHT('con precio'!M1164,10)</f>
        <v>-63.218082</v>
      </c>
      <c r="K1165" s="0" t="s">
        <v>7429</v>
      </c>
      <c r="L1165" s="175" t="n">
        <f aca="false">'con precio'!A1164+'con precio'!K1164</f>
        <v>44340.5736111111</v>
      </c>
      <c r="N1165" s="174"/>
      <c r="O1165" s="167"/>
    </row>
    <row r="1166" customFormat="false" ht="13.8" hidden="false" customHeight="false" outlineLevel="0" collapsed="false">
      <c r="A1166" s="0" t="n">
        <f aca="false">+A1165+1</f>
        <v>1165</v>
      </c>
      <c r="B1166" s="0" t="str">
        <f aca="false">IF(LEN('con precio'!E1165)=8,'con precio'!E1165,IF(LEN('con precio'!E1165)&gt;=17,LEFT('con precio'!E1165,8),""))</f>
        <v>75541375</v>
      </c>
      <c r="C1166" s="122" t="str">
        <f aca="false">IF(LEN('con precio'!E1165)&gt;=17,RIGHT('con precio'!E1165,8),"")</f>
        <v>72108182</v>
      </c>
      <c r="D1166" s="0" t="str">
        <f aca="false">IF('con precio'!F1165="","",'con precio'!F1165)</f>
        <v>René Gutierrez Gutierrez</v>
      </c>
      <c r="E1166" s="0" t="str">
        <f aca="false">IF('con precio'!B1165="","",'con precio'!B1165)</f>
        <v>René Gutierrez Gutierrez / Palmira 7</v>
      </c>
      <c r="F1166" s="1" t="s">
        <v>7003</v>
      </c>
      <c r="G1166" s="0" t="n">
        <v>420</v>
      </c>
      <c r="H1166" s="0" t="str">
        <f aca="false">IF('con precio'!D1165="Flete","FLE",IF('con precio'!D1165="Normal","NOR",IF('con precio'!D1165="RRPP","RRP",IF('con precio'!D1165="FB Ads","FBA",IF('con precio'!D1165="Google Ads","GOA",IF('con precio'!D1165="Combo","COM",IF('con precio'!D1165="Market Place","MKP", "OTR")))))))</f>
        <v>GOA</v>
      </c>
      <c r="I1166" s="0" t="str">
        <f aca="false">LEFT('con precio'!M1165,10)</f>
        <v>-17.876197</v>
      </c>
      <c r="J1166" s="122" t="str">
        <f aca="false">RIGHT('con precio'!M1165,10)</f>
        <v>-63.189212</v>
      </c>
      <c r="K1166" s="0" t="s">
        <v>7429</v>
      </c>
      <c r="L1166" s="175" t="n">
        <f aca="false">'con precio'!A1165+'con precio'!K1165</f>
        <v>44340.6159722222</v>
      </c>
      <c r="N1166" s="174"/>
      <c r="O1166" s="167"/>
    </row>
    <row r="1167" customFormat="false" ht="13.8" hidden="false" customHeight="false" outlineLevel="0" collapsed="false">
      <c r="A1167" s="0" t="n">
        <f aca="false">+A1166+1</f>
        <v>1166</v>
      </c>
      <c r="B1167" s="0" t="str">
        <f aca="false">IF(LEN('con precio'!E1166)=8,'con precio'!E1166,IF(LEN('con precio'!E1166)&gt;=17,LEFT('con precio'!E1166,8),""))</f>
        <v>67385524</v>
      </c>
      <c r="C1167" s="122" t="str">
        <f aca="false">IF(LEN('con precio'!E1166)&gt;=17,RIGHT('con precio'!E1166,8),"")</f>
        <v/>
      </c>
      <c r="D1167" s="0" t="str">
        <f aca="false">IF('con precio'!F1166="","",'con precio'!F1166)</f>
        <v>Bryam Prado Acuña</v>
      </c>
      <c r="E1167" s="0" t="str">
        <f aca="false">IF('con precio'!B1166="","",'con precio'!B1166)</f>
        <v>Bryam Prado Acuña / Palmar del Oratorio</v>
      </c>
      <c r="F1167" s="1" t="s">
        <v>7004</v>
      </c>
      <c r="G1167" s="0" t="n">
        <v>400</v>
      </c>
      <c r="H1167" s="0" t="str">
        <f aca="false">IF('con precio'!D1166="Flete","FLE",IF('con precio'!D1166="Normal","NOR",IF('con precio'!D1166="RRPP","RRP",IF('con precio'!D1166="FB Ads","FBA",IF('con precio'!D1166="Google Ads","GOA",IF('con precio'!D1166="Combo","COM",IF('con precio'!D1166="Market Place","MKP", "OTR")))))))</f>
        <v>GOA</v>
      </c>
      <c r="I1167" s="0" t="str">
        <f aca="false">LEFT('con precio'!M1166,10)</f>
        <v>-17.876850</v>
      </c>
      <c r="J1167" s="122" t="str">
        <f aca="false">RIGHT('con precio'!M1166,10)</f>
        <v>-63.141144</v>
      </c>
      <c r="K1167" s="0" t="s">
        <v>7429</v>
      </c>
      <c r="L1167" s="175" t="n">
        <f aca="false">'con precio'!A1166+'con precio'!K1166</f>
        <v>44340.6833333333</v>
      </c>
      <c r="N1167" s="174"/>
      <c r="O1167" s="167"/>
    </row>
    <row r="1168" customFormat="false" ht="13.8" hidden="false" customHeight="false" outlineLevel="0" collapsed="false">
      <c r="A1168" s="0" t="n">
        <f aca="false">+A1167+1</f>
        <v>1167</v>
      </c>
      <c r="B1168" s="0" t="str">
        <f aca="false">IF(LEN('con precio'!E1167)=8,'con precio'!E1167,IF(LEN('con precio'!E1167)&gt;=17,LEFT('con precio'!E1167,8),""))</f>
        <v>62185110</v>
      </c>
      <c r="C1168" s="122" t="str">
        <f aca="false">IF(LEN('con precio'!E1167)&gt;=17,RIGHT('con precio'!E1167,8),"")</f>
        <v/>
      </c>
      <c r="D1168" s="0" t="str">
        <f aca="false">IF('con precio'!F1167="","",'con precio'!F1167)</f>
        <v>NN</v>
      </c>
      <c r="E1168" s="0" t="str">
        <f aca="false">IF('con precio'!B1167="","",'con precio'!B1167)</f>
        <v>NN / Villa Simón Boliviar</v>
      </c>
      <c r="F1168" s="1" t="s">
        <v>7005</v>
      </c>
      <c r="G1168" s="0" t="n">
        <v>450</v>
      </c>
      <c r="H1168" s="0" t="str">
        <f aca="false">IF('con precio'!D1167="Flete","FLE",IF('con precio'!D1167="Normal","NOR",IF('con precio'!D1167="RRPP","RRP",IF('con precio'!D1167="FB Ads","FBA",IF('con precio'!D1167="Google Ads","GOA",IF('con precio'!D1167="Combo","COM",IF('con precio'!D1167="Market Place","MKP", "OTR")))))))</f>
        <v>GOA</v>
      </c>
      <c r="I1168" s="0" t="str">
        <f aca="false">LEFT('con precio'!M1167,10)</f>
        <v>-17.888782</v>
      </c>
      <c r="J1168" s="122" t="str">
        <f aca="false">RIGHT('con precio'!M1167,10)</f>
        <v>-63.276974</v>
      </c>
      <c r="K1168" s="0" t="s">
        <v>7429</v>
      </c>
      <c r="L1168" s="175" t="n">
        <f aca="false">'con precio'!A1167+'con precio'!K1167</f>
        <v>44340.6833333333</v>
      </c>
      <c r="N1168" s="174"/>
      <c r="O1168" s="167"/>
    </row>
    <row r="1169" customFormat="false" ht="13.8" hidden="false" customHeight="false" outlineLevel="0" collapsed="false">
      <c r="A1169" s="0" t="n">
        <f aca="false">+A1168+1</f>
        <v>1168</v>
      </c>
      <c r="B1169" s="0" t="str">
        <f aca="false">IF(LEN('con precio'!E1168)=8,'con precio'!E1168,IF(LEN('con precio'!E1168)&gt;=17,LEFT('con precio'!E1168,8),""))</f>
        <v/>
      </c>
      <c r="C1169" s="122" t="str">
        <f aca="false">IF(LEN('con precio'!E1168)&gt;=17,RIGHT('con precio'!E1168,8),"")</f>
        <v/>
      </c>
      <c r="D1169" s="0" t="str">
        <f aca="false">IF('con precio'!F1168="","",'con precio'!F1168)</f>
        <v>Lavandería Clínica Medicmel</v>
      </c>
      <c r="E1169" s="0" t="str">
        <f aca="false">IF('con precio'!B1168="","",'con precio'!B1168)</f>
        <v>Lavandería Clínica Medicmel / Avenida Mapaizo</v>
      </c>
      <c r="F1169" s="1" t="s">
        <v>6840</v>
      </c>
      <c r="G1169" s="0" t="n">
        <v>400</v>
      </c>
      <c r="H1169" s="0" t="str">
        <f aca="false">IF('con precio'!D1168="Flete","FLE",IF('con precio'!D1168="Normal","NOR",IF('con precio'!D1168="RRPP","RRP",IF('con precio'!D1168="FB Ads","FBA",IF('con precio'!D1168="Google Ads","GOA",IF('con precio'!D1168="Combo","COM",IF('con precio'!D1168="Market Place","MKP", "OTR")))))))</f>
        <v>NOR</v>
      </c>
      <c r="I1169" s="0" t="str">
        <f aca="false">LEFT('con precio'!M1168,10)</f>
        <v>-17.848020</v>
      </c>
      <c r="J1169" s="122" t="str">
        <f aca="false">RIGHT('con precio'!M1168,10)</f>
        <v>-63.248281</v>
      </c>
      <c r="K1169" s="0" t="s">
        <v>7429</v>
      </c>
      <c r="L1169" s="175" t="n">
        <f aca="false">'con precio'!A1168+'con precio'!K1168</f>
        <v>44340.3826388889</v>
      </c>
      <c r="N1169" s="174"/>
      <c r="O1169" s="167"/>
    </row>
    <row r="1170" customFormat="false" ht="13.8" hidden="false" customHeight="false" outlineLevel="0" collapsed="false">
      <c r="A1170" s="0" t="n">
        <f aca="false">+A1169+1</f>
        <v>1169</v>
      </c>
      <c r="B1170" s="0" t="str">
        <f aca="false">IF(LEN('con precio'!E1169)=8,'con precio'!E1169,IF(LEN('con precio'!E1169)&gt;=17,LEFT('con precio'!E1169,8),""))</f>
        <v/>
      </c>
      <c r="C1170" s="122" t="str">
        <f aca="false">IF(LEN('con precio'!E1169)&gt;=17,RIGHT('con precio'!E1169,8),"")</f>
        <v/>
      </c>
      <c r="D1170" s="0" t="str">
        <f aca="false">IF('con precio'!F1169="","",'con precio'!F1169)</f>
        <v/>
      </c>
      <c r="E1170" s="0" t="str">
        <f aca="false">IF('con precio'!B1169="","",'con precio'!B1169)</f>
        <v>Doble Vía La Guardia / 8vo anillo. (plazuela Covipal)</v>
      </c>
      <c r="F1170" s="1" t="s">
        <v>6820</v>
      </c>
      <c r="G1170" s="0" t="n">
        <v>400</v>
      </c>
      <c r="H1170" s="0" t="str">
        <f aca="false">IF('con precio'!D1169="Flete","FLE",IF('con precio'!D1169="Normal","NOR",IF('con precio'!D1169="RRPP","RRP",IF('con precio'!D1169="FB Ads","FBA",IF('con precio'!D1169="Google Ads","GOA",IF('con precio'!D1169="Combo","COM",IF('con precio'!D1169="Market Place","MKP", "OTR")))))))</f>
        <v>NOR</v>
      </c>
      <c r="I1170" s="0" t="str">
        <f aca="false">LEFT('con precio'!M1169,10)</f>
        <v>-17.847176</v>
      </c>
      <c r="J1170" s="122" t="str">
        <f aca="false">RIGHT('con precio'!M1169,10)</f>
        <v>-63.234070</v>
      </c>
      <c r="K1170" s="0" t="s">
        <v>7429</v>
      </c>
      <c r="L1170" s="175" t="n">
        <f aca="false">'con precio'!A1169+'con precio'!K1169</f>
        <v>44340.4395833333</v>
      </c>
      <c r="N1170" s="174"/>
      <c r="O1170" s="167"/>
    </row>
    <row r="1171" customFormat="false" ht="13.8" hidden="false" customHeight="false" outlineLevel="0" collapsed="false">
      <c r="A1171" s="0" t="n">
        <f aca="false">+A1170+1</f>
        <v>1170</v>
      </c>
      <c r="B1171" s="0" t="str">
        <f aca="false">IF(LEN('con precio'!E1170)=8,'con precio'!E1170,IF(LEN('con precio'!E1170)&gt;=17,LEFT('con precio'!E1170,8),""))</f>
        <v/>
      </c>
      <c r="C1171" s="122" t="str">
        <f aca="false">IF(LEN('con precio'!E1170)&gt;=17,RIGHT('con precio'!E1170,8),"")</f>
        <v/>
      </c>
      <c r="D1171" s="0" t="str">
        <f aca="false">IF('con precio'!F1170="","",'con precio'!F1170)</f>
        <v/>
      </c>
      <c r="E1171" s="0" t="str">
        <f aca="false">IF('con precio'!B1170="","",'con precio'!B1170)</f>
        <v>René Gutierrez Gutierrez / Palmira 7</v>
      </c>
      <c r="F1171" s="1" t="s">
        <v>7006</v>
      </c>
      <c r="G1171" s="0" t="n">
        <v>300</v>
      </c>
      <c r="H1171" s="0" t="str">
        <f aca="false">IF('con precio'!D1170="Flete","FLE",IF('con precio'!D1170="Normal","NOR",IF('con precio'!D1170="RRPP","RRP",IF('con precio'!D1170="FB Ads","FBA",IF('con precio'!D1170="Google Ads","GOA",IF('con precio'!D1170="Combo","COM",IF('con precio'!D1170="Market Place","MKP", "OTR")))))))</f>
        <v>NOR</v>
      </c>
      <c r="I1171" s="0" t="str">
        <f aca="false">LEFT('con precio'!M1170,10)</f>
        <v>-17.876078</v>
      </c>
      <c r="J1171" s="122" t="str">
        <f aca="false">RIGHT('con precio'!M1170,10)</f>
        <v>-63.190102</v>
      </c>
      <c r="K1171" s="0" t="s">
        <v>7429</v>
      </c>
      <c r="L1171" s="175" t="n">
        <f aca="false">'con precio'!A1170+'con precio'!K1170</f>
        <v>44340.6354166667</v>
      </c>
      <c r="N1171" s="174"/>
      <c r="O1171" s="167"/>
    </row>
    <row r="1172" customFormat="false" ht="13.8" hidden="false" customHeight="false" outlineLevel="0" collapsed="false">
      <c r="A1172" s="0" t="n">
        <f aca="false">+A1171+1</f>
        <v>1171</v>
      </c>
      <c r="B1172" s="0" t="str">
        <f aca="false">IF(LEN('con precio'!E1171)=8,'con precio'!E1171,IF(LEN('con precio'!E1171)&gt;=17,LEFT('con precio'!E1171,8),""))</f>
        <v/>
      </c>
      <c r="C1172" s="122" t="str">
        <f aca="false">IF(LEN('con precio'!E1171)&gt;=17,RIGHT('con precio'!E1171,8),"")</f>
        <v/>
      </c>
      <c r="D1172" s="0" t="str">
        <f aca="false">IF('con precio'!F1171="","",'con precio'!F1171)</f>
        <v/>
      </c>
      <c r="E1172" s="0" t="str">
        <f aca="false">IF('con precio'!B1171="","",'con precio'!B1171)</f>
        <v>Distrito Municipal 6, cerca a la Av. Virgen de Luján, cerca a mercado Panamericano.</v>
      </c>
      <c r="F1172" s="1" t="s">
        <v>6152</v>
      </c>
      <c r="G1172" s="0" t="n">
        <v>300</v>
      </c>
      <c r="H1172" s="0" t="str">
        <f aca="false">IF('con precio'!D1171="Flete","FLE",IF('con precio'!D1171="Normal","NOR",IF('con precio'!D1171="RRPP","RRP",IF('con precio'!D1171="FB Ads","FBA",IF('con precio'!D1171="Google Ads","GOA",IF('con precio'!D1171="Combo","COM",IF('con precio'!D1171="Market Place","MKP", "OTR")))))))</f>
        <v>FLE</v>
      </c>
      <c r="I1172" s="0" t="str">
        <f aca="false">LEFT('con precio'!M1171,10)</f>
        <v>-17.745372</v>
      </c>
      <c r="J1172" s="122" t="str">
        <f aca="false">RIGHT('con precio'!M1171,10)</f>
        <v>-63.111334</v>
      </c>
      <c r="K1172" s="0" t="s">
        <v>7429</v>
      </c>
      <c r="L1172" s="175" t="n">
        <f aca="false">'con precio'!A1171+'con precio'!K1171</f>
        <v>44341.7611111111</v>
      </c>
      <c r="N1172" s="174"/>
      <c r="O1172" s="167"/>
    </row>
    <row r="1173" customFormat="false" ht="13.8" hidden="false" customHeight="false" outlineLevel="0" collapsed="false">
      <c r="A1173" s="0" t="n">
        <f aca="false">+A1172+1</f>
        <v>1172</v>
      </c>
      <c r="B1173" s="0" t="str">
        <f aca="false">IF(LEN('con precio'!E1172)=8,'con precio'!E1172,IF(LEN('con precio'!E1172)&gt;=17,LEFT('con precio'!E1172,8),""))</f>
        <v>77686790</v>
      </c>
      <c r="C1173" s="122" t="str">
        <f aca="false">IF(LEN('con precio'!E1172)&gt;=17,RIGHT('con precio'!E1172,8),"")</f>
        <v/>
      </c>
      <c r="D1173" s="0" t="str">
        <f aca="false">IF('con precio'!F1172="","",'con precio'!F1172)</f>
        <v>Anibal Fernandez</v>
      </c>
      <c r="E1173" s="0" t="str">
        <f aca="false">IF('con precio'!B1172="","",'con precio'!B1172)</f>
        <v>Anibal Fernandez / Urbanización Los Piyos</v>
      </c>
      <c r="F1173" s="1" t="s">
        <v>7002</v>
      </c>
      <c r="G1173" s="0" t="n">
        <v>150</v>
      </c>
      <c r="H1173" s="0" t="str">
        <f aca="false">IF('con precio'!D1172="Flete","FLE",IF('con precio'!D1172="Normal","NOR",IF('con precio'!D1172="RRPP","RRP",IF('con precio'!D1172="FB Ads","FBA",IF('con precio'!D1172="Google Ads","GOA",IF('con precio'!D1172="Combo","COM",IF('con precio'!D1172="Market Place","MKP", "OTR")))))))</f>
        <v>GOA</v>
      </c>
      <c r="I1173" s="0" t="str">
        <f aca="false">LEFT('con precio'!M1172,10)</f>
        <v>-17.897928</v>
      </c>
      <c r="J1173" s="122" t="str">
        <f aca="false">RIGHT('con precio'!M1172,10)</f>
        <v>-63.218082</v>
      </c>
      <c r="K1173" s="0" t="s">
        <v>7429</v>
      </c>
      <c r="L1173" s="175" t="n">
        <f aca="false">'con precio'!A1172+'con precio'!K1172</f>
        <v>44341.4986111111</v>
      </c>
      <c r="N1173" s="174"/>
      <c r="O1173" s="167"/>
    </row>
    <row r="1174" customFormat="false" ht="13.8" hidden="false" customHeight="false" outlineLevel="0" collapsed="false">
      <c r="A1174" s="0" t="n">
        <f aca="false">+A1173+1</f>
        <v>1173</v>
      </c>
      <c r="B1174" s="0" t="str">
        <f aca="false">IF(LEN('con precio'!E1173)=8,'con precio'!E1173,IF(LEN('con precio'!E1173)&gt;=17,LEFT('con precio'!E1173,8),""))</f>
        <v>76378706</v>
      </c>
      <c r="C1174" s="122" t="str">
        <f aca="false">IF(LEN('con precio'!E1173)&gt;=17,RIGHT('con precio'!E1173,8),"")</f>
        <v/>
      </c>
      <c r="D1174" s="0" t="str">
        <f aca="false">IF('con precio'!F1173="","",'con precio'!F1173)</f>
        <v>NN</v>
      </c>
      <c r="E1174" s="0" t="str">
        <f aca="false">IF('con precio'!B1173="","",'con precio'!B1173)</f>
        <v>NN / Moscú y Ave Miguel Servet</v>
      </c>
      <c r="F1174" s="1" t="s">
        <v>7007</v>
      </c>
      <c r="G1174" s="0" t="n">
        <v>400</v>
      </c>
      <c r="H1174" s="0" t="str">
        <f aca="false">IF('con precio'!D1173="Flete","FLE",IF('con precio'!D1173="Normal","NOR",IF('con precio'!D1173="RRPP","RRP",IF('con precio'!D1173="FB Ads","FBA",IF('con precio'!D1173="Google Ads","GOA",IF('con precio'!D1173="Combo","COM",IF('con precio'!D1173="Market Place","MKP", "OTR")))))))</f>
        <v>GOA</v>
      </c>
      <c r="I1174" s="0" t="str">
        <f aca="false">LEFT('con precio'!M1173,10)</f>
        <v>-17.835480</v>
      </c>
      <c r="J1174" s="122" t="str">
        <f aca="false">RIGHT('con precio'!M1173,10)</f>
        <v>-63.208830</v>
      </c>
      <c r="K1174" s="0" t="s">
        <v>7429</v>
      </c>
      <c r="L1174" s="175" t="n">
        <f aca="false">'con precio'!A1173+'con precio'!K1173</f>
        <v>44341.5395833333</v>
      </c>
      <c r="N1174" s="174"/>
      <c r="O1174" s="167"/>
    </row>
    <row r="1175" customFormat="false" ht="13.8" hidden="false" customHeight="false" outlineLevel="0" collapsed="false">
      <c r="A1175" s="0" t="n">
        <f aca="false">+A1174+1</f>
        <v>1174</v>
      </c>
      <c r="B1175" s="0" t="str">
        <f aca="false">IF(LEN('con precio'!E1174)=8,'con precio'!E1174,IF(LEN('con precio'!E1174)&gt;=17,LEFT('con precio'!E1174,8),""))</f>
        <v>72201821</v>
      </c>
      <c r="C1175" s="122" t="str">
        <f aca="false">IF(LEN('con precio'!E1174)&gt;=17,RIGHT('con precio'!E1174,8),"")</f>
        <v/>
      </c>
      <c r="D1175" s="0" t="str">
        <f aca="false">IF('con precio'!F1174="","",'con precio'!F1174)</f>
        <v>Iván Durán</v>
      </c>
      <c r="E1175" s="0" t="str">
        <f aca="false">IF('con precio'!B1174="","",'con precio'!B1174)</f>
        <v>Iván Durán / Urubo Garden / casa 27</v>
      </c>
      <c r="F1175" s="1" t="s">
        <v>7008</v>
      </c>
      <c r="G1175" s="0" t="n">
        <v>400</v>
      </c>
      <c r="H1175" s="0" t="str">
        <f aca="false">IF('con precio'!D1174="Flete","FLE",IF('con precio'!D1174="Normal","NOR",IF('con precio'!D1174="RRPP","RRP",IF('con precio'!D1174="FB Ads","FBA",IF('con precio'!D1174="Google Ads","GOA",IF('con precio'!D1174="Combo","COM",IF('con precio'!D1174="Market Place","MKP", "OTR")))))))</f>
        <v>GOA</v>
      </c>
      <c r="I1175" s="0" t="str">
        <f aca="false">LEFT('con precio'!M1174,10)</f>
        <v>-17.753153</v>
      </c>
      <c r="J1175" s="122" t="str">
        <f aca="false">RIGHT('con precio'!M1174,10)</f>
        <v>-63.224239</v>
      </c>
      <c r="K1175" s="0" t="s">
        <v>7429</v>
      </c>
      <c r="L1175" s="175" t="n">
        <f aca="false">'con precio'!A1174+'con precio'!K1174</f>
        <v>44341.6534722222</v>
      </c>
      <c r="N1175" s="174"/>
      <c r="O1175" s="167"/>
    </row>
    <row r="1176" customFormat="false" ht="13.8" hidden="false" customHeight="false" outlineLevel="0" collapsed="false">
      <c r="A1176" s="0" t="n">
        <f aca="false">+A1175+1</f>
        <v>1175</v>
      </c>
      <c r="B1176" s="0" t="str">
        <f aca="false">IF(LEN('con precio'!E1175)=8,'con precio'!E1175,IF(LEN('con precio'!E1175)&gt;=17,LEFT('con precio'!E1175,8),""))</f>
        <v/>
      </c>
      <c r="C1176" s="122" t="str">
        <f aca="false">IF(LEN('con precio'!E1175)&gt;=17,RIGHT('con precio'!E1175,8),"")</f>
        <v/>
      </c>
      <c r="D1176" s="0" t="str">
        <f aca="false">IF('con precio'!F1175="","",'con precio'!F1175)</f>
        <v/>
      </c>
      <c r="E1176" s="0" t="str">
        <f aca="false">IF('con precio'!B1175="","",'con precio'!B1175)</f>
        <v>El Terrado</v>
      </c>
      <c r="F1176" s="1" t="s">
        <v>7009</v>
      </c>
      <c r="G1176" s="0" t="n">
        <v>300</v>
      </c>
      <c r="H1176" s="0" t="str">
        <f aca="false">IF('con precio'!D1175="Flete","FLE",IF('con precio'!D1175="Normal","NOR",IF('con precio'!D1175="RRPP","RRP",IF('con precio'!D1175="FB Ads","FBA",IF('con precio'!D1175="Google Ads","GOA",IF('con precio'!D1175="Combo","COM",IF('con precio'!D1175="Market Place","MKP", "OTR")))))))</f>
        <v>NOR</v>
      </c>
      <c r="I1176" s="0" t="str">
        <f aca="false">LEFT('con precio'!M1175,10)</f>
        <v>-17.808856</v>
      </c>
      <c r="J1176" s="122" t="str">
        <f aca="false">RIGHT('con precio'!M1175,10)</f>
        <v>-63.103602</v>
      </c>
      <c r="K1176" s="0" t="s">
        <v>7429</v>
      </c>
      <c r="L1176" s="175" t="n">
        <f aca="false">'con precio'!A1175+'con precio'!K1175</f>
        <v>44341.4055555556</v>
      </c>
      <c r="N1176" s="174"/>
      <c r="O1176" s="167"/>
    </row>
    <row r="1177" customFormat="false" ht="13.8" hidden="false" customHeight="false" outlineLevel="0" collapsed="false">
      <c r="A1177" s="0" t="n">
        <f aca="false">+A1176+1</f>
        <v>1176</v>
      </c>
      <c r="B1177" s="0" t="str">
        <f aca="false">IF(LEN('con precio'!E1176)=8,'con precio'!E1176,IF(LEN('con precio'!E1176)&gt;=17,LEFT('con precio'!E1176,8),""))</f>
        <v>61346620</v>
      </c>
      <c r="C1177" s="122" t="str">
        <f aca="false">IF(LEN('con precio'!E1176)&gt;=17,RIGHT('con precio'!E1176,8),"")</f>
        <v/>
      </c>
      <c r="D1177" s="0" t="str">
        <f aca="false">IF('con precio'!F1176="","",'con precio'!F1176)</f>
        <v>Centro Médico Fundación Bartimeo</v>
      </c>
      <c r="E1177" s="0" t="str">
        <f aca="false">IF('con precio'!B1176="","",'con precio'!B1176)</f>
        <v>Centro Médico Fundación Bartimeo / El Carmen</v>
      </c>
      <c r="F1177" s="1" t="s">
        <v>6981</v>
      </c>
      <c r="G1177" s="0" t="n">
        <v>450</v>
      </c>
      <c r="H1177" s="0" t="str">
        <f aca="false">IF('con precio'!D1176="Flete","FLE",IF('con precio'!D1176="Normal","NOR",IF('con precio'!D1176="RRPP","RRP",IF('con precio'!D1176="FB Ads","FBA",IF('con precio'!D1176="Google Ads","GOA",IF('con precio'!D1176="Combo","COM",IF('con precio'!D1176="Market Place","MKP", "OTR")))))))</f>
        <v>GOA</v>
      </c>
      <c r="I1177" s="0" t="str">
        <f aca="false">LEFT('con precio'!M1176,10)</f>
        <v>-17.848042</v>
      </c>
      <c r="J1177" s="122" t="str">
        <f aca="false">RIGHT('con precio'!M1176,10)</f>
        <v>-63.245277</v>
      </c>
      <c r="K1177" s="0" t="s">
        <v>7429</v>
      </c>
      <c r="L1177" s="175" t="n">
        <f aca="false">'con precio'!A1176+'con precio'!K1176</f>
        <v>44342.2881944445</v>
      </c>
      <c r="N1177" s="174"/>
      <c r="O1177" s="167"/>
    </row>
    <row r="1178" customFormat="false" ht="13.8" hidden="false" customHeight="false" outlineLevel="0" collapsed="false">
      <c r="A1178" s="0" t="n">
        <f aca="false">+A1177+1</f>
        <v>1177</v>
      </c>
      <c r="B1178" s="0" t="str">
        <f aca="false">IF(LEN('con precio'!E1177)=8,'con precio'!E1177,IF(LEN('con precio'!E1177)&gt;=17,LEFT('con precio'!E1177,8),""))</f>
        <v>62074288</v>
      </c>
      <c r="C1178" s="122" t="str">
        <f aca="false">IF(LEN('con precio'!E1177)&gt;=17,RIGHT('con precio'!E1177,8),"")</f>
        <v/>
      </c>
      <c r="D1178" s="0" t="str">
        <f aca="false">IF('con precio'!F1177="","",'con precio'!F1177)</f>
        <v>Juan Carlos Ardaya Banegas</v>
      </c>
      <c r="E1178" s="0" t="str">
        <f aca="false">IF('con precio'!B1177="","",'con precio'!B1177)</f>
        <v>Juan Carlos Ardaya Banegas / El Carmen / Doble Vía Km 9</v>
      </c>
      <c r="F1178" s="1" t="s">
        <v>6719</v>
      </c>
      <c r="G1178" s="0" t="n">
        <v>430</v>
      </c>
      <c r="H1178" s="0" t="str">
        <f aca="false">IF('con precio'!D1177="Flete","FLE",IF('con precio'!D1177="Normal","NOR",IF('con precio'!D1177="RRPP","RRP",IF('con precio'!D1177="FB Ads","FBA",IF('con precio'!D1177="Google Ads","GOA",IF('con precio'!D1177="Combo","COM",IF('con precio'!D1177="Market Place","MKP", "OTR")))))))</f>
        <v>GOA</v>
      </c>
      <c r="I1178" s="0" t="str">
        <f aca="false">LEFT('con precio'!M1177,10)</f>
        <v>-17.852078</v>
      </c>
      <c r="J1178" s="122" t="str">
        <f aca="false">RIGHT('con precio'!M1177,10)</f>
        <v>-63.250375</v>
      </c>
      <c r="K1178" s="0" t="s">
        <v>7429</v>
      </c>
      <c r="L1178" s="175" t="n">
        <f aca="false">'con precio'!A1177+'con precio'!K1177</f>
        <v>44342.7270833333</v>
      </c>
      <c r="N1178" s="174"/>
      <c r="O1178" s="167"/>
    </row>
    <row r="1179" customFormat="false" ht="13.8" hidden="false" customHeight="false" outlineLevel="0" collapsed="false">
      <c r="A1179" s="0" t="n">
        <f aca="false">+A1178+1</f>
        <v>1178</v>
      </c>
      <c r="B1179" s="0" t="str">
        <f aca="false">IF(LEN('con precio'!E1178)=8,'con precio'!E1178,IF(LEN('con precio'!E1178)&gt;=17,LEFT('con precio'!E1178,8),""))</f>
        <v/>
      </c>
      <c r="C1179" s="122" t="str">
        <f aca="false">IF(LEN('con precio'!E1178)&gt;=17,RIGHT('con precio'!E1178,8),"")</f>
        <v/>
      </c>
      <c r="D1179" s="0" t="str">
        <f aca="false">IF('con precio'!F1178="","",'con precio'!F1178)</f>
        <v/>
      </c>
      <c r="E1179" s="0" t="str">
        <f aca="false">IF('con precio'!B1178="","",'con precio'!B1178)</f>
        <v>Integración del Norte</v>
      </c>
      <c r="F1179" s="1" t="s">
        <v>6649</v>
      </c>
      <c r="G1179" s="0" t="n">
        <v>450</v>
      </c>
      <c r="H1179" s="0" t="str">
        <f aca="false">IF('con precio'!D1178="Flete","FLE",IF('con precio'!D1178="Normal","NOR",IF('con precio'!D1178="RRPP","RRP",IF('con precio'!D1178="FB Ads","FBA",IF('con precio'!D1178="Google Ads","GOA",IF('con precio'!D1178="Combo","COM",IF('con precio'!D1178="Market Place","MKP", "OTR")))))))</f>
        <v>NOR</v>
      </c>
      <c r="I1179" s="0" t="str">
        <f aca="false">LEFT('con precio'!M1178,10)</f>
        <v>-17.597224</v>
      </c>
      <c r="J1179" s="122" t="str">
        <f aca="false">RIGHT('con precio'!M1178,10)</f>
        <v>-63.167933</v>
      </c>
      <c r="K1179" s="0" t="s">
        <v>7429</v>
      </c>
      <c r="L1179" s="175" t="n">
        <f aca="false">'con precio'!A1178+'con precio'!K1178</f>
        <v>44342.6138888889</v>
      </c>
      <c r="N1179" s="174"/>
      <c r="O1179" s="167"/>
    </row>
    <row r="1180" customFormat="false" ht="13.8" hidden="false" customHeight="false" outlineLevel="0" collapsed="false">
      <c r="A1180" s="0" t="n">
        <f aca="false">+A1179+1</f>
        <v>1179</v>
      </c>
      <c r="B1180" s="0" t="str">
        <f aca="false">IF(LEN('con precio'!E1179)=8,'con precio'!E1179,IF(LEN('con precio'!E1179)&gt;=17,LEFT('con precio'!E1179,8),""))</f>
        <v>69046418</v>
      </c>
      <c r="C1180" s="122" t="str">
        <f aca="false">IF(LEN('con precio'!E1179)&gt;=17,RIGHT('con precio'!E1179,8),"")</f>
        <v/>
      </c>
      <c r="D1180" s="0" t="str">
        <f aca="false">IF('con precio'!F1179="","",'con precio'!F1179)</f>
        <v>Loren</v>
      </c>
      <c r="E1180" s="0" t="str">
        <f aca="false">IF('con precio'!B1179="","",'con precio'!B1179)</f>
        <v>Loren / El Tatú</v>
      </c>
      <c r="F1180" s="1" t="s">
        <v>7010</v>
      </c>
      <c r="G1180" s="0" t="n">
        <v>380</v>
      </c>
      <c r="H1180" s="0" t="str">
        <f aca="false">IF('con precio'!D1179="Flete","FLE",IF('con precio'!D1179="Normal","NOR",IF('con precio'!D1179="RRPP","RRP",IF('con precio'!D1179="FB Ads","FBA",IF('con precio'!D1179="Google Ads","GOA",IF('con precio'!D1179="Combo","COM",IF('con precio'!D1179="Market Place","MKP", "OTR")))))))</f>
        <v>GOA</v>
      </c>
      <c r="I1180" s="0" t="str">
        <f aca="false">LEFT('con precio'!M1179,10)</f>
        <v>-17.809805</v>
      </c>
      <c r="J1180" s="122" t="str">
        <f aca="false">RIGHT('con precio'!M1179,10)</f>
        <v>-63.070496</v>
      </c>
      <c r="K1180" s="0" t="s">
        <v>7429</v>
      </c>
      <c r="L1180" s="175" t="n">
        <f aca="false">'con precio'!A1179+'con precio'!K1179</f>
        <v>44344.4048611111</v>
      </c>
      <c r="N1180" s="174"/>
      <c r="O1180" s="167"/>
    </row>
    <row r="1181" customFormat="false" ht="13.8" hidden="false" customHeight="false" outlineLevel="0" collapsed="false">
      <c r="A1181" s="0" t="n">
        <f aca="false">+A1180+1</f>
        <v>1180</v>
      </c>
      <c r="B1181" s="0" t="str">
        <f aca="false">IF(LEN('con precio'!E1180)=8,'con precio'!E1180,IF(LEN('con precio'!E1180)&gt;=17,LEFT('con precio'!E1180,8),""))</f>
        <v/>
      </c>
      <c r="C1181" s="122" t="str">
        <f aca="false">IF(LEN('con precio'!E1180)&gt;=17,RIGHT('con precio'!E1180,8),"")</f>
        <v/>
      </c>
      <c r="D1181" s="0" t="str">
        <f aca="false">IF('con precio'!F1180="","",'con precio'!F1180)</f>
        <v/>
      </c>
      <c r="E1181" s="0" t="str">
        <f aca="false">IF('con precio'!B1180="","",'con precio'!B1180)</f>
        <v>Barrio Calama </v>
      </c>
      <c r="F1181" s="1" t="s">
        <v>6172</v>
      </c>
      <c r="G1181" s="0" t="n">
        <v>350</v>
      </c>
      <c r="H1181" s="0" t="str">
        <f aca="false">IF('con precio'!D1180="Flete","FLE",IF('con precio'!D1180="Normal","NOR",IF('con precio'!D1180="RRPP","RRP",IF('con precio'!D1180="FB Ads","FBA",IF('con precio'!D1180="Google Ads","GOA",IF('con precio'!D1180="Combo","COM",IF('con precio'!D1180="Market Place","MKP", "OTR")))))))</f>
        <v>NOR</v>
      </c>
      <c r="I1181" s="0" t="str">
        <f aca="false">LEFT('con precio'!M1180,10)</f>
        <v>-17.836170</v>
      </c>
      <c r="J1181" s="122" t="str">
        <f aca="false">RIGHT('con precio'!M1180,10)</f>
        <v>-63.218833</v>
      </c>
      <c r="K1181" s="0" t="s">
        <v>7429</v>
      </c>
      <c r="L1181" s="175" t="n">
        <f aca="false">'con precio'!A1180+'con precio'!K1180</f>
        <v>44344.7395833333</v>
      </c>
      <c r="N1181" s="174"/>
      <c r="O1181" s="167"/>
    </row>
    <row r="1182" customFormat="false" ht="13.8" hidden="false" customHeight="false" outlineLevel="0" collapsed="false">
      <c r="A1182" s="0" t="n">
        <f aca="false">+A1181+1</f>
        <v>1181</v>
      </c>
      <c r="B1182" s="0" t="str">
        <f aca="false">IF(LEN('con precio'!E1181)=8,'con precio'!E1181,IF(LEN('con precio'!E1181)&gt;=17,LEFT('con precio'!E1181,8),""))</f>
        <v>76650230</v>
      </c>
      <c r="C1182" s="122" t="str">
        <f aca="false">IF(LEN('con precio'!E1181)&gt;=17,RIGHT('con precio'!E1181,8),"")</f>
        <v/>
      </c>
      <c r="D1182" s="0" t="str">
        <f aca="false">IF('con precio'!F1181="","",'con precio'!F1181)</f>
        <v>NN</v>
      </c>
      <c r="E1182" s="0" t="str">
        <f aca="false">IF('con precio'!B1181="","",'con precio'!B1181)</f>
        <v>NN / Villa Simón Bolivar</v>
      </c>
      <c r="F1182" s="1" t="s">
        <v>7011</v>
      </c>
      <c r="G1182" s="0" t="n">
        <v>450</v>
      </c>
      <c r="H1182" s="0" t="str">
        <f aca="false">IF('con precio'!D1181="Flete","FLE",IF('con precio'!D1181="Normal","NOR",IF('con precio'!D1181="RRPP","RRP",IF('con precio'!D1181="FB Ads","FBA",IF('con precio'!D1181="Google Ads","GOA",IF('con precio'!D1181="Combo","COM",IF('con precio'!D1181="Market Place","MKP", "OTR")))))))</f>
        <v>GOA</v>
      </c>
      <c r="I1182" s="0" t="str">
        <f aca="false">LEFT('con precio'!M1181,10)</f>
        <v>-17.881775</v>
      </c>
      <c r="J1182" s="122" t="str">
        <f aca="false">RIGHT('con precio'!M1181,10)</f>
        <v>-63.279766</v>
      </c>
      <c r="K1182" s="0" t="s">
        <v>7429</v>
      </c>
      <c r="L1182" s="175" t="n">
        <f aca="false">'con precio'!A1181+'con precio'!K1181</f>
        <v>44345.5854166667</v>
      </c>
      <c r="N1182" s="174"/>
      <c r="O1182" s="167"/>
    </row>
    <row r="1183" customFormat="false" ht="13.8" hidden="false" customHeight="false" outlineLevel="0" collapsed="false">
      <c r="A1183" s="0" t="n">
        <f aca="false">+A1182+1</f>
        <v>1182</v>
      </c>
      <c r="B1183" s="0" t="str">
        <f aca="false">IF(LEN('con precio'!E1182)=8,'con precio'!E1182,IF(LEN('con precio'!E1182)&gt;=17,LEFT('con precio'!E1182,8),""))</f>
        <v/>
      </c>
      <c r="C1183" s="122" t="str">
        <f aca="false">IF(LEN('con precio'!E1182)&gt;=17,RIGHT('con precio'!E1182,8),"")</f>
        <v/>
      </c>
      <c r="D1183" s="0" t="str">
        <f aca="false">IF('con precio'!F1182="","",'con precio'!F1182)</f>
        <v/>
      </c>
      <c r="E1183" s="0" t="str">
        <f aca="false">IF('con precio'!B1182="","",'con precio'!B1182)</f>
        <v>Barrio Toronjal. Ave 2 de Agosto</v>
      </c>
      <c r="F1183" s="1" t="s">
        <v>7012</v>
      </c>
      <c r="G1183" s="0" t="n">
        <v>300</v>
      </c>
      <c r="H1183" s="0" t="str">
        <f aca="false">IF('con precio'!D1182="Flete","FLE",IF('con precio'!D1182="Normal","NOR",IF('con precio'!D1182="RRPP","RRP",IF('con precio'!D1182="FB Ads","FBA",IF('con precio'!D1182="Google Ads","GOA",IF('con precio'!D1182="Combo","COM",IF('con precio'!D1182="Market Place","MKP", "OTR")))))))</f>
        <v>NOR</v>
      </c>
      <c r="I1183" s="0" t="str">
        <f aca="false">LEFT('con precio'!M1182,10)</f>
        <v>-17.724503</v>
      </c>
      <c r="J1183" s="122" t="str">
        <f aca="false">RIGHT('con precio'!M1182,10)</f>
        <v>-63.138008</v>
      </c>
      <c r="K1183" s="0" t="s">
        <v>7429</v>
      </c>
      <c r="L1183" s="175" t="n">
        <f aca="false">'con precio'!A1182+'con precio'!K1182</f>
        <v>44345.44375</v>
      </c>
      <c r="N1183" s="174"/>
      <c r="O1183" s="167"/>
    </row>
    <row r="1184" customFormat="false" ht="13.8" hidden="false" customHeight="false" outlineLevel="0" collapsed="false">
      <c r="A1184" s="0" t="n">
        <f aca="false">+A1183+1</f>
        <v>1183</v>
      </c>
      <c r="B1184" s="0" t="str">
        <f aca="false">IF(LEN('con precio'!E1183)=8,'con precio'!E1183,IF(LEN('con precio'!E1183)&gt;=17,LEFT('con precio'!E1183,8),""))</f>
        <v/>
      </c>
      <c r="C1184" s="122" t="str">
        <f aca="false">IF(LEN('con precio'!E1183)&gt;=17,RIGHT('con precio'!E1183,8),"")</f>
        <v/>
      </c>
      <c r="D1184" s="0" t="str">
        <f aca="false">IF('con precio'!F1183="","",'con precio'!F1183)</f>
        <v/>
      </c>
      <c r="E1184" s="0" t="str">
        <f aca="false">IF('con precio'!B1183="","",'con precio'!B1183)</f>
        <v>Condominio Mirador Aqualand</v>
      </c>
      <c r="F1184" s="1" t="s">
        <v>7013</v>
      </c>
      <c r="G1184" s="0" t="n">
        <v>300</v>
      </c>
      <c r="H1184" s="0" t="str">
        <f aca="false">IF('con precio'!D1183="Flete","FLE",IF('con precio'!D1183="Normal","NOR",IF('con precio'!D1183="RRPP","RRP",IF('con precio'!D1183="FB Ads","FBA",IF('con precio'!D1183="Google Ads","GOA",IF('con precio'!D1183="Combo","COM",IF('con precio'!D1183="Market Place","MKP", "OTR")))))))</f>
        <v>NOR</v>
      </c>
      <c r="I1184" s="0" t="str">
        <f aca="false">LEFT('con precio'!M1183,10)</f>
        <v>-17.637217</v>
      </c>
      <c r="J1184" s="122" t="str">
        <f aca="false">RIGHT('con precio'!M1183,10)</f>
        <v>-63.161430</v>
      </c>
      <c r="K1184" s="0" t="s">
        <v>7429</v>
      </c>
      <c r="L1184" s="175" t="n">
        <f aca="false">'con precio'!A1183+'con precio'!K1183</f>
        <v>44345.4743055556</v>
      </c>
      <c r="N1184" s="174"/>
      <c r="O1184" s="167"/>
    </row>
    <row r="1185" customFormat="false" ht="13.8" hidden="false" customHeight="false" outlineLevel="0" collapsed="false">
      <c r="A1185" s="0" t="n">
        <f aca="false">+A1184+1</f>
        <v>1184</v>
      </c>
      <c r="B1185" s="0" t="str">
        <f aca="false">IF(LEN('con precio'!E1184)=8,'con precio'!E1184,IF(LEN('con precio'!E1184)&gt;=17,LEFT('con precio'!E1184,8),""))</f>
        <v/>
      </c>
      <c r="C1185" s="122" t="str">
        <f aca="false">IF(LEN('con precio'!E1184)&gt;=17,RIGHT('con precio'!E1184,8),"")</f>
        <v/>
      </c>
      <c r="D1185" s="0" t="str">
        <f aca="false">IF('con precio'!F1184="","",'con precio'!F1184)</f>
        <v/>
      </c>
      <c r="E1185" s="0" t="str">
        <f aca="false">IF('con precio'!B1184="","",'con precio'!B1184)</f>
        <v>Urbanización Canaan / El Bajío</v>
      </c>
      <c r="F1185" s="1" t="s">
        <v>7014</v>
      </c>
      <c r="G1185" s="0" t="n">
        <v>300</v>
      </c>
      <c r="H1185" s="0" t="str">
        <f aca="false">IF('con precio'!D1184="Flete","FLE",IF('con precio'!D1184="Normal","NOR",IF('con precio'!D1184="RRPP","RRP",IF('con precio'!D1184="FB Ads","FBA",IF('con precio'!D1184="Google Ads","GOA",IF('con precio'!D1184="Combo","COM",IF('con precio'!D1184="Market Place","MKP", "OTR")))))))</f>
        <v>NOR</v>
      </c>
      <c r="I1185" s="0" t="str">
        <f aca="false">LEFT('con precio'!M1184,10)</f>
        <v>-17.847721</v>
      </c>
      <c r="J1185" s="122" t="str">
        <f aca="false">RIGHT('con precio'!M1184,10)</f>
        <v>-63.239475</v>
      </c>
      <c r="K1185" s="0" t="s">
        <v>7429</v>
      </c>
      <c r="L1185" s="175" t="n">
        <f aca="false">'con precio'!A1184+'con precio'!K1184</f>
        <v>44345.6208333333</v>
      </c>
      <c r="N1185" s="174"/>
      <c r="O1185" s="167"/>
    </row>
    <row r="1186" customFormat="false" ht="13.8" hidden="false" customHeight="false" outlineLevel="0" collapsed="false">
      <c r="A1186" s="0" t="n">
        <f aca="false">+A1185+1</f>
        <v>1185</v>
      </c>
      <c r="B1186" s="0" t="str">
        <f aca="false">IF(LEN('con precio'!E1185)=8,'con precio'!E1185,IF(LEN('con precio'!E1185)&gt;=17,LEFT('con precio'!E1185,8),""))</f>
        <v>76383028</v>
      </c>
      <c r="C1186" s="122" t="str">
        <f aca="false">IF(LEN('con precio'!E1185)&gt;=17,RIGHT('con precio'!E1185,8),"")</f>
        <v>72688053</v>
      </c>
      <c r="D1186" s="0" t="str">
        <f aca="false">IF('con precio'!F1185="","",'con precio'!F1185)</f>
        <v>Reynaldo López</v>
      </c>
      <c r="E1186" s="0" t="str">
        <f aca="false">IF('con precio'!B1185="","",'con precio'!B1185)</f>
        <v>Reynaldo López / Cotoca</v>
      </c>
      <c r="F1186" s="1" t="s">
        <v>7015</v>
      </c>
      <c r="G1186" s="0" t="n">
        <v>390</v>
      </c>
      <c r="H1186" s="0" t="str">
        <f aca="false">IF('con precio'!D1185="Flete","FLE",IF('con precio'!D1185="Normal","NOR",IF('con precio'!D1185="RRPP","RRP",IF('con precio'!D1185="FB Ads","FBA",IF('con precio'!D1185="Google Ads","GOA",IF('con precio'!D1185="Combo","COM",IF('con precio'!D1185="Market Place","MKP", "OTR")))))))</f>
        <v>GOA</v>
      </c>
      <c r="I1186" s="0" t="str">
        <f aca="false">LEFT('con precio'!M1185,10)</f>
        <v>-17.736406</v>
      </c>
      <c r="J1186" s="122" t="str">
        <f aca="false">RIGHT('con precio'!M1185,10)</f>
        <v>-63.033020</v>
      </c>
      <c r="K1186" s="0" t="s">
        <v>7429</v>
      </c>
      <c r="L1186" s="175" t="n">
        <f aca="false">'con precio'!A1185+'con precio'!K1185</f>
        <v>44346.8388888889</v>
      </c>
      <c r="N1186" s="174"/>
      <c r="O1186" s="167"/>
    </row>
    <row r="1187" customFormat="false" ht="13.8" hidden="false" customHeight="false" outlineLevel="0" collapsed="false">
      <c r="A1187" s="0" t="n">
        <f aca="false">+A1186+1</f>
        <v>1186</v>
      </c>
      <c r="B1187" s="0" t="str">
        <f aca="false">IF(LEN('con precio'!E1186)=8,'con precio'!E1186,IF(LEN('con precio'!E1186)&gt;=17,LEFT('con precio'!E1186,8),""))</f>
        <v/>
      </c>
      <c r="C1187" s="122" t="str">
        <f aca="false">IF(LEN('con precio'!E1186)&gt;=17,RIGHT('con precio'!E1186,8),"")</f>
        <v/>
      </c>
      <c r="D1187" s="0" t="str">
        <f aca="false">IF('con precio'!F1186="","",'con precio'!F1186)</f>
        <v/>
      </c>
      <c r="E1187" s="0" t="str">
        <f aca="false">IF('con precio'!B1186="","",'con precio'!B1186)</f>
        <v>Urbanización Patujú</v>
      </c>
      <c r="F1187" s="1" t="s">
        <v>7016</v>
      </c>
      <c r="G1187" s="0" t="n">
        <v>300</v>
      </c>
      <c r="H1187" s="0" t="str">
        <f aca="false">IF('con precio'!D1186="Flete","FLE",IF('con precio'!D1186="Normal","NOR",IF('con precio'!D1186="RRPP","RRP",IF('con precio'!D1186="FB Ads","FBA",IF('con precio'!D1186="Google Ads","GOA",IF('con precio'!D1186="Combo","COM",IF('con precio'!D1186="Market Place","MKP", "OTR")))))))</f>
        <v>NOR</v>
      </c>
      <c r="I1187" s="0" t="str">
        <f aca="false">LEFT('con precio'!M1186,10)</f>
        <v>-17.773072</v>
      </c>
      <c r="J1187" s="122" t="str">
        <f aca="false">RIGHT('con precio'!M1186,10)</f>
        <v>-63.058845</v>
      </c>
      <c r="K1187" s="0" t="s">
        <v>7429</v>
      </c>
      <c r="L1187" s="175" t="n">
        <f aca="false">'con precio'!A1186+'con precio'!K1186</f>
        <v>44346.5868055556</v>
      </c>
      <c r="N1187" s="174"/>
      <c r="O1187" s="167"/>
    </row>
    <row r="1188" customFormat="false" ht="13.8" hidden="false" customHeight="false" outlineLevel="0" collapsed="false">
      <c r="A1188" s="0" t="n">
        <f aca="false">+A1187+1</f>
        <v>1187</v>
      </c>
      <c r="B1188" s="0" t="str">
        <f aca="false">IF(LEN('con precio'!E1187)=8,'con precio'!E1187,IF(LEN('con precio'!E1187)&gt;=17,LEFT('con precio'!E1187,8),""))</f>
        <v/>
      </c>
      <c r="C1188" s="122" t="str">
        <f aca="false">IF(LEN('con precio'!E1187)&gt;=17,RIGHT('con precio'!E1187,8),"")</f>
        <v/>
      </c>
      <c r="D1188" s="0" t="str">
        <f aca="false">IF('con precio'!F1187="","",'con precio'!F1187)</f>
        <v/>
      </c>
      <c r="E1188" s="0" t="str">
        <f aca="false">IF('con precio'!B1187="","",'con precio'!B1187)</f>
        <v>Barrio Fabril / Doble Vía La Guardia Km 7-8</v>
      </c>
      <c r="F1188" s="1" t="s">
        <v>7017</v>
      </c>
      <c r="G1188" s="0" t="n">
        <v>300</v>
      </c>
      <c r="H1188" s="0" t="str">
        <f aca="false">IF('con precio'!D1187="Flete","FLE",IF('con precio'!D1187="Normal","NOR",IF('con precio'!D1187="RRPP","RRP",IF('con precio'!D1187="FB Ads","FBA",IF('con precio'!D1187="Google Ads","GOA",IF('con precio'!D1187="Combo","COM",IF('con precio'!D1187="Market Place","MKP", "OTR")))))))</f>
        <v>NOR</v>
      </c>
      <c r="I1188" s="0" t="str">
        <f aca="false">LEFT('con precio'!M1187,10)</f>
        <v>-17.834004</v>
      </c>
      <c r="J1188" s="122" t="str">
        <f aca="false">RIGHT('con precio'!M1187,10)</f>
        <v>-63.229972</v>
      </c>
      <c r="K1188" s="0" t="s">
        <v>7429</v>
      </c>
      <c r="L1188" s="175" t="n">
        <f aca="false">'con precio'!A1187+'con precio'!K1187</f>
        <v>44346.7972222222</v>
      </c>
      <c r="N1188" s="174"/>
      <c r="O1188" s="167"/>
    </row>
    <row r="1189" customFormat="false" ht="13.8" hidden="false" customHeight="false" outlineLevel="0" collapsed="false">
      <c r="A1189" s="0" t="n">
        <f aca="false">+A1188+1</f>
        <v>1188</v>
      </c>
      <c r="B1189" s="0" t="str">
        <f aca="false">IF(LEN('con precio'!E1188)=8,'con precio'!E1188,IF(LEN('con precio'!E1188)&gt;=17,LEFT('con precio'!E1188,8),""))</f>
        <v>73123080</v>
      </c>
      <c r="C1189" s="122" t="str">
        <f aca="false">IF(LEN('con precio'!E1188)&gt;=17,RIGHT('con precio'!E1188,8),"")</f>
        <v/>
      </c>
      <c r="D1189" s="0" t="str">
        <f aca="false">IF('con precio'!F1188="","",'con precio'!F1188)</f>
        <v>Yenny Soriano</v>
      </c>
      <c r="E1189" s="0" t="str">
        <f aca="false">IF('con precio'!B1188="","",'con precio'!B1188)</f>
        <v>Yenny Soriano / Radial 17 y medio</v>
      </c>
      <c r="F1189" s="1" t="s">
        <v>7018</v>
      </c>
      <c r="G1189" s="0" t="n">
        <v>500</v>
      </c>
      <c r="H1189" s="0" t="str">
        <f aca="false">IF('con precio'!D1188="Flete","FLE",IF('con precio'!D1188="Normal","NOR",IF('con precio'!D1188="RRPP","RRP",IF('con precio'!D1188="FB Ads","FBA",IF('con precio'!D1188="Google Ads","GOA",IF('con precio'!D1188="Combo","COM",IF('con precio'!D1188="Market Place","MKP", "OTR")))))))</f>
        <v>GOA</v>
      </c>
      <c r="I1189" s="0" t="str">
        <f aca="false">LEFT('con precio'!M1188,10)</f>
        <v>-17.824987</v>
      </c>
      <c r="J1189" s="122" t="str">
        <f aca="false">RIGHT('con precio'!M1188,10)</f>
        <v>-63.234695</v>
      </c>
      <c r="K1189" s="0" t="s">
        <v>7429</v>
      </c>
      <c r="L1189" s="175" t="n">
        <f aca="false">'con precio'!A1188+'con precio'!K1188</f>
        <v>44347.5104166667</v>
      </c>
      <c r="N1189" s="174"/>
      <c r="O1189" s="167"/>
    </row>
    <row r="1190" customFormat="false" ht="13.8" hidden="false" customHeight="false" outlineLevel="0" collapsed="false">
      <c r="A1190" s="0" t="n">
        <f aca="false">+A1189+1</f>
        <v>1189</v>
      </c>
      <c r="B1190" s="0" t="str">
        <f aca="false">IF(LEN('con precio'!E1189)=8,'con precio'!E1189,IF(LEN('con precio'!E1189)&gt;=17,LEFT('con precio'!E1189,8),""))</f>
        <v>60983300</v>
      </c>
      <c r="C1190" s="122" t="str">
        <f aca="false">IF(LEN('con precio'!E1189)&gt;=17,RIGHT('con precio'!E1189,8),"")</f>
        <v/>
      </c>
      <c r="D1190" s="0" t="str">
        <f aca="false">IF('con precio'!F1189="","",'con precio'!F1189)</f>
        <v>NN</v>
      </c>
      <c r="E1190" s="0" t="str">
        <f aca="false">IF('con precio'!B1189="","",'con precio'!B1189)</f>
        <v>NN / Barrio el Bibosi / El Bateón</v>
      </c>
      <c r="F1190" s="1" t="s">
        <v>7019</v>
      </c>
      <c r="G1190" s="0" t="n">
        <v>300</v>
      </c>
      <c r="H1190" s="0" t="str">
        <f aca="false">IF('con precio'!D1189="Flete","FLE",IF('con precio'!D1189="Normal","NOR",IF('con precio'!D1189="RRPP","RRP",IF('con precio'!D1189="FB Ads","FBA",IF('con precio'!D1189="Google Ads","GOA",IF('con precio'!D1189="Combo","COM",IF('con precio'!D1189="Market Place","MKP", "OTR")))))))</f>
        <v>GOA</v>
      </c>
      <c r="I1190" s="0" t="str">
        <f aca="false">LEFT('con precio'!M1189,10)</f>
        <v>-17.726027</v>
      </c>
      <c r="J1190" s="122" t="str">
        <f aca="false">RIGHT('con precio'!M1189,10)</f>
        <v>-63.110802</v>
      </c>
      <c r="K1190" s="0" t="s">
        <v>7429</v>
      </c>
      <c r="L1190" s="175" t="n">
        <f aca="false">'con precio'!A1189+'con precio'!K1189</f>
        <v>44347.5958333333</v>
      </c>
      <c r="N1190" s="174"/>
      <c r="O1190" s="167"/>
    </row>
    <row r="1191" customFormat="false" ht="13.8" hidden="false" customHeight="false" outlineLevel="0" collapsed="false">
      <c r="A1191" s="0" t="n">
        <f aca="false">+A1190+1</f>
        <v>1190</v>
      </c>
      <c r="B1191" s="0" t="str">
        <f aca="false">IF(LEN('con precio'!E1190)=8,'con precio'!E1190,IF(LEN('con precio'!E1190)&gt;=17,LEFT('con precio'!E1190,8),""))</f>
        <v/>
      </c>
      <c r="C1191" s="122" t="str">
        <f aca="false">IF(LEN('con precio'!E1190)&gt;=17,RIGHT('con precio'!E1190,8),"")</f>
        <v/>
      </c>
      <c r="D1191" s="0" t="str">
        <f aca="false">IF('con precio'!F1190="","",'con precio'!F1190)</f>
        <v/>
      </c>
      <c r="E1191" s="0" t="str">
        <f aca="false">IF('con precio'!B1190="","",'con precio'!B1190)</f>
        <v>Avenida Moscú</v>
      </c>
      <c r="F1191" s="1" t="s">
        <v>6254</v>
      </c>
      <c r="G1191" s="0" t="n">
        <v>400</v>
      </c>
      <c r="H1191" s="0" t="str">
        <f aca="false">IF('con precio'!D1190="Flete","FLE",IF('con precio'!D1190="Normal","NOR",IF('con precio'!D1190="RRPP","RRP",IF('con precio'!D1190="FB Ads","FBA",IF('con precio'!D1190="Google Ads","GOA",IF('con precio'!D1190="Combo","COM",IF('con precio'!D1190="Market Place","MKP", "OTR")))))))</f>
        <v>NOR</v>
      </c>
      <c r="I1191" s="0" t="str">
        <f aca="false">LEFT('con precio'!M1190,10)</f>
        <v>-17.846510</v>
      </c>
      <c r="J1191" s="122" t="str">
        <f aca="false">RIGHT('con precio'!M1190,10)</f>
        <v>-63.216624</v>
      </c>
      <c r="K1191" s="0" t="s">
        <v>7429</v>
      </c>
      <c r="L1191" s="175" t="n">
        <f aca="false">'con precio'!A1190+'con precio'!K1190</f>
        <v>44347.3875</v>
      </c>
      <c r="N1191" s="174"/>
      <c r="O1191" s="167"/>
    </row>
    <row r="1192" customFormat="false" ht="13.8" hidden="false" customHeight="false" outlineLevel="0" collapsed="false">
      <c r="A1192" s="0" t="n">
        <f aca="false">+A1191+1</f>
        <v>1191</v>
      </c>
      <c r="B1192" s="0" t="str">
        <f aca="false">IF(LEN('con precio'!E1191)=8,'con precio'!E1191,IF(LEN('con precio'!E1191)&gt;=17,LEFT('con precio'!E1191,8),""))</f>
        <v/>
      </c>
      <c r="C1192" s="122" t="str">
        <f aca="false">IF(LEN('con precio'!E1191)&gt;=17,RIGHT('con precio'!E1191,8),"")</f>
        <v/>
      </c>
      <c r="D1192" s="0" t="str">
        <f aca="false">IF('con precio'!F1191="","",'con precio'!F1191)</f>
        <v/>
      </c>
      <c r="E1192" s="0" t="str">
        <f aca="false">IF('con precio'!B1191="","",'con precio'!B1191)</f>
        <v>Por Mapaizo y Km 12. Por Balcón 2.</v>
      </c>
      <c r="F1192" s="1" t="s">
        <v>7020</v>
      </c>
      <c r="G1192" s="0" t="n">
        <v>300</v>
      </c>
      <c r="H1192" s="0" t="str">
        <f aca="false">IF('con precio'!D1191="Flete","FLE",IF('con precio'!D1191="Normal","NOR",IF('con precio'!D1191="RRPP","RRP",IF('con precio'!D1191="FB Ads","FBA",IF('con precio'!D1191="Google Ads","GOA",IF('con precio'!D1191="Combo","COM",IF('con precio'!D1191="Market Place","MKP", "OTR")))))))</f>
        <v>NOR</v>
      </c>
      <c r="I1192" s="0" t="str">
        <f aca="false">LEFT('con precio'!M1191,10)</f>
        <v>-17.880642</v>
      </c>
      <c r="J1192" s="122" t="str">
        <f aca="false">RIGHT('con precio'!M1191,10)</f>
        <v>-63.243247</v>
      </c>
      <c r="K1192" s="0" t="s">
        <v>7429</v>
      </c>
      <c r="L1192" s="175" t="n">
        <f aca="false">'con precio'!A1191+'con precio'!K1191</f>
        <v>44347.6805555556</v>
      </c>
      <c r="N1192" s="174"/>
      <c r="O1192" s="167"/>
    </row>
    <row r="1193" customFormat="false" ht="13.8" hidden="false" customHeight="false" outlineLevel="0" collapsed="false">
      <c r="A1193" s="0" t="n">
        <f aca="false">+A1192+1</f>
        <v>1192</v>
      </c>
      <c r="B1193" s="0" t="str">
        <f aca="false">IF(LEN('con precio'!E1192)=8,'con precio'!E1192,IF(LEN('con precio'!E1192)&gt;=17,LEFT('con precio'!E1192,8),""))</f>
        <v/>
      </c>
      <c r="C1193" s="122" t="str">
        <f aca="false">IF(LEN('con precio'!E1192)&gt;=17,RIGHT('con precio'!E1192,8),"")</f>
        <v/>
      </c>
      <c r="D1193" s="0" t="str">
        <f aca="false">IF('con precio'!F1192="","",'con precio'!F1192)</f>
        <v/>
      </c>
      <c r="E1193" s="0" t="str">
        <f aca="false">IF('con precio'!B1192="","",'con precio'!B1192)</f>
        <v>Quinto Anillo / Zona Industrial</v>
      </c>
      <c r="F1193" s="1" t="s">
        <v>7021</v>
      </c>
      <c r="G1193" s="0" t="n">
        <v>450</v>
      </c>
      <c r="H1193" s="0" t="str">
        <f aca="false">IF('con precio'!D1192="Flete","FLE",IF('con precio'!D1192="Normal","NOR",IF('con precio'!D1192="RRPP","RRP",IF('con precio'!D1192="FB Ads","FBA",IF('con precio'!D1192="Google Ads","GOA",IF('con precio'!D1192="Combo","COM",IF('con precio'!D1192="Market Place","MKP", "OTR")))))))</f>
        <v>NOR</v>
      </c>
      <c r="I1193" s="0" t="str">
        <f aca="false">LEFT('con precio'!M1192,10)</f>
        <v>-17.752288</v>
      </c>
      <c r="J1193" s="122" t="str">
        <f aca="false">RIGHT('con precio'!M1192,10)</f>
        <v>-63.140729</v>
      </c>
      <c r="K1193" s="0" t="s">
        <v>7429</v>
      </c>
      <c r="L1193" s="175" t="n">
        <f aca="false">'con precio'!A1192+'con precio'!K1192</f>
        <v>44347.7541666667</v>
      </c>
      <c r="N1193" s="174"/>
      <c r="O1193" s="167"/>
    </row>
    <row r="1194" customFormat="false" ht="13.8" hidden="false" customHeight="false" outlineLevel="0" collapsed="false">
      <c r="A1194" s="0" t="n">
        <f aca="false">+A1193+1</f>
        <v>1193</v>
      </c>
      <c r="B1194" s="0" t="str">
        <f aca="false">IF(LEN('con precio'!E1193)=8,'con precio'!E1193,IF(LEN('con precio'!E1193)&gt;=17,LEFT('con precio'!E1193,8),""))</f>
        <v>76346612</v>
      </c>
      <c r="C1194" s="122" t="str">
        <f aca="false">IF(LEN('con precio'!E1193)&gt;=17,RIGHT('con precio'!E1193,8),"")</f>
        <v/>
      </c>
      <c r="D1194" s="0" t="str">
        <f aca="false">IF('con precio'!F1193="","",'con precio'!F1193)</f>
        <v>Don Julio</v>
      </c>
      <c r="E1194" s="0" t="str">
        <f aca="false">IF('con precio'!B1193="","",'con precio'!B1193)</f>
        <v>Don Julio / Ciudad de la Alegría</v>
      </c>
      <c r="F1194" s="1" t="s">
        <v>7022</v>
      </c>
      <c r="G1194" s="0" t="n">
        <v>370</v>
      </c>
      <c r="H1194" s="0" t="str">
        <f aca="false">IF('con precio'!D1193="Flete","FLE",IF('con precio'!D1193="Normal","NOR",IF('con precio'!D1193="RRPP","RRP",IF('con precio'!D1193="FB Ads","FBA",IF('con precio'!D1193="Google Ads","GOA",IF('con precio'!D1193="Combo","COM",IF('con precio'!D1193="Market Place","MKP", "OTR")))))))</f>
        <v>GOA</v>
      </c>
      <c r="I1194" s="0" t="str">
        <f aca="false">LEFT('con precio'!M1193,10)</f>
        <v>-17.849100</v>
      </c>
      <c r="J1194" s="122" t="str">
        <f aca="false">RIGHT('con precio'!M1193,10)</f>
        <v>-63.106987</v>
      </c>
      <c r="K1194" s="0" t="s">
        <v>7429</v>
      </c>
      <c r="L1194" s="175" t="n">
        <f aca="false">'con precio'!A1193+'con precio'!K1193</f>
        <v>44348.5777777778</v>
      </c>
      <c r="N1194" s="174"/>
      <c r="O1194" s="167"/>
    </row>
    <row r="1195" customFormat="false" ht="13.8" hidden="false" customHeight="false" outlineLevel="0" collapsed="false">
      <c r="A1195" s="0" t="n">
        <f aca="false">+A1194+1</f>
        <v>1194</v>
      </c>
      <c r="B1195" s="0" t="str">
        <f aca="false">IF(LEN('con precio'!E1194)=8,'con precio'!E1194,IF(LEN('con precio'!E1194)&gt;=17,LEFT('con precio'!E1194,8),""))</f>
        <v/>
      </c>
      <c r="C1195" s="122" t="str">
        <f aca="false">IF(LEN('con precio'!E1194)&gt;=17,RIGHT('con precio'!E1194,8),"")</f>
        <v/>
      </c>
      <c r="D1195" s="0" t="str">
        <f aca="false">IF('con precio'!F1194="","",'con precio'!F1194)</f>
        <v/>
      </c>
      <c r="E1195" s="0" t="str">
        <f aca="false">IF('con precio'!B1194="","",'con precio'!B1194)</f>
        <v>Urbanización Inteligente</v>
      </c>
      <c r="F1195" s="1" t="s">
        <v>6569</v>
      </c>
      <c r="G1195" s="0" t="n">
        <v>350</v>
      </c>
      <c r="H1195" s="0" t="str">
        <f aca="false">IF('con precio'!D1194="Flete","FLE",IF('con precio'!D1194="Normal","NOR",IF('con precio'!D1194="RRPP","RRP",IF('con precio'!D1194="FB Ads","FBA",IF('con precio'!D1194="Google Ads","GOA",IF('con precio'!D1194="Combo","COM",IF('con precio'!D1194="Market Place","MKP", "OTR")))))))</f>
        <v>NOR</v>
      </c>
      <c r="I1195" s="0" t="str">
        <f aca="false">LEFT('con precio'!M1194,10)</f>
        <v>-17.839026</v>
      </c>
      <c r="J1195" s="122" t="str">
        <f aca="false">RIGHT('con precio'!M1194,10)</f>
        <v>-63.258210</v>
      </c>
      <c r="K1195" s="0" t="s">
        <v>7429</v>
      </c>
      <c r="L1195" s="175" t="n">
        <f aca="false">'con precio'!A1194+'con precio'!K1194</f>
        <v>44348.4013888889</v>
      </c>
      <c r="N1195" s="174"/>
      <c r="O1195" s="167"/>
    </row>
    <row r="1196" customFormat="false" ht="13.8" hidden="false" customHeight="false" outlineLevel="0" collapsed="false">
      <c r="A1196" s="0" t="n">
        <f aca="false">+A1195+1</f>
        <v>1195</v>
      </c>
      <c r="B1196" s="0" t="str">
        <f aca="false">IF(LEN('con precio'!E1195)=8,'con precio'!E1195,IF(LEN('con precio'!E1195)&gt;=17,LEFT('con precio'!E1195,8),""))</f>
        <v/>
      </c>
      <c r="C1196" s="122" t="str">
        <f aca="false">IF(LEN('con precio'!E1195)&gt;=17,RIGHT('con precio'!E1195,8),"")</f>
        <v/>
      </c>
      <c r="D1196" s="0" t="str">
        <f aca="false">IF('con precio'!F1195="","",'con precio'!F1195)</f>
        <v/>
      </c>
      <c r="E1196" s="0" t="str">
        <f aca="false">IF('con precio'!B1195="","",'con precio'!B1195)</f>
        <v>El Bajío. Nueva Ramada</v>
      </c>
      <c r="F1196" s="1" t="s">
        <v>6457</v>
      </c>
      <c r="G1196" s="0" t="n">
        <v>400</v>
      </c>
      <c r="H1196" s="0" t="str">
        <f aca="false">IF('con precio'!D1195="Flete","FLE",IF('con precio'!D1195="Normal","NOR",IF('con precio'!D1195="RRPP","RRP",IF('con precio'!D1195="FB Ads","FBA",IF('con precio'!D1195="Google Ads","GOA",IF('con precio'!D1195="Combo","COM",IF('con precio'!D1195="Market Place","MKP", "OTR")))))))</f>
        <v>NOR</v>
      </c>
      <c r="I1196" s="0" t="str">
        <f aca="false">LEFT('con precio'!M1195,10)</f>
        <v>-17.837950</v>
      </c>
      <c r="J1196" s="122" t="str">
        <f aca="false">RIGHT('con precio'!M1195,10)</f>
        <v>-63.212813</v>
      </c>
      <c r="K1196" s="0" t="s">
        <v>7429</v>
      </c>
      <c r="L1196" s="175" t="n">
        <f aca="false">'con precio'!A1195+'con precio'!K1195</f>
        <v>44348.43125</v>
      </c>
      <c r="N1196" s="174"/>
      <c r="O1196" s="167"/>
    </row>
    <row r="1197" customFormat="false" ht="13.8" hidden="false" customHeight="false" outlineLevel="0" collapsed="false">
      <c r="A1197" s="0" t="n">
        <f aca="false">+A1196+1</f>
        <v>1196</v>
      </c>
      <c r="B1197" s="0" t="str">
        <f aca="false">IF(LEN('con precio'!E1196)=8,'con precio'!E1196,IF(LEN('con precio'!E1196)&gt;=17,LEFT('con precio'!E1196,8),""))</f>
        <v/>
      </c>
      <c r="C1197" s="122" t="str">
        <f aca="false">IF(LEN('con precio'!E1196)&gt;=17,RIGHT('con precio'!E1196,8),"")</f>
        <v/>
      </c>
      <c r="D1197" s="0" t="str">
        <f aca="false">IF('con precio'!F1196="","",'con precio'!F1196)</f>
        <v/>
      </c>
      <c r="E1197" s="0" t="str">
        <f aca="false">IF('con precio'!B1196="","",'con precio'!B1196)</f>
        <v>Av. Jardín y Azucenas / Urbanización Cotoca</v>
      </c>
      <c r="F1197" s="1" t="s">
        <v>7023</v>
      </c>
      <c r="G1197" s="0" t="n">
        <v>300</v>
      </c>
      <c r="H1197" s="0" t="str">
        <f aca="false">IF('con precio'!D1196="Flete","FLE",IF('con precio'!D1196="Normal","NOR",IF('con precio'!D1196="RRPP","RRP",IF('con precio'!D1196="FB Ads","FBA",IF('con precio'!D1196="Google Ads","GOA",IF('con precio'!D1196="Combo","COM",IF('con precio'!D1196="Market Place","MKP", "OTR")))))))</f>
        <v>NOR</v>
      </c>
      <c r="I1197" s="0" t="str">
        <f aca="false">LEFT('con precio'!M1196,10)</f>
        <v>-17.760436</v>
      </c>
      <c r="J1197" s="122" t="str">
        <f aca="false">RIGHT('con precio'!M1196,10)</f>
        <v>-63.099305</v>
      </c>
      <c r="K1197" s="0" t="s">
        <v>7429</v>
      </c>
      <c r="L1197" s="175" t="n">
        <f aca="false">'con precio'!A1196+'con precio'!K1196</f>
        <v>44348.6236111111</v>
      </c>
      <c r="N1197" s="174"/>
      <c r="O1197" s="167"/>
    </row>
    <row r="1198" customFormat="false" ht="13.8" hidden="false" customHeight="false" outlineLevel="0" collapsed="false">
      <c r="A1198" s="0" t="n">
        <f aca="false">+A1197+1</f>
        <v>1197</v>
      </c>
      <c r="B1198" s="0" t="str">
        <f aca="false">IF(LEN('con precio'!E1197)=8,'con precio'!E1197,IF(LEN('con precio'!E1197)&gt;=17,LEFT('con precio'!E1197,8),""))</f>
        <v/>
      </c>
      <c r="C1198" s="122" t="str">
        <f aca="false">IF(LEN('con precio'!E1197)&gt;=17,RIGHT('con precio'!E1197,8),"")</f>
        <v/>
      </c>
      <c r="D1198" s="0" t="str">
        <f aca="false">IF('con precio'!F1197="","",'con precio'!F1197)</f>
        <v/>
      </c>
      <c r="E1198" s="0" t="str">
        <f aca="false">IF('con precio'!B1197="","",'con precio'!B1197)</f>
        <v>Enconada Sur / Cotoca</v>
      </c>
      <c r="F1198" s="1" t="s">
        <v>7024</v>
      </c>
      <c r="G1198" s="0" t="n">
        <v>450</v>
      </c>
      <c r="H1198" s="0" t="str">
        <f aca="false">IF('con precio'!D1197="Flete","FLE",IF('con precio'!D1197="Normal","NOR",IF('con precio'!D1197="RRPP","RRP",IF('con precio'!D1197="FB Ads","FBA",IF('con precio'!D1197="Google Ads","GOA",IF('con precio'!D1197="Combo","COM",IF('con precio'!D1197="Market Place","MKP", "OTR")))))))</f>
        <v>NOR</v>
      </c>
      <c r="I1198" s="0" t="str">
        <f aca="false">LEFT('con precio'!M1197,10)</f>
        <v>-17.729096</v>
      </c>
      <c r="J1198" s="122" t="str">
        <f aca="false">RIGHT('con precio'!M1197,10)</f>
        <v>-62.932838</v>
      </c>
      <c r="K1198" s="0" t="s">
        <v>7429</v>
      </c>
      <c r="L1198" s="175" t="n">
        <f aca="false">'con precio'!A1197+'con precio'!K1197</f>
        <v>44348.6777777778</v>
      </c>
      <c r="N1198" s="174"/>
      <c r="O1198" s="167"/>
    </row>
    <row r="1199" customFormat="false" ht="13.8" hidden="false" customHeight="false" outlineLevel="0" collapsed="false">
      <c r="A1199" s="0" t="n">
        <f aca="false">+A1198+1</f>
        <v>1198</v>
      </c>
      <c r="B1199" s="0" t="str">
        <f aca="false">IF(LEN('con precio'!E1198)=8,'con precio'!E1198,IF(LEN('con precio'!E1198)&gt;=17,LEFT('con precio'!E1198,8),""))</f>
        <v/>
      </c>
      <c r="C1199" s="122" t="str">
        <f aca="false">IF(LEN('con precio'!E1198)&gt;=17,RIGHT('con precio'!E1198,8),"")</f>
        <v/>
      </c>
      <c r="D1199" s="0" t="str">
        <f aca="false">IF('con precio'!F1198="","",'con precio'!F1198)</f>
        <v/>
      </c>
      <c r="E1199" s="0" t="str">
        <f aca="false">IF('con precio'!B1198="","",'con precio'!B1198)</f>
        <v>Avenida El Remanso</v>
      </c>
      <c r="F1199" s="1" t="s">
        <v>7025</v>
      </c>
      <c r="G1199" s="0" t="n">
        <v>350</v>
      </c>
      <c r="H1199" s="0" t="str">
        <f aca="false">IF('con precio'!D1198="Flete","FLE",IF('con precio'!D1198="Normal","NOR",IF('con precio'!D1198="RRPP","RRP",IF('con precio'!D1198="FB Ads","FBA",IF('con precio'!D1198="Google Ads","GOA",IF('con precio'!D1198="Combo","COM",IF('con precio'!D1198="Market Place","MKP", "OTR")))))))</f>
        <v>NOR</v>
      </c>
      <c r="I1199" s="0" t="str">
        <f aca="false">LEFT('con precio'!M1198,10)</f>
        <v>-17.715003</v>
      </c>
      <c r="J1199" s="122" t="str">
        <f aca="false">RIGHT('con precio'!M1198,10)</f>
        <v>-63.164405</v>
      </c>
      <c r="K1199" s="0" t="s">
        <v>7429</v>
      </c>
      <c r="L1199" s="175" t="n">
        <f aca="false">'con precio'!A1198+'con precio'!K1198</f>
        <v>44348.8069444444</v>
      </c>
      <c r="N1199" s="174"/>
      <c r="O1199" s="167"/>
    </row>
    <row r="1200" customFormat="false" ht="13.8" hidden="false" customHeight="false" outlineLevel="0" collapsed="false">
      <c r="A1200" s="0" t="n">
        <f aca="false">+A1199+1</f>
        <v>1199</v>
      </c>
      <c r="B1200" s="0" t="str">
        <f aca="false">IF(LEN('con precio'!E1199)=8,'con precio'!E1199,IF(LEN('con precio'!E1199)&gt;=17,LEFT('con precio'!E1199,8),""))</f>
        <v>71559481</v>
      </c>
      <c r="C1200" s="122" t="str">
        <f aca="false">IF(LEN('con precio'!E1199)&gt;=17,RIGHT('con precio'!E1199,8),"")</f>
        <v/>
      </c>
      <c r="D1200" s="0" t="str">
        <f aca="false">IF('con precio'!F1199="","",'con precio'!F1199)</f>
        <v>Tania Villca/Joel Cabrera</v>
      </c>
      <c r="E1200" s="0" t="str">
        <f aca="false">IF('con precio'!B1199="","",'con precio'!B1199)</f>
        <v>Tania Villca/Joel Cabrera / Calle Cap P. Urquijo / Paraguá entre 3er y 4to Anillo</v>
      </c>
      <c r="F1200" s="1" t="s">
        <v>7026</v>
      </c>
      <c r="G1200" s="0" t="n">
        <v>300</v>
      </c>
      <c r="H1200" s="0" t="str">
        <f aca="false">IF('con precio'!D1199="Flete","FLE",IF('con precio'!D1199="Normal","NOR",IF('con precio'!D1199="RRPP","RRP",IF('con precio'!D1199="FB Ads","FBA",IF('con precio'!D1199="Google Ads","GOA",IF('con precio'!D1199="Combo","COM",IF('con precio'!D1199="Market Place","MKP", "OTR")))))))</f>
        <v>OTR</v>
      </c>
      <c r="I1200" s="0" t="str">
        <f aca="false">LEFT('con precio'!M1199,10)</f>
        <v>-17.769286</v>
      </c>
      <c r="J1200" s="122" t="str">
        <f aca="false">RIGHT('con precio'!M1199,10)</f>
        <v>-63.150764</v>
      </c>
      <c r="K1200" s="0" t="s">
        <v>7429</v>
      </c>
      <c r="L1200" s="175" t="n">
        <f aca="false">'con precio'!A1199+'con precio'!K1199</f>
        <v>44348.5194444444</v>
      </c>
      <c r="N1200" s="174"/>
      <c r="O1200" s="167"/>
    </row>
    <row r="1201" customFormat="false" ht="13.8" hidden="false" customHeight="false" outlineLevel="0" collapsed="false">
      <c r="A1201" s="0" t="n">
        <f aca="false">+A1200+1</f>
        <v>1200</v>
      </c>
      <c r="B1201" s="0" t="str">
        <f aca="false">IF(LEN('con precio'!E1200)=8,'con precio'!E1200,IF(LEN('con precio'!E1200)&gt;=17,LEFT('con precio'!E1200,8),""))</f>
        <v>75567151</v>
      </c>
      <c r="C1201" s="122" t="str">
        <f aca="false">IF(LEN('con precio'!E1200)&gt;=17,RIGHT('con precio'!E1200,8),"")</f>
        <v/>
      </c>
      <c r="D1201" s="0" t="str">
        <f aca="false">IF('con precio'!F1200="","",'con precio'!F1200)</f>
        <v>Alcira Arce</v>
      </c>
      <c r="E1201" s="0" t="str">
        <f aca="false">IF('con precio'!B1200="","",'con precio'!B1200)</f>
        <v>Alcira Arce / Radial 10 y 8vo Anillo</v>
      </c>
      <c r="F1201" s="1" t="s">
        <v>7027</v>
      </c>
      <c r="G1201" s="0" t="n">
        <v>340</v>
      </c>
      <c r="H1201" s="0" t="str">
        <f aca="false">IF('con precio'!D1200="Flete","FLE",IF('con precio'!D1200="Normal","NOR",IF('con precio'!D1200="RRPP","RRP",IF('con precio'!D1200="FB Ads","FBA",IF('con precio'!D1200="Google Ads","GOA",IF('con precio'!D1200="Combo","COM",IF('con precio'!D1200="Market Place","MKP", "OTR")))))))</f>
        <v>GOA</v>
      </c>
      <c r="I1201" s="0" t="str">
        <f aca="false">LEFT('con precio'!M1200,10)</f>
        <v>-17.816786</v>
      </c>
      <c r="J1201" s="122" t="str">
        <f aca="false">RIGHT('con precio'!M1200,10)</f>
        <v>-63.110760</v>
      </c>
      <c r="K1201" s="0" t="s">
        <v>7429</v>
      </c>
      <c r="L1201" s="175" t="n">
        <f aca="false">'con precio'!A1200+'con precio'!K1200</f>
        <v>44349.425</v>
      </c>
      <c r="N1201" s="174"/>
      <c r="O1201" s="167"/>
    </row>
    <row r="1202" customFormat="false" ht="13.8" hidden="false" customHeight="false" outlineLevel="0" collapsed="false">
      <c r="A1202" s="0" t="n">
        <f aca="false">+A1201+1</f>
        <v>1201</v>
      </c>
      <c r="B1202" s="0" t="str">
        <f aca="false">IF(LEN('con precio'!E1201)=8,'con precio'!E1201,IF(LEN('con precio'!E1201)&gt;=17,LEFT('con precio'!E1201,8),""))</f>
        <v/>
      </c>
      <c r="C1202" s="122" t="str">
        <f aca="false">IF(LEN('con precio'!E1201)&gt;=17,RIGHT('con precio'!E1201,8),"")</f>
        <v/>
      </c>
      <c r="D1202" s="0" t="str">
        <f aca="false">IF('con precio'!F1201="","",'con precio'!F1201)</f>
        <v/>
      </c>
      <c r="E1202" s="0" t="str">
        <f aca="false">IF('con precio'!B1201="","",'con precio'!B1201)</f>
        <v>Avenida Olímpica</v>
      </c>
      <c r="F1202" s="1" t="s">
        <v>7028</v>
      </c>
      <c r="G1202" s="0" t="n">
        <v>300</v>
      </c>
      <c r="H1202" s="0" t="str">
        <f aca="false">IF('con precio'!D1201="Flete","FLE",IF('con precio'!D1201="Normal","NOR",IF('con precio'!D1201="RRPP","RRP",IF('con precio'!D1201="FB Ads","FBA",IF('con precio'!D1201="Google Ads","GOA",IF('con precio'!D1201="Combo","COM",IF('con precio'!D1201="Market Place","MKP", "OTR")))))))</f>
        <v>NOR</v>
      </c>
      <c r="I1202" s="0" t="str">
        <f aca="false">LEFT('con precio'!M1201,10)</f>
        <v>-17.849711</v>
      </c>
      <c r="J1202" s="122" t="str">
        <f aca="false">RIGHT('con precio'!M1201,10)</f>
        <v>-63.212543</v>
      </c>
      <c r="K1202" s="0" t="s">
        <v>7429</v>
      </c>
      <c r="L1202" s="175" t="n">
        <f aca="false">'con precio'!A1201+'con precio'!K1201</f>
        <v>44349.6486111111</v>
      </c>
      <c r="N1202" s="174"/>
      <c r="O1202" s="167"/>
    </row>
    <row r="1203" customFormat="false" ht="13.8" hidden="false" customHeight="false" outlineLevel="0" collapsed="false">
      <c r="A1203" s="0" t="n">
        <f aca="false">+A1202+1</f>
        <v>1202</v>
      </c>
      <c r="B1203" s="0" t="str">
        <f aca="false">IF(LEN('con precio'!E1202)=8,'con precio'!E1202,IF(LEN('con precio'!E1202)&gt;=17,LEFT('con precio'!E1202,8),""))</f>
        <v/>
      </c>
      <c r="C1203" s="122" t="str">
        <f aca="false">IF(LEN('con precio'!E1202)&gt;=17,RIGHT('con precio'!E1202,8),"")</f>
        <v/>
      </c>
      <c r="D1203" s="0" t="str">
        <f aca="false">IF('con precio'!F1202="","",'con precio'!F1202)</f>
        <v/>
      </c>
      <c r="E1203" s="0" t="str">
        <f aca="false">IF('con precio'!B1202="","",'con precio'!B1202)</f>
        <v>Amboró 2</v>
      </c>
      <c r="F1203" s="1" t="s">
        <v>6335</v>
      </c>
      <c r="G1203" s="0" t="n">
        <v>300</v>
      </c>
      <c r="H1203" s="0" t="str">
        <f aca="false">IF('con precio'!D1202="Flete","FLE",IF('con precio'!D1202="Normal","NOR",IF('con precio'!D1202="RRPP","RRP",IF('con precio'!D1202="FB Ads","FBA",IF('con precio'!D1202="Google Ads","GOA",IF('con precio'!D1202="Combo","COM",IF('con precio'!D1202="Market Place","MKP", "OTR")))))))</f>
        <v>NOR</v>
      </c>
      <c r="I1203" s="0" t="str">
        <f aca="false">LEFT('con precio'!M1202,10)</f>
        <v>-17.871558</v>
      </c>
      <c r="J1203" s="122" t="str">
        <f aca="false">RIGHT('con precio'!M1202,10)</f>
        <v>-63.136618</v>
      </c>
      <c r="K1203" s="0" t="s">
        <v>7429</v>
      </c>
      <c r="L1203" s="175" t="n">
        <f aca="false">'con precio'!A1202+'con precio'!K1202</f>
        <v>44349.68125</v>
      </c>
      <c r="N1203" s="174"/>
      <c r="O1203" s="167"/>
    </row>
    <row r="1204" customFormat="false" ht="13.8" hidden="false" customHeight="false" outlineLevel="0" collapsed="false">
      <c r="A1204" s="0" t="n">
        <f aca="false">+A1203+1</f>
        <v>1203</v>
      </c>
      <c r="B1204" s="0" t="str">
        <f aca="false">IF(LEN('con precio'!E1203)=8,'con precio'!E1203,IF(LEN('con precio'!E1203)&gt;=17,LEFT('con precio'!E1203,8),""))</f>
        <v>73697484</v>
      </c>
      <c r="C1204" s="122" t="str">
        <f aca="false">IF(LEN('con precio'!E1203)&gt;=17,RIGHT('con precio'!E1203,8),"")</f>
        <v/>
      </c>
      <c r="D1204" s="0" t="str">
        <f aca="false">IF('con precio'!F1203="","",'con precio'!F1203)</f>
        <v>Mirtha</v>
      </c>
      <c r="E1204" s="0" t="str">
        <f aca="false">IF('con precio'!B1203="","",'con precio'!B1203)</f>
        <v>Mirtha / Palmar Viruhez</v>
      </c>
      <c r="F1204" s="1" t="s">
        <v>7029</v>
      </c>
      <c r="G1204" s="0" t="n">
        <v>380</v>
      </c>
      <c r="H1204" s="0" t="str">
        <f aca="false">IF('con precio'!D1203="Flete","FLE",IF('con precio'!D1203="Normal","NOR",IF('con precio'!D1203="RRPP","RRP",IF('con precio'!D1203="FB Ads","FBA",IF('con precio'!D1203="Google Ads","GOA",IF('con precio'!D1203="Combo","COM",IF('con precio'!D1203="Market Place","MKP", "OTR")))))))</f>
        <v>GOA</v>
      </c>
      <c r="I1204" s="0" t="str">
        <f aca="false">LEFT('con precio'!M1203,10)</f>
        <v>-17.831633</v>
      </c>
      <c r="J1204" s="122" t="str">
        <f aca="false">RIGHT('con precio'!M1203,10)</f>
        <v>-63.109529</v>
      </c>
      <c r="K1204" s="0" t="s">
        <v>7429</v>
      </c>
      <c r="L1204" s="175" t="n">
        <f aca="false">'con precio'!A1203+'con precio'!K1203</f>
        <v>44351.4486111111</v>
      </c>
      <c r="N1204" s="174"/>
      <c r="O1204" s="167"/>
    </row>
    <row r="1205" customFormat="false" ht="13.8" hidden="false" customHeight="false" outlineLevel="0" collapsed="false">
      <c r="A1205" s="0" t="n">
        <f aca="false">+A1204+1</f>
        <v>1204</v>
      </c>
      <c r="B1205" s="0" t="str">
        <f aca="false">IF(LEN('con precio'!E1204)=8,'con precio'!E1204,IF(LEN('con precio'!E1204)&gt;=17,LEFT('con precio'!E1204,8),""))</f>
        <v>69184530</v>
      </c>
      <c r="C1205" s="122" t="str">
        <f aca="false">IF(LEN('con precio'!E1204)&gt;=17,RIGHT('con precio'!E1204,8),"")</f>
        <v/>
      </c>
      <c r="D1205" s="0" t="str">
        <f aca="false">IF('con precio'!F1204="","",'con precio'!F1204)</f>
        <v>Edwin Chávez</v>
      </c>
      <c r="E1205" s="0" t="str">
        <f aca="false">IF('con precio'!B1204="","",'con precio'!B1204)</f>
        <v>Edwin Chávez / El Trapiche / Pampa de la Isla</v>
      </c>
      <c r="F1205" s="1" t="s">
        <v>7030</v>
      </c>
      <c r="G1205" s="0" t="n">
        <v>350</v>
      </c>
      <c r="H1205" s="0" t="str">
        <f aca="false">IF('con precio'!D1204="Flete","FLE",IF('con precio'!D1204="Normal","NOR",IF('con precio'!D1204="RRPP","RRP",IF('con precio'!D1204="FB Ads","FBA",IF('con precio'!D1204="Google Ads","GOA",IF('con precio'!D1204="Combo","COM",IF('con precio'!D1204="Market Place","MKP", "OTR")))))))</f>
        <v>GOA</v>
      </c>
      <c r="I1205" s="0" t="str">
        <f aca="false">LEFT('con precio'!M1204,10)</f>
        <v>-17.758684</v>
      </c>
      <c r="J1205" s="122" t="str">
        <f aca="false">RIGHT('con precio'!M1204,10)</f>
        <v>-63.076176</v>
      </c>
      <c r="K1205" s="0" t="s">
        <v>7429</v>
      </c>
      <c r="L1205" s="175" t="n">
        <f aca="false">'con precio'!A1204+'con precio'!K1204</f>
        <v>44351.6243055556</v>
      </c>
      <c r="N1205" s="174"/>
      <c r="O1205" s="167"/>
    </row>
    <row r="1206" customFormat="false" ht="13.8" hidden="false" customHeight="false" outlineLevel="0" collapsed="false">
      <c r="A1206" s="0" t="n">
        <f aca="false">+A1205+1</f>
        <v>1205</v>
      </c>
      <c r="B1206" s="0" t="str">
        <f aca="false">IF(LEN('con precio'!E1205)=8,'con precio'!E1205,IF(LEN('con precio'!E1205)&gt;=17,LEFT('con precio'!E1205,8),""))</f>
        <v/>
      </c>
      <c r="C1206" s="122" t="str">
        <f aca="false">IF(LEN('con precio'!E1205)&gt;=17,RIGHT('con precio'!E1205,8),"")</f>
        <v/>
      </c>
      <c r="D1206" s="0" t="str">
        <f aca="false">IF('con precio'!F1205="","",'con precio'!F1205)</f>
        <v>Induplásticas SC</v>
      </c>
      <c r="E1206" s="0" t="str">
        <f aca="false">IF('con precio'!B1205="","",'con precio'!B1205)</f>
        <v>Induplásticas SC / Avenida Internacional Bioceanica / PEC2 Parque Empresarial</v>
      </c>
      <c r="F1206" s="1" t="s">
        <v>7031</v>
      </c>
      <c r="G1206" s="0" t="n">
        <v>300</v>
      </c>
      <c r="H1206" s="0" t="str">
        <f aca="false">IF('con precio'!D1205="Flete","FLE",IF('con precio'!D1205="Normal","NOR",IF('con precio'!D1205="RRPP","RRP",IF('con precio'!D1205="FB Ads","FBA",IF('con precio'!D1205="Google Ads","GOA",IF('con precio'!D1205="Combo","COM",IF('con precio'!D1205="Market Place","MKP", "OTR")))))))</f>
        <v>NOR</v>
      </c>
      <c r="I1206" s="0" t="str">
        <f aca="false">LEFT('con precio'!M1205,10)</f>
        <v>-17.673898</v>
      </c>
      <c r="J1206" s="122" t="str">
        <f aca="false">RIGHT('con precio'!M1205,10)</f>
        <v>-63.147228</v>
      </c>
      <c r="K1206" s="0" t="s">
        <v>7429</v>
      </c>
      <c r="L1206" s="175" t="n">
        <f aca="false">'con precio'!A1205+'con precio'!K1205</f>
        <v>44351.5506944444</v>
      </c>
      <c r="N1206" s="174"/>
      <c r="O1206" s="167"/>
    </row>
    <row r="1207" customFormat="false" ht="13.8" hidden="false" customHeight="false" outlineLevel="0" collapsed="false">
      <c r="A1207" s="0" t="n">
        <f aca="false">+A1206+1</f>
        <v>1206</v>
      </c>
      <c r="B1207" s="0" t="str">
        <f aca="false">IF(LEN('con precio'!E1206)=8,'con precio'!E1206,IF(LEN('con precio'!E1206)&gt;=17,LEFT('con precio'!E1206,8),""))</f>
        <v/>
      </c>
      <c r="C1207" s="122" t="str">
        <f aca="false">IF(LEN('con precio'!E1206)&gt;=17,RIGHT('con precio'!E1206,8),"")</f>
        <v/>
      </c>
      <c r="D1207" s="0" t="str">
        <f aca="false">IF('con precio'!F1206="","",'con precio'!F1206)</f>
        <v/>
      </c>
      <c r="E1207" s="0" t="str">
        <f aca="false">IF('con precio'!B1206="","",'con precio'!B1206)</f>
        <v>Santos Dumont y Moscú. ¿Los Piyos?</v>
      </c>
      <c r="F1207" s="1" t="s">
        <v>6267</v>
      </c>
      <c r="G1207" s="0" t="n">
        <v>300</v>
      </c>
      <c r="H1207" s="0" t="str">
        <f aca="false">IF('con precio'!D1206="Flete","FLE",IF('con precio'!D1206="Normal","NOR",IF('con precio'!D1206="RRPP","RRP",IF('con precio'!D1206="FB Ads","FBA",IF('con precio'!D1206="Google Ads","GOA",IF('con precio'!D1206="Combo","COM",IF('con precio'!D1206="Market Place","MKP", "OTR")))))))</f>
        <v>FLE</v>
      </c>
      <c r="I1207" s="0" t="str">
        <f aca="false">LEFT('con precio'!M1206,10)</f>
        <v>-17.888391</v>
      </c>
      <c r="J1207" s="122" t="str">
        <f aca="false">RIGHT('con precio'!M1206,10)</f>
        <v>-63.219975</v>
      </c>
      <c r="K1207" s="0" t="s">
        <v>7429</v>
      </c>
      <c r="L1207" s="175" t="n">
        <f aca="false">'con precio'!A1206+'con precio'!K1206</f>
        <v>44352.6291666667</v>
      </c>
      <c r="N1207" s="174"/>
      <c r="O1207" s="167"/>
    </row>
    <row r="1208" customFormat="false" ht="13.8" hidden="false" customHeight="false" outlineLevel="0" collapsed="false">
      <c r="A1208" s="0" t="n">
        <f aca="false">+A1207+1</f>
        <v>1207</v>
      </c>
      <c r="B1208" s="0" t="str">
        <f aca="false">IF(LEN('con precio'!E1207)=8,'con precio'!E1207,IF(LEN('con precio'!E1207)&gt;=17,LEFT('con precio'!E1207,8),""))</f>
        <v/>
      </c>
      <c r="C1208" s="122" t="str">
        <f aca="false">IF(LEN('con precio'!E1207)&gt;=17,RIGHT('con precio'!E1207,8),"")</f>
        <v/>
      </c>
      <c r="D1208" s="0" t="str">
        <f aca="false">IF('con precio'!F1207="","",'con precio'!F1207)</f>
        <v/>
      </c>
      <c r="E1208" s="0" t="str">
        <f aca="false">IF('con precio'!B1207="","",'con precio'!B1207)</f>
        <v>Terrado /Av. Arroyito</v>
      </c>
      <c r="F1208" s="1" t="s">
        <v>7032</v>
      </c>
      <c r="G1208" s="0" t="n">
        <v>300</v>
      </c>
      <c r="H1208" s="0" t="str">
        <f aca="false">IF('con precio'!D1207="Flete","FLE",IF('con precio'!D1207="Normal","NOR",IF('con precio'!D1207="RRPP","RRP",IF('con precio'!D1207="FB Ads","FBA",IF('con precio'!D1207="Google Ads","GOA",IF('con precio'!D1207="Combo","COM",IF('con precio'!D1207="Market Place","MKP", "OTR")))))))</f>
        <v>NOR</v>
      </c>
      <c r="I1208" s="0" t="str">
        <f aca="false">LEFT('con precio'!M1207,10)</f>
        <v>-17.821813</v>
      </c>
      <c r="J1208" s="122" t="str">
        <f aca="false">RIGHT('con precio'!M1207,10)</f>
        <v>-63.091960</v>
      </c>
      <c r="K1208" s="0" t="s">
        <v>7429</v>
      </c>
      <c r="L1208" s="175" t="n">
        <f aca="false">'con precio'!A1207+'con precio'!K1207</f>
        <v>44352.3951388889</v>
      </c>
      <c r="N1208" s="174"/>
      <c r="O1208" s="167"/>
    </row>
    <row r="1209" customFormat="false" ht="13.8" hidden="false" customHeight="false" outlineLevel="0" collapsed="false">
      <c r="A1209" s="0" t="n">
        <f aca="false">+A1208+1</f>
        <v>1208</v>
      </c>
      <c r="B1209" s="0" t="str">
        <f aca="false">IF(LEN('con precio'!E1208)=8,'con precio'!E1208,IF(LEN('con precio'!E1208)&gt;=17,LEFT('con precio'!E1208,8),""))</f>
        <v/>
      </c>
      <c r="C1209" s="122" t="str">
        <f aca="false">IF(LEN('con precio'!E1208)&gt;=17,RIGHT('con precio'!E1208,8),"")</f>
        <v/>
      </c>
      <c r="D1209" s="0" t="str">
        <f aca="false">IF('con precio'!F1208="","",'con precio'!F1208)</f>
        <v>Clínica Medicmel</v>
      </c>
      <c r="E1209" s="0" t="str">
        <f aca="false">IF('con precio'!B1208="","",'con precio'!B1208)</f>
        <v>Clínica Medicmel</v>
      </c>
      <c r="F1209" s="1" t="s">
        <v>6107</v>
      </c>
      <c r="G1209" s="0" t="n">
        <v>500</v>
      </c>
      <c r="H1209" s="0" t="str">
        <f aca="false">IF('con precio'!D1208="Flete","FLE",IF('con precio'!D1208="Normal","NOR",IF('con precio'!D1208="RRPP","RRP",IF('con precio'!D1208="FB Ads","FBA",IF('con precio'!D1208="Google Ads","GOA",IF('con precio'!D1208="Combo","COM",IF('con precio'!D1208="Market Place","MKP", "OTR")))))))</f>
        <v>NOR</v>
      </c>
      <c r="I1209" s="0" t="str">
        <f aca="false">LEFT('con precio'!M1208,10)</f>
        <v>-17.849511</v>
      </c>
      <c r="J1209" s="122" t="str">
        <f aca="false">RIGHT('con precio'!M1208,10)</f>
        <v>-63.251063</v>
      </c>
      <c r="K1209" s="0" t="s">
        <v>7429</v>
      </c>
      <c r="L1209" s="175" t="n">
        <f aca="false">'con precio'!A1208+'con precio'!K1208</f>
        <v>44352.4777777778</v>
      </c>
      <c r="N1209" s="174"/>
      <c r="O1209" s="167"/>
    </row>
    <row r="1210" customFormat="false" ht="13.8" hidden="false" customHeight="false" outlineLevel="0" collapsed="false">
      <c r="A1210" s="0" t="n">
        <f aca="false">+A1209+1</f>
        <v>1209</v>
      </c>
      <c r="B1210" s="0" t="str">
        <f aca="false">IF(LEN('con precio'!E1209)=8,'con precio'!E1209,IF(LEN('con precio'!E1209)&gt;=17,LEFT('con precio'!E1209,8),""))</f>
        <v/>
      </c>
      <c r="C1210" s="122" t="str">
        <f aca="false">IF(LEN('con precio'!E1209)&gt;=17,RIGHT('con precio'!E1209,8),"")</f>
        <v/>
      </c>
      <c r="D1210" s="0" t="str">
        <f aca="false">IF('con precio'!F1209="","",'con precio'!F1209)</f>
        <v>Lavandería Clínica Medicmel</v>
      </c>
      <c r="E1210" s="0" t="str">
        <f aca="false">IF('con precio'!B1209="","",'con precio'!B1209)</f>
        <v>Lavandería Clínica Medicmel / Avenida Mapaizo</v>
      </c>
      <c r="F1210" s="1" t="s">
        <v>6840</v>
      </c>
      <c r="G1210" s="0" t="n">
        <v>450</v>
      </c>
      <c r="H1210" s="0" t="str">
        <f aca="false">IF('con precio'!D1209="Flete","FLE",IF('con precio'!D1209="Normal","NOR",IF('con precio'!D1209="RRPP","RRP",IF('con precio'!D1209="FB Ads","FBA",IF('con precio'!D1209="Google Ads","GOA",IF('con precio'!D1209="Combo","COM",IF('con precio'!D1209="Market Place","MKP", "OTR")))))))</f>
        <v>NOR</v>
      </c>
      <c r="I1210" s="0" t="str">
        <f aca="false">LEFT('con precio'!M1209,10)</f>
        <v>-17.848020</v>
      </c>
      <c r="J1210" s="122" t="str">
        <f aca="false">RIGHT('con precio'!M1209,10)</f>
        <v>-63.248281</v>
      </c>
      <c r="K1210" s="0" t="s">
        <v>7429</v>
      </c>
      <c r="L1210" s="175" t="n">
        <f aca="false">'con precio'!A1209+'con precio'!K1209</f>
        <v>44352.60625</v>
      </c>
      <c r="N1210" s="174"/>
      <c r="O1210" s="167"/>
    </row>
    <row r="1211" customFormat="false" ht="13.8" hidden="false" customHeight="false" outlineLevel="0" collapsed="false">
      <c r="A1211" s="0" t="n">
        <f aca="false">+A1210+1</f>
        <v>1210</v>
      </c>
      <c r="B1211" s="0" t="str">
        <f aca="false">IF(LEN('con precio'!E1210)=8,'con precio'!E1210,IF(LEN('con precio'!E1210)&gt;=17,LEFT('con precio'!E1210,8),""))</f>
        <v>73669008</v>
      </c>
      <c r="C1211" s="122" t="str">
        <f aca="false">IF(LEN('con precio'!E1210)&gt;=17,RIGHT('con precio'!E1210,8),"")</f>
        <v/>
      </c>
      <c r="D1211" s="0" t="str">
        <f aca="false">IF('con precio'!F1210="","",'con precio'!F1210)</f>
        <v>Alvaro Pacheco</v>
      </c>
      <c r="E1211" s="0" t="str">
        <f aca="false">IF('con precio'!B1210="","",'con precio'!B1210)</f>
        <v>Alvaro Pacheco / Quimome</v>
      </c>
      <c r="F1211" s="1" t="s">
        <v>7033</v>
      </c>
      <c r="G1211" s="0" t="n">
        <v>3500</v>
      </c>
      <c r="H1211" s="0" t="str">
        <f aca="false">IF('con precio'!D1210="Flete","FLE",IF('con precio'!D1210="Normal","NOR",IF('con precio'!D1210="RRPP","RRP",IF('con precio'!D1210="FB Ads","FBA",IF('con precio'!D1210="Google Ads","GOA",IF('con precio'!D1210="Combo","COM",IF('con precio'!D1210="Market Place","MKP", "OTR")))))))</f>
        <v>GOA</v>
      </c>
      <c r="I1211" s="0" t="str">
        <f aca="false">LEFT('con precio'!M1210,10)</f>
        <v>-17.703190</v>
      </c>
      <c r="J1211" s="122" t="str">
        <f aca="false">RIGHT('con precio'!M1210,10)</f>
        <v>-61.147163</v>
      </c>
      <c r="K1211" s="0" t="s">
        <v>7429</v>
      </c>
      <c r="L1211" s="175" t="n">
        <f aca="false">'con precio'!A1210+'con precio'!K1210</f>
        <v>44353.4069444444</v>
      </c>
      <c r="N1211" s="174"/>
      <c r="O1211" s="167"/>
    </row>
    <row r="1212" customFormat="false" ht="13.8" hidden="false" customHeight="false" outlineLevel="0" collapsed="false">
      <c r="A1212" s="0" t="n">
        <f aca="false">+A1211+1</f>
        <v>1211</v>
      </c>
      <c r="B1212" s="0" t="str">
        <f aca="false">IF(LEN('con precio'!E1211)=8,'con precio'!E1211,IF(LEN('con precio'!E1211)&gt;=17,LEFT('con precio'!E1211,8),""))</f>
        <v>70936033</v>
      </c>
      <c r="C1212" s="122" t="str">
        <f aca="false">IF(LEN('con precio'!E1211)&gt;=17,RIGHT('con precio'!E1211,8),"")</f>
        <v/>
      </c>
      <c r="D1212" s="0" t="str">
        <f aca="false">IF('con precio'!F1211="","",'con precio'!F1211)</f>
        <v>Hospital Japonés</v>
      </c>
      <c r="E1212" s="0" t="str">
        <f aca="false">IF('con precio'!B1211="","",'con precio'!B1211)</f>
        <v>Hospital Japonés</v>
      </c>
      <c r="F1212" s="1" t="s">
        <v>7034</v>
      </c>
      <c r="G1212" s="0" t="n">
        <v>1800</v>
      </c>
      <c r="H1212" s="0" t="str">
        <f aca="false">IF('con precio'!D1211="Flete","FLE",IF('con precio'!D1211="Normal","NOR",IF('con precio'!D1211="RRPP","RRP",IF('con precio'!D1211="FB Ads","FBA",IF('con precio'!D1211="Google Ads","GOA",IF('con precio'!D1211="Combo","COM",IF('con precio'!D1211="Market Place","MKP", "OTR")))))))</f>
        <v>GOA</v>
      </c>
      <c r="I1212" s="0" t="str">
        <f aca="false">LEFT('con precio'!M1211,10)</f>
        <v>-17.773317</v>
      </c>
      <c r="J1212" s="122" t="str">
        <f aca="false">RIGHT('con precio'!M1211,10)</f>
        <v>-63.154991</v>
      </c>
      <c r="K1212" s="0" t="s">
        <v>7429</v>
      </c>
      <c r="L1212" s="175" t="n">
        <f aca="false">'con precio'!A1211+'con precio'!K1211</f>
        <v>44354.6638888889</v>
      </c>
      <c r="N1212" s="174"/>
      <c r="O1212" s="167"/>
    </row>
    <row r="1213" customFormat="false" ht="13.8" hidden="false" customHeight="false" outlineLevel="0" collapsed="false">
      <c r="A1213" s="0" t="n">
        <f aca="false">+A1212+1</f>
        <v>1212</v>
      </c>
      <c r="B1213" s="0" t="str">
        <f aca="false">IF(LEN('con precio'!E1212)=8,'con precio'!E1212,IF(LEN('con precio'!E1212)&gt;=17,LEFT('con precio'!E1212,8),""))</f>
        <v/>
      </c>
      <c r="C1213" s="122" t="str">
        <f aca="false">IF(LEN('con precio'!E1212)&gt;=17,RIGHT('con precio'!E1212,8),"")</f>
        <v/>
      </c>
      <c r="D1213" s="0" t="str">
        <f aca="false">IF('con precio'!F1212="","",'con precio'!F1212)</f>
        <v>Condominio Barceló</v>
      </c>
      <c r="E1213" s="0" t="str">
        <f aca="false">IF('con precio'!B1212="","",'con precio'!B1212)</f>
        <v>Condominio Barceló</v>
      </c>
      <c r="F1213" s="1" t="s">
        <v>7035</v>
      </c>
      <c r="G1213" s="0" t="n">
        <v>400</v>
      </c>
      <c r="H1213" s="0" t="str">
        <f aca="false">IF('con precio'!D1212="Flete","FLE",IF('con precio'!D1212="Normal","NOR",IF('con precio'!D1212="RRPP","RRP",IF('con precio'!D1212="FB Ads","FBA",IF('con precio'!D1212="Google Ads","GOA",IF('con precio'!D1212="Combo","COM",IF('con precio'!D1212="Market Place","MKP", "OTR")))))))</f>
        <v>NOR</v>
      </c>
      <c r="I1213" s="0" t="str">
        <f aca="false">LEFT('con precio'!M1212,10)</f>
        <v>-17.688439</v>
      </c>
      <c r="J1213" s="122" t="str">
        <f aca="false">RIGHT('con precio'!M1212,10)</f>
        <v>-63.164805</v>
      </c>
      <c r="K1213" s="0" t="s">
        <v>7429</v>
      </c>
      <c r="L1213" s="175" t="n">
        <f aca="false">'con precio'!A1212+'con precio'!K1212</f>
        <v>44354.3701388889</v>
      </c>
      <c r="N1213" s="174"/>
      <c r="O1213" s="167"/>
    </row>
    <row r="1214" customFormat="false" ht="13.8" hidden="false" customHeight="false" outlineLevel="0" collapsed="false">
      <c r="A1214" s="0" t="n">
        <f aca="false">+A1213+1</f>
        <v>1213</v>
      </c>
      <c r="B1214" s="0" t="str">
        <f aca="false">IF(LEN('con precio'!E1213)=8,'con precio'!E1213,IF(LEN('con precio'!E1213)&gt;=17,LEFT('con precio'!E1213,8),""))</f>
        <v/>
      </c>
      <c r="C1214" s="122" t="str">
        <f aca="false">IF(LEN('con precio'!E1213)&gt;=17,RIGHT('con precio'!E1213,8),"")</f>
        <v/>
      </c>
      <c r="D1214" s="0" t="str">
        <f aca="false">IF('con precio'!F1213="","",'con precio'!F1213)</f>
        <v/>
      </c>
      <c r="E1214" s="0" t="str">
        <f aca="false">IF('con precio'!B1213="","",'con precio'!B1213)</f>
        <v>Virgen de Luján / Calle 1</v>
      </c>
      <c r="F1214" s="1" t="s">
        <v>6357</v>
      </c>
      <c r="G1214" s="0" t="n">
        <v>300</v>
      </c>
      <c r="H1214" s="0" t="str">
        <f aca="false">IF('con precio'!D1213="Flete","FLE",IF('con precio'!D1213="Normal","NOR",IF('con precio'!D1213="RRPP","RRP",IF('con precio'!D1213="FB Ads","FBA",IF('con precio'!D1213="Google Ads","GOA",IF('con precio'!D1213="Combo","COM",IF('con precio'!D1213="Market Place","MKP", "OTR")))))))</f>
        <v>NOR</v>
      </c>
      <c r="I1214" s="0" t="str">
        <f aca="false">LEFT('con precio'!M1213,10)</f>
        <v>-17.757067</v>
      </c>
      <c r="J1214" s="122" t="str">
        <f aca="false">RIGHT('con precio'!M1213,10)</f>
        <v>-63.126181</v>
      </c>
      <c r="K1214" s="0" t="s">
        <v>7429</v>
      </c>
      <c r="L1214" s="175" t="n">
        <f aca="false">'con precio'!A1213+'con precio'!K1213</f>
        <v>44354.4097222222</v>
      </c>
      <c r="N1214" s="174"/>
      <c r="O1214" s="167"/>
    </row>
    <row r="1215" customFormat="false" ht="13.8" hidden="false" customHeight="false" outlineLevel="0" collapsed="false">
      <c r="A1215" s="0" t="n">
        <f aca="false">+A1214+1</f>
        <v>1214</v>
      </c>
      <c r="B1215" s="0" t="str">
        <f aca="false">IF(LEN('con precio'!E1214)=8,'con precio'!E1214,IF(LEN('con precio'!E1214)&gt;=17,LEFT('con precio'!E1214,8),""))</f>
        <v/>
      </c>
      <c r="C1215" s="122" t="str">
        <f aca="false">IF(LEN('con precio'!E1214)&gt;=17,RIGHT('con precio'!E1214,8),"")</f>
        <v/>
      </c>
      <c r="D1215" s="0" t="str">
        <f aca="false">IF('con precio'!F1214="","",'con precio'!F1214)</f>
        <v>Condominio Paraíso Azul</v>
      </c>
      <c r="E1215" s="0" t="str">
        <f aca="false">IF('con precio'!B1214="","",'con precio'!B1214)</f>
        <v>Condominio Paraíso Azul / Palma Verde / Pampa de la Isla </v>
      </c>
      <c r="F1215" s="1" t="s">
        <v>6602</v>
      </c>
      <c r="G1215" s="0" t="n">
        <v>300</v>
      </c>
      <c r="H1215" s="0" t="str">
        <f aca="false">IF('con precio'!D1214="Flete","FLE",IF('con precio'!D1214="Normal","NOR",IF('con precio'!D1214="RRPP","RRP",IF('con precio'!D1214="FB Ads","FBA",IF('con precio'!D1214="Google Ads","GOA",IF('con precio'!D1214="Combo","COM",IF('con precio'!D1214="Market Place","MKP", "OTR")))))))</f>
        <v>NOR</v>
      </c>
      <c r="I1215" s="0" t="str">
        <f aca="false">LEFT('con precio'!M1214,10)</f>
        <v>-17.756261</v>
      </c>
      <c r="J1215" s="122" t="str">
        <f aca="false">RIGHT('con precio'!M1214,10)</f>
        <v>-63.083364</v>
      </c>
      <c r="K1215" s="0" t="s">
        <v>7429</v>
      </c>
      <c r="L1215" s="175" t="n">
        <f aca="false">'con precio'!A1214+'con precio'!K1214</f>
        <v>44354.5409722222</v>
      </c>
      <c r="N1215" s="174"/>
      <c r="O1215" s="167"/>
    </row>
    <row r="1216" customFormat="false" ht="13.8" hidden="false" customHeight="false" outlineLevel="0" collapsed="false">
      <c r="A1216" s="0" t="n">
        <f aca="false">+A1215+1</f>
        <v>1215</v>
      </c>
      <c r="B1216" s="0" t="str">
        <f aca="false">IF(LEN('con precio'!E1215)=8,'con precio'!E1215,IF(LEN('con precio'!E1215)&gt;=17,LEFT('con precio'!E1215,8),""))</f>
        <v/>
      </c>
      <c r="C1216" s="122" t="str">
        <f aca="false">IF(LEN('con precio'!E1215)&gt;=17,RIGHT('con precio'!E1215,8),"")</f>
        <v/>
      </c>
      <c r="D1216" s="0" t="str">
        <f aca="false">IF('con precio'!F1215="","",'con precio'!F1215)</f>
        <v/>
      </c>
      <c r="E1216" s="0" t="str">
        <f aca="false">IF('con precio'!B1215="","",'con precio'!B1215)</f>
        <v>Balcón 2</v>
      </c>
      <c r="F1216" s="1" t="s">
        <v>6593</v>
      </c>
      <c r="G1216" s="0" t="n">
        <v>350</v>
      </c>
      <c r="H1216" s="0" t="str">
        <f aca="false">IF('con precio'!D1215="Flete","FLE",IF('con precio'!D1215="Normal","NOR",IF('con precio'!D1215="RRPP","RRP",IF('con precio'!D1215="FB Ads","FBA",IF('con precio'!D1215="Google Ads","GOA",IF('con precio'!D1215="Combo","COM",IF('con precio'!D1215="Market Place","MKP", "OTR")))))))</f>
        <v>NOR</v>
      </c>
      <c r="I1216" s="0" t="str">
        <f aca="false">LEFT('con precio'!M1215,10)</f>
        <v>-17.873182</v>
      </c>
      <c r="J1216" s="122" t="str">
        <f aca="false">RIGHT('con precio'!M1215,10)</f>
        <v>-63.239523</v>
      </c>
      <c r="K1216" s="0" t="s">
        <v>7429</v>
      </c>
      <c r="L1216" s="175" t="n">
        <f aca="false">'con precio'!A1215+'con precio'!K1215</f>
        <v>44354.6097222222</v>
      </c>
      <c r="N1216" s="174"/>
      <c r="O1216" s="167"/>
    </row>
    <row r="1217" customFormat="false" ht="13.8" hidden="false" customHeight="false" outlineLevel="0" collapsed="false">
      <c r="A1217" s="0" t="n">
        <f aca="false">+A1216+1</f>
        <v>1216</v>
      </c>
      <c r="B1217" s="0" t="str">
        <f aca="false">IF(LEN('con precio'!E1216)=8,'con precio'!E1216,IF(LEN('con precio'!E1216)&gt;=17,LEFT('con precio'!E1216,8),""))</f>
        <v/>
      </c>
      <c r="C1217" s="122" t="str">
        <f aca="false">IF(LEN('con precio'!E1216)&gt;=17,RIGHT('con precio'!E1216,8),"")</f>
        <v/>
      </c>
      <c r="D1217" s="0" t="str">
        <f aca="false">IF('con precio'!F1216="","",'con precio'!F1216)</f>
        <v/>
      </c>
      <c r="E1217" s="0" t="str">
        <f aca="false">IF('con precio'!B1216="","",'con precio'!B1216)</f>
        <v>Nax Snaxs / Parque Industrial</v>
      </c>
      <c r="F1217" s="1" t="s">
        <v>7036</v>
      </c>
      <c r="G1217" s="0" t="n">
        <v>300</v>
      </c>
      <c r="H1217" s="0" t="str">
        <f aca="false">IF('con precio'!D1216="Flete","FLE",IF('con precio'!D1216="Normal","NOR",IF('con precio'!D1216="RRPP","RRP",IF('con precio'!D1216="FB Ads","FBA",IF('con precio'!D1216="Google Ads","GOA",IF('con precio'!D1216="Combo","COM",IF('con precio'!D1216="Market Place","MKP", "OTR")))))))</f>
        <v>NOR</v>
      </c>
      <c r="I1217" s="0" t="str">
        <f aca="false">LEFT('con precio'!M1216,10)</f>
        <v>-17.751671</v>
      </c>
      <c r="J1217" s="122" t="str">
        <f aca="false">RIGHT('con precio'!M1216,10)</f>
        <v>-63.132808</v>
      </c>
      <c r="K1217" s="0" t="s">
        <v>7429</v>
      </c>
      <c r="L1217" s="175" t="n">
        <f aca="false">'con precio'!A1216+'con precio'!K1216</f>
        <v>44355.6340277778</v>
      </c>
      <c r="N1217" s="174"/>
      <c r="O1217" s="167"/>
    </row>
    <row r="1218" customFormat="false" ht="13.8" hidden="false" customHeight="false" outlineLevel="0" collapsed="false">
      <c r="A1218" s="0" t="n">
        <f aca="false">+A1217+1</f>
        <v>1217</v>
      </c>
      <c r="B1218" s="0" t="str">
        <f aca="false">IF(LEN('con precio'!E1217)=8,'con precio'!E1217,IF(LEN('con precio'!E1217)&gt;=17,LEFT('con precio'!E1217,8),""))</f>
        <v/>
      </c>
      <c r="C1218" s="122" t="str">
        <f aca="false">IF(LEN('con precio'!E1217)&gt;=17,RIGHT('con precio'!E1217,8),"")</f>
        <v/>
      </c>
      <c r="D1218" s="0" t="str">
        <f aca="false">IF('con precio'!F1217="","",'con precio'!F1217)</f>
        <v/>
      </c>
      <c r="E1218" s="0" t="str">
        <f aca="false">IF('con precio'!B1217="","",'con precio'!B1217)</f>
        <v>Nax Snaxs / Parque Industrial</v>
      </c>
      <c r="F1218" s="1" t="s">
        <v>7037</v>
      </c>
      <c r="G1218" s="0" t="n">
        <v>350</v>
      </c>
      <c r="H1218" s="0" t="str">
        <f aca="false">IF('con precio'!D1217="Flete","FLE",IF('con precio'!D1217="Normal","NOR",IF('con precio'!D1217="RRPP","RRP",IF('con precio'!D1217="FB Ads","FBA",IF('con precio'!D1217="Google Ads","GOA",IF('con precio'!D1217="Combo","COM",IF('con precio'!D1217="Market Place","MKP", "OTR")))))))</f>
        <v>NOR</v>
      </c>
      <c r="I1218" s="0" t="str">
        <f aca="false">LEFT('con precio'!M1217,10)</f>
        <v>-17.751671</v>
      </c>
      <c r="J1218" s="122" t="str">
        <f aca="false">RIGHT('con precio'!M1217,10)</f>
        <v>-63.132808</v>
      </c>
      <c r="K1218" s="0" t="s">
        <v>7429</v>
      </c>
      <c r="L1218" s="175" t="n">
        <f aca="false">'con precio'!A1217+'con precio'!K1217</f>
        <v>44355.6736111111</v>
      </c>
      <c r="N1218" s="174"/>
      <c r="O1218" s="167"/>
    </row>
    <row r="1219" customFormat="false" ht="13.8" hidden="false" customHeight="false" outlineLevel="0" collapsed="false">
      <c r="A1219" s="0" t="n">
        <f aca="false">+A1218+1</f>
        <v>1218</v>
      </c>
      <c r="B1219" s="0" t="str">
        <f aca="false">IF(LEN('con precio'!E1218)=8,'con precio'!E1218,IF(LEN('con precio'!E1218)&gt;=17,LEFT('con precio'!E1218,8),""))</f>
        <v>70957543</v>
      </c>
      <c r="C1219" s="122" t="str">
        <f aca="false">IF(LEN('con precio'!E1218)&gt;=17,RIGHT('con precio'!E1218,8),"")</f>
        <v/>
      </c>
      <c r="D1219" s="0" t="str">
        <f aca="false">IF('con precio'!F1218="","",'con precio'!F1218)</f>
        <v>José Luis Arroyo</v>
      </c>
      <c r="E1219" s="0" t="str">
        <f aca="false">IF('con precio'!B1218="","",'con precio'!B1218)</f>
        <v>José Luis Arroyo / Barrio El Espinal Dorado</v>
      </c>
      <c r="F1219" s="1" t="s">
        <v>6931</v>
      </c>
      <c r="G1219" s="0" t="n">
        <v>200</v>
      </c>
      <c r="H1219" s="0" t="str">
        <f aca="false">IF('con precio'!D1218="Flete","FLE",IF('con precio'!D1218="Normal","NOR",IF('con precio'!D1218="RRPP","RRP",IF('con precio'!D1218="FB Ads","FBA",IF('con precio'!D1218="Google Ads","GOA",IF('con precio'!D1218="Combo","COM",IF('con precio'!D1218="Market Place","MKP", "OTR")))))))</f>
        <v>GOA</v>
      </c>
      <c r="I1219" s="0" t="str">
        <f aca="false">LEFT('con precio'!M1218,10)</f>
        <v>-17.743814</v>
      </c>
      <c r="J1219" s="122" t="str">
        <f aca="false">RIGHT('con precio'!M1218,10)</f>
        <v>-63.092411</v>
      </c>
      <c r="K1219" s="0" t="s">
        <v>7429</v>
      </c>
      <c r="L1219" s="175" t="n">
        <f aca="false">'con precio'!A1218+'con precio'!K1218</f>
        <v>44357.4222222222</v>
      </c>
      <c r="N1219" s="174"/>
      <c r="O1219" s="167"/>
    </row>
    <row r="1220" customFormat="false" ht="13.8" hidden="false" customHeight="false" outlineLevel="0" collapsed="false">
      <c r="A1220" s="0" t="n">
        <f aca="false">+A1219+1</f>
        <v>1219</v>
      </c>
      <c r="B1220" s="0" t="str">
        <f aca="false">IF(LEN('con precio'!E1219)=8,'con precio'!E1219,IF(LEN('con precio'!E1219)&gt;=17,LEFT('con precio'!E1219,8),""))</f>
        <v/>
      </c>
      <c r="C1220" s="122" t="str">
        <f aca="false">IF(LEN('con precio'!E1219)&gt;=17,RIGHT('con precio'!E1219,8),"")</f>
        <v/>
      </c>
      <c r="D1220" s="0" t="str">
        <f aca="false">IF('con precio'!F1219="","",'con precio'!F1219)</f>
        <v>Clínica Medicmel</v>
      </c>
      <c r="E1220" s="0" t="str">
        <f aca="false">IF('con precio'!B1219="","",'con precio'!B1219)</f>
        <v>Clínica Medicmel</v>
      </c>
      <c r="F1220" s="1" t="s">
        <v>6107</v>
      </c>
      <c r="G1220" s="0" t="n">
        <v>500</v>
      </c>
      <c r="H1220" s="0" t="str">
        <f aca="false">IF('con precio'!D1219="Flete","FLE",IF('con precio'!D1219="Normal","NOR",IF('con precio'!D1219="RRPP","RRP",IF('con precio'!D1219="FB Ads","FBA",IF('con precio'!D1219="Google Ads","GOA",IF('con precio'!D1219="Combo","COM",IF('con precio'!D1219="Market Place","MKP", "OTR")))))))</f>
        <v>NOR</v>
      </c>
      <c r="I1220" s="0" t="str">
        <f aca="false">LEFT('con precio'!M1219,10)</f>
        <v>-17.849168</v>
      </c>
      <c r="J1220" s="122" t="str">
        <f aca="false">RIGHT('con precio'!M1219,10)</f>
        <v>-63.251404</v>
      </c>
      <c r="K1220" s="0" t="s">
        <v>7429</v>
      </c>
      <c r="L1220" s="175" t="n">
        <f aca="false">'con precio'!A1219+'con precio'!K1219</f>
        <v>44357.6604166667</v>
      </c>
      <c r="N1220" s="174"/>
      <c r="O1220" s="167"/>
    </row>
    <row r="1221" customFormat="false" ht="13.8" hidden="false" customHeight="false" outlineLevel="0" collapsed="false">
      <c r="A1221" s="0" t="n">
        <f aca="false">+A1220+1</f>
        <v>1220</v>
      </c>
      <c r="B1221" s="0" t="str">
        <f aca="false">IF(LEN('con precio'!E1220)=8,'con precio'!E1220,IF(LEN('con precio'!E1220)&gt;=17,LEFT('con precio'!E1220,8),""))</f>
        <v/>
      </c>
      <c r="C1221" s="122" t="str">
        <f aca="false">IF(LEN('con precio'!E1220)&gt;=17,RIGHT('con precio'!E1220,8),"")</f>
        <v/>
      </c>
      <c r="D1221" s="0" t="str">
        <f aca="false">IF('con precio'!F1220="","",'con precio'!F1220)</f>
        <v>Condominio Sierra Alta</v>
      </c>
      <c r="E1221" s="0" t="str">
        <f aca="false">IF('con precio'!B1220="","",'con precio'!B1220)</f>
        <v>Condominio Sierra Alta</v>
      </c>
      <c r="F1221" s="1" t="s">
        <v>7038</v>
      </c>
      <c r="G1221" s="0" t="n">
        <v>300</v>
      </c>
      <c r="H1221" s="0" t="str">
        <f aca="false">IF('con precio'!D1220="Flete","FLE",IF('con precio'!D1220="Normal","NOR",IF('con precio'!D1220="RRPP","RRP",IF('con precio'!D1220="FB Ads","FBA",IF('con precio'!D1220="Google Ads","GOA",IF('con precio'!D1220="Combo","COM",IF('con precio'!D1220="Market Place","MKP", "OTR")))))))</f>
        <v>NOR</v>
      </c>
      <c r="I1221" s="0" t="str">
        <f aca="false">LEFT('con precio'!M1220,10)</f>
        <v>-17.758203</v>
      </c>
      <c r="J1221" s="122" t="str">
        <f aca="false">RIGHT('con precio'!M1220,10)</f>
        <v>-63.087293</v>
      </c>
      <c r="K1221" s="0" t="s">
        <v>7429</v>
      </c>
      <c r="L1221" s="175" t="n">
        <f aca="false">'con precio'!A1220+'con precio'!K1220</f>
        <v>44357.7784722222</v>
      </c>
      <c r="N1221" s="174"/>
      <c r="O1221" s="167"/>
    </row>
    <row r="1222" customFormat="false" ht="13.8" hidden="false" customHeight="false" outlineLevel="0" collapsed="false">
      <c r="A1222" s="0" t="n">
        <f aca="false">+A1221+1</f>
        <v>1221</v>
      </c>
      <c r="B1222" s="0" t="str">
        <f aca="false">IF(LEN('con precio'!E1221)=8,'con precio'!E1221,IF(LEN('con precio'!E1221)&gt;=17,LEFT('con precio'!E1221,8),""))</f>
        <v/>
      </c>
      <c r="C1222" s="122" t="str">
        <f aca="false">IF(LEN('con precio'!E1221)&gt;=17,RIGHT('con precio'!E1221,8),"")</f>
        <v/>
      </c>
      <c r="D1222" s="0" t="str">
        <f aca="false">IF('con precio'!F1221="","",'con precio'!F1221)</f>
        <v>Mercado Nuevo Plan 3000</v>
      </c>
      <c r="E1222" s="0" t="str">
        <f aca="false">IF('con precio'!B1221="","",'con precio'!B1221)</f>
        <v>Mercado Nuevo Plan 3000</v>
      </c>
      <c r="F1222" s="1" t="s">
        <v>6718</v>
      </c>
      <c r="G1222" s="0" t="n">
        <v>400</v>
      </c>
      <c r="H1222" s="0" t="str">
        <f aca="false">IF('con precio'!D1221="Flete","FLE",IF('con precio'!D1221="Normal","NOR",IF('con precio'!D1221="RRPP","RRP",IF('con precio'!D1221="FB Ads","FBA",IF('con precio'!D1221="Google Ads","GOA",IF('con precio'!D1221="Combo","COM",IF('con precio'!D1221="Market Place","MKP", "OTR")))))))</f>
        <v>NOR</v>
      </c>
      <c r="I1222" s="0" t="str">
        <f aca="false">LEFT('con precio'!M1221,10)</f>
        <v>-17.821518</v>
      </c>
      <c r="J1222" s="122" t="str">
        <f aca="false">RIGHT('con precio'!M1221,10)</f>
        <v>-63.147153</v>
      </c>
      <c r="K1222" s="0" t="s">
        <v>7429</v>
      </c>
      <c r="L1222" s="175" t="n">
        <f aca="false">'con precio'!A1221+'con precio'!K1221</f>
        <v>44357.8666666667</v>
      </c>
      <c r="N1222" s="174"/>
      <c r="O1222" s="167"/>
    </row>
    <row r="1223" customFormat="false" ht="13.8" hidden="false" customHeight="false" outlineLevel="0" collapsed="false">
      <c r="A1223" s="0" t="n">
        <f aca="false">+A1222+1</f>
        <v>1222</v>
      </c>
      <c r="B1223" s="0" t="str">
        <f aca="false">IF(LEN('con precio'!E1222)=8,'con precio'!E1222,IF(LEN('con precio'!E1222)&gt;=17,LEFT('con precio'!E1222,8),""))</f>
        <v/>
      </c>
      <c r="C1223" s="122" t="str">
        <f aca="false">IF(LEN('con precio'!E1222)&gt;=17,RIGHT('con precio'!E1222,8),"")</f>
        <v/>
      </c>
      <c r="D1223" s="0" t="str">
        <f aca="false">IF('con precio'!F1222="","",'con precio'!F1222)</f>
        <v>Mercado Nuevo Plan 3000</v>
      </c>
      <c r="E1223" s="0" t="str">
        <f aca="false">IF('con precio'!B1222="","",'con precio'!B1222)</f>
        <v>Mercado Nuevo Plan 3000</v>
      </c>
      <c r="F1223" s="1" t="s">
        <v>6718</v>
      </c>
      <c r="G1223" s="0" t="n">
        <v>400</v>
      </c>
      <c r="H1223" s="0" t="str">
        <f aca="false">IF('con precio'!D1222="Flete","FLE",IF('con precio'!D1222="Normal","NOR",IF('con precio'!D1222="RRPP","RRP",IF('con precio'!D1222="FB Ads","FBA",IF('con precio'!D1222="Google Ads","GOA",IF('con precio'!D1222="Combo","COM",IF('con precio'!D1222="Market Place","MKP", "OTR")))))))</f>
        <v>NOR</v>
      </c>
      <c r="I1223" s="0" t="str">
        <f aca="false">LEFT('con precio'!M1222,10)</f>
        <v>-17.821518</v>
      </c>
      <c r="J1223" s="122" t="str">
        <f aca="false">RIGHT('con precio'!M1222,10)</f>
        <v>-63.147153</v>
      </c>
      <c r="K1223" s="0" t="s">
        <v>7429</v>
      </c>
      <c r="L1223" s="175" t="n">
        <f aca="false">'con precio'!A1222+'con precio'!K1222</f>
        <v>44357.9666666667</v>
      </c>
      <c r="N1223" s="174"/>
      <c r="O1223" s="167"/>
    </row>
    <row r="1224" customFormat="false" ht="13.8" hidden="false" customHeight="false" outlineLevel="0" collapsed="false">
      <c r="A1224" s="0" t="n">
        <f aca="false">+A1223+1</f>
        <v>1223</v>
      </c>
      <c r="B1224" s="0" t="str">
        <f aca="false">IF(LEN('con precio'!E1223)=8,'con precio'!E1223,IF(LEN('con precio'!E1223)&gt;=17,LEFT('con precio'!E1223,8),""))</f>
        <v>71369645</v>
      </c>
      <c r="C1224" s="122" t="str">
        <f aca="false">IF(LEN('con precio'!E1223)&gt;=17,RIGHT('con precio'!E1223,8),"")</f>
        <v/>
      </c>
      <c r="D1224" s="0" t="str">
        <f aca="false">IF('con precio'!F1223="","",'con precio'!F1223)</f>
        <v>Wilson Carrillo</v>
      </c>
      <c r="E1224" s="0" t="str">
        <f aca="false">IF('con precio'!B1223="","",'con precio'!B1223)</f>
        <v>Wilson Carrillo. Barrio Calama</v>
      </c>
      <c r="F1224" s="1" t="s">
        <v>6368</v>
      </c>
      <c r="G1224" s="0" t="n">
        <v>400</v>
      </c>
      <c r="H1224" s="0" t="str">
        <f aca="false">IF('con precio'!D1223="Flete","FLE",IF('con precio'!D1223="Normal","NOR",IF('con precio'!D1223="RRPP","RRP",IF('con precio'!D1223="FB Ads","FBA",IF('con precio'!D1223="Google Ads","GOA",IF('con precio'!D1223="Combo","COM",IF('con precio'!D1223="Market Place","MKP", "OTR")))))))</f>
        <v>GOA</v>
      </c>
      <c r="I1224" s="0" t="str">
        <f aca="false">LEFT('con precio'!M1223,10)</f>
        <v>-17.836264</v>
      </c>
      <c r="J1224" s="122" t="str">
        <f aca="false">RIGHT('con precio'!M1223,10)</f>
        <v>-63.219665</v>
      </c>
      <c r="K1224" s="0" t="s">
        <v>7429</v>
      </c>
      <c r="L1224" s="175" t="n">
        <f aca="false">'con precio'!A1223+'con precio'!K1223</f>
        <v>44358.4416666667</v>
      </c>
      <c r="N1224" s="174"/>
      <c r="O1224" s="167"/>
    </row>
    <row r="1225" customFormat="false" ht="13.8" hidden="false" customHeight="false" outlineLevel="0" collapsed="false">
      <c r="A1225" s="0" t="n">
        <f aca="false">+A1224+1</f>
        <v>1224</v>
      </c>
      <c r="B1225" s="0" t="str">
        <f aca="false">IF(LEN('con precio'!E1224)=8,'con precio'!E1224,IF(LEN('con precio'!E1224)&gt;=17,LEFT('con precio'!E1224,8),""))</f>
        <v/>
      </c>
      <c r="C1225" s="122" t="str">
        <f aca="false">IF(LEN('con precio'!E1224)&gt;=17,RIGHT('con precio'!E1224,8),"")</f>
        <v/>
      </c>
      <c r="D1225" s="0" t="str">
        <f aca="false">IF('con precio'!F1224="","",'con precio'!F1224)</f>
        <v/>
      </c>
      <c r="E1225" s="0" t="str">
        <f aca="false">IF('con precio'!B1224="","",'con precio'!B1224)</f>
        <v>Satélite Norte</v>
      </c>
      <c r="F1225" s="1" t="s">
        <v>6248</v>
      </c>
      <c r="G1225" s="0" t="n">
        <v>350</v>
      </c>
      <c r="H1225" s="0" t="str">
        <f aca="false">IF('con precio'!D1224="Flete","FLE",IF('con precio'!D1224="Normal","NOR",IF('con precio'!D1224="RRPP","RRP",IF('con precio'!D1224="FB Ads","FBA",IF('con precio'!D1224="Google Ads","GOA",IF('con precio'!D1224="Combo","COM",IF('con precio'!D1224="Market Place","MKP", "OTR")))))))</f>
        <v>NOR</v>
      </c>
      <c r="I1225" s="0" t="str">
        <f aca="false">LEFT('con precio'!M1224,10)</f>
        <v>-17.604328</v>
      </c>
      <c r="J1225" s="122" t="str">
        <f aca="false">RIGHT('con precio'!M1224,10)</f>
        <v>-63.152837</v>
      </c>
      <c r="K1225" s="0" t="s">
        <v>7429</v>
      </c>
      <c r="L1225" s="175" t="n">
        <f aca="false">'con precio'!A1224+'con precio'!K1224</f>
        <v>44358.5423611111</v>
      </c>
      <c r="N1225" s="174"/>
      <c r="O1225" s="167"/>
    </row>
    <row r="1226" customFormat="false" ht="13.8" hidden="false" customHeight="false" outlineLevel="0" collapsed="false">
      <c r="A1226" s="0" t="n">
        <f aca="false">+A1225+1</f>
        <v>1225</v>
      </c>
      <c r="B1226" s="0" t="str">
        <f aca="false">IF(LEN('con precio'!E1225)=8,'con precio'!E1225,IF(LEN('con precio'!E1225)&gt;=17,LEFT('con precio'!E1225,8),""))</f>
        <v/>
      </c>
      <c r="C1226" s="122" t="str">
        <f aca="false">IF(LEN('con precio'!E1225)&gt;=17,RIGHT('con precio'!E1225,8),"")</f>
        <v/>
      </c>
      <c r="D1226" s="0" t="str">
        <f aca="false">IF('con precio'!F1225="","",'con precio'!F1225)</f>
        <v>Mercado Nuevo Plan 3000</v>
      </c>
      <c r="E1226" s="0" t="str">
        <f aca="false">IF('con precio'!B1225="","",'con precio'!B1225)</f>
        <v>Mercado Nuevo Plan 3000</v>
      </c>
      <c r="F1226" s="1" t="s">
        <v>6718</v>
      </c>
      <c r="G1226" s="0" t="n">
        <v>400</v>
      </c>
      <c r="H1226" s="0" t="str">
        <f aca="false">IF('con precio'!D1225="Flete","FLE",IF('con precio'!D1225="Normal","NOR",IF('con precio'!D1225="RRPP","RRP",IF('con precio'!D1225="FB Ads","FBA",IF('con precio'!D1225="Google Ads","GOA",IF('con precio'!D1225="Combo","COM",IF('con precio'!D1225="Market Place","MKP", "OTR")))))))</f>
        <v>NOR</v>
      </c>
      <c r="I1226" s="0" t="str">
        <f aca="false">LEFT('con precio'!M1225,10)</f>
        <v>-17.821518</v>
      </c>
      <c r="J1226" s="122" t="str">
        <f aca="false">RIGHT('con precio'!M1225,10)</f>
        <v>-63.147153</v>
      </c>
      <c r="K1226" s="0" t="s">
        <v>7429</v>
      </c>
      <c r="L1226" s="175" t="n">
        <f aca="false">'con precio'!A1225+'con precio'!K1225</f>
        <v>44358.8597222222</v>
      </c>
      <c r="N1226" s="174"/>
      <c r="O1226" s="167"/>
    </row>
    <row r="1227" customFormat="false" ht="13.8" hidden="false" customHeight="false" outlineLevel="0" collapsed="false">
      <c r="A1227" s="0" t="n">
        <f aca="false">+A1226+1</f>
        <v>1226</v>
      </c>
      <c r="B1227" s="0" t="str">
        <f aca="false">IF(LEN('con precio'!E1226)=8,'con precio'!E1226,IF(LEN('con precio'!E1226)&gt;=17,LEFT('con precio'!E1226,8),""))</f>
        <v/>
      </c>
      <c r="C1227" s="122" t="str">
        <f aca="false">IF(LEN('con precio'!E1226)&gt;=17,RIGHT('con precio'!E1226,8),"")</f>
        <v/>
      </c>
      <c r="D1227" s="0" t="str">
        <f aca="false">IF('con precio'!F1226="","",'con precio'!F1226)</f>
        <v/>
      </c>
      <c r="E1227" s="0" t="str">
        <f aca="false">IF('con precio'!B1226="","",'con precio'!B1226)</f>
        <v>Satélite Norte</v>
      </c>
      <c r="F1227" s="1" t="s">
        <v>7039</v>
      </c>
      <c r="G1227" s="0" t="n">
        <v>300</v>
      </c>
      <c r="H1227" s="0" t="str">
        <f aca="false">IF('con precio'!D1226="Flete","FLE",IF('con precio'!D1226="Normal","NOR",IF('con precio'!D1226="RRPP","RRP",IF('con precio'!D1226="FB Ads","FBA",IF('con precio'!D1226="Google Ads","GOA",IF('con precio'!D1226="Combo","COM",IF('con precio'!D1226="Market Place","MKP", "OTR")))))))</f>
        <v>NOR</v>
      </c>
      <c r="I1227" s="0" t="str">
        <f aca="false">LEFT('con precio'!M1226,10)</f>
        <v>-17.603184</v>
      </c>
      <c r="J1227" s="122" t="str">
        <f aca="false">RIGHT('con precio'!M1226,10)</f>
        <v>-63.151569</v>
      </c>
      <c r="K1227" s="0" t="s">
        <v>7429</v>
      </c>
      <c r="L1227" s="175" t="n">
        <f aca="false">'con precio'!A1226+'con precio'!K1226</f>
        <v>44359.4104166667</v>
      </c>
      <c r="N1227" s="174"/>
      <c r="O1227" s="167"/>
    </row>
    <row r="1228" customFormat="false" ht="13.8" hidden="false" customHeight="false" outlineLevel="0" collapsed="false">
      <c r="A1228" s="0" t="n">
        <f aca="false">+A1227+1</f>
        <v>1227</v>
      </c>
      <c r="B1228" s="0" t="str">
        <f aca="false">IF(LEN('con precio'!E1227)=8,'con precio'!E1227,IF(LEN('con precio'!E1227)&gt;=17,LEFT('con precio'!E1227,8),""))</f>
        <v/>
      </c>
      <c r="C1228" s="122" t="str">
        <f aca="false">IF(LEN('con precio'!E1227)&gt;=17,RIGHT('con precio'!E1227,8),"")</f>
        <v/>
      </c>
      <c r="D1228" s="0" t="str">
        <f aca="false">IF('con precio'!F1227="","",'con precio'!F1227)</f>
        <v/>
      </c>
      <c r="E1228" s="0" t="str">
        <f aca="false">IF('con precio'!B1227="","",'con precio'!B1227)</f>
        <v>Satélite Norte</v>
      </c>
      <c r="F1228" s="1" t="s">
        <v>7040</v>
      </c>
      <c r="G1228" s="0" t="n">
        <v>300</v>
      </c>
      <c r="H1228" s="0" t="str">
        <f aca="false">IF('con precio'!D1227="Flete","FLE",IF('con precio'!D1227="Normal","NOR",IF('con precio'!D1227="RRPP","RRP",IF('con precio'!D1227="FB Ads","FBA",IF('con precio'!D1227="Google Ads","GOA",IF('con precio'!D1227="Combo","COM",IF('con precio'!D1227="Market Place","MKP", "OTR")))))))</f>
        <v>NOR</v>
      </c>
      <c r="I1228" s="0" t="str">
        <f aca="false">LEFT('con precio'!M1227,10)</f>
        <v>-17.603337</v>
      </c>
      <c r="J1228" s="122" t="str">
        <f aca="false">RIGHT('con precio'!M1227,10)</f>
        <v>-63.151620</v>
      </c>
      <c r="K1228" s="0" t="s">
        <v>7429</v>
      </c>
      <c r="L1228" s="175" t="n">
        <f aca="false">'con precio'!A1227+'con precio'!K1227</f>
        <v>44359.4263888889</v>
      </c>
      <c r="N1228" s="174"/>
      <c r="O1228" s="167"/>
    </row>
    <row r="1229" customFormat="false" ht="13.8" hidden="false" customHeight="false" outlineLevel="0" collapsed="false">
      <c r="A1229" s="0" t="n">
        <f aca="false">+A1228+1</f>
        <v>1228</v>
      </c>
      <c r="B1229" s="0" t="str">
        <f aca="false">IF(LEN('con precio'!E1228)=8,'con precio'!E1228,IF(LEN('con precio'!E1228)&gt;=17,LEFT('con precio'!E1228,8),""))</f>
        <v/>
      </c>
      <c r="C1229" s="122" t="str">
        <f aca="false">IF(LEN('con precio'!E1228)&gt;=17,RIGHT('con precio'!E1228,8),"")</f>
        <v/>
      </c>
      <c r="D1229" s="0" t="str">
        <f aca="false">IF('con precio'!F1228="","",'con precio'!F1228)</f>
        <v/>
      </c>
      <c r="E1229" s="0" t="str">
        <f aca="false">IF('con precio'!B1228="","",'con precio'!B1228)</f>
        <v>El Trapiche / Pampa de la Isla</v>
      </c>
      <c r="F1229" s="1" t="s">
        <v>7041</v>
      </c>
      <c r="G1229" s="0" t="n">
        <v>300</v>
      </c>
      <c r="H1229" s="0" t="str">
        <f aca="false">IF('con precio'!D1228="Flete","FLE",IF('con precio'!D1228="Normal","NOR",IF('con precio'!D1228="RRPP","RRP",IF('con precio'!D1228="FB Ads","FBA",IF('con precio'!D1228="Google Ads","GOA",IF('con precio'!D1228="Combo","COM",IF('con precio'!D1228="Market Place","MKP", "OTR")))))))</f>
        <v>NOR</v>
      </c>
      <c r="I1229" s="0" t="str">
        <f aca="false">LEFT('con precio'!M1228,10)</f>
        <v>-17.745426</v>
      </c>
      <c r="J1229" s="122" t="str">
        <f aca="false">RIGHT('con precio'!M1228,10)</f>
        <v>-63.073216</v>
      </c>
      <c r="K1229" s="0" t="s">
        <v>7429</v>
      </c>
      <c r="L1229" s="175" t="n">
        <f aca="false">'con precio'!A1228+'con precio'!K1228</f>
        <v>44359.5243055556</v>
      </c>
      <c r="N1229" s="174"/>
      <c r="O1229" s="167"/>
    </row>
    <row r="1230" customFormat="false" ht="13.8" hidden="false" customHeight="false" outlineLevel="0" collapsed="false">
      <c r="A1230" s="0" t="n">
        <f aca="false">+A1229+1</f>
        <v>1229</v>
      </c>
      <c r="B1230" s="0" t="str">
        <f aca="false">IF(LEN('con precio'!E1229)=8,'con precio'!E1229,IF(LEN('con precio'!E1229)&gt;=17,LEFT('con precio'!E1229,8),""))</f>
        <v>75049515</v>
      </c>
      <c r="C1230" s="122" t="str">
        <f aca="false">IF(LEN('con precio'!E1229)&gt;=17,RIGHT('con precio'!E1229,8),"")</f>
        <v/>
      </c>
      <c r="D1230" s="0" t="str">
        <f aca="false">IF('con precio'!F1229="","",'con precio'!F1229)</f>
        <v>Roberto Coronado. Residencial Abasto Sur</v>
      </c>
      <c r="E1230" s="0" t="str">
        <f aca="false">IF('con precio'!B1229="","",'con precio'!B1229)</f>
        <v>Residencial Abasto Sur. Roberto Coronado</v>
      </c>
      <c r="F1230" s="1" t="n">
        <v>202003001</v>
      </c>
      <c r="G1230" s="0" t="n">
        <v>450</v>
      </c>
      <c r="H1230" s="0" t="str">
        <f aca="false">IF('con precio'!D1229="Flete","FLE",IF('con precio'!D1229="Normal","NOR",IF('con precio'!D1229="RRPP","RRP",IF('con precio'!D1229="FB Ads","FBA",IF('con precio'!D1229="Google Ads","GOA",IF('con precio'!D1229="Combo","COM",IF('con precio'!D1229="Market Place","MKP", "OTR")))))))</f>
        <v>OTR</v>
      </c>
      <c r="I1230" s="0" t="str">
        <f aca="false">LEFT('con precio'!M1229,10)</f>
        <v>-17.849993</v>
      </c>
      <c r="J1230" s="122" t="str">
        <f aca="false">RIGHT('con precio'!M1229,10)</f>
        <v>-63.227343</v>
      </c>
      <c r="K1230" s="0" t="s">
        <v>7429</v>
      </c>
      <c r="L1230" s="175" t="n">
        <f aca="false">'con precio'!A1229+'con precio'!K1229</f>
        <v>44359.6013888889</v>
      </c>
      <c r="N1230" s="174"/>
      <c r="O1230" s="167"/>
    </row>
    <row r="1231" customFormat="false" ht="13.8" hidden="false" customHeight="false" outlineLevel="0" collapsed="false">
      <c r="A1231" s="0" t="n">
        <f aca="false">+A1230+1</f>
        <v>1230</v>
      </c>
      <c r="B1231" s="0" t="str">
        <f aca="false">IF(LEN('con precio'!E1230)=8,'con precio'!E1230,IF(LEN('con precio'!E1230)&gt;=17,LEFT('con precio'!E1230,8),""))</f>
        <v/>
      </c>
      <c r="C1231" s="122" t="str">
        <f aca="false">IF(LEN('con precio'!E1230)&gt;=17,RIGHT('con precio'!E1230,8),"")</f>
        <v/>
      </c>
      <c r="D1231" s="0" t="str">
        <f aca="false">IF('con precio'!F1230="","",'con precio'!F1230)</f>
        <v/>
      </c>
      <c r="E1231" s="0" t="str">
        <f aca="false">IF('con precio'!B1230="","",'con precio'!B1230)</f>
        <v>Texas / Satélite Norte</v>
      </c>
      <c r="F1231" s="1" t="s">
        <v>7042</v>
      </c>
      <c r="G1231" s="0" t="n">
        <v>300</v>
      </c>
      <c r="H1231" s="0" t="str">
        <f aca="false">IF('con precio'!D1230="Flete","FLE",IF('con precio'!D1230="Normal","NOR",IF('con precio'!D1230="RRPP","RRP",IF('con precio'!D1230="FB Ads","FBA",IF('con precio'!D1230="Google Ads","GOA",IF('con precio'!D1230="Combo","COM",IF('con precio'!D1230="Market Place","MKP", "OTR")))))))</f>
        <v>NOR</v>
      </c>
      <c r="I1231" s="0" t="str">
        <f aca="false">LEFT('con precio'!M1230,10)</f>
        <v>-17.612215</v>
      </c>
      <c r="J1231" s="122" t="str">
        <f aca="false">RIGHT('con precio'!M1230,10)</f>
        <v>-63.163015</v>
      </c>
      <c r="K1231" s="0" t="s">
        <v>7429</v>
      </c>
      <c r="L1231" s="175" t="n">
        <f aca="false">'con precio'!A1230+'con precio'!K1230</f>
        <v>44360.4027777778</v>
      </c>
      <c r="N1231" s="174"/>
      <c r="O1231" s="167"/>
    </row>
    <row r="1232" customFormat="false" ht="13.8" hidden="false" customHeight="false" outlineLevel="0" collapsed="false">
      <c r="A1232" s="0" t="n">
        <f aca="false">+A1231+1</f>
        <v>1231</v>
      </c>
      <c r="B1232" s="0" t="str">
        <f aca="false">IF(LEN('con precio'!E1231)=8,'con precio'!E1231,IF(LEN('con precio'!E1231)&gt;=17,LEFT('con precio'!E1231,8),""))</f>
        <v/>
      </c>
      <c r="C1232" s="122" t="str">
        <f aca="false">IF(LEN('con precio'!E1231)&gt;=17,RIGHT('con precio'!E1231,8),"")</f>
        <v/>
      </c>
      <c r="D1232" s="0" t="str">
        <f aca="false">IF('con precio'!F1231="","",'con precio'!F1231)</f>
        <v/>
      </c>
      <c r="E1232" s="0" t="str">
        <f aca="false">IF('con precio'!B1231="","",'con precio'!B1231)</f>
        <v>Villa Simón Bolivar / Km 15 Barrio San Silvestre</v>
      </c>
      <c r="F1232" s="1" t="s">
        <v>7043</v>
      </c>
      <c r="G1232" s="0" t="n">
        <v>300</v>
      </c>
      <c r="H1232" s="0" t="str">
        <f aca="false">IF('con precio'!D1231="Flete","FLE",IF('con precio'!D1231="Normal","NOR",IF('con precio'!D1231="RRPP","RRP",IF('con precio'!D1231="FB Ads","FBA",IF('con precio'!D1231="Google Ads","GOA",IF('con precio'!D1231="Combo","COM",IF('con precio'!D1231="Market Place","MKP", "OTR")))))))</f>
        <v>NOR</v>
      </c>
      <c r="I1232" s="0" t="str">
        <f aca="false">LEFT('con precio'!M1231,10)</f>
        <v>-17.891107</v>
      </c>
      <c r="J1232" s="122" t="str">
        <f aca="false">RIGHT('con precio'!M1231,10)</f>
        <v>-63.289041</v>
      </c>
      <c r="K1232" s="0" t="s">
        <v>7429</v>
      </c>
      <c r="L1232" s="175" t="n">
        <f aca="false">'con precio'!A1231+'con precio'!K1231</f>
        <v>44360.5395833333</v>
      </c>
      <c r="N1232" s="174"/>
      <c r="O1232" s="167"/>
    </row>
    <row r="1233" customFormat="false" ht="13.8" hidden="false" customHeight="false" outlineLevel="0" collapsed="false">
      <c r="A1233" s="0" t="n">
        <f aca="false">+A1232+1</f>
        <v>1232</v>
      </c>
      <c r="B1233" s="0" t="str">
        <f aca="false">IF(LEN('con precio'!E1232)=8,'con precio'!E1232,IF(LEN('con precio'!E1232)&gt;=17,LEFT('con precio'!E1232,8),""))</f>
        <v/>
      </c>
      <c r="C1233" s="122" t="str">
        <f aca="false">IF(LEN('con precio'!E1232)&gt;=17,RIGHT('con precio'!E1232,8),"")</f>
        <v/>
      </c>
      <c r="D1233" s="0" t="str">
        <f aca="false">IF('con precio'!F1232="","",'con precio'!F1232)</f>
        <v/>
      </c>
      <c r="E1233" s="0" t="str">
        <f aca="false">IF('con precio'!B1232="","",'con precio'!B1232)</f>
        <v>Av. Mariscal Santa Cruz / Barrio Calama. Zona Nueva Ramada</v>
      </c>
      <c r="F1233" s="1" t="s">
        <v>7044</v>
      </c>
      <c r="G1233" s="0" t="n">
        <v>300</v>
      </c>
      <c r="H1233" s="0" t="str">
        <f aca="false">IF('con precio'!D1232="Flete","FLE",IF('con precio'!D1232="Normal","NOR",IF('con precio'!D1232="RRPP","RRP",IF('con precio'!D1232="FB Ads","FBA",IF('con precio'!D1232="Google Ads","GOA",IF('con precio'!D1232="Combo","COM",IF('con precio'!D1232="Market Place","MKP", "OTR")))))))</f>
        <v>NOR</v>
      </c>
      <c r="I1233" s="0" t="str">
        <f aca="false">LEFT('con precio'!M1232,10)</f>
        <v>-17.837011</v>
      </c>
      <c r="J1233" s="122" t="str">
        <f aca="false">RIGHT('con precio'!M1232,10)</f>
        <v>-63.221729</v>
      </c>
      <c r="K1233" s="0" t="s">
        <v>7429</v>
      </c>
      <c r="L1233" s="175" t="n">
        <f aca="false">'con precio'!A1232+'con precio'!K1232</f>
        <v>44361.4423611111</v>
      </c>
      <c r="N1233" s="174"/>
      <c r="O1233" s="167"/>
    </row>
    <row r="1234" customFormat="false" ht="13.8" hidden="false" customHeight="false" outlineLevel="0" collapsed="false">
      <c r="A1234" s="0" t="n">
        <f aca="false">+A1233+1</f>
        <v>1233</v>
      </c>
      <c r="B1234" s="0" t="str">
        <f aca="false">IF(LEN('con precio'!E1233)=8,'con precio'!E1233,IF(LEN('con precio'!E1233)&gt;=17,LEFT('con precio'!E1233,8),""))</f>
        <v/>
      </c>
      <c r="C1234" s="122" t="str">
        <f aca="false">IF(LEN('con precio'!E1233)&gt;=17,RIGHT('con precio'!E1233,8),"")</f>
        <v/>
      </c>
      <c r="D1234" s="0" t="str">
        <f aca="false">IF('con precio'!F1233="","",'con precio'!F1233)</f>
        <v/>
      </c>
      <c r="E1234" s="0" t="str">
        <f aca="false">IF('con precio'!B1233="","",'con precio'!B1233)</f>
        <v>Plazuela Urbanización Cotoca</v>
      </c>
      <c r="F1234" s="1" t="s">
        <v>7045</v>
      </c>
      <c r="G1234" s="0" t="n">
        <v>300</v>
      </c>
      <c r="H1234" s="0" t="str">
        <f aca="false">IF('con precio'!D1233="Flete","FLE",IF('con precio'!D1233="Normal","NOR",IF('con precio'!D1233="RRPP","RRP",IF('con precio'!D1233="FB Ads","FBA",IF('con precio'!D1233="Google Ads","GOA",IF('con precio'!D1233="Combo","COM",IF('con precio'!D1233="Market Place","MKP", "OTR")))))))</f>
        <v>NOR</v>
      </c>
      <c r="I1234" s="0" t="str">
        <f aca="false">LEFT('con precio'!M1233,10)</f>
        <v>-17.759668</v>
      </c>
      <c r="J1234" s="122" t="str">
        <f aca="false">RIGHT('con precio'!M1233,10)</f>
        <v>-63.099550</v>
      </c>
      <c r="K1234" s="0" t="s">
        <v>7429</v>
      </c>
      <c r="L1234" s="175" t="n">
        <f aca="false">'con precio'!A1233+'con precio'!K1233</f>
        <v>44361.5138888889</v>
      </c>
      <c r="N1234" s="174"/>
      <c r="O1234" s="167"/>
    </row>
    <row r="1235" customFormat="false" ht="13.8" hidden="false" customHeight="false" outlineLevel="0" collapsed="false">
      <c r="A1235" s="0" t="n">
        <f aca="false">+A1234+1</f>
        <v>1234</v>
      </c>
      <c r="B1235" s="0" t="str">
        <f aca="false">IF(LEN('con precio'!E1234)=8,'con precio'!E1234,IF(LEN('con precio'!E1234)&gt;=17,LEFT('con precio'!E1234,8),""))</f>
        <v/>
      </c>
      <c r="C1235" s="122" t="str">
        <f aca="false">IF(LEN('con precio'!E1234)&gt;=17,RIGHT('con precio'!E1234,8),"")</f>
        <v/>
      </c>
      <c r="D1235" s="0" t="str">
        <f aca="false">IF('con precio'!F1234="","",'con precio'!F1234)</f>
        <v/>
      </c>
      <c r="E1235" s="0" t="str">
        <f aca="false">IF('con precio'!B1234="","",'con precio'!B1234)</f>
        <v>Avenida Canal Pedro Velez / Barrio Sausalito</v>
      </c>
      <c r="F1235" s="1" t="s">
        <v>7046</v>
      </c>
      <c r="G1235" s="0" t="n">
        <v>400</v>
      </c>
      <c r="H1235" s="0" t="str">
        <f aca="false">IF('con precio'!D1234="Flete","FLE",IF('con precio'!D1234="Normal","NOR",IF('con precio'!D1234="RRPP","RRP",IF('con precio'!D1234="FB Ads","FBA",IF('con precio'!D1234="Google Ads","GOA",IF('con precio'!D1234="Combo","COM",IF('con precio'!D1234="Market Place","MKP", "OTR")))))))</f>
        <v>NOR</v>
      </c>
      <c r="I1235" s="0" t="str">
        <f aca="false">LEFT('con precio'!M1234,10)</f>
        <v>-17.725050</v>
      </c>
      <c r="J1235" s="122" t="str">
        <f aca="false">RIGHT('con precio'!M1234,10)</f>
        <v>-63.182255</v>
      </c>
      <c r="K1235" s="0" t="s">
        <v>7429</v>
      </c>
      <c r="L1235" s="175" t="n">
        <f aca="false">'con precio'!A1234+'con precio'!K1234</f>
        <v>44361.5534722222</v>
      </c>
      <c r="N1235" s="174"/>
      <c r="O1235" s="167"/>
    </row>
    <row r="1236" customFormat="false" ht="13.8" hidden="false" customHeight="false" outlineLevel="0" collapsed="false">
      <c r="A1236" s="0" t="n">
        <f aca="false">+A1235+1</f>
        <v>1235</v>
      </c>
      <c r="B1236" s="0" t="str">
        <f aca="false">IF(LEN('con precio'!E1235)=8,'con precio'!E1235,IF(LEN('con precio'!E1235)&gt;=17,LEFT('con precio'!E1235,8),""))</f>
        <v/>
      </c>
      <c r="C1236" s="122" t="str">
        <f aca="false">IF(LEN('con precio'!E1235)&gt;=17,RIGHT('con precio'!E1235,8),"")</f>
        <v/>
      </c>
      <c r="D1236" s="0" t="str">
        <f aca="false">IF('con precio'!F1235="","",'con precio'!F1235)</f>
        <v/>
      </c>
      <c r="E1236" s="0" t="str">
        <f aca="false">IF('con precio'!B1235="","",'con precio'!B1235)</f>
        <v>Villa Bonita / Urubó</v>
      </c>
      <c r="F1236" s="1" t="s">
        <v>7047</v>
      </c>
      <c r="G1236" s="0" t="n">
        <v>350</v>
      </c>
      <c r="H1236" s="0" t="str">
        <f aca="false">IF('con precio'!D1235="Flete","FLE",IF('con precio'!D1235="Normal","NOR",IF('con precio'!D1235="RRPP","RRP",IF('con precio'!D1235="FB Ads","FBA",IF('con precio'!D1235="Google Ads","GOA",IF('con precio'!D1235="Combo","COM",IF('con precio'!D1235="Market Place","MKP", "OTR")))))))</f>
        <v>NOR</v>
      </c>
      <c r="I1236" s="0" t="str">
        <f aca="false">LEFT('con precio'!M1235,10)</f>
        <v>-17.749573</v>
      </c>
      <c r="J1236" s="122" t="str">
        <f aca="false">RIGHT('con precio'!M1235,10)</f>
        <v>-63.234529</v>
      </c>
      <c r="K1236" s="0" t="s">
        <v>7429</v>
      </c>
      <c r="L1236" s="175" t="n">
        <f aca="false">'con precio'!A1235+'con precio'!K1235</f>
        <v>44361.6618055556</v>
      </c>
      <c r="N1236" s="174"/>
      <c r="O1236" s="167"/>
    </row>
    <row r="1237" customFormat="false" ht="13.8" hidden="false" customHeight="false" outlineLevel="0" collapsed="false">
      <c r="A1237" s="0" t="n">
        <f aca="false">+A1236+1</f>
        <v>1236</v>
      </c>
      <c r="B1237" s="0" t="str">
        <f aca="false">IF(LEN('con precio'!E1236)=8,'con precio'!E1236,IF(LEN('con precio'!E1236)&gt;=17,LEFT('con precio'!E1236,8),""))</f>
        <v/>
      </c>
      <c r="C1237" s="122" t="str">
        <f aca="false">IF(LEN('con precio'!E1236)&gt;=17,RIGHT('con precio'!E1236,8),"")</f>
        <v/>
      </c>
      <c r="D1237" s="0" t="str">
        <f aca="false">IF('con precio'!F1236="","",'con precio'!F1236)</f>
        <v>Hospital Obrero</v>
      </c>
      <c r="E1237" s="0" t="str">
        <f aca="false">IF('con precio'!B1236="","",'con precio'!B1236)</f>
        <v>Hospital Obrero. Tercer anillo casi Mutualista</v>
      </c>
      <c r="F1237" s="1" t="s">
        <v>6140</v>
      </c>
      <c r="G1237" s="0" t="n">
        <v>300</v>
      </c>
      <c r="H1237" s="0" t="str">
        <f aca="false">IF('con precio'!D1236="Flete","FLE",IF('con precio'!D1236="Normal","NOR",IF('con precio'!D1236="RRPP","RRP",IF('con precio'!D1236="FB Ads","FBA",IF('con precio'!D1236="Google Ads","GOA",IF('con precio'!D1236="Combo","COM",IF('con precio'!D1236="Market Place","MKP", "OTR")))))))</f>
        <v>NOR</v>
      </c>
      <c r="I1237" s="0" t="str">
        <f aca="false">LEFT('con precio'!M1236,10)</f>
        <v>-17.766681</v>
      </c>
      <c r="J1237" s="122" t="str">
        <f aca="false">RIGHT('con precio'!M1236,10)</f>
        <v>-63.157167</v>
      </c>
      <c r="K1237" s="0" t="s">
        <v>7429</v>
      </c>
      <c r="L1237" s="175" t="n">
        <f aca="false">'con precio'!A1236+'con precio'!K1236</f>
        <v>44361.8277777778</v>
      </c>
      <c r="N1237" s="174"/>
      <c r="O1237" s="167"/>
    </row>
    <row r="1238" customFormat="false" ht="13.8" hidden="false" customHeight="false" outlineLevel="0" collapsed="false">
      <c r="A1238" s="0" t="n">
        <f aca="false">+A1237+1</f>
        <v>1237</v>
      </c>
      <c r="B1238" s="0" t="str">
        <f aca="false">IF(LEN('con precio'!E1237)=8,'con precio'!E1237,IF(LEN('con precio'!E1237)&gt;=17,LEFT('con precio'!E1237,8),""))</f>
        <v>76054512</v>
      </c>
      <c r="C1238" s="122" t="str">
        <f aca="false">IF(LEN('con precio'!E1237)&gt;=17,RIGHT('con precio'!E1237,8),"")</f>
        <v/>
      </c>
      <c r="D1238" s="0" t="str">
        <f aca="false">IF('con precio'!F1237="","",'con precio'!F1237)</f>
        <v>NN</v>
      </c>
      <c r="E1238" s="0" t="str">
        <f aca="false">IF('con precio'!B1237="","",'con precio'!B1237)</f>
        <v>NN / 1er Anillo entre Aroma y Quijarro</v>
      </c>
      <c r="F1238" s="1" t="s">
        <v>7048</v>
      </c>
      <c r="G1238" s="0" t="n">
        <v>300</v>
      </c>
      <c r="H1238" s="0" t="str">
        <f aca="false">IF('con precio'!D1237="Flete","FLE",IF('con precio'!D1237="Normal","NOR",IF('con precio'!D1237="RRPP","RRP",IF('con precio'!D1237="FB Ads","FBA",IF('con precio'!D1237="Google Ads","GOA",IF('con precio'!D1237="Combo","COM",IF('con precio'!D1237="Market Place","MKP", "OTR")))))))</f>
        <v>GOA</v>
      </c>
      <c r="I1238" s="0" t="str">
        <f aca="false">LEFT('con precio'!M1237,10)</f>
        <v>-17.774565</v>
      </c>
      <c r="J1238" s="122" t="str">
        <f aca="false">RIGHT('con precio'!M1237,10)</f>
        <v>-63.179417</v>
      </c>
      <c r="K1238" s="0" t="s">
        <v>7429</v>
      </c>
      <c r="L1238" s="175" t="n">
        <f aca="false">'con precio'!A1237+'con precio'!K1237</f>
        <v>44362.7201388889</v>
      </c>
      <c r="N1238" s="174"/>
      <c r="O1238" s="167"/>
    </row>
    <row r="1239" customFormat="false" ht="13.8" hidden="false" customHeight="false" outlineLevel="0" collapsed="false">
      <c r="A1239" s="0" t="n">
        <f aca="false">+A1238+1</f>
        <v>1238</v>
      </c>
      <c r="B1239" s="0" t="str">
        <f aca="false">IF(LEN('con precio'!E1238)=8,'con precio'!E1238,IF(LEN('con precio'!E1238)&gt;=17,LEFT('con precio'!E1238,8),""))</f>
        <v/>
      </c>
      <c r="C1239" s="122" t="str">
        <f aca="false">IF(LEN('con precio'!E1238)&gt;=17,RIGHT('con precio'!E1238,8),"")</f>
        <v/>
      </c>
      <c r="D1239" s="0" t="str">
        <f aca="false">IF('con precio'!F1238="","",'con precio'!F1238)</f>
        <v/>
      </c>
      <c r="E1239" s="0" t="str">
        <f aca="false">IF('con precio'!B1238="","",'con precio'!B1238)</f>
        <v>Cupesí Terrado</v>
      </c>
      <c r="F1239" s="1" t="s">
        <v>7049</v>
      </c>
      <c r="G1239" s="0" t="n">
        <v>300</v>
      </c>
      <c r="H1239" s="0" t="str">
        <f aca="false">IF('con precio'!D1238="Flete","FLE",IF('con precio'!D1238="Normal","NOR",IF('con precio'!D1238="RRPP","RRP",IF('con precio'!D1238="FB Ads","FBA",IF('con precio'!D1238="Google Ads","GOA",IF('con precio'!D1238="Combo","COM",IF('con precio'!D1238="Market Place","MKP", "OTR")))))))</f>
        <v>NOR</v>
      </c>
      <c r="I1239" s="0" t="str">
        <f aca="false">LEFT('con precio'!M1238,10)</f>
        <v>-17.811056</v>
      </c>
      <c r="J1239" s="122" t="str">
        <f aca="false">RIGHT('con precio'!M1238,10)</f>
        <v>-63.096281</v>
      </c>
      <c r="K1239" s="0" t="s">
        <v>7429</v>
      </c>
      <c r="L1239" s="175" t="n">
        <f aca="false">'con precio'!A1238+'con precio'!K1238</f>
        <v>44362.5118055556</v>
      </c>
      <c r="N1239" s="174"/>
      <c r="O1239" s="167"/>
    </row>
    <row r="1240" customFormat="false" ht="13.8" hidden="false" customHeight="false" outlineLevel="0" collapsed="false">
      <c r="A1240" s="0" t="n">
        <f aca="false">+A1239+1</f>
        <v>1239</v>
      </c>
      <c r="B1240" s="0" t="str">
        <f aca="false">IF(LEN('con precio'!E1239)=8,'con precio'!E1239,IF(LEN('con precio'!E1239)&gt;=17,LEFT('con precio'!E1239,8),""))</f>
        <v/>
      </c>
      <c r="C1240" s="122" t="str">
        <f aca="false">IF(LEN('con precio'!E1239)&gt;=17,RIGHT('con precio'!E1239,8),"")</f>
        <v/>
      </c>
      <c r="D1240" s="0" t="str">
        <f aca="false">IF('con precio'!F1239="","",'con precio'!F1239)</f>
        <v/>
      </c>
      <c r="E1240" s="0" t="str">
        <f aca="false">IF('con precio'!B1239="","",'con precio'!B1239)</f>
        <v>Urbanización Palma Verde / Pampa de la Isla</v>
      </c>
      <c r="F1240" s="1" t="s">
        <v>6435</v>
      </c>
      <c r="G1240" s="0" t="n">
        <v>270</v>
      </c>
      <c r="H1240" s="0" t="str">
        <f aca="false">IF('con precio'!D1239="Flete","FLE",IF('con precio'!D1239="Normal","NOR",IF('con precio'!D1239="RRPP","RRP",IF('con precio'!D1239="FB Ads","FBA",IF('con precio'!D1239="Google Ads","GOA",IF('con precio'!D1239="Combo","COM",IF('con precio'!D1239="Market Place","MKP", "OTR")))))))</f>
        <v>NOR</v>
      </c>
      <c r="I1240" s="0" t="str">
        <f aca="false">LEFT('con precio'!M1239,10)</f>
        <v>-17.756448</v>
      </c>
      <c r="J1240" s="122" t="str">
        <f aca="false">RIGHT('con precio'!M1239,10)</f>
        <v>-63.090304</v>
      </c>
      <c r="K1240" s="0" t="s">
        <v>7429</v>
      </c>
      <c r="L1240" s="175" t="n">
        <f aca="false">'con precio'!A1239+'con precio'!K1239</f>
        <v>44362.6916666667</v>
      </c>
      <c r="N1240" s="174"/>
      <c r="O1240" s="167"/>
    </row>
    <row r="1241" customFormat="false" ht="13.8" hidden="false" customHeight="false" outlineLevel="0" collapsed="false">
      <c r="A1241" s="0" t="n">
        <f aca="false">+A1240+1</f>
        <v>1240</v>
      </c>
      <c r="B1241" s="0" t="str">
        <f aca="false">IF(LEN('con precio'!E1240)=8,'con precio'!E1240,IF(LEN('con precio'!E1240)&gt;=17,LEFT('con precio'!E1240,8),""))</f>
        <v>73521825</v>
      </c>
      <c r="C1241" s="122" t="str">
        <f aca="false">IF(LEN('con precio'!E1240)&gt;=17,RIGHT('con precio'!E1240,8),"")</f>
        <v/>
      </c>
      <c r="D1241" s="0" t="str">
        <f aca="false">IF('con precio'!F1240="","",'con precio'!F1240)</f>
        <v>Goltran José Bolaños</v>
      </c>
      <c r="E1241" s="0" t="str">
        <f aca="false">IF('con precio'!B1240="","",'con precio'!B1240)</f>
        <v>Goltran José Bolaños / Villa Simón Bolivar / Km 15 Barrio San Silvestre</v>
      </c>
      <c r="F1241" s="1" t="s">
        <v>6794</v>
      </c>
      <c r="G1241" s="0" t="n">
        <v>490</v>
      </c>
      <c r="H1241" s="0" t="str">
        <f aca="false">IF('con precio'!D1240="Flete","FLE",IF('con precio'!D1240="Normal","NOR",IF('con precio'!D1240="RRPP","RRP",IF('con precio'!D1240="FB Ads","FBA",IF('con precio'!D1240="Google Ads","GOA",IF('con precio'!D1240="Combo","COM",IF('con precio'!D1240="Market Place","MKP", "OTR")))))))</f>
        <v>GOA</v>
      </c>
      <c r="I1241" s="0" t="str">
        <f aca="false">LEFT('con precio'!M1240,10)</f>
        <v>-17.890272</v>
      </c>
      <c r="J1241" s="122" t="str">
        <f aca="false">RIGHT('con precio'!M1240,10)</f>
        <v>-63.287563</v>
      </c>
      <c r="K1241" s="0" t="s">
        <v>7429</v>
      </c>
      <c r="L1241" s="175" t="n">
        <f aca="false">'con precio'!A1240+'con precio'!K1240</f>
        <v>44363.7520833333</v>
      </c>
      <c r="N1241" s="174"/>
      <c r="O1241" s="167"/>
    </row>
    <row r="1242" customFormat="false" ht="13.8" hidden="false" customHeight="false" outlineLevel="0" collapsed="false">
      <c r="A1242" s="0" t="n">
        <f aca="false">+A1241+1</f>
        <v>1241</v>
      </c>
      <c r="B1242" s="0" t="str">
        <f aca="false">IF(LEN('con precio'!E1241)=8,'con precio'!E1241,IF(LEN('con precio'!E1241)&gt;=17,LEFT('con precio'!E1241,8),""))</f>
        <v/>
      </c>
      <c r="C1242" s="122" t="str">
        <f aca="false">IF(LEN('con precio'!E1241)&gt;=17,RIGHT('con precio'!E1241,8),"")</f>
        <v/>
      </c>
      <c r="D1242" s="0" t="str">
        <f aca="false">IF('con precio'!F1241="","",'con precio'!F1241)</f>
        <v>Condominio Mirador de Aqualand</v>
      </c>
      <c r="E1242" s="0" t="str">
        <f aca="false">IF('con precio'!B1241="","",'con precio'!B1241)</f>
        <v>Condominio Mirador Aqualand</v>
      </c>
      <c r="F1242" s="1" t="s">
        <v>7050</v>
      </c>
      <c r="G1242" s="0" t="n">
        <v>350</v>
      </c>
      <c r="H1242" s="0" t="str">
        <f aca="false">IF('con precio'!D1241="Flete","FLE",IF('con precio'!D1241="Normal","NOR",IF('con precio'!D1241="RRPP","RRP",IF('con precio'!D1241="FB Ads","FBA",IF('con precio'!D1241="Google Ads","GOA",IF('con precio'!D1241="Combo","COM",IF('con precio'!D1241="Market Place","MKP", "OTR")))))))</f>
        <v>NOR</v>
      </c>
      <c r="I1242" s="0" t="str">
        <f aca="false">LEFT('con precio'!M1241,10)</f>
        <v>-17.636570</v>
      </c>
      <c r="J1242" s="122" t="str">
        <f aca="false">RIGHT('con precio'!M1241,10)</f>
        <v>-63.159473</v>
      </c>
      <c r="K1242" s="0" t="s">
        <v>7429</v>
      </c>
      <c r="L1242" s="175" t="n">
        <f aca="false">'con precio'!A1241+'con precio'!K1241</f>
        <v>44363.3888888889</v>
      </c>
      <c r="N1242" s="174"/>
      <c r="O1242" s="167"/>
    </row>
    <row r="1243" customFormat="false" ht="13.8" hidden="false" customHeight="false" outlineLevel="0" collapsed="false">
      <c r="A1243" s="0" t="n">
        <f aca="false">+A1242+1</f>
        <v>1242</v>
      </c>
      <c r="B1243" s="0" t="str">
        <f aca="false">IF(LEN('con precio'!E1242)=8,'con precio'!E1242,IF(LEN('con precio'!E1242)&gt;=17,LEFT('con precio'!E1242,8),""))</f>
        <v/>
      </c>
      <c r="C1243" s="122" t="str">
        <f aca="false">IF(LEN('con precio'!E1242)&gt;=17,RIGHT('con precio'!E1242,8),"")</f>
        <v/>
      </c>
      <c r="D1243" s="0" t="str">
        <f aca="false">IF('con precio'!F1242="","",'con precio'!F1242)</f>
        <v/>
      </c>
      <c r="E1243" s="0" t="str">
        <f aca="false">IF('con precio'!B1242="","",'con precio'!B1242)</f>
        <v>Avenida Mariscal Santa Cruz / Barrio Calama</v>
      </c>
      <c r="F1243" s="1" t="s">
        <v>7051</v>
      </c>
      <c r="G1243" s="0" t="n">
        <v>300</v>
      </c>
      <c r="H1243" s="0" t="str">
        <f aca="false">IF('con precio'!D1242="Flete","FLE",IF('con precio'!D1242="Normal","NOR",IF('con precio'!D1242="RRPP","RRP",IF('con precio'!D1242="FB Ads","FBA",IF('con precio'!D1242="Google Ads","GOA",IF('con precio'!D1242="Combo","COM",IF('con precio'!D1242="Market Place","MKP", "OTR")))))))</f>
        <v>NOR</v>
      </c>
      <c r="I1243" s="0" t="str">
        <f aca="false">LEFT('con precio'!M1242,10)</f>
        <v>-17.837021</v>
      </c>
      <c r="J1243" s="122" t="str">
        <f aca="false">RIGHT('con precio'!M1242,10)</f>
        <v>-63.221823</v>
      </c>
      <c r="K1243" s="0" t="s">
        <v>7429</v>
      </c>
      <c r="L1243" s="175" t="n">
        <f aca="false">'con precio'!A1242+'con precio'!K1242</f>
        <v>44363.5388888889</v>
      </c>
      <c r="N1243" s="174"/>
      <c r="O1243" s="167"/>
    </row>
    <row r="1244" customFormat="false" ht="13.8" hidden="false" customHeight="false" outlineLevel="0" collapsed="false">
      <c r="A1244" s="0" t="n">
        <f aca="false">+A1243+1</f>
        <v>1243</v>
      </c>
      <c r="B1244" s="0" t="str">
        <f aca="false">IF(LEN('con precio'!E1243)=8,'con precio'!E1243,IF(LEN('con precio'!E1243)&gt;=17,LEFT('con precio'!E1243,8),""))</f>
        <v/>
      </c>
      <c r="C1244" s="122" t="str">
        <f aca="false">IF(LEN('con precio'!E1243)&gt;=17,RIGHT('con precio'!E1243,8),"")</f>
        <v/>
      </c>
      <c r="D1244" s="0" t="str">
        <f aca="false">IF('con precio'!F1243="","",'con precio'!F1243)</f>
        <v/>
      </c>
      <c r="E1244" s="0" t="str">
        <f aca="false">IF('con precio'!B1243="","",'con precio'!B1243)</f>
        <v>Urbanización Canaan</v>
      </c>
      <c r="F1244" s="1" t="s">
        <v>7052</v>
      </c>
      <c r="G1244" s="0" t="n">
        <v>300</v>
      </c>
      <c r="H1244" s="0" t="str">
        <f aca="false">IF('con precio'!D1243="Flete","FLE",IF('con precio'!D1243="Normal","NOR",IF('con precio'!D1243="RRPP","RRP",IF('con precio'!D1243="FB Ads","FBA",IF('con precio'!D1243="Google Ads","GOA",IF('con precio'!D1243="Combo","COM",IF('con precio'!D1243="Market Place","MKP", "OTR")))))))</f>
        <v>NOR</v>
      </c>
      <c r="I1244" s="0" t="str">
        <f aca="false">LEFT('con precio'!M1243,10)</f>
        <v>-17.847484</v>
      </c>
      <c r="J1244" s="122" t="str">
        <f aca="false">RIGHT('con precio'!M1243,10)</f>
        <v>-63.239905</v>
      </c>
      <c r="K1244" s="0" t="s">
        <v>7429</v>
      </c>
      <c r="L1244" s="175" t="n">
        <f aca="false">'con precio'!A1243+'con precio'!K1243</f>
        <v>44363.5597222222</v>
      </c>
      <c r="N1244" s="174"/>
      <c r="O1244" s="167"/>
    </row>
    <row r="1245" customFormat="false" ht="13.8" hidden="false" customHeight="false" outlineLevel="0" collapsed="false">
      <c r="A1245" s="0" t="n">
        <f aca="false">+A1244+1</f>
        <v>1244</v>
      </c>
      <c r="B1245" s="0" t="str">
        <f aca="false">IF(LEN('con precio'!E1244)=8,'con precio'!E1244,IF(LEN('con precio'!E1244)&gt;=17,LEFT('con precio'!E1244,8),""))</f>
        <v/>
      </c>
      <c r="C1245" s="122" t="str">
        <f aca="false">IF(LEN('con precio'!E1244)&gt;=17,RIGHT('con precio'!E1244,8),"")</f>
        <v/>
      </c>
      <c r="D1245" s="0" t="str">
        <f aca="false">IF('con precio'!F1244="","",'con precio'!F1244)</f>
        <v>Clínica Medicmel</v>
      </c>
      <c r="E1245" s="0" t="str">
        <f aca="false">IF('con precio'!B1244="","",'con precio'!B1244)</f>
        <v>Clínica Medicmel</v>
      </c>
      <c r="F1245" s="1" t="s">
        <v>6107</v>
      </c>
      <c r="G1245" s="0" t="n">
        <v>500</v>
      </c>
      <c r="H1245" s="0" t="str">
        <f aca="false">IF('con precio'!D1244="Flete","FLE",IF('con precio'!D1244="Normal","NOR",IF('con precio'!D1244="RRPP","RRP",IF('con precio'!D1244="FB Ads","FBA",IF('con precio'!D1244="Google Ads","GOA",IF('con precio'!D1244="Combo","COM",IF('con precio'!D1244="Market Place","MKP", "OTR")))))))</f>
        <v>NOR</v>
      </c>
      <c r="I1245" s="0" t="str">
        <f aca="false">LEFT('con precio'!M1244,10)</f>
        <v>-17.849168</v>
      </c>
      <c r="J1245" s="122" t="str">
        <f aca="false">RIGHT('con precio'!M1244,10)</f>
        <v>-63.251404</v>
      </c>
      <c r="K1245" s="0" t="s">
        <v>7429</v>
      </c>
      <c r="L1245" s="175" t="n">
        <f aca="false">'con precio'!A1244+'con precio'!K1244</f>
        <v>44363.5791666667</v>
      </c>
      <c r="N1245" s="174"/>
      <c r="O1245" s="167"/>
    </row>
    <row r="1246" customFormat="false" ht="13.8" hidden="false" customHeight="false" outlineLevel="0" collapsed="false">
      <c r="A1246" s="0" t="n">
        <f aca="false">+A1245+1</f>
        <v>1245</v>
      </c>
      <c r="B1246" s="0" t="str">
        <f aca="false">IF(LEN('con precio'!E1245)=8,'con precio'!E1245,IF(LEN('con precio'!E1245)&gt;=17,LEFT('con precio'!E1245,8),""))</f>
        <v/>
      </c>
      <c r="C1246" s="122" t="str">
        <f aca="false">IF(LEN('con precio'!E1245)&gt;=17,RIGHT('con precio'!E1245,8),"")</f>
        <v/>
      </c>
      <c r="D1246" s="0" t="str">
        <f aca="false">IF('con precio'!F1245="","",'con precio'!F1245)</f>
        <v/>
      </c>
      <c r="E1246" s="0" t="str">
        <f aca="false">IF('con precio'!B1245="","",'con precio'!B1245)</f>
        <v>Virgen de Luján</v>
      </c>
      <c r="F1246" s="1" t="s">
        <v>7053</v>
      </c>
      <c r="G1246" s="0" t="n">
        <v>200</v>
      </c>
      <c r="H1246" s="0" t="str">
        <f aca="false">IF('con precio'!D1245="Flete","FLE",IF('con precio'!D1245="Normal","NOR",IF('con precio'!D1245="RRPP","RRP",IF('con precio'!D1245="FB Ads","FBA",IF('con precio'!D1245="Google Ads","GOA",IF('con precio'!D1245="Combo","COM",IF('con precio'!D1245="Market Place","MKP", "OTR")))))))</f>
        <v>NOR</v>
      </c>
      <c r="I1246" s="0" t="str">
        <f aca="false">LEFT('con precio'!M1245,10)</f>
        <v>-17.757247</v>
      </c>
      <c r="J1246" s="122" t="str">
        <f aca="false">RIGHT('con precio'!M1245,10)</f>
        <v>-63.126978</v>
      </c>
      <c r="K1246" s="0" t="s">
        <v>7429</v>
      </c>
      <c r="L1246" s="175" t="n">
        <f aca="false">'con precio'!A1245+'con precio'!K1245</f>
        <v>44363.6652777778</v>
      </c>
      <c r="N1246" s="174"/>
      <c r="O1246" s="167"/>
    </row>
    <row r="1247" customFormat="false" ht="13.8" hidden="false" customHeight="false" outlineLevel="0" collapsed="false">
      <c r="A1247" s="0" t="n">
        <f aca="false">+A1246+1</f>
        <v>1246</v>
      </c>
      <c r="B1247" s="0" t="str">
        <f aca="false">IF(LEN('con precio'!E1246)=8,'con precio'!E1246,IF(LEN('con precio'!E1246)&gt;=17,LEFT('con precio'!E1246,8),""))</f>
        <v/>
      </c>
      <c r="C1247" s="122" t="str">
        <f aca="false">IF(LEN('con precio'!E1246)&gt;=17,RIGHT('con precio'!E1246,8),"")</f>
        <v/>
      </c>
      <c r="D1247" s="0" t="str">
        <f aca="false">IF('con precio'!F1246="","",'con precio'!F1246)</f>
        <v/>
      </c>
      <c r="E1247" s="0" t="str">
        <f aca="false">IF('con precio'!B1246="","",'con precio'!B1246)</f>
        <v>Parque Industrial</v>
      </c>
      <c r="F1247" s="1" t="s">
        <v>6937</v>
      </c>
      <c r="G1247" s="0" t="n">
        <v>400</v>
      </c>
      <c r="H1247" s="0" t="str">
        <f aca="false">IF('con precio'!D1246="Flete","FLE",IF('con precio'!D1246="Normal","NOR",IF('con precio'!D1246="RRPP","RRP",IF('con precio'!D1246="FB Ads","FBA",IF('con precio'!D1246="Google Ads","GOA",IF('con precio'!D1246="Combo","COM",IF('con precio'!D1246="Market Place","MKP", "OTR")))))))</f>
        <v>NOR</v>
      </c>
      <c r="I1247" s="0" t="str">
        <f aca="false">LEFT('con precio'!M1246,10)</f>
        <v>-17.752370</v>
      </c>
      <c r="J1247" s="122" t="str">
        <f aca="false">RIGHT('con precio'!M1246,10)</f>
        <v>-63.140751</v>
      </c>
      <c r="K1247" s="0" t="s">
        <v>7429</v>
      </c>
      <c r="L1247" s="175" t="n">
        <f aca="false">'con precio'!A1246+'con precio'!K1246</f>
        <v>44364.7513888889</v>
      </c>
      <c r="N1247" s="174"/>
      <c r="O1247" s="167"/>
    </row>
    <row r="1248" customFormat="false" ht="13.8" hidden="false" customHeight="false" outlineLevel="0" collapsed="false">
      <c r="A1248" s="0" t="n">
        <f aca="false">+A1247+1</f>
        <v>1247</v>
      </c>
      <c r="B1248" s="0" t="str">
        <f aca="false">IF(LEN('con precio'!E1247)=8,'con precio'!E1247,IF(LEN('con precio'!E1247)&gt;=17,LEFT('con precio'!E1247,8),""))</f>
        <v>61346620</v>
      </c>
      <c r="C1248" s="122" t="str">
        <f aca="false">IF(LEN('con precio'!E1247)&gt;=17,RIGHT('con precio'!E1247,8),"")</f>
        <v/>
      </c>
      <c r="D1248" s="0" t="str">
        <f aca="false">IF('con precio'!F1247="","",'con precio'!F1247)</f>
        <v>Centro Médico Fundación Bartimeo</v>
      </c>
      <c r="E1248" s="0" t="str">
        <f aca="false">IF('con precio'!B1247="","",'con precio'!B1247)</f>
        <v>Centro Médico Fundación Bartimeo / El Carmen</v>
      </c>
      <c r="F1248" s="1" t="s">
        <v>6981</v>
      </c>
      <c r="G1248" s="0" t="n">
        <v>450</v>
      </c>
      <c r="H1248" s="0" t="str">
        <f aca="false">IF('con precio'!D1247="Flete","FLE",IF('con precio'!D1247="Normal","NOR",IF('con precio'!D1247="RRPP","RRP",IF('con precio'!D1247="FB Ads","FBA",IF('con precio'!D1247="Google Ads","GOA",IF('con precio'!D1247="Combo","COM",IF('con precio'!D1247="Market Place","MKP", "OTR")))))))</f>
        <v>GOA</v>
      </c>
      <c r="I1248" s="0" t="str">
        <f aca="false">LEFT('con precio'!M1247,10)</f>
        <v>-17.848042</v>
      </c>
      <c r="J1248" s="122" t="str">
        <f aca="false">RIGHT('con precio'!M1247,10)</f>
        <v>-63.245277</v>
      </c>
      <c r="K1248" s="0" t="s">
        <v>7429</v>
      </c>
      <c r="L1248" s="175" t="n">
        <f aca="false">'con precio'!A1247+'con precio'!K1247</f>
        <v>44365.5555555556</v>
      </c>
      <c r="N1248" s="174"/>
      <c r="O1248" s="167"/>
    </row>
    <row r="1249" customFormat="false" ht="13.8" hidden="false" customHeight="false" outlineLevel="0" collapsed="false">
      <c r="A1249" s="0" t="n">
        <f aca="false">+A1248+1</f>
        <v>1248</v>
      </c>
      <c r="B1249" s="0" t="str">
        <f aca="false">IF(LEN('con precio'!E1248)=8,'con precio'!E1248,IF(LEN('con precio'!E1248)&gt;=17,LEFT('con precio'!E1248,8),""))</f>
        <v>76692091</v>
      </c>
      <c r="C1249" s="122" t="str">
        <f aca="false">IF(LEN('con precio'!E1248)&gt;=17,RIGHT('con precio'!E1248,8),"")</f>
        <v/>
      </c>
      <c r="D1249" s="0" t="str">
        <f aca="false">IF('con precio'!F1248="","",'con precio'!F1248)</f>
        <v>Henrry Gutierrez</v>
      </c>
      <c r="E1249" s="0" t="str">
        <f aca="false">IF('con precio'!B1248="","",'con precio'!B1248)</f>
        <v>Henrry Gutierrez / Porongo</v>
      </c>
      <c r="F1249" s="1" t="s">
        <v>7054</v>
      </c>
      <c r="G1249" s="0" t="n">
        <v>650</v>
      </c>
      <c r="H1249" s="0" t="str">
        <f aca="false">IF('con precio'!D1248="Flete","FLE",IF('con precio'!D1248="Normal","NOR",IF('con precio'!D1248="RRPP","RRP",IF('con precio'!D1248="FB Ads","FBA",IF('con precio'!D1248="Google Ads","GOA",IF('con precio'!D1248="Combo","COM",IF('con precio'!D1248="Market Place","MKP", "OTR")))))))</f>
        <v>GOA</v>
      </c>
      <c r="I1249" s="0" t="str">
        <f aca="false">LEFT('con precio'!M1248,10)</f>
        <v>-17.802792</v>
      </c>
      <c r="J1249" s="122" t="str">
        <f aca="false">RIGHT('con precio'!M1248,10)</f>
        <v>-63.254242</v>
      </c>
      <c r="K1249" s="0" t="s">
        <v>7429</v>
      </c>
      <c r="L1249" s="175" t="n">
        <f aca="false">'con precio'!A1248+'con precio'!K1248</f>
        <v>44365.6736111111</v>
      </c>
      <c r="N1249" s="174"/>
      <c r="O1249" s="167"/>
    </row>
    <row r="1250" customFormat="false" ht="13.8" hidden="false" customHeight="false" outlineLevel="0" collapsed="false">
      <c r="A1250" s="0" t="n">
        <f aca="false">+A1249+1</f>
        <v>1249</v>
      </c>
      <c r="B1250" s="0" t="str">
        <f aca="false">IF(LEN('con precio'!E1249)=8,'con precio'!E1249,IF(LEN('con precio'!E1249)&gt;=17,LEFT('con precio'!E1249,8),""))</f>
        <v/>
      </c>
      <c r="C1250" s="122" t="str">
        <f aca="false">IF(LEN('con precio'!E1249)&gt;=17,RIGHT('con precio'!E1249,8),"")</f>
        <v/>
      </c>
      <c r="D1250" s="0" t="str">
        <f aca="false">IF('con precio'!F1249="","",'con precio'!F1249)</f>
        <v/>
      </c>
      <c r="E1250" s="0" t="str">
        <f aca="false">IF('con precio'!B1249="","",'con precio'!B1249)</f>
        <v>Avenida Moscú</v>
      </c>
      <c r="F1250" s="1" t="s">
        <v>7055</v>
      </c>
      <c r="G1250" s="0" t="n">
        <v>400</v>
      </c>
      <c r="H1250" s="0" t="str">
        <f aca="false">IF('con precio'!D1249="Flete","FLE",IF('con precio'!D1249="Normal","NOR",IF('con precio'!D1249="RRPP","RRP",IF('con precio'!D1249="FB Ads","FBA",IF('con precio'!D1249="Google Ads","GOA",IF('con precio'!D1249="Combo","COM",IF('con precio'!D1249="Market Place","MKP", "OTR")))))))</f>
        <v>NOR</v>
      </c>
      <c r="I1250" s="0" t="str">
        <f aca="false">LEFT('con precio'!M1249,10)</f>
        <v>-17.854856</v>
      </c>
      <c r="J1250" s="122" t="str">
        <f aca="false">RIGHT('con precio'!M1249,10)</f>
        <v>-63.222847</v>
      </c>
      <c r="K1250" s="0" t="s">
        <v>7429</v>
      </c>
      <c r="L1250" s="175" t="n">
        <f aca="false">'con precio'!A1249+'con precio'!K1249</f>
        <v>44365.3847222222</v>
      </c>
      <c r="N1250" s="174"/>
      <c r="O1250" s="167"/>
    </row>
    <row r="1251" customFormat="false" ht="13.8" hidden="false" customHeight="false" outlineLevel="0" collapsed="false">
      <c r="A1251" s="0" t="n">
        <f aca="false">+A1250+1</f>
        <v>1250</v>
      </c>
      <c r="B1251" s="0" t="str">
        <f aca="false">IF(LEN('con precio'!E1250)=8,'con precio'!E1250,IF(LEN('con precio'!E1250)&gt;=17,LEFT('con precio'!E1250,8),""))</f>
        <v/>
      </c>
      <c r="C1251" s="122" t="str">
        <f aca="false">IF(LEN('con precio'!E1250)&gt;=17,RIGHT('con precio'!E1250,8),"")</f>
        <v/>
      </c>
      <c r="D1251" s="0" t="str">
        <f aca="false">IF('con precio'!F1250="","",'con precio'!F1250)</f>
        <v/>
      </c>
      <c r="E1251" s="0" t="str">
        <f aca="false">IF('con precio'!B1250="","",'con precio'!B1250)</f>
        <v>Barrio Ambrosio Villarroel / Roca y Coronado</v>
      </c>
      <c r="F1251" s="1" t="s">
        <v>7056</v>
      </c>
      <c r="G1251" s="0" t="n">
        <v>300</v>
      </c>
      <c r="H1251" s="0" t="str">
        <f aca="false">IF('con precio'!D1250="Flete","FLE",IF('con precio'!D1250="Normal","NOR",IF('con precio'!D1250="RRPP","RRP",IF('con precio'!D1250="FB Ads","FBA",IF('con precio'!D1250="Google Ads","GOA",IF('con precio'!D1250="Combo","COM",IF('con precio'!D1250="Market Place","MKP", "OTR")))))))</f>
        <v>NOR</v>
      </c>
      <c r="I1251" s="0" t="str">
        <f aca="false">LEFT('con precio'!M1250,10)</f>
        <v>-17.789428</v>
      </c>
      <c r="J1251" s="122" t="str">
        <f aca="false">RIGHT('con precio'!M1250,10)</f>
        <v>-63.226650</v>
      </c>
      <c r="K1251" s="0" t="s">
        <v>7429</v>
      </c>
      <c r="L1251" s="175" t="n">
        <f aca="false">'con precio'!A1250+'con precio'!K1250</f>
        <v>44365.4430555556</v>
      </c>
      <c r="N1251" s="174"/>
      <c r="O1251" s="167"/>
    </row>
    <row r="1252" customFormat="false" ht="13.8" hidden="false" customHeight="false" outlineLevel="0" collapsed="false">
      <c r="A1252" s="0" t="n">
        <f aca="false">+A1251+1</f>
        <v>1251</v>
      </c>
      <c r="B1252" s="0" t="str">
        <f aca="false">IF(LEN('con precio'!E1251)=8,'con precio'!E1251,IF(LEN('con precio'!E1251)&gt;=17,LEFT('con precio'!E1251,8),""))</f>
        <v>73357874</v>
      </c>
      <c r="C1252" s="122" t="str">
        <f aca="false">IF(LEN('con precio'!E1251)&gt;=17,RIGHT('con precio'!E1251,8),"")</f>
        <v/>
      </c>
      <c r="D1252" s="0" t="str">
        <f aca="false">IF('con precio'!F1251="","",'con precio'!F1251)</f>
        <v>Andrea Torrejon / Empresa Constructora Fredsol</v>
      </c>
      <c r="E1252" s="0" t="str">
        <f aca="false">IF('con precio'!B1251="","",'con precio'!B1251)</f>
        <v>Andrea Torrejon / Empresa Constructora Fredsol /Asunción de Guarayos</v>
      </c>
      <c r="F1252" s="1" t="s">
        <v>7057</v>
      </c>
      <c r="G1252" s="0" t="n">
        <v>6800</v>
      </c>
      <c r="H1252" s="0" t="str">
        <f aca="false">IF('con precio'!D1251="Flete","FLE",IF('con precio'!D1251="Normal","NOR",IF('con precio'!D1251="RRPP","RRP",IF('con precio'!D1251="FB Ads","FBA",IF('con precio'!D1251="Google Ads","GOA",IF('con precio'!D1251="Combo","COM",IF('con precio'!D1251="Market Place","MKP", "OTR")))))))</f>
        <v>GOA</v>
      </c>
      <c r="I1252" s="0" t="str">
        <f aca="false">LEFT('con precio'!M1251,10)</f>
        <v>-15.902302</v>
      </c>
      <c r="J1252" s="122" t="str">
        <f aca="false">RIGHT('con precio'!M1251,10)</f>
        <v>-63.185833</v>
      </c>
      <c r="K1252" s="0" t="s">
        <v>7429</v>
      </c>
      <c r="L1252" s="175" t="n">
        <f aca="false">'con precio'!A1251+'con precio'!K1251</f>
        <v>44367.425</v>
      </c>
      <c r="N1252" s="174"/>
      <c r="O1252" s="167"/>
    </row>
    <row r="1253" customFormat="false" ht="13.8" hidden="false" customHeight="false" outlineLevel="0" collapsed="false">
      <c r="A1253" s="0" t="n">
        <f aca="false">+A1252+1</f>
        <v>1252</v>
      </c>
      <c r="B1253" s="0" t="str">
        <f aca="false">IF(LEN('con precio'!E1252)=8,'con precio'!E1252,IF(LEN('con precio'!E1252)&gt;=17,LEFT('con precio'!E1252,8),""))</f>
        <v>76324560</v>
      </c>
      <c r="C1253" s="122" t="str">
        <f aca="false">IF(LEN('con precio'!E1252)&gt;=17,RIGHT('con precio'!E1252,8),"")</f>
        <v/>
      </c>
      <c r="D1253" s="0" t="str">
        <f aca="false">IF('con precio'!F1252="","",'con precio'!F1252)</f>
        <v>Mauricio</v>
      </c>
      <c r="E1253" s="0" t="str">
        <f aca="false">IF('con precio'!B1252="","",'con precio'!B1252)</f>
        <v>Mauricio / Barrio Campo Rosa</v>
      </c>
      <c r="F1253" s="1" t="s">
        <v>7058</v>
      </c>
      <c r="G1253" s="0" t="n">
        <v>450</v>
      </c>
      <c r="H1253" s="0" t="str">
        <f aca="false">IF('con precio'!D1252="Flete","FLE",IF('con precio'!D1252="Normal","NOR",IF('con precio'!D1252="RRPP","RRP",IF('con precio'!D1252="FB Ads","FBA",IF('con precio'!D1252="Google Ads","GOA",IF('con precio'!D1252="Combo","COM",IF('con precio'!D1252="Market Place","MKP", "OTR")))))))</f>
        <v>GOA</v>
      </c>
      <c r="I1253" s="0" t="str">
        <f aca="false">LEFT('con precio'!M1252,10)</f>
        <v>-17.843170</v>
      </c>
      <c r="J1253" s="122" t="str">
        <f aca="false">RIGHT('con precio'!M1252,10)</f>
        <v>-63.224677</v>
      </c>
      <c r="K1253" s="0" t="s">
        <v>7429</v>
      </c>
      <c r="L1253" s="175" t="n">
        <f aca="false">'con precio'!A1252+'con precio'!K1252</f>
        <v>44369.3895833333</v>
      </c>
      <c r="N1253" s="174"/>
      <c r="O1253" s="167"/>
    </row>
    <row r="1254" customFormat="false" ht="13.8" hidden="false" customHeight="false" outlineLevel="0" collapsed="false">
      <c r="A1254" s="0" t="n">
        <f aca="false">+A1253+1</f>
        <v>1253</v>
      </c>
      <c r="B1254" s="0" t="str">
        <f aca="false">IF(LEN('con precio'!E1253)=8,'con precio'!E1253,IF(LEN('con precio'!E1253)&gt;=17,LEFT('con precio'!E1253,8),""))</f>
        <v>76693798</v>
      </c>
      <c r="C1254" s="122" t="str">
        <f aca="false">IF(LEN('con precio'!E1253)&gt;=17,RIGHT('con precio'!E1253,8),"")</f>
        <v/>
      </c>
      <c r="D1254" s="0" t="str">
        <f aca="false">IF('con precio'!F1253="","",'con precio'!F1253)</f>
        <v>Mariam</v>
      </c>
      <c r="E1254" s="0" t="str">
        <f aca="false">IF('con precio'!B1253="","",'con precio'!B1253)</f>
        <v>Mariam / Urbanización Canaan / El Bajío</v>
      </c>
      <c r="F1254" s="1" t="s">
        <v>7059</v>
      </c>
      <c r="G1254" s="0" t="n">
        <v>400</v>
      </c>
      <c r="H1254" s="0" t="str">
        <f aca="false">IF('con precio'!D1253="Flete","FLE",IF('con precio'!D1253="Normal","NOR",IF('con precio'!D1253="RRPP","RRP",IF('con precio'!D1253="FB Ads","FBA",IF('con precio'!D1253="Google Ads","GOA",IF('con precio'!D1253="Combo","COM",IF('con precio'!D1253="Market Place","MKP", "OTR")))))))</f>
        <v>GOA</v>
      </c>
      <c r="I1254" s="0" t="str">
        <f aca="false">LEFT('con precio'!M1253,10)</f>
        <v>-17.855443</v>
      </c>
      <c r="J1254" s="122" t="str">
        <f aca="false">RIGHT('con precio'!M1253,10)</f>
        <v>-63.234617</v>
      </c>
      <c r="K1254" s="0" t="s">
        <v>7429</v>
      </c>
      <c r="L1254" s="175" t="n">
        <f aca="false">'con precio'!A1253+'con precio'!K1253</f>
        <v>44369.6208333333</v>
      </c>
      <c r="N1254" s="174"/>
      <c r="O1254" s="167"/>
    </row>
    <row r="1255" customFormat="false" ht="13.8" hidden="false" customHeight="false" outlineLevel="0" collapsed="false">
      <c r="A1255" s="0" t="n">
        <f aca="false">+A1254+1</f>
        <v>1254</v>
      </c>
      <c r="B1255" s="0" t="str">
        <f aca="false">IF(LEN('con precio'!E1254)=8,'con precio'!E1254,IF(LEN('con precio'!E1254)&gt;=17,LEFT('con precio'!E1254,8),""))</f>
        <v>73105041</v>
      </c>
      <c r="C1255" s="122" t="str">
        <f aca="false">IF(LEN('con precio'!E1254)&gt;=17,RIGHT('con precio'!E1254,8),"")</f>
        <v/>
      </c>
      <c r="D1255" s="0" t="str">
        <f aca="false">IF('con precio'!F1254="","",'con precio'!F1254)</f>
        <v>Silvia Sanchez</v>
      </c>
      <c r="E1255" s="0" t="str">
        <f aca="false">IF('con precio'!B1254="","",'con precio'!B1254)</f>
        <v>Silvia Sanchez / Urbanización El Buen Samaritano</v>
      </c>
      <c r="F1255" s="1" t="s">
        <v>7060</v>
      </c>
      <c r="G1255" s="0" t="n">
        <v>350</v>
      </c>
      <c r="H1255" s="0" t="str">
        <f aca="false">IF('con precio'!D1254="Flete","FLE",IF('con precio'!D1254="Normal","NOR",IF('con precio'!D1254="RRPP","RRP",IF('con precio'!D1254="FB Ads","FBA",IF('con precio'!D1254="Google Ads","GOA",IF('con precio'!D1254="Combo","COM",IF('con precio'!D1254="Market Place","MKP", "OTR")))))))</f>
        <v>GOA</v>
      </c>
      <c r="I1255" s="0" t="str">
        <f aca="false">LEFT('con precio'!M1254,10)</f>
        <v>-17.796982</v>
      </c>
      <c r="J1255" s="122" t="str">
        <f aca="false">RIGHT('con precio'!M1254,10)</f>
        <v>-63.095062</v>
      </c>
      <c r="K1255" s="0" t="s">
        <v>7429</v>
      </c>
      <c r="L1255" s="175" t="n">
        <f aca="false">'con precio'!A1254+'con precio'!K1254</f>
        <v>44369.7361111111</v>
      </c>
      <c r="N1255" s="174"/>
      <c r="O1255" s="167"/>
    </row>
    <row r="1256" customFormat="false" ht="13.8" hidden="false" customHeight="false" outlineLevel="0" collapsed="false">
      <c r="A1256" s="0" t="n">
        <f aca="false">+A1255+1</f>
        <v>1255</v>
      </c>
      <c r="B1256" s="0" t="str">
        <f aca="false">IF(LEN('con precio'!E1255)=8,'con precio'!E1255,IF(LEN('con precio'!E1255)&gt;=17,LEFT('con precio'!E1255,8),""))</f>
        <v/>
      </c>
      <c r="C1256" s="122" t="str">
        <f aca="false">IF(LEN('con precio'!E1255)&gt;=17,RIGHT('con precio'!E1255,8),"")</f>
        <v/>
      </c>
      <c r="D1256" s="0" t="str">
        <f aca="false">IF('con precio'!F1255="","",'con precio'!F1255)</f>
        <v/>
      </c>
      <c r="E1256" s="0" t="str">
        <f aca="false">IF('con precio'!B1255="","",'con precio'!B1255)</f>
        <v>Av. Marcelo Quiroga Santa Cruz / Barrio Calama. Zona Nueva Ramada</v>
      </c>
      <c r="F1256" s="1" t="s">
        <v>7061</v>
      </c>
      <c r="G1256" s="0" t="n">
        <v>300</v>
      </c>
      <c r="H1256" s="0" t="str">
        <f aca="false">IF('con precio'!D1255="Flete","FLE",IF('con precio'!D1255="Normal","NOR",IF('con precio'!D1255="RRPP","RRP",IF('con precio'!D1255="FB Ads","FBA",IF('con precio'!D1255="Google Ads","GOA",IF('con precio'!D1255="Combo","COM",IF('con precio'!D1255="Market Place","MKP", "OTR")))))))</f>
        <v>NOR</v>
      </c>
      <c r="I1256" s="0" t="str">
        <f aca="false">LEFT('con precio'!M1255,10)</f>
        <v>-17.837470</v>
      </c>
      <c r="J1256" s="122" t="str">
        <f aca="false">RIGHT('con precio'!M1255,10)</f>
        <v>-63.220963</v>
      </c>
      <c r="K1256" s="0" t="s">
        <v>7429</v>
      </c>
      <c r="L1256" s="175" t="n">
        <f aca="false">'con precio'!A1255+'con precio'!K1255</f>
        <v>44369.4208333333</v>
      </c>
      <c r="N1256" s="174"/>
      <c r="O1256" s="167"/>
    </row>
    <row r="1257" customFormat="false" ht="13.8" hidden="false" customHeight="false" outlineLevel="0" collapsed="false">
      <c r="A1257" s="0" t="n">
        <f aca="false">+A1256+1</f>
        <v>1256</v>
      </c>
      <c r="B1257" s="0" t="str">
        <f aca="false">IF(LEN('con precio'!E1256)=8,'con precio'!E1256,IF(LEN('con precio'!E1256)&gt;=17,LEFT('con precio'!E1256,8),""))</f>
        <v/>
      </c>
      <c r="C1257" s="122" t="str">
        <f aca="false">IF(LEN('con precio'!E1256)&gt;=17,RIGHT('con precio'!E1256,8),"")</f>
        <v/>
      </c>
      <c r="D1257" s="0" t="str">
        <f aca="false">IF('con precio'!F1256="","",'con precio'!F1256)</f>
        <v/>
      </c>
      <c r="E1257" s="0" t="str">
        <f aca="false">IF('con precio'!B1256="","",'con precio'!B1256)</f>
        <v>Mercado El Remanso</v>
      </c>
      <c r="F1257" s="1" t="s">
        <v>7062</v>
      </c>
      <c r="G1257" s="0" t="n">
        <v>300</v>
      </c>
      <c r="H1257" s="0" t="str">
        <f aca="false">IF('con precio'!D1256="Flete","FLE",IF('con precio'!D1256="Normal","NOR",IF('con precio'!D1256="RRPP","RRP",IF('con precio'!D1256="FB Ads","FBA",IF('con precio'!D1256="Google Ads","GOA",IF('con precio'!D1256="Combo","COM",IF('con precio'!D1256="Market Place","MKP", "OTR")))))))</f>
        <v>NOR</v>
      </c>
      <c r="I1257" s="0" t="str">
        <f aca="false">LEFT('con precio'!M1256,10)</f>
        <v>-17.715418</v>
      </c>
      <c r="J1257" s="122" t="str">
        <f aca="false">RIGHT('con precio'!M1256,10)</f>
        <v>-63.165408</v>
      </c>
      <c r="K1257" s="0" t="s">
        <v>7429</v>
      </c>
      <c r="L1257" s="175" t="n">
        <f aca="false">'con precio'!A1256+'con precio'!K1256</f>
        <v>44369.7097222222</v>
      </c>
      <c r="N1257" s="174"/>
      <c r="O1257" s="167"/>
    </row>
    <row r="1258" customFormat="false" ht="13.8" hidden="false" customHeight="false" outlineLevel="0" collapsed="false">
      <c r="A1258" s="0" t="n">
        <f aca="false">+A1257+1</f>
        <v>1257</v>
      </c>
      <c r="B1258" s="0" t="str">
        <f aca="false">IF(LEN('con precio'!E1257)=8,'con precio'!E1257,IF(LEN('con precio'!E1257)&gt;=17,LEFT('con precio'!E1257,8),""))</f>
        <v>77488834</v>
      </c>
      <c r="C1258" s="122" t="str">
        <f aca="false">IF(LEN('con precio'!E1257)&gt;=17,RIGHT('con precio'!E1257,8),"")</f>
        <v/>
      </c>
      <c r="D1258" s="0" t="str">
        <f aca="false">IF('con precio'!F1257="","",'con precio'!F1257)</f>
        <v/>
      </c>
      <c r="E1258" s="0" t="str">
        <f aca="false">IF('con precio'!B1257="","",'con precio'!B1257)</f>
        <v>Va por Gracebol / Parque Industrial</v>
      </c>
      <c r="F1258" s="1" t="s">
        <v>6121</v>
      </c>
      <c r="G1258" s="0" t="n">
        <v>300</v>
      </c>
      <c r="H1258" s="0" t="str">
        <f aca="false">IF('con precio'!D1257="Flete","FLE",IF('con precio'!D1257="Normal","NOR",IF('con precio'!D1257="RRPP","RRP",IF('con precio'!D1257="FB Ads","FBA",IF('con precio'!D1257="Google Ads","GOA",IF('con precio'!D1257="Combo","COM",IF('con precio'!D1257="Market Place","MKP", "OTR")))))))</f>
        <v>FBA</v>
      </c>
      <c r="I1258" s="0" t="str">
        <f aca="false">LEFT('con precio'!M1257,10)</f>
        <v>-17.738001</v>
      </c>
      <c r="J1258" s="122" t="str">
        <f aca="false">RIGHT('con precio'!M1257,10)</f>
        <v>-63.139385</v>
      </c>
      <c r="K1258" s="0" t="s">
        <v>7429</v>
      </c>
      <c r="L1258" s="175" t="n">
        <f aca="false">'con precio'!A1257+'con precio'!K1257</f>
        <v>44370.7798611111</v>
      </c>
      <c r="N1258" s="174"/>
      <c r="O1258" s="167"/>
    </row>
    <row r="1259" customFormat="false" ht="13.8" hidden="false" customHeight="false" outlineLevel="0" collapsed="false">
      <c r="A1259" s="0" t="n">
        <f aca="false">+A1258+1</f>
        <v>1258</v>
      </c>
      <c r="B1259" s="0" t="str">
        <f aca="false">IF(LEN('con precio'!E1258)=8,'con precio'!E1258,IF(LEN('con precio'!E1258)&gt;=17,LEFT('con precio'!E1258,8),""))</f>
        <v>74689998</v>
      </c>
      <c r="C1259" s="122" t="str">
        <f aca="false">IF(LEN('con precio'!E1258)&gt;=17,RIGHT('con precio'!E1258,8),"")</f>
        <v/>
      </c>
      <c r="D1259" s="0" t="str">
        <f aca="false">IF('con precio'!F1258="","",'con precio'!F1258)</f>
        <v>Elmer</v>
      </c>
      <c r="E1259" s="0" t="str">
        <f aca="false">IF('con precio'!B1258="","",'con precio'!B1258)</f>
        <v>Elmer / Barrio Covipal</v>
      </c>
      <c r="F1259" s="1" t="s">
        <v>7063</v>
      </c>
      <c r="G1259" s="0" t="n">
        <v>400</v>
      </c>
      <c r="H1259" s="0" t="str">
        <f aca="false">IF('con precio'!D1258="Flete","FLE",IF('con precio'!D1258="Normal","NOR",IF('con precio'!D1258="RRPP","RRP",IF('con precio'!D1258="FB Ads","FBA",IF('con precio'!D1258="Google Ads","GOA",IF('con precio'!D1258="Combo","COM",IF('con precio'!D1258="Market Place","MKP", "OTR")))))))</f>
        <v>GOA</v>
      </c>
      <c r="I1259" s="0" t="str">
        <f aca="false">LEFT('con precio'!M1258,10)</f>
        <v>-17.845442</v>
      </c>
      <c r="J1259" s="122" t="str">
        <f aca="false">RIGHT('con precio'!M1258,10)</f>
        <v>-63.236633</v>
      </c>
      <c r="K1259" s="0" t="s">
        <v>7429</v>
      </c>
      <c r="L1259" s="175" t="n">
        <f aca="false">'con precio'!A1258+'con precio'!K1258</f>
        <v>44370.7131944444</v>
      </c>
      <c r="N1259" s="174"/>
      <c r="O1259" s="167"/>
    </row>
    <row r="1260" customFormat="false" ht="13.8" hidden="false" customHeight="false" outlineLevel="0" collapsed="false">
      <c r="A1260" s="0" t="n">
        <f aca="false">+A1259+1</f>
        <v>1259</v>
      </c>
      <c r="B1260" s="0" t="str">
        <f aca="false">IF(LEN('con precio'!E1259)=8,'con precio'!E1259,IF(LEN('con precio'!E1259)&gt;=17,LEFT('con precio'!E1259,8),""))</f>
        <v/>
      </c>
      <c r="C1260" s="122" t="str">
        <f aca="false">IF(LEN('con precio'!E1259)&gt;=17,RIGHT('con precio'!E1259,8),"")</f>
        <v/>
      </c>
      <c r="D1260" s="0" t="str">
        <f aca="false">IF('con precio'!F1259="","",'con precio'!F1259)</f>
        <v/>
      </c>
      <c r="E1260" s="0" t="str">
        <f aca="false">IF('con precio'!B1259="","",'con precio'!B1259)</f>
        <v>Warnes</v>
      </c>
      <c r="F1260" s="1" t="s">
        <v>7064</v>
      </c>
      <c r="G1260" s="0" t="n">
        <v>500</v>
      </c>
      <c r="H1260" s="0" t="str">
        <f aca="false">IF('con precio'!D1259="Flete","FLE",IF('con precio'!D1259="Normal","NOR",IF('con precio'!D1259="RRPP","RRP",IF('con precio'!D1259="FB Ads","FBA",IF('con precio'!D1259="Google Ads","GOA",IF('con precio'!D1259="Combo","COM",IF('con precio'!D1259="Market Place","MKP", "OTR")))))))</f>
        <v>NOR</v>
      </c>
      <c r="I1260" s="0" t="str">
        <f aca="false">LEFT('con precio'!M1259,10)</f>
        <v>-17.519152</v>
      </c>
      <c r="J1260" s="122" t="str">
        <f aca="false">RIGHT('con precio'!M1259,10)</f>
        <v>-63.167887</v>
      </c>
      <c r="K1260" s="0" t="s">
        <v>7429</v>
      </c>
      <c r="L1260" s="175" t="n">
        <f aca="false">'con precio'!A1259+'con precio'!K1259</f>
        <v>44370.4486111111</v>
      </c>
      <c r="N1260" s="174"/>
      <c r="O1260" s="167"/>
    </row>
    <row r="1261" customFormat="false" ht="13.8" hidden="false" customHeight="false" outlineLevel="0" collapsed="false">
      <c r="A1261" s="0" t="n">
        <f aca="false">+A1260+1</f>
        <v>1260</v>
      </c>
      <c r="B1261" s="0" t="str">
        <f aca="false">IF(LEN('con precio'!E1260)=8,'con precio'!E1260,IF(LEN('con precio'!E1260)&gt;=17,LEFT('con precio'!E1260,8),""))</f>
        <v/>
      </c>
      <c r="C1261" s="122" t="str">
        <f aca="false">IF(LEN('con precio'!E1260)&gt;=17,RIGHT('con precio'!E1260,8),"")</f>
        <v/>
      </c>
      <c r="D1261" s="0" t="str">
        <f aca="false">IF('con precio'!F1260="","",'con precio'!F1260)</f>
        <v/>
      </c>
      <c r="E1261" s="0" t="str">
        <f aca="false">IF('con precio'!B1260="","",'con precio'!B1260)</f>
        <v>Barrio Santa Elena / Plan 3000</v>
      </c>
      <c r="F1261" s="1" t="s">
        <v>7065</v>
      </c>
      <c r="G1261" s="0" t="n">
        <v>300</v>
      </c>
      <c r="H1261" s="0" t="str">
        <f aca="false">IF('con precio'!D1260="Flete","FLE",IF('con precio'!D1260="Normal","NOR",IF('con precio'!D1260="RRPP","RRP",IF('con precio'!D1260="FB Ads","FBA",IF('con precio'!D1260="Google Ads","GOA",IF('con precio'!D1260="Combo","COM",IF('con precio'!D1260="Market Place","MKP", "OTR")))))))</f>
        <v>NOR</v>
      </c>
      <c r="I1261" s="0" t="str">
        <f aca="false">LEFT('con precio'!M1260,10)</f>
        <v>-17.827085</v>
      </c>
      <c r="J1261" s="122" t="str">
        <f aca="false">RIGHT('con precio'!M1260,10)</f>
        <v>-63.112381</v>
      </c>
      <c r="K1261" s="0" t="s">
        <v>7429</v>
      </c>
      <c r="L1261" s="175" t="n">
        <f aca="false">'con precio'!A1260+'con precio'!K1260</f>
        <v>44371.4104166667</v>
      </c>
      <c r="N1261" s="174"/>
      <c r="O1261" s="167"/>
    </row>
    <row r="1262" customFormat="false" ht="13.8" hidden="false" customHeight="false" outlineLevel="0" collapsed="false">
      <c r="A1262" s="0" t="n">
        <f aca="false">+A1261+1</f>
        <v>1261</v>
      </c>
      <c r="B1262" s="0" t="str">
        <f aca="false">IF(LEN('con precio'!E1261)=8,'con precio'!E1261,IF(LEN('con precio'!E1261)&gt;=17,LEFT('con precio'!E1261,8),""))</f>
        <v/>
      </c>
      <c r="C1262" s="122" t="str">
        <f aca="false">IF(LEN('con precio'!E1261)&gt;=17,RIGHT('con precio'!E1261,8),"")</f>
        <v/>
      </c>
      <c r="D1262" s="0" t="str">
        <f aca="false">IF('con precio'!F1261="","",'con precio'!F1261)</f>
        <v>Condominio D'addario</v>
      </c>
      <c r="E1262" s="0" t="str">
        <f aca="false">IF('con precio'!B1261="","",'con precio'!B1261)</f>
        <v>Condominio D'addario</v>
      </c>
      <c r="F1262" s="1" t="s">
        <v>7066</v>
      </c>
      <c r="G1262" s="0" t="n">
        <v>300</v>
      </c>
      <c r="H1262" s="0" t="str">
        <f aca="false">IF('con precio'!D1261="Flete","FLE",IF('con precio'!D1261="Normal","NOR",IF('con precio'!D1261="RRPP","RRP",IF('con precio'!D1261="FB Ads","FBA",IF('con precio'!D1261="Google Ads","GOA",IF('con precio'!D1261="Combo","COM",IF('con precio'!D1261="Market Place","MKP", "OTR")))))))</f>
        <v>NOR</v>
      </c>
      <c r="I1262" s="0" t="str">
        <f aca="false">LEFT('con precio'!M1261,10)</f>
        <v>-17.832710</v>
      </c>
      <c r="J1262" s="122" t="str">
        <f aca="false">RIGHT('con precio'!M1261,10)</f>
        <v>-63.251258</v>
      </c>
      <c r="K1262" s="0" t="s">
        <v>7429</v>
      </c>
      <c r="L1262" s="175" t="n">
        <f aca="false">'con precio'!A1261+'con precio'!K1261</f>
        <v>44371.4659722222</v>
      </c>
      <c r="N1262" s="174"/>
      <c r="O1262" s="167"/>
    </row>
    <row r="1263" customFormat="false" ht="13.8" hidden="false" customHeight="false" outlineLevel="0" collapsed="false">
      <c r="A1263" s="0" t="n">
        <f aca="false">+A1262+1</f>
        <v>1262</v>
      </c>
      <c r="B1263" s="0" t="str">
        <f aca="false">IF(LEN('con precio'!E1262)=8,'con precio'!E1262,IF(LEN('con precio'!E1262)&gt;=17,LEFT('con precio'!E1262,8),""))</f>
        <v/>
      </c>
      <c r="C1263" s="122" t="str">
        <f aca="false">IF(LEN('con precio'!E1262)&gt;=17,RIGHT('con precio'!E1262,8),"")</f>
        <v/>
      </c>
      <c r="D1263" s="0" t="str">
        <f aca="false">IF('con precio'!F1262="","",'con precio'!F1262)</f>
        <v>Condominio Paradisso</v>
      </c>
      <c r="E1263" s="0" t="str">
        <f aca="false">IF('con precio'!B1262="","",'con precio'!B1262)</f>
        <v>Condominio Paradisso / Pampa de la Isla</v>
      </c>
      <c r="F1263" s="1" t="s">
        <v>6750</v>
      </c>
      <c r="G1263" s="0" t="n">
        <v>300</v>
      </c>
      <c r="H1263" s="0" t="str">
        <f aca="false">IF('con precio'!D1262="Flete","FLE",IF('con precio'!D1262="Normal","NOR",IF('con precio'!D1262="RRPP","RRP",IF('con precio'!D1262="FB Ads","FBA",IF('con precio'!D1262="Google Ads","GOA",IF('con precio'!D1262="Combo","COM",IF('con precio'!D1262="Market Place","MKP", "OTR")))))))</f>
        <v>NOR</v>
      </c>
      <c r="I1263" s="0" t="str">
        <f aca="false">LEFT('con precio'!M1262,10)</f>
        <v>-17.754190</v>
      </c>
      <c r="J1263" s="122" t="str">
        <f aca="false">RIGHT('con precio'!M1262,10)</f>
        <v>-63.088364</v>
      </c>
      <c r="K1263" s="0" t="s">
        <v>7429</v>
      </c>
      <c r="L1263" s="175" t="n">
        <f aca="false">'con precio'!A1262+'con precio'!K1262</f>
        <v>44371.6694444445</v>
      </c>
      <c r="N1263" s="174"/>
      <c r="O1263" s="167"/>
    </row>
    <row r="1264" customFormat="false" ht="13.8" hidden="false" customHeight="false" outlineLevel="0" collapsed="false">
      <c r="A1264" s="0" t="n">
        <f aca="false">+A1263+1</f>
        <v>1263</v>
      </c>
      <c r="B1264" s="0" t="str">
        <f aca="false">IF(LEN('con precio'!E1263)=8,'con precio'!E1263,IF(LEN('con precio'!E1263)&gt;=17,LEFT('con precio'!E1263,8),""))</f>
        <v/>
      </c>
      <c r="C1264" s="122" t="str">
        <f aca="false">IF(LEN('con precio'!E1263)&gt;=17,RIGHT('con precio'!E1263,8),"")</f>
        <v/>
      </c>
      <c r="D1264" s="0" t="str">
        <f aca="false">IF('con precio'!F1263="","",'con precio'!F1263)</f>
        <v/>
      </c>
      <c r="E1264" s="0" t="str">
        <f aca="false">IF('con precio'!B1263="","",'con precio'!B1263)</f>
        <v>Barrio El Paraíso / Banzer Km 9</v>
      </c>
      <c r="F1264" s="1" t="s">
        <v>7067</v>
      </c>
      <c r="G1264" s="0" t="n">
        <v>300</v>
      </c>
      <c r="H1264" s="0" t="str">
        <f aca="false">IF('con precio'!D1263="Flete","FLE",IF('con precio'!D1263="Normal","NOR",IF('con precio'!D1263="RRPP","RRP",IF('con precio'!D1263="FB Ads","FBA",IF('con precio'!D1263="Google Ads","GOA",IF('con precio'!D1263="Combo","COM",IF('con precio'!D1263="Market Place","MKP", "OTR")))))))</f>
        <v>NOR</v>
      </c>
      <c r="I1264" s="0" t="str">
        <f aca="false">LEFT('con precio'!M1263,10)</f>
        <v>-17.694643</v>
      </c>
      <c r="J1264" s="122" t="str">
        <f aca="false">RIGHT('con precio'!M1263,10)</f>
        <v>-63.164209</v>
      </c>
      <c r="K1264" s="0" t="s">
        <v>7429</v>
      </c>
      <c r="L1264" s="175" t="n">
        <f aca="false">'con precio'!A1263+'con precio'!K1263</f>
        <v>44371.7166666667</v>
      </c>
      <c r="N1264" s="174"/>
      <c r="O1264" s="167"/>
    </row>
    <row r="1265" customFormat="false" ht="13.8" hidden="false" customHeight="false" outlineLevel="0" collapsed="false">
      <c r="A1265" s="0" t="n">
        <f aca="false">+A1264+1</f>
        <v>1264</v>
      </c>
      <c r="B1265" s="0" t="str">
        <f aca="false">IF(LEN('con precio'!E1264)=8,'con precio'!E1264,IF(LEN('con precio'!E1264)&gt;=17,LEFT('con precio'!E1264,8),""))</f>
        <v/>
      </c>
      <c r="C1265" s="122" t="str">
        <f aca="false">IF(LEN('con precio'!E1264)&gt;=17,RIGHT('con precio'!E1264,8),"")</f>
        <v/>
      </c>
      <c r="D1265" s="0" t="str">
        <f aca="false">IF('con precio'!F1264="","",'con precio'!F1264)</f>
        <v>Lavandería Clínica Medicmel</v>
      </c>
      <c r="E1265" s="0" t="str">
        <f aca="false">IF('con precio'!B1264="","",'con precio'!B1264)</f>
        <v>Lavandería Clínica Medicmel / Avenida Mapaizo</v>
      </c>
      <c r="F1265" s="1" t="s">
        <v>6840</v>
      </c>
      <c r="G1265" s="0" t="n">
        <v>400</v>
      </c>
      <c r="H1265" s="0" t="str">
        <f aca="false">IF('con precio'!D1264="Flete","FLE",IF('con precio'!D1264="Normal","NOR",IF('con precio'!D1264="RRPP","RRP",IF('con precio'!D1264="FB Ads","FBA",IF('con precio'!D1264="Google Ads","GOA",IF('con precio'!D1264="Combo","COM",IF('con precio'!D1264="Market Place","MKP", "OTR")))))))</f>
        <v>NOR</v>
      </c>
      <c r="I1265" s="0" t="str">
        <f aca="false">LEFT('con precio'!M1264,10)</f>
        <v>-17.848020</v>
      </c>
      <c r="J1265" s="122" t="str">
        <f aca="false">RIGHT('con precio'!M1264,10)</f>
        <v>-63.248281</v>
      </c>
      <c r="K1265" s="0" t="s">
        <v>7429</v>
      </c>
      <c r="L1265" s="175" t="n">
        <f aca="false">'con precio'!A1264+'con precio'!K1264</f>
        <v>44372.4479166667</v>
      </c>
      <c r="N1265" s="174"/>
      <c r="O1265" s="167"/>
    </row>
    <row r="1266" customFormat="false" ht="13.8" hidden="false" customHeight="false" outlineLevel="0" collapsed="false">
      <c r="A1266" s="0" t="n">
        <f aca="false">+A1265+1</f>
        <v>1265</v>
      </c>
      <c r="B1266" s="0" t="str">
        <f aca="false">IF(LEN('con precio'!E1265)=8,'con precio'!E1265,IF(LEN('con precio'!E1265)&gt;=17,LEFT('con precio'!E1265,8),""))</f>
        <v/>
      </c>
      <c r="C1266" s="122" t="str">
        <f aca="false">IF(LEN('con precio'!E1265)&gt;=17,RIGHT('con precio'!E1265,8),"")</f>
        <v/>
      </c>
      <c r="D1266" s="0" t="str">
        <f aca="false">IF('con precio'!F1265="","",'con precio'!F1265)</f>
        <v/>
      </c>
      <c r="E1266" s="0" t="str">
        <f aca="false">IF('con precio'!B1265="","",'con precio'!B1265)</f>
        <v>Parque Industrial</v>
      </c>
      <c r="F1266" s="1" t="s">
        <v>6937</v>
      </c>
      <c r="G1266" s="0" t="n">
        <v>400</v>
      </c>
      <c r="H1266" s="0" t="str">
        <f aca="false">IF('con precio'!D1265="Flete","FLE",IF('con precio'!D1265="Normal","NOR",IF('con precio'!D1265="RRPP","RRP",IF('con precio'!D1265="FB Ads","FBA",IF('con precio'!D1265="Google Ads","GOA",IF('con precio'!D1265="Combo","COM",IF('con precio'!D1265="Market Place","MKP", "OTR")))))))</f>
        <v>NOR</v>
      </c>
      <c r="I1266" s="0" t="str">
        <f aca="false">LEFT('con precio'!M1265,10)</f>
        <v>-17.752370</v>
      </c>
      <c r="J1266" s="122" t="str">
        <f aca="false">RIGHT('con precio'!M1265,10)</f>
        <v>-63.140751</v>
      </c>
      <c r="K1266" s="0" t="s">
        <v>7429</v>
      </c>
      <c r="L1266" s="175" t="n">
        <f aca="false">'con precio'!A1265+'con precio'!K1265</f>
        <v>44372.5076388889</v>
      </c>
      <c r="N1266" s="174"/>
      <c r="O1266" s="167"/>
    </row>
    <row r="1267" customFormat="false" ht="13.8" hidden="false" customHeight="false" outlineLevel="0" collapsed="false">
      <c r="A1267" s="0" t="n">
        <f aca="false">+A1266+1</f>
        <v>1266</v>
      </c>
      <c r="B1267" s="0" t="str">
        <f aca="false">IF(LEN('con precio'!E1266)=8,'con precio'!E1266,IF(LEN('con precio'!E1266)&gt;=17,LEFT('con precio'!E1266,8),""))</f>
        <v/>
      </c>
      <c r="C1267" s="122" t="str">
        <f aca="false">IF(LEN('con precio'!E1266)&gt;=17,RIGHT('con precio'!E1266,8),"")</f>
        <v/>
      </c>
      <c r="D1267" s="0" t="str">
        <f aca="false">IF('con precio'!F1266="","",'con precio'!F1266)</f>
        <v/>
      </c>
      <c r="E1267" s="0" t="str">
        <f aca="false">IF('con precio'!B1266="","",'con precio'!B1266)</f>
        <v>Calle Villa Bella y Armonía</v>
      </c>
      <c r="F1267" s="1" t="s">
        <v>7068</v>
      </c>
      <c r="G1267" s="0" t="n">
        <v>300</v>
      </c>
      <c r="H1267" s="0" t="str">
        <f aca="false">IF('con precio'!D1266="Flete","FLE",IF('con precio'!D1266="Normal","NOR",IF('con precio'!D1266="RRPP","RRP",IF('con precio'!D1266="FB Ads","FBA",IF('con precio'!D1266="Google Ads","GOA",IF('con precio'!D1266="Combo","COM",IF('con precio'!D1266="Market Place","MKP", "OTR")))))))</f>
        <v>NOR</v>
      </c>
      <c r="I1267" s="0" t="str">
        <f aca="false">LEFT('con precio'!M1266,10)</f>
        <v>-17.777232</v>
      </c>
      <c r="J1267" s="122" t="str">
        <f aca="false">RIGHT('con precio'!M1266,10)</f>
        <v>-63.156283</v>
      </c>
      <c r="K1267" s="0" t="s">
        <v>7429</v>
      </c>
      <c r="L1267" s="175" t="n">
        <f aca="false">'con precio'!A1266+'con precio'!K1266</f>
        <v>44372.6375</v>
      </c>
      <c r="N1267" s="174"/>
      <c r="O1267" s="167"/>
    </row>
    <row r="1268" customFormat="false" ht="13.8" hidden="false" customHeight="false" outlineLevel="0" collapsed="false">
      <c r="A1268" s="0" t="n">
        <f aca="false">+A1267+1</f>
        <v>1267</v>
      </c>
      <c r="B1268" s="0" t="str">
        <f aca="false">IF(LEN('con precio'!E1267)=8,'con precio'!E1267,IF(LEN('con precio'!E1267)&gt;=17,LEFT('con precio'!E1267,8),""))</f>
        <v/>
      </c>
      <c r="C1268" s="122" t="str">
        <f aca="false">IF(LEN('con precio'!E1267)&gt;=17,RIGHT('con precio'!E1267,8),"")</f>
        <v/>
      </c>
      <c r="D1268" s="0" t="str">
        <f aca="false">IF('con precio'!F1267="","",'con precio'!F1267)</f>
        <v/>
      </c>
      <c r="E1268" s="0" t="str">
        <f aca="false">IF('con precio'!B1267="","",'con precio'!B1267)</f>
        <v>Condominio Santa Fe</v>
      </c>
      <c r="F1268" s="1" t="s">
        <v>7069</v>
      </c>
      <c r="G1268" s="0" t="n">
        <v>300</v>
      </c>
      <c r="H1268" s="0" t="str">
        <f aca="false">IF('con precio'!D1267="Flete","FLE",IF('con precio'!D1267="Normal","NOR",IF('con precio'!D1267="RRPP","RRP",IF('con precio'!D1267="FB Ads","FBA",IF('con precio'!D1267="Google Ads","GOA",IF('con precio'!D1267="Combo","COM",IF('con precio'!D1267="Market Place","MKP", "OTR")))))))</f>
        <v>NOR</v>
      </c>
      <c r="I1268" s="0" t="str">
        <f aca="false">LEFT('con precio'!M1267,10)</f>
        <v>-17.754081</v>
      </c>
      <c r="J1268" s="122" t="str">
        <f aca="false">RIGHT('con precio'!M1267,10)</f>
        <v>-63.090970</v>
      </c>
      <c r="K1268" s="0" t="s">
        <v>7429</v>
      </c>
      <c r="L1268" s="175" t="n">
        <f aca="false">'con precio'!A1267+'con precio'!K1267</f>
        <v>44373.3833333333</v>
      </c>
      <c r="N1268" s="174"/>
      <c r="O1268" s="167"/>
    </row>
    <row r="1269" customFormat="false" ht="13.8" hidden="false" customHeight="false" outlineLevel="0" collapsed="false">
      <c r="A1269" s="0" t="n">
        <f aca="false">+A1268+1</f>
        <v>1268</v>
      </c>
      <c r="B1269" s="0" t="str">
        <f aca="false">IF(LEN('con precio'!E1268)=8,'con precio'!E1268,IF(LEN('con precio'!E1268)&gt;=17,LEFT('con precio'!E1268,8),""))</f>
        <v/>
      </c>
      <c r="C1269" s="122" t="str">
        <f aca="false">IF(LEN('con precio'!E1268)&gt;=17,RIGHT('con precio'!E1268,8),"")</f>
        <v/>
      </c>
      <c r="D1269" s="0" t="str">
        <f aca="false">IF('con precio'!F1268="","",'con precio'!F1268)</f>
        <v/>
      </c>
      <c r="E1269" s="0" t="str">
        <f aca="false">IF('con precio'!B1268="","",'con precio'!B1268)</f>
        <v>Urbanización Cotoca</v>
      </c>
      <c r="F1269" s="1" t="s">
        <v>6439</v>
      </c>
      <c r="G1269" s="0" t="n">
        <v>300</v>
      </c>
      <c r="H1269" s="0" t="str">
        <f aca="false">IF('con precio'!D1268="Flete","FLE",IF('con precio'!D1268="Normal","NOR",IF('con precio'!D1268="RRPP","RRP",IF('con precio'!D1268="FB Ads","FBA",IF('con precio'!D1268="Google Ads","GOA",IF('con precio'!D1268="Combo","COM",IF('con precio'!D1268="Market Place","MKP", "OTR")))))))</f>
        <v>NOR</v>
      </c>
      <c r="I1269" s="0" t="str">
        <f aca="false">LEFT('con precio'!M1268,10)</f>
        <v>-17.758687</v>
      </c>
      <c r="J1269" s="122" t="str">
        <f aca="false">RIGHT('con precio'!M1268,10)</f>
        <v>-63.098220</v>
      </c>
      <c r="K1269" s="0" t="s">
        <v>7429</v>
      </c>
      <c r="L1269" s="175" t="n">
        <f aca="false">'con precio'!A1268+'con precio'!K1268</f>
        <v>44374.8034722222</v>
      </c>
      <c r="N1269" s="174"/>
      <c r="O1269" s="167"/>
    </row>
    <row r="1270" customFormat="false" ht="13.8" hidden="false" customHeight="false" outlineLevel="0" collapsed="false">
      <c r="A1270" s="0" t="n">
        <f aca="false">+A1269+1</f>
        <v>1269</v>
      </c>
      <c r="B1270" s="0" t="str">
        <f aca="false">IF(LEN('con precio'!E1269)=8,'con precio'!E1269,IF(LEN('con precio'!E1269)&gt;=17,LEFT('con precio'!E1269,8),""))</f>
        <v/>
      </c>
      <c r="C1270" s="122" t="str">
        <f aca="false">IF(LEN('con precio'!E1269)&gt;=17,RIGHT('con precio'!E1269,8),"")</f>
        <v/>
      </c>
      <c r="D1270" s="0" t="str">
        <f aca="false">IF('con precio'!F1269="","",'con precio'!F1269)</f>
        <v/>
      </c>
      <c r="E1270" s="0" t="str">
        <f aca="false">IF('con precio'!B1269="","",'con precio'!B1269)</f>
        <v>Cañada Pailita. Plan 3000</v>
      </c>
      <c r="F1270" s="1" t="s">
        <v>6327</v>
      </c>
      <c r="G1270" s="0" t="n">
        <v>300</v>
      </c>
      <c r="H1270" s="0" t="str">
        <f aca="false">IF('con precio'!D1269="Flete","FLE",IF('con precio'!D1269="Normal","NOR",IF('con precio'!D1269="RRPP","RRP",IF('con precio'!D1269="FB Ads","FBA",IF('con precio'!D1269="Google Ads","GOA",IF('con precio'!D1269="Combo","COM",IF('con precio'!D1269="Market Place","MKP", "OTR")))))))</f>
        <v>NOR</v>
      </c>
      <c r="I1270" s="0" t="str">
        <f aca="false">LEFT('con precio'!M1269,10)</f>
        <v>-17.814682</v>
      </c>
      <c r="J1270" s="122" t="str">
        <f aca="false">RIGHT('con precio'!M1269,10)</f>
        <v>-63.145368</v>
      </c>
      <c r="K1270" s="0" t="s">
        <v>7429</v>
      </c>
      <c r="L1270" s="175" t="n">
        <f aca="false">'con precio'!A1269+'con precio'!K1269</f>
        <v>44374.8368055556</v>
      </c>
      <c r="N1270" s="174"/>
      <c r="O1270" s="167"/>
    </row>
    <row r="1271" customFormat="false" ht="13.8" hidden="false" customHeight="false" outlineLevel="0" collapsed="false">
      <c r="A1271" s="0" t="n">
        <f aca="false">+A1270+1</f>
        <v>1270</v>
      </c>
      <c r="B1271" s="0" t="str">
        <f aca="false">IF(LEN('con precio'!E1270)=8,'con precio'!E1270,IF(LEN('con precio'!E1270)&gt;=17,LEFT('con precio'!E1270,8),""))</f>
        <v>78175496</v>
      </c>
      <c r="C1271" s="122" t="str">
        <f aca="false">IF(LEN('con precio'!E1270)&gt;=17,RIGHT('con precio'!E1270,8),"")</f>
        <v/>
      </c>
      <c r="D1271" s="0" t="str">
        <f aca="false">IF('con precio'!F1270="","",'con precio'!F1270)</f>
        <v>Gonzalo</v>
      </c>
      <c r="E1271" s="0" t="str">
        <f aca="false">IF('con precio'!B1270="","",'con precio'!B1270)</f>
        <v>Gonzalo / Cupesí Terrado</v>
      </c>
      <c r="F1271" s="1" t="s">
        <v>7070</v>
      </c>
      <c r="G1271" s="0" t="n">
        <v>370</v>
      </c>
      <c r="H1271" s="0" t="str">
        <f aca="false">IF('con precio'!D1270="Flete","FLE",IF('con precio'!D1270="Normal","NOR",IF('con precio'!D1270="RRPP","RRP",IF('con precio'!D1270="FB Ads","FBA",IF('con precio'!D1270="Google Ads","GOA",IF('con precio'!D1270="Combo","COM",IF('con precio'!D1270="Market Place","MKP", "OTR")))))))</f>
        <v>GOA</v>
      </c>
      <c r="I1271" s="0" t="str">
        <f aca="false">LEFT('con precio'!M1270,10)</f>
        <v>-17.814484</v>
      </c>
      <c r="J1271" s="122" t="str">
        <f aca="false">RIGHT('con precio'!M1270,10)</f>
        <v>-63.097942</v>
      </c>
      <c r="K1271" s="0" t="s">
        <v>7429</v>
      </c>
      <c r="L1271" s="175" t="n">
        <f aca="false">'con precio'!A1270+'con precio'!K1270</f>
        <v>44375.4680555556</v>
      </c>
      <c r="N1271" s="174"/>
      <c r="O1271" s="167"/>
    </row>
    <row r="1272" customFormat="false" ht="13.8" hidden="false" customHeight="false" outlineLevel="0" collapsed="false">
      <c r="A1272" s="0" t="n">
        <f aca="false">+A1271+1</f>
        <v>1271</v>
      </c>
      <c r="B1272" s="0" t="str">
        <f aca="false">IF(LEN('con precio'!E1271)=8,'con precio'!E1271,IF(LEN('con precio'!E1271)&gt;=17,LEFT('con precio'!E1271,8),""))</f>
        <v/>
      </c>
      <c r="C1272" s="122" t="str">
        <f aca="false">IF(LEN('con precio'!E1271)&gt;=17,RIGHT('con precio'!E1271,8),"")</f>
        <v/>
      </c>
      <c r="D1272" s="0" t="str">
        <f aca="false">IF('con precio'!F1271="","",'con precio'!F1271)</f>
        <v/>
      </c>
      <c r="E1272" s="0" t="str">
        <f aca="false">IF('con precio'!B1271="","",'con precio'!B1271)</f>
        <v>Urbanización abierta Akualand Guapay</v>
      </c>
      <c r="F1272" s="1" t="s">
        <v>7071</v>
      </c>
      <c r="G1272" s="0" t="n">
        <v>300</v>
      </c>
      <c r="H1272" s="0" t="str">
        <f aca="false">IF('con precio'!D1271="Flete","FLE",IF('con precio'!D1271="Normal","NOR",IF('con precio'!D1271="RRPP","RRP",IF('con precio'!D1271="FB Ads","FBA",IF('con precio'!D1271="Google Ads","GOA",IF('con precio'!D1271="Combo","COM",IF('con precio'!D1271="Market Place","MKP", "OTR")))))))</f>
        <v>NOR</v>
      </c>
      <c r="I1272" s="0" t="str">
        <f aca="false">LEFT('con precio'!M1271,10)</f>
        <v>-17.636400</v>
      </c>
      <c r="J1272" s="122" t="str">
        <f aca="false">RIGHT('con precio'!M1271,10)</f>
        <v>-63.165398</v>
      </c>
      <c r="K1272" s="0" t="s">
        <v>7429</v>
      </c>
      <c r="L1272" s="175" t="n">
        <f aca="false">'con precio'!A1271+'con precio'!K1271</f>
        <v>44376.4388888889</v>
      </c>
      <c r="N1272" s="174"/>
      <c r="O1272" s="167"/>
    </row>
    <row r="1273" customFormat="false" ht="13.8" hidden="false" customHeight="false" outlineLevel="0" collapsed="false">
      <c r="A1273" s="0" t="n">
        <f aca="false">+A1272+1</f>
        <v>1272</v>
      </c>
      <c r="B1273" s="0" t="str">
        <f aca="false">IF(LEN('con precio'!E1272)=8,'con precio'!E1272,IF(LEN('con precio'!E1272)&gt;=17,LEFT('con precio'!E1272,8),""))</f>
        <v/>
      </c>
      <c r="C1273" s="122" t="str">
        <f aca="false">IF(LEN('con precio'!E1272)&gt;=17,RIGHT('con precio'!E1272,8),"")</f>
        <v/>
      </c>
      <c r="D1273" s="0" t="str">
        <f aca="false">IF('con precio'!F1272="","",'con precio'!F1272)</f>
        <v/>
      </c>
      <c r="E1273" s="0" t="str">
        <f aca="false">IF('con precio'!B1272="","",'con precio'!B1272)</f>
        <v>Centro Social SOS/Centro de Cuidado Diario</v>
      </c>
      <c r="F1273" s="1" t="s">
        <v>6274</v>
      </c>
      <c r="G1273" s="0" t="n">
        <v>300</v>
      </c>
      <c r="H1273" s="0" t="str">
        <f aca="false">IF('con precio'!D1272="Flete","FLE",IF('con precio'!D1272="Normal","NOR",IF('con precio'!D1272="RRPP","RRP",IF('con precio'!D1272="FB Ads","FBA",IF('con precio'!D1272="Google Ads","GOA",IF('con precio'!D1272="Combo","COM",IF('con precio'!D1272="Market Place","MKP", "OTR")))))))</f>
        <v>NOR</v>
      </c>
      <c r="I1273" s="0" t="str">
        <f aca="false">LEFT('con precio'!M1272,10)</f>
        <v>-17.830365</v>
      </c>
      <c r="J1273" s="122" t="str">
        <f aca="false">RIGHT('con precio'!M1272,10)</f>
        <v>-63.234132</v>
      </c>
      <c r="K1273" s="0" t="s">
        <v>7429</v>
      </c>
      <c r="L1273" s="175" t="n">
        <f aca="false">'con precio'!A1272+'con precio'!K1272</f>
        <v>44376.4875</v>
      </c>
      <c r="N1273" s="174"/>
      <c r="O1273" s="167"/>
    </row>
    <row r="1274" customFormat="false" ht="13.8" hidden="false" customHeight="false" outlineLevel="0" collapsed="false">
      <c r="A1274" s="0" t="n">
        <f aca="false">+A1273+1</f>
        <v>1273</v>
      </c>
      <c r="B1274" s="0" t="str">
        <f aca="false">IF(LEN('con precio'!E1273)=8,'con precio'!E1273,IF(LEN('con precio'!E1273)&gt;=17,LEFT('con precio'!E1273,8),""))</f>
        <v/>
      </c>
      <c r="C1274" s="122" t="str">
        <f aca="false">IF(LEN('con precio'!E1273)&gt;=17,RIGHT('con precio'!E1273,8),"")</f>
        <v/>
      </c>
      <c r="D1274" s="0" t="str">
        <f aca="false">IF('con precio'!F1273="","",'con precio'!F1273)</f>
        <v>Clínica Medicmel</v>
      </c>
      <c r="E1274" s="0" t="str">
        <f aca="false">IF('con precio'!B1273="","",'con precio'!B1273)</f>
        <v>Clínica Medicmel</v>
      </c>
      <c r="F1274" s="1" t="s">
        <v>6107</v>
      </c>
      <c r="G1274" s="0" t="n">
        <v>450</v>
      </c>
      <c r="H1274" s="0" t="str">
        <f aca="false">IF('con precio'!D1273="Flete","FLE",IF('con precio'!D1273="Normal","NOR",IF('con precio'!D1273="RRPP","RRP",IF('con precio'!D1273="FB Ads","FBA",IF('con precio'!D1273="Google Ads","GOA",IF('con precio'!D1273="Combo","COM",IF('con precio'!D1273="Market Place","MKP", "OTR")))))))</f>
        <v>NOR</v>
      </c>
      <c r="I1274" s="0" t="str">
        <f aca="false">LEFT('con precio'!M1273,10)</f>
        <v>-17.849168</v>
      </c>
      <c r="J1274" s="122" t="str">
        <f aca="false">RIGHT('con precio'!M1273,10)</f>
        <v>-63.251404</v>
      </c>
      <c r="K1274" s="0" t="s">
        <v>7429</v>
      </c>
      <c r="L1274" s="175" t="n">
        <f aca="false">'con precio'!A1273+'con precio'!K1273</f>
        <v>44376.6479166667</v>
      </c>
      <c r="N1274" s="174"/>
      <c r="O1274" s="167"/>
    </row>
    <row r="1275" customFormat="false" ht="13.8" hidden="false" customHeight="false" outlineLevel="0" collapsed="false">
      <c r="A1275" s="0" t="n">
        <f aca="false">+A1274+1</f>
        <v>1274</v>
      </c>
      <c r="B1275" s="0" t="str">
        <f aca="false">IF(LEN('con precio'!E1274)=8,'con precio'!E1274,IF(LEN('con precio'!E1274)&gt;=17,LEFT('con precio'!E1274,8),""))</f>
        <v/>
      </c>
      <c r="C1275" s="122" t="str">
        <f aca="false">IF(LEN('con precio'!E1274)&gt;=17,RIGHT('con precio'!E1274,8),"")</f>
        <v/>
      </c>
      <c r="D1275" s="0" t="str">
        <f aca="false">IF('con precio'!F1274="","",'con precio'!F1274)</f>
        <v>Clínica Medicmel</v>
      </c>
      <c r="E1275" s="0" t="str">
        <f aca="false">IF('con precio'!B1274="","",'con precio'!B1274)</f>
        <v>Clínica Medicmel</v>
      </c>
      <c r="F1275" s="1" t="s">
        <v>6107</v>
      </c>
      <c r="G1275" s="0" t="n">
        <v>450</v>
      </c>
      <c r="H1275" s="0" t="str">
        <f aca="false">IF('con precio'!D1274="Flete","FLE",IF('con precio'!D1274="Normal","NOR",IF('con precio'!D1274="RRPP","RRP",IF('con precio'!D1274="FB Ads","FBA",IF('con precio'!D1274="Google Ads","GOA",IF('con precio'!D1274="Combo","COM",IF('con precio'!D1274="Market Place","MKP", "OTR")))))))</f>
        <v>NOR</v>
      </c>
      <c r="I1275" s="0" t="str">
        <f aca="false">LEFT('con precio'!M1274,10)</f>
        <v>-17.849168</v>
      </c>
      <c r="J1275" s="122" t="str">
        <f aca="false">RIGHT('con precio'!M1274,10)</f>
        <v>-63.251404</v>
      </c>
      <c r="K1275" s="0" t="s">
        <v>7429</v>
      </c>
      <c r="L1275" s="175" t="n">
        <f aca="false">'con precio'!A1274+'con precio'!K1274</f>
        <v>44376.8965277778</v>
      </c>
      <c r="N1275" s="174"/>
      <c r="O1275" s="167"/>
    </row>
    <row r="1276" customFormat="false" ht="13.8" hidden="false" customHeight="false" outlineLevel="0" collapsed="false">
      <c r="A1276" s="0" t="n">
        <f aca="false">+A1275+1</f>
        <v>1275</v>
      </c>
      <c r="B1276" s="0" t="str">
        <f aca="false">IF(LEN('con precio'!E1275)=8,'con precio'!E1275,IF(LEN('con precio'!E1275)&gt;=17,LEFT('con precio'!E1275,8),""))</f>
        <v/>
      </c>
      <c r="C1276" s="122" t="str">
        <f aca="false">IF(LEN('con precio'!E1275)&gt;=17,RIGHT('con precio'!E1275,8),"")</f>
        <v/>
      </c>
      <c r="D1276" s="0" t="str">
        <f aca="false">IF('con precio'!F1275="","",'con precio'!F1275)</f>
        <v>FRIGOR</v>
      </c>
      <c r="E1276" s="0" t="str">
        <f aca="false">IF('con precio'!B1275="","",'con precio'!B1275)</f>
        <v>Parque Industrial / FRIGOR Matadero Frigorífico Santa Cruz</v>
      </c>
      <c r="F1276" s="1" t="s">
        <v>6953</v>
      </c>
      <c r="G1276" s="0" t="n">
        <v>500</v>
      </c>
      <c r="H1276" s="0" t="str">
        <f aca="false">IF('con precio'!D1275="Flete","FLE",IF('con precio'!D1275="Normal","NOR",IF('con precio'!D1275="RRPP","RRP",IF('con precio'!D1275="FB Ads","FBA",IF('con precio'!D1275="Google Ads","GOA",IF('con precio'!D1275="Combo","COM",IF('con precio'!D1275="Market Place","MKP", "OTR")))))))</f>
        <v>NOR</v>
      </c>
      <c r="I1276" s="0" t="str">
        <f aca="false">LEFT('con precio'!M1275,10)</f>
        <v>-17.751720</v>
      </c>
      <c r="J1276" s="122" t="str">
        <f aca="false">RIGHT('con precio'!M1275,10)</f>
        <v>-63.139483</v>
      </c>
      <c r="K1276" s="0" t="s">
        <v>7429</v>
      </c>
      <c r="L1276" s="175" t="n">
        <f aca="false">'con precio'!A1275+'con precio'!K1275</f>
        <v>44377.4631944444</v>
      </c>
      <c r="N1276" s="174"/>
      <c r="O1276" s="167"/>
    </row>
    <row r="1277" customFormat="false" ht="13.8" hidden="false" customHeight="false" outlineLevel="0" collapsed="false">
      <c r="A1277" s="0" t="n">
        <f aca="false">+A1276+1</f>
        <v>1276</v>
      </c>
      <c r="B1277" s="0" t="str">
        <f aca="false">IF(LEN('con precio'!E1276)=8,'con precio'!E1276,IF(LEN('con precio'!E1276)&gt;=17,LEFT('con precio'!E1276,8),""))</f>
        <v/>
      </c>
      <c r="C1277" s="122" t="str">
        <f aca="false">IF(LEN('con precio'!E1276)&gt;=17,RIGHT('con precio'!E1276,8),"")</f>
        <v/>
      </c>
      <c r="D1277" s="0" t="str">
        <f aca="false">IF('con precio'!F1276="","",'con precio'!F1276)</f>
        <v/>
      </c>
      <c r="E1277" s="0" t="str">
        <f aca="false">IF('con precio'!B1276="","",'con precio'!B1276)</f>
        <v>Urbanización Cotoca</v>
      </c>
      <c r="F1277" s="1" t="s">
        <v>7072</v>
      </c>
      <c r="G1277" s="0" t="n">
        <v>300</v>
      </c>
      <c r="H1277" s="0" t="str">
        <f aca="false">IF('con precio'!D1276="Flete","FLE",IF('con precio'!D1276="Normal","NOR",IF('con precio'!D1276="RRPP","RRP",IF('con precio'!D1276="FB Ads","FBA",IF('con precio'!D1276="Google Ads","GOA",IF('con precio'!D1276="Combo","COM",IF('con precio'!D1276="Market Place","MKP", "OTR")))))))</f>
        <v>NOR</v>
      </c>
      <c r="I1277" s="0" t="str">
        <f aca="false">LEFT('con precio'!M1276,10)</f>
        <v>-17.760027</v>
      </c>
      <c r="J1277" s="122" t="str">
        <f aca="false">RIGHT('con precio'!M1276,10)</f>
        <v>-63.099027</v>
      </c>
      <c r="K1277" s="0" t="s">
        <v>7429</v>
      </c>
      <c r="L1277" s="175" t="n">
        <f aca="false">'con precio'!A1276+'con precio'!K1276</f>
        <v>44377.60625</v>
      </c>
      <c r="N1277" s="174"/>
      <c r="O1277" s="167"/>
    </row>
    <row r="1278" customFormat="false" ht="13.8" hidden="false" customHeight="false" outlineLevel="0" collapsed="false">
      <c r="A1278" s="0" t="n">
        <f aca="false">+A1277+1</f>
        <v>1277</v>
      </c>
      <c r="B1278" s="0" t="str">
        <f aca="false">IF(LEN('con precio'!E1277)=8,'con precio'!E1277,IF(LEN('con precio'!E1277)&gt;=17,LEFT('con precio'!E1277,8),""))</f>
        <v/>
      </c>
      <c r="C1278" s="122" t="str">
        <f aca="false">IF(LEN('con precio'!E1277)&gt;=17,RIGHT('con precio'!E1277,8),"")</f>
        <v/>
      </c>
      <c r="D1278" s="0" t="str">
        <f aca="false">IF('con precio'!F1277="","",'con precio'!F1277)</f>
        <v/>
      </c>
      <c r="E1278" s="0" t="str">
        <f aca="false">IF('con precio'!B1277="","",'con precio'!B1277)</f>
        <v>Palmira / Plan 4000</v>
      </c>
      <c r="F1278" s="1" t="s">
        <v>7073</v>
      </c>
      <c r="G1278" s="0" t="n">
        <v>300</v>
      </c>
      <c r="H1278" s="0" t="str">
        <f aca="false">IF('con precio'!D1277="Flete","FLE",IF('con precio'!D1277="Normal","NOR",IF('con precio'!D1277="RRPP","RRP",IF('con precio'!D1277="FB Ads","FBA",IF('con precio'!D1277="Google Ads","GOA",IF('con precio'!D1277="Combo","COM",IF('con precio'!D1277="Market Place","MKP", "OTR")))))))</f>
        <v>NOR</v>
      </c>
      <c r="I1278" s="0" t="str">
        <f aca="false">LEFT('con precio'!M1277,10)</f>
        <v>-17.882383</v>
      </c>
      <c r="J1278" s="122" t="str">
        <f aca="false">RIGHT('con precio'!M1277,10)</f>
        <v>-63.174959</v>
      </c>
      <c r="K1278" s="0" t="s">
        <v>7429</v>
      </c>
      <c r="L1278" s="175" t="n">
        <f aca="false">'con precio'!A1277+'con precio'!K1277</f>
        <v>44377.6645833333</v>
      </c>
      <c r="N1278" s="174"/>
      <c r="O1278" s="167"/>
    </row>
    <row r="1279" customFormat="false" ht="13.8" hidden="false" customHeight="false" outlineLevel="0" collapsed="false">
      <c r="A1279" s="0" t="n">
        <f aca="false">+A1278+1</f>
        <v>1278</v>
      </c>
      <c r="B1279" s="0" t="str">
        <f aca="false">IF(LEN('con precio'!E1278)=8,'con precio'!E1278,IF(LEN('con precio'!E1278)&gt;=17,LEFT('con precio'!E1278,8),""))</f>
        <v/>
      </c>
      <c r="C1279" s="122" t="str">
        <f aca="false">IF(LEN('con precio'!E1278)&gt;=17,RIGHT('con precio'!E1278,8),"")</f>
        <v/>
      </c>
      <c r="D1279" s="0" t="str">
        <f aca="false">IF('con precio'!F1278="","",'con precio'!F1278)</f>
        <v/>
      </c>
      <c r="E1279" s="0" t="str">
        <f aca="false">IF('con precio'!B1278="","",'con precio'!B1278)</f>
        <v>Guapilo (Puede que sea Bernado Arana)</v>
      </c>
      <c r="F1279" s="1" t="s">
        <v>7074</v>
      </c>
      <c r="G1279" s="0" t="n">
        <v>300</v>
      </c>
      <c r="H1279" s="0" t="str">
        <f aca="false">IF('con precio'!D1278="Flete","FLE",IF('con precio'!D1278="Normal","NOR",IF('con precio'!D1278="RRPP","RRP",IF('con precio'!D1278="FB Ads","FBA",IF('con precio'!D1278="Google Ads","GOA",IF('con precio'!D1278="Combo","COM",IF('con precio'!D1278="Market Place","MKP", "OTR")))))))</f>
        <v>NOR</v>
      </c>
      <c r="I1279" s="0" t="str">
        <f aca="false">LEFT('con precio'!M1278,10)</f>
        <v>-17.789447</v>
      </c>
      <c r="J1279" s="122" t="str">
        <f aca="false">RIGHT('con precio'!M1278,10)</f>
        <v>-63.110092</v>
      </c>
      <c r="K1279" s="0" t="s">
        <v>7429</v>
      </c>
      <c r="L1279" s="175" t="n">
        <f aca="false">'con precio'!A1278+'con precio'!K1278</f>
        <v>44377.7826388889</v>
      </c>
      <c r="N1279" s="174"/>
      <c r="O1279" s="167"/>
    </row>
    <row r="1280" customFormat="false" ht="13.8" hidden="false" customHeight="false" outlineLevel="0" collapsed="false">
      <c r="A1280" s="0" t="n">
        <f aca="false">+A1279+1</f>
        <v>1279</v>
      </c>
      <c r="B1280" s="0" t="str">
        <f aca="false">IF(LEN('con precio'!E1279)=8,'con precio'!E1279,IF(LEN('con precio'!E1279)&gt;=17,LEFT('con precio'!E1279,8),""))</f>
        <v/>
      </c>
      <c r="C1280" s="122" t="str">
        <f aca="false">IF(LEN('con precio'!E1279)&gt;=17,RIGHT('con precio'!E1279,8),"")</f>
        <v/>
      </c>
      <c r="D1280" s="0" t="str">
        <f aca="false">IF('con precio'!F1279="","",'con precio'!F1279)</f>
        <v/>
      </c>
      <c r="E1280" s="0" t="str">
        <f aca="false">IF('con precio'!B1279="","",'con precio'!B1279)</f>
        <v>Condominio Paradisso / Pampa de la Isla</v>
      </c>
      <c r="F1280" s="1" t="s">
        <v>6754</v>
      </c>
      <c r="G1280" s="0" t="n">
        <v>250</v>
      </c>
      <c r="H1280" s="0" t="str">
        <f aca="false">IF('con precio'!D1279="Flete","FLE",IF('con precio'!D1279="Normal","NOR",IF('con precio'!D1279="RRPP","RRP",IF('con precio'!D1279="FB Ads","FBA",IF('con precio'!D1279="Google Ads","GOA",IF('con precio'!D1279="Combo","COM",IF('con precio'!D1279="Market Place","MKP", "OTR")))))))</f>
        <v>COM</v>
      </c>
      <c r="I1280" s="0" t="str">
        <f aca="false">LEFT('con precio'!M1279,10)</f>
        <v>-17.754584</v>
      </c>
      <c r="J1280" s="122" t="str">
        <f aca="false">RIGHT('con precio'!M1279,10)</f>
        <v>-63.088150</v>
      </c>
      <c r="K1280" s="0" t="s">
        <v>7429</v>
      </c>
      <c r="L1280" s="175" t="n">
        <f aca="false">'con precio'!A1279+'con precio'!K1279</f>
        <v>44378.5770833333</v>
      </c>
      <c r="N1280" s="174"/>
      <c r="O1280" s="167"/>
    </row>
    <row r="1281" customFormat="false" ht="13.8" hidden="false" customHeight="false" outlineLevel="0" collapsed="false">
      <c r="A1281" s="0" t="n">
        <f aca="false">+A1280+1</f>
        <v>1280</v>
      </c>
      <c r="B1281" s="0" t="str">
        <f aca="false">IF(LEN('con precio'!E1280)=8,'con precio'!E1280,IF(LEN('con precio'!E1280)&gt;=17,LEFT('con precio'!E1280,8),""))</f>
        <v>75381896</v>
      </c>
      <c r="C1281" s="122" t="str">
        <f aca="false">IF(LEN('con precio'!E1280)&gt;=17,RIGHT('con precio'!E1280,8),"")</f>
        <v/>
      </c>
      <c r="D1281" s="0" t="str">
        <f aca="false">IF('con precio'!F1280="","",'con precio'!F1280)</f>
        <v>Melvy Romero</v>
      </c>
      <c r="E1281" s="0" t="str">
        <f aca="false">IF('con precio'!B1280="","",'con precio'!B1280)</f>
        <v>Melvy Romero / Porongo</v>
      </c>
      <c r="F1281" s="1" t="s">
        <v>6541</v>
      </c>
      <c r="G1281" s="0" t="n">
        <v>500</v>
      </c>
      <c r="H1281" s="0" t="str">
        <f aca="false">IF('con precio'!D1280="Flete","FLE",IF('con precio'!D1280="Normal","NOR",IF('con precio'!D1280="RRPP","RRP",IF('con precio'!D1280="FB Ads","FBA",IF('con precio'!D1280="Google Ads","GOA",IF('con precio'!D1280="Combo","COM",IF('con precio'!D1280="Market Place","MKP", "OTR")))))))</f>
        <v>GOA</v>
      </c>
      <c r="I1281" s="0" t="str">
        <f aca="false">LEFT('con precio'!M1280,10)</f>
        <v>-17.852531</v>
      </c>
      <c r="J1281" s="122" t="str">
        <f aca="false">RIGHT('con precio'!M1280,10)</f>
        <v>-63.306358</v>
      </c>
      <c r="K1281" s="0" t="s">
        <v>7429</v>
      </c>
      <c r="L1281" s="175" t="n">
        <f aca="false">'con precio'!A1280+'con precio'!K1280</f>
        <v>44378.6513888889</v>
      </c>
      <c r="N1281" s="174"/>
      <c r="O1281" s="167"/>
    </row>
    <row r="1282" customFormat="false" ht="13.8" hidden="false" customHeight="false" outlineLevel="0" collapsed="false">
      <c r="A1282" s="0" t="n">
        <f aca="false">+A1281+1</f>
        <v>1281</v>
      </c>
      <c r="B1282" s="0" t="str">
        <f aca="false">IF(LEN('con precio'!E1281)=8,'con precio'!E1281,IF(LEN('con precio'!E1281)&gt;=17,LEFT('con precio'!E1281,8),""))</f>
        <v/>
      </c>
      <c r="C1282" s="122" t="str">
        <f aca="false">IF(LEN('con precio'!E1281)&gt;=17,RIGHT('con precio'!E1281,8),"")</f>
        <v/>
      </c>
      <c r="D1282" s="0" t="str">
        <f aca="false">IF('con precio'!F1281="","",'con precio'!F1281)</f>
        <v/>
      </c>
      <c r="E1282" s="0" t="str">
        <f aca="false">IF('con precio'!B1281="","",'con precio'!B1281)</f>
        <v>Avenida Moscú</v>
      </c>
      <c r="F1282" s="1" t="s">
        <v>6657</v>
      </c>
      <c r="G1282" s="0" t="n">
        <v>400</v>
      </c>
      <c r="H1282" s="0" t="str">
        <f aca="false">IF('con precio'!D1281="Flete","FLE",IF('con precio'!D1281="Normal","NOR",IF('con precio'!D1281="RRPP","RRP",IF('con precio'!D1281="FB Ads","FBA",IF('con precio'!D1281="Google Ads","GOA",IF('con precio'!D1281="Combo","COM",IF('con precio'!D1281="Market Place","MKP", "OTR")))))))</f>
        <v>NOR</v>
      </c>
      <c r="I1282" s="0" t="str">
        <f aca="false">LEFT('con precio'!M1281,10)</f>
        <v>-17.844740</v>
      </c>
      <c r="J1282" s="122" t="str">
        <f aca="false">RIGHT('con precio'!M1281,10)</f>
        <v>-63.214669</v>
      </c>
      <c r="K1282" s="0" t="s">
        <v>7429</v>
      </c>
      <c r="L1282" s="175" t="n">
        <f aca="false">'con precio'!A1281+'con precio'!K1281</f>
        <v>44378.7256944444</v>
      </c>
      <c r="N1282" s="174"/>
      <c r="O1282" s="167"/>
    </row>
    <row r="1283" customFormat="false" ht="13.8" hidden="false" customHeight="false" outlineLevel="0" collapsed="false">
      <c r="A1283" s="0" t="n">
        <f aca="false">+A1282+1</f>
        <v>1282</v>
      </c>
      <c r="B1283" s="0" t="str">
        <f aca="false">IF(LEN('con precio'!E1282)=8,'con precio'!E1282,IF(LEN('con precio'!E1282)&gt;=17,LEFT('con precio'!E1282,8),""))</f>
        <v/>
      </c>
      <c r="C1283" s="122" t="str">
        <f aca="false">IF(LEN('con precio'!E1282)&gt;=17,RIGHT('con precio'!E1282,8),"")</f>
        <v/>
      </c>
      <c r="D1283" s="0" t="str">
        <f aca="false">IF('con precio'!F1282="","",'con precio'!F1282)</f>
        <v/>
      </c>
      <c r="E1283" s="0" t="str">
        <f aca="false">IF('con precio'!B1282="","",'con precio'!B1282)</f>
        <v>Satélite Norte</v>
      </c>
      <c r="F1283" s="1" t="s">
        <v>7075</v>
      </c>
      <c r="G1283" s="0" t="n">
        <v>350</v>
      </c>
      <c r="H1283" s="0" t="str">
        <f aca="false">IF('con precio'!D1282="Flete","FLE",IF('con precio'!D1282="Normal","NOR",IF('con precio'!D1282="RRPP","RRP",IF('con precio'!D1282="FB Ads","FBA",IF('con precio'!D1282="Google Ads","GOA",IF('con precio'!D1282="Combo","COM",IF('con precio'!D1282="Market Place","MKP", "OTR")))))))</f>
        <v>NOR</v>
      </c>
      <c r="I1283" s="0" t="str">
        <f aca="false">LEFT('con precio'!M1282,10)</f>
        <v>-17.603143</v>
      </c>
      <c r="J1283" s="122" t="str">
        <f aca="false">RIGHT('con precio'!M1282,10)</f>
        <v>-63.151663</v>
      </c>
      <c r="K1283" s="0" t="s">
        <v>7429</v>
      </c>
      <c r="L1283" s="175" t="n">
        <f aca="false">'con precio'!A1282+'con precio'!K1282</f>
        <v>44379.4215277778</v>
      </c>
      <c r="N1283" s="174"/>
      <c r="O1283" s="167"/>
    </row>
    <row r="1284" customFormat="false" ht="13.8" hidden="false" customHeight="false" outlineLevel="0" collapsed="false">
      <c r="A1284" s="0" t="n">
        <f aca="false">+A1283+1</f>
        <v>1283</v>
      </c>
      <c r="B1284" s="0" t="str">
        <f aca="false">IF(LEN('con precio'!E1283)=8,'con precio'!E1283,IF(LEN('con precio'!E1283)&gt;=17,LEFT('con precio'!E1283,8),""))</f>
        <v/>
      </c>
      <c r="C1284" s="122" t="str">
        <f aca="false">IF(LEN('con precio'!E1283)&gt;=17,RIGHT('con precio'!E1283,8),"")</f>
        <v/>
      </c>
      <c r="D1284" s="0" t="str">
        <f aca="false">IF('con precio'!F1283="","",'con precio'!F1283)</f>
        <v>FRIGOR</v>
      </c>
      <c r="E1284" s="0" t="str">
        <f aca="false">IF('con precio'!B1283="","",'con precio'!B1283)</f>
        <v>Parque Industrial / FRIGOR Matadero Frigorífico Santa Cruz</v>
      </c>
      <c r="F1284" s="1" t="s">
        <v>6953</v>
      </c>
      <c r="G1284" s="0" t="n">
        <v>400</v>
      </c>
      <c r="H1284" s="0" t="str">
        <f aca="false">IF('con precio'!D1283="Flete","FLE",IF('con precio'!D1283="Normal","NOR",IF('con precio'!D1283="RRPP","RRP",IF('con precio'!D1283="FB Ads","FBA",IF('con precio'!D1283="Google Ads","GOA",IF('con precio'!D1283="Combo","COM",IF('con precio'!D1283="Market Place","MKP", "OTR")))))))</f>
        <v>NOR</v>
      </c>
      <c r="I1284" s="0" t="str">
        <f aca="false">LEFT('con precio'!M1283,10)</f>
        <v>-17.751720</v>
      </c>
      <c r="J1284" s="122" t="str">
        <f aca="false">RIGHT('con precio'!M1283,10)</f>
        <v>-63.139483</v>
      </c>
      <c r="K1284" s="0" t="s">
        <v>7429</v>
      </c>
      <c r="L1284" s="175" t="n">
        <f aca="false">'con precio'!A1283+'con precio'!K1283</f>
        <v>44379.5513888889</v>
      </c>
      <c r="N1284" s="174"/>
      <c r="O1284" s="167"/>
    </row>
    <row r="1285" customFormat="false" ht="13.8" hidden="false" customHeight="false" outlineLevel="0" collapsed="false">
      <c r="A1285" s="0" t="n">
        <f aca="false">+A1284+1</f>
        <v>1284</v>
      </c>
      <c r="B1285" s="0" t="str">
        <f aca="false">IF(LEN('con precio'!E1284)=8,'con precio'!E1284,IF(LEN('con precio'!E1284)&gt;=17,LEFT('con precio'!E1284,8),""))</f>
        <v/>
      </c>
      <c r="C1285" s="122" t="str">
        <f aca="false">IF(LEN('con precio'!E1284)&gt;=17,RIGHT('con precio'!E1284,8),"")</f>
        <v/>
      </c>
      <c r="D1285" s="0" t="str">
        <f aca="false">IF('con precio'!F1284="","",'con precio'!F1284)</f>
        <v/>
      </c>
      <c r="E1285" s="0" t="str">
        <f aca="false">IF('con precio'!B1284="","",'con precio'!B1284)</f>
        <v>El Quior</v>
      </c>
      <c r="F1285" s="1" t="s">
        <v>6352</v>
      </c>
      <c r="G1285" s="0" t="n">
        <v>300</v>
      </c>
      <c r="H1285" s="0" t="str">
        <f aca="false">IF('con precio'!D1284="Flete","FLE",IF('con precio'!D1284="Normal","NOR",IF('con precio'!D1284="RRPP","RRP",IF('con precio'!D1284="FB Ads","FBA",IF('con precio'!D1284="Google Ads","GOA",IF('con precio'!D1284="Combo","COM",IF('con precio'!D1284="Market Place","MKP", "OTR")))))))</f>
        <v>NOR</v>
      </c>
      <c r="I1285" s="0" t="str">
        <f aca="false">LEFT('con precio'!M1284,10)</f>
        <v>-17.851369</v>
      </c>
      <c r="J1285" s="122" t="str">
        <f aca="false">RIGHT('con precio'!M1284,10)</f>
        <v>-63.100084</v>
      </c>
      <c r="K1285" s="0" t="s">
        <v>7429</v>
      </c>
      <c r="L1285" s="175" t="n">
        <f aca="false">'con precio'!A1284+'con precio'!K1284</f>
        <v>44379.80625</v>
      </c>
      <c r="N1285" s="174"/>
      <c r="O1285" s="167"/>
    </row>
    <row r="1286" customFormat="false" ht="13.8" hidden="false" customHeight="false" outlineLevel="0" collapsed="false">
      <c r="A1286" s="0" t="n">
        <f aca="false">+A1285+1</f>
        <v>1285</v>
      </c>
      <c r="B1286" s="0" t="str">
        <f aca="false">IF(LEN('con precio'!E1285)=8,'con precio'!E1285,IF(LEN('con precio'!E1285)&gt;=17,LEFT('con precio'!E1285,8),""))</f>
        <v>60805995</v>
      </c>
      <c r="C1286" s="122" t="str">
        <f aca="false">IF(LEN('con precio'!E1285)&gt;=17,RIGHT('con precio'!E1285,8),"")</f>
        <v/>
      </c>
      <c r="D1286" s="0" t="str">
        <f aca="false">IF('con precio'!F1285="","",'con precio'!F1285)</f>
        <v>Angy Pérez</v>
      </c>
      <c r="E1286" s="0" t="str">
        <f aca="false">IF('con precio'!B1285="","",'con precio'!B1285)</f>
        <v>Angy Pérez / Barrio España La Pampa</v>
      </c>
      <c r="F1286" s="1" t="s">
        <v>6783</v>
      </c>
      <c r="G1286" s="0" t="n">
        <v>300</v>
      </c>
      <c r="H1286" s="0" t="str">
        <f aca="false">IF('con precio'!D1285="Flete","FLE",IF('con precio'!D1285="Normal","NOR",IF('con precio'!D1285="RRPP","RRP",IF('con precio'!D1285="FB Ads","FBA",IF('con precio'!D1285="Google Ads","GOA",IF('con precio'!D1285="Combo","COM",IF('con precio'!D1285="Market Place","MKP", "OTR")))))))</f>
        <v>GOA</v>
      </c>
      <c r="I1286" s="0" t="str">
        <f aca="false">LEFT('con precio'!M1285,10)</f>
        <v>-17.776304</v>
      </c>
      <c r="J1286" s="122" t="str">
        <f aca="false">RIGHT('con precio'!M1285,10)</f>
        <v>-63.115308</v>
      </c>
      <c r="K1286" s="0" t="s">
        <v>7429</v>
      </c>
      <c r="L1286" s="175" t="n">
        <f aca="false">'con precio'!A1285+'con precio'!K1285</f>
        <v>44380.5631944445</v>
      </c>
      <c r="N1286" s="174"/>
      <c r="O1286" s="167"/>
    </row>
    <row r="1287" customFormat="false" ht="13.8" hidden="false" customHeight="false" outlineLevel="0" collapsed="false">
      <c r="A1287" s="0" t="n">
        <f aca="false">+A1286+1</f>
        <v>1286</v>
      </c>
      <c r="B1287" s="0" t="str">
        <f aca="false">IF(LEN('con precio'!E1286)=8,'con precio'!E1286,IF(LEN('con precio'!E1286)&gt;=17,LEFT('con precio'!E1286,8),""))</f>
        <v>78512228</v>
      </c>
      <c r="C1287" s="122" t="str">
        <f aca="false">IF(LEN('con precio'!E1286)&gt;=17,RIGHT('con precio'!E1286,8),"")</f>
        <v/>
      </c>
      <c r="D1287" s="0" t="str">
        <f aca="false">IF('con precio'!F1286="","",'con precio'!F1286)</f>
        <v>NN</v>
      </c>
      <c r="E1287" s="0" t="str">
        <f aca="false">IF('con precio'!B1286="","",'con precio'!B1286)</f>
        <v>NN / Casa de Paz / Barrio Guapurú 2</v>
      </c>
      <c r="F1287" s="1" t="s">
        <v>7076</v>
      </c>
      <c r="G1287" s="0" t="n">
        <v>340</v>
      </c>
      <c r="H1287" s="0" t="str">
        <f aca="false">IF('con precio'!D1286="Flete","FLE",IF('con precio'!D1286="Normal","NOR",IF('con precio'!D1286="RRPP","RRP",IF('con precio'!D1286="FB Ads","FBA",IF('con precio'!D1286="Google Ads","GOA",IF('con precio'!D1286="Combo","COM",IF('con precio'!D1286="Market Place","MKP", "OTR")))))))</f>
        <v>GOA</v>
      </c>
      <c r="I1287" s="0" t="str">
        <f aca="false">LEFT('con precio'!M1286,10)</f>
        <v>-17.809673</v>
      </c>
      <c r="J1287" s="122" t="str">
        <f aca="false">RIGHT('con precio'!M1286,10)</f>
        <v>-63.105705</v>
      </c>
      <c r="K1287" s="0" t="s">
        <v>7429</v>
      </c>
      <c r="L1287" s="175" t="n">
        <f aca="false">'con precio'!A1286+'con precio'!K1286</f>
        <v>44380.5944444445</v>
      </c>
      <c r="N1287" s="174"/>
      <c r="O1287" s="167"/>
    </row>
    <row r="1288" customFormat="false" ht="13.8" hidden="false" customHeight="false" outlineLevel="0" collapsed="false">
      <c r="A1288" s="0" t="n">
        <f aca="false">+A1287+1</f>
        <v>1287</v>
      </c>
      <c r="B1288" s="0" t="str">
        <f aca="false">IF(LEN('con precio'!E1287)=8,'con precio'!E1287,IF(LEN('con precio'!E1287)&gt;=17,LEFT('con precio'!E1287,8),""))</f>
        <v/>
      </c>
      <c r="C1288" s="122" t="str">
        <f aca="false">IF(LEN('con precio'!E1287)&gt;=17,RIGHT('con precio'!E1287,8),"")</f>
        <v/>
      </c>
      <c r="D1288" s="0" t="str">
        <f aca="false">IF('con precio'!F1287="","",'con precio'!F1287)</f>
        <v/>
      </c>
      <c r="E1288" s="0" t="str">
        <f aca="false">IF('con precio'!B1287="","",'con precio'!B1287)</f>
        <v>Condominio Asaí 2</v>
      </c>
      <c r="F1288" s="1" t="s">
        <v>7077</v>
      </c>
      <c r="G1288" s="0" t="n">
        <v>300</v>
      </c>
      <c r="H1288" s="0" t="str">
        <f aca="false">IF('con precio'!D1287="Flete","FLE",IF('con precio'!D1287="Normal","NOR",IF('con precio'!D1287="RRPP","RRP",IF('con precio'!D1287="FB Ads","FBA",IF('con precio'!D1287="Google Ads","GOA",IF('con precio'!D1287="Combo","COM",IF('con precio'!D1287="Market Place","MKP", "OTR")))))))</f>
        <v>NOR</v>
      </c>
      <c r="I1288" s="0" t="str">
        <f aca="false">LEFT('con precio'!M1287,10)</f>
        <v>-17.847471</v>
      </c>
      <c r="J1288" s="122" t="str">
        <f aca="false">RIGHT('con precio'!M1287,10)</f>
        <v>-63.260202</v>
      </c>
      <c r="K1288" s="0" t="s">
        <v>7429</v>
      </c>
      <c r="L1288" s="175" t="n">
        <f aca="false">'con precio'!A1287+'con precio'!K1287</f>
        <v>44380.4340277778</v>
      </c>
      <c r="N1288" s="174"/>
      <c r="O1288" s="167"/>
    </row>
    <row r="1289" customFormat="false" ht="13.8" hidden="false" customHeight="false" outlineLevel="0" collapsed="false">
      <c r="A1289" s="0" t="n">
        <f aca="false">+A1288+1</f>
        <v>1288</v>
      </c>
      <c r="B1289" s="0" t="str">
        <f aca="false">IF(LEN('con precio'!E1288)=8,'con precio'!E1288,IF(LEN('con precio'!E1288)&gt;=17,LEFT('con precio'!E1288,8),""))</f>
        <v/>
      </c>
      <c r="C1289" s="122" t="str">
        <f aca="false">IF(LEN('con precio'!E1288)&gt;=17,RIGHT('con precio'!E1288,8),"")</f>
        <v/>
      </c>
      <c r="D1289" s="0" t="str">
        <f aca="false">IF('con precio'!F1288="","",'con precio'!F1288)</f>
        <v/>
      </c>
      <c r="E1289" s="0" t="str">
        <f aca="false">IF('con precio'!B1288="","",'con precio'!B1288)</f>
        <v>Barrio 30 de Agosto</v>
      </c>
      <c r="F1289" s="1" t="s">
        <v>7078</v>
      </c>
      <c r="G1289" s="0" t="n">
        <v>400</v>
      </c>
      <c r="H1289" s="0" t="str">
        <f aca="false">IF('con precio'!D1288="Flete","FLE",IF('con precio'!D1288="Normal","NOR",IF('con precio'!D1288="RRPP","RRP",IF('con precio'!D1288="FB Ads","FBA",IF('con precio'!D1288="Google Ads","GOA",IF('con precio'!D1288="Combo","COM",IF('con precio'!D1288="Market Place","MKP", "OTR")))))))</f>
        <v>NOR</v>
      </c>
      <c r="I1289" s="0" t="str">
        <f aca="false">LEFT('con precio'!M1288,10)</f>
        <v>-17.868504</v>
      </c>
      <c r="J1289" s="122" t="str">
        <f aca="false">RIGHT('con precio'!M1288,10)</f>
        <v>-63.217512</v>
      </c>
      <c r="K1289" s="0" t="s">
        <v>7429</v>
      </c>
      <c r="L1289" s="175" t="n">
        <f aca="false">'con precio'!A1288+'con precio'!K1288</f>
        <v>44380.4840277778</v>
      </c>
      <c r="N1289" s="174"/>
      <c r="O1289" s="167"/>
    </row>
    <row r="1290" customFormat="false" ht="13.8" hidden="false" customHeight="false" outlineLevel="0" collapsed="false">
      <c r="A1290" s="0" t="n">
        <f aca="false">+A1289+1</f>
        <v>1289</v>
      </c>
      <c r="B1290" s="0" t="str">
        <f aca="false">IF(LEN('con precio'!E1289)=8,'con precio'!E1289,IF(LEN('con precio'!E1289)&gt;=17,LEFT('con precio'!E1289,8),""))</f>
        <v/>
      </c>
      <c r="C1290" s="122" t="str">
        <f aca="false">IF(LEN('con precio'!E1289)&gt;=17,RIGHT('con precio'!E1289,8),"")</f>
        <v/>
      </c>
      <c r="D1290" s="0" t="str">
        <f aca="false">IF('con precio'!F1289="","",'con precio'!F1289)</f>
        <v/>
      </c>
      <c r="E1290" s="0" t="str">
        <f aca="false">IF('con precio'!B1289="","",'con precio'!B1289)</f>
        <v>Guapurú 1</v>
      </c>
      <c r="F1290" s="1" t="s">
        <v>7079</v>
      </c>
      <c r="G1290" s="0" t="n">
        <v>300</v>
      </c>
      <c r="H1290" s="0" t="str">
        <f aca="false">IF('con precio'!D1289="Flete","FLE",IF('con precio'!D1289="Normal","NOR",IF('con precio'!D1289="RRPP","RRP",IF('con precio'!D1289="FB Ads","FBA",IF('con precio'!D1289="Google Ads","GOA",IF('con precio'!D1289="Combo","COM",IF('con precio'!D1289="Market Place","MKP", "OTR")))))))</f>
        <v>NOR</v>
      </c>
      <c r="I1290" s="0" t="str">
        <f aca="false">LEFT('con precio'!M1289,10)</f>
        <v>-17.845657</v>
      </c>
      <c r="J1290" s="122" t="str">
        <f aca="false">RIGHT('con precio'!M1289,10)</f>
        <v>-63.098146</v>
      </c>
      <c r="K1290" s="0" t="s">
        <v>7429</v>
      </c>
      <c r="L1290" s="175" t="n">
        <f aca="false">'con precio'!A1289+'con precio'!K1289</f>
        <v>44380.6916666667</v>
      </c>
      <c r="N1290" s="174"/>
      <c r="O1290" s="167"/>
    </row>
    <row r="1291" customFormat="false" ht="13.8" hidden="false" customHeight="false" outlineLevel="0" collapsed="false">
      <c r="A1291" s="0" t="n">
        <f aca="false">+A1290+1</f>
        <v>1290</v>
      </c>
      <c r="B1291" s="0" t="str">
        <f aca="false">IF(LEN('con precio'!E1290)=8,'con precio'!E1290,IF(LEN('con precio'!E1290)&gt;=17,LEFT('con precio'!E1290,8),""))</f>
        <v/>
      </c>
      <c r="C1291" s="122" t="str">
        <f aca="false">IF(LEN('con precio'!E1290)&gt;=17,RIGHT('con precio'!E1290,8),"")</f>
        <v/>
      </c>
      <c r="D1291" s="0" t="str">
        <f aca="false">IF('con precio'!F1290="","",'con precio'!F1290)</f>
        <v/>
      </c>
      <c r="E1291" s="0" t="str">
        <f aca="false">IF('con precio'!B1290="","",'con precio'!B1290)</f>
        <v>Guapurú 1</v>
      </c>
      <c r="F1291" s="1" t="s">
        <v>6333</v>
      </c>
      <c r="G1291" s="0" t="n">
        <v>300</v>
      </c>
      <c r="H1291" s="0" t="str">
        <f aca="false">IF('con precio'!D1290="Flete","FLE",IF('con precio'!D1290="Normal","NOR",IF('con precio'!D1290="RRPP","RRP",IF('con precio'!D1290="FB Ads","FBA",IF('con precio'!D1290="Google Ads","GOA",IF('con precio'!D1290="Combo","COM",IF('con precio'!D1290="Market Place","MKP", "OTR")))))))</f>
        <v>NOR</v>
      </c>
      <c r="I1291" s="0" t="str">
        <f aca="false">LEFT('con precio'!M1290,10)</f>
        <v>-17.849565</v>
      </c>
      <c r="J1291" s="122" t="str">
        <f aca="false">RIGHT('con precio'!M1290,10)</f>
        <v>-63.090635</v>
      </c>
      <c r="K1291" s="0" t="s">
        <v>7429</v>
      </c>
      <c r="L1291" s="175" t="n">
        <f aca="false">'con precio'!A1290+'con precio'!K1290</f>
        <v>44380.7104166667</v>
      </c>
      <c r="N1291" s="174"/>
      <c r="O1291" s="167"/>
    </row>
    <row r="1292" customFormat="false" ht="13.8" hidden="false" customHeight="false" outlineLevel="0" collapsed="false">
      <c r="A1292" s="0" t="n">
        <f aca="false">+A1291+1</f>
        <v>1291</v>
      </c>
      <c r="B1292" s="0" t="str">
        <f aca="false">IF(LEN('con precio'!E1291)=8,'con precio'!E1291,IF(LEN('con precio'!E1291)&gt;=17,LEFT('con precio'!E1291,8),""))</f>
        <v/>
      </c>
      <c r="C1292" s="122" t="str">
        <f aca="false">IF(LEN('con precio'!E1291)&gt;=17,RIGHT('con precio'!E1291,8),"")</f>
        <v/>
      </c>
      <c r="D1292" s="0" t="str">
        <f aca="false">IF('con precio'!F1291="","",'con precio'!F1291)</f>
        <v/>
      </c>
      <c r="E1292" s="0" t="str">
        <f aca="false">IF('con precio'!B1291="","",'con precio'!B1291)</f>
        <v>Urbanización Cotoca</v>
      </c>
      <c r="F1292" s="1" t="s">
        <v>7080</v>
      </c>
      <c r="G1292" s="0" t="n">
        <v>300</v>
      </c>
      <c r="H1292" s="0" t="str">
        <f aca="false">IF('con precio'!D1291="Flete","FLE",IF('con precio'!D1291="Normal","NOR",IF('con precio'!D1291="RRPP","RRP",IF('con precio'!D1291="FB Ads","FBA",IF('con precio'!D1291="Google Ads","GOA",IF('con precio'!D1291="Combo","COM",IF('con precio'!D1291="Market Place","MKP", "OTR")))))))</f>
        <v>NOR</v>
      </c>
      <c r="I1292" s="0" t="str">
        <f aca="false">LEFT('con precio'!M1291,10)</f>
        <v>-17.755460</v>
      </c>
      <c r="J1292" s="122" t="str">
        <f aca="false">RIGHT('con precio'!M1291,10)</f>
        <v>-63.097819</v>
      </c>
      <c r="K1292" s="0" t="s">
        <v>7429</v>
      </c>
      <c r="L1292" s="175" t="n">
        <f aca="false">'con precio'!A1291+'con precio'!K1291</f>
        <v>44380.7597222222</v>
      </c>
      <c r="N1292" s="174"/>
      <c r="O1292" s="167"/>
    </row>
    <row r="1293" customFormat="false" ht="13.8" hidden="false" customHeight="false" outlineLevel="0" collapsed="false">
      <c r="A1293" s="0" t="n">
        <f aca="false">+A1292+1</f>
        <v>1292</v>
      </c>
      <c r="B1293" s="0" t="str">
        <f aca="false">IF(LEN('con precio'!E1292)=8,'con precio'!E1292,IF(LEN('con precio'!E1292)&gt;=17,LEFT('con precio'!E1292,8),""))</f>
        <v>79471672</v>
      </c>
      <c r="C1293" s="122" t="str">
        <f aca="false">IF(LEN('con precio'!E1292)&gt;=17,RIGHT('con precio'!E1292,8),"")</f>
        <v/>
      </c>
      <c r="D1293" s="0" t="str">
        <f aca="false">IF('con precio'!F1292="","",'con precio'!F1292)</f>
        <v>María Angélica</v>
      </c>
      <c r="E1293" s="0" t="str">
        <f aca="false">IF('con precio'!B1292="","",'con precio'!B1292)</f>
        <v>María Angélica / Los Chacos / Hecho con Hyno</v>
      </c>
      <c r="F1293" s="1" t="s">
        <v>6803</v>
      </c>
      <c r="G1293" s="0" t="n">
        <v>300</v>
      </c>
      <c r="H1293" s="0" t="str">
        <f aca="false">IF('con precio'!D1292="Flete","FLE",IF('con precio'!D1292="Normal","NOR",IF('con precio'!D1292="RRPP","RRP",IF('con precio'!D1292="FB Ads","FBA",IF('con precio'!D1292="Google Ads","GOA",IF('con precio'!D1292="Combo","COM",IF('con precio'!D1292="Market Place","MKP", "OTR")))))))</f>
        <v>GOA</v>
      </c>
      <c r="I1293" s="0" t="str">
        <f aca="false">LEFT('con precio'!M1292,10)</f>
        <v>-17.758564</v>
      </c>
      <c r="J1293" s="122" t="str">
        <f aca="false">RIGHT('con precio'!M1292,10)</f>
        <v>-63.119961</v>
      </c>
      <c r="K1293" s="0" t="s">
        <v>7429</v>
      </c>
      <c r="L1293" s="175" t="n">
        <f aca="false">'con precio'!A1292+'con precio'!K1292</f>
        <v>44382.4576388889</v>
      </c>
      <c r="N1293" s="174"/>
      <c r="O1293" s="167"/>
    </row>
    <row r="1294" customFormat="false" ht="13.8" hidden="false" customHeight="false" outlineLevel="0" collapsed="false">
      <c r="A1294" s="0" t="n">
        <f aca="false">+A1293+1</f>
        <v>1293</v>
      </c>
      <c r="B1294" s="0" t="str">
        <f aca="false">IF(LEN('con precio'!E1293)=8,'con precio'!E1293,IF(LEN('con precio'!E1293)&gt;=17,LEFT('con precio'!E1293,8),""))</f>
        <v>77039902</v>
      </c>
      <c r="C1294" s="122" t="str">
        <f aca="false">IF(LEN('con precio'!E1293)&gt;=17,RIGHT('con precio'!E1293,8),"")</f>
        <v/>
      </c>
      <c r="D1294" s="0" t="str">
        <f aca="false">IF('con precio'!F1293="","",'con precio'!F1293)</f>
        <v>Yovana Arze</v>
      </c>
      <c r="E1294" s="0" t="str">
        <f aca="false">IF('con precio'!B1293="","",'con precio'!B1293)</f>
        <v>Yovana Arze / Radial 10 y 8vo Anillo</v>
      </c>
      <c r="F1294" s="1" t="s">
        <v>7081</v>
      </c>
      <c r="G1294" s="0" t="n">
        <v>340</v>
      </c>
      <c r="H1294" s="0" t="str">
        <f aca="false">IF('con precio'!D1293="Flete","FLE",IF('con precio'!D1293="Normal","NOR",IF('con precio'!D1293="RRPP","RRP",IF('con precio'!D1293="FB Ads","FBA",IF('con precio'!D1293="Google Ads","GOA",IF('con precio'!D1293="Combo","COM",IF('con precio'!D1293="Market Place","MKP", "OTR")))))))</f>
        <v>GOA</v>
      </c>
      <c r="I1294" s="0" t="str">
        <f aca="false">LEFT('con precio'!M1293,10)</f>
        <v>-17.816820</v>
      </c>
      <c r="J1294" s="122" t="str">
        <f aca="false">RIGHT('con precio'!M1293,10)</f>
        <v>-63.110462</v>
      </c>
      <c r="K1294" s="0" t="s">
        <v>7429</v>
      </c>
      <c r="L1294" s="175" t="n">
        <f aca="false">'con precio'!A1293+'con precio'!K1293</f>
        <v>44382.5208333333</v>
      </c>
      <c r="N1294" s="174"/>
      <c r="O1294" s="167"/>
    </row>
    <row r="1295" customFormat="false" ht="13.8" hidden="false" customHeight="false" outlineLevel="0" collapsed="false">
      <c r="A1295" s="0" t="n">
        <f aca="false">+A1294+1</f>
        <v>1294</v>
      </c>
      <c r="B1295" s="0" t="str">
        <f aca="false">IF(LEN('con precio'!E1294)=8,'con precio'!E1294,IF(LEN('con precio'!E1294)&gt;=17,LEFT('con precio'!E1294,8),""))</f>
        <v>75325016</v>
      </c>
      <c r="C1295" s="122" t="str">
        <f aca="false">IF(LEN('con precio'!E1294)&gt;=17,RIGHT('con precio'!E1294,8),"")</f>
        <v>62093922</v>
      </c>
      <c r="D1295" s="0" t="str">
        <f aca="false">IF('con precio'!F1294="","",'con precio'!F1294)</f>
        <v>Rocío/Celia</v>
      </c>
      <c r="E1295" s="0" t="str">
        <f aca="false">IF('con precio'!B1294="","",'con precio'!B1294)</f>
        <v>Rocío/Celia / Por el Mercado Toborochi / Barrio Paraíso</v>
      </c>
      <c r="F1295" s="1" t="s">
        <v>6679</v>
      </c>
      <c r="G1295" s="0" t="n">
        <v>340</v>
      </c>
      <c r="H1295" s="0" t="str">
        <f aca="false">IF('con precio'!D1294="Flete","FLE",IF('con precio'!D1294="Normal","NOR",IF('con precio'!D1294="RRPP","RRP",IF('con precio'!D1294="FB Ads","FBA",IF('con precio'!D1294="Google Ads","GOA",IF('con precio'!D1294="Combo","COM",IF('con precio'!D1294="Market Place","MKP", "OTR")))))))</f>
        <v>GOA</v>
      </c>
      <c r="I1295" s="0" t="str">
        <f aca="false">LEFT('con precio'!M1294,10)</f>
        <v>-17.848701</v>
      </c>
      <c r="J1295" s="122" t="str">
        <f aca="false">RIGHT('con precio'!M1294,10)</f>
        <v>-63.075950</v>
      </c>
      <c r="K1295" s="0" t="s">
        <v>7429</v>
      </c>
      <c r="L1295" s="175" t="n">
        <f aca="false">'con precio'!A1294+'con precio'!K1294</f>
        <v>44382.73125</v>
      </c>
      <c r="N1295" s="174"/>
      <c r="O1295" s="167"/>
    </row>
    <row r="1296" customFormat="false" ht="13.8" hidden="false" customHeight="false" outlineLevel="0" collapsed="false">
      <c r="A1296" s="0" t="n">
        <f aca="false">+A1295+1</f>
        <v>1295</v>
      </c>
      <c r="B1296" s="0" t="str">
        <f aca="false">IF(LEN('con precio'!E1295)=8,'con precio'!E1295,IF(LEN('con precio'!E1295)&gt;=17,LEFT('con precio'!E1295,8),""))</f>
        <v/>
      </c>
      <c r="C1296" s="122" t="str">
        <f aca="false">IF(LEN('con precio'!E1295)&gt;=17,RIGHT('con precio'!E1295,8),"")</f>
        <v/>
      </c>
      <c r="D1296" s="0" t="str">
        <f aca="false">IF('con precio'!F1295="","",'con precio'!F1295)</f>
        <v/>
      </c>
      <c r="E1296" s="0" t="str">
        <f aca="false">IF('con precio'!B1295="","",'con precio'!B1295)</f>
        <v>Condominio Lomas del Urubó Sur</v>
      </c>
      <c r="F1296" s="1" t="s">
        <v>7082</v>
      </c>
      <c r="G1296" s="0" t="n">
        <v>300</v>
      </c>
      <c r="H1296" s="0" t="str">
        <f aca="false">IF('con precio'!D1295="Flete","FLE",IF('con precio'!D1295="Normal","NOR",IF('con precio'!D1295="RRPP","RRP",IF('con precio'!D1295="FB Ads","FBA",IF('con precio'!D1295="Google Ads","GOA",IF('con precio'!D1295="Combo","COM",IF('con precio'!D1295="Market Place","MKP", "OTR")))))))</f>
        <v>NOR</v>
      </c>
      <c r="I1296" s="0" t="str">
        <f aca="false">LEFT('con precio'!M1295,10)</f>
        <v>-17.796328</v>
      </c>
      <c r="J1296" s="122" t="str">
        <f aca="false">RIGHT('con precio'!M1295,10)</f>
        <v>-63.264704</v>
      </c>
      <c r="K1296" s="0" t="s">
        <v>7429</v>
      </c>
      <c r="L1296" s="175" t="n">
        <f aca="false">'con precio'!A1295+'con precio'!K1295</f>
        <v>44382.4090277778</v>
      </c>
      <c r="N1296" s="174"/>
      <c r="O1296" s="167"/>
    </row>
    <row r="1297" customFormat="false" ht="13.8" hidden="false" customHeight="false" outlineLevel="0" collapsed="false">
      <c r="A1297" s="0" t="n">
        <f aca="false">+A1296+1</f>
        <v>1296</v>
      </c>
      <c r="B1297" s="0" t="str">
        <f aca="false">IF(LEN('con precio'!E1296)=8,'con precio'!E1296,IF(LEN('con precio'!E1296)&gt;=17,LEFT('con precio'!E1296,8),""))</f>
        <v>76396267</v>
      </c>
      <c r="C1297" s="122" t="str">
        <f aca="false">IF(LEN('con precio'!E1296)&gt;=17,RIGHT('con precio'!E1296,8),"")</f>
        <v/>
      </c>
      <c r="D1297" s="0" t="str">
        <f aca="false">IF('con precio'!F1296="","",'con precio'!F1296)</f>
        <v>Lorena Carrillo</v>
      </c>
      <c r="E1297" s="0" t="str">
        <f aca="false">IF('con precio'!B1296="","",'con precio'!B1296)</f>
        <v>Lorena Carrillo / Barrio 18 de Marzo / Calle Brillante #15 / Casa color verde</v>
      </c>
      <c r="F1297" s="1" t="s">
        <v>7083</v>
      </c>
      <c r="G1297" s="0" t="n">
        <v>350</v>
      </c>
      <c r="H1297" s="0" t="str">
        <f aca="false">IF('con precio'!D1296="Flete","FLE",IF('con precio'!D1296="Normal","NOR",IF('con precio'!D1296="RRPP","RRP",IF('con precio'!D1296="FB Ads","FBA",IF('con precio'!D1296="Google Ads","GOA",IF('con precio'!D1296="Combo","COM",IF('con precio'!D1296="Market Place","MKP", "OTR")))))))</f>
        <v>GOA</v>
      </c>
      <c r="I1297" s="0" t="str">
        <f aca="false">LEFT('con precio'!M1296,10)</f>
        <v>-17.789634</v>
      </c>
      <c r="J1297" s="122" t="str">
        <f aca="false">RIGHT('con precio'!M1296,10)</f>
        <v>-63.123244</v>
      </c>
      <c r="K1297" s="0" t="s">
        <v>7429</v>
      </c>
      <c r="L1297" s="175" t="n">
        <f aca="false">'con precio'!A1296+'con precio'!K1296</f>
        <v>44383.5819444444</v>
      </c>
      <c r="N1297" s="174"/>
      <c r="O1297" s="167"/>
    </row>
    <row r="1298" customFormat="false" ht="13.8" hidden="false" customHeight="false" outlineLevel="0" collapsed="false">
      <c r="A1298" s="0" t="n">
        <f aca="false">+A1297+1</f>
        <v>1297</v>
      </c>
      <c r="B1298" s="0" t="str">
        <f aca="false">IF(LEN('con precio'!E1297)=8,'con precio'!E1297,IF(LEN('con precio'!E1297)&gt;=17,LEFT('con precio'!E1297,8),""))</f>
        <v/>
      </c>
      <c r="C1298" s="122" t="str">
        <f aca="false">IF(LEN('con precio'!E1297)&gt;=17,RIGHT('con precio'!E1297,8),"")</f>
        <v/>
      </c>
      <c r="D1298" s="0" t="str">
        <f aca="false">IF('con precio'!F1297="","",'con precio'!F1297)</f>
        <v/>
      </c>
      <c r="E1298" s="0" t="str">
        <f aca="false">IF('con precio'!B1297="","",'con precio'!B1297)</f>
        <v>Virgen de Luján / Pampa de la Isla</v>
      </c>
      <c r="F1298" s="1" t="s">
        <v>7084</v>
      </c>
      <c r="G1298" s="0" t="n">
        <v>300</v>
      </c>
      <c r="H1298" s="0" t="str">
        <f aca="false">IF('con precio'!D1297="Flete","FLE",IF('con precio'!D1297="Normal","NOR",IF('con precio'!D1297="RRPP","RRP",IF('con precio'!D1297="FB Ads","FBA",IF('con precio'!D1297="Google Ads","GOA",IF('con precio'!D1297="Combo","COM",IF('con precio'!D1297="Market Place","MKP", "OTR")))))))</f>
        <v>NOR</v>
      </c>
      <c r="I1298" s="0" t="str">
        <f aca="false">LEFT('con precio'!M1297,10)</f>
        <v>-17.741756</v>
      </c>
      <c r="J1298" s="122" t="str">
        <f aca="false">RIGHT('con precio'!M1297,10)</f>
        <v>-63.110960</v>
      </c>
      <c r="K1298" s="0" t="s">
        <v>7429</v>
      </c>
      <c r="L1298" s="175" t="n">
        <f aca="false">'con precio'!A1297+'con precio'!K1297</f>
        <v>44383.6152777778</v>
      </c>
      <c r="N1298" s="174"/>
      <c r="O1298" s="167"/>
    </row>
    <row r="1299" customFormat="false" ht="13.8" hidden="false" customHeight="false" outlineLevel="0" collapsed="false">
      <c r="A1299" s="0" t="n">
        <f aca="false">+A1298+1</f>
        <v>1298</v>
      </c>
      <c r="B1299" s="0" t="str">
        <f aca="false">IF(LEN('con precio'!E1298)=8,'con precio'!E1298,IF(LEN('con precio'!E1298)&gt;=17,LEFT('con precio'!E1298,8),""))</f>
        <v/>
      </c>
      <c r="C1299" s="122" t="str">
        <f aca="false">IF(LEN('con precio'!E1298)&gt;=17,RIGHT('con precio'!E1298,8),"")</f>
        <v/>
      </c>
      <c r="D1299" s="0" t="str">
        <f aca="false">IF('con precio'!F1298="","",'con precio'!F1298)</f>
        <v/>
      </c>
      <c r="E1299" s="0" t="str">
        <f aca="false">IF('con precio'!B1298="","",'con precio'!B1298)</f>
        <v>Avenida Banzer y Octavo Anillo</v>
      </c>
      <c r="F1299" s="1" t="s">
        <v>7085</v>
      </c>
      <c r="G1299" s="0" t="n">
        <v>300</v>
      </c>
      <c r="H1299" s="0" t="str">
        <f aca="false">IF('con precio'!D1298="Flete","FLE",IF('con precio'!D1298="Normal","NOR",IF('con precio'!D1298="RRPP","RRP",IF('con precio'!D1298="FB Ads","FBA",IF('con precio'!D1298="Google Ads","GOA",IF('con precio'!D1298="Combo","COM",IF('con precio'!D1298="Market Place","MKP", "OTR")))))))</f>
        <v>NOR</v>
      </c>
      <c r="I1299" s="0" t="str">
        <f aca="false">LEFT('con precio'!M1298,10)</f>
        <v>-17.710912</v>
      </c>
      <c r="J1299" s="122" t="str">
        <f aca="false">RIGHT('con precio'!M1298,10)</f>
        <v>-63.164281</v>
      </c>
      <c r="K1299" s="0" t="s">
        <v>7429</v>
      </c>
      <c r="L1299" s="175" t="n">
        <f aca="false">'con precio'!A1298+'con precio'!K1298</f>
        <v>44383.6826388889</v>
      </c>
      <c r="N1299" s="174"/>
      <c r="O1299" s="167"/>
    </row>
    <row r="1300" customFormat="false" ht="13.8" hidden="false" customHeight="false" outlineLevel="0" collapsed="false">
      <c r="A1300" s="0" t="n">
        <f aca="false">+A1299+1</f>
        <v>1299</v>
      </c>
      <c r="B1300" s="0" t="str">
        <f aca="false">IF(LEN('con precio'!E1299)=8,'con precio'!E1299,IF(LEN('con precio'!E1299)&gt;=17,LEFT('con precio'!E1299,8),""))</f>
        <v/>
      </c>
      <c r="C1300" s="122" t="str">
        <f aca="false">IF(LEN('con precio'!E1299)&gt;=17,RIGHT('con precio'!E1299,8),"")</f>
        <v/>
      </c>
      <c r="D1300" s="0" t="str">
        <f aca="false">IF('con precio'!F1299="","",'con precio'!F1299)</f>
        <v>Clínica Medicmel</v>
      </c>
      <c r="E1300" s="0" t="str">
        <f aca="false">IF('con precio'!B1299="","",'con precio'!B1299)</f>
        <v>Clínica Medicmel</v>
      </c>
      <c r="F1300" s="1" t="s">
        <v>6107</v>
      </c>
      <c r="G1300" s="0" t="n">
        <v>450</v>
      </c>
      <c r="H1300" s="0" t="str">
        <f aca="false">IF('con precio'!D1299="Flete","FLE",IF('con precio'!D1299="Normal","NOR",IF('con precio'!D1299="RRPP","RRP",IF('con precio'!D1299="FB Ads","FBA",IF('con precio'!D1299="Google Ads","GOA",IF('con precio'!D1299="Combo","COM",IF('con precio'!D1299="Market Place","MKP", "OTR")))))))</f>
        <v>NOR</v>
      </c>
      <c r="I1300" s="0" t="str">
        <f aca="false">LEFT('con precio'!M1299,10)</f>
        <v>-17.849168</v>
      </c>
      <c r="J1300" s="122" t="str">
        <f aca="false">RIGHT('con precio'!M1299,10)</f>
        <v>-63.251404</v>
      </c>
      <c r="K1300" s="0" t="s">
        <v>7429</v>
      </c>
      <c r="L1300" s="175" t="n">
        <f aca="false">'con precio'!A1299+'con precio'!K1299</f>
        <v>44384.0638888889</v>
      </c>
      <c r="N1300" s="174"/>
      <c r="O1300" s="167"/>
    </row>
    <row r="1301" customFormat="false" ht="13.8" hidden="false" customHeight="false" outlineLevel="0" collapsed="false">
      <c r="A1301" s="0" t="n">
        <f aca="false">+A1300+1</f>
        <v>1300</v>
      </c>
      <c r="B1301" s="0" t="str">
        <f aca="false">IF(LEN('con precio'!E1300)=8,'con precio'!E1300,IF(LEN('con precio'!E1300)&gt;=17,LEFT('con precio'!E1300,8),""))</f>
        <v>76333098</v>
      </c>
      <c r="C1301" s="122" t="str">
        <f aca="false">IF(LEN('con precio'!E1300)&gt;=17,RIGHT('con precio'!E1300,8),"")</f>
        <v/>
      </c>
      <c r="D1301" s="0" t="str">
        <f aca="false">IF('con precio'!F1300="","",'con precio'!F1300)</f>
        <v>Juana Herrera</v>
      </c>
      <c r="E1301" s="0" t="str">
        <f aca="false">IF('con precio'!B1300="","",'con precio'!B1300)</f>
        <v>Juana Herrera / Avenida Moscú / Atendida con Hyno</v>
      </c>
      <c r="F1301" s="1" t="s">
        <v>7086</v>
      </c>
      <c r="G1301" s="0" t="n">
        <v>430</v>
      </c>
      <c r="H1301" s="0" t="str">
        <f aca="false">IF('con precio'!D1300="Flete","FLE",IF('con precio'!D1300="Normal","NOR",IF('con precio'!D1300="RRPP","RRP",IF('con precio'!D1300="FB Ads","FBA",IF('con precio'!D1300="Google Ads","GOA",IF('con precio'!D1300="Combo","COM",IF('con precio'!D1300="Market Place","MKP", "OTR")))))))</f>
        <v>GOA</v>
      </c>
      <c r="I1301" s="0" t="str">
        <f aca="false">LEFT('con precio'!M1300,10)</f>
        <v>-17.851484</v>
      </c>
      <c r="J1301" s="122" t="str">
        <f aca="false">RIGHT('con precio'!M1300,10)</f>
        <v>-63.221684</v>
      </c>
      <c r="K1301" s="0" t="s">
        <v>7429</v>
      </c>
      <c r="L1301" s="175" t="n">
        <f aca="false">'con precio'!A1300+'con precio'!K1300</f>
        <v>44385.5486111111</v>
      </c>
      <c r="N1301" s="174"/>
      <c r="O1301" s="167"/>
    </row>
    <row r="1302" customFormat="false" ht="13.8" hidden="false" customHeight="false" outlineLevel="0" collapsed="false">
      <c r="A1302" s="0" t="n">
        <f aca="false">+A1301+1</f>
        <v>1301</v>
      </c>
      <c r="B1302" s="0" t="str">
        <f aca="false">IF(LEN('con precio'!E1301)=8,'con precio'!E1301,IF(LEN('con precio'!E1301)&gt;=17,LEFT('con precio'!E1301,8),""))</f>
        <v>78013392</v>
      </c>
      <c r="C1302" s="122" t="str">
        <f aca="false">IF(LEN('con precio'!E1301)&gt;=17,RIGHT('con precio'!E1301,8),"")</f>
        <v/>
      </c>
      <c r="D1302" s="0" t="str">
        <f aca="false">IF('con precio'!F1301="","",'con precio'!F1301)</f>
        <v>NN</v>
      </c>
      <c r="E1302" s="0" t="str">
        <f aca="false">IF('con precio'!B1301="","",'con precio'!B1301)</f>
        <v>NN / Urbanización Campos del Este</v>
      </c>
      <c r="F1302" s="1" t="s">
        <v>7087</v>
      </c>
      <c r="G1302" s="0" t="n">
        <v>380</v>
      </c>
      <c r="H1302" s="0" t="str">
        <f aca="false">IF('con precio'!D1301="Flete","FLE",IF('con precio'!D1301="Normal","NOR",IF('con precio'!D1301="RRPP","RRP",IF('con precio'!D1301="FB Ads","FBA",IF('con precio'!D1301="Google Ads","GOA",IF('con precio'!D1301="Combo","COM",IF('con precio'!D1301="Market Place","MKP", "OTR")))))))</f>
        <v>GOA</v>
      </c>
      <c r="I1302" s="0" t="str">
        <f aca="false">LEFT('con precio'!M1301,10)</f>
        <v>-17.798994</v>
      </c>
      <c r="J1302" s="122" t="str">
        <f aca="false">RIGHT('con precio'!M1301,10)</f>
        <v>-63.066700</v>
      </c>
      <c r="K1302" s="0" t="s">
        <v>7429</v>
      </c>
      <c r="L1302" s="175" t="n">
        <f aca="false">'con precio'!A1301+'con precio'!K1301</f>
        <v>44385.5625</v>
      </c>
      <c r="N1302" s="174"/>
      <c r="O1302" s="167"/>
    </row>
    <row r="1303" customFormat="false" ht="13.8" hidden="false" customHeight="false" outlineLevel="0" collapsed="false">
      <c r="A1303" s="0" t="n">
        <f aca="false">+A1302+1</f>
        <v>1302</v>
      </c>
      <c r="B1303" s="0" t="str">
        <f aca="false">IF(LEN('con precio'!E1302)=8,'con precio'!E1302,IF(LEN('con precio'!E1302)&gt;=17,LEFT('con precio'!E1302,8),""))</f>
        <v>74673860</v>
      </c>
      <c r="C1303" s="122" t="str">
        <f aca="false">IF(LEN('con precio'!E1302)&gt;=17,RIGHT('con precio'!E1302,8),"")</f>
        <v/>
      </c>
      <c r="D1303" s="0" t="str">
        <f aca="false">IF('con precio'!F1302="","",'con precio'!F1302)</f>
        <v>Nemecio Rosas</v>
      </c>
      <c r="E1303" s="0" t="str">
        <f aca="false">IF('con precio'!B1302="","",'con precio'!B1302)</f>
        <v>Nemecio Rosas / Parque Urbanos Los Claveles</v>
      </c>
      <c r="F1303" s="1" t="s">
        <v>7088</v>
      </c>
      <c r="G1303" s="0" t="n">
        <v>300</v>
      </c>
      <c r="H1303" s="0" t="str">
        <f aca="false">IF('con precio'!D1302="Flete","FLE",IF('con precio'!D1302="Normal","NOR",IF('con precio'!D1302="RRPP","RRP",IF('con precio'!D1302="FB Ads","FBA",IF('con precio'!D1302="Google Ads","GOA",IF('con precio'!D1302="Combo","COM",IF('con precio'!D1302="Market Place","MKP", "OTR")))))))</f>
        <v>GOA</v>
      </c>
      <c r="I1303" s="0" t="str">
        <f aca="false">LEFT('con precio'!M1302,10)</f>
        <v>-17.747627</v>
      </c>
      <c r="J1303" s="122" t="str">
        <f aca="false">RIGHT('con precio'!M1302,10)</f>
        <v>-63.104050</v>
      </c>
      <c r="K1303" s="0" t="s">
        <v>7429</v>
      </c>
      <c r="L1303" s="175" t="n">
        <f aca="false">'con precio'!A1302+'con precio'!K1302</f>
        <v>44386.7215277778</v>
      </c>
      <c r="N1303" s="174"/>
      <c r="O1303" s="167"/>
    </row>
    <row r="1304" customFormat="false" ht="13.8" hidden="false" customHeight="false" outlineLevel="0" collapsed="false">
      <c r="A1304" s="0" t="n">
        <f aca="false">+A1303+1</f>
        <v>1303</v>
      </c>
      <c r="B1304" s="0" t="str">
        <f aca="false">IF(LEN('con precio'!E1303)=8,'con precio'!E1303,IF(LEN('con precio'!E1303)&gt;=17,LEFT('con precio'!E1303,8),""))</f>
        <v>70495970</v>
      </c>
      <c r="C1304" s="122" t="str">
        <f aca="false">IF(LEN('con precio'!E1303)&gt;=17,RIGHT('con precio'!E1303,8),"")</f>
        <v/>
      </c>
      <c r="D1304" s="0" t="str">
        <f aca="false">IF('con precio'!F1303="","",'con precio'!F1303)</f>
        <v>Elizabeth </v>
      </c>
      <c r="E1304" s="0" t="str">
        <f aca="false">IF('con precio'!B1303="","",'con precio'!B1303)</f>
        <v>Elizabeth  / Los Claveles</v>
      </c>
      <c r="F1304" s="1" t="s">
        <v>7089</v>
      </c>
      <c r="G1304" s="0" t="n">
        <v>300</v>
      </c>
      <c r="H1304" s="0" t="str">
        <f aca="false">IF('con precio'!D1303="Flete","FLE",IF('con precio'!D1303="Normal","NOR",IF('con precio'!D1303="RRPP","RRP",IF('con precio'!D1303="FB Ads","FBA",IF('con precio'!D1303="Google Ads","GOA",IF('con precio'!D1303="Combo","COM",IF('con precio'!D1303="Market Place","MKP", "OTR")))))))</f>
        <v>GOA</v>
      </c>
      <c r="I1304" s="0" t="str">
        <f aca="false">LEFT('con precio'!M1303,10)</f>
        <v>-17.746305</v>
      </c>
      <c r="J1304" s="122" t="str">
        <f aca="false">RIGHT('con precio'!M1303,10)</f>
        <v>-63.103535</v>
      </c>
      <c r="K1304" s="0" t="s">
        <v>7429</v>
      </c>
      <c r="L1304" s="175" t="n">
        <f aca="false">'con precio'!A1303+'con precio'!K1303</f>
        <v>44389.4958333333</v>
      </c>
      <c r="N1304" s="174"/>
      <c r="O1304" s="167"/>
    </row>
    <row r="1305" customFormat="false" ht="13.8" hidden="false" customHeight="false" outlineLevel="0" collapsed="false">
      <c r="A1305" s="0" t="n">
        <f aca="false">+A1304+1</f>
        <v>1304</v>
      </c>
      <c r="B1305" s="0" t="str">
        <f aca="false">IF(LEN('con precio'!E1304)=8,'con precio'!E1304,IF(LEN('con precio'!E1304)&gt;=17,LEFT('con precio'!E1304,8),""))</f>
        <v/>
      </c>
      <c r="C1305" s="122" t="str">
        <f aca="false">IF(LEN('con precio'!E1304)&gt;=17,RIGHT('con precio'!E1304,8),"")</f>
        <v/>
      </c>
      <c r="D1305" s="0" t="str">
        <f aca="false">IF('con precio'!F1304="","",'con precio'!F1304)</f>
        <v/>
      </c>
      <c r="E1305" s="0" t="str">
        <f aca="false">IF('con precio'!B1304="","",'con precio'!B1304)</f>
        <v>El Balcón 2</v>
      </c>
      <c r="F1305" s="1" t="s">
        <v>7090</v>
      </c>
      <c r="G1305" s="0" t="n">
        <v>300</v>
      </c>
      <c r="H1305" s="0" t="str">
        <f aca="false">IF('con precio'!D1304="Flete","FLE",IF('con precio'!D1304="Normal","NOR",IF('con precio'!D1304="RRPP","RRP",IF('con precio'!D1304="FB Ads","FBA",IF('con precio'!D1304="Google Ads","GOA",IF('con precio'!D1304="Combo","COM",IF('con precio'!D1304="Market Place","MKP", "OTR")))))))</f>
        <v>NOR</v>
      </c>
      <c r="I1305" s="0" t="str">
        <f aca="false">LEFT('con precio'!M1304,10)</f>
        <v>-17.879000</v>
      </c>
      <c r="J1305" s="122" t="str">
        <f aca="false">RIGHT('con precio'!M1304,10)</f>
        <v>-63.240640</v>
      </c>
      <c r="K1305" s="0" t="s">
        <v>7429</v>
      </c>
      <c r="L1305" s="175" t="n">
        <f aca="false">'con precio'!A1304+'con precio'!K1304</f>
        <v>44389.4041666667</v>
      </c>
      <c r="N1305" s="174"/>
      <c r="O1305" s="167"/>
    </row>
    <row r="1306" customFormat="false" ht="13.8" hidden="false" customHeight="false" outlineLevel="0" collapsed="false">
      <c r="A1306" s="0" t="n">
        <f aca="false">+A1305+1</f>
        <v>1305</v>
      </c>
      <c r="B1306" s="0" t="str">
        <f aca="false">IF(LEN('con precio'!E1305)=8,'con precio'!E1305,IF(LEN('con precio'!E1305)&gt;=17,LEFT('con precio'!E1305,8),""))</f>
        <v/>
      </c>
      <c r="C1306" s="122" t="str">
        <f aca="false">IF(LEN('con precio'!E1305)&gt;=17,RIGHT('con precio'!E1305,8),"")</f>
        <v/>
      </c>
      <c r="D1306" s="0" t="str">
        <f aca="false">IF('con precio'!F1305="","",'con precio'!F1305)</f>
        <v/>
      </c>
      <c r="E1306" s="0" t="str">
        <f aca="false">IF('con precio'!B1305="","",'con precio'!B1305)</f>
        <v>Calle Niño Jesús / Barrio Cristal </v>
      </c>
      <c r="F1306" s="1" t="s">
        <v>7091</v>
      </c>
      <c r="G1306" s="0" t="n">
        <v>300</v>
      </c>
      <c r="H1306" s="0" t="str">
        <f aca="false">IF('con precio'!D1305="Flete","FLE",IF('con precio'!D1305="Normal","NOR",IF('con precio'!D1305="RRPP","RRP",IF('con precio'!D1305="FB Ads","FBA",IF('con precio'!D1305="Google Ads","GOA",IF('con precio'!D1305="Combo","COM",IF('con precio'!D1305="Market Place","MKP", "OTR")))))))</f>
        <v>NOR</v>
      </c>
      <c r="I1306" s="0" t="str">
        <f aca="false">LEFT('con precio'!M1305,10)</f>
        <v>-17.825936</v>
      </c>
      <c r="J1306" s="122" t="str">
        <f aca="false">RIGHT('con precio'!M1305,10)</f>
        <v>-63.111827</v>
      </c>
      <c r="K1306" s="0" t="s">
        <v>7429</v>
      </c>
      <c r="L1306" s="175" t="n">
        <f aca="false">'con precio'!A1305+'con precio'!K1305</f>
        <v>44389.5576388889</v>
      </c>
      <c r="N1306" s="174"/>
      <c r="O1306" s="167"/>
    </row>
    <row r="1307" customFormat="false" ht="13.8" hidden="false" customHeight="false" outlineLevel="0" collapsed="false">
      <c r="A1307" s="0" t="n">
        <f aca="false">+A1306+1</f>
        <v>1306</v>
      </c>
      <c r="B1307" s="0" t="str">
        <f aca="false">IF(LEN('con precio'!E1306)=8,'con precio'!E1306,IF(LEN('con precio'!E1306)&gt;=17,LEFT('con precio'!E1306,8),""))</f>
        <v/>
      </c>
      <c r="C1307" s="122" t="str">
        <f aca="false">IF(LEN('con precio'!E1306)&gt;=17,RIGHT('con precio'!E1306,8),"")</f>
        <v/>
      </c>
      <c r="D1307" s="0" t="str">
        <f aca="false">IF('con precio'!F1306="","",'con precio'!F1306)</f>
        <v>Clínica Medicmel</v>
      </c>
      <c r="E1307" s="0" t="str">
        <f aca="false">IF('con precio'!B1306="","",'con precio'!B1306)</f>
        <v>Clínica Medicmel</v>
      </c>
      <c r="F1307" s="1" t="s">
        <v>6107</v>
      </c>
      <c r="G1307" s="0" t="n">
        <v>450</v>
      </c>
      <c r="H1307" s="0" t="str">
        <f aca="false">IF('con precio'!D1306="Flete","FLE",IF('con precio'!D1306="Normal","NOR",IF('con precio'!D1306="RRPP","RRP",IF('con precio'!D1306="FB Ads","FBA",IF('con precio'!D1306="Google Ads","GOA",IF('con precio'!D1306="Combo","COM",IF('con precio'!D1306="Market Place","MKP", "OTR")))))))</f>
        <v>NOR</v>
      </c>
      <c r="I1307" s="0" t="str">
        <f aca="false">LEFT('con precio'!M1306,10)</f>
        <v>-17.849168</v>
      </c>
      <c r="J1307" s="122" t="str">
        <f aca="false">RIGHT('con precio'!M1306,10)</f>
        <v>-63.251404</v>
      </c>
      <c r="K1307" s="0" t="s">
        <v>7429</v>
      </c>
      <c r="L1307" s="175" t="n">
        <f aca="false">'con precio'!A1306+'con precio'!K1306</f>
        <v>44389.7715277778</v>
      </c>
      <c r="N1307" s="174"/>
      <c r="O1307" s="167"/>
    </row>
    <row r="1308" customFormat="false" ht="13.8" hidden="false" customHeight="false" outlineLevel="0" collapsed="false">
      <c r="A1308" s="0" t="n">
        <f aca="false">+A1307+1</f>
        <v>1307</v>
      </c>
      <c r="B1308" s="0" t="str">
        <f aca="false">IF(LEN('con precio'!E1307)=8,'con precio'!E1307,IF(LEN('con precio'!E1307)&gt;=17,LEFT('con precio'!E1307,8),""))</f>
        <v>75049515</v>
      </c>
      <c r="C1308" s="122" t="str">
        <f aca="false">IF(LEN('con precio'!E1307)&gt;=17,RIGHT('con precio'!E1307,8),"")</f>
        <v/>
      </c>
      <c r="D1308" s="0" t="str">
        <f aca="false">IF('con precio'!F1307="","",'con precio'!F1307)</f>
        <v>Roberto Coronado. Residencial Abasto Sur</v>
      </c>
      <c r="E1308" s="0" t="str">
        <f aca="false">IF('con precio'!B1307="","",'con precio'!B1307)</f>
        <v>Residencial Abasto Sur. Roberto Coronado</v>
      </c>
      <c r="F1308" s="1" t="n">
        <v>202003001</v>
      </c>
      <c r="G1308" s="0" t="n">
        <v>450</v>
      </c>
      <c r="H1308" s="0" t="str">
        <f aca="false">IF('con precio'!D1307="Flete","FLE",IF('con precio'!D1307="Normal","NOR",IF('con precio'!D1307="RRPP","RRP",IF('con precio'!D1307="FB Ads","FBA",IF('con precio'!D1307="Google Ads","GOA",IF('con precio'!D1307="Combo","COM",IF('con precio'!D1307="Market Place","MKP", "OTR")))))))</f>
        <v>OTR</v>
      </c>
      <c r="I1308" s="0" t="str">
        <f aca="false">LEFT('con precio'!M1307,10)</f>
        <v>-17.850340</v>
      </c>
      <c r="J1308" s="122" t="str">
        <f aca="false">RIGHT('con precio'!M1307,10)</f>
        <v>-63.227726</v>
      </c>
      <c r="K1308" s="0" t="s">
        <v>7429</v>
      </c>
      <c r="L1308" s="175" t="n">
        <f aca="false">'con precio'!A1307+'con precio'!K1307</f>
        <v>44389.6479166667</v>
      </c>
      <c r="N1308" s="174"/>
      <c r="O1308" s="167"/>
    </row>
    <row r="1309" customFormat="false" ht="13.8" hidden="false" customHeight="false" outlineLevel="0" collapsed="false">
      <c r="A1309" s="0" t="n">
        <f aca="false">+A1308+1</f>
        <v>1308</v>
      </c>
      <c r="B1309" s="0" t="str">
        <f aca="false">IF(LEN('con precio'!E1308)=8,'con precio'!E1308,IF(LEN('con precio'!E1308)&gt;=17,LEFT('con precio'!E1308,8),""))</f>
        <v/>
      </c>
      <c r="C1309" s="122" t="str">
        <f aca="false">IF(LEN('con precio'!E1308)&gt;=17,RIGHT('con precio'!E1308,8),"")</f>
        <v/>
      </c>
      <c r="D1309" s="0" t="str">
        <f aca="false">IF('con precio'!F1308="","",'con precio'!F1308)</f>
        <v/>
      </c>
      <c r="E1309" s="0" t="str">
        <f aca="false">IF('con precio'!B1308="","",'con precio'!B1308)</f>
        <v>Integración del Norte</v>
      </c>
      <c r="F1309" s="1" t="s">
        <v>6947</v>
      </c>
      <c r="G1309" s="0" t="n">
        <v>450</v>
      </c>
      <c r="H1309" s="0" t="str">
        <f aca="false">IF('con precio'!D1308="Flete","FLE",IF('con precio'!D1308="Normal","NOR",IF('con precio'!D1308="RRPP","RRP",IF('con precio'!D1308="FB Ads","FBA",IF('con precio'!D1308="Google Ads","GOA",IF('con precio'!D1308="Combo","COM",IF('con precio'!D1308="Market Place","MKP", "OTR")))))))</f>
        <v>NOR</v>
      </c>
      <c r="I1309" s="0" t="str">
        <f aca="false">LEFT('con precio'!M1308,10)</f>
        <v>-17.597331</v>
      </c>
      <c r="J1309" s="122" t="str">
        <f aca="false">RIGHT('con precio'!M1308,10)</f>
        <v>-63.168122</v>
      </c>
      <c r="K1309" s="0" t="s">
        <v>7429</v>
      </c>
      <c r="L1309" s="175" t="n">
        <f aca="false">'con precio'!A1308+'con precio'!K1308</f>
        <v>44390.3861111111</v>
      </c>
      <c r="N1309" s="174"/>
      <c r="O1309" s="167"/>
    </row>
    <row r="1310" customFormat="false" ht="13.8" hidden="false" customHeight="false" outlineLevel="0" collapsed="false">
      <c r="A1310" s="0" t="n">
        <f aca="false">+A1309+1</f>
        <v>1309</v>
      </c>
      <c r="B1310" s="0" t="str">
        <f aca="false">IF(LEN('con precio'!E1309)=8,'con precio'!E1309,IF(LEN('con precio'!E1309)&gt;=17,LEFT('con precio'!E1309,8),""))</f>
        <v>79841793</v>
      </c>
      <c r="C1310" s="122" t="str">
        <f aca="false">IF(LEN('con precio'!E1309)&gt;=17,RIGHT('con precio'!E1309,8),"")</f>
        <v/>
      </c>
      <c r="D1310" s="0" t="str">
        <f aca="false">IF('con precio'!F1309="","",'con precio'!F1309)</f>
        <v>Marco</v>
      </c>
      <c r="E1310" s="0" t="str">
        <f aca="false">IF('con precio'!B1309="","",'con precio'!B1309)</f>
        <v>Marco / Calle seoane 77 entre la calle libertad y 24 de septiembre</v>
      </c>
      <c r="F1310" s="1" t="s">
        <v>6527</v>
      </c>
      <c r="G1310" s="0" t="n">
        <v>400</v>
      </c>
      <c r="H1310" s="0" t="str">
        <f aca="false">IF('con precio'!D1309="Flete","FLE",IF('con precio'!D1309="Normal","NOR",IF('con precio'!D1309="RRPP","RRP",IF('con precio'!D1309="FB Ads","FBA",IF('con precio'!D1309="Google Ads","GOA",IF('con precio'!D1309="Combo","COM",IF('con precio'!D1309="Market Place","MKP", "OTR")))))))</f>
        <v>GOA</v>
      </c>
      <c r="I1310" s="0" t="str">
        <f aca="false">LEFT('con precio'!M1309,10)</f>
        <v>-17.779930</v>
      </c>
      <c r="J1310" s="122" t="str">
        <f aca="false">RIGHT('con precio'!M1309,10)</f>
        <v>-63.182640</v>
      </c>
      <c r="K1310" s="0" t="s">
        <v>7429</v>
      </c>
      <c r="L1310" s="175" t="n">
        <f aca="false">'con precio'!A1309+'con precio'!K1309</f>
        <v>44391.7194444444</v>
      </c>
      <c r="N1310" s="174"/>
      <c r="O1310" s="167"/>
    </row>
    <row r="1311" customFormat="false" ht="13.8" hidden="false" customHeight="false" outlineLevel="0" collapsed="false">
      <c r="A1311" s="0" t="n">
        <f aca="false">+A1310+1</f>
        <v>1310</v>
      </c>
      <c r="B1311" s="0" t="str">
        <f aca="false">IF(LEN('con precio'!E1310)=8,'con precio'!E1310,IF(LEN('con precio'!E1310)&gt;=17,LEFT('con precio'!E1310,8),""))</f>
        <v/>
      </c>
      <c r="C1311" s="122" t="str">
        <f aca="false">IF(LEN('con precio'!E1310)&gt;=17,RIGHT('con precio'!E1310,8),"")</f>
        <v/>
      </c>
      <c r="D1311" s="0" t="str">
        <f aca="false">IF('con precio'!F1310="","",'con precio'!F1310)</f>
        <v/>
      </c>
      <c r="E1311" s="0" t="str">
        <f aca="false">IF('con precio'!B1310="","",'con precio'!B1310)</f>
        <v>Calle 16 de Julio. Doble Vía La Guardia y Mapaizo</v>
      </c>
      <c r="F1311" s="1" t="s">
        <v>6238</v>
      </c>
      <c r="G1311" s="0" t="n">
        <v>500</v>
      </c>
      <c r="H1311" s="0" t="str">
        <f aca="false">IF('con precio'!D1310="Flete","FLE",IF('con precio'!D1310="Normal","NOR",IF('con precio'!D1310="RRPP","RRP",IF('con precio'!D1310="FB Ads","FBA",IF('con precio'!D1310="Google Ads","GOA",IF('con precio'!D1310="Combo","COM",IF('con precio'!D1310="Market Place","MKP", "OTR")))))))</f>
        <v>NOR</v>
      </c>
      <c r="I1311" s="0" t="str">
        <f aca="false">LEFT('con precio'!M1310,10)</f>
        <v>-17.848688</v>
      </c>
      <c r="J1311" s="122" t="str">
        <f aca="false">RIGHT('con precio'!M1310,10)</f>
        <v>-63.248233</v>
      </c>
      <c r="K1311" s="0" t="s">
        <v>7429</v>
      </c>
      <c r="L1311" s="175" t="n">
        <f aca="false">'con precio'!A1310+'con precio'!K1310</f>
        <v>44391.5180555556</v>
      </c>
      <c r="N1311" s="174"/>
      <c r="O1311" s="167"/>
    </row>
    <row r="1312" customFormat="false" ht="13.8" hidden="false" customHeight="false" outlineLevel="0" collapsed="false">
      <c r="A1312" s="0" t="n">
        <f aca="false">+A1311+1</f>
        <v>1311</v>
      </c>
      <c r="B1312" s="0" t="str">
        <f aca="false">IF(LEN('con precio'!E1311)=8,'con precio'!E1311,IF(LEN('con precio'!E1311)&gt;=17,LEFT('con precio'!E1311,8),""))</f>
        <v>60094857</v>
      </c>
      <c r="C1312" s="122" t="str">
        <f aca="false">IF(LEN('con precio'!E1311)&gt;=17,RIGHT('con precio'!E1311,8),"")</f>
        <v/>
      </c>
      <c r="D1312" s="0" t="str">
        <f aca="false">IF('con precio'!F1311="","",'con precio'!F1311)</f>
        <v>NN</v>
      </c>
      <c r="E1312" s="0" t="str">
        <f aca="false">IF('con precio'!B1311="","",'con precio'!B1311)</f>
        <v>NN / 4to Anillo y av. Hilandería (Hyno)</v>
      </c>
      <c r="F1312" s="1" t="s">
        <v>7092</v>
      </c>
      <c r="G1312" s="0" t="n">
        <v>380</v>
      </c>
      <c r="H1312" s="0" t="str">
        <f aca="false">IF('con precio'!D1311="Flete","FLE",IF('con precio'!D1311="Normal","NOR",IF('con precio'!D1311="RRPP","RRP",IF('con precio'!D1311="FB Ads","FBA",IF('con precio'!D1311="Google Ads","GOA",IF('con precio'!D1311="Combo","COM",IF('con precio'!D1311="Market Place","MKP", "OTR")))))))</f>
        <v>GOA</v>
      </c>
      <c r="I1312" s="0" t="str">
        <f aca="false">LEFT('con precio'!M1311,10)</f>
        <v>-17.802620</v>
      </c>
      <c r="J1312" s="122" t="str">
        <f aca="false">RIGHT('con precio'!M1311,10)</f>
        <v>-63.215359</v>
      </c>
      <c r="K1312" s="0" t="s">
        <v>7429</v>
      </c>
      <c r="L1312" s="175" t="n">
        <f aca="false">'con precio'!A1311+'con precio'!K1311</f>
        <v>44392.6944444444</v>
      </c>
      <c r="N1312" s="174"/>
      <c r="O1312" s="167"/>
    </row>
    <row r="1313" customFormat="false" ht="13.8" hidden="false" customHeight="false" outlineLevel="0" collapsed="false">
      <c r="A1313" s="0" t="n">
        <f aca="false">+A1312+1</f>
        <v>1312</v>
      </c>
      <c r="B1313" s="0" t="str">
        <f aca="false">IF(LEN('con precio'!E1312)=8,'con precio'!E1312,IF(LEN('con precio'!E1312)&gt;=17,LEFT('con precio'!E1312,8),""))</f>
        <v>75552143</v>
      </c>
      <c r="C1313" s="122" t="str">
        <f aca="false">IF(LEN('con precio'!E1312)&gt;=17,RIGHT('con precio'!E1312,8),"")</f>
        <v/>
      </c>
      <c r="D1313" s="0" t="str">
        <f aca="false">IF('con precio'!F1312="","",'con precio'!F1312)</f>
        <v>NN</v>
      </c>
      <c r="E1313" s="0" t="str">
        <f aca="false">IF('con precio'!B1312="","",'con precio'!B1312)</f>
        <v>NN / Barrio Los Claveles / Virgen de Luján</v>
      </c>
      <c r="F1313" s="1" t="s">
        <v>7093</v>
      </c>
      <c r="G1313" s="0" t="n">
        <v>300</v>
      </c>
      <c r="H1313" s="0" t="str">
        <f aca="false">IF('con precio'!D1312="Flete","FLE",IF('con precio'!D1312="Normal","NOR",IF('con precio'!D1312="RRPP","RRP",IF('con precio'!D1312="FB Ads","FBA",IF('con precio'!D1312="Google Ads","GOA",IF('con precio'!D1312="Combo","COM",IF('con precio'!D1312="Market Place","MKP", "OTR")))))))</f>
        <v>GOA</v>
      </c>
      <c r="I1313" s="0" t="str">
        <f aca="false">LEFT('con precio'!M1312,10)</f>
        <v>-17.740675</v>
      </c>
      <c r="J1313" s="122" t="str">
        <f aca="false">RIGHT('con precio'!M1312,10)</f>
        <v>-63.105366</v>
      </c>
      <c r="K1313" s="0" t="s">
        <v>7429</v>
      </c>
      <c r="L1313" s="175" t="n">
        <f aca="false">'con precio'!A1312+'con precio'!K1312</f>
        <v>44393.7319444444</v>
      </c>
      <c r="N1313" s="174"/>
      <c r="O1313" s="167"/>
    </row>
    <row r="1314" customFormat="false" ht="13.8" hidden="false" customHeight="false" outlineLevel="0" collapsed="false">
      <c r="A1314" s="0" t="n">
        <f aca="false">+A1313+1</f>
        <v>1313</v>
      </c>
      <c r="B1314" s="0" t="str">
        <f aca="false">IF(LEN('con precio'!E1313)=8,'con precio'!E1313,IF(LEN('con precio'!E1313)&gt;=17,LEFT('con precio'!E1313,8),""))</f>
        <v/>
      </c>
      <c r="C1314" s="122" t="str">
        <f aca="false">IF(LEN('con precio'!E1313)&gt;=17,RIGHT('con precio'!E1313,8),"")</f>
        <v/>
      </c>
      <c r="D1314" s="0" t="str">
        <f aca="false">IF('con precio'!F1313="","",'con precio'!F1313)</f>
        <v/>
      </c>
      <c r="E1314" s="0" t="str">
        <f aca="false">IF('con precio'!B1313="","",'con precio'!B1313)</f>
        <v>El Trapiche / Pampa de la Isla</v>
      </c>
      <c r="F1314" s="1" t="s">
        <v>7094</v>
      </c>
      <c r="G1314" s="0" t="n">
        <v>300</v>
      </c>
      <c r="H1314" s="0" t="str">
        <f aca="false">IF('con precio'!D1313="Flete","FLE",IF('con precio'!D1313="Normal","NOR",IF('con precio'!D1313="RRPP","RRP",IF('con precio'!D1313="FB Ads","FBA",IF('con precio'!D1313="Google Ads","GOA",IF('con precio'!D1313="Combo","COM",IF('con precio'!D1313="Market Place","MKP", "OTR")))))))</f>
        <v>NOR</v>
      </c>
      <c r="I1314" s="0" t="str">
        <f aca="false">LEFT('con precio'!M1313,10)</f>
        <v>-17.752787</v>
      </c>
      <c r="J1314" s="122" t="str">
        <f aca="false">RIGHT('con precio'!M1313,10)</f>
        <v>-63.072805</v>
      </c>
      <c r="K1314" s="0" t="s">
        <v>7429</v>
      </c>
      <c r="L1314" s="175" t="n">
        <f aca="false">'con precio'!A1313+'con precio'!K1313</f>
        <v>44393.4652777778</v>
      </c>
      <c r="N1314" s="174"/>
      <c r="O1314" s="167"/>
    </row>
    <row r="1315" customFormat="false" ht="13.8" hidden="false" customHeight="false" outlineLevel="0" collapsed="false">
      <c r="A1315" s="0" t="n">
        <f aca="false">+A1314+1</f>
        <v>1314</v>
      </c>
      <c r="B1315" s="0" t="str">
        <f aca="false">IF(LEN('con precio'!E1314)=8,'con precio'!E1314,IF(LEN('con precio'!E1314)&gt;=17,LEFT('con precio'!E1314,8),""))</f>
        <v/>
      </c>
      <c r="C1315" s="122" t="str">
        <f aca="false">IF(LEN('con precio'!E1314)&gt;=17,RIGHT('con precio'!E1314,8),"")</f>
        <v/>
      </c>
      <c r="D1315" s="0" t="str">
        <f aca="false">IF('con precio'!F1314="","",'con precio'!F1314)</f>
        <v/>
      </c>
      <c r="E1315" s="0" t="str">
        <f aca="false">IF('con precio'!B1314="","",'con precio'!B1314)</f>
        <v>Ferretería Alcon/  Urbanización Cotoca / 9no Anillo</v>
      </c>
      <c r="F1315" s="1" t="s">
        <v>7095</v>
      </c>
      <c r="G1315" s="0" t="n">
        <v>300</v>
      </c>
      <c r="H1315" s="0" t="str">
        <f aca="false">IF('con precio'!D1314="Flete","FLE",IF('con precio'!D1314="Normal","NOR",IF('con precio'!D1314="RRPP","RRP",IF('con precio'!D1314="FB Ads","FBA",IF('con precio'!D1314="Google Ads","GOA",IF('con precio'!D1314="Combo","COM",IF('con precio'!D1314="Market Place","MKP", "OTR")))))))</f>
        <v>NOR</v>
      </c>
      <c r="I1315" s="0" t="str">
        <f aca="false">LEFT('con precio'!M1314,10)</f>
        <v>-17.755985</v>
      </c>
      <c r="J1315" s="122" t="str">
        <f aca="false">RIGHT('con precio'!M1314,10)</f>
        <v>-63.092878</v>
      </c>
      <c r="K1315" s="0" t="s">
        <v>7429</v>
      </c>
      <c r="L1315" s="175" t="n">
        <f aca="false">'con precio'!A1314+'con precio'!K1314</f>
        <v>44393.5958333333</v>
      </c>
      <c r="N1315" s="174"/>
      <c r="O1315" s="167"/>
    </row>
    <row r="1316" customFormat="false" ht="13.8" hidden="false" customHeight="false" outlineLevel="0" collapsed="false">
      <c r="A1316" s="0" t="n">
        <f aca="false">+A1315+1</f>
        <v>1315</v>
      </c>
      <c r="B1316" s="0" t="str">
        <f aca="false">IF(LEN('con precio'!E1315)=8,'con precio'!E1315,IF(LEN('con precio'!E1315)&gt;=17,LEFT('con precio'!E1315,8),""))</f>
        <v>75049515</v>
      </c>
      <c r="C1316" s="122" t="str">
        <f aca="false">IF(LEN('con precio'!E1315)&gt;=17,RIGHT('con precio'!E1315,8),"")</f>
        <v/>
      </c>
      <c r="D1316" s="0" t="str">
        <f aca="false">IF('con precio'!F1315="","",'con precio'!F1315)</f>
        <v>Roberto Coronado. Residencial Abasto Sur</v>
      </c>
      <c r="E1316" s="0" t="str">
        <f aca="false">IF('con precio'!B1315="","",'con precio'!B1315)</f>
        <v>Residencial Abasto Sur. Roberto Coronado</v>
      </c>
      <c r="F1316" s="1" t="n">
        <v>202003001</v>
      </c>
      <c r="G1316" s="0" t="n">
        <v>450</v>
      </c>
      <c r="H1316" s="0" t="str">
        <f aca="false">IF('con precio'!D1315="Flete","FLE",IF('con precio'!D1315="Normal","NOR",IF('con precio'!D1315="RRPP","RRP",IF('con precio'!D1315="FB Ads","FBA",IF('con precio'!D1315="Google Ads","GOA",IF('con precio'!D1315="Combo","COM",IF('con precio'!D1315="Market Place","MKP", "OTR")))))))</f>
        <v>OTR</v>
      </c>
      <c r="I1316" s="0" t="str">
        <f aca="false">LEFT('con precio'!M1315,10)</f>
        <v>-17.850340</v>
      </c>
      <c r="J1316" s="122" t="str">
        <f aca="false">RIGHT('con precio'!M1315,10)</f>
        <v>-63.227726</v>
      </c>
      <c r="K1316" s="0" t="s">
        <v>7429</v>
      </c>
      <c r="L1316" s="175" t="n">
        <f aca="false">'con precio'!A1315+'con precio'!K1315</f>
        <v>44393.6520833333</v>
      </c>
      <c r="N1316" s="174"/>
      <c r="O1316" s="167"/>
    </row>
    <row r="1317" customFormat="false" ht="13.8" hidden="false" customHeight="false" outlineLevel="0" collapsed="false">
      <c r="A1317" s="0" t="n">
        <f aca="false">+A1316+1</f>
        <v>1316</v>
      </c>
      <c r="B1317" s="0" t="str">
        <f aca="false">IF(LEN('con precio'!E1316)=8,'con precio'!E1316,IF(LEN('con precio'!E1316)&gt;=17,LEFT('con precio'!E1316,8),""))</f>
        <v/>
      </c>
      <c r="C1317" s="122" t="str">
        <f aca="false">IF(LEN('con precio'!E1316)&gt;=17,RIGHT('con precio'!E1316,8),"")</f>
        <v/>
      </c>
      <c r="D1317" s="0" t="str">
        <f aca="false">IF('con precio'!F1316="","",'con precio'!F1316)</f>
        <v/>
      </c>
      <c r="E1317" s="0" t="str">
        <f aca="false">IF('con precio'!B1316="","",'con precio'!B1316)</f>
        <v>Santos Dumont y Moscú. ¿Los Piyos?</v>
      </c>
      <c r="F1317" s="1" t="s">
        <v>6945</v>
      </c>
      <c r="G1317" s="0" t="n">
        <v>300</v>
      </c>
      <c r="H1317" s="0" t="str">
        <f aca="false">IF('con precio'!D1316="Flete","FLE",IF('con precio'!D1316="Normal","NOR",IF('con precio'!D1316="RRPP","RRP",IF('con precio'!D1316="FB Ads","FBA",IF('con precio'!D1316="Google Ads","GOA",IF('con precio'!D1316="Combo","COM",IF('con precio'!D1316="Market Place","MKP", "OTR")))))))</f>
        <v>NOR</v>
      </c>
      <c r="I1317" s="0" t="str">
        <f aca="false">LEFT('con precio'!M1316,10)</f>
        <v>-17.888517</v>
      </c>
      <c r="J1317" s="122" t="str">
        <f aca="false">RIGHT('con precio'!M1316,10)</f>
        <v>-63.220070</v>
      </c>
      <c r="K1317" s="0" t="s">
        <v>7429</v>
      </c>
      <c r="L1317" s="175" t="n">
        <f aca="false">'con precio'!A1316+'con precio'!K1316</f>
        <v>44394.5180555556</v>
      </c>
      <c r="N1317" s="174"/>
      <c r="O1317" s="167"/>
    </row>
    <row r="1318" customFormat="false" ht="13.8" hidden="false" customHeight="false" outlineLevel="0" collapsed="false">
      <c r="A1318" s="0" t="n">
        <f aca="false">+A1317+1</f>
        <v>1317</v>
      </c>
      <c r="B1318" s="0" t="str">
        <f aca="false">IF(LEN('con precio'!E1317)=8,'con precio'!E1317,IF(LEN('con precio'!E1317)&gt;=17,LEFT('con precio'!E1317,8),""))</f>
        <v/>
      </c>
      <c r="C1318" s="122" t="str">
        <f aca="false">IF(LEN('con precio'!E1317)&gt;=17,RIGHT('con precio'!E1317,8),"")</f>
        <v/>
      </c>
      <c r="D1318" s="0" t="str">
        <f aca="false">IF('con precio'!F1317="","",'con precio'!F1317)</f>
        <v/>
      </c>
      <c r="E1318" s="0" t="str">
        <f aca="false">IF('con precio'!B1317="","",'con precio'!B1317)</f>
        <v>Barrio Covipal o Santiestevan / Av. 24 de Septiempre</v>
      </c>
      <c r="F1318" s="1" t="s">
        <v>7096</v>
      </c>
      <c r="G1318" s="0" t="n">
        <v>300</v>
      </c>
      <c r="H1318" s="0" t="str">
        <f aca="false">IF('con precio'!D1317="Flete","FLE",IF('con precio'!D1317="Normal","NOR",IF('con precio'!D1317="RRPP","RRP",IF('con precio'!D1317="FB Ads","FBA",IF('con precio'!D1317="Google Ads","GOA",IF('con precio'!D1317="Combo","COM",IF('con precio'!D1317="Market Place","MKP", "OTR")))))))</f>
        <v>NOR</v>
      </c>
      <c r="I1318" s="0" t="str">
        <f aca="false">LEFT('con precio'!M1317,10)</f>
        <v>-17.854321</v>
      </c>
      <c r="J1318" s="122" t="str">
        <f aca="false">RIGHT('con precio'!M1317,10)</f>
        <v>-63.236961</v>
      </c>
      <c r="K1318" s="0" t="s">
        <v>7429</v>
      </c>
      <c r="L1318" s="175" t="n">
        <f aca="false">'con precio'!A1317+'con precio'!K1317</f>
        <v>44394.6479166667</v>
      </c>
      <c r="N1318" s="174"/>
      <c r="O1318" s="167"/>
    </row>
    <row r="1319" customFormat="false" ht="13.8" hidden="false" customHeight="false" outlineLevel="0" collapsed="false">
      <c r="A1319" s="0" t="n">
        <f aca="false">+A1318+1</f>
        <v>1318</v>
      </c>
      <c r="B1319" s="0" t="str">
        <f aca="false">IF(LEN('con precio'!E1318)=8,'con precio'!E1318,IF(LEN('con precio'!E1318)&gt;=17,LEFT('con precio'!E1318,8),""))</f>
        <v/>
      </c>
      <c r="C1319" s="122" t="str">
        <f aca="false">IF(LEN('con precio'!E1318)&gt;=17,RIGHT('con precio'!E1318,8),"")</f>
        <v/>
      </c>
      <c r="D1319" s="0" t="str">
        <f aca="false">IF('con precio'!F1318="","",'con precio'!F1318)</f>
        <v/>
      </c>
      <c r="E1319" s="0" t="str">
        <f aca="false">IF('con precio'!B1318="","",'con precio'!B1318)</f>
        <v>Doble Vía La Guardia / Frente a Cervecería CBN</v>
      </c>
      <c r="F1319" s="1" t="s">
        <v>7097</v>
      </c>
      <c r="G1319" s="0" t="n">
        <v>300</v>
      </c>
      <c r="H1319" s="0" t="str">
        <f aca="false">IF('con precio'!D1318="Flete","FLE",IF('con precio'!D1318="Normal","NOR",IF('con precio'!D1318="RRPP","RRP",IF('con precio'!D1318="FB Ads","FBA",IF('con precio'!D1318="Google Ads","GOA",IF('con precio'!D1318="Combo","COM",IF('con precio'!D1318="Market Place","MKP", "OTR")))))))</f>
        <v>NOR</v>
      </c>
      <c r="I1319" s="0" t="str">
        <f aca="false">LEFT('con precio'!M1318,10)</f>
        <v>-17.876878</v>
      </c>
      <c r="J1319" s="122" t="str">
        <f aca="false">RIGHT('con precio'!M1318,10)</f>
        <v>-63.283077</v>
      </c>
      <c r="K1319" s="0" t="s">
        <v>7429</v>
      </c>
      <c r="L1319" s="175" t="n">
        <f aca="false">'con precio'!A1318+'con precio'!K1318</f>
        <v>44396.5173611111</v>
      </c>
      <c r="N1319" s="174"/>
      <c r="O1319" s="167"/>
    </row>
    <row r="1320" customFormat="false" ht="13.8" hidden="false" customHeight="false" outlineLevel="0" collapsed="false">
      <c r="A1320" s="0" t="n">
        <f aca="false">+A1319+1</f>
        <v>1319</v>
      </c>
      <c r="B1320" s="0" t="str">
        <f aca="false">IF(LEN('con precio'!E1319)=8,'con precio'!E1319,IF(LEN('con precio'!E1319)&gt;=17,LEFT('con precio'!E1319,8),""))</f>
        <v/>
      </c>
      <c r="C1320" s="122" t="str">
        <f aca="false">IF(LEN('con precio'!E1319)&gt;=17,RIGHT('con precio'!E1319,8),"")</f>
        <v/>
      </c>
      <c r="D1320" s="0" t="str">
        <f aca="false">IF('con precio'!F1319="","",'con precio'!F1319)</f>
        <v/>
      </c>
      <c r="E1320" s="0" t="str">
        <f aca="false">IF('con precio'!B1319="","",'con precio'!B1319)</f>
        <v>Urbanización Inteligente</v>
      </c>
      <c r="F1320" s="1" t="s">
        <v>6569</v>
      </c>
      <c r="G1320" s="0" t="n">
        <v>300</v>
      </c>
      <c r="H1320" s="0" t="str">
        <f aca="false">IF('con precio'!D1319="Flete","FLE",IF('con precio'!D1319="Normal","NOR",IF('con precio'!D1319="RRPP","RRP",IF('con precio'!D1319="FB Ads","FBA",IF('con precio'!D1319="Google Ads","GOA",IF('con precio'!D1319="Combo","COM",IF('con precio'!D1319="Market Place","MKP", "OTR")))))))</f>
        <v>NOR</v>
      </c>
      <c r="I1320" s="0" t="str">
        <f aca="false">LEFT('con precio'!M1319,10)</f>
        <v>-17.833934</v>
      </c>
      <c r="J1320" s="122" t="str">
        <f aca="false">RIGHT('con precio'!M1319,10)</f>
        <v>-63.257161</v>
      </c>
      <c r="K1320" s="0" t="s">
        <v>7429</v>
      </c>
      <c r="L1320" s="175" t="n">
        <f aca="false">'con precio'!A1319+'con precio'!K1319</f>
        <v>44396.5493055556</v>
      </c>
      <c r="N1320" s="174"/>
      <c r="O1320" s="167"/>
    </row>
    <row r="1321" customFormat="false" ht="13.8" hidden="false" customHeight="false" outlineLevel="0" collapsed="false">
      <c r="A1321" s="0" t="n">
        <f aca="false">+A1320+1</f>
        <v>1320</v>
      </c>
      <c r="B1321" s="0" t="str">
        <f aca="false">IF(LEN('con precio'!E1320)=8,'con precio'!E1320,IF(LEN('con precio'!E1320)&gt;=17,LEFT('con precio'!E1320,8),""))</f>
        <v/>
      </c>
      <c r="C1321" s="122" t="str">
        <f aca="false">IF(LEN('con precio'!E1320)&gt;=17,RIGHT('con precio'!E1320,8),"")</f>
        <v/>
      </c>
      <c r="D1321" s="0" t="str">
        <f aca="false">IF('con precio'!F1320="","",'con precio'!F1320)</f>
        <v/>
      </c>
      <c r="E1321" s="0" t="str">
        <f aca="false">IF('con precio'!B1320="","",'con precio'!B1320)</f>
        <v>Veterinaria Vida Vital / Paraguá</v>
      </c>
      <c r="F1321" s="1" t="s">
        <v>7098</v>
      </c>
      <c r="G1321" s="0" t="n">
        <v>300</v>
      </c>
      <c r="H1321" s="0" t="str">
        <f aca="false">IF('con precio'!D1320="Flete","FLE",IF('con precio'!D1320="Normal","NOR",IF('con precio'!D1320="RRPP","RRP",IF('con precio'!D1320="FB Ads","FBA",IF('con precio'!D1320="Google Ads","GOA",IF('con precio'!D1320="Combo","COM",IF('con precio'!D1320="Market Place","MKP", "OTR")))))))</f>
        <v>NOR</v>
      </c>
      <c r="I1321" s="0" t="str">
        <f aca="false">LEFT('con precio'!M1320,10)</f>
        <v>-17.768198</v>
      </c>
      <c r="J1321" s="122" t="str">
        <f aca="false">RIGHT('con precio'!M1320,10)</f>
        <v>-63.152706</v>
      </c>
      <c r="K1321" s="0" t="s">
        <v>7429</v>
      </c>
      <c r="L1321" s="175" t="n">
        <f aca="false">'con precio'!A1320+'con precio'!K1320</f>
        <v>44396.6076388889</v>
      </c>
      <c r="N1321" s="174"/>
      <c r="O1321" s="167"/>
    </row>
    <row r="1322" customFormat="false" ht="13.8" hidden="false" customHeight="false" outlineLevel="0" collapsed="false">
      <c r="A1322" s="0" t="n">
        <f aca="false">+A1321+1</f>
        <v>1321</v>
      </c>
      <c r="B1322" s="0" t="str">
        <f aca="false">IF(LEN('con precio'!E1321)=8,'con precio'!E1321,IF(LEN('con precio'!E1321)&gt;=17,LEFT('con precio'!E1321,8),""))</f>
        <v/>
      </c>
      <c r="C1322" s="122" t="str">
        <f aca="false">IF(LEN('con precio'!E1321)&gt;=17,RIGHT('con precio'!E1321,8),"")</f>
        <v/>
      </c>
      <c r="D1322" s="0" t="str">
        <f aca="false">IF('con precio'!F1321="","",'con precio'!F1321)</f>
        <v/>
      </c>
      <c r="E1322" s="0" t="str">
        <f aca="false">IF('con precio'!B1321="","",'con precio'!B1321)</f>
        <v>Misión Etnos / Av. Camino Montecristo Nro. 305</v>
      </c>
      <c r="F1322" s="1" t="s">
        <v>7099</v>
      </c>
      <c r="G1322" s="0" t="n">
        <v>300</v>
      </c>
      <c r="H1322" s="0" t="str">
        <f aca="false">IF('con precio'!D1321="Flete","FLE",IF('con precio'!D1321="Normal","NOR",IF('con precio'!D1321="RRPP","RRP",IF('con precio'!D1321="FB Ads","FBA",IF('con precio'!D1321="Google Ads","GOA",IF('con precio'!D1321="Combo","COM",IF('con precio'!D1321="Market Place","MKP", "OTR")))))))</f>
        <v>NOR</v>
      </c>
      <c r="I1322" s="0" t="str">
        <f aca="false">LEFT('con precio'!M1321,10)</f>
        <v>-17.759485</v>
      </c>
      <c r="J1322" s="122" t="str">
        <f aca="false">RIGHT('con precio'!M1321,10)</f>
        <v>-63.110268</v>
      </c>
      <c r="K1322" s="0" t="s">
        <v>7429</v>
      </c>
      <c r="L1322" s="175" t="n">
        <f aca="false">'con precio'!A1321+'con precio'!K1321</f>
        <v>44396.6680555556</v>
      </c>
      <c r="N1322" s="174"/>
      <c r="O1322" s="167"/>
    </row>
    <row r="1323" customFormat="false" ht="13.8" hidden="false" customHeight="false" outlineLevel="0" collapsed="false">
      <c r="A1323" s="0" t="n">
        <f aca="false">+A1322+1</f>
        <v>1322</v>
      </c>
      <c r="B1323" s="0" t="str">
        <f aca="false">IF(LEN('con precio'!E1322)=8,'con precio'!E1322,IF(LEN('con precio'!E1322)&gt;=17,LEFT('con precio'!E1322,8),""))</f>
        <v/>
      </c>
      <c r="C1323" s="122" t="str">
        <f aca="false">IF(LEN('con precio'!E1322)&gt;=17,RIGHT('con precio'!E1322,8),"")</f>
        <v/>
      </c>
      <c r="D1323" s="0" t="str">
        <f aca="false">IF('con precio'!F1322="","",'con precio'!F1322)</f>
        <v>Clínica Medicmel</v>
      </c>
      <c r="E1323" s="0" t="str">
        <f aca="false">IF('con precio'!B1322="","",'con precio'!B1322)</f>
        <v>Clínica Medicmel</v>
      </c>
      <c r="F1323" s="1" t="s">
        <v>6107</v>
      </c>
      <c r="G1323" s="0" t="n">
        <v>450</v>
      </c>
      <c r="H1323" s="0" t="str">
        <f aca="false">IF('con precio'!D1322="Flete","FLE",IF('con precio'!D1322="Normal","NOR",IF('con precio'!D1322="RRPP","RRP",IF('con precio'!D1322="FB Ads","FBA",IF('con precio'!D1322="Google Ads","GOA",IF('con precio'!D1322="Combo","COM",IF('con precio'!D1322="Market Place","MKP", "OTR")))))))</f>
        <v>NOR</v>
      </c>
      <c r="I1323" s="0" t="str">
        <f aca="false">LEFT('con precio'!M1322,10)</f>
        <v>-17.849168</v>
      </c>
      <c r="J1323" s="122" t="str">
        <f aca="false">RIGHT('con precio'!M1322,10)</f>
        <v>-63.251404</v>
      </c>
      <c r="K1323" s="0" t="s">
        <v>7429</v>
      </c>
      <c r="L1323" s="175" t="n">
        <f aca="false">'con precio'!A1322+'con precio'!K1322</f>
        <v>44396.74375</v>
      </c>
      <c r="N1323" s="174"/>
      <c r="O1323" s="167"/>
    </row>
    <row r="1324" customFormat="false" ht="13.8" hidden="false" customHeight="false" outlineLevel="0" collapsed="false">
      <c r="A1324" s="0" t="n">
        <f aca="false">+A1323+1</f>
        <v>1323</v>
      </c>
      <c r="B1324" s="0" t="str">
        <f aca="false">IF(LEN('con precio'!E1323)=8,'con precio'!E1323,IF(LEN('con precio'!E1323)&gt;=17,LEFT('con precio'!E1323,8),""))</f>
        <v/>
      </c>
      <c r="C1324" s="122" t="str">
        <f aca="false">IF(LEN('con precio'!E1323)&gt;=17,RIGHT('con precio'!E1323,8),"")</f>
        <v/>
      </c>
      <c r="D1324" s="0" t="str">
        <f aca="false">IF('con precio'!F1323="","",'con precio'!F1323)</f>
        <v/>
      </c>
      <c r="E1324" s="0" t="str">
        <f aca="false">IF('con precio'!B1323="","",'con precio'!B1323)</f>
        <v>Cupesí Terrado</v>
      </c>
      <c r="F1324" s="1" t="s">
        <v>7100</v>
      </c>
      <c r="G1324" s="0" t="n">
        <v>300</v>
      </c>
      <c r="H1324" s="0" t="str">
        <f aca="false">IF('con precio'!D1323="Flete","FLE",IF('con precio'!D1323="Normal","NOR",IF('con precio'!D1323="RRPP","RRP",IF('con precio'!D1323="FB Ads","FBA",IF('con precio'!D1323="Google Ads","GOA",IF('con precio'!D1323="Combo","COM",IF('con precio'!D1323="Market Place","MKP", "OTR")))))))</f>
        <v>NOR</v>
      </c>
      <c r="I1324" s="0" t="str">
        <f aca="false">LEFT('con precio'!M1323,10)</f>
        <v>-17.815026</v>
      </c>
      <c r="J1324" s="122" t="str">
        <f aca="false">RIGHT('con precio'!M1323,10)</f>
        <v>-63.104748</v>
      </c>
      <c r="K1324" s="0" t="s">
        <v>7429</v>
      </c>
      <c r="L1324" s="175" t="n">
        <f aca="false">'con precio'!A1323+'con precio'!K1323</f>
        <v>44397.3784722222</v>
      </c>
      <c r="N1324" s="174"/>
      <c r="O1324" s="167"/>
    </row>
    <row r="1325" customFormat="false" ht="13.8" hidden="false" customHeight="false" outlineLevel="0" collapsed="false">
      <c r="A1325" s="0" t="n">
        <f aca="false">+A1324+1</f>
        <v>1324</v>
      </c>
      <c r="B1325" s="0" t="str">
        <f aca="false">IF(LEN('con precio'!E1324)=8,'con precio'!E1324,IF(LEN('con precio'!E1324)&gt;=17,LEFT('con precio'!E1324,8),""))</f>
        <v/>
      </c>
      <c r="C1325" s="122" t="str">
        <f aca="false">IF(LEN('con precio'!E1324)&gt;=17,RIGHT('con precio'!E1324,8),"")</f>
        <v/>
      </c>
      <c r="D1325" s="0" t="str">
        <f aca="false">IF('con precio'!F1324="","",'con precio'!F1324)</f>
        <v/>
      </c>
      <c r="E1325" s="0" t="str">
        <f aca="false">IF('con precio'!B1324="","",'con precio'!B1324)</f>
        <v>Av. 16 de Julio</v>
      </c>
      <c r="F1325" s="1" t="s">
        <v>7101</v>
      </c>
      <c r="G1325" s="0" t="n">
        <v>300</v>
      </c>
      <c r="H1325" s="0" t="str">
        <f aca="false">IF('con precio'!D1324="Flete","FLE",IF('con precio'!D1324="Normal","NOR",IF('con precio'!D1324="RRPP","RRP",IF('con precio'!D1324="FB Ads","FBA",IF('con precio'!D1324="Google Ads","GOA",IF('con precio'!D1324="Combo","COM",IF('con precio'!D1324="Market Place","MKP", "OTR")))))))</f>
        <v>NOR</v>
      </c>
      <c r="I1325" s="0" t="str">
        <f aca="false">LEFT('con precio'!M1324,10)</f>
        <v>-17.797019</v>
      </c>
      <c r="J1325" s="122" t="str">
        <f aca="false">RIGHT('con precio'!M1324,10)</f>
        <v>-63.127340</v>
      </c>
      <c r="K1325" s="0" t="s">
        <v>7429</v>
      </c>
      <c r="L1325" s="175" t="n">
        <f aca="false">'con precio'!A1324+'con precio'!K1324</f>
        <v>44397.4152777778</v>
      </c>
      <c r="N1325" s="174"/>
      <c r="O1325" s="167"/>
    </row>
    <row r="1326" customFormat="false" ht="13.8" hidden="false" customHeight="false" outlineLevel="0" collapsed="false">
      <c r="A1326" s="0" t="n">
        <f aca="false">+A1325+1</f>
        <v>1325</v>
      </c>
      <c r="B1326" s="0" t="str">
        <f aca="false">IF(LEN('con precio'!E1325)=8,'con precio'!E1325,IF(LEN('con precio'!E1325)&gt;=17,LEFT('con precio'!E1325,8),""))</f>
        <v>76396267</v>
      </c>
      <c r="C1326" s="122" t="str">
        <f aca="false">IF(LEN('con precio'!E1325)&gt;=17,RIGHT('con precio'!E1325,8),"")</f>
        <v/>
      </c>
      <c r="D1326" s="0" t="str">
        <f aca="false">IF('con precio'!F1325="","",'con precio'!F1325)</f>
        <v>Lorena Carrillo</v>
      </c>
      <c r="E1326" s="0" t="str">
        <f aca="false">IF('con precio'!B1325="","",'con precio'!B1325)</f>
        <v>Lorena Carrillo / Barrio 18 de Marzo / Calle Brillante #15 / Casa color verde</v>
      </c>
      <c r="F1326" s="1" t="s">
        <v>7083</v>
      </c>
      <c r="G1326" s="0" t="n">
        <v>350</v>
      </c>
      <c r="H1326" s="0" t="str">
        <f aca="false">IF('con precio'!D1325="Flete","FLE",IF('con precio'!D1325="Normal","NOR",IF('con precio'!D1325="RRPP","RRP",IF('con precio'!D1325="FB Ads","FBA",IF('con precio'!D1325="Google Ads","GOA",IF('con precio'!D1325="Combo","COM",IF('con precio'!D1325="Market Place","MKP", "OTR")))))))</f>
        <v>GOA</v>
      </c>
      <c r="I1326" s="0" t="str">
        <f aca="false">LEFT('con precio'!M1325,10)</f>
        <v>-17.789634</v>
      </c>
      <c r="J1326" s="122" t="str">
        <f aca="false">RIGHT('con precio'!M1325,10)</f>
        <v>-63.123244</v>
      </c>
      <c r="K1326" s="0" t="s">
        <v>7429</v>
      </c>
      <c r="L1326" s="175" t="n">
        <f aca="false">'con precio'!A1325+'con precio'!K1325</f>
        <v>44399.3958333333</v>
      </c>
      <c r="N1326" s="174"/>
      <c r="O1326" s="167"/>
    </row>
    <row r="1327" customFormat="false" ht="13.8" hidden="false" customHeight="false" outlineLevel="0" collapsed="false">
      <c r="A1327" s="0" t="n">
        <f aca="false">+A1326+1</f>
        <v>1326</v>
      </c>
      <c r="B1327" s="0" t="str">
        <f aca="false">IF(LEN('con precio'!E1326)=8,'con precio'!E1326,IF(LEN('con precio'!E1326)&gt;=17,LEFT('con precio'!E1326,8),""))</f>
        <v>75393444</v>
      </c>
      <c r="C1327" s="122" t="str">
        <f aca="false">IF(LEN('con precio'!E1326)&gt;=17,RIGHT('con precio'!E1326,8),"")</f>
        <v/>
      </c>
      <c r="D1327" s="0" t="str">
        <f aca="false">IF('con precio'!F1326="","",'con precio'!F1326)</f>
        <v>Gladis Chavez</v>
      </c>
      <c r="E1327" s="0" t="str">
        <f aca="false">IF('con precio'!B1326="","",'con precio'!B1326)</f>
        <v>Gladis Chavez / Banzer y 4to anillo</v>
      </c>
      <c r="F1327" s="1" t="s">
        <v>7102</v>
      </c>
      <c r="G1327" s="0" t="n">
        <v>400</v>
      </c>
      <c r="H1327" s="0" t="str">
        <f aca="false">IF('con precio'!D1326="Flete","FLE",IF('con precio'!D1326="Normal","NOR",IF('con precio'!D1326="RRPP","RRP",IF('con precio'!D1326="FB Ads","FBA",IF('con precio'!D1326="Google Ads","GOA",IF('con precio'!D1326="Combo","COM",IF('con precio'!D1326="Market Place","MKP", "OTR")))))))</f>
        <v>GOA</v>
      </c>
      <c r="I1327" s="0" t="str">
        <f aca="false">LEFT('con precio'!M1326,10)</f>
        <v>-17.749744</v>
      </c>
      <c r="J1327" s="122" t="str">
        <f aca="false">RIGHT('con precio'!M1326,10)</f>
        <v>-63.174736</v>
      </c>
      <c r="K1327" s="0" t="s">
        <v>7429</v>
      </c>
      <c r="L1327" s="175" t="n">
        <f aca="false">'con precio'!A1326+'con precio'!K1326</f>
        <v>44405.6152777778</v>
      </c>
      <c r="N1327" s="174"/>
      <c r="O1327" s="167"/>
    </row>
    <row r="1328" customFormat="false" ht="13.8" hidden="false" customHeight="false" outlineLevel="0" collapsed="false">
      <c r="A1328" s="0" t="n">
        <f aca="false">+A1327+1</f>
        <v>1327</v>
      </c>
      <c r="B1328" s="0" t="str">
        <f aca="false">IF(LEN('con precio'!E1327)=8,'con precio'!E1327,IF(LEN('con precio'!E1327)&gt;=17,LEFT('con precio'!E1327,8),""))</f>
        <v>70282581</v>
      </c>
      <c r="C1328" s="122" t="str">
        <f aca="false">IF(LEN('con precio'!E1327)&gt;=17,RIGHT('con precio'!E1327,8),"")</f>
        <v/>
      </c>
      <c r="D1328" s="0" t="str">
        <f aca="false">IF('con precio'!F1327="","",'con precio'!F1327)</f>
        <v>NN</v>
      </c>
      <c r="E1328" s="0" t="str">
        <f aca="false">IF('con precio'!B1327="","",'con precio'!B1327)</f>
        <v>NN / calle 4 / Barrrio 30 de Agosto / Zona El Mechero </v>
      </c>
      <c r="F1328" s="1" t="s">
        <v>7103</v>
      </c>
      <c r="G1328" s="0" t="n">
        <v>350</v>
      </c>
      <c r="H1328" s="0" t="str">
        <f aca="false">IF('con precio'!D1327="Flete","FLE",IF('con precio'!D1327="Normal","NOR",IF('con precio'!D1327="RRPP","RRP",IF('con precio'!D1327="FB Ads","FBA",IF('con precio'!D1327="Google Ads","GOA",IF('con precio'!D1327="Combo","COM",IF('con precio'!D1327="Market Place","MKP", "OTR")))))))</f>
        <v>GOA</v>
      </c>
      <c r="I1328" s="0" t="str">
        <f aca="false">LEFT('con precio'!M1327,10)</f>
        <v>-17.844320</v>
      </c>
      <c r="J1328" s="122" t="str">
        <f aca="false">RIGHT('con precio'!M1327,10)</f>
        <v>-63.122578</v>
      </c>
      <c r="K1328" s="0" t="s">
        <v>7429</v>
      </c>
      <c r="L1328" s="175" t="n">
        <f aca="false">'con precio'!A1327+'con precio'!K1327</f>
        <v>44406.4520833333</v>
      </c>
      <c r="N1328" s="174"/>
      <c r="O1328" s="167"/>
    </row>
    <row r="1329" customFormat="false" ht="13.8" hidden="false" customHeight="false" outlineLevel="0" collapsed="false">
      <c r="A1329" s="0" t="n">
        <f aca="false">+A1328+1</f>
        <v>1328</v>
      </c>
      <c r="B1329" s="0" t="str">
        <f aca="false">IF(LEN('con precio'!E1328)=8,'con precio'!E1328,IF(LEN('con precio'!E1328)&gt;=17,LEFT('con precio'!E1328,8),""))</f>
        <v>70892127</v>
      </c>
      <c r="C1329" s="122" t="str">
        <f aca="false">IF(LEN('con precio'!E1328)&gt;=17,RIGHT('con precio'!E1328,8),"")</f>
        <v/>
      </c>
      <c r="D1329" s="0" t="str">
        <f aca="false">IF('con precio'!F1328="","",'con precio'!F1328)</f>
        <v>Mayra Quiroz</v>
      </c>
      <c r="E1329" s="0" t="str">
        <f aca="false">IF('con precio'!B1328="","",'con precio'!B1328)</f>
        <v>Mayra Quiroz / Espinal Dorado</v>
      </c>
      <c r="F1329" s="1" t="s">
        <v>7104</v>
      </c>
      <c r="G1329" s="0" t="n">
        <v>300</v>
      </c>
      <c r="H1329" s="0" t="str">
        <f aca="false">IF('con precio'!D1328="Flete","FLE",IF('con precio'!D1328="Normal","NOR",IF('con precio'!D1328="RRPP","RRP",IF('con precio'!D1328="FB Ads","FBA",IF('con precio'!D1328="Google Ads","GOA",IF('con precio'!D1328="Combo","COM",IF('con precio'!D1328="Market Place","MKP", "OTR")))))))</f>
        <v>GOA</v>
      </c>
      <c r="I1329" s="0" t="str">
        <f aca="false">LEFT('con precio'!M1328,10)</f>
        <v>-17.744064</v>
      </c>
      <c r="J1329" s="122" t="str">
        <f aca="false">RIGHT('con precio'!M1328,10)</f>
        <v>-63.096069</v>
      </c>
      <c r="K1329" s="0" t="s">
        <v>7429</v>
      </c>
      <c r="L1329" s="175" t="n">
        <f aca="false">'con precio'!A1328+'con precio'!K1328</f>
        <v>44406.4743055556</v>
      </c>
      <c r="N1329" s="174"/>
      <c r="O1329" s="167"/>
    </row>
    <row r="1330" customFormat="false" ht="13.8" hidden="false" customHeight="false" outlineLevel="0" collapsed="false">
      <c r="A1330" s="0" t="n">
        <f aca="false">+A1329+1</f>
        <v>1329</v>
      </c>
      <c r="B1330" s="0" t="str">
        <f aca="false">IF(LEN('con precio'!E1329)=8,'con precio'!E1329,IF(LEN('con precio'!E1329)&gt;=17,LEFT('con precio'!E1329,8),""))</f>
        <v>69218737</v>
      </c>
      <c r="C1330" s="122" t="str">
        <f aca="false">IF(LEN('con precio'!E1329)&gt;=17,RIGHT('con precio'!E1329,8),"")</f>
        <v/>
      </c>
      <c r="D1330" s="0" t="str">
        <f aca="false">IF('con precio'!F1329="","",'con precio'!F1329)</f>
        <v>Yaneth Pérez Andia</v>
      </c>
      <c r="E1330" s="0" t="str">
        <f aca="false">IF('con precio'!B1329="","",'con precio'!B1329)</f>
        <v>Yaneth Pérez ANDIA</v>
      </c>
      <c r="F1330" s="1" t="s">
        <v>7105</v>
      </c>
      <c r="G1330" s="0" t="n">
        <v>380</v>
      </c>
      <c r="H1330" s="0" t="str">
        <f aca="false">IF('con precio'!D1329="Flete","FLE",IF('con precio'!D1329="Normal","NOR",IF('con precio'!D1329="RRPP","RRP",IF('con precio'!D1329="FB Ads","FBA",IF('con precio'!D1329="Google Ads","GOA",IF('con precio'!D1329="Combo","COM",IF('con precio'!D1329="Market Place","MKP", "OTR")))))))</f>
        <v>GOA</v>
      </c>
      <c r="I1330" s="0" t="str">
        <f aca="false">LEFT('con precio'!M1329,10)</f>
        <v>-17.811369</v>
      </c>
      <c r="J1330" s="122" t="str">
        <f aca="false">RIGHT('con precio'!M1329,10)</f>
        <v>-63.049892</v>
      </c>
      <c r="K1330" s="0" t="s">
        <v>7429</v>
      </c>
      <c r="L1330" s="175" t="n">
        <f aca="false">'con precio'!A1329+'con precio'!K1329</f>
        <v>44408.6458333333</v>
      </c>
      <c r="N1330" s="174"/>
      <c r="O1330" s="167"/>
    </row>
    <row r="1331" customFormat="false" ht="13.8" hidden="false" customHeight="false" outlineLevel="0" collapsed="false">
      <c r="A1331" s="0" t="n">
        <f aca="false">+A1330+1</f>
        <v>1330</v>
      </c>
      <c r="B1331" s="0" t="str">
        <f aca="false">IF(LEN('con precio'!E1330)=8,'con precio'!E1330,IF(LEN('con precio'!E1330)&gt;=17,LEFT('con precio'!E1330,8),""))</f>
        <v>74615553</v>
      </c>
      <c r="C1331" s="122" t="str">
        <f aca="false">IF(LEN('con precio'!E1330)&gt;=17,RIGHT('con precio'!E1330,8),"")</f>
        <v/>
      </c>
      <c r="D1331" s="0" t="str">
        <f aca="false">IF('con precio'!F1330="","",'con precio'!F1330)</f>
        <v>NN</v>
      </c>
      <c r="E1331" s="0" t="str">
        <f aca="false">IF('con precio'!B1330="","",'con precio'!B1330)</f>
        <v>NN / Cotoca</v>
      </c>
      <c r="F1331" s="1" t="s">
        <v>7106</v>
      </c>
      <c r="G1331" s="0" t="n">
        <v>450</v>
      </c>
      <c r="H1331" s="0" t="str">
        <f aca="false">IF('con precio'!D1330="Flete","FLE",IF('con precio'!D1330="Normal","NOR",IF('con precio'!D1330="RRPP","RRP",IF('con precio'!D1330="FB Ads","FBA",IF('con precio'!D1330="Google Ads","GOA",IF('con precio'!D1330="Combo","COM",IF('con precio'!D1330="Market Place","MKP", "OTR")))))))</f>
        <v>GOA</v>
      </c>
      <c r="I1331" s="0" t="str">
        <f aca="false">LEFT('con precio'!M1330,10)</f>
        <v>-17.750868</v>
      </c>
      <c r="J1331" s="122" t="str">
        <f aca="false">RIGHT('con precio'!M1330,10)</f>
        <v>-62.989563</v>
      </c>
      <c r="K1331" s="0" t="s">
        <v>7429</v>
      </c>
      <c r="L1331" s="175" t="n">
        <f aca="false">'con precio'!A1330+'con precio'!K1330</f>
        <v>44411.6263888889</v>
      </c>
      <c r="N1331" s="174"/>
      <c r="O1331" s="167"/>
    </row>
    <row r="1332" customFormat="false" ht="13.8" hidden="false" customHeight="false" outlineLevel="0" collapsed="false">
      <c r="A1332" s="0" t="n">
        <f aca="false">+A1331+1</f>
        <v>1331</v>
      </c>
      <c r="B1332" s="0" t="str">
        <f aca="false">IF(LEN('con precio'!E1331)=8,'con precio'!E1331,IF(LEN('con precio'!E1331)&gt;=17,LEFT('con precio'!E1331,8),""))</f>
        <v>75049515</v>
      </c>
      <c r="C1332" s="122" t="str">
        <f aca="false">IF(LEN('con precio'!E1331)&gt;=17,RIGHT('con precio'!E1331,8),"")</f>
        <v/>
      </c>
      <c r="D1332" s="0" t="str">
        <f aca="false">IF('con precio'!F1331="","",'con precio'!F1331)</f>
        <v>Roberto Coronado. Residencial Abasto Sur</v>
      </c>
      <c r="E1332" s="0" t="str">
        <f aca="false">IF('con precio'!B1331="","",'con precio'!B1331)</f>
        <v>Residencial Abasto Sur. Roberto Coronado</v>
      </c>
      <c r="F1332" s="1" t="n">
        <v>202003001</v>
      </c>
      <c r="G1332" s="0" t="n">
        <v>450</v>
      </c>
      <c r="H1332" s="0" t="str">
        <f aca="false">IF('con precio'!D1331="Flete","FLE",IF('con precio'!D1331="Normal","NOR",IF('con precio'!D1331="RRPP","RRP",IF('con precio'!D1331="FB Ads","FBA",IF('con precio'!D1331="Google Ads","GOA",IF('con precio'!D1331="Combo","COM",IF('con precio'!D1331="Market Place","MKP", "OTR")))))))</f>
        <v>OTR</v>
      </c>
      <c r="I1332" s="0" t="str">
        <f aca="false">LEFT('con precio'!M1331,10)</f>
        <v>-17.850340</v>
      </c>
      <c r="J1332" s="122" t="str">
        <f aca="false">RIGHT('con precio'!M1331,10)</f>
        <v>-63.227726</v>
      </c>
      <c r="K1332" s="0" t="s">
        <v>7429</v>
      </c>
      <c r="L1332" s="175" t="n">
        <f aca="false">'con precio'!A1331+'con precio'!K1331</f>
        <v>44411.6270833333</v>
      </c>
      <c r="N1332" s="174"/>
      <c r="O1332" s="167"/>
    </row>
    <row r="1333" customFormat="false" ht="13.8" hidden="false" customHeight="false" outlineLevel="0" collapsed="false">
      <c r="A1333" s="0" t="n">
        <f aca="false">+A1332+1</f>
        <v>1332</v>
      </c>
      <c r="B1333" s="0" t="str">
        <f aca="false">IF(LEN('con precio'!E1332)=8,'con precio'!E1332,IF(LEN('con precio'!E1332)&gt;=17,LEFT('con precio'!E1332,8),""))</f>
        <v>65895516</v>
      </c>
      <c r="C1333" s="122" t="str">
        <f aca="false">IF(LEN('con precio'!E1332)&gt;=17,RIGHT('con precio'!E1332,8),"")</f>
        <v/>
      </c>
      <c r="D1333" s="0" t="str">
        <f aca="false">IF('con precio'!F1332="","",'con precio'!F1332)</f>
        <v>Gabriela</v>
      </c>
      <c r="E1333" s="0" t="str">
        <f aca="false">IF('con precio'!B1332="","",'con precio'!B1332)</f>
        <v>Gabriela / Condominio Piraí</v>
      </c>
      <c r="F1333" s="1" t="s">
        <v>7107</v>
      </c>
      <c r="G1333" s="0" t="n">
        <v>370</v>
      </c>
      <c r="H1333" s="0" t="str">
        <f aca="false">IF('con precio'!D1332="Flete","FLE",IF('con precio'!D1332="Normal","NOR",IF('con precio'!D1332="RRPP","RRP",IF('con precio'!D1332="FB Ads","FBA",IF('con precio'!D1332="Google Ads","GOA",IF('con precio'!D1332="Combo","COM",IF('con precio'!D1332="Market Place","MKP", "OTR")))))))</f>
        <v>GOA</v>
      </c>
      <c r="I1333" s="0" t="str">
        <f aca="false">LEFT('con precio'!M1332,10)</f>
        <v>-17.662151</v>
      </c>
      <c r="J1333" s="122" t="str">
        <f aca="false">RIGHT('con precio'!M1332,10)</f>
        <v>-63.167717</v>
      </c>
      <c r="K1333" s="0" t="s">
        <v>7429</v>
      </c>
      <c r="L1333" s="175" t="n">
        <f aca="false">'con precio'!A1332+'con precio'!K1332</f>
        <v>44412.4291666667</v>
      </c>
      <c r="N1333" s="174"/>
      <c r="O1333" s="167"/>
    </row>
    <row r="1334" customFormat="false" ht="13.8" hidden="false" customHeight="false" outlineLevel="0" collapsed="false">
      <c r="A1334" s="0" t="n">
        <f aca="false">+A1333+1</f>
        <v>1333</v>
      </c>
      <c r="B1334" s="0" t="str">
        <f aca="false">IF(LEN('con precio'!E1333)=8,'con precio'!E1333,IF(LEN('con precio'!E1333)&gt;=17,LEFT('con precio'!E1333,8),""))</f>
        <v>75685537</v>
      </c>
      <c r="C1334" s="122" t="str">
        <f aca="false">IF(LEN('con precio'!E1333)&gt;=17,RIGHT('con precio'!E1333,8),"")</f>
        <v/>
      </c>
      <c r="D1334" s="0" t="str">
        <f aca="false">IF('con precio'!F1333="","",'con precio'!F1333)</f>
        <v>Santos</v>
      </c>
      <c r="E1334" s="0" t="str">
        <f aca="false">IF('con precio'!B1333="","",'con precio'!B1333)</f>
        <v>Santos / Barrio Tierras Nuevas</v>
      </c>
      <c r="F1334" s="1" t="s">
        <v>7108</v>
      </c>
      <c r="G1334" s="0" t="n">
        <v>400</v>
      </c>
      <c r="H1334" s="0" t="str">
        <f aca="false">IF('con precio'!D1333="Flete","FLE",IF('con precio'!D1333="Normal","NOR",IF('con precio'!D1333="RRPP","RRP",IF('con precio'!D1333="FB Ads","FBA",IF('con precio'!D1333="Google Ads","GOA",IF('con precio'!D1333="Combo","COM",IF('con precio'!D1333="Market Place","MKP", "OTR")))))))</f>
        <v>GOA</v>
      </c>
      <c r="I1334" s="0" t="str">
        <f aca="false">LEFT('con precio'!M1333,10)</f>
        <v>-17.847969</v>
      </c>
      <c r="J1334" s="122" t="str">
        <f aca="false">RIGHT('con precio'!M1333,10)</f>
        <v>-63.213093</v>
      </c>
      <c r="K1334" s="0" t="s">
        <v>7429</v>
      </c>
      <c r="L1334" s="175" t="n">
        <f aca="false">'con precio'!A1333+'con precio'!K1333</f>
        <v>44413.5729166667</v>
      </c>
      <c r="N1334" s="174"/>
      <c r="O1334" s="167"/>
    </row>
    <row r="1335" customFormat="false" ht="13.8" hidden="false" customHeight="false" outlineLevel="0" collapsed="false">
      <c r="A1335" s="0" t="n">
        <f aca="false">+A1334+1</f>
        <v>1334</v>
      </c>
      <c r="B1335" s="0" t="str">
        <f aca="false">IF(LEN('con precio'!E1334)=8,'con precio'!E1334,IF(LEN('con precio'!E1334)&gt;=17,LEFT('con precio'!E1334,8),""))</f>
        <v>60805995</v>
      </c>
      <c r="C1335" s="122" t="str">
        <f aca="false">IF(LEN('con precio'!E1334)&gt;=17,RIGHT('con precio'!E1334,8),"")</f>
        <v/>
      </c>
      <c r="D1335" s="0" t="str">
        <f aca="false">IF('con precio'!F1334="","",'con precio'!F1334)</f>
        <v>Angy Pérez</v>
      </c>
      <c r="E1335" s="0" t="str">
        <f aca="false">IF('con precio'!B1334="","",'con precio'!B1334)</f>
        <v>Angy Pérez / Barrio España La Pampa</v>
      </c>
      <c r="F1335" s="1" t="s">
        <v>6783</v>
      </c>
      <c r="G1335" s="0" t="n">
        <v>300</v>
      </c>
      <c r="H1335" s="0" t="str">
        <f aca="false">IF('con precio'!D1334="Flete","FLE",IF('con precio'!D1334="Normal","NOR",IF('con precio'!D1334="RRPP","RRP",IF('con precio'!D1334="FB Ads","FBA",IF('con precio'!D1334="Google Ads","GOA",IF('con precio'!D1334="Combo","COM",IF('con precio'!D1334="Market Place","MKP", "OTR")))))))</f>
        <v>GOA</v>
      </c>
      <c r="I1335" s="0" t="str">
        <f aca="false">LEFT('con precio'!M1334,10)</f>
        <v>-17.776304</v>
      </c>
      <c r="J1335" s="122" t="str">
        <f aca="false">RIGHT('con precio'!M1334,10)</f>
        <v>-63.115308</v>
      </c>
      <c r="K1335" s="0" t="s">
        <v>7429</v>
      </c>
      <c r="L1335" s="175" t="n">
        <f aca="false">'con precio'!A1334+'con precio'!K1334</f>
        <v>44415.3694444444</v>
      </c>
      <c r="N1335" s="174"/>
      <c r="O1335" s="167"/>
    </row>
    <row r="1336" customFormat="false" ht="13.8" hidden="false" customHeight="false" outlineLevel="0" collapsed="false">
      <c r="A1336" s="0" t="n">
        <f aca="false">+A1335+1</f>
        <v>1335</v>
      </c>
      <c r="B1336" s="0" t="str">
        <f aca="false">IF(LEN('con precio'!E1335)=8,'con precio'!E1335,IF(LEN('con precio'!E1335)&gt;=17,LEFT('con precio'!E1335,8),""))</f>
        <v>76617907</v>
      </c>
      <c r="C1336" s="122" t="str">
        <f aca="false">IF(LEN('con precio'!E1335)&gt;=17,RIGHT('con precio'!E1335,8),"")</f>
        <v/>
      </c>
      <c r="D1336" s="0" t="str">
        <f aca="false">IF('con precio'!F1335="","",'con precio'!F1335)</f>
        <v>Ana Miranda</v>
      </c>
      <c r="E1336" s="0" t="str">
        <f aca="false">IF('con precio'!B1335="","",'con precio'!B1335)</f>
        <v>Ana Miranda / Clara Cuta</v>
      </c>
      <c r="F1336" s="1" t="s">
        <v>6515</v>
      </c>
      <c r="G1336" s="0" t="n">
        <v>300</v>
      </c>
      <c r="H1336" s="0" t="str">
        <f aca="false">IF('con precio'!D1335="Flete","FLE",IF('con precio'!D1335="Normal","NOR",IF('con precio'!D1335="RRPP","RRP",IF('con precio'!D1335="FB Ads","FBA",IF('con precio'!D1335="Google Ads","GOA",IF('con precio'!D1335="Combo","COM",IF('con precio'!D1335="Market Place","MKP", "OTR")))))))</f>
        <v>GOA</v>
      </c>
      <c r="I1336" s="0" t="str">
        <f aca="false">LEFT('con precio'!M1335,10)</f>
        <v>-17.731602</v>
      </c>
      <c r="J1336" s="122" t="str">
        <f aca="false">RIGHT('con precio'!M1335,10)</f>
        <v>-63.157425</v>
      </c>
      <c r="K1336" s="0" t="s">
        <v>7429</v>
      </c>
      <c r="L1336" s="175" t="n">
        <f aca="false">'con precio'!A1335+'con precio'!K1335</f>
        <v>44415.3986111111</v>
      </c>
      <c r="N1336" s="174"/>
      <c r="O1336" s="167"/>
    </row>
    <row r="1337" customFormat="false" ht="13.8" hidden="false" customHeight="false" outlineLevel="0" collapsed="false">
      <c r="A1337" s="0" t="n">
        <f aca="false">+A1336+1</f>
        <v>1336</v>
      </c>
      <c r="B1337" s="0" t="str">
        <f aca="false">IF(LEN('con precio'!E1336)=8,'con precio'!E1336,IF(LEN('con precio'!E1336)&gt;=17,LEFT('con precio'!E1336,8),""))</f>
        <v>60400250</v>
      </c>
      <c r="C1337" s="122" t="str">
        <f aca="false">IF(LEN('con precio'!E1336)&gt;=17,RIGHT('con precio'!E1336,8),"")</f>
        <v/>
      </c>
      <c r="D1337" s="0" t="str">
        <f aca="false">IF('con precio'!F1336="","",'con precio'!F1336)</f>
        <v>Gonzalo Cayoja</v>
      </c>
      <c r="E1337" s="0" t="str">
        <f aca="false">IF('con precio'!B1336="","",'con precio'!B1336)</f>
        <v>Gonzalo Cayoja / El Bateón</v>
      </c>
      <c r="F1337" s="1" t="s">
        <v>7109</v>
      </c>
      <c r="G1337" s="0" t="n">
        <v>300</v>
      </c>
      <c r="H1337" s="0" t="str">
        <f aca="false">IF('con precio'!D1336="Flete","FLE",IF('con precio'!D1336="Normal","NOR",IF('con precio'!D1336="RRPP","RRP",IF('con precio'!D1336="FB Ads","FBA",IF('con precio'!D1336="Google Ads","GOA",IF('con precio'!D1336="Combo","COM",IF('con precio'!D1336="Market Place","MKP", "OTR")))))))</f>
        <v>OTR</v>
      </c>
      <c r="I1337" s="0" t="str">
        <f aca="false">LEFT('con precio'!M1336,10)</f>
        <v>-17.733408</v>
      </c>
      <c r="J1337" s="122" t="str">
        <f aca="false">RIGHT('con precio'!M1336,10)</f>
        <v>-63.103221</v>
      </c>
      <c r="K1337" s="0" t="s">
        <v>7429</v>
      </c>
      <c r="L1337" s="175" t="n">
        <f aca="false">'con precio'!A1336+'con precio'!K1336</f>
        <v>44417.6479166667</v>
      </c>
      <c r="N1337" s="174"/>
      <c r="O1337" s="167"/>
    </row>
    <row r="1338" customFormat="false" ht="13.8" hidden="false" customHeight="false" outlineLevel="0" collapsed="false">
      <c r="A1338" s="0" t="n">
        <f aca="false">+A1337+1</f>
        <v>1337</v>
      </c>
      <c r="B1338" s="0" t="str">
        <f aca="false">IF(LEN('con precio'!E1337)=8,'con precio'!E1337,IF(LEN('con precio'!E1337)&gt;=17,LEFT('con precio'!E1337,8),""))</f>
        <v>61548132</v>
      </c>
      <c r="C1338" s="122" t="str">
        <f aca="false">IF(LEN('con precio'!E1337)&gt;=17,RIGHT('con precio'!E1337,8),"")</f>
        <v/>
      </c>
      <c r="D1338" s="0" t="str">
        <f aca="false">IF('con precio'!F1337="","",'con precio'!F1337)</f>
        <v>NN</v>
      </c>
      <c r="E1338" s="0" t="str">
        <f aca="false">IF('con precio'!B1337="","",'con precio'!B1337)</f>
        <v>NN / Barrio Valparaíso / Avenida Moscú.</v>
      </c>
      <c r="F1338" s="1" t="s">
        <v>7110</v>
      </c>
      <c r="G1338" s="0" t="n">
        <v>430</v>
      </c>
      <c r="H1338" s="0" t="str">
        <f aca="false">IF('con precio'!D1337="Flete","FLE",IF('con precio'!D1337="Normal","NOR",IF('con precio'!D1337="RRPP","RRP",IF('con precio'!D1337="FB Ads","FBA",IF('con precio'!D1337="Google Ads","GOA",IF('con precio'!D1337="Combo","COM",IF('con precio'!D1337="Market Place","MKP", "OTR")))))))</f>
        <v>OTR</v>
      </c>
      <c r="I1338" s="0" t="str">
        <f aca="false">LEFT('con precio'!M1337,10)</f>
        <v>-17.862270</v>
      </c>
      <c r="J1338" s="122" t="str">
        <f aca="false">RIGHT('con precio'!M1337,10)</f>
        <v>-63.229900</v>
      </c>
      <c r="K1338" s="0" t="s">
        <v>7429</v>
      </c>
      <c r="L1338" s="175" t="n">
        <f aca="false">'con precio'!A1337+'con precio'!K1337</f>
        <v>44417.6486111111</v>
      </c>
      <c r="N1338" s="174"/>
      <c r="O1338" s="167"/>
    </row>
    <row r="1339" customFormat="false" ht="13.8" hidden="false" customHeight="false" outlineLevel="0" collapsed="false">
      <c r="A1339" s="0" t="n">
        <f aca="false">+A1338+1</f>
        <v>1338</v>
      </c>
      <c r="B1339" s="0" t="str">
        <f aca="false">IF(LEN('con precio'!E1338)=8,'con precio'!E1338,IF(LEN('con precio'!E1338)&gt;=17,LEFT('con precio'!E1338,8),""))</f>
        <v>62140697</v>
      </c>
      <c r="C1339" s="122" t="str">
        <f aca="false">IF(LEN('con precio'!E1338)&gt;=17,RIGHT('con precio'!E1338,8),"")</f>
        <v/>
      </c>
      <c r="D1339" s="0" t="str">
        <f aca="false">IF('con precio'!F1338="","",'con precio'!F1338)</f>
        <v>Lili</v>
      </c>
      <c r="E1339" s="0" t="str">
        <f aca="false">IF('con precio'!B1338="","",'con precio'!B1338)</f>
        <v>Lili / Roca y Coronado</v>
      </c>
      <c r="F1339" s="1" t="s">
        <v>7111</v>
      </c>
      <c r="G1339" s="0" t="n">
        <v>350</v>
      </c>
      <c r="H1339" s="0" t="str">
        <f aca="false">IF('con precio'!D1338="Flete","FLE",IF('con precio'!D1338="Normal","NOR",IF('con precio'!D1338="RRPP","RRP",IF('con precio'!D1338="FB Ads","FBA",IF('con precio'!D1338="Google Ads","GOA",IF('con precio'!D1338="Combo","COM",IF('con precio'!D1338="Market Place","MKP", "OTR")))))))</f>
        <v>GOA</v>
      </c>
      <c r="I1339" s="0" t="str">
        <f aca="false">LEFT('con precio'!M1338,10)</f>
        <v>-17.790405</v>
      </c>
      <c r="J1339" s="122" t="str">
        <f aca="false">RIGHT('con precio'!M1338,10)</f>
        <v>-63.227283</v>
      </c>
      <c r="K1339" s="0" t="s">
        <v>7429</v>
      </c>
      <c r="L1339" s="175" t="n">
        <f aca="false">'con precio'!A1338+'con precio'!K1338</f>
        <v>44418.375</v>
      </c>
      <c r="N1339" s="174"/>
      <c r="O1339" s="167"/>
    </row>
    <row r="1340" customFormat="false" ht="13.8" hidden="false" customHeight="false" outlineLevel="0" collapsed="false">
      <c r="A1340" s="0" t="n">
        <f aca="false">+A1339+1</f>
        <v>1339</v>
      </c>
      <c r="B1340" s="0" t="str">
        <f aca="false">IF(LEN('con precio'!E1339)=8,'con precio'!E1339,IF(LEN('con precio'!E1339)&gt;=17,LEFT('con precio'!E1339,8),""))</f>
        <v>72155949</v>
      </c>
      <c r="C1340" s="122" t="str">
        <f aca="false">IF(LEN('con precio'!E1339)&gt;=17,RIGHT('con precio'!E1339,8),"")</f>
        <v/>
      </c>
      <c r="D1340" s="0" t="str">
        <f aca="false">IF('con precio'!F1339="","",'con precio'!F1339)</f>
        <v>Cecilia Azurduy</v>
      </c>
      <c r="E1340" s="0" t="str">
        <f aca="false">IF('con precio'!B1339="","",'con precio'!B1339)</f>
        <v>Cecilia Azurduy / Barrio El Carmen</v>
      </c>
      <c r="F1340" s="1" t="s">
        <v>7112</v>
      </c>
      <c r="G1340" s="0" t="n">
        <v>430</v>
      </c>
      <c r="H1340" s="0" t="str">
        <f aca="false">IF('con precio'!D1339="Flete","FLE",IF('con precio'!D1339="Normal","NOR",IF('con precio'!D1339="RRPP","RRP",IF('con precio'!D1339="FB Ads","FBA",IF('con precio'!D1339="Google Ads","GOA",IF('con precio'!D1339="Combo","COM",IF('con precio'!D1339="Market Place","MKP", "OTR")))))))</f>
        <v>GOA</v>
      </c>
      <c r="I1340" s="0" t="str">
        <f aca="false">LEFT('con precio'!M1339,10)</f>
        <v>-17.854605</v>
      </c>
      <c r="J1340" s="122" t="str">
        <f aca="false">RIGHT('con precio'!M1339,10)</f>
        <v>-63.226360</v>
      </c>
      <c r="K1340" s="0" t="s">
        <v>7429</v>
      </c>
      <c r="L1340" s="175" t="n">
        <f aca="false">'con precio'!A1339+'con precio'!K1339</f>
        <v>44418.6041666667</v>
      </c>
      <c r="N1340" s="174"/>
      <c r="O1340" s="167"/>
    </row>
    <row r="1341" customFormat="false" ht="13.8" hidden="false" customHeight="false" outlineLevel="0" collapsed="false">
      <c r="A1341" s="0" t="n">
        <f aca="false">+A1340+1</f>
        <v>1340</v>
      </c>
      <c r="B1341" s="0" t="str">
        <f aca="false">IF(LEN('con precio'!E1340)=8,'con precio'!E1340,IF(LEN('con precio'!E1340)&gt;=17,LEFT('con precio'!E1340,8),""))</f>
        <v>73134927</v>
      </c>
      <c r="C1341" s="122" t="str">
        <f aca="false">IF(LEN('con precio'!E1340)&gt;=17,RIGHT('con precio'!E1340,8),"")</f>
        <v/>
      </c>
      <c r="D1341" s="0" t="str">
        <f aca="false">IF('con precio'!F1340="","",'con precio'!F1340)</f>
        <v>NN</v>
      </c>
      <c r="E1341" s="0" t="str">
        <f aca="false">IF('con precio'!B1340="","",'con precio'!B1340)</f>
        <v>NN / El Quior</v>
      </c>
      <c r="F1341" s="1" t="s">
        <v>7113</v>
      </c>
      <c r="G1341" s="0" t="n">
        <v>350</v>
      </c>
      <c r="H1341" s="0" t="str">
        <f aca="false">IF('con precio'!D1340="Flete","FLE",IF('con precio'!D1340="Normal","NOR",IF('con precio'!D1340="RRPP","RRP",IF('con precio'!D1340="FB Ads","FBA",IF('con precio'!D1340="Google Ads","GOA",IF('con precio'!D1340="Combo","COM",IF('con precio'!D1340="Market Place","MKP", "OTR")))))))</f>
        <v>GOA</v>
      </c>
      <c r="I1341" s="0" t="str">
        <f aca="false">LEFT('con precio'!M1340,10)</f>
        <v>-17.845741</v>
      </c>
      <c r="J1341" s="122" t="str">
        <f aca="false">RIGHT('con precio'!M1340,10)</f>
        <v>-63.095001</v>
      </c>
      <c r="K1341" s="0" t="s">
        <v>7429</v>
      </c>
      <c r="L1341" s="175" t="n">
        <f aca="false">'con precio'!A1340+'con precio'!K1340</f>
        <v>44418.6875</v>
      </c>
      <c r="N1341" s="174"/>
      <c r="O1341" s="167"/>
    </row>
    <row r="1342" customFormat="false" ht="13.8" hidden="false" customHeight="false" outlineLevel="0" collapsed="false">
      <c r="A1342" s="0" t="n">
        <f aca="false">+A1341+1</f>
        <v>1341</v>
      </c>
      <c r="B1342" s="0" t="str">
        <f aca="false">IF(LEN('con precio'!E1341)=8,'con precio'!E1341,IF(LEN('con precio'!E1341)&gt;=17,LEFT('con precio'!E1341,8),""))</f>
        <v>69066973</v>
      </c>
      <c r="C1342" s="122" t="str">
        <f aca="false">IF(LEN('con precio'!E1341)&gt;=17,RIGHT('con precio'!E1341,8),"")</f>
        <v/>
      </c>
      <c r="D1342" s="0" t="str">
        <f aca="false">IF('con precio'!F1341="","",'con precio'!F1341)</f>
        <v>Rodrigo Calderón</v>
      </c>
      <c r="E1342" s="0" t="str">
        <f aca="false">IF('con precio'!B1341="","",'con precio'!B1341)</f>
        <v>Rodrigo Calderón</v>
      </c>
      <c r="F1342" s="1" t="s">
        <v>7114</v>
      </c>
      <c r="G1342" s="0" t="n">
        <v>360</v>
      </c>
      <c r="H1342" s="0" t="str">
        <f aca="false">IF('con precio'!D1341="Flete","FLE",IF('con precio'!D1341="Normal","NOR",IF('con precio'!D1341="RRPP","RRP",IF('con precio'!D1341="FB Ads","FBA",IF('con precio'!D1341="Google Ads","GOA",IF('con precio'!D1341="Combo","COM",IF('con precio'!D1341="Market Place","MKP", "OTR")))))))</f>
        <v>GOA</v>
      </c>
      <c r="I1342" s="0" t="str">
        <f aca="false">LEFT('con precio'!M1341,10)</f>
        <v>-17.847817</v>
      </c>
      <c r="J1342" s="122" t="str">
        <f aca="false">RIGHT('con precio'!M1341,10)</f>
        <v>-63.118443</v>
      </c>
      <c r="K1342" s="0" t="s">
        <v>7429</v>
      </c>
      <c r="L1342" s="175" t="n">
        <f aca="false">'con precio'!A1341+'con precio'!K1341</f>
        <v>44427.3895833333</v>
      </c>
      <c r="N1342" s="174"/>
      <c r="O1342" s="167"/>
    </row>
    <row r="1343" customFormat="false" ht="13.8" hidden="false" customHeight="false" outlineLevel="0" collapsed="false">
      <c r="A1343" s="0" t="n">
        <f aca="false">+A1342+1</f>
        <v>1342</v>
      </c>
      <c r="B1343" s="0" t="str">
        <f aca="false">IF(LEN('con precio'!E1342)=8,'con precio'!E1342,IF(LEN('con precio'!E1342)&gt;=17,LEFT('con precio'!E1342,8),""))</f>
        <v>78447106</v>
      </c>
      <c r="C1343" s="122" t="str">
        <f aca="false">IF(LEN('con precio'!E1342)&gt;=17,RIGHT('con precio'!E1342,8),"")</f>
        <v/>
      </c>
      <c r="D1343" s="0" t="str">
        <f aca="false">IF('con precio'!F1342="","",'con precio'!F1342)</f>
        <v>Ariel Mendez</v>
      </c>
      <c r="E1343" s="0" t="str">
        <f aca="false">IF('con precio'!B1342="","",'con precio'!B1342)</f>
        <v>Ariel Mendez / Casa de Paz / Barrio Guapurú 2</v>
      </c>
      <c r="F1343" s="1" t="s">
        <v>7115</v>
      </c>
      <c r="G1343" s="0" t="n">
        <v>340</v>
      </c>
      <c r="H1343" s="0" t="str">
        <f aca="false">IF('con precio'!D1342="Flete","FLE",IF('con precio'!D1342="Normal","NOR",IF('con precio'!D1342="RRPP","RRP",IF('con precio'!D1342="FB Ads","FBA",IF('con precio'!D1342="Google Ads","GOA",IF('con precio'!D1342="Combo","COM",IF('con precio'!D1342="Market Place","MKP", "OTR")))))))</f>
        <v>GOA</v>
      </c>
      <c r="I1343" s="0" t="str">
        <f aca="false">LEFT('con precio'!M1342,10)</f>
        <v>-17.809618</v>
      </c>
      <c r="J1343" s="122" t="str">
        <f aca="false">RIGHT('con precio'!M1342,10)</f>
        <v>-63.105846</v>
      </c>
      <c r="K1343" s="0" t="s">
        <v>7429</v>
      </c>
      <c r="L1343" s="175" t="n">
        <f aca="false">'con precio'!A1342+'con precio'!K1342</f>
        <v>44427.4270833333</v>
      </c>
      <c r="N1343" s="174"/>
      <c r="O1343" s="167"/>
    </row>
    <row r="1344" customFormat="false" ht="13.8" hidden="false" customHeight="false" outlineLevel="0" collapsed="false">
      <c r="A1344" s="0" t="n">
        <f aca="false">+A1343+1</f>
        <v>1343</v>
      </c>
      <c r="B1344" s="0" t="str">
        <f aca="false">IF(LEN('con precio'!E1343)=8,'con precio'!E1343,IF(LEN('con precio'!E1343)&gt;=17,LEFT('con precio'!E1343,8),""))</f>
        <v>71306442</v>
      </c>
      <c r="C1344" s="122" t="str">
        <f aca="false">IF(LEN('con precio'!E1343)&gt;=17,RIGHT('con precio'!E1343,8),"")</f>
        <v/>
      </c>
      <c r="D1344" s="0" t="str">
        <f aca="false">IF('con precio'!F1343="","",'con precio'!F1343)</f>
        <v>NN</v>
      </c>
      <c r="E1344" s="0" t="str">
        <f aca="false">IF('con precio'!B1343="","",'con precio'!B1343)</f>
        <v>NN / Calle San Pablo N5770</v>
      </c>
      <c r="F1344" s="1" t="s">
        <v>7116</v>
      </c>
      <c r="G1344" s="0" t="n">
        <v>350</v>
      </c>
      <c r="H1344" s="0" t="str">
        <f aca="false">IF('con precio'!D1343="Flete","FLE",IF('con precio'!D1343="Normal","NOR",IF('con precio'!D1343="RRPP","RRP",IF('con precio'!D1343="FB Ads","FBA",IF('con precio'!D1343="Google Ads","GOA",IF('con precio'!D1343="Combo","COM",IF('con precio'!D1343="Market Place","MKP", "OTR")))))))</f>
        <v>GOA</v>
      </c>
      <c r="I1344" s="0" t="str">
        <f aca="false">LEFT('con precio'!M1343,10)</f>
        <v>-17.817701</v>
      </c>
      <c r="J1344" s="122" t="str">
        <f aca="false">RIGHT('con precio'!M1343,10)</f>
        <v>-63.142574</v>
      </c>
      <c r="K1344" s="0" t="s">
        <v>7429</v>
      </c>
      <c r="L1344" s="175" t="n">
        <f aca="false">'con precio'!A1343+'con precio'!K1343</f>
        <v>44429.44375</v>
      </c>
      <c r="N1344" s="174"/>
      <c r="O1344" s="167"/>
    </row>
    <row r="1345" customFormat="false" ht="13.8" hidden="false" customHeight="false" outlineLevel="0" collapsed="false">
      <c r="A1345" s="0" t="n">
        <f aca="false">+A1344+1</f>
        <v>1344</v>
      </c>
      <c r="B1345" s="0" t="str">
        <f aca="false">IF(LEN('con precio'!E1344)=8,'con precio'!E1344,IF(LEN('con precio'!E1344)&gt;=17,LEFT('con precio'!E1344,8),""))</f>
        <v>78433157</v>
      </c>
      <c r="C1345" s="122" t="str">
        <f aca="false">IF(LEN('con precio'!E1344)&gt;=17,RIGHT('con precio'!E1344,8),"")</f>
        <v/>
      </c>
      <c r="D1345" s="0" t="str">
        <f aca="false">IF('con precio'!F1344="","",'con precio'!F1344)</f>
        <v>Ruth Melgar</v>
      </c>
      <c r="E1345" s="0" t="str">
        <f aca="false">IF('con precio'!B1344="","",'con precio'!B1344)</f>
        <v>Ruth Melgar / 8vo Anillo y Av. Libertadores</v>
      </c>
      <c r="F1345" s="1" t="s">
        <v>7117</v>
      </c>
      <c r="G1345" s="0" t="n">
        <v>330</v>
      </c>
      <c r="H1345" s="0" t="str">
        <f aca="false">IF('con precio'!D1344="Flete","FLE",IF('con precio'!D1344="Normal","NOR",IF('con precio'!D1344="RRPP","RRP",IF('con precio'!D1344="FB Ads","FBA",IF('con precio'!D1344="Google Ads","GOA",IF('con precio'!D1344="Combo","COM",IF('con precio'!D1344="Market Place","MKP", "OTR")))))))</f>
        <v>GOA</v>
      </c>
      <c r="I1345" s="0" t="str">
        <f aca="false">LEFT('con precio'!M1344,10)</f>
        <v>-17.797108</v>
      </c>
      <c r="J1345" s="122" t="str">
        <f aca="false">RIGHT('con precio'!M1344,10)</f>
        <v>-63.108913</v>
      </c>
      <c r="K1345" s="0" t="s">
        <v>7429</v>
      </c>
      <c r="L1345" s="175" t="n">
        <f aca="false">'con precio'!A1344+'con precio'!K1344</f>
        <v>44429.4604166667</v>
      </c>
      <c r="N1345" s="174"/>
      <c r="O1345" s="167"/>
    </row>
    <row r="1346" customFormat="false" ht="13.8" hidden="false" customHeight="false" outlineLevel="0" collapsed="false">
      <c r="A1346" s="0" t="n">
        <f aca="false">+A1345+1</f>
        <v>1345</v>
      </c>
      <c r="B1346" s="0" t="str">
        <f aca="false">IF(LEN('con precio'!E1345)=8,'con precio'!E1345,IF(LEN('con precio'!E1345)&gt;=17,LEFT('con precio'!E1345,8),""))</f>
        <v>68821939</v>
      </c>
      <c r="C1346" s="122" t="str">
        <f aca="false">IF(LEN('con precio'!E1345)&gt;=17,RIGHT('con precio'!E1345,8),"")</f>
        <v/>
      </c>
      <c r="D1346" s="0" t="str">
        <f aca="false">IF('con precio'!F1345="","",'con precio'!F1345)</f>
        <v>NN</v>
      </c>
      <c r="E1346" s="0" t="str">
        <f aca="false">IF('con precio'!B1345="","",'con precio'!B1345)</f>
        <v>Urbanización Balcón 2 / </v>
      </c>
      <c r="F1346" s="1" t="s">
        <v>7118</v>
      </c>
      <c r="G1346" s="0" t="n">
        <v>450</v>
      </c>
      <c r="H1346" s="0" t="str">
        <f aca="false">IF('con precio'!D1345="Flete","FLE",IF('con precio'!D1345="Normal","NOR",IF('con precio'!D1345="RRPP","RRP",IF('con precio'!D1345="FB Ads","FBA",IF('con precio'!D1345="Google Ads","GOA",IF('con precio'!D1345="Combo","COM",IF('con precio'!D1345="Market Place","MKP", "OTR")))))))</f>
        <v>GOA</v>
      </c>
      <c r="I1346" s="0" t="str">
        <f aca="false">LEFT('con precio'!M1345,10)</f>
        <v>-17.877657</v>
      </c>
      <c r="J1346" s="122" t="str">
        <f aca="false">RIGHT('con precio'!M1345,10)</f>
        <v>-63.236862</v>
      </c>
      <c r="K1346" s="0" t="s">
        <v>7429</v>
      </c>
      <c r="L1346" s="175" t="n">
        <f aca="false">'con precio'!A1345+'con precio'!K1345</f>
        <v>44429.7638888889</v>
      </c>
      <c r="N1346" s="174"/>
      <c r="O1346" s="167"/>
    </row>
    <row r="1347" customFormat="false" ht="13.8" hidden="false" customHeight="false" outlineLevel="0" collapsed="false">
      <c r="A1347" s="0" t="n">
        <f aca="false">+A1346+1</f>
        <v>1346</v>
      </c>
      <c r="B1347" s="0" t="str">
        <f aca="false">IF(LEN('con precio'!E1346)=8,'con precio'!E1346,IF(LEN('con precio'!E1346)&gt;=17,LEFT('con precio'!E1346,8),""))</f>
        <v>71306442</v>
      </c>
      <c r="C1347" s="122" t="str">
        <f aca="false">IF(LEN('con precio'!E1346)&gt;=17,RIGHT('con precio'!E1346,8),"")</f>
        <v/>
      </c>
      <c r="D1347" s="0" t="str">
        <f aca="false">IF('con precio'!F1346="","",'con precio'!F1346)</f>
        <v>NN</v>
      </c>
      <c r="E1347" s="0" t="str">
        <f aca="false">IF('con precio'!B1346="","",'con precio'!B1346)</f>
        <v>NN / Calle San Pablo N5770</v>
      </c>
      <c r="F1347" s="1" t="s">
        <v>7116</v>
      </c>
      <c r="G1347" s="0" t="n">
        <v>350</v>
      </c>
      <c r="H1347" s="0" t="str">
        <f aca="false">IF('con precio'!D1346="Flete","FLE",IF('con precio'!D1346="Normal","NOR",IF('con precio'!D1346="RRPP","RRP",IF('con precio'!D1346="FB Ads","FBA",IF('con precio'!D1346="Google Ads","GOA",IF('con precio'!D1346="Combo","COM",IF('con precio'!D1346="Market Place","MKP", "OTR")))))))</f>
        <v>GOA</v>
      </c>
      <c r="I1347" s="0" t="str">
        <f aca="false">LEFT('con precio'!M1346,10)</f>
        <v>-17.817701</v>
      </c>
      <c r="J1347" s="122" t="str">
        <f aca="false">RIGHT('con precio'!M1346,10)</f>
        <v>-63.142574</v>
      </c>
      <c r="K1347" s="0" t="s">
        <v>7429</v>
      </c>
      <c r="L1347" s="175" t="n">
        <f aca="false">'con precio'!A1346+'con precio'!K1346</f>
        <v>44431.625</v>
      </c>
      <c r="N1347" s="174"/>
      <c r="O1347" s="167"/>
    </row>
    <row r="1348" customFormat="false" ht="13.8" hidden="false" customHeight="false" outlineLevel="0" collapsed="false">
      <c r="A1348" s="0" t="n">
        <f aca="false">+A1347+1</f>
        <v>1347</v>
      </c>
      <c r="B1348" s="0" t="str">
        <f aca="false">IF(LEN('con precio'!E1347)=8,'con precio'!E1347,IF(LEN('con precio'!E1347)&gt;=17,LEFT('con precio'!E1347,8),""))</f>
        <v>75680449</v>
      </c>
      <c r="C1348" s="122" t="str">
        <f aca="false">IF(LEN('con precio'!E1347)&gt;=17,RIGHT('con precio'!E1347,8),"")</f>
        <v/>
      </c>
      <c r="D1348" s="0" t="str">
        <f aca="false">IF('con precio'!F1347="","",'con precio'!F1347)</f>
        <v>Karina Montaño</v>
      </c>
      <c r="E1348" s="0" t="str">
        <f aca="false">IF('con precio'!B1347="","",'con precio'!B1347)</f>
        <v>Karina Montaño / Av. Arroyito / Frente Mercado 21 de mayo</v>
      </c>
      <c r="F1348" s="1" t="s">
        <v>7119</v>
      </c>
      <c r="G1348" s="0" t="n">
        <v>350</v>
      </c>
      <c r="H1348" s="0" t="str">
        <f aca="false">IF('con precio'!D1347="Flete","FLE",IF('con precio'!D1347="Normal","NOR",IF('con precio'!D1347="RRPP","RRP",IF('con precio'!D1347="FB Ads","FBA",IF('con precio'!D1347="Google Ads","GOA",IF('con precio'!D1347="Combo","COM",IF('con precio'!D1347="Market Place","MKP", "OTR")))))))</f>
        <v>GOA</v>
      </c>
      <c r="I1348" s="0" t="str">
        <f aca="false">LEFT('con precio'!M1347,10)</f>
        <v>-17.819258</v>
      </c>
      <c r="J1348" s="122" t="str">
        <f aca="false">RIGHT('con precio'!M1347,10)</f>
        <v>-63.106628</v>
      </c>
      <c r="K1348" s="0" t="s">
        <v>7429</v>
      </c>
      <c r="L1348" s="175" t="n">
        <f aca="false">'con precio'!A1347+'con precio'!K1347</f>
        <v>44431.9583333333</v>
      </c>
      <c r="N1348" s="174"/>
      <c r="O1348" s="167"/>
    </row>
    <row r="1349" customFormat="false" ht="13.8" hidden="false" customHeight="false" outlineLevel="0" collapsed="false">
      <c r="A1349" s="0" t="n">
        <f aca="false">+A1348+1</f>
        <v>1348</v>
      </c>
      <c r="B1349" s="0" t="str">
        <f aca="false">IF(LEN('con precio'!E1348)=8,'con precio'!E1348,IF(LEN('con precio'!E1348)&gt;=17,LEFT('con precio'!E1348,8),""))</f>
        <v>71646097</v>
      </c>
      <c r="C1349" s="122" t="str">
        <f aca="false">IF(LEN('con precio'!E1348)&gt;=17,RIGHT('con precio'!E1348,8),"")</f>
        <v/>
      </c>
      <c r="D1349" s="0" t="str">
        <f aca="false">IF('con precio'!F1348="","",'con precio'!F1348)</f>
        <v>Ramón Montaño Pardo</v>
      </c>
      <c r="E1349" s="0" t="str">
        <f aca="false">IF('con precio'!B1348="","",'con precio'!B1348)</f>
        <v>Ramón Montaño Pardo /  El Terrado </v>
      </c>
      <c r="F1349" s="1" t="s">
        <v>7120</v>
      </c>
      <c r="G1349" s="0" t="n">
        <v>350</v>
      </c>
      <c r="H1349" s="0" t="str">
        <f aca="false">IF('con precio'!D1348="Flete","FLE",IF('con precio'!D1348="Normal","NOR",IF('con precio'!D1348="RRPP","RRP",IF('con precio'!D1348="FB Ads","FBA",IF('con precio'!D1348="Google Ads","GOA",IF('con precio'!D1348="Combo","COM",IF('con precio'!D1348="Market Place","MKP", "OTR")))))))</f>
        <v>GOA</v>
      </c>
      <c r="I1349" s="0" t="str">
        <f aca="false">LEFT('con precio'!M1348,10)</f>
        <v>-17.805038</v>
      </c>
      <c r="J1349" s="122" t="str">
        <f aca="false">RIGHT('con precio'!M1348,10)</f>
        <v>-63.100838</v>
      </c>
      <c r="K1349" s="0" t="s">
        <v>7429</v>
      </c>
      <c r="L1349" s="175" t="n">
        <f aca="false">'con precio'!A1348+'con precio'!K1348</f>
        <v>44437.4375</v>
      </c>
      <c r="N1349" s="174"/>
      <c r="O1349" s="167"/>
    </row>
    <row r="1350" customFormat="false" ht="13.8" hidden="false" customHeight="false" outlineLevel="0" collapsed="false">
      <c r="A1350" s="0" t="n">
        <f aca="false">+A1349+1</f>
        <v>1349</v>
      </c>
      <c r="B1350" s="0" t="str">
        <f aca="false">IF(LEN('con precio'!E1349)=8,'con precio'!E1349,IF(LEN('con precio'!E1349)&gt;=17,LEFT('con precio'!E1349,8),""))</f>
        <v>76093675</v>
      </c>
      <c r="C1350" s="122" t="str">
        <f aca="false">IF(LEN('con precio'!E1349)&gt;=17,RIGHT('con precio'!E1349,8),"")</f>
        <v/>
      </c>
      <c r="D1350" s="0" t="str">
        <f aca="false">IF('con precio'!F1349="","",'con precio'!F1349)</f>
        <v>Romer Soliz</v>
      </c>
      <c r="E1350" s="0" t="str">
        <f aca="false">IF('con precio'!B1349="","",'con precio'!B1349)</f>
        <v>Romer Soliz / Surtidor Doble Vía /  Km. 8 1/2 Doble Via a la Guardia / Urb. Petrolera / UV. 207 Mza. 49</v>
      </c>
      <c r="F1350" s="1" t="s">
        <v>7121</v>
      </c>
      <c r="G1350" s="0" t="n">
        <v>430</v>
      </c>
      <c r="H1350" s="0" t="str">
        <f aca="false">IF('con precio'!D1349="Flete","FLE",IF('con precio'!D1349="Normal","NOR",IF('con precio'!D1349="RRPP","RRP",IF('con precio'!D1349="FB Ads","FBA",IF('con precio'!D1349="Google Ads","GOA",IF('con precio'!D1349="Combo","COM",IF('con precio'!D1349="Market Place","MKP", "OTR")))))))</f>
        <v>GOA</v>
      </c>
      <c r="I1350" s="0" t="str">
        <f aca="false">LEFT('con precio'!M1349,10)</f>
        <v>-17.845674</v>
      </c>
      <c r="J1350" s="122" t="str">
        <f aca="false">RIGHT('con precio'!M1349,10)</f>
        <v>-63.246758</v>
      </c>
      <c r="K1350" s="0" t="s">
        <v>7429</v>
      </c>
      <c r="L1350" s="175" t="n">
        <f aca="false">'con precio'!A1349+'con precio'!K1349</f>
        <v>44437.6041666667</v>
      </c>
      <c r="N1350" s="174"/>
      <c r="O1350" s="167"/>
    </row>
    <row r="1351" customFormat="false" ht="13.8" hidden="false" customHeight="false" outlineLevel="0" collapsed="false">
      <c r="A1351" s="0" t="n">
        <f aca="false">+A1350+1</f>
        <v>1350</v>
      </c>
      <c r="B1351" s="0" t="str">
        <f aca="false">IF(LEN('con precio'!E1350)=8,'con precio'!E1350,IF(LEN('con precio'!E1350)&gt;=17,LEFT('con precio'!E1350,8),""))</f>
        <v>77006596</v>
      </c>
      <c r="C1351" s="122" t="str">
        <f aca="false">IF(LEN('con precio'!E1350)&gt;=17,RIGHT('con precio'!E1350,8),"")</f>
        <v/>
      </c>
      <c r="D1351" s="0" t="str">
        <f aca="false">IF('con precio'!F1350="","",'con precio'!F1350)</f>
        <v>Elifonso Vanegas</v>
      </c>
      <c r="E1351" s="0" t="str">
        <f aca="false">IF('con precio'!B1350="","",'con precio'!B1350)</f>
        <v>Elifonso Vanegas / Parque Industrial</v>
      </c>
      <c r="F1351" s="1" t="s">
        <v>7122</v>
      </c>
      <c r="G1351" s="0" t="n">
        <v>300</v>
      </c>
      <c r="H1351" s="0" t="str">
        <f aca="false">IF('con precio'!D1350="Flete","FLE",IF('con precio'!D1350="Normal","NOR",IF('con precio'!D1350="RRPP","RRP",IF('con precio'!D1350="FB Ads","FBA",IF('con precio'!D1350="Google Ads","GOA",IF('con precio'!D1350="Combo","COM",IF('con precio'!D1350="Market Place","MKP", "OTR")))))))</f>
        <v>GOA</v>
      </c>
      <c r="I1351" s="0" t="str">
        <f aca="false">LEFT('con precio'!M1350,10)</f>
        <v>-17.765278</v>
      </c>
      <c r="J1351" s="122" t="str">
        <f aca="false">RIGHT('con precio'!M1350,10)</f>
        <v>-63.134060</v>
      </c>
      <c r="K1351" s="0" t="s">
        <v>7429</v>
      </c>
      <c r="L1351" s="175" t="n">
        <f aca="false">'con precio'!A1350+'con precio'!K1350</f>
        <v>44439.4798611111</v>
      </c>
      <c r="N1351" s="174"/>
      <c r="O1351" s="167"/>
    </row>
    <row r="1352" customFormat="false" ht="13.8" hidden="false" customHeight="false" outlineLevel="0" collapsed="false">
      <c r="A1352" s="0" t="n">
        <f aca="false">+A1351+1</f>
        <v>1351</v>
      </c>
      <c r="B1352" s="0" t="str">
        <f aca="false">IF(LEN('con precio'!E1351)=8,'con precio'!E1351,IF(LEN('con precio'!E1351)&gt;=17,LEFT('con precio'!E1351,8),""))</f>
        <v>75519671</v>
      </c>
      <c r="C1352" s="122" t="str">
        <f aca="false">IF(LEN('con precio'!E1351)&gt;=17,RIGHT('con precio'!E1351,8),"")</f>
        <v/>
      </c>
      <c r="D1352" s="0" t="str">
        <f aca="false">IF('con precio'!F1351="","",'con precio'!F1351)</f>
        <v>NN</v>
      </c>
      <c r="E1352" s="0" t="str">
        <f aca="false">IF('con precio'!B1351="","",'con precio'!B1351)</f>
        <v>NN / Av 18 de Marzo / Plan 3000</v>
      </c>
      <c r="F1352" s="1" t="s">
        <v>7123</v>
      </c>
      <c r="G1352" s="0" t="n">
        <v>350</v>
      </c>
      <c r="H1352" s="0" t="str">
        <f aca="false">IF('con precio'!D1351="Flete","FLE",IF('con precio'!D1351="Normal","NOR",IF('con precio'!D1351="RRPP","RRP",IF('con precio'!D1351="FB Ads","FBA",IF('con precio'!D1351="Google Ads","GOA",IF('con precio'!D1351="Combo","COM",IF('con precio'!D1351="Market Place","MKP", "OTR")))))))</f>
        <v>GOA</v>
      </c>
      <c r="I1352" s="0" t="str">
        <f aca="false">LEFT('con precio'!M1351,10)</f>
        <v>-17.818994</v>
      </c>
      <c r="J1352" s="122" t="str">
        <f aca="false">RIGHT('con precio'!M1351,10)</f>
        <v>-63.138027</v>
      </c>
      <c r="K1352" s="0" t="s">
        <v>7429</v>
      </c>
      <c r="L1352" s="175" t="n">
        <f aca="false">'con precio'!A1351+'con precio'!K1351</f>
        <v>44439.8902777778</v>
      </c>
      <c r="N1352" s="174"/>
      <c r="O1352" s="167"/>
    </row>
    <row r="1353" customFormat="false" ht="13.8" hidden="false" customHeight="false" outlineLevel="0" collapsed="false">
      <c r="A1353" s="0" t="n">
        <f aca="false">+A1352+1</f>
        <v>1352</v>
      </c>
      <c r="B1353" s="0" t="str">
        <f aca="false">IF(LEN('con precio'!E1352)=8,'con precio'!E1352,IF(LEN('con precio'!E1352)&gt;=17,LEFT('con precio'!E1352,8),""))</f>
        <v>62074288</v>
      </c>
      <c r="C1353" s="122" t="str">
        <f aca="false">IF(LEN('con precio'!E1352)&gt;=17,RIGHT('con precio'!E1352,8),"")</f>
        <v/>
      </c>
      <c r="D1353" s="0" t="str">
        <f aca="false">IF('con precio'!F1352="","",'con precio'!F1352)</f>
        <v>Juan Carlos Ardaya Banegas</v>
      </c>
      <c r="E1353" s="0" t="str">
        <f aca="false">IF('con precio'!B1352="","",'con precio'!B1352)</f>
        <v>Juan Carlos Ardaya Banegas / El Carmen / Doble Vía Km 9</v>
      </c>
      <c r="F1353" s="1" t="s">
        <v>6719</v>
      </c>
      <c r="G1353" s="0" t="n">
        <v>430</v>
      </c>
      <c r="H1353" s="0" t="str">
        <f aca="false">IF('con precio'!D1352="Flete","FLE",IF('con precio'!D1352="Normal","NOR",IF('con precio'!D1352="RRPP","RRP",IF('con precio'!D1352="FB Ads","FBA",IF('con precio'!D1352="Google Ads","GOA",IF('con precio'!D1352="Combo","COM",IF('con precio'!D1352="Market Place","MKP", "OTR")))))))</f>
        <v>GOA</v>
      </c>
      <c r="I1353" s="0" t="str">
        <f aca="false">LEFT('con precio'!M1352,10)</f>
        <v>-17.852078</v>
      </c>
      <c r="J1353" s="122" t="str">
        <f aca="false">RIGHT('con precio'!M1352,10)</f>
        <v>-63.250375</v>
      </c>
      <c r="K1353" s="0" t="s">
        <v>7429</v>
      </c>
      <c r="L1353" s="175" t="n">
        <f aca="false">'con precio'!A1352+'con precio'!K1352</f>
        <v>44440.5541666667</v>
      </c>
      <c r="N1353" s="174"/>
      <c r="O1353" s="167"/>
    </row>
    <row r="1354" customFormat="false" ht="13.8" hidden="false" customHeight="false" outlineLevel="0" collapsed="false">
      <c r="A1354" s="0" t="n">
        <f aca="false">+A1353+1</f>
        <v>1353</v>
      </c>
      <c r="B1354" s="0" t="str">
        <f aca="false">IF(LEN('con precio'!E1353)=8,'con precio'!E1353,IF(LEN('con precio'!E1353)&gt;=17,LEFT('con precio'!E1353,8),""))</f>
        <v>77033541</v>
      </c>
      <c r="C1354" s="122" t="str">
        <f aca="false">IF(LEN('con precio'!E1353)&gt;=17,RIGHT('con precio'!E1353,8),"")</f>
        <v/>
      </c>
      <c r="D1354" s="0" t="str">
        <f aca="false">IF('con precio'!F1353="","",'con precio'!F1353)</f>
        <v>NN</v>
      </c>
      <c r="E1354" s="0" t="str">
        <f aca="false">IF('con precio'!B1353="","",'con precio'!B1353)</f>
        <v>NN / Parque Laguna Palma Verde</v>
      </c>
      <c r="F1354" s="1" t="s">
        <v>7124</v>
      </c>
      <c r="G1354" s="0" t="n">
        <v>350</v>
      </c>
      <c r="H1354" s="0" t="str">
        <f aca="false">IF('con precio'!D1353="Flete","FLE",IF('con precio'!D1353="Normal","NOR",IF('con precio'!D1353="RRPP","RRP",IF('con precio'!D1353="FB Ads","FBA",IF('con precio'!D1353="Google Ads","GOA",IF('con precio'!D1353="Combo","COM",IF('con precio'!D1353="Market Place","MKP", "OTR")))))))</f>
        <v>GOA</v>
      </c>
      <c r="I1354" s="0" t="str">
        <f aca="false">LEFT('con precio'!M1353,10)</f>
        <v>-17.760874</v>
      </c>
      <c r="J1354" s="122" t="str">
        <f aca="false">RIGHT('con precio'!M1353,10)</f>
        <v>-63.090977</v>
      </c>
      <c r="K1354" s="0" t="s">
        <v>7429</v>
      </c>
      <c r="L1354" s="175" t="n">
        <f aca="false">'con precio'!A1353+'con precio'!K1353</f>
        <v>44441.5555555556</v>
      </c>
      <c r="N1354" s="174"/>
      <c r="O1354" s="167"/>
    </row>
    <row r="1355" customFormat="false" ht="13.8" hidden="false" customHeight="false" outlineLevel="0" collapsed="false">
      <c r="A1355" s="0" t="n">
        <f aca="false">+A1354+1</f>
        <v>1354</v>
      </c>
      <c r="B1355" s="0" t="str">
        <f aca="false">IF(LEN('con precio'!E1354)=8,'con precio'!E1354,IF(LEN('con precio'!E1354)&gt;=17,LEFT('con precio'!E1354,8),""))</f>
        <v>78492684</v>
      </c>
      <c r="C1355" s="122" t="str">
        <f aca="false">IF(LEN('con precio'!E1354)&gt;=17,RIGHT('con precio'!E1354,8),"")</f>
        <v/>
      </c>
      <c r="D1355" s="0" t="str">
        <f aca="false">IF('con precio'!F1354="","",'con precio'!F1354)</f>
        <v>NN</v>
      </c>
      <c r="E1355" s="0" t="str">
        <f aca="false">IF('con precio'!B1354="","",'con precio'!B1354)</f>
        <v>NN / Barrio El Condado / Canal Guapilo</v>
      </c>
      <c r="F1355" s="1" t="s">
        <v>7125</v>
      </c>
      <c r="G1355" s="0" t="n">
        <v>330</v>
      </c>
      <c r="H1355" s="0" t="str">
        <f aca="false">IF('con precio'!D1354="Flete","FLE",IF('con precio'!D1354="Normal","NOR",IF('con precio'!D1354="RRPP","RRP",IF('con precio'!D1354="FB Ads","FBA",IF('con precio'!D1354="Google Ads","GOA",IF('con precio'!D1354="Combo","COM",IF('con precio'!D1354="Market Place","MKP", "OTR")))))))</f>
        <v>GOA</v>
      </c>
      <c r="I1355" s="0" t="str">
        <f aca="false">LEFT('con precio'!M1354,10)</f>
        <v>-17.781935</v>
      </c>
      <c r="J1355" s="122" t="str">
        <f aca="false">RIGHT('con precio'!M1354,10)</f>
        <v>-63.110569</v>
      </c>
      <c r="K1355" s="0" t="s">
        <v>7429</v>
      </c>
      <c r="L1355" s="175" t="n">
        <f aca="false">'con precio'!A1354+'con precio'!K1354</f>
        <v>44441.7409722222</v>
      </c>
      <c r="N1355" s="174"/>
      <c r="O1355" s="167"/>
    </row>
    <row r="1356" customFormat="false" ht="13.8" hidden="false" customHeight="false" outlineLevel="0" collapsed="false">
      <c r="A1356" s="0" t="n">
        <f aca="false">+A1355+1</f>
        <v>1355</v>
      </c>
      <c r="B1356" s="0" t="str">
        <f aca="false">IF(LEN('con precio'!E1355)=8,'con precio'!E1355,IF(LEN('con precio'!E1355)&gt;=17,LEFT('con precio'!E1355,8),""))</f>
        <v>78565311</v>
      </c>
      <c r="C1356" s="122" t="str">
        <f aca="false">IF(LEN('con precio'!E1355)&gt;=17,RIGHT('con precio'!E1355,8),"")</f>
        <v/>
      </c>
      <c r="D1356" s="0" t="str">
        <f aca="false">IF('con precio'!F1355="","",'con precio'!F1355)</f>
        <v>NN</v>
      </c>
      <c r="E1356" s="0" t="str">
        <f aca="false">IF('con precio'!B1355="","",'con precio'!B1355)</f>
        <v>NN / calle Avaroa y Mos. Aguirre / Centro</v>
      </c>
      <c r="F1356" s="1" t="s">
        <v>7126</v>
      </c>
      <c r="G1356" s="0" t="n">
        <v>500</v>
      </c>
      <c r="H1356" s="0" t="str">
        <f aca="false">IF('con precio'!D1355="Flete","FLE",IF('con precio'!D1355="Normal","NOR",IF('con precio'!D1355="RRPP","RRP",IF('con precio'!D1355="FB Ads","FBA",IF('con precio'!D1355="Google Ads","GOA",IF('con precio'!D1355="Combo","COM",IF('con precio'!D1355="Market Place","MKP", "OTR")))))))</f>
        <v>GOA</v>
      </c>
      <c r="I1356" s="0" t="str">
        <f aca="false">LEFT('con precio'!M1355,10)</f>
        <v>-17.778038</v>
      </c>
      <c r="J1356" s="122" t="str">
        <f aca="false">RIGHT('con precio'!M1355,10)</f>
        <v>-63.175350</v>
      </c>
      <c r="K1356" s="0" t="s">
        <v>7429</v>
      </c>
      <c r="L1356" s="175" t="n">
        <f aca="false">'con precio'!A1355+'con precio'!K1355</f>
        <v>44444.5354166667</v>
      </c>
      <c r="N1356" s="174"/>
      <c r="O1356" s="167"/>
    </row>
    <row r="1357" customFormat="false" ht="13.8" hidden="false" customHeight="false" outlineLevel="0" collapsed="false">
      <c r="A1357" s="0" t="n">
        <f aca="false">+A1356+1</f>
        <v>1356</v>
      </c>
      <c r="B1357" s="0" t="str">
        <f aca="false">IF(LEN('con precio'!E1356)=8,'con precio'!E1356,IF(LEN('con precio'!E1356)&gt;=17,LEFT('con precio'!E1356,8),""))</f>
        <v>74678252</v>
      </c>
      <c r="C1357" s="122" t="str">
        <f aca="false">IF(LEN('con precio'!E1356)&gt;=17,RIGHT('con precio'!E1356,8),"")</f>
        <v/>
      </c>
      <c r="D1357" s="0" t="str">
        <f aca="false">IF('con precio'!F1356="","",'con precio'!F1356)</f>
        <v>Cinthia Blanco</v>
      </c>
      <c r="E1357" s="0" t="str">
        <f aca="false">IF('con precio'!B1356="","",'con precio'!B1356)</f>
        <v>Cinthia Blanco / entre el tanque de agua y fábrica de calamina / Juan Pablo II / Satélite Norte</v>
      </c>
      <c r="F1357" s="1" t="s">
        <v>7127</v>
      </c>
      <c r="G1357" s="0" t="n">
        <v>370</v>
      </c>
      <c r="H1357" s="0" t="str">
        <f aca="false">IF('con precio'!D1356="Flete","FLE",IF('con precio'!D1356="Normal","NOR",IF('con precio'!D1356="RRPP","RRP",IF('con precio'!D1356="FB Ads","FBA",IF('con precio'!D1356="Google Ads","GOA",IF('con precio'!D1356="Combo","COM",IF('con precio'!D1356="Market Place","MKP", "OTR")))))))</f>
        <v>GOA</v>
      </c>
      <c r="I1357" s="0" t="str">
        <f aca="false">LEFT('con precio'!M1356,10)</f>
        <v>-17.593544</v>
      </c>
      <c r="J1357" s="122" t="str">
        <f aca="false">RIGHT('con precio'!M1356,10)</f>
        <v>-63.137890</v>
      </c>
      <c r="K1357" s="0" t="s">
        <v>7429</v>
      </c>
      <c r="L1357" s="175" t="n">
        <f aca="false">'con precio'!A1356+'con precio'!K1356</f>
        <v>44445.4868055556</v>
      </c>
      <c r="N1357" s="174"/>
      <c r="O1357" s="167"/>
    </row>
    <row r="1358" customFormat="false" ht="13.8" hidden="false" customHeight="false" outlineLevel="0" collapsed="false">
      <c r="A1358" s="0" t="n">
        <f aca="false">+A1357+1</f>
        <v>1357</v>
      </c>
      <c r="B1358" s="0" t="str">
        <f aca="false">IF(LEN('con precio'!E1357)=8,'con precio'!E1357,IF(LEN('con precio'!E1357)&gt;=17,LEFT('con precio'!E1357,8),""))</f>
        <v>72651136</v>
      </c>
      <c r="C1358" s="122" t="str">
        <f aca="false">IF(LEN('con precio'!E1357)&gt;=17,RIGHT('con precio'!E1357,8),"")</f>
        <v/>
      </c>
      <c r="D1358" s="0" t="str">
        <f aca="false">IF('con precio'!F1357="","",'con precio'!F1357)</f>
        <v>NN</v>
      </c>
      <c r="E1358" s="0" t="str">
        <f aca="false">IF('con precio'!B1357="","",'con precio'!B1357)</f>
        <v>NN / Calle 5 y Av. Cordecruz Casa 63  color crema con reja café / Barrio Cordecruz</v>
      </c>
      <c r="F1358" s="1" t="s">
        <v>7128</v>
      </c>
      <c r="G1358" s="0" t="n">
        <v>300</v>
      </c>
      <c r="H1358" s="0" t="str">
        <f aca="false">IF('con precio'!D1357="Flete","FLE",IF('con precio'!D1357="Normal","NOR",IF('con precio'!D1357="RRPP","RRP",IF('con precio'!D1357="FB Ads","FBA",IF('con precio'!D1357="Google Ads","GOA",IF('con precio'!D1357="Combo","COM",IF('con precio'!D1357="Market Place","MKP", "OTR")))))))</f>
        <v>GOA</v>
      </c>
      <c r="I1358" s="0" t="str">
        <f aca="false">LEFT('con precio'!M1357,10)</f>
        <v>-17.748905</v>
      </c>
      <c r="J1358" s="122" t="str">
        <f aca="false">RIGHT('con precio'!M1357,10)</f>
        <v>-63.155708</v>
      </c>
      <c r="K1358" s="0" t="s">
        <v>7429</v>
      </c>
      <c r="L1358" s="175" t="n">
        <f aca="false">'con precio'!A1357+'con precio'!K1357</f>
        <v>44445.5402777778</v>
      </c>
      <c r="N1358" s="174"/>
      <c r="O1358" s="167"/>
    </row>
    <row r="1359" customFormat="false" ht="13.8" hidden="false" customHeight="false" outlineLevel="0" collapsed="false">
      <c r="A1359" s="0" t="n">
        <f aca="false">+A1358+1</f>
        <v>1358</v>
      </c>
      <c r="B1359" s="0" t="str">
        <f aca="false">IF(LEN('con precio'!E1358)=8,'con precio'!E1358,IF(LEN('con precio'!E1358)&gt;=17,LEFT('con precio'!E1358,8),""))</f>
        <v>71553585</v>
      </c>
      <c r="C1359" s="122" t="str">
        <f aca="false">IF(LEN('con precio'!E1358)&gt;=17,RIGHT('con precio'!E1358,8),"")</f>
        <v/>
      </c>
      <c r="D1359" s="0" t="str">
        <f aca="false">IF('con precio'!F1358="","",'con precio'!F1358)</f>
        <v>Jacqueline Miranda Alanez</v>
      </c>
      <c r="E1359" s="0" t="str">
        <f aca="false">IF('con precio'!B1358="","",'con precio'!B1358)</f>
        <v>Jacqueline Miranda Alanez / Barrio Suarez</v>
      </c>
      <c r="F1359" s="1" t="s">
        <v>7129</v>
      </c>
      <c r="G1359" s="0" t="n">
        <v>400</v>
      </c>
      <c r="H1359" s="0" t="str">
        <f aca="false">IF('con precio'!D1358="Flete","FLE",IF('con precio'!D1358="Normal","NOR",IF('con precio'!D1358="RRPP","RRP",IF('con precio'!D1358="FB Ads","FBA",IF('con precio'!D1358="Google Ads","GOA",IF('con precio'!D1358="Combo","COM",IF('con precio'!D1358="Market Place","MKP", "OTR")))))))</f>
        <v>GOA</v>
      </c>
      <c r="I1359" s="0" t="str">
        <f aca="false">LEFT('con precio'!M1358,10)</f>
        <v>-17.848997</v>
      </c>
      <c r="J1359" s="122" t="str">
        <f aca="false">RIGHT('con precio'!M1358,10)</f>
        <v>-63.117485</v>
      </c>
      <c r="K1359" s="0" t="s">
        <v>7429</v>
      </c>
      <c r="L1359" s="175" t="n">
        <f aca="false">'con precio'!A1358+'con precio'!K1358</f>
        <v>44445.68125</v>
      </c>
      <c r="N1359" s="174"/>
      <c r="O1359" s="167"/>
    </row>
    <row r="1360" customFormat="false" ht="13.8" hidden="false" customHeight="false" outlineLevel="0" collapsed="false">
      <c r="A1360" s="0" t="n">
        <f aca="false">+A1359+1</f>
        <v>1359</v>
      </c>
      <c r="B1360" s="0" t="str">
        <f aca="false">IF(LEN('con precio'!E1359)=8,'con precio'!E1359,IF(LEN('con precio'!E1359)&gt;=17,LEFT('con precio'!E1359,8),""))</f>
        <v>78565311</v>
      </c>
      <c r="C1360" s="122" t="str">
        <f aca="false">IF(LEN('con precio'!E1359)&gt;=17,RIGHT('con precio'!E1359,8),"")</f>
        <v/>
      </c>
      <c r="D1360" s="0" t="str">
        <f aca="false">IF('con precio'!F1359="","",'con precio'!F1359)</f>
        <v>NN</v>
      </c>
      <c r="E1360" s="0" t="str">
        <f aca="false">IF('con precio'!B1359="","",'con precio'!B1359)</f>
        <v>NN / calle Avaroa y Mos. Aguirre / Centro</v>
      </c>
      <c r="F1360" s="1" t="s">
        <v>7126</v>
      </c>
      <c r="G1360" s="0" t="n">
        <v>500</v>
      </c>
      <c r="H1360" s="0" t="str">
        <f aca="false">IF('con precio'!D1359="Flete","FLE",IF('con precio'!D1359="Normal","NOR",IF('con precio'!D1359="RRPP","RRP",IF('con precio'!D1359="FB Ads","FBA",IF('con precio'!D1359="Google Ads","GOA",IF('con precio'!D1359="Combo","COM",IF('con precio'!D1359="Market Place","MKP", "OTR")))))))</f>
        <v>GOA</v>
      </c>
      <c r="I1360" s="0" t="str">
        <f aca="false">LEFT('con precio'!M1359,10)</f>
        <v>-17.778038</v>
      </c>
      <c r="J1360" s="122" t="str">
        <f aca="false">RIGHT('con precio'!M1359,10)</f>
        <v>-63.175350</v>
      </c>
      <c r="K1360" s="0" t="s">
        <v>7429</v>
      </c>
      <c r="L1360" s="175" t="n">
        <f aca="false">'con precio'!A1359+'con precio'!K1359</f>
        <v>44446.8333333333</v>
      </c>
      <c r="N1360" s="174"/>
      <c r="O1360" s="167"/>
    </row>
    <row r="1361" customFormat="false" ht="13.8" hidden="false" customHeight="false" outlineLevel="0" collapsed="false">
      <c r="A1361" s="0" t="n">
        <f aca="false">+A1360+1</f>
        <v>1360</v>
      </c>
      <c r="B1361" s="0" t="str">
        <f aca="false">IF(LEN('con precio'!E1360)=8,'con precio'!E1360,IF(LEN('con precio'!E1360)&gt;=17,LEFT('con precio'!E1360,8),""))</f>
        <v>77060248</v>
      </c>
      <c r="C1361" s="122" t="str">
        <f aca="false">IF(LEN('con precio'!E1360)&gt;=17,RIGHT('con precio'!E1360,8),"")</f>
        <v/>
      </c>
      <c r="D1361" s="0" t="str">
        <f aca="false">IF('con precio'!F1360="","",'con precio'!F1360)</f>
        <v>Federico</v>
      </c>
      <c r="E1361" s="0" t="str">
        <f aca="false">IF('con precio'!B1360="","",'con precio'!B1360)</f>
        <v>Federico / Calle 1B y 3B / 4to Anillo y 3 Pasos al frente</v>
      </c>
      <c r="F1361" s="1" t="s">
        <v>7130</v>
      </c>
      <c r="G1361" s="0" t="n">
        <v>400</v>
      </c>
      <c r="H1361" s="0" t="str">
        <f aca="false">IF('con precio'!D1360="Flete","FLE",IF('con precio'!D1360="Normal","NOR",IF('con precio'!D1360="RRPP","RRP",IF('con precio'!D1360="FB Ads","FBA",IF('con precio'!D1360="Google Ads","GOA",IF('con precio'!D1360="Combo","COM",IF('con precio'!D1360="Market Place","MKP", "OTR")))))))</f>
        <v>GOA</v>
      </c>
      <c r="I1361" s="0" t="str">
        <f aca="false">LEFT('con precio'!M1360,10)</f>
        <v>-17.795858</v>
      </c>
      <c r="J1361" s="122" t="str">
        <f aca="false">RIGHT('con precio'!M1360,10)</f>
        <v>-63.148281</v>
      </c>
      <c r="K1361" s="0" t="s">
        <v>7429</v>
      </c>
      <c r="L1361" s="175" t="n">
        <f aca="false">'con precio'!A1360+'con precio'!K1360</f>
        <v>44446.5354166667</v>
      </c>
      <c r="N1361" s="174"/>
      <c r="O1361" s="167"/>
    </row>
    <row r="1362" customFormat="false" ht="13.8" hidden="false" customHeight="false" outlineLevel="0" collapsed="false">
      <c r="A1362" s="0" t="n">
        <f aca="false">+A1361+1</f>
        <v>1361</v>
      </c>
      <c r="B1362" s="0" t="str">
        <f aca="false">IF(LEN('con precio'!E1361)=8,'con precio'!E1361,IF(LEN('con precio'!E1361)&gt;=17,LEFT('con precio'!E1361,8),""))</f>
        <v>72651720</v>
      </c>
      <c r="C1362" s="122" t="str">
        <f aca="false">IF(LEN('con precio'!E1361)&gt;=17,RIGHT('con precio'!E1361,8),"")</f>
        <v/>
      </c>
      <c r="D1362" s="0" t="str">
        <f aca="false">IF('con precio'!F1361="","",'con precio'!F1361)</f>
        <v>Margot Chavarria</v>
      </c>
      <c r="E1362" s="0" t="str">
        <f aca="false">IF('con precio'!B1361="","",'con precio'!B1361)</f>
        <v>Margot Chavarria / Plan 3000</v>
      </c>
      <c r="F1362" s="1" t="s">
        <v>7131</v>
      </c>
      <c r="G1362" s="0" t="n">
        <v>380</v>
      </c>
      <c r="H1362" s="0" t="str">
        <f aca="false">IF('con precio'!D1361="Flete","FLE",IF('con precio'!D1361="Normal","NOR",IF('con precio'!D1361="RRPP","RRP",IF('con precio'!D1361="FB Ads","FBA",IF('con precio'!D1361="Google Ads","GOA",IF('con precio'!D1361="Combo","COM",IF('con precio'!D1361="Market Place","MKP", "OTR")))))))</f>
        <v>GOA</v>
      </c>
      <c r="I1362" s="0" t="str">
        <f aca="false">LEFT('con precio'!M1361,10)</f>
        <v>-17.833300</v>
      </c>
      <c r="J1362" s="122" t="str">
        <f aca="false">RIGHT('con precio'!M1361,10)</f>
        <v>-63.094791</v>
      </c>
      <c r="K1362" s="0" t="s">
        <v>7429</v>
      </c>
      <c r="L1362" s="175" t="n">
        <f aca="false">'con precio'!A1361+'con precio'!K1361</f>
        <v>44447.4319444444</v>
      </c>
      <c r="N1362" s="174"/>
      <c r="O1362" s="167"/>
    </row>
    <row r="1363" customFormat="false" ht="13.8" hidden="false" customHeight="false" outlineLevel="0" collapsed="false">
      <c r="A1363" s="0" t="n">
        <f aca="false">+A1362+1</f>
        <v>1362</v>
      </c>
      <c r="B1363" s="0" t="str">
        <f aca="false">IF(LEN('con precio'!E1362)=8,'con precio'!E1362,IF(LEN('con precio'!E1362)&gt;=17,LEFT('con precio'!E1362,8),""))</f>
        <v>76371756</v>
      </c>
      <c r="C1363" s="122" t="str">
        <f aca="false">IF(LEN('con precio'!E1362)&gt;=17,RIGHT('con precio'!E1362,8),"")</f>
        <v/>
      </c>
      <c r="D1363" s="0" t="str">
        <f aca="false">IF('con precio'!F1362="","",'con precio'!F1362)</f>
        <v>Yanet</v>
      </c>
      <c r="E1363" s="0" t="str">
        <f aca="false">IF('con precio'!B1362="","",'con precio'!B1362)</f>
        <v>Yanet / Barrio Toronjal</v>
      </c>
      <c r="F1363" s="1" t="s">
        <v>7132</v>
      </c>
      <c r="G1363" s="0" t="n">
        <v>300</v>
      </c>
      <c r="H1363" s="0" t="str">
        <f aca="false">IF('con precio'!D1362="Flete","FLE",IF('con precio'!D1362="Normal","NOR",IF('con precio'!D1362="RRPP","RRP",IF('con precio'!D1362="FB Ads","FBA",IF('con precio'!D1362="Google Ads","GOA",IF('con precio'!D1362="Combo","COM",IF('con precio'!D1362="Market Place","MKP", "OTR")))))))</f>
        <v>GOA</v>
      </c>
      <c r="I1363" s="0" t="str">
        <f aca="false">LEFT('con precio'!M1362,10)</f>
        <v>-17.724241</v>
      </c>
      <c r="J1363" s="122" t="str">
        <f aca="false">RIGHT('con precio'!M1362,10)</f>
        <v>-63.137268</v>
      </c>
      <c r="K1363" s="0" t="s">
        <v>7429</v>
      </c>
      <c r="L1363" s="175" t="n">
        <f aca="false">'con precio'!A1362+'con precio'!K1362</f>
        <v>44448.7083333333</v>
      </c>
      <c r="N1363" s="174"/>
      <c r="O1363" s="167"/>
    </row>
    <row r="1364" customFormat="false" ht="13.8" hidden="false" customHeight="false" outlineLevel="0" collapsed="false">
      <c r="A1364" s="0" t="n">
        <f aca="false">+A1363+1</f>
        <v>1363</v>
      </c>
      <c r="B1364" s="0" t="str">
        <f aca="false">IF(LEN('con precio'!E1363)=8,'con precio'!E1363,IF(LEN('con precio'!E1363)&gt;=17,LEFT('con precio'!E1363,8),""))</f>
        <v>73521825</v>
      </c>
      <c r="C1364" s="122" t="str">
        <f aca="false">IF(LEN('con precio'!E1363)&gt;=17,RIGHT('con precio'!E1363,8),"")</f>
        <v/>
      </c>
      <c r="D1364" s="0" t="str">
        <f aca="false">IF('con precio'!F1363="","",'con precio'!F1363)</f>
        <v>Goltran José Bolaños</v>
      </c>
      <c r="E1364" s="0" t="str">
        <f aca="false">IF('con precio'!B1363="","",'con precio'!B1363)</f>
        <v>Goltran José Bolaños / Villa Simón Bolivar / Km 15 Barrio San Silvestre</v>
      </c>
      <c r="F1364" s="1" t="s">
        <v>6794</v>
      </c>
      <c r="G1364" s="0" t="n">
        <v>490</v>
      </c>
      <c r="H1364" s="0" t="str">
        <f aca="false">IF('con precio'!D1363="Flete","FLE",IF('con precio'!D1363="Normal","NOR",IF('con precio'!D1363="RRPP","RRP",IF('con precio'!D1363="FB Ads","FBA",IF('con precio'!D1363="Google Ads","GOA",IF('con precio'!D1363="Combo","COM",IF('con precio'!D1363="Market Place","MKP", "OTR")))))))</f>
        <v>GOA</v>
      </c>
      <c r="I1364" s="0" t="str">
        <f aca="false">LEFT('con precio'!M1363,10)</f>
        <v>-17.890272</v>
      </c>
      <c r="J1364" s="122" t="str">
        <f aca="false">RIGHT('con precio'!M1363,10)</f>
        <v>-63.287563</v>
      </c>
      <c r="K1364" s="0" t="s">
        <v>7429</v>
      </c>
      <c r="L1364" s="175" t="n">
        <f aca="false">'con precio'!A1363+'con precio'!K1363</f>
        <v>44448.7201388889</v>
      </c>
      <c r="N1364" s="174"/>
      <c r="O1364" s="167"/>
    </row>
    <row r="1365" customFormat="false" ht="13.8" hidden="false" customHeight="false" outlineLevel="0" collapsed="false">
      <c r="A1365" s="0" t="n">
        <f aca="false">+A1364+1</f>
        <v>1364</v>
      </c>
      <c r="B1365" s="0" t="str">
        <f aca="false">IF(LEN('con precio'!E1364)=8,'con precio'!E1364,IF(LEN('con precio'!E1364)&gt;=17,LEFT('con precio'!E1364,8),""))</f>
        <v>73594452</v>
      </c>
      <c r="C1365" s="122" t="str">
        <f aca="false">IF(LEN('con precio'!E1364)&gt;=17,RIGHT('con precio'!E1364,8),"")</f>
        <v/>
      </c>
      <c r="D1365" s="0" t="str">
        <f aca="false">IF('con precio'!F1364="","",'con precio'!F1364)</f>
        <v>Luis Gutierrez Osinaga</v>
      </c>
      <c r="E1365" s="0" t="str">
        <f aca="false">IF('con precio'!B1364="","",'con precio'!B1364)</f>
        <v>Luis Gutierrez Osinaga / Calle Dr. Alejandro Ramirez No. 12 / Equipetrol</v>
      </c>
      <c r="F1365" s="1" t="s">
        <v>7133</v>
      </c>
      <c r="G1365" s="0" t="n">
        <v>490</v>
      </c>
      <c r="H1365" s="0" t="str">
        <f aca="false">IF('con precio'!D1364="Flete","FLE",IF('con precio'!D1364="Normal","NOR",IF('con precio'!D1364="RRPP","RRP",IF('con precio'!D1364="FB Ads","FBA",IF('con precio'!D1364="Google Ads","GOA",IF('con precio'!D1364="Combo","COM",IF('con precio'!D1364="Market Place","MKP", "OTR")))))))</f>
        <v>GOA</v>
      </c>
      <c r="I1365" s="0" t="str">
        <f aca="false">LEFT('con precio'!M1364,10)</f>
        <v>-17.761423</v>
      </c>
      <c r="J1365" s="122" t="str">
        <f aca="false">RIGHT('con precio'!M1364,10)</f>
        <v>-63.196583</v>
      </c>
      <c r="K1365" s="0" t="s">
        <v>7429</v>
      </c>
      <c r="L1365" s="175" t="n">
        <f aca="false">'con precio'!A1364+'con precio'!K1364</f>
        <v>44450.4166666667</v>
      </c>
      <c r="N1365" s="174"/>
      <c r="O1365" s="167"/>
    </row>
    <row r="1366" customFormat="false" ht="13.8" hidden="false" customHeight="false" outlineLevel="0" collapsed="false">
      <c r="A1366" s="0" t="n">
        <f aca="false">+A1365+1</f>
        <v>1365</v>
      </c>
      <c r="B1366" s="0" t="str">
        <f aca="false">IF(LEN('con precio'!E1365)=8,'con precio'!E1365,IF(LEN('con precio'!E1365)&gt;=17,LEFT('con precio'!E1365,8),""))</f>
        <v/>
      </c>
      <c r="C1366" s="122" t="str">
        <f aca="false">IF(LEN('con precio'!E1365)&gt;=17,RIGHT('con precio'!E1365,8),"")</f>
        <v/>
      </c>
      <c r="D1366" s="0" t="str">
        <f aca="false">IF('con precio'!F1365="","",'con precio'!F1365)</f>
        <v>NN</v>
      </c>
      <c r="E1366" s="0" t="str">
        <f aca="false">IF('con precio'!B1365="","",'con precio'!B1365)</f>
        <v>NN / Calle 4 3613 Las Orquídeas / Plan 3000</v>
      </c>
      <c r="F1366" s="1" t="s">
        <v>7134</v>
      </c>
      <c r="G1366" s="0" t="n">
        <v>400</v>
      </c>
      <c r="H1366" s="0" t="str">
        <f aca="false">IF('con precio'!D1365="Flete","FLE",IF('con precio'!D1365="Normal","NOR",IF('con precio'!D1365="RRPP","RRP",IF('con precio'!D1365="FB Ads","FBA",IF('con precio'!D1365="Google Ads","GOA",IF('con precio'!D1365="Combo","COM",IF('con precio'!D1365="Market Place","MKP", "OTR")))))))</f>
        <v>GOA</v>
      </c>
      <c r="I1366" s="0" t="str">
        <f aca="false">LEFT('con precio'!M1365,10)</f>
        <v>-17.840440</v>
      </c>
      <c r="J1366" s="122" t="str">
        <f aca="false">RIGHT('con precio'!M1365,10)</f>
        <v>-63.124279</v>
      </c>
      <c r="K1366" s="0" t="s">
        <v>7429</v>
      </c>
      <c r="L1366" s="175" t="n">
        <f aca="false">'con precio'!A1365+'con precio'!K1365</f>
        <v>44453.6993055556</v>
      </c>
      <c r="N1366" s="174"/>
      <c r="O1366" s="167"/>
    </row>
    <row r="1367" customFormat="false" ht="13.8" hidden="false" customHeight="false" outlineLevel="0" collapsed="false">
      <c r="A1367" s="0" t="n">
        <f aca="false">+A1366+1</f>
        <v>1366</v>
      </c>
      <c r="B1367" s="0" t="str">
        <f aca="false">IF(LEN('con precio'!E1366)=8,'con precio'!E1366,IF(LEN('con precio'!E1366)&gt;=17,LEFT('con precio'!E1366,8),""))</f>
        <v>65044474</v>
      </c>
      <c r="C1367" s="122" t="str">
        <f aca="false">IF(LEN('con precio'!E1366)&gt;=17,RIGHT('con precio'!E1366,8),"")</f>
        <v/>
      </c>
      <c r="D1367" s="0" t="str">
        <f aca="false">IF('con precio'!F1366="","",'con precio'!F1366)</f>
        <v>Beatriz Menacho Mendoza</v>
      </c>
      <c r="E1367" s="0" t="str">
        <f aca="false">IF('con precio'!B1366="","",'con precio'!B1366)</f>
        <v>Beatriz Menacho Mendoza / El Quior</v>
      </c>
      <c r="F1367" s="1" t="s">
        <v>7135</v>
      </c>
      <c r="G1367" s="0" t="n">
        <v>400</v>
      </c>
      <c r="H1367" s="0" t="str">
        <f aca="false">IF('con precio'!D1366="Flete","FLE",IF('con precio'!D1366="Normal","NOR",IF('con precio'!D1366="RRPP","RRP",IF('con precio'!D1366="FB Ads","FBA",IF('con precio'!D1366="Google Ads","GOA",IF('con precio'!D1366="Combo","COM",IF('con precio'!D1366="Market Place","MKP", "OTR")))))))</f>
        <v>GOA</v>
      </c>
      <c r="I1367" s="0" t="str">
        <f aca="false">LEFT('con precio'!M1366,10)</f>
        <v>-17.849793</v>
      </c>
      <c r="J1367" s="122" t="str">
        <f aca="false">RIGHT('con precio'!M1366,10)</f>
        <v>-63.090054</v>
      </c>
      <c r="K1367" s="0" t="s">
        <v>7429</v>
      </c>
      <c r="L1367" s="175" t="n">
        <f aca="false">'con precio'!A1366+'con precio'!K1366</f>
        <v>44455.4763888889</v>
      </c>
      <c r="N1367" s="174"/>
      <c r="O1367" s="167"/>
    </row>
    <row r="1368" customFormat="false" ht="13.8" hidden="false" customHeight="false" outlineLevel="0" collapsed="false">
      <c r="A1368" s="0" t="n">
        <f aca="false">+A1367+1</f>
        <v>1367</v>
      </c>
      <c r="B1368" s="0" t="str">
        <f aca="false">IF(LEN('con precio'!E1367)=8,'con precio'!E1367,IF(LEN('con precio'!E1367)&gt;=17,LEFT('con precio'!E1367,8),""))</f>
        <v>73629413</v>
      </c>
      <c r="C1368" s="122" t="str">
        <f aca="false">IF(LEN('con precio'!E1367)&gt;=17,RIGHT('con precio'!E1367,8),"")</f>
        <v/>
      </c>
      <c r="D1368" s="0" t="str">
        <f aca="false">IF('con precio'!F1367="","",'con precio'!F1367)</f>
        <v>Marcia Verónica Zabala Céspedes</v>
      </c>
      <c r="E1368" s="0" t="str">
        <f aca="false">IF('con precio'!B1367="","",'con precio'!B1367)</f>
        <v>Marcia Verónica Zabala Céspedes / Villa Bonita / Urubó</v>
      </c>
      <c r="F1368" s="1" t="s">
        <v>7136</v>
      </c>
      <c r="G1368" s="0" t="n">
        <v>430</v>
      </c>
      <c r="H1368" s="0" t="str">
        <f aca="false">IF('con precio'!D1367="Flete","FLE",IF('con precio'!D1367="Normal","NOR",IF('con precio'!D1367="RRPP","RRP",IF('con precio'!D1367="FB Ads","FBA",IF('con precio'!D1367="Google Ads","GOA",IF('con precio'!D1367="Combo","COM",IF('con precio'!D1367="Market Place","MKP", "OTR")))))))</f>
        <v>GOA</v>
      </c>
      <c r="I1368" s="0" t="str">
        <f aca="false">LEFT('con precio'!M1367,10)</f>
        <v>-17.754876</v>
      </c>
      <c r="J1368" s="122" t="str">
        <f aca="false">RIGHT('con precio'!M1367,10)</f>
        <v>-63.234021</v>
      </c>
      <c r="K1368" s="0" t="s">
        <v>7429</v>
      </c>
      <c r="L1368" s="175" t="n">
        <f aca="false">'con precio'!A1367+'con precio'!K1367</f>
        <v>44455.6784722222</v>
      </c>
      <c r="N1368" s="174"/>
      <c r="O1368" s="167"/>
    </row>
    <row r="1369" customFormat="false" ht="13.8" hidden="false" customHeight="false" outlineLevel="0" collapsed="false">
      <c r="A1369" s="0" t="n">
        <f aca="false">+A1368+1</f>
        <v>1368</v>
      </c>
      <c r="B1369" s="0" t="str">
        <f aca="false">IF(LEN('con precio'!E1368)=8,'con precio'!E1368,IF(LEN('con precio'!E1368)&gt;=17,LEFT('con precio'!E1368,8),""))</f>
        <v>75162425</v>
      </c>
      <c r="C1369" s="122" t="str">
        <f aca="false">IF(LEN('con precio'!E1368)&gt;=17,RIGHT('con precio'!E1368,8),"")</f>
        <v/>
      </c>
      <c r="D1369" s="0" t="str">
        <f aca="false">IF('con precio'!F1368="","",'con precio'!F1368)</f>
        <v>Edgar Canaviri</v>
      </c>
      <c r="E1369" s="0" t="str">
        <f aca="false">IF('con precio'!B1368="","",'con precio'!B1368)</f>
        <v>Edgar Canaviri / Ave Moscú entre 7mo y 8vo anillo</v>
      </c>
      <c r="F1369" s="1" t="s">
        <v>7137</v>
      </c>
      <c r="G1369" s="0" t="n">
        <v>460</v>
      </c>
      <c r="H1369" s="0" t="str">
        <f aca="false">IF('con precio'!D1368="Flete","FLE",IF('con precio'!D1368="Normal","NOR",IF('con precio'!D1368="RRPP","RRP",IF('con precio'!D1368="FB Ads","FBA",IF('con precio'!D1368="Google Ads","GOA",IF('con precio'!D1368="Combo","COM",IF('con precio'!D1368="Market Place","MKP", "OTR")))))))</f>
        <v>GOA</v>
      </c>
      <c r="I1369" s="0" t="str">
        <f aca="false">LEFT('con precio'!M1368,10)</f>
        <v>-17.845801</v>
      </c>
      <c r="J1369" s="122" t="str">
        <f aca="false">RIGHT('con precio'!M1368,10)</f>
        <v>-63.216001</v>
      </c>
      <c r="K1369" s="0" t="s">
        <v>7429</v>
      </c>
      <c r="L1369" s="175" t="n">
        <f aca="false">'con precio'!A1368+'con precio'!K1368</f>
        <v>44455.9138888889</v>
      </c>
      <c r="N1369" s="174"/>
      <c r="O1369" s="167"/>
    </row>
    <row r="1370" customFormat="false" ht="13.8" hidden="false" customHeight="false" outlineLevel="0" collapsed="false">
      <c r="A1370" s="0" t="n">
        <f aca="false">+A1369+1</f>
        <v>1369</v>
      </c>
      <c r="B1370" s="0" t="str">
        <f aca="false">IF(LEN('con precio'!E1369)=8,'con precio'!E1369,IF(LEN('con precio'!E1369)&gt;=17,LEFT('con precio'!E1369,8),""))</f>
        <v>69042172</v>
      </c>
      <c r="C1370" s="122" t="str">
        <f aca="false">IF(LEN('con precio'!E1369)&gt;=17,RIGHT('con precio'!E1369,8),"")</f>
        <v/>
      </c>
      <c r="D1370" s="0" t="str">
        <f aca="false">IF('con precio'!F1369="","",'con precio'!F1369)</f>
        <v>Patty</v>
      </c>
      <c r="E1370" s="0" t="str">
        <f aca="false">IF('con precio'!B1369="","",'con precio'!B1369)</f>
        <v>Patty /Barrio Las Piedades / Pampa de la Isla</v>
      </c>
      <c r="F1370" s="1" t="s">
        <v>7138</v>
      </c>
      <c r="G1370" s="0" t="n">
        <v>350</v>
      </c>
      <c r="H1370" s="0" t="str">
        <f aca="false">IF('con precio'!D1369="Flete","FLE",IF('con precio'!D1369="Normal","NOR",IF('con precio'!D1369="RRPP","RRP",IF('con precio'!D1369="FB Ads","FBA",IF('con precio'!D1369="Google Ads","GOA",IF('con precio'!D1369="Combo","COM",IF('con precio'!D1369="Market Place","MKP", "OTR")))))))</f>
        <v>GOA</v>
      </c>
      <c r="I1370" s="0" t="str">
        <f aca="false">LEFT('con precio'!M1369,10)</f>
        <v>-17.737356</v>
      </c>
      <c r="J1370" s="122" t="str">
        <f aca="false">RIGHT('con precio'!M1369,10)</f>
        <v>-63.063737</v>
      </c>
      <c r="K1370" s="0" t="s">
        <v>7429</v>
      </c>
      <c r="L1370" s="175" t="n">
        <f aca="false">'con precio'!A1369+'con precio'!K1369</f>
        <v>44456.68125</v>
      </c>
      <c r="N1370" s="174"/>
      <c r="O1370" s="167"/>
    </row>
    <row r="1371" customFormat="false" ht="13.8" hidden="false" customHeight="false" outlineLevel="0" collapsed="false">
      <c r="A1371" s="0" t="n">
        <f aca="false">+A1370+1</f>
        <v>1370</v>
      </c>
      <c r="B1371" s="0" t="str">
        <f aca="false">IF(LEN('con precio'!E1370)=8,'con precio'!E1370,IF(LEN('con precio'!E1370)&gt;=17,LEFT('con precio'!E1370,8),""))</f>
        <v>76378918</v>
      </c>
      <c r="C1371" s="122" t="str">
        <f aca="false">IF(LEN('con precio'!E1370)&gt;=17,RIGHT('con precio'!E1370,8),"")</f>
        <v/>
      </c>
      <c r="D1371" s="0" t="str">
        <f aca="false">IF('con precio'!F1370="","",'con precio'!F1370)</f>
        <v>NN</v>
      </c>
      <c r="E1371" s="0" t="str">
        <f aca="false">IF('con precio'!B1370="","",'con precio'!B1370)</f>
        <v>NN / Av. Ingeniero Rolando del Chazal / Zona Aduana Interior</v>
      </c>
      <c r="F1371" s="1" t="s">
        <v>7139</v>
      </c>
      <c r="G1371" s="0" t="n">
        <v>350</v>
      </c>
      <c r="H1371" s="0" t="str">
        <f aca="false">IF('con precio'!D1370="Flete","FLE",IF('con precio'!D1370="Normal","NOR",IF('con precio'!D1370="RRPP","RRP",IF('con precio'!D1370="FB Ads","FBA",IF('con precio'!D1370="Google Ads","GOA",IF('con precio'!D1370="Combo","COM",IF('con precio'!D1370="Market Place","MKP", "OTR")))))))</f>
        <v>GOA</v>
      </c>
      <c r="I1371" s="0" t="str">
        <f aca="false">LEFT('con precio'!M1370,10)</f>
        <v>-17.777230</v>
      </c>
      <c r="J1371" s="122" t="str">
        <f aca="false">RIGHT('con precio'!M1370,10)</f>
        <v>-63.132672</v>
      </c>
      <c r="K1371" s="0" t="s">
        <v>7429</v>
      </c>
      <c r="L1371" s="175" t="n">
        <f aca="false">'con precio'!A1370+'con precio'!K1370</f>
        <v>44456.7576388889</v>
      </c>
      <c r="N1371" s="174"/>
      <c r="O1371" s="167"/>
    </row>
    <row r="1372" customFormat="false" ht="13.8" hidden="false" customHeight="false" outlineLevel="0" collapsed="false">
      <c r="A1372" s="0" t="n">
        <f aca="false">+A1371+1</f>
        <v>1371</v>
      </c>
      <c r="B1372" s="0" t="str">
        <f aca="false">IF(LEN('con precio'!E1371)=8,'con precio'!E1371,IF(LEN('con precio'!E1371)&gt;=17,LEFT('con precio'!E1371,8),""))</f>
        <v/>
      </c>
      <c r="C1372" s="122" t="str">
        <f aca="false">IF(LEN('con precio'!E1371)&gt;=17,RIGHT('con precio'!E1371,8),"")</f>
        <v/>
      </c>
      <c r="D1372" s="0" t="str">
        <f aca="false">IF('con precio'!F1371="","",'con precio'!F1371)</f>
        <v/>
      </c>
      <c r="E1372" s="0" t="str">
        <f aca="false">IF('con precio'!B1371="","",'con precio'!B1371)</f>
        <v>Guapurú. Barrio Virgen de Cotoca</v>
      </c>
      <c r="F1372" s="1" t="s">
        <v>7140</v>
      </c>
      <c r="G1372" s="0" t="n">
        <v>400</v>
      </c>
      <c r="H1372" s="0" t="str">
        <f aca="false">IF('con precio'!D1371="Flete","FLE",IF('con precio'!D1371="Normal","NOR",IF('con precio'!D1371="RRPP","RRP",IF('con precio'!D1371="FB Ads","FBA",IF('con precio'!D1371="Google Ads","GOA",IF('con precio'!D1371="Combo","COM",IF('con precio'!D1371="Market Place","MKP", "OTR")))))))</f>
        <v>NOR</v>
      </c>
      <c r="I1372" s="0" t="str">
        <f aca="false">LEFT('con precio'!M1371,10)</f>
        <v>-17.853097</v>
      </c>
      <c r="J1372" s="122" t="str">
        <f aca="false">RIGHT('con precio'!M1371,10)</f>
        <v>-63.101091</v>
      </c>
      <c r="K1372" s="0" t="s">
        <v>7429</v>
      </c>
      <c r="L1372" s="175" t="n">
        <f aca="false">'con precio'!A1371+'con precio'!K1371</f>
        <v>44456.5104166667</v>
      </c>
      <c r="N1372" s="174"/>
      <c r="O1372" s="167"/>
    </row>
    <row r="1373" customFormat="false" ht="13.8" hidden="false" customHeight="false" outlineLevel="0" collapsed="false">
      <c r="A1373" s="0" t="n">
        <f aca="false">+A1372+1</f>
        <v>1372</v>
      </c>
      <c r="B1373" s="0" t="str">
        <f aca="false">IF(LEN('con precio'!E1372)=8,'con precio'!E1372,IF(LEN('con precio'!E1372)&gt;=17,LEFT('con precio'!E1372,8),""))</f>
        <v/>
      </c>
      <c r="C1373" s="122" t="str">
        <f aca="false">IF(LEN('con precio'!E1372)&gt;=17,RIGHT('con precio'!E1372,8),"")</f>
        <v/>
      </c>
      <c r="D1373" s="0" t="str">
        <f aca="false">IF('con precio'!F1372="","",'con precio'!F1372)</f>
        <v/>
      </c>
      <c r="E1373" s="0" t="str">
        <f aca="false">IF('con precio'!B1372="","",'con precio'!B1372)</f>
        <v>Paraíso / Plan 3000</v>
      </c>
      <c r="F1373" s="1" t="s">
        <v>7141</v>
      </c>
      <c r="G1373" s="0" t="n">
        <v>300</v>
      </c>
      <c r="H1373" s="0" t="str">
        <f aca="false">IF('con precio'!D1372="Flete","FLE",IF('con precio'!D1372="Normal","NOR",IF('con precio'!D1372="RRPP","RRP",IF('con precio'!D1372="FB Ads","FBA",IF('con precio'!D1372="Google Ads","GOA",IF('con precio'!D1372="Combo","COM",IF('con precio'!D1372="Market Place","MKP", "OTR")))))))</f>
        <v>NOR</v>
      </c>
      <c r="I1373" s="0" t="str">
        <f aca="false">LEFT('con precio'!M1372,10)</f>
        <v>-17.849826</v>
      </c>
      <c r="J1373" s="122" t="str">
        <f aca="false">RIGHT('con precio'!M1372,10)</f>
        <v>-63.065853</v>
      </c>
      <c r="K1373" s="0" t="s">
        <v>7429</v>
      </c>
      <c r="L1373" s="175" t="n">
        <f aca="false">'con precio'!A1372+'con precio'!K1372</f>
        <v>44456.5354166667</v>
      </c>
      <c r="N1373" s="174"/>
      <c r="O1373" s="167"/>
    </row>
    <row r="1374" customFormat="false" ht="13.8" hidden="false" customHeight="false" outlineLevel="0" collapsed="false">
      <c r="A1374" s="0" t="n">
        <f aca="false">+A1373+1</f>
        <v>1373</v>
      </c>
      <c r="B1374" s="0" t="str">
        <f aca="false">IF(LEN('con precio'!E1373)=8,'con precio'!E1373,IF(LEN('con precio'!E1373)&gt;=17,LEFT('con precio'!E1373,8),""))</f>
        <v/>
      </c>
      <c r="C1374" s="122" t="str">
        <f aca="false">IF(LEN('con precio'!E1373)&gt;=17,RIGHT('con precio'!E1373,8),"")</f>
        <v/>
      </c>
      <c r="D1374" s="0" t="str">
        <f aca="false">IF('con precio'!F1373="","",'con precio'!F1373)</f>
        <v/>
      </c>
      <c r="E1374" s="0" t="str">
        <f aca="false">IF('con precio'!B1373="","",'con precio'!B1373)</f>
        <v>El Quior / Plan 3000</v>
      </c>
      <c r="F1374" s="1" t="s">
        <v>7142</v>
      </c>
      <c r="G1374" s="0" t="n">
        <v>300</v>
      </c>
      <c r="H1374" s="0" t="str">
        <f aca="false">IF('con precio'!D1373="Flete","FLE",IF('con precio'!D1373="Normal","NOR",IF('con precio'!D1373="RRPP","RRP",IF('con precio'!D1373="FB Ads","FBA",IF('con precio'!D1373="Google Ads","GOA",IF('con precio'!D1373="Combo","COM",IF('con precio'!D1373="Market Place","MKP", "OTR")))))))</f>
        <v>NOR</v>
      </c>
      <c r="I1374" s="0" t="str">
        <f aca="false">LEFT('con precio'!M1373,10)</f>
        <v>-17.853195</v>
      </c>
      <c r="J1374" s="122" t="str">
        <f aca="false">RIGHT('con precio'!M1373,10)</f>
        <v>-63.095831</v>
      </c>
      <c r="K1374" s="0" t="s">
        <v>7429</v>
      </c>
      <c r="L1374" s="175" t="n">
        <f aca="false">'con precio'!A1373+'con precio'!K1373</f>
        <v>44457.4</v>
      </c>
      <c r="N1374" s="174"/>
      <c r="O1374" s="167"/>
    </row>
    <row r="1375" customFormat="false" ht="13.8" hidden="false" customHeight="false" outlineLevel="0" collapsed="false">
      <c r="A1375" s="0" t="n">
        <f aca="false">+A1374+1</f>
        <v>1374</v>
      </c>
      <c r="B1375" s="0" t="str">
        <f aca="false">IF(LEN('con precio'!E1374)=8,'con precio'!E1374,IF(LEN('con precio'!E1374)&gt;=17,LEFT('con precio'!E1374,8),""))</f>
        <v/>
      </c>
      <c r="C1375" s="122" t="str">
        <f aca="false">IF(LEN('con precio'!E1374)&gt;=17,RIGHT('con precio'!E1374,8),"")</f>
        <v/>
      </c>
      <c r="D1375" s="0" t="str">
        <f aca="false">IF('con precio'!F1374="","",'con precio'!F1374)</f>
        <v>Condominio Mirador de Aqualand</v>
      </c>
      <c r="E1375" s="0" t="str">
        <f aca="false">IF('con precio'!B1374="","",'con precio'!B1374)</f>
        <v>Condominio Mirador Aqualand</v>
      </c>
      <c r="F1375" s="1" t="s">
        <v>6631</v>
      </c>
      <c r="G1375" s="0" t="n">
        <v>350</v>
      </c>
      <c r="H1375" s="0" t="str">
        <f aca="false">IF('con precio'!D1374="Flete","FLE",IF('con precio'!D1374="Normal","NOR",IF('con precio'!D1374="RRPP","RRP",IF('con precio'!D1374="FB Ads","FBA",IF('con precio'!D1374="Google Ads","GOA",IF('con precio'!D1374="Combo","COM",IF('con precio'!D1374="Market Place","MKP", "OTR")))))))</f>
        <v>NOR</v>
      </c>
      <c r="I1375" s="0" t="str">
        <f aca="false">LEFT('con precio'!M1374,10)</f>
        <v>-17.636650</v>
      </c>
      <c r="J1375" s="122" t="str">
        <f aca="false">RIGHT('con precio'!M1374,10)</f>
        <v>-63.161011</v>
      </c>
      <c r="K1375" s="0" t="s">
        <v>7429</v>
      </c>
      <c r="L1375" s="175" t="n">
        <f aca="false">'con precio'!A1374+'con precio'!K1374</f>
        <v>44457.49375</v>
      </c>
      <c r="N1375" s="174"/>
      <c r="O1375" s="167"/>
    </row>
    <row r="1376" customFormat="false" ht="13.8" hidden="false" customHeight="false" outlineLevel="0" collapsed="false">
      <c r="A1376" s="0" t="n">
        <f aca="false">+A1375+1</f>
        <v>1375</v>
      </c>
      <c r="B1376" s="0" t="str">
        <f aca="false">IF(LEN('con precio'!E1375)=8,'con precio'!E1375,IF(LEN('con precio'!E1375)&gt;=17,LEFT('con precio'!E1375,8),""))</f>
        <v/>
      </c>
      <c r="C1376" s="122" t="str">
        <f aca="false">IF(LEN('con precio'!E1375)&gt;=17,RIGHT('con precio'!E1375,8),"")</f>
        <v/>
      </c>
      <c r="D1376" s="0" t="str">
        <f aca="false">IF('con precio'!F1375="","",'con precio'!F1375)</f>
        <v>Clínica Medicmel</v>
      </c>
      <c r="E1376" s="0" t="str">
        <f aca="false">IF('con precio'!B1375="","",'con precio'!B1375)</f>
        <v>Clínica Medicmel</v>
      </c>
      <c r="F1376" s="1" t="s">
        <v>6107</v>
      </c>
      <c r="G1376" s="0" t="n">
        <v>500</v>
      </c>
      <c r="H1376" s="0" t="str">
        <f aca="false">IF('con precio'!D1375="Flete","FLE",IF('con precio'!D1375="Normal","NOR",IF('con precio'!D1375="RRPP","RRP",IF('con precio'!D1375="FB Ads","FBA",IF('con precio'!D1375="Google Ads","GOA",IF('con precio'!D1375="Combo","COM",IF('con precio'!D1375="Market Place","MKP", "OTR")))))))</f>
        <v>NOR</v>
      </c>
      <c r="I1376" s="0" t="str">
        <f aca="false">LEFT('con precio'!M1375,10)</f>
        <v>-17.849168</v>
      </c>
      <c r="J1376" s="122" t="str">
        <f aca="false">RIGHT('con precio'!M1375,10)</f>
        <v>-63.251404</v>
      </c>
      <c r="K1376" s="0" t="s">
        <v>7429</v>
      </c>
      <c r="L1376" s="175" t="n">
        <f aca="false">'con precio'!A1375+'con precio'!K1375</f>
        <v>44458.6319444444</v>
      </c>
      <c r="N1376" s="174"/>
      <c r="O1376" s="167"/>
    </row>
    <row r="1377" customFormat="false" ht="13.8" hidden="false" customHeight="false" outlineLevel="0" collapsed="false">
      <c r="A1377" s="0" t="n">
        <f aca="false">+A1376+1</f>
        <v>1376</v>
      </c>
      <c r="B1377" s="0" t="str">
        <f aca="false">IF(LEN('con precio'!E1376)=8,'con precio'!E1376,IF(LEN('con precio'!E1376)&gt;=17,LEFT('con precio'!E1376,8),""))</f>
        <v/>
      </c>
      <c r="C1377" s="122" t="str">
        <f aca="false">IF(LEN('con precio'!E1376)&gt;=17,RIGHT('con precio'!E1376,8),"")</f>
        <v/>
      </c>
      <c r="D1377" s="0" t="str">
        <f aca="false">IF('con precio'!F1376="","",'con precio'!F1376)</f>
        <v/>
      </c>
      <c r="E1377" s="0" t="str">
        <f aca="false">IF('con precio'!B1376="","",'con precio'!B1376)</f>
        <v>Condominio Santa Fé / Palma Verde</v>
      </c>
      <c r="F1377" s="1" t="s">
        <v>7143</v>
      </c>
      <c r="G1377" s="0" t="n">
        <v>300</v>
      </c>
      <c r="H1377" s="0" t="str">
        <f aca="false">IF('con precio'!D1376="Flete","FLE",IF('con precio'!D1376="Normal","NOR",IF('con precio'!D1376="RRPP","RRP",IF('con precio'!D1376="FB Ads","FBA",IF('con precio'!D1376="Google Ads","GOA",IF('con precio'!D1376="Combo","COM",IF('con precio'!D1376="Market Place","MKP", "OTR")))))))</f>
        <v>NOR</v>
      </c>
      <c r="I1377" s="0" t="str">
        <f aca="false">LEFT('con precio'!M1376,10)</f>
        <v>-17.754765</v>
      </c>
      <c r="J1377" s="122" t="str">
        <f aca="false">RIGHT('con precio'!M1376,10)</f>
        <v>-63.090669</v>
      </c>
      <c r="K1377" s="0" t="s">
        <v>7429</v>
      </c>
      <c r="L1377" s="175" t="n">
        <f aca="false">'con precio'!A1376+'con precio'!K1376</f>
        <v>44459.3520833333</v>
      </c>
      <c r="N1377" s="174"/>
      <c r="O1377" s="167"/>
    </row>
    <row r="1378" customFormat="false" ht="13.8" hidden="false" customHeight="false" outlineLevel="0" collapsed="false">
      <c r="A1378" s="0" t="n">
        <f aca="false">+A1377+1</f>
        <v>1377</v>
      </c>
      <c r="B1378" s="0" t="str">
        <f aca="false">IF(LEN('con precio'!E1377)=8,'con precio'!E1377,IF(LEN('con precio'!E1377)&gt;=17,LEFT('con precio'!E1377,8),""))</f>
        <v/>
      </c>
      <c r="C1378" s="122" t="str">
        <f aca="false">IF(LEN('con precio'!E1377)&gt;=17,RIGHT('con precio'!E1377,8),"")</f>
        <v/>
      </c>
      <c r="D1378" s="0" t="str">
        <f aca="false">IF('con precio'!F1377="","",'con precio'!F1377)</f>
        <v/>
      </c>
      <c r="E1378" s="0" t="str">
        <f aca="false">IF('con precio'!B1377="","",'con precio'!B1377)</f>
        <v>Calle 14 / El Quior</v>
      </c>
      <c r="F1378" s="1" t="s">
        <v>6386</v>
      </c>
      <c r="G1378" s="0" t="n">
        <v>350</v>
      </c>
      <c r="H1378" s="0" t="str">
        <f aca="false">IF('con precio'!D1377="Flete","FLE",IF('con precio'!D1377="Normal","NOR",IF('con precio'!D1377="RRPP","RRP",IF('con precio'!D1377="FB Ads","FBA",IF('con precio'!D1377="Google Ads","GOA",IF('con precio'!D1377="Combo","COM",IF('con precio'!D1377="Market Place","MKP", "OTR")))))))</f>
        <v>NOR</v>
      </c>
      <c r="I1378" s="0" t="str">
        <f aca="false">LEFT('con precio'!M1377,10)</f>
        <v>-17.847391</v>
      </c>
      <c r="J1378" s="122" t="str">
        <f aca="false">RIGHT('con precio'!M1377,10)</f>
        <v>-63.097273</v>
      </c>
      <c r="K1378" s="0" t="s">
        <v>7429</v>
      </c>
      <c r="L1378" s="175" t="n">
        <f aca="false">'con precio'!A1377+'con precio'!K1377</f>
        <v>44459.7472222222</v>
      </c>
      <c r="N1378" s="174"/>
      <c r="O1378" s="167"/>
    </row>
    <row r="1379" customFormat="false" ht="13.8" hidden="false" customHeight="false" outlineLevel="0" collapsed="false">
      <c r="A1379" s="0" t="n">
        <f aca="false">+A1378+1</f>
        <v>1378</v>
      </c>
      <c r="B1379" s="0" t="str">
        <f aca="false">IF(LEN('con precio'!E1378)=8,'con precio'!E1378,IF(LEN('con precio'!E1378)&gt;=17,LEFT('con precio'!E1378,8),""))</f>
        <v/>
      </c>
      <c r="C1379" s="122" t="str">
        <f aca="false">IF(LEN('con precio'!E1378)&gt;=17,RIGHT('con precio'!E1378,8),"")</f>
        <v/>
      </c>
      <c r="D1379" s="0" t="str">
        <f aca="false">IF('con precio'!F1378="","",'con precio'!F1378)</f>
        <v>Urbanización Tupa Rueté</v>
      </c>
      <c r="E1379" s="0" t="str">
        <f aca="false">IF('con precio'!B1378="","",'con precio'!B1378)</f>
        <v>Urbanización Tupa Rueté</v>
      </c>
      <c r="F1379" s="1" t="s">
        <v>6600</v>
      </c>
      <c r="G1379" s="0" t="n">
        <v>450</v>
      </c>
      <c r="H1379" s="0" t="str">
        <f aca="false">IF('con precio'!D1378="Flete","FLE",IF('con precio'!D1378="Normal","NOR",IF('con precio'!D1378="RRPP","RRP",IF('con precio'!D1378="FB Ads","FBA",IF('con precio'!D1378="Google Ads","GOA",IF('con precio'!D1378="Combo","COM",IF('con precio'!D1378="Market Place","MKP", "OTR")))))))</f>
        <v>NOR</v>
      </c>
      <c r="I1379" s="0" t="str">
        <f aca="false">LEFT('con precio'!M1378,10)</f>
        <v>-17.805438</v>
      </c>
      <c r="J1379" s="122" t="str">
        <f aca="false">RIGHT('con precio'!M1378,10)</f>
        <v>-63.069266</v>
      </c>
      <c r="K1379" s="0" t="s">
        <v>7429</v>
      </c>
      <c r="L1379" s="175" t="n">
        <f aca="false">'con precio'!A1378+'con precio'!K1378</f>
        <v>44460.8083333333</v>
      </c>
      <c r="N1379" s="174"/>
      <c r="O1379" s="167"/>
    </row>
    <row r="1380" customFormat="false" ht="13.8" hidden="false" customHeight="false" outlineLevel="0" collapsed="false">
      <c r="A1380" s="0" t="n">
        <f aca="false">+A1379+1</f>
        <v>1379</v>
      </c>
      <c r="B1380" s="0" t="str">
        <f aca="false">IF(LEN('con precio'!E1379)=8,'con precio'!E1379,IF(LEN('con precio'!E1379)&gt;=17,LEFT('con precio'!E1379,8),""))</f>
        <v/>
      </c>
      <c r="C1380" s="122" t="str">
        <f aca="false">IF(LEN('con precio'!E1379)&gt;=17,RIGHT('con precio'!E1379,8),"")</f>
        <v/>
      </c>
      <c r="D1380" s="0" t="str">
        <f aca="false">IF('con precio'!F1379="","",'con precio'!F1379)</f>
        <v/>
      </c>
      <c r="E1380" s="0" t="str">
        <f aca="false">IF('con precio'!B1379="","",'con precio'!B1379)</f>
        <v>Paraíso / Plan 3000</v>
      </c>
      <c r="F1380" s="1" t="s">
        <v>7144</v>
      </c>
      <c r="G1380" s="0" t="n">
        <v>300</v>
      </c>
      <c r="H1380" s="0" t="str">
        <f aca="false">IF('con precio'!D1379="Flete","FLE",IF('con precio'!D1379="Normal","NOR",IF('con precio'!D1379="RRPP","RRP",IF('con precio'!D1379="FB Ads","FBA",IF('con precio'!D1379="Google Ads","GOA",IF('con precio'!D1379="Combo","COM",IF('con precio'!D1379="Market Place","MKP", "OTR")))))))</f>
        <v>NOR</v>
      </c>
      <c r="I1380" s="0" t="str">
        <f aca="false">LEFT('con precio'!M1379,10)</f>
        <v>-17.850885</v>
      </c>
      <c r="J1380" s="122" t="str">
        <f aca="false">RIGHT('con precio'!M1379,10)</f>
        <v>-63.066500</v>
      </c>
      <c r="K1380" s="0" t="s">
        <v>7429</v>
      </c>
      <c r="L1380" s="175" t="n">
        <f aca="false">'con precio'!A1379+'con precio'!K1379</f>
        <v>44463.3611111111</v>
      </c>
      <c r="N1380" s="174"/>
      <c r="O1380" s="167"/>
    </row>
    <row r="1381" customFormat="false" ht="13.8" hidden="false" customHeight="false" outlineLevel="0" collapsed="false">
      <c r="A1381" s="0" t="n">
        <f aca="false">+A1380+1</f>
        <v>1380</v>
      </c>
      <c r="B1381" s="0" t="str">
        <f aca="false">IF(LEN('con precio'!E1380)=8,'con precio'!E1380,IF(LEN('con precio'!E1380)&gt;=17,LEFT('con precio'!E1380,8),""))</f>
        <v/>
      </c>
      <c r="C1381" s="122" t="str">
        <f aca="false">IF(LEN('con precio'!E1380)&gt;=17,RIGHT('con precio'!E1380,8),"")</f>
        <v/>
      </c>
      <c r="D1381" s="0" t="str">
        <f aca="false">IF('con precio'!F1380="","",'con precio'!F1380)</f>
        <v/>
      </c>
      <c r="E1381" s="0" t="str">
        <f aca="false">IF('con precio'!B1380="","",'con precio'!B1380)</f>
        <v>Pollos Doña Yermen / E Mechero</v>
      </c>
      <c r="F1381" s="1" t="s">
        <v>7145</v>
      </c>
      <c r="G1381" s="0" t="n">
        <v>300</v>
      </c>
      <c r="H1381" s="0" t="str">
        <f aca="false">IF('con precio'!D1380="Flete","FLE",IF('con precio'!D1380="Normal","NOR",IF('con precio'!D1380="RRPP","RRP",IF('con precio'!D1380="FB Ads","FBA",IF('con precio'!D1380="Google Ads","GOA",IF('con precio'!D1380="Combo","COM",IF('con precio'!D1380="Market Place","MKP", "OTR")))))))</f>
        <v>NOR</v>
      </c>
      <c r="I1381" s="0" t="str">
        <f aca="false">LEFT('con precio'!M1380,10)</f>
        <v>-17.829314</v>
      </c>
      <c r="J1381" s="122" t="str">
        <f aca="false">RIGHT('con precio'!M1380,10)</f>
        <v>-63.121664</v>
      </c>
      <c r="K1381" s="0" t="s">
        <v>7429</v>
      </c>
      <c r="L1381" s="175" t="n">
        <f aca="false">'con precio'!A1380+'con precio'!K1380</f>
        <v>44463.3993055556</v>
      </c>
      <c r="N1381" s="174"/>
      <c r="O1381" s="167"/>
    </row>
    <row r="1382" customFormat="false" ht="13.8" hidden="false" customHeight="false" outlineLevel="0" collapsed="false">
      <c r="A1382" s="0" t="n">
        <f aca="false">+A1381+1</f>
        <v>1381</v>
      </c>
      <c r="B1382" s="0" t="str">
        <f aca="false">IF(LEN('con precio'!E1381)=8,'con precio'!E1381,IF(LEN('con precio'!E1381)&gt;=17,LEFT('con precio'!E1381,8),""))</f>
        <v/>
      </c>
      <c r="C1382" s="122" t="str">
        <f aca="false">IF(LEN('con precio'!E1381)&gt;=17,RIGHT('con precio'!E1381,8),"")</f>
        <v/>
      </c>
      <c r="D1382" s="0" t="str">
        <f aca="false">IF('con precio'!F1381="","",'con precio'!F1381)</f>
        <v>Clínica Medicmel</v>
      </c>
      <c r="E1382" s="0" t="str">
        <f aca="false">IF('con precio'!B1381="","",'con precio'!B1381)</f>
        <v>Clínica Medicmel</v>
      </c>
      <c r="F1382" s="1" t="s">
        <v>6107</v>
      </c>
      <c r="G1382" s="0" t="n">
        <v>500</v>
      </c>
      <c r="H1382" s="0" t="str">
        <f aca="false">IF('con precio'!D1381="Flete","FLE",IF('con precio'!D1381="Normal","NOR",IF('con precio'!D1381="RRPP","RRP",IF('con precio'!D1381="FB Ads","FBA",IF('con precio'!D1381="Google Ads","GOA",IF('con precio'!D1381="Combo","COM",IF('con precio'!D1381="Market Place","MKP", "OTR")))))))</f>
        <v>NOR</v>
      </c>
      <c r="I1382" s="0" t="str">
        <f aca="false">LEFT('con precio'!M1381,10)</f>
        <v>-17.849168</v>
      </c>
      <c r="J1382" s="122" t="str">
        <f aca="false">RIGHT('con precio'!M1381,10)</f>
        <v>-63.251404</v>
      </c>
      <c r="K1382" s="0" t="s">
        <v>7429</v>
      </c>
      <c r="L1382" s="175" t="n">
        <f aca="false">'con precio'!A1381+'con precio'!K1381</f>
        <v>44463.7743055556</v>
      </c>
      <c r="N1382" s="174"/>
      <c r="O1382" s="167"/>
    </row>
    <row r="1383" customFormat="false" ht="13.8" hidden="false" customHeight="false" outlineLevel="0" collapsed="false">
      <c r="A1383" s="0" t="n">
        <f aca="false">+A1382+1</f>
        <v>1382</v>
      </c>
      <c r="B1383" s="0" t="str">
        <f aca="false">IF(LEN('con precio'!E1382)=8,'con precio'!E1382,IF(LEN('con precio'!E1382)&gt;=17,LEFT('con precio'!E1382,8),""))</f>
        <v/>
      </c>
      <c r="C1383" s="122" t="str">
        <f aca="false">IF(LEN('con precio'!E1382)&gt;=17,RIGHT('con precio'!E1382,8),"")</f>
        <v/>
      </c>
      <c r="D1383" s="0" t="str">
        <f aca="false">IF('con precio'!F1382="","",'con precio'!F1382)</f>
        <v/>
      </c>
      <c r="E1383" s="0" t="str">
        <f aca="false">IF('con precio'!B1382="","",'con precio'!B1382)</f>
        <v>Avenida Moscú / Farmacia</v>
      </c>
      <c r="F1383" s="1" t="s">
        <v>6493</v>
      </c>
      <c r="G1383" s="0" t="n">
        <v>350</v>
      </c>
      <c r="H1383" s="0" t="str">
        <f aca="false">IF('con precio'!D1382="Flete","FLE",IF('con precio'!D1382="Normal","NOR",IF('con precio'!D1382="RRPP","RRP",IF('con precio'!D1382="FB Ads","FBA",IF('con precio'!D1382="Google Ads","GOA",IF('con precio'!D1382="Combo","COM",IF('con precio'!D1382="Market Place","MKP", "OTR")))))))</f>
        <v>NOR</v>
      </c>
      <c r="I1383" s="0" t="str">
        <f aca="false">LEFT('con precio'!M1382,10)</f>
        <v>-17.844159</v>
      </c>
      <c r="J1383" s="122" t="str">
        <f aca="false">RIGHT('con precio'!M1382,10)</f>
        <v>-63.214257</v>
      </c>
      <c r="K1383" s="0" t="s">
        <v>7429</v>
      </c>
      <c r="L1383" s="175" t="n">
        <f aca="false">'con precio'!A1382+'con precio'!K1382</f>
        <v>44468.9902777778</v>
      </c>
      <c r="N1383" s="174"/>
      <c r="O1383" s="167"/>
    </row>
    <row r="1384" customFormat="false" ht="13.8" hidden="false" customHeight="false" outlineLevel="0" collapsed="false">
      <c r="A1384" s="0" t="n">
        <f aca="false">+A1383+1</f>
        <v>1383</v>
      </c>
      <c r="B1384" s="0" t="str">
        <f aca="false">IF(LEN('con precio'!E1383)=8,'con precio'!E1383,IF(LEN('con precio'!E1383)&gt;=17,LEFT('con precio'!E1383,8),""))</f>
        <v>75049515</v>
      </c>
      <c r="C1384" s="122" t="str">
        <f aca="false">IF(LEN('con precio'!E1383)&gt;=17,RIGHT('con precio'!E1383,8),"")</f>
        <v/>
      </c>
      <c r="D1384" s="0" t="str">
        <f aca="false">IF('con precio'!F1383="","",'con precio'!F1383)</f>
        <v>Roberto Coronado. Residencial Abasto Sur</v>
      </c>
      <c r="E1384" s="0" t="str">
        <f aca="false">IF('con precio'!B1383="","",'con precio'!B1383)</f>
        <v>Residencial Abasto Sur. Roberto Coronado</v>
      </c>
      <c r="F1384" s="1" t="n">
        <v>202003001</v>
      </c>
      <c r="G1384" s="0" t="n">
        <v>450</v>
      </c>
      <c r="H1384" s="0" t="str">
        <f aca="false">IF('con precio'!D1383="Flete","FLE",IF('con precio'!D1383="Normal","NOR",IF('con precio'!D1383="RRPP","RRP",IF('con precio'!D1383="FB Ads","FBA",IF('con precio'!D1383="Google Ads","GOA",IF('con precio'!D1383="Combo","COM",IF('con precio'!D1383="Market Place","MKP", "OTR")))))))</f>
        <v>OTR</v>
      </c>
      <c r="I1384" s="0" t="str">
        <f aca="false">LEFT('con precio'!M1383,10)</f>
        <v>-17.850340</v>
      </c>
      <c r="J1384" s="122" t="str">
        <f aca="false">RIGHT('con precio'!M1383,10)</f>
        <v>-63.227726</v>
      </c>
      <c r="K1384" s="0" t="s">
        <v>7429</v>
      </c>
      <c r="L1384" s="175" t="n">
        <f aca="false">'con precio'!A1383+'con precio'!K1383</f>
        <v>44468.6173611111</v>
      </c>
      <c r="N1384" s="174"/>
      <c r="O1384" s="167"/>
    </row>
    <row r="1385" customFormat="false" ht="13.8" hidden="false" customHeight="false" outlineLevel="0" collapsed="false">
      <c r="A1385" s="0" t="n">
        <f aca="false">+A1384+1</f>
        <v>1384</v>
      </c>
      <c r="B1385" s="0" t="str">
        <f aca="false">IF(LEN('con precio'!E1384)=8,'con precio'!E1384,IF(LEN('con precio'!E1384)&gt;=17,LEFT('con precio'!E1384,8),""))</f>
        <v/>
      </c>
      <c r="C1385" s="122" t="str">
        <f aca="false">IF(LEN('con precio'!E1384)&gt;=17,RIGHT('con precio'!E1384,8),"")</f>
        <v/>
      </c>
      <c r="D1385" s="0" t="str">
        <f aca="false">IF('con precio'!F1384="","",'con precio'!F1384)</f>
        <v/>
      </c>
      <c r="E1385" s="0" t="str">
        <f aca="false">IF('con precio'!B1384="","",'con precio'!B1384)</f>
        <v>Barrio Integración de las Américas</v>
      </c>
      <c r="F1385" s="1" t="s">
        <v>7146</v>
      </c>
      <c r="G1385" s="0" t="n">
        <v>500</v>
      </c>
      <c r="H1385" s="0" t="str">
        <f aca="false">IF('con precio'!D1384="Flete","FLE",IF('con precio'!D1384="Normal","NOR",IF('con precio'!D1384="RRPP","RRP",IF('con precio'!D1384="FB Ads","FBA",IF('con precio'!D1384="Google Ads","GOA",IF('con precio'!D1384="Combo","COM",IF('con precio'!D1384="Market Place","MKP", "OTR")))))))</f>
        <v>NOR</v>
      </c>
      <c r="I1385" s="0" t="str">
        <f aca="false">LEFT('con precio'!M1384,10)</f>
        <v>-17.883246</v>
      </c>
      <c r="J1385" s="122" t="str">
        <f aca="false">RIGHT('con precio'!M1384,10)</f>
        <v>-63.271120</v>
      </c>
      <c r="K1385" s="0" t="s">
        <v>7429</v>
      </c>
      <c r="L1385" s="175" t="n">
        <f aca="false">'con precio'!A1384+'con precio'!K1384</f>
        <v>44469.3215277778</v>
      </c>
      <c r="N1385" s="174"/>
      <c r="O1385" s="167"/>
    </row>
    <row r="1386" customFormat="false" ht="13.8" hidden="false" customHeight="false" outlineLevel="0" collapsed="false">
      <c r="A1386" s="0" t="n">
        <f aca="false">+A1385+1</f>
        <v>1385</v>
      </c>
      <c r="B1386" s="0" t="str">
        <f aca="false">IF(LEN('con precio'!E1385)=8,'con precio'!E1385,IF(LEN('con precio'!E1385)&gt;=17,LEFT('con precio'!E1385,8),""))</f>
        <v/>
      </c>
      <c r="C1386" s="122" t="str">
        <f aca="false">IF(LEN('con precio'!E1385)&gt;=17,RIGHT('con precio'!E1385,8),"")</f>
        <v/>
      </c>
      <c r="D1386" s="0" t="str">
        <f aca="false">IF('con precio'!F1385="","",'con precio'!F1385)</f>
        <v/>
      </c>
      <c r="E1386" s="0" t="str">
        <f aca="false">IF('con precio'!B1385="","",'con precio'!B1385)</f>
        <v>Barrio Integración de las Américas</v>
      </c>
      <c r="F1386" s="1" t="s">
        <v>7147</v>
      </c>
      <c r="G1386" s="0" t="n">
        <v>300</v>
      </c>
      <c r="H1386" s="0" t="str">
        <f aca="false">IF('con precio'!D1385="Flete","FLE",IF('con precio'!D1385="Normal","NOR",IF('con precio'!D1385="RRPP","RRP",IF('con precio'!D1385="FB Ads","FBA",IF('con precio'!D1385="Google Ads","GOA",IF('con precio'!D1385="Combo","COM",IF('con precio'!D1385="Market Place","MKP", "OTR")))))))</f>
        <v>NOR</v>
      </c>
      <c r="I1386" s="0" t="str">
        <f aca="false">LEFT('con precio'!M1385,10)</f>
        <v>-17.909354</v>
      </c>
      <c r="J1386" s="122" t="str">
        <f aca="false">RIGHT('con precio'!M1385,10)</f>
        <v>-63.260037</v>
      </c>
      <c r="K1386" s="0" t="s">
        <v>7429</v>
      </c>
      <c r="L1386" s="175" t="n">
        <f aca="false">'con precio'!A1385+'con precio'!K1385</f>
        <v>44469.5090277778</v>
      </c>
      <c r="N1386" s="174"/>
      <c r="O1386" s="167"/>
    </row>
    <row r="1387" customFormat="false" ht="13.8" hidden="false" customHeight="false" outlineLevel="0" collapsed="false">
      <c r="A1387" s="0" t="n">
        <f aca="false">+A1386+1</f>
        <v>1386</v>
      </c>
      <c r="B1387" s="0" t="str">
        <f aca="false">IF(LEN('con precio'!E1386)=8,'con precio'!E1386,IF(LEN('con precio'!E1386)&gt;=17,LEFT('con precio'!E1386,8),""))</f>
        <v/>
      </c>
      <c r="C1387" s="122" t="str">
        <f aca="false">IF(LEN('con precio'!E1386)&gt;=17,RIGHT('con precio'!E1386,8),"")</f>
        <v/>
      </c>
      <c r="D1387" s="0" t="str">
        <f aca="false">IF('con precio'!F1386="","",'con precio'!F1386)</f>
        <v>Clínica Medicmel</v>
      </c>
      <c r="E1387" s="0" t="str">
        <f aca="false">IF('con precio'!B1386="","",'con precio'!B1386)</f>
        <v>Clínica Medicmel</v>
      </c>
      <c r="F1387" s="1" t="s">
        <v>6107</v>
      </c>
      <c r="G1387" s="0" t="n">
        <v>450</v>
      </c>
      <c r="H1387" s="0" t="str">
        <f aca="false">IF('con precio'!D1386="Flete","FLE",IF('con precio'!D1386="Normal","NOR",IF('con precio'!D1386="RRPP","RRP",IF('con precio'!D1386="FB Ads","FBA",IF('con precio'!D1386="Google Ads","GOA",IF('con precio'!D1386="Combo","COM",IF('con precio'!D1386="Market Place","MKP", "OTR")))))))</f>
        <v>NOR</v>
      </c>
      <c r="I1387" s="0" t="str">
        <f aca="false">LEFT('con precio'!M1386,10)</f>
        <v>-17.849168</v>
      </c>
      <c r="J1387" s="122" t="str">
        <f aca="false">RIGHT('con precio'!M1386,10)</f>
        <v>-63.251404</v>
      </c>
      <c r="K1387" s="0" t="s">
        <v>7429</v>
      </c>
      <c r="L1387" s="175" t="n">
        <f aca="false">'con precio'!A1386+'con precio'!K1386</f>
        <v>44469.6902777778</v>
      </c>
      <c r="N1387" s="174"/>
      <c r="O1387" s="167"/>
    </row>
    <row r="1388" customFormat="false" ht="13.8" hidden="false" customHeight="false" outlineLevel="0" collapsed="false">
      <c r="A1388" s="0" t="n">
        <f aca="false">+A1387+1</f>
        <v>1387</v>
      </c>
      <c r="B1388" s="0" t="str">
        <f aca="false">IF(LEN('con precio'!E1387)=8,'con precio'!E1387,IF(LEN('con precio'!E1387)&gt;=17,LEFT('con precio'!E1387,8),""))</f>
        <v>62014838</v>
      </c>
      <c r="C1388" s="122" t="str">
        <f aca="false">IF(LEN('con precio'!E1387)&gt;=17,RIGHT('con precio'!E1387,8),"")</f>
        <v/>
      </c>
      <c r="D1388" s="0" t="str">
        <f aca="false">IF('con precio'!F1387="","",'con precio'!F1387)</f>
        <v>Raquel Balcazár Rojas</v>
      </c>
      <c r="E1388" s="0" t="str">
        <f aca="false">IF('con precio'!B1387="","",'con precio'!B1387)</f>
        <v>Raquel Balcazár Rojas / Canal Chivato</v>
      </c>
      <c r="F1388" s="1" t="s">
        <v>7148</v>
      </c>
      <c r="G1388" s="0" t="n">
        <v>300</v>
      </c>
      <c r="H1388" s="0" t="str">
        <f aca="false">IF('con precio'!D1387="Flete","FLE",IF('con precio'!D1387="Normal","NOR",IF('con precio'!D1387="RRPP","RRP",IF('con precio'!D1387="FB Ads","FBA",IF('con precio'!D1387="Google Ads","GOA",IF('con precio'!D1387="Combo","COM",IF('con precio'!D1387="Market Place","MKP", "OTR")))))))</f>
        <v>GOA</v>
      </c>
      <c r="I1388" s="0" t="str">
        <f aca="false">LEFT('con precio'!M1387,10)</f>
        <v>-17.720583</v>
      </c>
      <c r="J1388" s="122" t="str">
        <f aca="false">RIGHT('con precio'!M1387,10)</f>
        <v>-63.114750</v>
      </c>
      <c r="K1388" s="0" t="s">
        <v>7429</v>
      </c>
      <c r="L1388" s="175" t="n">
        <f aca="false">'con precio'!A1387+'con precio'!K1387</f>
        <v>44470.5513888889</v>
      </c>
      <c r="N1388" s="174"/>
      <c r="O1388" s="167"/>
    </row>
    <row r="1389" customFormat="false" ht="13.8" hidden="false" customHeight="false" outlineLevel="0" collapsed="false">
      <c r="A1389" s="0" t="n">
        <f aca="false">+A1388+1</f>
        <v>1388</v>
      </c>
      <c r="B1389" s="0" t="str">
        <f aca="false">IF(LEN('con precio'!E1388)=8,'con precio'!E1388,IF(LEN('con precio'!E1388)&gt;=17,LEFT('con precio'!E1388,8),""))</f>
        <v>76568758</v>
      </c>
      <c r="C1389" s="122" t="str">
        <f aca="false">IF(LEN('con precio'!E1388)&gt;=17,RIGHT('con precio'!E1388,8),"")</f>
        <v/>
      </c>
      <c r="D1389" s="0" t="str">
        <f aca="false">IF('con precio'!F1388="","",'con precio'!F1388)</f>
        <v>Bernardo Arana</v>
      </c>
      <c r="E1389" s="0" t="str">
        <f aca="false">IF('con precio'!B1388="","",'con precio'!B1388)</f>
        <v>Bernardo Arana /Guapilo</v>
      </c>
      <c r="F1389" s="1" t="s">
        <v>6550</v>
      </c>
      <c r="G1389" s="0" t="n">
        <v>370</v>
      </c>
      <c r="H1389" s="0" t="str">
        <f aca="false">IF('con precio'!D1388="Flete","FLE",IF('con precio'!D1388="Normal","NOR",IF('con precio'!D1388="RRPP","RRP",IF('con precio'!D1388="FB Ads","FBA",IF('con precio'!D1388="Google Ads","GOA",IF('con precio'!D1388="Combo","COM",IF('con precio'!D1388="Market Place","MKP", "OTR")))))))</f>
        <v>GOA</v>
      </c>
      <c r="I1389" s="0" t="str">
        <f aca="false">LEFT('con precio'!M1388,10)</f>
        <v>-17.789628</v>
      </c>
      <c r="J1389" s="122" t="str">
        <f aca="false">RIGHT('con precio'!M1388,10)</f>
        <v>-63.110109</v>
      </c>
      <c r="K1389" s="0" t="s">
        <v>7429</v>
      </c>
      <c r="L1389" s="175" t="n">
        <f aca="false">'con precio'!A1388+'con precio'!K1388</f>
        <v>44471.3979166667</v>
      </c>
      <c r="N1389" s="174"/>
      <c r="O1389" s="167"/>
    </row>
    <row r="1390" customFormat="false" ht="13.8" hidden="false" customHeight="false" outlineLevel="0" collapsed="false">
      <c r="A1390" s="0" t="n">
        <f aca="false">+A1389+1</f>
        <v>1389</v>
      </c>
      <c r="B1390" s="0" t="str">
        <f aca="false">IF(LEN('con precio'!E1389)=8,'con precio'!E1389,IF(LEN('con precio'!E1389)&gt;=17,LEFT('con precio'!E1389,8),""))</f>
        <v/>
      </c>
      <c r="C1390" s="122" t="str">
        <f aca="false">IF(LEN('con precio'!E1389)&gt;=17,RIGHT('con precio'!E1389,8),"")</f>
        <v/>
      </c>
      <c r="D1390" s="0" t="str">
        <f aca="false">IF('con precio'!F1389="","",'con precio'!F1389)</f>
        <v/>
      </c>
      <c r="E1390" s="0" t="str">
        <f aca="false">IF('con precio'!B1389="","",'con precio'!B1389)</f>
        <v>Villa Santa Cruz / Palos Verdes</v>
      </c>
      <c r="F1390" s="1" t="s">
        <v>7149</v>
      </c>
      <c r="G1390" s="0" t="n">
        <v>400</v>
      </c>
      <c r="H1390" s="0" t="str">
        <f aca="false">IF('con precio'!D1389="Flete","FLE",IF('con precio'!D1389="Normal","NOR",IF('con precio'!D1389="RRPP","RRP",IF('con precio'!D1389="FB Ads","FBA",IF('con precio'!D1389="Google Ads","GOA",IF('con precio'!D1389="Combo","COM",IF('con precio'!D1389="Market Place","MKP", "OTR")))))))</f>
        <v>NOR</v>
      </c>
      <c r="I1390" s="0" t="str">
        <f aca="false">LEFT('con precio'!M1389,10)</f>
        <v>-17.714931</v>
      </c>
      <c r="J1390" s="122" t="str">
        <f aca="false">RIGHT('con precio'!M1389,10)</f>
        <v>-63.148297</v>
      </c>
      <c r="K1390" s="0" t="s">
        <v>7429</v>
      </c>
      <c r="L1390" s="175" t="n">
        <f aca="false">'con precio'!A1389+'con precio'!K1389</f>
        <v>44471.4868055556</v>
      </c>
      <c r="N1390" s="174"/>
      <c r="O1390" s="167"/>
    </row>
    <row r="1391" customFormat="false" ht="13.8" hidden="false" customHeight="false" outlineLevel="0" collapsed="false">
      <c r="A1391" s="0" t="n">
        <f aca="false">+A1390+1</f>
        <v>1390</v>
      </c>
      <c r="B1391" s="0" t="str">
        <f aca="false">IF(LEN('con precio'!E1390)=8,'con precio'!E1390,IF(LEN('con precio'!E1390)&gt;=17,LEFT('con precio'!E1390,8),""))</f>
        <v>75525818</v>
      </c>
      <c r="C1391" s="122" t="str">
        <f aca="false">IF(LEN('con precio'!E1390)&gt;=17,RIGHT('con precio'!E1390,8),"")</f>
        <v/>
      </c>
      <c r="D1391" s="0" t="str">
        <f aca="false">IF('con precio'!F1390="","",'con precio'!F1390)</f>
        <v>Arnaldo Guarachi / Manufacturas Jadue</v>
      </c>
      <c r="E1391" s="0" t="str">
        <f aca="false">IF('con precio'!B1390="","",'con precio'!B1390)</f>
        <v>Manufacturas Textiles Jadue SRL / Parque Industrial</v>
      </c>
      <c r="F1391" s="1" t="s">
        <v>7150</v>
      </c>
      <c r="G1391" s="0" t="n">
        <v>500</v>
      </c>
      <c r="H1391" s="0" t="str">
        <f aca="false">IF('con precio'!D1390="Flete","FLE",IF('con precio'!D1390="Normal","NOR",IF('con precio'!D1390="RRPP","RRP",IF('con precio'!D1390="FB Ads","FBA",IF('con precio'!D1390="Google Ads","GOA",IF('con precio'!D1390="Combo","COM",IF('con precio'!D1390="Market Place","MKP", "OTR")))))))</f>
        <v>GOA</v>
      </c>
      <c r="I1391" s="0" t="str">
        <f aca="false">LEFT('con precio'!M1390,10)</f>
        <v>-17.748246</v>
      </c>
      <c r="J1391" s="122" t="str">
        <f aca="false">RIGHT('con precio'!M1390,10)</f>
        <v>-63.143730</v>
      </c>
      <c r="K1391" s="0" t="s">
        <v>7429</v>
      </c>
      <c r="L1391" s="175" t="n">
        <f aca="false">'con precio'!A1390+'con precio'!K1390</f>
        <v>44473.5513888889</v>
      </c>
      <c r="N1391" s="174"/>
      <c r="O1391" s="167"/>
    </row>
    <row r="1392" customFormat="false" ht="13.8" hidden="false" customHeight="false" outlineLevel="0" collapsed="false">
      <c r="A1392" s="0" t="n">
        <f aca="false">+A1391+1</f>
        <v>1391</v>
      </c>
      <c r="B1392" s="0" t="str">
        <f aca="false">IF(LEN('con precio'!E1391)=8,'con precio'!E1391,IF(LEN('con precio'!E1391)&gt;=17,LEFT('con precio'!E1391,8),""))</f>
        <v>75525818</v>
      </c>
      <c r="C1392" s="122" t="str">
        <f aca="false">IF(LEN('con precio'!E1391)&gt;=17,RIGHT('con precio'!E1391,8),"")</f>
        <v/>
      </c>
      <c r="D1392" s="0" t="str">
        <f aca="false">IF('con precio'!F1391="","",'con precio'!F1391)</f>
        <v>Arnaldo Guarachi / Manufacturas Jadue</v>
      </c>
      <c r="E1392" s="0" t="str">
        <f aca="false">IF('con precio'!B1391="","",'con precio'!B1391)</f>
        <v>Manufacturas Textiles Jadue SRL / Parque Industrial</v>
      </c>
      <c r="F1392" s="1" t="s">
        <v>7150</v>
      </c>
      <c r="G1392" s="0" t="n">
        <v>500</v>
      </c>
      <c r="H1392" s="0" t="str">
        <f aca="false">IF('con precio'!D1391="Flete","FLE",IF('con precio'!D1391="Normal","NOR",IF('con precio'!D1391="RRPP","RRP",IF('con precio'!D1391="FB Ads","FBA",IF('con precio'!D1391="Google Ads","GOA",IF('con precio'!D1391="Combo","COM",IF('con precio'!D1391="Market Place","MKP", "OTR")))))))</f>
        <v>GOA</v>
      </c>
      <c r="I1392" s="0" t="str">
        <f aca="false">LEFT('con precio'!M1391,10)</f>
        <v>-17.748246</v>
      </c>
      <c r="J1392" s="122" t="str">
        <f aca="false">RIGHT('con precio'!M1391,10)</f>
        <v>-63.143730</v>
      </c>
      <c r="K1392" s="0" t="s">
        <v>7429</v>
      </c>
      <c r="L1392" s="175" t="n">
        <f aca="false">'con precio'!A1391+'con precio'!K1391</f>
        <v>44473.6256944444</v>
      </c>
      <c r="N1392" s="174"/>
      <c r="O1392" s="167"/>
    </row>
    <row r="1393" customFormat="false" ht="13.8" hidden="false" customHeight="false" outlineLevel="0" collapsed="false">
      <c r="A1393" s="0" t="n">
        <f aca="false">+A1392+1</f>
        <v>1392</v>
      </c>
      <c r="B1393" s="0" t="str">
        <f aca="false">IF(LEN('con precio'!E1392)=8,'con precio'!E1392,IF(LEN('con precio'!E1392)&gt;=17,LEFT('con precio'!E1392,8),""))</f>
        <v/>
      </c>
      <c r="C1393" s="122" t="str">
        <f aca="false">IF(LEN('con precio'!E1392)&gt;=17,RIGHT('con precio'!E1392,8),"")</f>
        <v/>
      </c>
      <c r="D1393" s="0" t="str">
        <f aca="false">IF('con precio'!F1392="","",'con precio'!F1392)</f>
        <v/>
      </c>
      <c r="E1393" s="0" t="str">
        <f aca="false">IF('con precio'!B1392="","",'con precio'!B1392)</f>
        <v>La Guardia Km. 20 / Cerca al Puente Quebrada Seca </v>
      </c>
      <c r="F1393" s="1" t="s">
        <v>7151</v>
      </c>
      <c r="G1393" s="0" t="n">
        <v>600</v>
      </c>
      <c r="H1393" s="0" t="str">
        <f aca="false">IF('con precio'!D1392="Flete","FLE",IF('con precio'!D1392="Normal","NOR",IF('con precio'!D1392="RRPP","RRP",IF('con precio'!D1392="FB Ads","FBA",IF('con precio'!D1392="Google Ads","GOA",IF('con precio'!D1392="Combo","COM",IF('con precio'!D1392="Market Place","MKP", "OTR")))))))</f>
        <v>NOR</v>
      </c>
      <c r="I1393" s="0" t="str">
        <f aca="false">LEFT('con precio'!M1392,10)</f>
        <v>-17.905448</v>
      </c>
      <c r="J1393" s="122" t="str">
        <f aca="false">RIGHT('con precio'!M1392,10)</f>
        <v>-63.339872</v>
      </c>
      <c r="K1393" s="0" t="s">
        <v>7429</v>
      </c>
      <c r="L1393" s="175" t="n">
        <f aca="false">'con precio'!A1392+'con precio'!K1392</f>
        <v>44474.2993055556</v>
      </c>
      <c r="N1393" s="174"/>
      <c r="O1393" s="167"/>
    </row>
    <row r="1394" customFormat="false" ht="13.8" hidden="false" customHeight="false" outlineLevel="0" collapsed="false">
      <c r="A1394" s="0" t="n">
        <f aca="false">+A1393+1</f>
        <v>1393</v>
      </c>
      <c r="B1394" s="0" t="str">
        <f aca="false">IF(LEN('con precio'!E1393)=8,'con precio'!E1393,IF(LEN('con precio'!E1393)&gt;=17,LEFT('con precio'!E1393,8),""))</f>
        <v/>
      </c>
      <c r="C1394" s="122" t="str">
        <f aca="false">IF(LEN('con precio'!E1393)&gt;=17,RIGHT('con precio'!E1393,8),"")</f>
        <v/>
      </c>
      <c r="D1394" s="0" t="str">
        <f aca="false">IF('con precio'!F1393="","",'con precio'!F1393)</f>
        <v/>
      </c>
      <c r="E1394" s="0" t="str">
        <f aca="false">IF('con precio'!B1393="","",'con precio'!B1393)</f>
        <v>Ingreso Fundacruz / Warnes</v>
      </c>
      <c r="F1394" s="1" t="s">
        <v>7152</v>
      </c>
      <c r="G1394" s="0" t="n">
        <v>1400</v>
      </c>
      <c r="H1394" s="0" t="str">
        <f aca="false">IF('con precio'!D1393="Flete","FLE",IF('con precio'!D1393="Normal","NOR",IF('con precio'!D1393="RRPP","RRP",IF('con precio'!D1393="FB Ads","FBA",IF('con precio'!D1393="Google Ads","GOA",IF('con precio'!D1393="Combo","COM",IF('con precio'!D1393="Market Place","MKP", "OTR")))))))</f>
        <v>NOR</v>
      </c>
      <c r="I1394" s="0" t="str">
        <f aca="false">LEFT('con precio'!M1393,10)</f>
        <v>-17.429729</v>
      </c>
      <c r="J1394" s="122" t="str">
        <f aca="false">RIGHT('con precio'!M1393,10)</f>
        <v>-63.197212</v>
      </c>
      <c r="K1394" s="0" t="s">
        <v>7429</v>
      </c>
      <c r="L1394" s="175" t="n">
        <f aca="false">'con precio'!A1393+'con precio'!K1393</f>
        <v>44475.4791666667</v>
      </c>
      <c r="N1394" s="174"/>
      <c r="O1394" s="167"/>
    </row>
    <row r="1395" customFormat="false" ht="13.8" hidden="false" customHeight="false" outlineLevel="0" collapsed="false">
      <c r="A1395" s="0" t="n">
        <f aca="false">+A1394+1</f>
        <v>1394</v>
      </c>
      <c r="B1395" s="0" t="str">
        <f aca="false">IF(LEN('con precio'!E1394)=8,'con precio'!E1394,IF(LEN('con precio'!E1394)&gt;=17,LEFT('con precio'!E1394,8),""))</f>
        <v/>
      </c>
      <c r="C1395" s="122" t="str">
        <f aca="false">IF(LEN('con precio'!E1394)&gt;=17,RIGHT('con precio'!E1394,8),"")</f>
        <v/>
      </c>
      <c r="D1395" s="0" t="str">
        <f aca="false">IF('con precio'!F1394="","",'con precio'!F1394)</f>
        <v/>
      </c>
      <c r="E1395" s="0" t="str">
        <f aca="false">IF('con precio'!B1394="","",'con precio'!B1394)</f>
        <v>Urbanización Cotoca. Pampa de la Isla</v>
      </c>
      <c r="F1395" s="1" t="s">
        <v>6325</v>
      </c>
      <c r="G1395" s="0" t="n">
        <v>300</v>
      </c>
      <c r="H1395" s="0" t="str">
        <f aca="false">IF('con precio'!D1394="Flete","FLE",IF('con precio'!D1394="Normal","NOR",IF('con precio'!D1394="RRPP","RRP",IF('con precio'!D1394="FB Ads","FBA",IF('con precio'!D1394="Google Ads","GOA",IF('con precio'!D1394="Combo","COM",IF('con precio'!D1394="Market Place","MKP", "OTR")))))))</f>
        <v>NOR</v>
      </c>
      <c r="I1395" s="0" t="str">
        <f aca="false">LEFT('con precio'!M1394,10)</f>
        <v>-17.758411</v>
      </c>
      <c r="J1395" s="122" t="str">
        <f aca="false">RIGHT('con precio'!M1394,10)</f>
        <v>-63.095403</v>
      </c>
      <c r="K1395" s="0" t="s">
        <v>7429</v>
      </c>
      <c r="L1395" s="175" t="n">
        <f aca="false">'con precio'!A1394+'con precio'!K1394</f>
        <v>44475.6256944445</v>
      </c>
      <c r="N1395" s="174"/>
      <c r="O1395" s="167"/>
    </row>
    <row r="1396" customFormat="false" ht="13.8" hidden="false" customHeight="false" outlineLevel="0" collapsed="false">
      <c r="A1396" s="0" t="n">
        <f aca="false">+A1395+1</f>
        <v>1395</v>
      </c>
      <c r="B1396" s="0" t="str">
        <f aca="false">IF(LEN('con precio'!E1395)=8,'con precio'!E1395,IF(LEN('con precio'!E1395)&gt;=17,LEFT('con precio'!E1395,8),""))</f>
        <v>73684050</v>
      </c>
      <c r="C1396" s="122" t="str">
        <f aca="false">IF(LEN('con precio'!E1395)&gt;=17,RIGHT('con precio'!E1395,8),"")</f>
        <v/>
      </c>
      <c r="D1396" s="0" t="str">
        <f aca="false">IF('con precio'!F1395="","",'con precio'!F1395)</f>
        <v>Pedro Choque</v>
      </c>
      <c r="E1396" s="0" t="str">
        <f aca="false">IF('con precio'!B1395="","",'con precio'!B1395)</f>
        <v>Pedro Choque / Barrio Amboró</v>
      </c>
      <c r="F1396" s="1" t="s">
        <v>7153</v>
      </c>
      <c r="G1396" s="0" t="n">
        <v>400</v>
      </c>
      <c r="H1396" s="0" t="str">
        <f aca="false">IF('con precio'!D1395="Flete","FLE",IF('con precio'!D1395="Normal","NOR",IF('con precio'!D1395="RRPP","RRP",IF('con precio'!D1395="FB Ads","FBA",IF('con precio'!D1395="Google Ads","GOA",IF('con precio'!D1395="Combo","COM",IF('con precio'!D1395="Market Place","MKP", "OTR")))))))</f>
        <v>GOA</v>
      </c>
      <c r="I1396" s="0" t="str">
        <f aca="false">LEFT('con precio'!M1395,10)</f>
        <v>-17.866077</v>
      </c>
      <c r="J1396" s="122" t="str">
        <f aca="false">RIGHT('con precio'!M1395,10)</f>
        <v>-63.129603</v>
      </c>
      <c r="K1396" s="0" t="s">
        <v>7429</v>
      </c>
      <c r="L1396" s="175" t="n">
        <f aca="false">'con precio'!A1395+'con precio'!K1395</f>
        <v>44476.6090277778</v>
      </c>
      <c r="N1396" s="174"/>
      <c r="O1396" s="167"/>
    </row>
    <row r="1397" customFormat="false" ht="13.8" hidden="false" customHeight="false" outlineLevel="0" collapsed="false">
      <c r="A1397" s="0" t="n">
        <f aca="false">+A1396+1</f>
        <v>1396</v>
      </c>
      <c r="B1397" s="0" t="str">
        <f aca="false">IF(LEN('con precio'!E1396)=8,'con precio'!E1396,IF(LEN('con precio'!E1396)&gt;=17,LEFT('con precio'!E1396,8),""))</f>
        <v/>
      </c>
      <c r="C1397" s="122" t="str">
        <f aca="false">IF(LEN('con precio'!E1396)&gt;=17,RIGHT('con precio'!E1396,8),"")</f>
        <v/>
      </c>
      <c r="D1397" s="0" t="str">
        <f aca="false">IF('con precio'!F1396="","",'con precio'!F1396)</f>
        <v/>
      </c>
      <c r="E1397" s="0" t="str">
        <f aca="false">IF('con precio'!B1396="","",'con precio'!B1396)</f>
        <v>Colegio Médico de Santa Cruz de la Sierra</v>
      </c>
      <c r="F1397" s="1" t="s">
        <v>7154</v>
      </c>
      <c r="G1397" s="0" t="n">
        <v>400</v>
      </c>
      <c r="H1397" s="0" t="str">
        <f aca="false">IF('con precio'!D1396="Flete","FLE",IF('con precio'!D1396="Normal","NOR",IF('con precio'!D1396="RRPP","RRP",IF('con precio'!D1396="FB Ads","FBA",IF('con precio'!D1396="Google Ads","GOA",IF('con precio'!D1396="Combo","COM",IF('con precio'!D1396="Market Place","MKP", "OTR")))))))</f>
        <v>NOR</v>
      </c>
      <c r="I1397" s="0" t="str">
        <f aca="false">LEFT('con precio'!M1396,10)</f>
        <v>-17.757797</v>
      </c>
      <c r="J1397" s="122" t="str">
        <f aca="false">RIGHT('con precio'!M1396,10)</f>
        <v>-63.012779</v>
      </c>
      <c r="K1397" s="0" t="s">
        <v>7429</v>
      </c>
      <c r="L1397" s="175" t="n">
        <f aca="false">'con precio'!A1396+'con precio'!K1396</f>
        <v>44478.4180555556</v>
      </c>
      <c r="N1397" s="174"/>
      <c r="O1397" s="167"/>
    </row>
    <row r="1398" customFormat="false" ht="13.8" hidden="false" customHeight="false" outlineLevel="0" collapsed="false">
      <c r="A1398" s="0" t="n">
        <f aca="false">+A1397+1</f>
        <v>1397</v>
      </c>
      <c r="B1398" s="0" t="str">
        <f aca="false">IF(LEN('con precio'!E1397)=8,'con precio'!E1397,IF(LEN('con precio'!E1397)&gt;=17,LEFT('con precio'!E1397,8),""))</f>
        <v>78515927</v>
      </c>
      <c r="C1398" s="122" t="str">
        <f aca="false">IF(LEN('con precio'!E1397)&gt;=17,RIGHT('con precio'!E1397,8),"")</f>
        <v/>
      </c>
      <c r="D1398" s="0" t="str">
        <f aca="false">IF('con precio'!F1397="","",'con precio'!F1397)</f>
        <v>NN</v>
      </c>
      <c r="E1398" s="0" t="str">
        <f aca="false">IF('con precio'!B1397="","",'con precio'!B1397)</f>
        <v>NN/ Km 10 Carretera Cristo Redentor</v>
      </c>
      <c r="F1398" s="1" t="s">
        <v>7155</v>
      </c>
      <c r="G1398" s="0" t="n">
        <v>350</v>
      </c>
      <c r="H1398" s="0" t="str">
        <f aca="false">IF('con precio'!D1397="Flete","FLE",IF('con precio'!D1397="Normal","NOR",IF('con precio'!D1397="RRPP","RRP",IF('con precio'!D1397="FB Ads","FBA",IF('con precio'!D1397="Google Ads","GOA",IF('con precio'!D1397="Combo","COM",IF('con precio'!D1397="Market Place","MKP", "OTR")))))))</f>
        <v>GOA</v>
      </c>
      <c r="I1398" s="0" t="str">
        <f aca="false">LEFT('con precio'!M1397,10)</f>
        <v>-17.683570</v>
      </c>
      <c r="J1398" s="122" t="str">
        <f aca="false">RIGHT('con precio'!M1397,10)</f>
        <v>-63.154348</v>
      </c>
      <c r="K1398" s="0" t="s">
        <v>7429</v>
      </c>
      <c r="L1398" s="175" t="n">
        <f aca="false">'con precio'!A1397+'con precio'!K1397</f>
        <v>44481.4791666667</v>
      </c>
      <c r="N1398" s="174"/>
      <c r="O1398" s="167"/>
    </row>
    <row r="1399" customFormat="false" ht="13.8" hidden="false" customHeight="false" outlineLevel="0" collapsed="false">
      <c r="A1399" s="0" t="n">
        <f aca="false">+A1398+1</f>
        <v>1398</v>
      </c>
      <c r="B1399" s="0" t="str">
        <f aca="false">IF(LEN('con precio'!E1398)=8,'con precio'!E1398,IF(LEN('con precio'!E1398)&gt;=17,LEFT('con precio'!E1398,8),""))</f>
        <v>70934443</v>
      </c>
      <c r="C1399" s="122" t="str">
        <f aca="false">IF(LEN('con precio'!E1398)&gt;=17,RIGHT('con precio'!E1398,8),"")</f>
        <v/>
      </c>
      <c r="D1399" s="0" t="str">
        <f aca="false">IF('con precio'!F1398="","",'con precio'!F1398)</f>
        <v>Rodrigo</v>
      </c>
      <c r="E1399" s="0" t="str">
        <f aca="false">IF('con precio'!B1398="","",'con precio'!B1398)</f>
        <v>Rodrigo / Urubó</v>
      </c>
      <c r="F1399" s="1" t="s">
        <v>6463</v>
      </c>
      <c r="G1399" s="0" t="n">
        <v>400</v>
      </c>
      <c r="H1399" s="0" t="str">
        <f aca="false">IF('con precio'!D1398="Flete","FLE",IF('con precio'!D1398="Normal","NOR",IF('con precio'!D1398="RRPP","RRP",IF('con precio'!D1398="FB Ads","FBA",IF('con precio'!D1398="Google Ads","GOA",IF('con precio'!D1398="Combo","COM",IF('con precio'!D1398="Market Place","MKP", "OTR")))))))</f>
        <v>GOA</v>
      </c>
      <c r="I1399" s="0" t="str">
        <f aca="false">LEFT('con precio'!M1398,10)</f>
        <v>-17.709517</v>
      </c>
      <c r="J1399" s="122" t="str">
        <f aca="false">RIGHT('con precio'!M1398,10)</f>
        <v>-63.210810</v>
      </c>
      <c r="K1399" s="0" t="s">
        <v>7429</v>
      </c>
      <c r="L1399" s="175" t="n">
        <f aca="false">'con precio'!A1398+'con precio'!K1398</f>
        <v>44481.625</v>
      </c>
      <c r="N1399" s="174"/>
      <c r="O1399" s="167"/>
    </row>
    <row r="1400" customFormat="false" ht="13.8" hidden="false" customHeight="false" outlineLevel="0" collapsed="false">
      <c r="A1400" s="0" t="n">
        <f aca="false">+A1399+1</f>
        <v>1399</v>
      </c>
      <c r="B1400" s="0" t="str">
        <f aca="false">IF(LEN('con precio'!E1399)=8,'con precio'!E1399,IF(LEN('con precio'!E1399)&gt;=17,LEFT('con precio'!E1399,8),""))</f>
        <v>70934443</v>
      </c>
      <c r="C1400" s="122" t="str">
        <f aca="false">IF(LEN('con precio'!E1399)&gt;=17,RIGHT('con precio'!E1399,8),"")</f>
        <v/>
      </c>
      <c r="D1400" s="0" t="str">
        <f aca="false">IF('con precio'!F1399="","",'con precio'!F1399)</f>
        <v>Rodrigo</v>
      </c>
      <c r="E1400" s="0" t="str">
        <f aca="false">IF('con precio'!B1399="","",'con precio'!B1399)</f>
        <v>Rodrigo / Urubó</v>
      </c>
      <c r="F1400" s="1" t="s">
        <v>6463</v>
      </c>
      <c r="G1400" s="0" t="n">
        <v>400</v>
      </c>
      <c r="H1400" s="0" t="str">
        <f aca="false">IF('con precio'!D1399="Flete","FLE",IF('con precio'!D1399="Normal","NOR",IF('con precio'!D1399="RRPP","RRP",IF('con precio'!D1399="FB Ads","FBA",IF('con precio'!D1399="Google Ads","GOA",IF('con precio'!D1399="Combo","COM",IF('con precio'!D1399="Market Place","MKP", "OTR")))))))</f>
        <v>GOA</v>
      </c>
      <c r="I1400" s="0" t="str">
        <f aca="false">LEFT('con precio'!M1399,10)</f>
        <v>-17.709313</v>
      </c>
      <c r="J1400" s="122" t="str">
        <f aca="false">RIGHT('con precio'!M1399,10)</f>
        <v>-63.210816</v>
      </c>
      <c r="K1400" s="0" t="s">
        <v>7429</v>
      </c>
      <c r="L1400" s="175" t="n">
        <f aca="false">'con precio'!A1399+'con precio'!K1399</f>
        <v>44481.6458333333</v>
      </c>
      <c r="N1400" s="174"/>
      <c r="O1400" s="167"/>
    </row>
    <row r="1401" customFormat="false" ht="13.8" hidden="false" customHeight="false" outlineLevel="0" collapsed="false">
      <c r="A1401" s="0" t="n">
        <f aca="false">+A1400+1</f>
        <v>1400</v>
      </c>
      <c r="B1401" s="0" t="str">
        <f aca="false">IF(LEN('con precio'!E1400)=8,'con precio'!E1400,IF(LEN('con precio'!E1400)&gt;=17,LEFT('con precio'!E1400,8),""))</f>
        <v>70934443</v>
      </c>
      <c r="C1401" s="122" t="str">
        <f aca="false">IF(LEN('con precio'!E1400)&gt;=17,RIGHT('con precio'!E1400,8),"")</f>
        <v/>
      </c>
      <c r="D1401" s="0" t="str">
        <f aca="false">IF('con precio'!F1400="","",'con precio'!F1400)</f>
        <v>Rodrigo</v>
      </c>
      <c r="E1401" s="0" t="str">
        <f aca="false">IF('con precio'!B1400="","",'con precio'!B1400)</f>
        <v>Rodrigo / Urubó</v>
      </c>
      <c r="F1401" s="1" t="s">
        <v>6463</v>
      </c>
      <c r="G1401" s="0" t="n">
        <v>350</v>
      </c>
      <c r="H1401" s="0" t="str">
        <f aca="false">IF('con precio'!D1400="Flete","FLE",IF('con precio'!D1400="Normal","NOR",IF('con precio'!D1400="RRPP","RRP",IF('con precio'!D1400="FB Ads","FBA",IF('con precio'!D1400="Google Ads","GOA",IF('con precio'!D1400="Combo","COM",IF('con precio'!D1400="Market Place","MKP", "OTR")))))))</f>
        <v>GOA</v>
      </c>
      <c r="I1401" s="0" t="str">
        <f aca="false">LEFT('con precio'!M1400,10)</f>
        <v>-17.709114</v>
      </c>
      <c r="J1401" s="122" t="str">
        <f aca="false">RIGHT('con precio'!M1400,10)</f>
        <v>-63.210677</v>
      </c>
      <c r="K1401" s="0" t="s">
        <v>7429</v>
      </c>
      <c r="L1401" s="175" t="n">
        <f aca="false">'con precio'!A1400+'con precio'!K1400</f>
        <v>44481.6875</v>
      </c>
      <c r="N1401" s="174"/>
      <c r="O1401" s="167"/>
    </row>
    <row r="1402" customFormat="false" ht="13.8" hidden="false" customHeight="false" outlineLevel="0" collapsed="false">
      <c r="A1402" s="0" t="n">
        <f aca="false">+A1401+1</f>
        <v>1401</v>
      </c>
      <c r="B1402" s="0" t="str">
        <f aca="false">IF(LEN('con precio'!E1401)=8,'con precio'!E1401,IF(LEN('con precio'!E1401)&gt;=17,LEFT('con precio'!E1401,8),""))</f>
        <v>77379355</v>
      </c>
      <c r="C1402" s="122" t="str">
        <f aca="false">IF(LEN('con precio'!E1401)&gt;=17,RIGHT('con precio'!E1401,8),"")</f>
        <v/>
      </c>
      <c r="D1402" s="0" t="str">
        <f aca="false">IF('con precio'!F1401="","",'con precio'!F1401)</f>
        <v>Consepción Rojas Sandoval</v>
      </c>
      <c r="E1402" s="0" t="str">
        <f aca="false">IF('con precio'!B1401="","",'con precio'!B1401)</f>
        <v>Consepción Rojas Sandoval / Pentaguazú I. Satélite Norte</v>
      </c>
      <c r="F1402" s="1" t="s">
        <v>7156</v>
      </c>
      <c r="G1402" s="0" t="n">
        <v>400</v>
      </c>
      <c r="H1402" s="0" t="str">
        <f aca="false">IF('con precio'!D1401="Flete","FLE",IF('con precio'!D1401="Normal","NOR",IF('con precio'!D1401="RRPP","RRP",IF('con precio'!D1401="FB Ads","FBA",IF('con precio'!D1401="Google Ads","GOA",IF('con precio'!D1401="Combo","COM",IF('con precio'!D1401="Market Place","MKP", "OTR")))))))</f>
        <v>GOA</v>
      </c>
      <c r="I1402" s="0" t="str">
        <f aca="false">LEFT('con precio'!M1401,10)</f>
        <v>-17.609804</v>
      </c>
      <c r="J1402" s="122" t="str">
        <f aca="false">RIGHT('con precio'!M1401,10)</f>
        <v>-63.135013</v>
      </c>
      <c r="K1402" s="0" t="s">
        <v>7429</v>
      </c>
      <c r="L1402" s="175" t="n">
        <f aca="false">'con precio'!A1401+'con precio'!K1401</f>
        <v>44481.75</v>
      </c>
      <c r="N1402" s="174"/>
      <c r="O1402" s="167"/>
    </row>
    <row r="1403" customFormat="false" ht="13.8" hidden="false" customHeight="false" outlineLevel="0" collapsed="false">
      <c r="A1403" s="0" t="n">
        <f aca="false">+A1402+1</f>
        <v>1402</v>
      </c>
      <c r="B1403" s="0" t="str">
        <f aca="false">IF(LEN('con precio'!E1402)=8,'con precio'!E1402,IF(LEN('con precio'!E1402)&gt;=17,LEFT('con precio'!E1402,8),""))</f>
        <v>78126399</v>
      </c>
      <c r="C1403" s="122" t="str">
        <f aca="false">IF(LEN('con precio'!E1402)&gt;=17,RIGHT('con precio'!E1402,8),"")</f>
        <v/>
      </c>
      <c r="D1403" s="0" t="str">
        <f aca="false">IF('con precio'!F1402="","",'con precio'!F1402)</f>
        <v>José Vidal Gutierrez</v>
      </c>
      <c r="E1403" s="0" t="str">
        <f aca="false">IF('con precio'!B1402="","",'con precio'!B1402)</f>
        <v>José Vidal Gutierrez / Barrio Germán Busch</v>
      </c>
      <c r="F1403" s="1" t="s">
        <v>7157</v>
      </c>
      <c r="G1403" s="0" t="n">
        <v>380</v>
      </c>
      <c r="H1403" s="0" t="str">
        <f aca="false">IF('con precio'!D1402="Flete","FLE",IF('con precio'!D1402="Normal","NOR",IF('con precio'!D1402="RRPP","RRP",IF('con precio'!D1402="FB Ads","FBA",IF('con precio'!D1402="Google Ads","GOA",IF('con precio'!D1402="Combo","COM",IF('con precio'!D1402="Market Place","MKP", "OTR")))))))</f>
        <v>GOA</v>
      </c>
      <c r="I1403" s="0" t="str">
        <f aca="false">LEFT('con precio'!M1402,10)</f>
        <v>-17.733248</v>
      </c>
      <c r="J1403" s="122" t="str">
        <f aca="false">RIGHT('con precio'!M1402,10)</f>
        <v>-63.099624</v>
      </c>
      <c r="K1403" s="0" t="s">
        <v>7429</v>
      </c>
      <c r="L1403" s="175" t="n">
        <f aca="false">'con precio'!A1402+'con precio'!K1402</f>
        <v>44481.8333333333</v>
      </c>
      <c r="N1403" s="174"/>
      <c r="O1403" s="167"/>
    </row>
    <row r="1404" customFormat="false" ht="13.8" hidden="false" customHeight="false" outlineLevel="0" collapsed="false">
      <c r="A1404" s="0" t="n">
        <f aca="false">+A1403+1</f>
        <v>1403</v>
      </c>
      <c r="B1404" s="0" t="str">
        <f aca="false">IF(LEN('con precio'!E1403)=8,'con precio'!E1403,IF(LEN('con precio'!E1403)&gt;=17,LEFT('con precio'!E1403,8),""))</f>
        <v/>
      </c>
      <c r="C1404" s="122" t="str">
        <f aca="false">IF(LEN('con precio'!E1403)&gt;=17,RIGHT('con precio'!E1403,8),"")</f>
        <v/>
      </c>
      <c r="D1404" s="0" t="str">
        <f aca="false">IF('con precio'!F1403="","",'con precio'!F1403)</f>
        <v>Clínica Medicmel</v>
      </c>
      <c r="E1404" s="0" t="str">
        <f aca="false">IF('con precio'!B1403="","",'con precio'!B1403)</f>
        <v>Clínica Medicmel</v>
      </c>
      <c r="F1404" s="1" t="s">
        <v>6107</v>
      </c>
      <c r="G1404" s="0" t="n">
        <v>450</v>
      </c>
      <c r="H1404" s="0" t="str">
        <f aca="false">IF('con precio'!D1403="Flete","FLE",IF('con precio'!D1403="Normal","NOR",IF('con precio'!D1403="RRPP","RRP",IF('con precio'!D1403="FB Ads","FBA",IF('con precio'!D1403="Google Ads","GOA",IF('con precio'!D1403="Combo","COM",IF('con precio'!D1403="Market Place","MKP", "OTR")))))))</f>
        <v>NOR</v>
      </c>
      <c r="I1404" s="0" t="str">
        <f aca="false">LEFT('con precio'!M1403,10)</f>
        <v>-17.849168</v>
      </c>
      <c r="J1404" s="122" t="str">
        <f aca="false">RIGHT('con precio'!M1403,10)</f>
        <v>-63.251404</v>
      </c>
      <c r="K1404" s="0" t="s">
        <v>7429</v>
      </c>
      <c r="L1404" s="175" t="n">
        <f aca="false">'con precio'!A1403+'con precio'!K1403</f>
        <v>44481.375</v>
      </c>
      <c r="N1404" s="174"/>
      <c r="O1404" s="167"/>
    </row>
    <row r="1405" customFormat="false" ht="13.8" hidden="false" customHeight="false" outlineLevel="0" collapsed="false">
      <c r="A1405" s="0" t="n">
        <f aca="false">+A1404+1</f>
        <v>1404</v>
      </c>
      <c r="B1405" s="0" t="str">
        <f aca="false">IF(LEN('con precio'!E1404)=8,'con precio'!E1404,IF(LEN('con precio'!E1404)&gt;=17,LEFT('con precio'!E1404,8),""))</f>
        <v/>
      </c>
      <c r="C1405" s="122" t="str">
        <f aca="false">IF(LEN('con precio'!E1404)&gt;=17,RIGHT('con precio'!E1404,8),"")</f>
        <v/>
      </c>
      <c r="D1405" s="0" t="str">
        <f aca="false">IF('con precio'!F1404="","",'con precio'!F1404)</f>
        <v/>
      </c>
      <c r="E1405" s="0" t="str">
        <f aca="false">IF('con precio'!B1404="","",'con precio'!B1404)</f>
        <v>Avenida Paurito y Av.Principal Plan 3000</v>
      </c>
      <c r="F1405" s="1" t="s">
        <v>7158</v>
      </c>
      <c r="G1405" s="0" t="n">
        <v>300</v>
      </c>
      <c r="H1405" s="0" t="str">
        <f aca="false">IF('con precio'!D1404="Flete","FLE",IF('con precio'!D1404="Normal","NOR",IF('con precio'!D1404="RRPP","RRP",IF('con precio'!D1404="FB Ads","FBA",IF('con precio'!D1404="Google Ads","GOA",IF('con precio'!D1404="Combo","COM",IF('con precio'!D1404="Market Place","MKP", "OTR")))))))</f>
        <v>NOR</v>
      </c>
      <c r="I1405" s="0" t="str">
        <f aca="false">LEFT('con precio'!M1404,10)</f>
        <v>-17.828264</v>
      </c>
      <c r="J1405" s="122" t="str">
        <f aca="false">RIGHT('con precio'!M1404,10)</f>
        <v>-63.139784</v>
      </c>
      <c r="K1405" s="0" t="s">
        <v>7429</v>
      </c>
      <c r="L1405" s="175" t="n">
        <f aca="false">'con precio'!A1404+'con precio'!K1404</f>
        <v>44482.4375</v>
      </c>
      <c r="N1405" s="174"/>
      <c r="O1405" s="167"/>
    </row>
    <row r="1406" customFormat="false" ht="13.8" hidden="false" customHeight="false" outlineLevel="0" collapsed="false">
      <c r="A1406" s="0" t="n">
        <f aca="false">+A1405+1</f>
        <v>1405</v>
      </c>
      <c r="B1406" s="0" t="str">
        <f aca="false">IF(LEN('con precio'!E1405)=8,'con precio'!E1405,IF(LEN('con precio'!E1405)&gt;=17,LEFT('con precio'!E1405,8),""))</f>
        <v/>
      </c>
      <c r="C1406" s="122" t="str">
        <f aca="false">IF(LEN('con precio'!E1405)&gt;=17,RIGHT('con precio'!E1405,8),"")</f>
        <v/>
      </c>
      <c r="D1406" s="0" t="str">
        <f aca="false">IF('con precio'!F1405="","",'con precio'!F1405)</f>
        <v>Clínica Medicmel</v>
      </c>
      <c r="E1406" s="0" t="str">
        <f aca="false">IF('con precio'!B1405="","",'con precio'!B1405)</f>
        <v>Clínica Medicmel</v>
      </c>
      <c r="F1406" s="1" t="s">
        <v>6107</v>
      </c>
      <c r="G1406" s="0" t="n">
        <v>450</v>
      </c>
      <c r="H1406" s="0" t="str">
        <f aca="false">IF('con precio'!D1405="Flete","FLE",IF('con precio'!D1405="Normal","NOR",IF('con precio'!D1405="RRPP","RRP",IF('con precio'!D1405="FB Ads","FBA",IF('con precio'!D1405="Google Ads","GOA",IF('con precio'!D1405="Combo","COM",IF('con precio'!D1405="Market Place","MKP", "OTR")))))))</f>
        <v>NOR</v>
      </c>
      <c r="I1406" s="0" t="str">
        <f aca="false">LEFT('con precio'!M1405,10)</f>
        <v>-17.849168</v>
      </c>
      <c r="J1406" s="122" t="str">
        <f aca="false">RIGHT('con precio'!M1405,10)</f>
        <v>-63.251404</v>
      </c>
      <c r="K1406" s="0" t="s">
        <v>7429</v>
      </c>
      <c r="L1406" s="175" t="n">
        <f aca="false">'con precio'!A1405+'con precio'!K1405</f>
        <v>44484.6722222222</v>
      </c>
      <c r="N1406" s="174"/>
      <c r="O1406" s="167"/>
    </row>
    <row r="1407" customFormat="false" ht="13.8" hidden="false" customHeight="false" outlineLevel="0" collapsed="false">
      <c r="A1407" s="0" t="n">
        <f aca="false">+A1406+1</f>
        <v>1406</v>
      </c>
      <c r="B1407" s="0" t="str">
        <f aca="false">IF(LEN('con precio'!E1406)=8,'con precio'!E1406,IF(LEN('con precio'!E1406)&gt;=17,LEFT('con precio'!E1406,8),""))</f>
        <v/>
      </c>
      <c r="C1407" s="122" t="str">
        <f aca="false">IF(LEN('con precio'!E1406)&gt;=17,RIGHT('con precio'!E1406,8),"")</f>
        <v/>
      </c>
      <c r="D1407" s="0" t="str">
        <f aca="false">IF('con precio'!F1406="","",'con precio'!F1406)</f>
        <v/>
      </c>
      <c r="E1407" s="0" t="str">
        <f aca="false">IF('con precio'!B1406="","",'con precio'!B1406)</f>
        <v>Ingreso Fundacruz / Warnes</v>
      </c>
      <c r="F1407" s="1" t="s">
        <v>7159</v>
      </c>
      <c r="G1407" s="0" t="n">
        <v>1000</v>
      </c>
      <c r="H1407" s="0" t="str">
        <f aca="false">IF('con precio'!D1406="Flete","FLE",IF('con precio'!D1406="Normal","NOR",IF('con precio'!D1406="RRPP","RRP",IF('con precio'!D1406="FB Ads","FBA",IF('con precio'!D1406="Google Ads","GOA",IF('con precio'!D1406="Combo","COM",IF('con precio'!D1406="Market Place","MKP", "OTR")))))))</f>
        <v>NOR</v>
      </c>
      <c r="I1407" s="0" t="str">
        <f aca="false">LEFT('con precio'!M1406,10)</f>
        <v>-17.429535</v>
      </c>
      <c r="J1407" s="122" t="str">
        <f aca="false">RIGHT('con precio'!M1406,10)</f>
        <v>-63.197373</v>
      </c>
      <c r="K1407" s="0" t="s">
        <v>7429</v>
      </c>
      <c r="L1407" s="175" t="n">
        <f aca="false">'con precio'!A1406+'con precio'!K1406</f>
        <v>44484.9277777778</v>
      </c>
      <c r="N1407" s="174"/>
      <c r="O1407" s="167"/>
    </row>
    <row r="1408" customFormat="false" ht="13.8" hidden="false" customHeight="false" outlineLevel="0" collapsed="false">
      <c r="A1408" s="0" t="n">
        <f aca="false">+A1407+1</f>
        <v>1407</v>
      </c>
      <c r="B1408" s="0" t="n">
        <f aca="false">IF(LEN('con precio'!E1407)=8,'con precio'!E1407,IF(LEN('con precio'!E1407)&gt;=17,LEFT('con precio'!E1407,8),""))</f>
        <v>79841793</v>
      </c>
      <c r="C1408" s="122" t="str">
        <f aca="false">IF(LEN('con precio'!E1407)&gt;=17,RIGHT('con precio'!E1407,8),"")</f>
        <v/>
      </c>
      <c r="D1408" s="0" t="str">
        <f aca="false">IF('con precio'!F1407="","",'con precio'!F1407)</f>
        <v>Marco</v>
      </c>
      <c r="E1408" s="0" t="str">
        <f aca="false">IF('con precio'!B1407="","",'con precio'!B1407)</f>
        <v>Marco / Calle seoane 77 entre la calle libertad y 24 de septiembre</v>
      </c>
      <c r="F1408" s="1" t="s">
        <v>6527</v>
      </c>
      <c r="G1408" s="0" t="n">
        <v>480</v>
      </c>
      <c r="H1408" s="0" t="str">
        <f aca="false">IF('con precio'!D1407="Flete","FLE",IF('con precio'!D1407="Normal","NOR",IF('con precio'!D1407="RRPP","RRP",IF('con precio'!D1407="FB Ads","FBA",IF('con precio'!D1407="Google Ads","GOA",IF('con precio'!D1407="Combo","COM",IF('con precio'!D1407="Market Place","MKP", "OTR")))))))</f>
        <v>GOA</v>
      </c>
      <c r="I1408" s="0" t="str">
        <f aca="false">LEFT('con precio'!M1407,10)</f>
        <v>-17.779880</v>
      </c>
      <c r="J1408" s="122" t="str">
        <f aca="false">RIGHT('con precio'!M1407,10)</f>
        <v>-63.182711</v>
      </c>
      <c r="K1408" s="0" t="s">
        <v>7429</v>
      </c>
      <c r="L1408" s="175" t="n">
        <f aca="false">'con precio'!A1407+'con precio'!K1407</f>
        <v>44485.2916666667</v>
      </c>
      <c r="N1408" s="174"/>
      <c r="O1408" s="167"/>
    </row>
    <row r="1409" customFormat="false" ht="13.8" hidden="false" customHeight="false" outlineLevel="0" collapsed="false">
      <c r="A1409" s="0" t="n">
        <f aca="false">+A1408+1</f>
        <v>1408</v>
      </c>
      <c r="B1409" s="0" t="str">
        <f aca="false">IF(LEN('con precio'!E1408)=8,'con precio'!E1408,IF(LEN('con precio'!E1408)&gt;=17,LEFT('con precio'!E1408,8),""))</f>
        <v>74659767</v>
      </c>
      <c r="C1409" s="122" t="str">
        <f aca="false">IF(LEN('con precio'!E1408)&gt;=17,RIGHT('con precio'!E1408,8),"")</f>
        <v/>
      </c>
      <c r="D1409" s="0" t="str">
        <f aca="false">IF('con precio'!F1408="","",'con precio'!F1408)</f>
        <v>Simón Hernández</v>
      </c>
      <c r="E1409" s="0" t="str">
        <f aca="false">IF('con precio'!B1408="","",'con precio'!B1408)</f>
        <v>Simón Hernández / La Cuchilla / Barrio La Colina / Calle Los Sauces No. 7</v>
      </c>
      <c r="F1409" s="1" t="s">
        <v>7160</v>
      </c>
      <c r="G1409" s="0" t="n">
        <v>380</v>
      </c>
      <c r="H1409" s="0" t="str">
        <f aca="false">IF('con precio'!D1408="Flete","FLE",IF('con precio'!D1408="Normal","NOR",IF('con precio'!D1408="RRPP","RRP",IF('con precio'!D1408="FB Ads","FBA",IF('con precio'!D1408="Google Ads","GOA",IF('con precio'!D1408="Combo","COM",IF('con precio'!D1408="Market Place","MKP", "OTR")))))))</f>
        <v>GOA</v>
      </c>
      <c r="I1409" s="0" t="str">
        <f aca="false">LEFT('con precio'!M1408,10)</f>
        <v>-17.820765</v>
      </c>
      <c r="J1409" s="122" t="str">
        <f aca="false">RIGHT('con precio'!M1408,10)</f>
        <v>-63.201779</v>
      </c>
      <c r="K1409" s="0" t="s">
        <v>7429</v>
      </c>
      <c r="L1409" s="175" t="n">
        <f aca="false">'con precio'!A1408+'con precio'!K1408</f>
        <v>44487.4951388889</v>
      </c>
      <c r="N1409" s="174"/>
      <c r="O1409" s="167"/>
    </row>
    <row r="1410" customFormat="false" ht="13.8" hidden="false" customHeight="false" outlineLevel="0" collapsed="false">
      <c r="A1410" s="0" t="n">
        <f aca="false">+A1409+1</f>
        <v>1409</v>
      </c>
      <c r="B1410" s="0" t="str">
        <f aca="false">IF(LEN('con precio'!E1409)=8,'con precio'!E1409,IF(LEN('con precio'!E1409)&gt;=17,LEFT('con precio'!E1409,8),""))</f>
        <v>75049515</v>
      </c>
      <c r="C1410" s="122" t="str">
        <f aca="false">IF(LEN('con precio'!E1409)&gt;=17,RIGHT('con precio'!E1409,8),"")</f>
        <v/>
      </c>
      <c r="D1410" s="0" t="str">
        <f aca="false">IF('con precio'!F1409="","",'con precio'!F1409)</f>
        <v>Roberto Coronado. Residencial Abasto Sur</v>
      </c>
      <c r="E1410" s="0" t="str">
        <f aca="false">IF('con precio'!B1409="","",'con precio'!B1409)</f>
        <v>Residencial Abasto Sur. Roberto Coronado</v>
      </c>
      <c r="F1410" s="1" t="n">
        <v>202003001</v>
      </c>
      <c r="G1410" s="0" t="n">
        <v>450</v>
      </c>
      <c r="H1410" s="0" t="str">
        <f aca="false">IF('con precio'!D1409="Flete","FLE",IF('con precio'!D1409="Normal","NOR",IF('con precio'!D1409="RRPP","RRP",IF('con precio'!D1409="FB Ads","FBA",IF('con precio'!D1409="Google Ads","GOA",IF('con precio'!D1409="Combo","COM",IF('con precio'!D1409="Market Place","MKP", "OTR")))))))</f>
        <v>OTR</v>
      </c>
      <c r="I1410" s="0" t="str">
        <f aca="false">LEFT('con precio'!M1409,10)</f>
        <v>-17.850340</v>
      </c>
      <c r="J1410" s="122" t="str">
        <f aca="false">RIGHT('con precio'!M1409,10)</f>
        <v>-63.227726</v>
      </c>
      <c r="K1410" s="0" t="s">
        <v>7429</v>
      </c>
      <c r="L1410" s="175" t="n">
        <f aca="false">'con precio'!A1409+'con precio'!K1409</f>
        <v>44487.6138888889</v>
      </c>
      <c r="N1410" s="174"/>
      <c r="O1410" s="167"/>
    </row>
    <row r="1411" customFormat="false" ht="13.8" hidden="false" customHeight="false" outlineLevel="0" collapsed="false">
      <c r="A1411" s="0" t="n">
        <f aca="false">+A1410+1</f>
        <v>1410</v>
      </c>
      <c r="B1411" s="0" t="str">
        <f aca="false">IF(LEN('con precio'!E1410)=8,'con precio'!E1410,IF(LEN('con precio'!E1410)&gt;=17,LEFT('con precio'!E1410,8),""))</f>
        <v>70898320</v>
      </c>
      <c r="C1411" s="122" t="str">
        <f aca="false">IF(LEN('con precio'!E1410)&gt;=17,RIGHT('con precio'!E1410,8),"")</f>
        <v/>
      </c>
      <c r="D1411" s="0" t="str">
        <f aca="false">IF('con precio'!F1410="","",'con precio'!F1410)</f>
        <v>Yvett Leddy Atila</v>
      </c>
      <c r="E1411" s="0" t="str">
        <f aca="false">IF('con precio'!B1410="","",'con precio'!B1410)</f>
        <v>Yvett Leddy Atila / Av. Camino Montecristo / Barrio Los Cusis</v>
      </c>
      <c r="F1411" s="1" t="s">
        <v>7161</v>
      </c>
      <c r="G1411" s="0" t="n">
        <v>350</v>
      </c>
      <c r="H1411" s="0" t="str">
        <f aca="false">IF('con precio'!D1410="Flete","FLE",IF('con precio'!D1410="Normal","NOR",IF('con precio'!D1410="RRPP","RRP",IF('con precio'!D1410="FB Ads","FBA",IF('con precio'!D1410="Google Ads","GOA",IF('con precio'!D1410="Combo","COM",IF('con precio'!D1410="Market Place","MKP", "OTR")))))))</f>
        <v>GOA</v>
      </c>
      <c r="I1411" s="0" t="str">
        <f aca="false">LEFT('con precio'!M1410,10)</f>
        <v>-17.735058</v>
      </c>
      <c r="J1411" s="122" t="str">
        <f aca="false">RIGHT('con precio'!M1410,10)</f>
        <v>-63.074542</v>
      </c>
      <c r="K1411" s="0" t="s">
        <v>7429</v>
      </c>
      <c r="L1411" s="175" t="n">
        <f aca="false">'con precio'!A1410+'con precio'!K1410</f>
        <v>44488.8583333333</v>
      </c>
      <c r="N1411" s="174"/>
      <c r="O1411" s="167"/>
    </row>
    <row r="1412" customFormat="false" ht="13.8" hidden="false" customHeight="false" outlineLevel="0" collapsed="false">
      <c r="A1412" s="0" t="n">
        <f aca="false">+A1411+1</f>
        <v>1411</v>
      </c>
      <c r="B1412" s="0" t="str">
        <f aca="false">IF(LEN('con precio'!E1411)=8,'con precio'!E1411,IF(LEN('con precio'!E1411)&gt;=17,LEFT('con precio'!E1411,8),""))</f>
        <v/>
      </c>
      <c r="C1412" s="122" t="str">
        <f aca="false">IF(LEN('con precio'!E1411)&gt;=17,RIGHT('con precio'!E1411,8),"")</f>
        <v/>
      </c>
      <c r="D1412" s="0" t="str">
        <f aca="false">IF('con precio'!F1411="","",'con precio'!F1411)</f>
        <v/>
      </c>
      <c r="E1412" s="0" t="str">
        <f aca="false">IF('con precio'!B1411="","",'con precio'!B1411)</f>
        <v>Km 10 Carretera Norte</v>
      </c>
      <c r="F1412" s="1" t="s">
        <v>7162</v>
      </c>
      <c r="G1412" s="0" t="n">
        <v>300</v>
      </c>
      <c r="H1412" s="0" t="str">
        <f aca="false">IF('con precio'!D1411="Flete","FLE",IF('con precio'!D1411="Normal","NOR",IF('con precio'!D1411="RRPP","RRP",IF('con precio'!D1411="FB Ads","FBA",IF('con precio'!D1411="Google Ads","GOA",IF('con precio'!D1411="Combo","COM",IF('con precio'!D1411="Market Place","MKP", "OTR")))))))</f>
        <v>NOR</v>
      </c>
      <c r="I1412" s="0" t="str">
        <f aca="false">LEFT('con precio'!M1411,10)</f>
        <v>-17.689638</v>
      </c>
      <c r="J1412" s="122" t="str">
        <f aca="false">RIGHT('con precio'!M1411,10)</f>
        <v>-63.150509</v>
      </c>
      <c r="K1412" s="0" t="s">
        <v>7429</v>
      </c>
      <c r="L1412" s="175" t="n">
        <f aca="false">'con precio'!A1411+'con precio'!K1411</f>
        <v>44488.89375</v>
      </c>
      <c r="N1412" s="174"/>
      <c r="O1412" s="167"/>
    </row>
    <row r="1413" customFormat="false" ht="13.8" hidden="false" customHeight="false" outlineLevel="0" collapsed="false">
      <c r="A1413" s="0" t="n">
        <f aca="false">+A1412+1</f>
        <v>1412</v>
      </c>
      <c r="B1413" s="0" t="n">
        <f aca="false">IF(LEN('con precio'!E1412)=8,'con precio'!E1412,IF(LEN('con precio'!E1412)&gt;=17,LEFT('con precio'!E1412,8),""))</f>
        <v>73521825</v>
      </c>
      <c r="C1413" s="122" t="str">
        <f aca="false">IF(LEN('con precio'!E1412)&gt;=17,RIGHT('con precio'!E1412,8),"")</f>
        <v/>
      </c>
      <c r="D1413" s="0" t="str">
        <f aca="false">IF('con precio'!F1412="","",'con precio'!F1412)</f>
        <v>Goltran José Bolaños</v>
      </c>
      <c r="E1413" s="0" t="str">
        <f aca="false">IF('con precio'!B1412="","",'con precio'!B1412)</f>
        <v>Goltran José Bolaños / Villa Simón Bolivar / Km 15 Barrio San Silvestre</v>
      </c>
      <c r="F1413" s="1" t="s">
        <v>6794</v>
      </c>
      <c r="G1413" s="0" t="n">
        <v>490</v>
      </c>
      <c r="H1413" s="0" t="str">
        <f aca="false">IF('con precio'!D1412="Flete","FLE",IF('con precio'!D1412="Normal","NOR",IF('con precio'!D1412="RRPP","RRP",IF('con precio'!D1412="FB Ads","FBA",IF('con precio'!D1412="Google Ads","GOA",IF('con precio'!D1412="Combo","COM",IF('con precio'!D1412="Market Place","MKP", "OTR")))))))</f>
        <v>GOA</v>
      </c>
      <c r="I1413" s="0" t="str">
        <f aca="false">LEFT('con precio'!M1412,10)</f>
        <v>-17.890272</v>
      </c>
      <c r="J1413" s="122" t="str">
        <f aca="false">RIGHT('con precio'!M1412,10)</f>
        <v>-63.287563</v>
      </c>
      <c r="K1413" s="0" t="s">
        <v>7429</v>
      </c>
      <c r="L1413" s="175" t="n">
        <f aca="false">'con precio'!A1412+'con precio'!K1412</f>
        <v>44489.6166666667</v>
      </c>
      <c r="N1413" s="174"/>
      <c r="O1413" s="167"/>
    </row>
    <row r="1414" customFormat="false" ht="13.8" hidden="false" customHeight="false" outlineLevel="0" collapsed="false">
      <c r="A1414" s="0" t="n">
        <f aca="false">+A1413+1</f>
        <v>1413</v>
      </c>
      <c r="B1414" s="0" t="str">
        <f aca="false">IF(LEN('con precio'!E1413)=8,'con precio'!E1413,IF(LEN('con precio'!E1413)&gt;=17,LEFT('con precio'!E1413,8),""))</f>
        <v>72518380</v>
      </c>
      <c r="C1414" s="122" t="str">
        <f aca="false">IF(LEN('con precio'!E1413)&gt;=17,RIGHT('con precio'!E1413,8),"")</f>
        <v/>
      </c>
      <c r="D1414" s="0" t="str">
        <f aca="false">IF('con precio'!F1413="","",'con precio'!F1413)</f>
        <v>José Luis Peña</v>
      </c>
      <c r="E1414" s="0" t="str">
        <f aca="false">IF('con precio'!B1413="","",'con precio'!B1413)</f>
        <v>José Luis Peña / calle Posterior Versalles</v>
      </c>
      <c r="F1414" s="1" t="s">
        <v>7163</v>
      </c>
      <c r="G1414" s="0" t="n">
        <v>330</v>
      </c>
      <c r="H1414" s="0" t="str">
        <f aca="false">IF('con precio'!D1413="Flete","FLE",IF('con precio'!D1413="Normal","NOR",IF('con precio'!D1413="RRPP","RRP",IF('con precio'!D1413="FB Ads","FBA",IF('con precio'!D1413="Google Ads","GOA",IF('con precio'!D1413="Combo","COM",IF('con precio'!D1413="Market Place","MKP", "OTR")))))))</f>
        <v>GOA</v>
      </c>
      <c r="I1414" s="0" t="str">
        <f aca="false">LEFT('con precio'!M1413,10)</f>
        <v>-17.697357</v>
      </c>
      <c r="J1414" s="122" t="str">
        <f aca="false">RIGHT('con precio'!M1413,10)</f>
        <v>-63.172065</v>
      </c>
      <c r="K1414" s="0" t="s">
        <v>7429</v>
      </c>
      <c r="L1414" s="175" t="n">
        <f aca="false">'con precio'!A1413+'con precio'!K1413</f>
        <v>44489.7479166667</v>
      </c>
      <c r="N1414" s="174"/>
      <c r="O1414" s="167"/>
    </row>
    <row r="1415" customFormat="false" ht="13.8" hidden="false" customHeight="false" outlineLevel="0" collapsed="false">
      <c r="A1415" s="0" t="n">
        <f aca="false">+A1414+1</f>
        <v>1414</v>
      </c>
      <c r="B1415" s="0" t="str">
        <f aca="false">IF(LEN('con precio'!E1414)=8,'con precio'!E1414,IF(LEN('con precio'!E1414)&gt;=17,LEFT('con precio'!E1414,8),""))</f>
        <v/>
      </c>
      <c r="C1415" s="122" t="str">
        <f aca="false">IF(LEN('con precio'!E1414)&gt;=17,RIGHT('con precio'!E1414,8),"")</f>
        <v/>
      </c>
      <c r="D1415" s="0" t="str">
        <f aca="false">IF('con precio'!F1414="","",'con precio'!F1414)</f>
        <v/>
      </c>
      <c r="E1415" s="0" t="str">
        <f aca="false">IF('con precio'!B1414="","",'con precio'!B1414)</f>
        <v>Campo Rosa / El Bajío</v>
      </c>
      <c r="F1415" s="1" t="s">
        <v>7164</v>
      </c>
      <c r="G1415" s="0" t="n">
        <v>300</v>
      </c>
      <c r="H1415" s="0" t="str">
        <f aca="false">IF('con precio'!D1414="Flete","FLE",IF('con precio'!D1414="Normal","NOR",IF('con precio'!D1414="RRPP","RRP",IF('con precio'!D1414="FB Ads","FBA",IF('con precio'!D1414="Google Ads","GOA",IF('con precio'!D1414="Combo","COM",IF('con precio'!D1414="Market Place","MKP", "OTR")))))))</f>
        <v>NOR</v>
      </c>
      <c r="I1415" s="0" t="str">
        <f aca="false">LEFT('con precio'!M1414,10)</f>
        <v>-17.837533</v>
      </c>
      <c r="J1415" s="122" t="str">
        <f aca="false">RIGHT('con precio'!M1414,10)</f>
        <v>-63.222389</v>
      </c>
      <c r="K1415" s="0" t="s">
        <v>7429</v>
      </c>
      <c r="L1415" s="175" t="n">
        <f aca="false">'con precio'!A1414+'con precio'!K1414</f>
        <v>44489.8125</v>
      </c>
      <c r="N1415" s="174"/>
      <c r="O1415" s="167"/>
    </row>
    <row r="1416" customFormat="false" ht="13.8" hidden="false" customHeight="false" outlineLevel="0" collapsed="false">
      <c r="A1416" s="0" t="n">
        <f aca="false">+A1415+1</f>
        <v>1415</v>
      </c>
      <c r="B1416" s="0" t="str">
        <f aca="false">IF(LEN('con precio'!E1415)=8,'con precio'!E1415,IF(LEN('con precio'!E1415)&gt;=17,LEFT('con precio'!E1415,8),""))</f>
        <v/>
      </c>
      <c r="C1416" s="122" t="str">
        <f aca="false">IF(LEN('con precio'!E1415)&gt;=17,RIGHT('con precio'!E1415,8),"")</f>
        <v/>
      </c>
      <c r="D1416" s="0" t="str">
        <f aca="false">IF('con precio'!F1415="","",'con precio'!F1415)</f>
        <v>Clínica Medicmel</v>
      </c>
      <c r="E1416" s="0" t="str">
        <f aca="false">IF('con precio'!B1415="","",'con precio'!B1415)</f>
        <v>Clínica Medicmel</v>
      </c>
      <c r="F1416" s="1" t="s">
        <v>6107</v>
      </c>
      <c r="G1416" s="0" t="n">
        <v>450</v>
      </c>
      <c r="H1416" s="0" t="str">
        <f aca="false">IF('con precio'!D1415="Flete","FLE",IF('con precio'!D1415="Normal","NOR",IF('con precio'!D1415="RRPP","RRP",IF('con precio'!D1415="FB Ads","FBA",IF('con precio'!D1415="Google Ads","GOA",IF('con precio'!D1415="Combo","COM",IF('con precio'!D1415="Market Place","MKP", "OTR")))))))</f>
        <v>NOR</v>
      </c>
      <c r="I1416" s="0" t="str">
        <f aca="false">LEFT('con precio'!M1415,10)</f>
        <v>-17.849168</v>
      </c>
      <c r="J1416" s="122" t="str">
        <f aca="false">RIGHT('con precio'!M1415,10)</f>
        <v>-63.251404</v>
      </c>
      <c r="K1416" s="0" t="s">
        <v>7429</v>
      </c>
      <c r="L1416" s="175" t="n">
        <f aca="false">'con precio'!A1415+'con precio'!K1415</f>
        <v>44489.8770833333</v>
      </c>
      <c r="N1416" s="174"/>
      <c r="O1416" s="167"/>
    </row>
    <row r="1417" customFormat="false" ht="13.8" hidden="false" customHeight="false" outlineLevel="0" collapsed="false">
      <c r="A1417" s="0" t="n">
        <f aca="false">+A1416+1</f>
        <v>1416</v>
      </c>
      <c r="B1417" s="0" t="str">
        <f aca="false">IF(LEN('con precio'!E1416)=8,'con precio'!E1416,IF(LEN('con precio'!E1416)&gt;=17,LEFT('con precio'!E1416,8),""))</f>
        <v>69540059</v>
      </c>
      <c r="C1417" s="122" t="str">
        <f aca="false">IF(LEN('con precio'!E1416)&gt;=17,RIGHT('con precio'!E1416,8),"")</f>
        <v>76425722</v>
      </c>
      <c r="D1417" s="0" t="str">
        <f aca="false">IF('con precio'!F1416="","",'con precio'!F1416)</f>
        <v>Juan Carlos Rodriguez Arteaga</v>
      </c>
      <c r="E1417" s="0" t="str">
        <f aca="false">IF('con precio'!B1416="","",'con precio'!B1416)</f>
        <v>Juan Carlos Rodriguez Arteaga / Parque Industrial</v>
      </c>
      <c r="F1417" s="1" t="s">
        <v>7165</v>
      </c>
      <c r="G1417" s="0" t="n">
        <v>260</v>
      </c>
      <c r="H1417" s="0" t="str">
        <f aca="false">IF('con precio'!D1416="Flete","FLE",IF('con precio'!D1416="Normal","NOR",IF('con precio'!D1416="RRPP","RRP",IF('con precio'!D1416="FB Ads","FBA",IF('con precio'!D1416="Google Ads","GOA",IF('con precio'!D1416="Combo","COM",IF('con precio'!D1416="Market Place","MKP", "OTR")))))))</f>
        <v>GOA</v>
      </c>
      <c r="I1417" s="0" t="str">
        <f aca="false">LEFT('con precio'!M1416,10)</f>
        <v>-17.758784</v>
      </c>
      <c r="J1417" s="122" t="str">
        <f aca="false">RIGHT('con precio'!M1416,10)</f>
        <v>-63.134002</v>
      </c>
      <c r="K1417" s="0" t="s">
        <v>7429</v>
      </c>
      <c r="L1417" s="175" t="n">
        <f aca="false">'con precio'!A1416+'con precio'!K1416</f>
        <v>44490.7916666667</v>
      </c>
      <c r="N1417" s="174"/>
      <c r="O1417" s="167"/>
    </row>
    <row r="1418" customFormat="false" ht="13.8" hidden="false" customHeight="false" outlineLevel="0" collapsed="false">
      <c r="A1418" s="0" t="n">
        <f aca="false">+A1417+1</f>
        <v>1417</v>
      </c>
      <c r="B1418" s="0" t="str">
        <f aca="false">IF(LEN('con precio'!E1417)=8,'con precio'!E1417,IF(LEN('con precio'!E1417)&gt;=17,LEFT('con precio'!E1417,8),""))</f>
        <v>60303910</v>
      </c>
      <c r="C1418" s="122" t="str">
        <f aca="false">IF(LEN('con precio'!E1417)&gt;=17,RIGHT('con precio'!E1417,8),"")</f>
        <v/>
      </c>
      <c r="D1418" s="0" t="str">
        <f aca="false">IF('con precio'!F1417="","",'con precio'!F1417)</f>
        <v>Jorge Monzón Orellana</v>
      </c>
      <c r="E1418" s="0" t="str">
        <f aca="false">IF('con precio'!B1417="","",'con precio'!B1417)</f>
        <v>Jorge Monzón Orellana / Calle Santa Cruz No. 215 / Urbanización La Rosa de Rodali</v>
      </c>
      <c r="F1418" s="1" t="s">
        <v>7166</v>
      </c>
      <c r="G1418" s="0" t="n">
        <v>400</v>
      </c>
      <c r="H1418" s="0" t="str">
        <f aca="false">IF('con precio'!D1417="Flete","FLE",IF('con precio'!D1417="Normal","NOR",IF('con precio'!D1417="RRPP","RRP",IF('con precio'!D1417="FB Ads","FBA",IF('con precio'!D1417="Google Ads","GOA",IF('con precio'!D1417="Combo","COM",IF('con precio'!D1417="Market Place","MKP", "OTR")))))))</f>
        <v>GOA</v>
      </c>
      <c r="I1418" s="0" t="str">
        <f aca="false">LEFT('con precio'!M1417,10)</f>
        <v>-17.861360</v>
      </c>
      <c r="J1418" s="122" t="str">
        <f aca="false">RIGHT('con precio'!M1417,10)</f>
        <v>-63.101299</v>
      </c>
      <c r="K1418" s="0" t="s">
        <v>7429</v>
      </c>
      <c r="L1418" s="175" t="n">
        <f aca="false">'con precio'!A1417+'con precio'!K1417</f>
        <v>44491.7951388889</v>
      </c>
      <c r="N1418" s="174"/>
      <c r="O1418" s="167"/>
    </row>
    <row r="1419" customFormat="false" ht="13.8" hidden="false" customHeight="false" outlineLevel="0" collapsed="false">
      <c r="A1419" s="0" t="n">
        <f aca="false">+A1418+1</f>
        <v>1418</v>
      </c>
      <c r="B1419" s="0" t="str">
        <f aca="false">IF(LEN('con precio'!E1418)=8,'con precio'!E1418,IF(LEN('con precio'!E1418)&gt;=17,LEFT('con precio'!E1418,8),""))</f>
        <v>77657903</v>
      </c>
      <c r="C1419" s="122" t="str">
        <f aca="false">IF(LEN('con precio'!E1418)&gt;=17,RIGHT('con precio'!E1418,8),"")</f>
        <v/>
      </c>
      <c r="D1419" s="0" t="str">
        <f aca="false">IF('con precio'!F1418="","",'con precio'!F1418)</f>
        <v>NN</v>
      </c>
      <c r="E1419" s="0" t="str">
        <f aca="false">IF('con precio'!B1418="","",'con precio'!B1418)</f>
        <v>NN / Villa 1°de mayo, Barrio Cañada 3 Lagunas, C# 22</v>
      </c>
      <c r="F1419" s="1" t="s">
        <v>7167</v>
      </c>
      <c r="G1419" s="0" t="n">
        <v>430</v>
      </c>
      <c r="H1419" s="0" t="str">
        <f aca="false">IF('con precio'!D1418="Flete","FLE",IF('con precio'!D1418="Normal","NOR",IF('con precio'!D1418="RRPP","RRP",IF('con precio'!D1418="FB Ads","FBA",IF('con precio'!D1418="Google Ads","GOA",IF('con precio'!D1418="Combo","COM",IF('con precio'!D1418="Market Place","MKP", "OTR")))))))</f>
        <v>GOA</v>
      </c>
      <c r="I1419" s="0" t="str">
        <f aca="false">LEFT('con precio'!M1418,10)</f>
        <v>-17.806331</v>
      </c>
      <c r="J1419" s="122" t="str">
        <f aca="false">RIGHT('con precio'!M1418,10)</f>
        <v>-63.138942</v>
      </c>
      <c r="K1419" s="0" t="s">
        <v>7429</v>
      </c>
      <c r="L1419" s="175" t="n">
        <f aca="false">'con precio'!A1418+'con precio'!K1418</f>
        <v>44494.6840277778</v>
      </c>
      <c r="N1419" s="174"/>
      <c r="O1419" s="167"/>
    </row>
    <row r="1420" customFormat="false" ht="13.8" hidden="false" customHeight="false" outlineLevel="0" collapsed="false">
      <c r="A1420" s="0" t="n">
        <f aca="false">+A1419+1</f>
        <v>1419</v>
      </c>
      <c r="B1420" s="0" t="str">
        <f aca="false">IF(LEN('con precio'!E1419)=8,'con precio'!E1419,IF(LEN('con precio'!E1419)&gt;=17,LEFT('con precio'!E1419,8),""))</f>
        <v>72634011</v>
      </c>
      <c r="C1420" s="122" t="str">
        <f aca="false">IF(LEN('con precio'!E1419)&gt;=17,RIGHT('con precio'!E1419,8),"")</f>
        <v/>
      </c>
      <c r="D1420" s="0" t="str">
        <f aca="false">IF('con precio'!F1419="","",'con precio'!F1419)</f>
        <v>Roberto Pinto Vargas</v>
      </c>
      <c r="E1420" s="0" t="str">
        <f aca="false">IF('con precio'!B1419="","",'con precio'!B1419)</f>
        <v>Roberto Pinto Vargas</v>
      </c>
      <c r="F1420" s="1" t="s">
        <v>7168</v>
      </c>
      <c r="G1420" s="0" t="n">
        <v>320</v>
      </c>
      <c r="H1420" s="0" t="str">
        <f aca="false">IF('con precio'!D1419="Flete","FLE",IF('con precio'!D1419="Normal","NOR",IF('con precio'!D1419="RRPP","RRP",IF('con precio'!D1419="FB Ads","FBA",IF('con precio'!D1419="Google Ads","GOA",IF('con precio'!D1419="Combo","COM",IF('con precio'!D1419="Market Place","MKP", "OTR")))))))</f>
        <v>GOA</v>
      </c>
      <c r="I1420" s="0" t="str">
        <f aca="false">LEFT('con precio'!M1419,10)</f>
        <v>-17.726841</v>
      </c>
      <c r="J1420" s="122" t="str">
        <f aca="false">RIGHT('con precio'!M1419,10)</f>
        <v>-63.088905</v>
      </c>
      <c r="K1420" s="0" t="s">
        <v>7429</v>
      </c>
      <c r="L1420" s="175" t="n">
        <f aca="false">'con precio'!A1419+'con precio'!K1419</f>
        <v>44496.3527777778</v>
      </c>
      <c r="N1420" s="174"/>
      <c r="O1420" s="167"/>
    </row>
    <row r="1421" customFormat="false" ht="13.8" hidden="false" customHeight="false" outlineLevel="0" collapsed="false">
      <c r="A1421" s="0" t="n">
        <f aca="false">+A1420+1</f>
        <v>1420</v>
      </c>
      <c r="B1421" s="0" t="str">
        <f aca="false">IF(LEN('con precio'!E1420)=8,'con precio'!E1420,IF(LEN('con precio'!E1420)&gt;=17,LEFT('con precio'!E1420,8),""))</f>
        <v/>
      </c>
      <c r="C1421" s="122" t="str">
        <f aca="false">IF(LEN('con precio'!E1420)&gt;=17,RIGHT('con precio'!E1420,8),"")</f>
        <v/>
      </c>
      <c r="D1421" s="0" t="str">
        <f aca="false">IF('con precio'!F1420="","",'con precio'!F1420)</f>
        <v/>
      </c>
      <c r="E1421" s="0" t="str">
        <f aca="false">IF('con precio'!B1420="","",'con precio'!B1420)</f>
        <v>El Bateón</v>
      </c>
      <c r="F1421" s="1" t="s">
        <v>7169</v>
      </c>
      <c r="G1421" s="0" t="n">
        <v>300</v>
      </c>
      <c r="H1421" s="0" t="str">
        <f aca="false">IF('con precio'!D1420="Flete","FLE",IF('con precio'!D1420="Normal","NOR",IF('con precio'!D1420="RRPP","RRP",IF('con precio'!D1420="FB Ads","FBA",IF('con precio'!D1420="Google Ads","GOA",IF('con precio'!D1420="Combo","COM",IF('con precio'!D1420="Market Place","MKP", "OTR")))))))</f>
        <v>NOR</v>
      </c>
      <c r="I1421" s="0" t="str">
        <f aca="false">LEFT('con precio'!M1420,10)</f>
        <v>-17.733050</v>
      </c>
      <c r="J1421" s="122" t="str">
        <f aca="false">RIGHT('con precio'!M1420,10)</f>
        <v>-63.101286</v>
      </c>
      <c r="K1421" s="0" t="s">
        <v>7429</v>
      </c>
      <c r="L1421" s="175" t="n">
        <f aca="false">'con precio'!A1420+'con precio'!K1420</f>
        <v>44496.3854166667</v>
      </c>
      <c r="N1421" s="174"/>
      <c r="O1421" s="167"/>
    </row>
    <row r="1422" customFormat="false" ht="13.8" hidden="false" customHeight="false" outlineLevel="0" collapsed="false">
      <c r="A1422" s="0" t="n">
        <f aca="false">+A1421+1</f>
        <v>1421</v>
      </c>
      <c r="B1422" s="0" t="str">
        <f aca="false">IF(LEN('con precio'!E1421)=8,'con precio'!E1421,IF(LEN('con precio'!E1421)&gt;=17,LEFT('con precio'!E1421,8),""))</f>
        <v/>
      </c>
      <c r="C1422" s="122" t="str">
        <f aca="false">IF(LEN('con precio'!E1421)&gt;=17,RIGHT('con precio'!E1421,8),"")</f>
        <v/>
      </c>
      <c r="D1422" s="0" t="str">
        <f aca="false">IF('con precio'!F1421="","",'con precio'!F1421)</f>
        <v/>
      </c>
      <c r="E1422" s="0" t="str">
        <f aca="false">IF('con precio'!B1421="","",'con precio'!B1421)</f>
        <v>Cancha Sintética Guapilo / Av. Guapilo</v>
      </c>
      <c r="F1422" s="1" t="s">
        <v>7170</v>
      </c>
      <c r="G1422" s="0" t="n">
        <v>300</v>
      </c>
      <c r="H1422" s="0" t="str">
        <f aca="false">IF('con precio'!D1421="Flete","FLE",IF('con precio'!D1421="Normal","NOR",IF('con precio'!D1421="RRPP","RRP",IF('con precio'!D1421="FB Ads","FBA",IF('con precio'!D1421="Google Ads","GOA",IF('con precio'!D1421="Combo","COM",IF('con precio'!D1421="Market Place","MKP", "OTR")))))))</f>
        <v>NOR</v>
      </c>
      <c r="I1422" s="0" t="str">
        <f aca="false">LEFT('con precio'!M1421,10)</f>
        <v>-17.790728</v>
      </c>
      <c r="J1422" s="122" t="str">
        <f aca="false">RIGHT('con precio'!M1421,10)</f>
        <v>-63.106921</v>
      </c>
      <c r="K1422" s="0" t="s">
        <v>7429</v>
      </c>
      <c r="L1422" s="175" t="n">
        <f aca="false">'con precio'!A1421+'con precio'!K1421</f>
        <v>44496.4666666667</v>
      </c>
      <c r="N1422" s="174"/>
      <c r="O1422" s="167"/>
    </row>
    <row r="1423" customFormat="false" ht="13.8" hidden="false" customHeight="false" outlineLevel="0" collapsed="false">
      <c r="A1423" s="0" t="n">
        <f aca="false">+A1422+1</f>
        <v>1422</v>
      </c>
      <c r="B1423" s="0" t="str">
        <f aca="false">IF(LEN('con precio'!E1422)=8,'con precio'!E1422,IF(LEN('con precio'!E1422)&gt;=17,LEFT('con precio'!E1422,8),""))</f>
        <v/>
      </c>
      <c r="C1423" s="122" t="str">
        <f aca="false">IF(LEN('con precio'!E1422)&gt;=17,RIGHT('con precio'!E1422,8),"")</f>
        <v/>
      </c>
      <c r="D1423" s="0" t="str">
        <f aca="false">IF('con precio'!F1422="","",'con precio'!F1422)</f>
        <v/>
      </c>
      <c r="E1423" s="0" t="str">
        <f aca="false">IF('con precio'!B1422="","",'con precio'!B1422)</f>
        <v>Calle Niño de Jesús / Barrio Crista</v>
      </c>
      <c r="F1423" s="1" t="s">
        <v>7171</v>
      </c>
      <c r="G1423" s="0" t="n">
        <v>300</v>
      </c>
      <c r="H1423" s="0" t="str">
        <f aca="false">IF('con precio'!D1422="Flete","FLE",IF('con precio'!D1422="Normal","NOR",IF('con precio'!D1422="RRPP","RRP",IF('con precio'!D1422="FB Ads","FBA",IF('con precio'!D1422="Google Ads","GOA",IF('con precio'!D1422="Combo","COM",IF('con precio'!D1422="Market Place","MKP", "OTR")))))))</f>
        <v>NOR</v>
      </c>
      <c r="I1423" s="0" t="str">
        <f aca="false">LEFT('con precio'!M1422,10)</f>
        <v>-17.825884</v>
      </c>
      <c r="J1423" s="122" t="str">
        <f aca="false">RIGHT('con precio'!M1422,10)</f>
        <v>-63.111793</v>
      </c>
      <c r="K1423" s="0" t="s">
        <v>7429</v>
      </c>
      <c r="L1423" s="175" t="n">
        <f aca="false">'con precio'!A1422+'con precio'!K1422</f>
        <v>44496.5340277778</v>
      </c>
      <c r="N1423" s="174"/>
      <c r="O1423" s="167"/>
    </row>
    <row r="1424" customFormat="false" ht="13.8" hidden="false" customHeight="false" outlineLevel="0" collapsed="false">
      <c r="A1424" s="0" t="n">
        <f aca="false">+A1423+1</f>
        <v>1423</v>
      </c>
      <c r="B1424" s="0" t="str">
        <f aca="false">IF(LEN('con precio'!E1423)=8,'con precio'!E1423,IF(LEN('con precio'!E1423)&gt;=17,LEFT('con precio'!E1423,8),""))</f>
        <v>75371324</v>
      </c>
      <c r="C1424" s="122" t="str">
        <f aca="false">IF(LEN('con precio'!E1423)&gt;=17,RIGHT('con precio'!E1423,8),"")</f>
        <v/>
      </c>
      <c r="D1424" s="0" t="str">
        <f aca="false">IF('con precio'!F1423="","",'con precio'!F1423)</f>
        <v>Ing. Giovanna</v>
      </c>
      <c r="E1424" s="0" t="str">
        <f aca="false">IF('con precio'!B1423="","",'con precio'!B1423)</f>
        <v>Ing. Giovanna / Guarayos</v>
      </c>
      <c r="F1424" s="1" t="s">
        <v>7172</v>
      </c>
      <c r="G1424" s="0" t="n">
        <v>4300</v>
      </c>
      <c r="H1424" s="0" t="str">
        <f aca="false">IF('con precio'!D1423="Flete","FLE",IF('con precio'!D1423="Normal","NOR",IF('con precio'!D1423="RRPP","RRP",IF('con precio'!D1423="FB Ads","FBA",IF('con precio'!D1423="Google Ads","GOA",IF('con precio'!D1423="Combo","COM",IF('con precio'!D1423="Market Place","MKP", "OTR")))))))</f>
        <v>GOA</v>
      </c>
      <c r="I1424" s="0" t="str">
        <f aca="false">LEFT('con precio'!M1423,10)</f>
        <v>-15.944916</v>
      </c>
      <c r="J1424" s="122" t="str">
        <f aca="false">RIGHT('con precio'!M1423,10)</f>
        <v>-63.189785</v>
      </c>
      <c r="K1424" s="0" t="s">
        <v>7429</v>
      </c>
      <c r="L1424" s="175" t="n">
        <f aca="false">'con precio'!A1423+'con precio'!K1423</f>
        <v>44498.3486111111</v>
      </c>
      <c r="N1424" s="174"/>
      <c r="O1424" s="167"/>
    </row>
    <row r="1425" customFormat="false" ht="13.8" hidden="false" customHeight="false" outlineLevel="0" collapsed="false">
      <c r="A1425" s="0" t="n">
        <f aca="false">+A1424+1</f>
        <v>1424</v>
      </c>
      <c r="B1425" s="0" t="str">
        <f aca="false">IF(LEN('con precio'!E1424)=8,'con precio'!E1424,IF(LEN('con precio'!E1424)&gt;=17,LEFT('con precio'!E1424,8),""))</f>
        <v>65057553</v>
      </c>
      <c r="C1425" s="122" t="str">
        <f aca="false">IF(LEN('con precio'!E1424)&gt;=17,RIGHT('con precio'!E1424,8),"")</f>
        <v/>
      </c>
      <c r="D1425" s="0" t="str">
        <f aca="false">IF('con precio'!F1424="","",'con precio'!F1424)</f>
        <v>NN</v>
      </c>
      <c r="E1425" s="0" t="str">
        <f aca="false">IF('con precio'!B1424="","",'con precio'!B1424)</f>
        <v>NN / Av. 2 de Agosto</v>
      </c>
      <c r="F1425" s="1" t="s">
        <v>7173</v>
      </c>
      <c r="G1425" s="0" t="n">
        <v>300</v>
      </c>
      <c r="H1425" s="0" t="str">
        <f aca="false">IF('con precio'!D1424="Flete","FLE",IF('con precio'!D1424="Normal","NOR",IF('con precio'!D1424="RRPP","RRP",IF('con precio'!D1424="FB Ads","FBA",IF('con precio'!D1424="Google Ads","GOA",IF('con precio'!D1424="Combo","COM",IF('con precio'!D1424="Market Place","MKP", "OTR")))))))</f>
        <v>GOA</v>
      </c>
      <c r="I1425" s="0" t="str">
        <f aca="false">LEFT('con precio'!M1424,10)</f>
        <v>-17.724378</v>
      </c>
      <c r="J1425" s="122" t="str">
        <f aca="false">RIGHT('con precio'!M1424,10)</f>
        <v>-63.138485</v>
      </c>
      <c r="K1425" s="0" t="s">
        <v>7429</v>
      </c>
      <c r="L1425" s="175" t="n">
        <f aca="false">'con precio'!A1424+'con precio'!K1424</f>
        <v>44498.6444444444</v>
      </c>
      <c r="N1425" s="174"/>
      <c r="O1425" s="167"/>
    </row>
    <row r="1426" customFormat="false" ht="13.8" hidden="false" customHeight="false" outlineLevel="0" collapsed="false">
      <c r="A1426" s="0" t="n">
        <f aca="false">+A1425+1</f>
        <v>1425</v>
      </c>
      <c r="B1426" s="0" t="str">
        <f aca="false">IF(LEN('con precio'!E1425)=8,'con precio'!E1425,IF(LEN('con precio'!E1425)&gt;=17,LEFT('con precio'!E1425,8),""))</f>
        <v/>
      </c>
      <c r="C1426" s="122" t="str">
        <f aca="false">IF(LEN('con precio'!E1425)&gt;=17,RIGHT('con precio'!E1425,8),"")</f>
        <v/>
      </c>
      <c r="D1426" s="0" t="str">
        <f aca="false">IF('con precio'!F1425="","",'con precio'!F1425)</f>
        <v>Clínica Medicmel</v>
      </c>
      <c r="E1426" s="0" t="str">
        <f aca="false">IF('con precio'!B1425="","",'con precio'!B1425)</f>
        <v>Clínica Medicmel</v>
      </c>
      <c r="F1426" s="1" t="s">
        <v>6107</v>
      </c>
      <c r="G1426" s="0" t="n">
        <v>450</v>
      </c>
      <c r="H1426" s="0" t="str">
        <f aca="false">IF('con precio'!D1425="Flete","FLE",IF('con precio'!D1425="Normal","NOR",IF('con precio'!D1425="RRPP","RRP",IF('con precio'!D1425="FB Ads","FBA",IF('con precio'!D1425="Google Ads","GOA",IF('con precio'!D1425="Combo","COM",IF('con precio'!D1425="Market Place","MKP", "OTR")))))))</f>
        <v>NOR</v>
      </c>
      <c r="I1426" s="0" t="str">
        <f aca="false">LEFT('con precio'!M1425,10)</f>
        <v>-17.849168</v>
      </c>
      <c r="J1426" s="122" t="str">
        <f aca="false">RIGHT('con precio'!M1425,10)</f>
        <v>-63.251404</v>
      </c>
      <c r="K1426" s="0" t="s">
        <v>7429</v>
      </c>
      <c r="L1426" s="175" t="n">
        <f aca="false">'con precio'!A1425+'con precio'!K1425</f>
        <v>44501.8298611111</v>
      </c>
      <c r="N1426" s="174"/>
      <c r="O1426" s="167"/>
    </row>
    <row r="1427" customFormat="false" ht="13.8" hidden="false" customHeight="false" outlineLevel="0" collapsed="false">
      <c r="A1427" s="0" t="n">
        <f aca="false">+A1426+1</f>
        <v>1426</v>
      </c>
      <c r="B1427" s="0" t="str">
        <f aca="false">IF(LEN('con precio'!E1426)=8,'con precio'!E1426,IF(LEN('con precio'!E1426)&gt;=17,LEFT('con precio'!E1426,8),""))</f>
        <v>69042172</v>
      </c>
      <c r="C1427" s="122" t="str">
        <f aca="false">IF(LEN('con precio'!E1426)&gt;=17,RIGHT('con precio'!E1426,8),"")</f>
        <v/>
      </c>
      <c r="D1427" s="0" t="str">
        <f aca="false">IF('con precio'!F1426="","",'con precio'!F1426)</f>
        <v>Patty</v>
      </c>
      <c r="E1427" s="0" t="str">
        <f aca="false">IF('con precio'!B1426="","",'con precio'!B1426)</f>
        <v>Patty /Barrio Las Piedades / Pampa de la Isla</v>
      </c>
      <c r="F1427" s="1" t="s">
        <v>7138</v>
      </c>
      <c r="G1427" s="0" t="n">
        <v>350</v>
      </c>
      <c r="H1427" s="0" t="str">
        <f aca="false">IF('con precio'!D1426="Flete","FLE",IF('con precio'!D1426="Normal","NOR",IF('con precio'!D1426="RRPP","RRP",IF('con precio'!D1426="FB Ads","FBA",IF('con precio'!D1426="Google Ads","GOA",IF('con precio'!D1426="Combo","COM",IF('con precio'!D1426="Market Place","MKP", "OTR")))))))</f>
        <v>GOA</v>
      </c>
      <c r="I1427" s="0" t="str">
        <f aca="false">LEFT('con precio'!M1426,10)</f>
        <v>-17.737356</v>
      </c>
      <c r="J1427" s="122" t="str">
        <f aca="false">RIGHT('con precio'!M1426,10)</f>
        <v>-63.063737</v>
      </c>
      <c r="K1427" s="0" t="s">
        <v>7429</v>
      </c>
      <c r="L1427" s="175" t="n">
        <f aca="false">'con precio'!A1426+'con precio'!K1426</f>
        <v>44503.8402777778</v>
      </c>
      <c r="N1427" s="174"/>
      <c r="O1427" s="167"/>
    </row>
    <row r="1428" customFormat="false" ht="13.8" hidden="false" customHeight="false" outlineLevel="0" collapsed="false">
      <c r="A1428" s="0" t="n">
        <f aca="false">+A1427+1</f>
        <v>1427</v>
      </c>
      <c r="B1428" s="0" t="str">
        <f aca="false">IF(LEN('con precio'!E1427)=8,'con precio'!E1427,IF(LEN('con precio'!E1427)&gt;=17,LEFT('con precio'!E1427,8),""))</f>
        <v/>
      </c>
      <c r="C1428" s="122" t="str">
        <f aca="false">IF(LEN('con precio'!E1427)&gt;=17,RIGHT('con precio'!E1427,8),"")</f>
        <v/>
      </c>
      <c r="D1428" s="0" t="str">
        <f aca="false">IF('con precio'!F1427="","",'con precio'!F1427)</f>
        <v/>
      </c>
      <c r="E1428" s="0" t="str">
        <f aca="false">IF('con precio'!B1427="","",'con precio'!B1427)</f>
        <v>Zona Abasto Sur</v>
      </c>
      <c r="F1428" s="1" t="s">
        <v>7174</v>
      </c>
      <c r="G1428" s="0" t="n">
        <v>300</v>
      </c>
      <c r="H1428" s="0" t="str">
        <f aca="false">IF('con precio'!D1427="Flete","FLE",IF('con precio'!D1427="Normal","NOR",IF('con precio'!D1427="RRPP","RRP",IF('con precio'!D1427="FB Ads","FBA",IF('con precio'!D1427="Google Ads","GOA",IF('con precio'!D1427="Combo","COM",IF('con precio'!D1427="Market Place","MKP", "OTR")))))))</f>
        <v>NOR</v>
      </c>
      <c r="I1428" s="0" t="str">
        <f aca="false">LEFT('con precio'!M1427,10)</f>
        <v>-17.851181</v>
      </c>
      <c r="J1428" s="122" t="str">
        <f aca="false">RIGHT('con precio'!M1427,10)</f>
        <v>-63.228403</v>
      </c>
      <c r="K1428" s="0" t="s">
        <v>7429</v>
      </c>
      <c r="L1428" s="175" t="n">
        <f aca="false">'con precio'!A1427+'con precio'!K1427</f>
        <v>44503.3881944444</v>
      </c>
      <c r="N1428" s="174"/>
      <c r="O1428" s="167"/>
    </row>
    <row r="1429" customFormat="false" ht="13.8" hidden="false" customHeight="false" outlineLevel="0" collapsed="false">
      <c r="A1429" s="0" t="n">
        <f aca="false">+A1428+1</f>
        <v>1428</v>
      </c>
      <c r="B1429" s="0" t="str">
        <f aca="false">IF(LEN('con precio'!E1428)=8,'con precio'!E1428,IF(LEN('con precio'!E1428)&gt;=17,LEFT('con precio'!E1428,8),""))</f>
        <v/>
      </c>
      <c r="C1429" s="122" t="str">
        <f aca="false">IF(LEN('con precio'!E1428)&gt;=17,RIGHT('con precio'!E1428,8),"")</f>
        <v/>
      </c>
      <c r="D1429" s="0" t="str">
        <f aca="false">IF('con precio'!F1428="","",'con precio'!F1428)</f>
        <v/>
      </c>
      <c r="E1429" s="0" t="str">
        <f aca="false">IF('con precio'!B1428="","",'con precio'!B1428)</f>
        <v>Barrio El Triunfo / Urbanización Canaan.</v>
      </c>
      <c r="F1429" s="1" t="s">
        <v>7175</v>
      </c>
      <c r="G1429" s="0" t="n">
        <v>300</v>
      </c>
      <c r="H1429" s="0" t="str">
        <f aca="false">IF('con precio'!D1428="Flete","FLE",IF('con precio'!D1428="Normal","NOR",IF('con precio'!D1428="RRPP","RRP",IF('con precio'!D1428="FB Ads","FBA",IF('con precio'!D1428="Google Ads","GOA",IF('con precio'!D1428="Combo","COM",IF('con precio'!D1428="Market Place","MKP", "OTR")))))))</f>
        <v>NOR</v>
      </c>
      <c r="I1429" s="0" t="str">
        <f aca="false">LEFT('con precio'!M1428,10)</f>
        <v>-17.853859</v>
      </c>
      <c r="J1429" s="122" t="str">
        <f aca="false">RIGHT('con precio'!M1428,10)</f>
        <v>-63.235537</v>
      </c>
      <c r="K1429" s="0" t="s">
        <v>7429</v>
      </c>
      <c r="L1429" s="175" t="n">
        <f aca="false">'con precio'!A1428+'con precio'!K1428</f>
        <v>44503.4243055556</v>
      </c>
      <c r="N1429" s="174"/>
      <c r="O1429" s="167"/>
    </row>
    <row r="1430" customFormat="false" ht="13.8" hidden="false" customHeight="false" outlineLevel="0" collapsed="false">
      <c r="A1430" s="0" t="n">
        <f aca="false">+A1429+1</f>
        <v>1429</v>
      </c>
      <c r="B1430" s="0" t="str">
        <f aca="false">IF(LEN('con precio'!E1429)=8,'con precio'!E1429,IF(LEN('con precio'!E1429)&gt;=17,LEFT('con precio'!E1429,8),""))</f>
        <v/>
      </c>
      <c r="C1430" s="122" t="str">
        <f aca="false">IF(LEN('con precio'!E1429)&gt;=17,RIGHT('con precio'!E1429,8),"")</f>
        <v/>
      </c>
      <c r="D1430" s="0" t="str">
        <f aca="false">IF('con precio'!F1429="","",'con precio'!F1429)</f>
        <v/>
      </c>
      <c r="E1430" s="0" t="str">
        <f aca="false">IF('con precio'!B1429="","",'con precio'!B1429)</f>
        <v>Urbanización Guapurú 1</v>
      </c>
      <c r="F1430" s="1" t="s">
        <v>7176</v>
      </c>
      <c r="G1430" s="0" t="n">
        <v>300</v>
      </c>
      <c r="H1430" s="0" t="str">
        <f aca="false">IF('con precio'!D1429="Flete","FLE",IF('con precio'!D1429="Normal","NOR",IF('con precio'!D1429="RRPP","RRP",IF('con precio'!D1429="FB Ads","FBA",IF('con precio'!D1429="Google Ads","GOA",IF('con precio'!D1429="Combo","COM",IF('con precio'!D1429="Market Place","MKP", "OTR")))))))</f>
        <v>NOR</v>
      </c>
      <c r="I1430" s="0" t="str">
        <f aca="false">LEFT('con precio'!M1429,10)</f>
        <v>-17.854004</v>
      </c>
      <c r="J1430" s="122" t="str">
        <f aca="false">RIGHT('con precio'!M1429,10)</f>
        <v>-63.094560</v>
      </c>
      <c r="K1430" s="0" t="s">
        <v>7429</v>
      </c>
      <c r="L1430" s="175" t="n">
        <f aca="false">'con precio'!A1429+'con precio'!K1429</f>
        <v>44503.7965277778</v>
      </c>
      <c r="N1430" s="174"/>
      <c r="O1430" s="167"/>
    </row>
    <row r="1431" customFormat="false" ht="13.8" hidden="false" customHeight="false" outlineLevel="0" collapsed="false">
      <c r="A1431" s="0" t="n">
        <f aca="false">+A1430+1</f>
        <v>1430</v>
      </c>
      <c r="B1431" s="0" t="str">
        <f aca="false">IF(LEN('con precio'!E1430)=8,'con precio'!E1430,IF(LEN('con precio'!E1430)&gt;=17,LEFT('con precio'!E1430,8),""))</f>
        <v>65895516</v>
      </c>
      <c r="C1431" s="122" t="str">
        <f aca="false">IF(LEN('con precio'!E1430)&gt;=17,RIGHT('con precio'!E1430,8),"")</f>
        <v/>
      </c>
      <c r="D1431" s="0" t="str">
        <f aca="false">IF('con precio'!F1430="","",'con precio'!F1430)</f>
        <v>Gabriela</v>
      </c>
      <c r="E1431" s="0" t="str">
        <f aca="false">IF('con precio'!B1430="","",'con precio'!B1430)</f>
        <v>Gabriela / Condominio Piraí</v>
      </c>
      <c r="F1431" s="1" t="s">
        <v>7107</v>
      </c>
      <c r="G1431" s="0" t="n">
        <v>370</v>
      </c>
      <c r="H1431" s="0" t="str">
        <f aca="false">IF('con precio'!D1430="Flete","FLE",IF('con precio'!D1430="Normal","NOR",IF('con precio'!D1430="RRPP","RRP",IF('con precio'!D1430="FB Ads","FBA",IF('con precio'!D1430="Google Ads","GOA",IF('con precio'!D1430="Combo","COM",IF('con precio'!D1430="Market Place","MKP", "OTR")))))))</f>
        <v>GOA</v>
      </c>
      <c r="I1431" s="0" t="str">
        <f aca="false">LEFT('con precio'!M1430,10)</f>
        <v>-17.662151</v>
      </c>
      <c r="J1431" s="122" t="str">
        <f aca="false">RIGHT('con precio'!M1430,10)</f>
        <v>-63.167717</v>
      </c>
      <c r="K1431" s="0" t="s">
        <v>7429</v>
      </c>
      <c r="L1431" s="175" t="n">
        <f aca="false">'con precio'!A1430+'con precio'!K1430</f>
        <v>44504.5604166667</v>
      </c>
      <c r="N1431" s="174"/>
      <c r="O1431" s="167"/>
    </row>
    <row r="1432" customFormat="false" ht="13.8" hidden="false" customHeight="false" outlineLevel="0" collapsed="false">
      <c r="A1432" s="0" t="n">
        <f aca="false">+A1431+1</f>
        <v>1431</v>
      </c>
      <c r="B1432" s="0" t="str">
        <f aca="false">IF(LEN('con precio'!E1431)=8,'con precio'!E1431,IF(LEN('con precio'!E1431)&gt;=17,LEFT('con precio'!E1431,8),""))</f>
        <v/>
      </c>
      <c r="C1432" s="122" t="str">
        <f aca="false">IF(LEN('con precio'!E1431)&gt;=17,RIGHT('con precio'!E1431,8),"")</f>
        <v/>
      </c>
      <c r="D1432" s="0" t="str">
        <f aca="false">IF('con precio'!F1431="","",'con precio'!F1431)</f>
        <v>Clínica Medicmel</v>
      </c>
      <c r="E1432" s="0" t="str">
        <f aca="false">IF('con precio'!B1431="","",'con precio'!B1431)</f>
        <v>Clínica Medicmel</v>
      </c>
      <c r="F1432" s="1" t="s">
        <v>6107</v>
      </c>
      <c r="G1432" s="0" t="n">
        <v>450</v>
      </c>
      <c r="H1432" s="0" t="str">
        <f aca="false">IF('con precio'!D1431="Flete","FLE",IF('con precio'!D1431="Normal","NOR",IF('con precio'!D1431="RRPP","RRP",IF('con precio'!D1431="FB Ads","FBA",IF('con precio'!D1431="Google Ads","GOA",IF('con precio'!D1431="Combo","COM",IF('con precio'!D1431="Market Place","MKP", "OTR")))))))</f>
        <v>NOR</v>
      </c>
      <c r="I1432" s="0" t="str">
        <f aca="false">LEFT('con precio'!M1431,10)</f>
        <v>-17.849168</v>
      </c>
      <c r="J1432" s="122" t="str">
        <f aca="false">RIGHT('con precio'!M1431,10)</f>
        <v>-63.251404</v>
      </c>
      <c r="K1432" s="0" t="s">
        <v>7429</v>
      </c>
      <c r="L1432" s="175" t="n">
        <f aca="false">'con precio'!A1431+'con precio'!K1431</f>
        <v>44505.6034722222</v>
      </c>
      <c r="N1432" s="174"/>
      <c r="O1432" s="167"/>
    </row>
    <row r="1433" customFormat="false" ht="13.8" hidden="false" customHeight="false" outlineLevel="0" collapsed="false">
      <c r="A1433" s="0" t="n">
        <f aca="false">+A1432+1</f>
        <v>1432</v>
      </c>
      <c r="B1433" s="0" t="str">
        <f aca="false">IF(LEN('con precio'!E1432)=8,'con precio'!E1432,IF(LEN('con precio'!E1432)&gt;=17,LEFT('con precio'!E1432,8),""))</f>
        <v/>
      </c>
      <c r="C1433" s="122" t="str">
        <f aca="false">IF(LEN('con precio'!E1432)&gt;=17,RIGHT('con precio'!E1432,8),"")</f>
        <v/>
      </c>
      <c r="D1433" s="0" t="str">
        <f aca="false">IF('con precio'!F1432="","",'con precio'!F1432)</f>
        <v/>
      </c>
      <c r="E1433" s="0" t="str">
        <f aca="false">IF('con precio'!B1432="","",'con precio'!B1432)</f>
        <v>Calle Cruz del Sur / Barrio Villa Bolivia</v>
      </c>
      <c r="F1433" s="1" t="s">
        <v>7177</v>
      </c>
      <c r="G1433" s="0" t="n">
        <v>300</v>
      </c>
      <c r="H1433" s="0" t="str">
        <f aca="false">IF('con precio'!D1432="Flete","FLE",IF('con precio'!D1432="Normal","NOR",IF('con precio'!D1432="RRPP","RRP",IF('con precio'!D1432="FB Ads","FBA",IF('con precio'!D1432="Google Ads","GOA",IF('con precio'!D1432="Combo","COM",IF('con precio'!D1432="Market Place","MKP", "OTR")))))))</f>
        <v>NOR</v>
      </c>
      <c r="I1433" s="0" t="str">
        <f aca="false">LEFT('con precio'!M1432,10)</f>
        <v>-17.817348</v>
      </c>
      <c r="J1433" s="122" t="str">
        <f aca="false">RIGHT('con precio'!M1432,10)</f>
        <v>-63.136756</v>
      </c>
      <c r="K1433" s="0" t="s">
        <v>7429</v>
      </c>
      <c r="L1433" s="175" t="n">
        <f aca="false">'con precio'!A1432+'con precio'!K1432</f>
        <v>44505.7458333333</v>
      </c>
      <c r="N1433" s="174"/>
      <c r="O1433" s="167"/>
    </row>
    <row r="1434" customFormat="false" ht="13.8" hidden="false" customHeight="false" outlineLevel="0" collapsed="false">
      <c r="A1434" s="0" t="n">
        <f aca="false">+A1433+1</f>
        <v>1433</v>
      </c>
      <c r="B1434" s="0" t="str">
        <f aca="false">IF(LEN('con precio'!E1433)=8,'con precio'!E1433,IF(LEN('con precio'!E1433)&gt;=17,LEFT('con precio'!E1433,8),""))</f>
        <v/>
      </c>
      <c r="C1434" s="122" t="str">
        <f aca="false">IF(LEN('con precio'!E1433)&gt;=17,RIGHT('con precio'!E1433,8),"")</f>
        <v/>
      </c>
      <c r="D1434" s="0" t="str">
        <f aca="false">IF('con precio'!F1433="","",'con precio'!F1433)</f>
        <v/>
      </c>
      <c r="E1434" s="0" t="str">
        <f aca="false">IF('con precio'!B1433="","",'con precio'!B1433)</f>
        <v>Mercado 25 de Mayo / 8vo Anillo</v>
      </c>
      <c r="F1434" s="1" t="s">
        <v>7178</v>
      </c>
      <c r="G1434" s="0" t="n">
        <v>300</v>
      </c>
      <c r="H1434" s="0" t="str">
        <f aca="false">IF('con precio'!D1433="Flete","FLE",IF('con precio'!D1433="Normal","NOR",IF('con precio'!D1433="RRPP","RRP",IF('con precio'!D1433="FB Ads","FBA",IF('con precio'!D1433="Google Ads","GOA",IF('con precio'!D1433="Combo","COM",IF('con precio'!D1433="Market Place","MKP", "OTR")))))))</f>
        <v>NOR</v>
      </c>
      <c r="I1434" s="0" t="str">
        <f aca="false">LEFT('con precio'!M1433,10)</f>
        <v>-17.837578</v>
      </c>
      <c r="J1434" s="122" t="str">
        <f aca="false">RIGHT('con precio'!M1433,10)</f>
        <v>-63.239030</v>
      </c>
      <c r="K1434" s="0" t="s">
        <v>7429</v>
      </c>
      <c r="L1434" s="175" t="n">
        <f aca="false">'con precio'!A1433+'con precio'!K1433</f>
        <v>44505.8055555556</v>
      </c>
      <c r="N1434" s="174"/>
      <c r="O1434" s="167"/>
    </row>
    <row r="1435" customFormat="false" ht="13.8" hidden="false" customHeight="false" outlineLevel="0" collapsed="false">
      <c r="A1435" s="0" t="n">
        <f aca="false">+A1434+1</f>
        <v>1434</v>
      </c>
      <c r="B1435" s="0" t="str">
        <f aca="false">IF(LEN('con precio'!E1434)=8,'con precio'!E1434,IF(LEN('con precio'!E1434)&gt;=17,LEFT('con precio'!E1434,8),""))</f>
        <v>76646958</v>
      </c>
      <c r="C1435" s="122" t="str">
        <f aca="false">IF(LEN('con precio'!E1434)&gt;=17,RIGHT('con precio'!E1434,8),"")</f>
        <v/>
      </c>
      <c r="D1435" s="0" t="str">
        <f aca="false">IF('con precio'!F1434="","",'con precio'!F1434)</f>
        <v>Ever Padilla</v>
      </c>
      <c r="E1435" s="0" t="str">
        <f aca="false">IF('con precio'!B1434="","",'con precio'!B1434)</f>
        <v>Ever Padilla / Calle 6 de Agosto / plaza principal</v>
      </c>
      <c r="F1435" s="1" t="s">
        <v>7179</v>
      </c>
      <c r="G1435" s="0" t="n">
        <v>520</v>
      </c>
      <c r="H1435" s="0" t="str">
        <f aca="false">IF('con precio'!D1434="Flete","FLE",IF('con precio'!D1434="Normal","NOR",IF('con precio'!D1434="RRPP","RRP",IF('con precio'!D1434="FB Ads","FBA",IF('con precio'!D1434="Google Ads","GOA",IF('con precio'!D1434="Combo","COM",IF('con precio'!D1434="Market Place","MKP", "OTR")))))))</f>
        <v>GOA</v>
      </c>
      <c r="I1435" s="0" t="str">
        <f aca="false">LEFT('con precio'!M1434,10)</f>
        <v>-17.852609</v>
      </c>
      <c r="J1435" s="122" t="str">
        <f aca="false">RIGHT('con precio'!M1434,10)</f>
        <v>-63.308364</v>
      </c>
      <c r="K1435" s="0" t="s">
        <v>7429</v>
      </c>
      <c r="L1435" s="175" t="n">
        <f aca="false">'con precio'!A1434+'con precio'!K1434</f>
        <v>44506.49375</v>
      </c>
      <c r="N1435" s="174"/>
      <c r="O1435" s="167"/>
    </row>
    <row r="1436" customFormat="false" ht="13.8" hidden="false" customHeight="false" outlineLevel="0" collapsed="false">
      <c r="A1436" s="0" t="n">
        <f aca="false">+A1435+1</f>
        <v>1435</v>
      </c>
      <c r="B1436" s="0" t="str">
        <f aca="false">IF(LEN('con precio'!E1435)=8,'con precio'!E1435,IF(LEN('con precio'!E1435)&gt;=17,LEFT('con precio'!E1435,8),""))</f>
        <v>77037925</v>
      </c>
      <c r="C1436" s="122" t="str">
        <f aca="false">IF(LEN('con precio'!E1435)&gt;=17,RIGHT('con precio'!E1435,8),"")</f>
        <v/>
      </c>
      <c r="D1436" s="0" t="str">
        <f aca="false">IF('con precio'!F1435="","",'con precio'!F1435)</f>
        <v>Gabriela Lopez</v>
      </c>
      <c r="E1436" s="0" t="str">
        <f aca="false">IF('con precio'!B1435="","",'con precio'!B1435)</f>
        <v>Gabriela Lopez / Calle 9 / Barrio Nuevo Mundo</v>
      </c>
      <c r="F1436" s="1" t="s">
        <v>7180</v>
      </c>
      <c r="G1436" s="0" t="n">
        <v>400</v>
      </c>
      <c r="H1436" s="0" t="str">
        <f aca="false">IF('con precio'!D1435="Flete","FLE",IF('con precio'!D1435="Normal","NOR",IF('con precio'!D1435="RRPP","RRP",IF('con precio'!D1435="FB Ads","FBA",IF('con precio'!D1435="Google Ads","GOA",IF('con precio'!D1435="Combo","COM",IF('con precio'!D1435="Market Place","MKP", "OTR")))))))</f>
        <v>GOA</v>
      </c>
      <c r="I1436" s="0" t="str">
        <f aca="false">LEFT('con precio'!M1435,10)</f>
        <v>-17.829353</v>
      </c>
      <c r="J1436" s="122" t="str">
        <f aca="false">RIGHT('con precio'!M1435,10)</f>
        <v>-63.126454</v>
      </c>
      <c r="K1436" s="0" t="s">
        <v>7429</v>
      </c>
      <c r="L1436" s="175" t="n">
        <f aca="false">'con precio'!A1435+'con precio'!K1435</f>
        <v>44506.6541666667</v>
      </c>
      <c r="N1436" s="174"/>
      <c r="O1436" s="167"/>
    </row>
    <row r="1437" customFormat="false" ht="13.8" hidden="false" customHeight="false" outlineLevel="0" collapsed="false">
      <c r="A1437" s="0" t="n">
        <f aca="false">+A1436+1</f>
        <v>1436</v>
      </c>
      <c r="B1437" s="0" t="str">
        <f aca="false">IF(LEN('con precio'!E1436)=8,'con precio'!E1436,IF(LEN('con precio'!E1436)&gt;=17,LEFT('con precio'!E1436,8),""))</f>
        <v/>
      </c>
      <c r="C1437" s="122" t="str">
        <f aca="false">IF(LEN('con precio'!E1436)&gt;=17,RIGHT('con precio'!E1436,8),"")</f>
        <v/>
      </c>
      <c r="D1437" s="0" t="str">
        <f aca="false">IF('con precio'!F1436="","",'con precio'!F1436)</f>
        <v/>
      </c>
      <c r="E1437" s="0" t="str">
        <f aca="false">IF('con precio'!B1436="","",'con precio'!B1436)</f>
        <v>Condominio Lomas del Urubó Sur</v>
      </c>
      <c r="F1437" s="1" t="s">
        <v>7181</v>
      </c>
      <c r="G1437" s="0" t="n">
        <v>300</v>
      </c>
      <c r="H1437" s="0" t="str">
        <f aca="false">IF('con precio'!D1436="Flete","FLE",IF('con precio'!D1436="Normal","NOR",IF('con precio'!D1436="RRPP","RRP",IF('con precio'!D1436="FB Ads","FBA",IF('con precio'!D1436="Google Ads","GOA",IF('con precio'!D1436="Combo","COM",IF('con precio'!D1436="Market Place","MKP", "OTR")))))))</f>
        <v>NOR</v>
      </c>
      <c r="I1437" s="0" t="str">
        <f aca="false">LEFT('con precio'!M1436,10)</f>
        <v>-17.793262</v>
      </c>
      <c r="J1437" s="122" t="str">
        <f aca="false">RIGHT('con precio'!M1436,10)</f>
        <v>-63.267618</v>
      </c>
      <c r="K1437" s="0" t="s">
        <v>7429</v>
      </c>
      <c r="L1437" s="175" t="n">
        <f aca="false">'con precio'!A1436+'con precio'!K1436</f>
        <v>44506.4708333333</v>
      </c>
      <c r="N1437" s="174"/>
      <c r="O1437" s="167"/>
    </row>
    <row r="1438" customFormat="false" ht="13.8" hidden="false" customHeight="false" outlineLevel="0" collapsed="false">
      <c r="A1438" s="0" t="n">
        <f aca="false">+A1437+1</f>
        <v>1437</v>
      </c>
      <c r="B1438" s="0" t="str">
        <f aca="false">IF(LEN('con precio'!E1437)=8,'con precio'!E1437,IF(LEN('con precio'!E1437)&gt;=17,LEFT('con precio'!E1437,8),""))</f>
        <v>75049515</v>
      </c>
      <c r="C1438" s="122" t="str">
        <f aca="false">IF(LEN('con precio'!E1437)&gt;=17,RIGHT('con precio'!E1437,8),"")</f>
        <v/>
      </c>
      <c r="D1438" s="0" t="str">
        <f aca="false">IF('con precio'!F1437="","",'con precio'!F1437)</f>
        <v>Roberto Coronado. Residencial Abasto Sur</v>
      </c>
      <c r="E1438" s="0" t="str">
        <f aca="false">IF('con precio'!B1437="","",'con precio'!B1437)</f>
        <v>Residencial Abasto Sur. Roberto Coronado</v>
      </c>
      <c r="F1438" s="1" t="n">
        <v>202003001</v>
      </c>
      <c r="G1438" s="0" t="n">
        <v>450</v>
      </c>
      <c r="H1438" s="0" t="str">
        <f aca="false">IF('con precio'!D1437="Flete","FLE",IF('con precio'!D1437="Normal","NOR",IF('con precio'!D1437="RRPP","RRP",IF('con precio'!D1437="FB Ads","FBA",IF('con precio'!D1437="Google Ads","GOA",IF('con precio'!D1437="Combo","COM",IF('con precio'!D1437="Market Place","MKP", "OTR")))))))</f>
        <v>OTR</v>
      </c>
      <c r="I1438" s="0" t="str">
        <f aca="false">LEFT('con precio'!M1437,10)</f>
        <v>-17.850340</v>
      </c>
      <c r="J1438" s="122" t="str">
        <f aca="false">RIGHT('con precio'!M1437,10)</f>
        <v>-63.227726</v>
      </c>
      <c r="K1438" s="0" t="s">
        <v>7429</v>
      </c>
      <c r="L1438" s="175" t="n">
        <f aca="false">'con precio'!A1437+'con precio'!K1437</f>
        <v>44506.7305555556</v>
      </c>
      <c r="N1438" s="174"/>
      <c r="O1438" s="167"/>
    </row>
    <row r="1439" customFormat="false" ht="13.8" hidden="false" customHeight="false" outlineLevel="0" collapsed="false">
      <c r="A1439" s="0" t="n">
        <f aca="false">+A1438+1</f>
        <v>1438</v>
      </c>
      <c r="B1439" s="0" t="str">
        <f aca="false">IF(LEN('con precio'!E1438)=8,'con precio'!E1438,IF(LEN('con precio'!E1438)&gt;=17,LEFT('con precio'!E1438,8),""))</f>
        <v/>
      </c>
      <c r="C1439" s="122" t="str">
        <f aca="false">IF(LEN('con precio'!E1438)&gt;=17,RIGHT('con precio'!E1438,8),"")</f>
        <v/>
      </c>
      <c r="D1439" s="0" t="str">
        <f aca="false">IF('con precio'!F1438="","",'con precio'!F1438)</f>
        <v>Clínica Medicmel</v>
      </c>
      <c r="E1439" s="0" t="str">
        <f aca="false">IF('con precio'!B1438="","",'con precio'!B1438)</f>
        <v>Clínica Medicmel</v>
      </c>
      <c r="F1439" s="1" t="s">
        <v>6107</v>
      </c>
      <c r="G1439" s="0" t="n">
        <v>450</v>
      </c>
      <c r="H1439" s="0" t="str">
        <f aca="false">IF('con precio'!D1438="Flete","FLE",IF('con precio'!D1438="Normal","NOR",IF('con precio'!D1438="RRPP","RRP",IF('con precio'!D1438="FB Ads","FBA",IF('con precio'!D1438="Google Ads","GOA",IF('con precio'!D1438="Combo","COM",IF('con precio'!D1438="Market Place","MKP", "OTR")))))))</f>
        <v>NOR</v>
      </c>
      <c r="I1439" s="0" t="str">
        <f aca="false">LEFT('con precio'!M1438,10)</f>
        <v>-17.849168</v>
      </c>
      <c r="J1439" s="122" t="str">
        <f aca="false">RIGHT('con precio'!M1438,10)</f>
        <v>-63.251404</v>
      </c>
      <c r="K1439" s="0" t="s">
        <v>7429</v>
      </c>
      <c r="L1439" s="175" t="n">
        <f aca="false">'con precio'!A1438+'con precio'!K1438</f>
        <v>44510.35</v>
      </c>
      <c r="N1439" s="174"/>
      <c r="O1439" s="167"/>
    </row>
    <row r="1440" customFormat="false" ht="13.8" hidden="false" customHeight="false" outlineLevel="0" collapsed="false">
      <c r="A1440" s="0" t="n">
        <f aca="false">+A1439+1</f>
        <v>1439</v>
      </c>
      <c r="B1440" s="0" t="str">
        <f aca="false">IF(LEN('con precio'!E1439)=8,'con precio'!E1439,IF(LEN('con precio'!E1439)&gt;=17,LEFT('con precio'!E1439,8),""))</f>
        <v/>
      </c>
      <c r="C1440" s="122" t="str">
        <f aca="false">IF(LEN('con precio'!E1439)&gt;=17,RIGHT('con precio'!E1439,8),"")</f>
        <v/>
      </c>
      <c r="D1440" s="0" t="str">
        <f aca="false">IF('con precio'!F1439="","",'con precio'!F1439)</f>
        <v>Urb. Inteligente</v>
      </c>
      <c r="E1440" s="0" t="str">
        <f aca="false">IF('con precio'!B1439="","",'con precio'!B1439)</f>
        <v>Urb. Inteligente / Barrio Petro Sur</v>
      </c>
      <c r="F1440" s="1" t="s">
        <v>6208</v>
      </c>
      <c r="G1440" s="0" t="n">
        <v>300</v>
      </c>
      <c r="H1440" s="0" t="str">
        <f aca="false">IF('con precio'!D1439="Flete","FLE",IF('con precio'!D1439="Normal","NOR",IF('con precio'!D1439="RRPP","RRP",IF('con precio'!D1439="FB Ads","FBA",IF('con precio'!D1439="Google Ads","GOA",IF('con precio'!D1439="Combo","COM",IF('con precio'!D1439="Market Place","MKP", "OTR")))))))</f>
        <v>COM</v>
      </c>
      <c r="I1440" s="0" t="str">
        <f aca="false">LEFT('con precio'!M1439,10)</f>
        <v>-17.837371</v>
      </c>
      <c r="J1440" s="122" t="str">
        <f aca="false">RIGHT('con precio'!M1439,10)</f>
        <v>-63.262905</v>
      </c>
      <c r="K1440" s="0" t="s">
        <v>7429</v>
      </c>
      <c r="L1440" s="175" t="n">
        <f aca="false">'con precio'!A1439+'con precio'!K1439</f>
        <v>44511.2527777778</v>
      </c>
      <c r="N1440" s="174"/>
      <c r="O1440" s="167"/>
    </row>
    <row r="1441" customFormat="false" ht="13.8" hidden="false" customHeight="false" outlineLevel="0" collapsed="false">
      <c r="A1441" s="0" t="n">
        <f aca="false">+A1440+1</f>
        <v>1440</v>
      </c>
      <c r="B1441" s="0" t="str">
        <f aca="false">IF(LEN('con precio'!E1440)=8,'con precio'!E1440,IF(LEN('con precio'!E1440)&gt;=17,LEFT('con precio'!E1440,8),""))</f>
        <v/>
      </c>
      <c r="C1441" s="122" t="str">
        <f aca="false">IF(LEN('con precio'!E1440)&gt;=17,RIGHT('con precio'!E1440,8),"")</f>
        <v/>
      </c>
      <c r="D1441" s="0" t="str">
        <f aca="false">IF('con precio'!F1440="","",'con precio'!F1440)</f>
        <v>Urb. Inteligente</v>
      </c>
      <c r="E1441" s="0" t="str">
        <f aca="false">IF('con precio'!B1440="","",'con precio'!B1440)</f>
        <v>Urb. Inteligente</v>
      </c>
      <c r="F1441" s="1" t="s">
        <v>6208</v>
      </c>
      <c r="G1441" s="0" t="n">
        <v>300</v>
      </c>
      <c r="H1441" s="0" t="str">
        <f aca="false">IF('con precio'!D1440="Flete","FLE",IF('con precio'!D1440="Normal","NOR",IF('con precio'!D1440="RRPP","RRP",IF('con precio'!D1440="FB Ads","FBA",IF('con precio'!D1440="Google Ads","GOA",IF('con precio'!D1440="Combo","COM",IF('con precio'!D1440="Market Place","MKP", "OTR")))))))</f>
        <v>COM</v>
      </c>
      <c r="I1441" s="0" t="str">
        <f aca="false">LEFT('con precio'!M1440,10)</f>
        <v>-17.835288</v>
      </c>
      <c r="J1441" s="122" t="str">
        <f aca="false">RIGHT('con precio'!M1440,10)</f>
        <v>-63.265049</v>
      </c>
      <c r="K1441" s="0" t="s">
        <v>7429</v>
      </c>
      <c r="L1441" s="175" t="n">
        <f aca="false">'con precio'!A1440+'con precio'!K1440</f>
        <v>44511.2840277778</v>
      </c>
      <c r="N1441" s="174"/>
      <c r="O1441" s="167"/>
    </row>
    <row r="1442" customFormat="false" ht="13.8" hidden="false" customHeight="false" outlineLevel="0" collapsed="false">
      <c r="A1442" s="0" t="n">
        <f aca="false">+A1441+1</f>
        <v>1441</v>
      </c>
      <c r="B1442" s="0" t="str">
        <f aca="false">IF(LEN('con precio'!E1441)=8,'con precio'!E1441,IF(LEN('con precio'!E1441)&gt;=17,LEFT('con precio'!E1441,8),""))</f>
        <v>75325016</v>
      </c>
      <c r="C1442" s="122" t="str">
        <f aca="false">IF(LEN('con precio'!E1441)&gt;=17,RIGHT('con precio'!E1441,8),"")</f>
        <v>62093922</v>
      </c>
      <c r="D1442" s="0" t="str">
        <f aca="false">IF('con precio'!F1441="","",'con precio'!F1441)</f>
        <v>Rocío/Celia</v>
      </c>
      <c r="E1442" s="0" t="str">
        <f aca="false">IF('con precio'!B1441="","",'con precio'!B1441)</f>
        <v>Rocío/Celia / Por el Mercado Toborochi / Barrio Paraíso</v>
      </c>
      <c r="F1442" s="1" t="s">
        <v>6679</v>
      </c>
      <c r="G1442" s="0" t="n">
        <v>350</v>
      </c>
      <c r="H1442" s="0" t="str">
        <f aca="false">IF('con precio'!D1441="Flete","FLE",IF('con precio'!D1441="Normal","NOR",IF('con precio'!D1441="RRPP","RRP",IF('con precio'!D1441="FB Ads","FBA",IF('con precio'!D1441="Google Ads","GOA",IF('con precio'!D1441="Combo","COM",IF('con precio'!D1441="Market Place","MKP", "OTR")))))))</f>
        <v>GOA</v>
      </c>
      <c r="I1442" s="0" t="str">
        <f aca="false">LEFT('con precio'!M1441,10)</f>
        <v>-17.848701</v>
      </c>
      <c r="J1442" s="122" t="str">
        <f aca="false">RIGHT('con precio'!M1441,10)</f>
        <v>-63.075950</v>
      </c>
      <c r="K1442" s="0" t="s">
        <v>7429</v>
      </c>
      <c r="L1442" s="175" t="n">
        <f aca="false">'con precio'!A1441+'con precio'!K1441</f>
        <v>44512.4034722222</v>
      </c>
      <c r="N1442" s="174"/>
      <c r="O1442" s="167"/>
    </row>
    <row r="1443" customFormat="false" ht="13.8" hidden="false" customHeight="false" outlineLevel="0" collapsed="false">
      <c r="A1443" s="0" t="n">
        <f aca="false">+A1442+1</f>
        <v>1442</v>
      </c>
      <c r="B1443" s="0" t="str">
        <f aca="false">IF(LEN('con precio'!E1442)=8,'con precio'!E1442,IF(LEN('con precio'!E1442)&gt;=17,LEFT('con precio'!E1442,8),""))</f>
        <v>62074288</v>
      </c>
      <c r="C1443" s="122" t="str">
        <f aca="false">IF(LEN('con precio'!E1442)&gt;=17,RIGHT('con precio'!E1442,8),"")</f>
        <v/>
      </c>
      <c r="D1443" s="0" t="str">
        <f aca="false">IF('con precio'!F1442="","",'con precio'!F1442)</f>
        <v>Juan Carlos Ardaya Banegas</v>
      </c>
      <c r="E1443" s="0" t="str">
        <f aca="false">IF('con precio'!B1442="","",'con precio'!B1442)</f>
        <v>Juan Carlos Ardaya Banegas / El Carmen / Doble Vía Km 9</v>
      </c>
      <c r="F1443" s="1" t="s">
        <v>6719</v>
      </c>
      <c r="G1443" s="0" t="n">
        <v>430</v>
      </c>
      <c r="H1443" s="0" t="str">
        <f aca="false">IF('con precio'!D1442="Flete","FLE",IF('con precio'!D1442="Normal","NOR",IF('con precio'!D1442="RRPP","RRP",IF('con precio'!D1442="FB Ads","FBA",IF('con precio'!D1442="Google Ads","GOA",IF('con precio'!D1442="Combo","COM",IF('con precio'!D1442="Market Place","MKP", "OTR")))))))</f>
        <v>GOA</v>
      </c>
      <c r="I1443" s="0" t="str">
        <f aca="false">LEFT('con precio'!M1442,10)</f>
        <v>-17.852078</v>
      </c>
      <c r="J1443" s="122" t="str">
        <f aca="false">RIGHT('con precio'!M1442,10)</f>
        <v>-63.250375</v>
      </c>
      <c r="K1443" s="0" t="s">
        <v>7429</v>
      </c>
      <c r="L1443" s="175" t="n">
        <f aca="false">'con precio'!A1442+'con precio'!K1442</f>
        <v>44512</v>
      </c>
      <c r="N1443" s="174"/>
      <c r="O1443" s="167"/>
    </row>
    <row r="1444" customFormat="false" ht="13.8" hidden="false" customHeight="false" outlineLevel="0" collapsed="false">
      <c r="A1444" s="0" t="n">
        <f aca="false">+A1443+1</f>
        <v>1443</v>
      </c>
      <c r="B1444" s="0" t="str">
        <f aca="false">IF(LEN('con precio'!E1443)=8,'con precio'!E1443,IF(LEN('con precio'!E1443)&gt;=17,LEFT('con precio'!E1443,8),""))</f>
        <v/>
      </c>
      <c r="C1444" s="122" t="str">
        <f aca="false">IF(LEN('con precio'!E1443)&gt;=17,RIGHT('con precio'!E1443,8),"")</f>
        <v/>
      </c>
      <c r="D1444" s="0" t="str">
        <f aca="false">IF('con precio'!F1443="","",'con precio'!F1443)</f>
        <v>Clínica Medicmel</v>
      </c>
      <c r="E1444" s="0" t="str">
        <f aca="false">IF('con precio'!B1443="","",'con precio'!B1443)</f>
        <v>Clínica Medicmel</v>
      </c>
      <c r="F1444" s="1" t="s">
        <v>6107</v>
      </c>
      <c r="G1444" s="0" t="n">
        <v>450</v>
      </c>
      <c r="H1444" s="0" t="str">
        <f aca="false">IF('con precio'!D1443="Flete","FLE",IF('con precio'!D1443="Normal","NOR",IF('con precio'!D1443="RRPP","RRP",IF('con precio'!D1443="FB Ads","FBA",IF('con precio'!D1443="Google Ads","GOA",IF('con precio'!D1443="Combo","COM",IF('con precio'!D1443="Market Place","MKP", "OTR")))))))</f>
        <v>NOR</v>
      </c>
      <c r="I1444" s="0" t="str">
        <f aca="false">LEFT('con precio'!M1443,10)</f>
        <v>-17.849168</v>
      </c>
      <c r="J1444" s="122" t="str">
        <f aca="false">RIGHT('con precio'!M1443,10)</f>
        <v>-63.251404</v>
      </c>
      <c r="K1444" s="0" t="s">
        <v>7429</v>
      </c>
      <c r="L1444" s="175" t="n">
        <f aca="false">'con precio'!A1443+'con precio'!K1443</f>
        <v>44515.2270833333</v>
      </c>
      <c r="N1444" s="174"/>
      <c r="O1444" s="167"/>
    </row>
    <row r="1445" customFormat="false" ht="13.8" hidden="false" customHeight="false" outlineLevel="0" collapsed="false">
      <c r="A1445" s="0" t="n">
        <f aca="false">+A1444+1</f>
        <v>1444</v>
      </c>
      <c r="B1445" s="0" t="str">
        <f aca="false">IF(LEN('con precio'!E1444)=8,'con precio'!E1444,IF(LEN('con precio'!E1444)&gt;=17,LEFT('con precio'!E1444,8),""))</f>
        <v/>
      </c>
      <c r="C1445" s="122" t="str">
        <f aca="false">IF(LEN('con precio'!E1444)&gt;=17,RIGHT('con precio'!E1444,8),"")</f>
        <v/>
      </c>
      <c r="D1445" s="0" t="str">
        <f aca="false">IF('con precio'!F1444="","",'con precio'!F1444)</f>
        <v/>
      </c>
      <c r="E1445" s="0" t="str">
        <f aca="false">IF('con precio'!B1444="","",'con precio'!B1444)</f>
        <v>km9 Urb Balcón 2, La Guardia</v>
      </c>
      <c r="F1445" s="1" t="s">
        <v>7182</v>
      </c>
      <c r="G1445" s="0" t="n">
        <v>300</v>
      </c>
      <c r="H1445" s="0" t="str">
        <f aca="false">IF('con precio'!D1444="Flete","FLE",IF('con precio'!D1444="Normal","NOR",IF('con precio'!D1444="RRPP","RRP",IF('con precio'!D1444="FB Ads","FBA",IF('con precio'!D1444="Google Ads","GOA",IF('con precio'!D1444="Combo","COM",IF('con precio'!D1444="Market Place","MKP", "OTR")))))))</f>
        <v>NOR</v>
      </c>
      <c r="I1445" s="0" t="str">
        <f aca="false">LEFT('con precio'!M1444,10)</f>
        <v>-17.874271</v>
      </c>
      <c r="J1445" s="122" t="str">
        <f aca="false">RIGHT('con precio'!M1444,10)</f>
        <v>-63.242282</v>
      </c>
      <c r="K1445" s="0" t="s">
        <v>7429</v>
      </c>
      <c r="L1445" s="175" t="n">
        <f aca="false">'con precio'!A1444+'con precio'!K1444</f>
        <v>44516.3958333333</v>
      </c>
      <c r="N1445" s="174"/>
      <c r="O1445" s="167"/>
    </row>
    <row r="1446" customFormat="false" ht="13.8" hidden="false" customHeight="false" outlineLevel="0" collapsed="false">
      <c r="A1446" s="0" t="n">
        <f aca="false">+A1445+1</f>
        <v>1445</v>
      </c>
      <c r="B1446" s="0" t="n">
        <f aca="false">IF(LEN('con precio'!E1445)=8,'con precio'!E1445,IF(LEN('con precio'!E1445)&gt;=17,LEFT('con precio'!E1445,8),""))</f>
        <v>78131846</v>
      </c>
      <c r="C1446" s="122" t="str">
        <f aca="false">IF(LEN('con precio'!E1445)&gt;=17,RIGHT('con precio'!E1445,8),"")</f>
        <v/>
      </c>
      <c r="D1446" s="0" t="str">
        <f aca="false">IF('con precio'!F1445="","",'con precio'!F1445)</f>
        <v>David Cabrera</v>
      </c>
      <c r="E1446" s="0" t="str">
        <f aca="false">IF('con precio'!B1445="","",'con precio'!B1445)</f>
        <v>David Cabrera / Calle Bernanos 1065 esq. St Exúpery / Los Tusequis</v>
      </c>
      <c r="F1446" s="1" t="s">
        <v>7183</v>
      </c>
      <c r="G1446" s="0" t="n">
        <v>350</v>
      </c>
      <c r="H1446" s="0" t="str">
        <f aca="false">IF('con precio'!D1445="Flete","FLE",IF('con precio'!D1445="Normal","NOR",IF('con precio'!D1445="RRPP","RRP",IF('con precio'!D1445="FB Ads","FBA",IF('con precio'!D1445="Google Ads","GOA",IF('con precio'!D1445="Combo","COM",IF('con precio'!D1445="Market Place","MKP", "OTR")))))))</f>
        <v>GOA</v>
      </c>
      <c r="I1446" s="0" t="str">
        <f aca="false">LEFT('con precio'!M1445,10)</f>
        <v>-17.739013</v>
      </c>
      <c r="J1446" s="122" t="str">
        <f aca="false">RIGHT('con precio'!M1445,10)</f>
        <v>-63.147938</v>
      </c>
      <c r="K1446" s="0" t="s">
        <v>7429</v>
      </c>
      <c r="L1446" s="175" t="n">
        <f aca="false">'con precio'!A1445+'con precio'!K1445</f>
        <v>44517.7347222222</v>
      </c>
      <c r="N1446" s="174"/>
      <c r="O1446" s="167"/>
    </row>
    <row r="1447" customFormat="false" ht="13.8" hidden="false" customHeight="false" outlineLevel="0" collapsed="false">
      <c r="A1447" s="0" t="n">
        <f aca="false">+A1446+1</f>
        <v>1446</v>
      </c>
      <c r="B1447" s="0" t="str">
        <f aca="false">IF(LEN('con precio'!E1446)=8,'con precio'!E1446,IF(LEN('con precio'!E1446)&gt;=17,LEFT('con precio'!E1446,8),""))</f>
        <v/>
      </c>
      <c r="C1447" s="122" t="str">
        <f aca="false">IF(LEN('con precio'!E1446)&gt;=17,RIGHT('con precio'!E1446,8),"")</f>
        <v/>
      </c>
      <c r="D1447" s="0" t="str">
        <f aca="false">IF('con precio'!F1446="","",'con precio'!F1446)</f>
        <v/>
      </c>
      <c r="E1447" s="0" t="str">
        <f aca="false">IF('con precio'!B1446="","",'con precio'!B1446)</f>
        <v>El Retoño / Villa Santa Cruz / Urbanización Palos Blancos</v>
      </c>
      <c r="F1447" s="1" t="s">
        <v>6462</v>
      </c>
      <c r="G1447" s="0" t="n">
        <v>400</v>
      </c>
      <c r="H1447" s="0" t="str">
        <f aca="false">IF('con precio'!D1446="Flete","FLE",IF('con precio'!D1446="Normal","NOR",IF('con precio'!D1446="RRPP","RRP",IF('con precio'!D1446="FB Ads","FBA",IF('con precio'!D1446="Google Ads","GOA",IF('con precio'!D1446="Combo","COM",IF('con precio'!D1446="Market Place","MKP", "OTR")))))))</f>
        <v>NOR</v>
      </c>
      <c r="I1447" s="0" t="str">
        <f aca="false">LEFT('con precio'!M1446,10)</f>
        <v>-17.713230</v>
      </c>
      <c r="J1447" s="122" t="str">
        <f aca="false">RIGHT('con precio'!M1446,10)</f>
        <v>-63.145343</v>
      </c>
      <c r="K1447" s="0" t="s">
        <v>7429</v>
      </c>
      <c r="L1447" s="175" t="n">
        <f aca="false">'con precio'!A1446+'con precio'!K1446</f>
        <v>44517.4645833333</v>
      </c>
      <c r="N1447" s="174"/>
      <c r="O1447" s="167"/>
    </row>
    <row r="1448" customFormat="false" ht="13.8" hidden="false" customHeight="false" outlineLevel="0" collapsed="false">
      <c r="A1448" s="0" t="n">
        <f aca="false">+A1447+1</f>
        <v>1447</v>
      </c>
      <c r="B1448" s="0" t="str">
        <f aca="false">IF(LEN('con precio'!E1447)=8,'con precio'!E1447,IF(LEN('con precio'!E1447)&gt;=17,LEFT('con precio'!E1447,8),""))</f>
        <v/>
      </c>
      <c r="C1448" s="122" t="str">
        <f aca="false">IF(LEN('con precio'!E1447)&gt;=17,RIGHT('con precio'!E1447,8),"")</f>
        <v/>
      </c>
      <c r="D1448" s="0" t="str">
        <f aca="false">IF('con precio'!F1447="","",'con precio'!F1447)</f>
        <v/>
      </c>
      <c r="E1448" s="0" t="str">
        <f aca="false">IF('con precio'!B1447="","",'con precio'!B1447)</f>
        <v>Satélite Norte</v>
      </c>
      <c r="F1448" s="1" t="s">
        <v>7184</v>
      </c>
      <c r="G1448" s="0" t="n">
        <v>350</v>
      </c>
      <c r="H1448" s="0" t="str">
        <f aca="false">IF('con precio'!D1447="Flete","FLE",IF('con precio'!D1447="Normal","NOR",IF('con precio'!D1447="RRPP","RRP",IF('con precio'!D1447="FB Ads","FBA",IF('con precio'!D1447="Google Ads","GOA",IF('con precio'!D1447="Combo","COM",IF('con precio'!D1447="Market Place","MKP", "OTR")))))))</f>
        <v>NOR</v>
      </c>
      <c r="I1448" s="0" t="str">
        <f aca="false">LEFT('con precio'!M1447,10)</f>
        <v>-17.601981</v>
      </c>
      <c r="J1448" s="122" t="str">
        <f aca="false">RIGHT('con precio'!M1447,10)</f>
        <v>-63.140962</v>
      </c>
      <c r="K1448" s="0" t="s">
        <v>7429</v>
      </c>
      <c r="L1448" s="175" t="n">
        <f aca="false">'con precio'!A1447+'con precio'!K1447</f>
        <v>44517.5493055556</v>
      </c>
      <c r="N1448" s="174"/>
      <c r="O1448" s="167"/>
    </row>
    <row r="1449" customFormat="false" ht="13.8" hidden="false" customHeight="false" outlineLevel="0" collapsed="false">
      <c r="A1449" s="0" t="n">
        <f aca="false">+A1448+1</f>
        <v>1448</v>
      </c>
      <c r="B1449" s="0" t="str">
        <f aca="false">IF(LEN('con precio'!E1448)=8,'con precio'!E1448,IF(LEN('con precio'!E1448)&gt;=17,LEFT('con precio'!E1448,8),""))</f>
        <v/>
      </c>
      <c r="C1449" s="122" t="str">
        <f aca="false">IF(LEN('con precio'!E1448)&gt;=17,RIGHT('con precio'!E1448,8),"")</f>
        <v/>
      </c>
      <c r="D1449" s="0" t="str">
        <f aca="false">IF('con precio'!F1448="","",'con precio'!F1448)</f>
        <v/>
      </c>
      <c r="E1449" s="0" t="str">
        <f aca="false">IF('con precio'!B1448="","",'con precio'!B1448)</f>
        <v>Av. Moscú / Barrio El Carmen </v>
      </c>
      <c r="F1449" s="1" t="s">
        <v>6226</v>
      </c>
      <c r="G1449" s="0" t="n">
        <v>300</v>
      </c>
      <c r="H1449" s="0" t="str">
        <f aca="false">IF('con precio'!D1448="Flete","FLE",IF('con precio'!D1448="Normal","NOR",IF('con precio'!D1448="RRPP","RRP",IF('con precio'!D1448="FB Ads","FBA",IF('con precio'!D1448="Google Ads","GOA",IF('con precio'!D1448="Combo","COM",IF('con precio'!D1448="Market Place","MKP", "OTR")))))))</f>
        <v>NOR</v>
      </c>
      <c r="I1449" s="0" t="str">
        <f aca="false">LEFT('con precio'!M1448,10)</f>
        <v>-17.844550</v>
      </c>
      <c r="J1449" s="122" t="str">
        <f aca="false">RIGHT('con precio'!M1448,10)</f>
        <v>-63.215417</v>
      </c>
      <c r="K1449" s="0" t="s">
        <v>7429</v>
      </c>
      <c r="L1449" s="175" t="n">
        <f aca="false">'con precio'!A1448+'con precio'!K1448</f>
        <v>44517.6291666667</v>
      </c>
      <c r="N1449" s="174"/>
      <c r="O1449" s="167"/>
    </row>
    <row r="1450" customFormat="false" ht="13.8" hidden="false" customHeight="false" outlineLevel="0" collapsed="false">
      <c r="A1450" s="0" t="n">
        <f aca="false">+A1449+1</f>
        <v>1449</v>
      </c>
      <c r="B1450" s="0" t="str">
        <f aca="false">IF(LEN('con precio'!E1449)=8,'con precio'!E1449,IF(LEN('con precio'!E1449)&gt;=17,LEFT('con precio'!E1449,8),""))</f>
        <v>74690431</v>
      </c>
      <c r="C1450" s="122" t="str">
        <f aca="false">IF(LEN('con precio'!E1449)&gt;=17,RIGHT('con precio'!E1449,8),"")</f>
        <v/>
      </c>
      <c r="D1450" s="0" t="str">
        <f aca="false">IF('con precio'!F1449="","",'con precio'!F1449)</f>
        <v>Doña Florinda Vargas</v>
      </c>
      <c r="E1450" s="0" t="str">
        <f aca="false">IF('con precio'!B1449="","",'con precio'!B1449)</f>
        <v>Doña Florinda Vargas / Barrio Calama</v>
      </c>
      <c r="F1450" s="1" t="s">
        <v>7185</v>
      </c>
      <c r="G1450" s="0" t="n">
        <v>440</v>
      </c>
      <c r="H1450" s="0" t="str">
        <f aca="false">IF('con precio'!D1449="Flete","FLE",IF('con precio'!D1449="Normal","NOR",IF('con precio'!D1449="RRPP","RRP",IF('con precio'!D1449="FB Ads","FBA",IF('con precio'!D1449="Google Ads","GOA",IF('con precio'!D1449="Combo","COM",IF('con precio'!D1449="Market Place","MKP", "OTR")))))))</f>
        <v>GOA</v>
      </c>
      <c r="I1450" s="0" t="str">
        <f aca="false">LEFT('con precio'!M1449,10)</f>
        <v>-17.834834</v>
      </c>
      <c r="J1450" s="122" t="str">
        <f aca="false">RIGHT('con precio'!M1449,10)</f>
        <v>-63.220298</v>
      </c>
      <c r="K1450" s="0" t="s">
        <v>7429</v>
      </c>
      <c r="L1450" s="175" t="n">
        <f aca="false">'con precio'!A1449+'con precio'!K1449</f>
        <v>44518.65625</v>
      </c>
      <c r="N1450" s="174"/>
      <c r="O1450" s="167"/>
    </row>
    <row r="1451" customFormat="false" ht="13.8" hidden="false" customHeight="false" outlineLevel="0" collapsed="false">
      <c r="A1451" s="0" t="n">
        <f aca="false">+A1450+1</f>
        <v>1450</v>
      </c>
      <c r="B1451" s="0" t="str">
        <f aca="false">IF(LEN('con precio'!E1450)=8,'con precio'!E1450,IF(LEN('con precio'!E1450)&gt;=17,LEFT('con precio'!E1450,8),""))</f>
        <v>70006254</v>
      </c>
      <c r="C1451" s="122" t="str">
        <f aca="false">IF(LEN('con precio'!E1450)&gt;=17,RIGHT('con precio'!E1450,8),"")</f>
        <v/>
      </c>
      <c r="D1451" s="0" t="str">
        <f aca="false">IF('con precio'!F1450="","",'con precio'!F1450)</f>
        <v>Lidia</v>
      </c>
      <c r="E1451" s="0" t="str">
        <f aca="false">IF('con precio'!B1450="","",'con precio'!B1450)</f>
        <v>Lidia/ Satélite Norte</v>
      </c>
      <c r="F1451" s="1" t="s">
        <v>7186</v>
      </c>
      <c r="G1451" s="0" t="n">
        <v>400</v>
      </c>
      <c r="H1451" s="0" t="str">
        <f aca="false">IF('con precio'!D1450="Flete","FLE",IF('con precio'!D1450="Normal","NOR",IF('con precio'!D1450="RRPP","RRP",IF('con precio'!D1450="FB Ads","FBA",IF('con precio'!D1450="Google Ads","GOA",IF('con precio'!D1450="Combo","COM",IF('con precio'!D1450="Market Place","MKP", "OTR")))))))</f>
        <v>GOA</v>
      </c>
      <c r="I1451" s="0" t="str">
        <f aca="false">LEFT('con precio'!M1450,10)</f>
        <v>-17.611279</v>
      </c>
      <c r="J1451" s="122" t="str">
        <f aca="false">RIGHT('con precio'!M1450,10)</f>
        <v>-63.159254</v>
      </c>
      <c r="K1451" s="0" t="s">
        <v>7429</v>
      </c>
      <c r="L1451" s="175" t="n">
        <f aca="false">'con precio'!A1450+'con precio'!K1450</f>
        <v>44518.7840277778</v>
      </c>
      <c r="N1451" s="174"/>
      <c r="O1451" s="167"/>
    </row>
    <row r="1452" customFormat="false" ht="13.8" hidden="false" customHeight="false" outlineLevel="0" collapsed="false">
      <c r="A1452" s="0" t="n">
        <f aca="false">+A1451+1</f>
        <v>1451</v>
      </c>
      <c r="B1452" s="0" t="str">
        <f aca="false">IF(LEN('con precio'!E1451)=8,'con precio'!E1451,IF(LEN('con precio'!E1451)&gt;=17,LEFT('con precio'!E1451,8),""))</f>
        <v/>
      </c>
      <c r="C1452" s="122" t="str">
        <f aca="false">IF(LEN('con precio'!E1451)&gt;=17,RIGHT('con precio'!E1451,8),"")</f>
        <v/>
      </c>
      <c r="D1452" s="0" t="str">
        <f aca="false">IF('con precio'!F1451="","",'con precio'!F1451)</f>
        <v>Clínica Medicmel</v>
      </c>
      <c r="E1452" s="0" t="str">
        <f aca="false">IF('con precio'!B1451="","",'con precio'!B1451)</f>
        <v>Clínica Medicmel</v>
      </c>
      <c r="F1452" s="1" t="s">
        <v>6107</v>
      </c>
      <c r="G1452" s="0" t="n">
        <v>450</v>
      </c>
      <c r="H1452" s="0" t="str">
        <f aca="false">IF('con precio'!D1451="Flete","FLE",IF('con precio'!D1451="Normal","NOR",IF('con precio'!D1451="RRPP","RRP",IF('con precio'!D1451="FB Ads","FBA",IF('con precio'!D1451="Google Ads","GOA",IF('con precio'!D1451="Combo","COM",IF('con precio'!D1451="Market Place","MKP", "OTR")))))))</f>
        <v>NOR</v>
      </c>
      <c r="I1452" s="0" t="str">
        <f aca="false">LEFT('con precio'!M1451,10)</f>
        <v>-17.849168</v>
      </c>
      <c r="J1452" s="122" t="str">
        <f aca="false">RIGHT('con precio'!M1451,10)</f>
        <v>-63.251404</v>
      </c>
      <c r="K1452" s="0" t="s">
        <v>7429</v>
      </c>
      <c r="L1452" s="175" t="n">
        <f aca="false">'con precio'!A1451+'con precio'!K1451</f>
        <v>44518.65625</v>
      </c>
      <c r="N1452" s="174"/>
      <c r="O1452" s="167"/>
    </row>
    <row r="1453" customFormat="false" ht="13.8" hidden="false" customHeight="false" outlineLevel="0" collapsed="false">
      <c r="A1453" s="0" t="n">
        <f aca="false">+A1452+1</f>
        <v>1452</v>
      </c>
      <c r="B1453" s="0" t="str">
        <f aca="false">IF(LEN('con precio'!E1452)=8,'con precio'!E1452,IF(LEN('con precio'!E1452)&gt;=17,LEFT('con precio'!E1452,8),""))</f>
        <v>75049515</v>
      </c>
      <c r="C1453" s="122" t="str">
        <f aca="false">IF(LEN('con precio'!E1452)&gt;=17,RIGHT('con precio'!E1452,8),"")</f>
        <v/>
      </c>
      <c r="D1453" s="0" t="str">
        <f aca="false">IF('con precio'!F1452="","",'con precio'!F1452)</f>
        <v>Roberto Coronado. Residencial Abasto Sur</v>
      </c>
      <c r="E1453" s="0" t="str">
        <f aca="false">IF('con precio'!B1452="","",'con precio'!B1452)</f>
        <v>Residencial Abasto Sur. Roberto Coronado</v>
      </c>
      <c r="F1453" s="1" t="n">
        <v>202003001</v>
      </c>
      <c r="G1453" s="0" t="n">
        <v>450</v>
      </c>
      <c r="H1453" s="0" t="str">
        <f aca="false">IF('con precio'!D1452="Flete","FLE",IF('con precio'!D1452="Normal","NOR",IF('con precio'!D1452="RRPP","RRP",IF('con precio'!D1452="FB Ads","FBA",IF('con precio'!D1452="Google Ads","GOA",IF('con precio'!D1452="Combo","COM",IF('con precio'!D1452="Market Place","MKP", "OTR")))))))</f>
        <v>OTR</v>
      </c>
      <c r="I1453" s="0" t="str">
        <f aca="false">LEFT('con precio'!M1452,10)</f>
        <v>-17.850340</v>
      </c>
      <c r="J1453" s="122" t="str">
        <f aca="false">RIGHT('con precio'!M1452,10)</f>
        <v>-63.227726</v>
      </c>
      <c r="K1453" s="0" t="s">
        <v>7429</v>
      </c>
      <c r="L1453" s="175" t="n">
        <f aca="false">'con precio'!A1452+'con precio'!K1452</f>
        <v>44518.4034722222</v>
      </c>
      <c r="N1453" s="174"/>
      <c r="O1453" s="167"/>
    </row>
    <row r="1454" customFormat="false" ht="13.8" hidden="false" customHeight="false" outlineLevel="0" collapsed="false">
      <c r="A1454" s="0" t="n">
        <f aca="false">+A1453+1</f>
        <v>1453</v>
      </c>
      <c r="B1454" s="0" t="str">
        <f aca="false">IF(LEN('con precio'!E1453)=8,'con precio'!E1453,IF(LEN('con precio'!E1453)&gt;=17,LEFT('con precio'!E1453,8),""))</f>
        <v/>
      </c>
      <c r="C1454" s="122" t="str">
        <f aca="false">IF(LEN('con precio'!E1453)&gt;=17,RIGHT('con precio'!E1453,8),"")</f>
        <v/>
      </c>
      <c r="D1454" s="0" t="str">
        <f aca="false">IF('con precio'!F1453="","",'con precio'!F1453)</f>
        <v/>
      </c>
      <c r="E1454" s="0" t="str">
        <f aca="false">IF('con precio'!B1453="","",'con precio'!B1453)</f>
        <v>Av. Miguel de Cervantes / Plan 4000</v>
      </c>
      <c r="F1454" s="1" t="s">
        <v>7187</v>
      </c>
      <c r="G1454" s="0" t="n">
        <v>350</v>
      </c>
      <c r="H1454" s="0" t="str">
        <f aca="false">IF('con precio'!D1453="Flete","FLE",IF('con precio'!D1453="Normal","NOR",IF('con precio'!D1453="RRPP","RRP",IF('con precio'!D1453="FB Ads","FBA",IF('con precio'!D1453="Google Ads","GOA",IF('con precio'!D1453="Combo","COM",IF('con precio'!D1453="Market Place","MKP", "OTR")))))))</f>
        <v>NOR</v>
      </c>
      <c r="I1454" s="0" t="str">
        <f aca="false">LEFT('con precio'!M1453,10)</f>
        <v>-17.881805</v>
      </c>
      <c r="J1454" s="122" t="str">
        <f aca="false">RIGHT('con precio'!M1453,10)</f>
        <v>-63.181595</v>
      </c>
      <c r="K1454" s="0" t="s">
        <v>7429</v>
      </c>
      <c r="L1454" s="175" t="n">
        <f aca="false">'con precio'!A1453+'con precio'!K1453</f>
        <v>44519.4958333333</v>
      </c>
      <c r="N1454" s="174"/>
      <c r="O1454" s="167"/>
    </row>
    <row r="1455" customFormat="false" ht="13.8" hidden="false" customHeight="false" outlineLevel="0" collapsed="false">
      <c r="A1455" s="0" t="n">
        <f aca="false">+A1454+1</f>
        <v>1454</v>
      </c>
      <c r="B1455" s="0" t="str">
        <f aca="false">IF(LEN('con precio'!E1454)=8,'con precio'!E1454,IF(LEN('con precio'!E1454)&gt;=17,LEFT('con precio'!E1454,8),""))</f>
        <v/>
      </c>
      <c r="C1455" s="122" t="str">
        <f aca="false">IF(LEN('con precio'!E1454)&gt;=17,RIGHT('con precio'!E1454,8),"")</f>
        <v/>
      </c>
      <c r="D1455" s="0" t="str">
        <f aca="false">IF('con precio'!F1454="","",'con precio'!F1454)</f>
        <v/>
      </c>
      <c r="E1455" s="0" t="str">
        <f aca="false">IF('con precio'!B1454="","",'con precio'!B1454)</f>
        <v>Doble Vía La Guardia / 8vo anillo. (plazuela Covipal)</v>
      </c>
      <c r="F1455" s="1" t="s">
        <v>6820</v>
      </c>
      <c r="G1455" s="0" t="n">
        <v>300</v>
      </c>
      <c r="H1455" s="0" t="str">
        <f aca="false">IF('con precio'!D1454="Flete","FLE",IF('con precio'!D1454="Normal","NOR",IF('con precio'!D1454="RRPP","RRP",IF('con precio'!D1454="FB Ads","FBA",IF('con precio'!D1454="Google Ads","GOA",IF('con precio'!D1454="Combo","COM",IF('con precio'!D1454="Market Place","MKP", "OTR")))))))</f>
        <v>NOR</v>
      </c>
      <c r="I1455" s="0" t="str">
        <f aca="false">LEFT('con precio'!M1454,10)</f>
        <v>-17.847176</v>
      </c>
      <c r="J1455" s="122" t="str">
        <f aca="false">RIGHT('con precio'!M1454,10)</f>
        <v>-63.234070</v>
      </c>
      <c r="K1455" s="0" t="s">
        <v>7429</v>
      </c>
      <c r="L1455" s="175" t="n">
        <f aca="false">'con precio'!A1454+'con precio'!K1454</f>
        <v>44519.6409722222</v>
      </c>
      <c r="N1455" s="174"/>
      <c r="O1455" s="167"/>
    </row>
    <row r="1456" customFormat="false" ht="13.8" hidden="false" customHeight="false" outlineLevel="0" collapsed="false">
      <c r="A1456" s="0" t="n">
        <f aca="false">+A1455+1</f>
        <v>1455</v>
      </c>
      <c r="B1456" s="0" t="str">
        <f aca="false">IF(LEN('con precio'!E1455)=8,'con precio'!E1455,IF(LEN('con precio'!E1455)&gt;=17,LEFT('con precio'!E1455,8),""))</f>
        <v>75353825</v>
      </c>
      <c r="C1456" s="122" t="str">
        <f aca="false">IF(LEN('con precio'!E1455)&gt;=17,RIGHT('con precio'!E1455,8),"")</f>
        <v/>
      </c>
      <c r="D1456" s="0" t="str">
        <f aca="false">IF('con precio'!F1455="","",'con precio'!F1455)</f>
        <v>Daniela Molina</v>
      </c>
      <c r="E1456" s="0" t="str">
        <f aca="false">IF('con precio'!B1455="","",'con precio'!B1455)</f>
        <v>Daniela Molina / El Turere</v>
      </c>
      <c r="F1456" s="1" t="s">
        <v>7188</v>
      </c>
      <c r="G1456" s="0" t="n">
        <v>380</v>
      </c>
      <c r="H1456" s="0" t="str">
        <f aca="false">IF('con precio'!D1455="Flete","FLE",IF('con precio'!D1455="Normal","NOR",IF('con precio'!D1455="RRPP","RRP",IF('con precio'!D1455="FB Ads","FBA",IF('con precio'!D1455="Google Ads","GOA",IF('con precio'!D1455="Combo","COM",IF('con precio'!D1455="Market Place","MKP", "OTR")))))))</f>
        <v>GOA</v>
      </c>
      <c r="I1456" s="0" t="str">
        <f aca="false">LEFT('con precio'!M1455,10)</f>
        <v>-17.841781</v>
      </c>
      <c r="J1456" s="122" t="str">
        <f aca="false">RIGHT('con precio'!M1455,10)</f>
        <v>-63.098944</v>
      </c>
      <c r="K1456" s="0" t="s">
        <v>7429</v>
      </c>
      <c r="L1456" s="175" t="n">
        <f aca="false">'con precio'!A1455+'con precio'!K1455</f>
        <v>44521.275</v>
      </c>
      <c r="N1456" s="174"/>
      <c r="O1456" s="167"/>
    </row>
    <row r="1457" customFormat="false" ht="13.8" hidden="false" customHeight="false" outlineLevel="0" collapsed="false">
      <c r="A1457" s="0" t="n">
        <f aca="false">+A1456+1</f>
        <v>1456</v>
      </c>
      <c r="B1457" s="0" t="str">
        <f aca="false">IF(LEN('con precio'!E1456)=8,'con precio'!E1456,IF(LEN('con precio'!E1456)&gt;=17,LEFT('con precio'!E1456,8),""))</f>
        <v/>
      </c>
      <c r="C1457" s="122" t="str">
        <f aca="false">IF(LEN('con precio'!E1456)&gt;=17,RIGHT('con precio'!E1456,8),"")</f>
        <v/>
      </c>
      <c r="D1457" s="0" t="str">
        <f aca="false">IF('con precio'!F1456="","",'con precio'!F1456)</f>
        <v/>
      </c>
      <c r="E1457" s="0" t="str">
        <f aca="false">IF('con precio'!B1456="","",'con precio'!B1456)</f>
        <v>Circunvalción Oeste / Warnes</v>
      </c>
      <c r="F1457" s="1" t="s">
        <v>7189</v>
      </c>
      <c r="G1457" s="0" t="n">
        <v>450</v>
      </c>
      <c r="H1457" s="0" t="str">
        <f aca="false">IF('con precio'!D1456="Flete","FLE",IF('con precio'!D1456="Normal","NOR",IF('con precio'!D1456="RRPP","RRP",IF('con precio'!D1456="FB Ads","FBA",IF('con precio'!D1456="Google Ads","GOA",IF('con precio'!D1456="Combo","COM",IF('con precio'!D1456="Market Place","MKP", "OTR")))))))</f>
        <v>NOR</v>
      </c>
      <c r="I1457" s="0" t="str">
        <f aca="false">LEFT('con precio'!M1456,10)</f>
        <v>-17.516069</v>
      </c>
      <c r="J1457" s="122" t="str">
        <f aca="false">RIGHT('con precio'!M1456,10)</f>
        <v>-63.176510</v>
      </c>
      <c r="K1457" s="0" t="s">
        <v>7429</v>
      </c>
      <c r="L1457" s="175" t="n">
        <f aca="false">'con precio'!A1456+'con precio'!K1456</f>
        <v>44522.3472222222</v>
      </c>
      <c r="N1457" s="174"/>
      <c r="O1457" s="167"/>
    </row>
    <row r="1458" customFormat="false" ht="13.8" hidden="false" customHeight="false" outlineLevel="0" collapsed="false">
      <c r="A1458" s="0" t="n">
        <f aca="false">+A1457+1</f>
        <v>1457</v>
      </c>
      <c r="B1458" s="0" t="str">
        <f aca="false">IF(LEN('con precio'!E1457)=8,'con precio'!E1457,IF(LEN('con precio'!E1457)&gt;=17,LEFT('con precio'!E1457,8),""))</f>
        <v/>
      </c>
      <c r="C1458" s="122" t="str">
        <f aca="false">IF(LEN('con precio'!E1457)&gt;=17,RIGHT('con precio'!E1457,8),"")</f>
        <v/>
      </c>
      <c r="D1458" s="0" t="str">
        <f aca="false">IF('con precio'!F1457="","",'con precio'!F1457)</f>
        <v>Urbanización Tupa Rueté</v>
      </c>
      <c r="E1458" s="0" t="str">
        <f aca="false">IF('con precio'!B1457="","",'con precio'!B1457)</f>
        <v>Urbanización Tupa Rueté</v>
      </c>
      <c r="F1458" s="1" t="s">
        <v>6600</v>
      </c>
      <c r="G1458" s="0" t="n">
        <v>450</v>
      </c>
      <c r="H1458" s="0" t="str">
        <f aca="false">IF('con precio'!D1457="Flete","FLE",IF('con precio'!D1457="Normal","NOR",IF('con precio'!D1457="RRPP","RRP",IF('con precio'!D1457="FB Ads","FBA",IF('con precio'!D1457="Google Ads","GOA",IF('con precio'!D1457="Combo","COM",IF('con precio'!D1457="Market Place","MKP", "OTR")))))))</f>
        <v>NOR</v>
      </c>
      <c r="I1458" s="0" t="str">
        <f aca="false">LEFT('con precio'!M1457,10)</f>
        <v>-17.805438</v>
      </c>
      <c r="J1458" s="122" t="str">
        <f aca="false">RIGHT('con precio'!M1457,10)</f>
        <v>-63.069266</v>
      </c>
      <c r="K1458" s="0" t="s">
        <v>7429</v>
      </c>
      <c r="L1458" s="175" t="n">
        <f aca="false">'con precio'!A1457+'con precio'!K1457</f>
        <v>44522.4680555556</v>
      </c>
      <c r="N1458" s="174"/>
      <c r="O1458" s="167"/>
    </row>
    <row r="1459" customFormat="false" ht="13.8" hidden="false" customHeight="false" outlineLevel="0" collapsed="false">
      <c r="A1459" s="0" t="n">
        <f aca="false">+A1458+1</f>
        <v>1458</v>
      </c>
      <c r="B1459" s="0" t="str">
        <f aca="false">IF(LEN('con precio'!E1458)=8,'con precio'!E1458,IF(LEN('con precio'!E1458)&gt;=17,LEFT('con precio'!E1458,8),""))</f>
        <v/>
      </c>
      <c r="C1459" s="122" t="str">
        <f aca="false">IF(LEN('con precio'!E1458)&gt;=17,RIGHT('con precio'!E1458,8),"")</f>
        <v/>
      </c>
      <c r="D1459" s="0" t="str">
        <f aca="false">IF('con precio'!F1458="","",'con precio'!F1458)</f>
        <v/>
      </c>
      <c r="E1459" s="0" t="str">
        <f aca="false">IF('con precio'!B1458="","",'con precio'!B1458)</f>
        <v>Av. 24 de Septiembre / El Bajío</v>
      </c>
      <c r="F1459" s="1" t="s">
        <v>7190</v>
      </c>
      <c r="G1459" s="0" t="n">
        <v>450</v>
      </c>
      <c r="H1459" s="0" t="str">
        <f aca="false">IF('con precio'!D1458="Flete","FLE",IF('con precio'!D1458="Normal","NOR",IF('con precio'!D1458="RRPP","RRP",IF('con precio'!D1458="FB Ads","FBA",IF('con precio'!D1458="Google Ads","GOA",IF('con precio'!D1458="Combo","COM",IF('con precio'!D1458="Market Place","MKP", "OTR")))))))</f>
        <v>NOR</v>
      </c>
      <c r="I1459" s="0" t="str">
        <f aca="false">LEFT('con precio'!M1458,10)</f>
        <v>-17.855815</v>
      </c>
      <c r="J1459" s="122" t="str">
        <f aca="false">RIGHT('con precio'!M1458,10)</f>
        <v>-63.239051</v>
      </c>
      <c r="K1459" s="0" t="s">
        <v>7429</v>
      </c>
      <c r="L1459" s="175" t="n">
        <f aca="false">'con precio'!A1458+'con precio'!K1458</f>
        <v>44522.6097222222</v>
      </c>
      <c r="N1459" s="174"/>
      <c r="O1459" s="167"/>
    </row>
    <row r="1460" customFormat="false" ht="13.8" hidden="false" customHeight="false" outlineLevel="0" collapsed="false">
      <c r="A1460" s="0" t="n">
        <f aca="false">+A1459+1</f>
        <v>1459</v>
      </c>
      <c r="B1460" s="0" t="str">
        <f aca="false">IF(LEN('con precio'!E1459)=8,'con precio'!E1459,IF(LEN('con precio'!E1459)&gt;=17,LEFT('con precio'!E1459,8),""))</f>
        <v/>
      </c>
      <c r="C1460" s="122" t="str">
        <f aca="false">IF(LEN('con precio'!E1459)&gt;=17,RIGHT('con precio'!E1459,8),"")</f>
        <v/>
      </c>
      <c r="D1460" s="0" t="str">
        <f aca="false">IF('con precio'!F1459="","",'con precio'!F1459)</f>
        <v/>
      </c>
      <c r="E1460" s="0" t="str">
        <f aca="false">IF('con precio'!B1459="","",'con precio'!B1459)</f>
        <v>El Quior</v>
      </c>
      <c r="F1460" s="1" t="s">
        <v>7191</v>
      </c>
      <c r="G1460" s="0" t="n">
        <v>400</v>
      </c>
      <c r="H1460" s="0" t="str">
        <f aca="false">IF('con precio'!D1459="Flete","FLE",IF('con precio'!D1459="Normal","NOR",IF('con precio'!D1459="RRPP","RRP",IF('con precio'!D1459="FB Ads","FBA",IF('con precio'!D1459="Google Ads","GOA",IF('con precio'!D1459="Combo","COM",IF('con precio'!D1459="Market Place","MKP", "OTR")))))))</f>
        <v>NOR</v>
      </c>
      <c r="I1460" s="0" t="str">
        <f aca="false">LEFT('con precio'!M1459,10)</f>
        <v>-17.846320</v>
      </c>
      <c r="J1460" s="122" t="str">
        <f aca="false">RIGHT('con precio'!M1459,10)</f>
        <v>-63.080432</v>
      </c>
      <c r="K1460" s="0" t="s">
        <v>7429</v>
      </c>
      <c r="L1460" s="175" t="n">
        <f aca="false">'con precio'!A1459+'con precio'!K1459</f>
        <v>44522.7375</v>
      </c>
      <c r="N1460" s="174"/>
      <c r="O1460" s="167"/>
    </row>
    <row r="1461" customFormat="false" ht="13.8" hidden="false" customHeight="false" outlineLevel="0" collapsed="false">
      <c r="A1461" s="0" t="n">
        <f aca="false">+A1460+1</f>
        <v>1460</v>
      </c>
      <c r="B1461" s="0" t="str">
        <f aca="false">IF(LEN('con precio'!E1460)=8,'con precio'!E1460,IF(LEN('con precio'!E1460)&gt;=17,LEFT('con precio'!E1460,8),""))</f>
        <v/>
      </c>
      <c r="C1461" s="122" t="str">
        <f aca="false">IF(LEN('con precio'!E1460)&gt;=17,RIGHT('con precio'!E1460,8),"")</f>
        <v/>
      </c>
      <c r="D1461" s="0" t="str">
        <f aca="false">IF('con precio'!F1460="","",'con precio'!F1460)</f>
        <v/>
      </c>
      <c r="E1461" s="0" t="str">
        <f aca="false">IF('con precio'!B1460="","",'con precio'!B1460)</f>
        <v>Av. 22 de Septiembre</v>
      </c>
      <c r="F1461" s="1" t="s">
        <v>6924</v>
      </c>
      <c r="G1461" s="0" t="n">
        <v>300</v>
      </c>
      <c r="H1461" s="0" t="str">
        <f aca="false">IF('con precio'!D1460="Flete","FLE",IF('con precio'!D1460="Normal","NOR",IF('con precio'!D1460="RRPP","RRP",IF('con precio'!D1460="FB Ads","FBA",IF('con precio'!D1460="Google Ads","GOA",IF('con precio'!D1460="Combo","COM",IF('con precio'!D1460="Market Place","MKP", "OTR")))))))</f>
        <v>NOR</v>
      </c>
      <c r="I1461" s="0" t="str">
        <f aca="false">LEFT('con precio'!M1460,10)</f>
        <v>-17.827393</v>
      </c>
      <c r="J1461" s="122" t="str">
        <f aca="false">RIGHT('con precio'!M1460,10)</f>
        <v>-63.109039</v>
      </c>
      <c r="K1461" s="0" t="s">
        <v>7429</v>
      </c>
      <c r="L1461" s="175" t="n">
        <f aca="false">'con precio'!A1460+'con precio'!K1460</f>
        <v>44522.7854166667</v>
      </c>
      <c r="N1461" s="174"/>
      <c r="O1461" s="167"/>
    </row>
    <row r="1462" customFormat="false" ht="13.8" hidden="false" customHeight="false" outlineLevel="0" collapsed="false">
      <c r="A1462" s="0" t="n">
        <f aca="false">+A1461+1</f>
        <v>1461</v>
      </c>
      <c r="B1462" s="0" t="str">
        <f aca="false">IF(LEN('con precio'!E1461)=8,'con precio'!E1461,IF(LEN('con precio'!E1461)&gt;=17,LEFT('con precio'!E1461,8),""))</f>
        <v/>
      </c>
      <c r="C1462" s="122" t="str">
        <f aca="false">IF(LEN('con precio'!E1461)&gt;=17,RIGHT('con precio'!E1461,8),"")</f>
        <v/>
      </c>
      <c r="D1462" s="0" t="str">
        <f aca="false">IF('con precio'!F1461="","",'con precio'!F1461)</f>
        <v>Clínica Medicmel</v>
      </c>
      <c r="E1462" s="0" t="str">
        <f aca="false">IF('con precio'!B1461="","",'con precio'!B1461)</f>
        <v>Clínica Medicmel</v>
      </c>
      <c r="F1462" s="1" t="s">
        <v>6107</v>
      </c>
      <c r="G1462" s="0" t="n">
        <v>450</v>
      </c>
      <c r="H1462" s="0" t="str">
        <f aca="false">IF('con precio'!D1461="Flete","FLE",IF('con precio'!D1461="Normal","NOR",IF('con precio'!D1461="RRPP","RRP",IF('con precio'!D1461="FB Ads","FBA",IF('con precio'!D1461="Google Ads","GOA",IF('con precio'!D1461="Combo","COM",IF('con precio'!D1461="Market Place","MKP", "OTR")))))))</f>
        <v>NOR</v>
      </c>
      <c r="I1462" s="0" t="str">
        <f aca="false">LEFT('con precio'!M1461,10)</f>
        <v>-17.849168</v>
      </c>
      <c r="J1462" s="122" t="str">
        <f aca="false">RIGHT('con precio'!M1461,10)</f>
        <v>-63.251404</v>
      </c>
      <c r="K1462" s="0" t="s">
        <v>7429</v>
      </c>
      <c r="L1462" s="175" t="n">
        <f aca="false">'con precio'!A1461+'con precio'!K1461</f>
        <v>44523.5090277778</v>
      </c>
      <c r="N1462" s="174"/>
      <c r="O1462" s="167"/>
    </row>
    <row r="1463" customFormat="false" ht="13.8" hidden="false" customHeight="false" outlineLevel="0" collapsed="false">
      <c r="A1463" s="0" t="n">
        <f aca="false">+A1462+1</f>
        <v>1462</v>
      </c>
      <c r="B1463" s="0" t="str">
        <f aca="false">IF(LEN('con precio'!E1462)=8,'con precio'!E1462,IF(LEN('con precio'!E1462)&gt;=17,LEFT('con precio'!E1462,8),""))</f>
        <v/>
      </c>
      <c r="C1463" s="122" t="str">
        <f aca="false">IF(LEN('con precio'!E1462)&gt;=17,RIGHT('con precio'!E1462,8),"")</f>
        <v/>
      </c>
      <c r="D1463" s="0" t="str">
        <f aca="false">IF('con precio'!F1462="","",'con precio'!F1462)</f>
        <v/>
      </c>
      <c r="E1463" s="0" t="str">
        <f aca="false">IF('con precio'!B1462="","",'con precio'!B1462)</f>
        <v>El Retoño / Pampa de la Isla</v>
      </c>
      <c r="F1463" s="1" t="s">
        <v>7192</v>
      </c>
      <c r="G1463" s="0" t="n">
        <v>350</v>
      </c>
      <c r="H1463" s="0" t="str">
        <f aca="false">IF('con precio'!D1462="Flete","FLE",IF('con precio'!D1462="Normal","NOR",IF('con precio'!D1462="RRPP","RRP",IF('con precio'!D1462="FB Ads","FBA",IF('con precio'!D1462="Google Ads","GOA",IF('con precio'!D1462="Combo","COM",IF('con precio'!D1462="Market Place","MKP", "OTR")))))))</f>
        <v>NOR</v>
      </c>
      <c r="I1463" s="0" t="str">
        <f aca="false">LEFT('con precio'!M1462,10)</f>
        <v>-17.743572</v>
      </c>
      <c r="J1463" s="122" t="str">
        <f aca="false">RIGHT('con precio'!M1462,10)</f>
        <v>-63.066752</v>
      </c>
      <c r="K1463" s="0" t="s">
        <v>7429</v>
      </c>
      <c r="L1463" s="175" t="n">
        <f aca="false">'con precio'!A1462+'con precio'!K1462</f>
        <v>44524.6173611111</v>
      </c>
      <c r="N1463" s="174"/>
      <c r="O1463" s="167"/>
    </row>
    <row r="1464" customFormat="false" ht="13.8" hidden="false" customHeight="false" outlineLevel="0" collapsed="false">
      <c r="A1464" s="0" t="n">
        <f aca="false">+A1463+1</f>
        <v>1463</v>
      </c>
      <c r="B1464" s="0" t="str">
        <f aca="false">IF(LEN('con precio'!E1463)=8,'con precio'!E1463,IF(LEN('con precio'!E1463)&gt;=17,LEFT('con precio'!E1463,8),""))</f>
        <v/>
      </c>
      <c r="C1464" s="122" t="str">
        <f aca="false">IF(LEN('con precio'!E1463)&gt;=17,RIGHT('con precio'!E1463,8),"")</f>
        <v/>
      </c>
      <c r="D1464" s="0" t="str">
        <f aca="false">IF('con precio'!F1463="","",'con precio'!F1463)</f>
        <v/>
      </c>
      <c r="E1464" s="0" t="str">
        <f aca="false">IF('con precio'!B1463="","",'con precio'!B1463)</f>
        <v>Comunidad El Bajío</v>
      </c>
      <c r="F1464" s="1" t="s">
        <v>7193</v>
      </c>
      <c r="G1464" s="0" t="n">
        <v>350</v>
      </c>
      <c r="H1464" s="0" t="str">
        <f aca="false">IF('con precio'!D1463="Flete","FLE",IF('con precio'!D1463="Normal","NOR",IF('con precio'!D1463="RRPP","RRP",IF('con precio'!D1463="FB Ads","FBA",IF('con precio'!D1463="Google Ads","GOA",IF('con precio'!D1463="Combo","COM",IF('con precio'!D1463="Market Place","MKP", "OTR")))))))</f>
        <v>NOR</v>
      </c>
      <c r="I1464" s="0" t="str">
        <f aca="false">LEFT('con precio'!M1463,10)</f>
        <v>-17.851300</v>
      </c>
      <c r="J1464" s="122" t="str">
        <f aca="false">RIGHT('con precio'!M1463,10)</f>
        <v>-63.251893</v>
      </c>
      <c r="K1464" s="0" t="s">
        <v>7429</v>
      </c>
      <c r="L1464" s="175" t="n">
        <f aca="false">'con precio'!A1463+'con precio'!K1463</f>
        <v>44524.9006944444</v>
      </c>
      <c r="N1464" s="174"/>
      <c r="O1464" s="167"/>
    </row>
    <row r="1465" customFormat="false" ht="13.8" hidden="false" customHeight="false" outlineLevel="0" collapsed="false">
      <c r="A1465" s="0" t="n">
        <f aca="false">+A1464+1</f>
        <v>1464</v>
      </c>
      <c r="B1465" s="0" t="str">
        <f aca="false">IF(LEN('con precio'!E1464)=8,'con precio'!E1464,IF(LEN('con precio'!E1464)&gt;=17,LEFT('con precio'!E1464,8),""))</f>
        <v/>
      </c>
      <c r="C1465" s="122" t="str">
        <f aca="false">IF(LEN('con precio'!E1464)&gt;=17,RIGHT('con precio'!E1464,8),"")</f>
        <v/>
      </c>
      <c r="D1465" s="0" t="str">
        <f aca="false">IF('con precio'!F1464="","",'con precio'!F1464)</f>
        <v/>
      </c>
      <c r="E1465" s="0" t="str">
        <f aca="false">IF('con precio'!B1464="","",'con precio'!B1464)</f>
        <v>Los Junos</v>
      </c>
      <c r="F1465" s="1" t="s">
        <v>7194</v>
      </c>
      <c r="G1465" s="0" t="n">
        <v>450</v>
      </c>
      <c r="H1465" s="0" t="str">
        <f aca="false">IF('con precio'!D1464="Flete","FLE",IF('con precio'!D1464="Normal","NOR",IF('con precio'!D1464="RRPP","RRP",IF('con precio'!D1464="FB Ads","FBA",IF('con precio'!D1464="Google Ads","GOA",IF('con precio'!D1464="Combo","COM",IF('con precio'!D1464="Market Place","MKP", "OTR")))))))</f>
        <v>NOR</v>
      </c>
      <c r="I1465" s="0" t="str">
        <f aca="false">LEFT('con precio'!M1464,10)</f>
        <v>-17.952225</v>
      </c>
      <c r="J1465" s="122" t="str">
        <f aca="false">RIGHT('con precio'!M1464,10)</f>
        <v>-63.014113</v>
      </c>
      <c r="K1465" s="0" t="s">
        <v>7429</v>
      </c>
      <c r="L1465" s="175" t="n">
        <f aca="false">'con precio'!A1464+'con precio'!K1464</f>
        <v>44525.3923611111</v>
      </c>
      <c r="N1465" s="174"/>
      <c r="O1465" s="167"/>
    </row>
    <row r="1466" customFormat="false" ht="13.8" hidden="false" customHeight="false" outlineLevel="0" collapsed="false">
      <c r="A1466" s="0" t="n">
        <f aca="false">+A1465+1</f>
        <v>1465</v>
      </c>
      <c r="B1466" s="0" t="str">
        <f aca="false">IF(LEN('con precio'!E1465)=8,'con precio'!E1465,IF(LEN('con precio'!E1465)&gt;=17,LEFT('con precio'!E1465,8),""))</f>
        <v/>
      </c>
      <c r="C1466" s="122" t="str">
        <f aca="false">IF(LEN('con precio'!E1465)&gt;=17,RIGHT('con precio'!E1465,8),"")</f>
        <v/>
      </c>
      <c r="D1466" s="0" t="str">
        <f aca="false">IF('con precio'!F1465="","",'con precio'!F1465)</f>
        <v>Clínica Medicmel</v>
      </c>
      <c r="E1466" s="0" t="str">
        <f aca="false">IF('con precio'!B1465="","",'con precio'!B1465)</f>
        <v>Clínica Medicmel</v>
      </c>
      <c r="F1466" s="1" t="s">
        <v>6107</v>
      </c>
      <c r="G1466" s="0" t="n">
        <v>450</v>
      </c>
      <c r="H1466" s="0" t="str">
        <f aca="false">IF('con precio'!D1465="Flete","FLE",IF('con precio'!D1465="Normal","NOR",IF('con precio'!D1465="RRPP","RRP",IF('con precio'!D1465="FB Ads","FBA",IF('con precio'!D1465="Google Ads","GOA",IF('con precio'!D1465="Combo","COM",IF('con precio'!D1465="Market Place","MKP", "OTR")))))))</f>
        <v>NOR</v>
      </c>
      <c r="I1466" s="0" t="str">
        <f aca="false">LEFT('con precio'!M1465,10)</f>
        <v>-17.849168</v>
      </c>
      <c r="J1466" s="122" t="str">
        <f aca="false">RIGHT('con precio'!M1465,10)</f>
        <v>-63.251404</v>
      </c>
      <c r="K1466" s="0" t="s">
        <v>7429</v>
      </c>
      <c r="L1466" s="175" t="n">
        <f aca="false">'con precio'!A1465+'con precio'!K1465</f>
        <v>44526.8625</v>
      </c>
      <c r="N1466" s="174"/>
      <c r="O1466" s="167"/>
    </row>
    <row r="1467" customFormat="false" ht="13.8" hidden="false" customHeight="false" outlineLevel="0" collapsed="false">
      <c r="A1467" s="0" t="n">
        <f aca="false">+A1466+1</f>
        <v>1466</v>
      </c>
      <c r="B1467" s="0" t="str">
        <f aca="false">IF(LEN('con precio'!E1466)=8,'con precio'!E1466,IF(LEN('con precio'!E1466)&gt;=17,LEFT('con precio'!E1466,8),""))</f>
        <v>75591609</v>
      </c>
      <c r="C1467" s="122" t="str">
        <f aca="false">IF(LEN('con precio'!E1466)&gt;=17,RIGHT('con precio'!E1466,8),"")</f>
        <v/>
      </c>
      <c r="D1467" s="0" t="str">
        <f aca="false">IF('con precio'!F1466="","",'con precio'!F1466)</f>
        <v>Yovana</v>
      </c>
      <c r="E1467" s="0" t="str">
        <f aca="false">IF('con precio'!B1466="","",'con precio'!B1466)</f>
        <v>Yovana / Calle Enrique Finot No. 111</v>
      </c>
      <c r="F1467" s="1" t="s">
        <v>7195</v>
      </c>
      <c r="G1467" s="0" t="n">
        <v>450</v>
      </c>
      <c r="H1467" s="0" t="str">
        <f aca="false">IF('con precio'!D1466="Flete","FLE",IF('con precio'!D1466="Normal","NOR",IF('con precio'!D1466="RRPP","RRP",IF('con precio'!D1466="FB Ads","FBA",IF('con precio'!D1466="Google Ads","GOA",IF('con precio'!D1466="Combo","COM",IF('con precio'!D1466="Market Place","MKP", "OTR")))))))</f>
        <v>GOA</v>
      </c>
      <c r="I1467" s="0" t="str">
        <f aca="false">LEFT('con precio'!M1466,10)</f>
        <v>-17.769104</v>
      </c>
      <c r="J1467" s="122" t="str">
        <f aca="false">RIGHT('con precio'!M1466,10)</f>
        <v>-63.195574</v>
      </c>
      <c r="K1467" s="0" t="s">
        <v>7429</v>
      </c>
      <c r="L1467" s="175" t="n">
        <f aca="false">'con precio'!A1466+'con precio'!K1466</f>
        <v>44527.4166666667</v>
      </c>
      <c r="N1467" s="174"/>
      <c r="O1467" s="167"/>
    </row>
    <row r="1468" customFormat="false" ht="13.8" hidden="false" customHeight="false" outlineLevel="0" collapsed="false">
      <c r="A1468" s="0" t="n">
        <f aca="false">+A1467+1</f>
        <v>1467</v>
      </c>
      <c r="B1468" s="0" t="str">
        <f aca="false">IF(LEN('con precio'!E1467)=8,'con precio'!E1467,IF(LEN('con precio'!E1467)&gt;=17,LEFT('con precio'!E1467,8),""))</f>
        <v>76083905</v>
      </c>
      <c r="C1468" s="122" t="str">
        <f aca="false">IF(LEN('con precio'!E1467)&gt;=17,RIGHT('con precio'!E1467,8),"")</f>
        <v/>
      </c>
      <c r="D1468" s="0" t="str">
        <f aca="false">IF('con precio'!F1467="","",'con precio'!F1467)</f>
        <v>Hernan Zambrana</v>
      </c>
      <c r="E1468" s="0" t="str">
        <f aca="false">IF('con precio'!B1467="","",'con precio'!B1467)</f>
        <v>Hernan Zambrana / Av. 19 de Junio / La Guardia</v>
      </c>
      <c r="F1468" s="1" t="s">
        <v>7196</v>
      </c>
      <c r="G1468" s="0" t="n">
        <v>380</v>
      </c>
      <c r="H1468" s="0" t="str">
        <f aca="false">IF('con precio'!D1467="Flete","FLE",IF('con precio'!D1467="Normal","NOR",IF('con precio'!D1467="RRPP","RRP",IF('con precio'!D1467="FB Ads","FBA",IF('con precio'!D1467="Google Ads","GOA",IF('con precio'!D1467="Combo","COM",IF('con precio'!D1467="Market Place","MKP", "OTR")))))))</f>
        <v>GOA</v>
      </c>
      <c r="I1468" s="0" t="str">
        <f aca="false">LEFT('con precio'!M1467,10)</f>
        <v>-17.844222</v>
      </c>
      <c r="J1468" s="122" t="str">
        <f aca="false">RIGHT('con precio'!M1467,10)</f>
        <v>-63.252000</v>
      </c>
      <c r="K1468" s="0" t="s">
        <v>7429</v>
      </c>
      <c r="L1468" s="175" t="n">
        <f aca="false">'con precio'!A1467+'con precio'!K1467</f>
        <v>44530.8138888889</v>
      </c>
      <c r="N1468" s="174"/>
      <c r="O1468" s="167"/>
    </row>
    <row r="1469" customFormat="false" ht="13.8" hidden="false" customHeight="false" outlineLevel="0" collapsed="false">
      <c r="A1469" s="0" t="n">
        <f aca="false">+A1468+1</f>
        <v>1468</v>
      </c>
      <c r="B1469" s="0" t="str">
        <f aca="false">IF(LEN('con precio'!E1468)=8,'con precio'!E1468,IF(LEN('con precio'!E1468)&gt;=17,LEFT('con precio'!E1468,8),""))</f>
        <v/>
      </c>
      <c r="C1469" s="122" t="str">
        <f aca="false">IF(LEN('con precio'!E1468)&gt;=17,RIGHT('con precio'!E1468,8),"")</f>
        <v/>
      </c>
      <c r="D1469" s="0" t="str">
        <f aca="false">IF('con precio'!F1468="","",'con precio'!F1468)</f>
        <v>Clínica Medicmel</v>
      </c>
      <c r="E1469" s="0" t="str">
        <f aca="false">IF('con precio'!B1468="","",'con precio'!B1468)</f>
        <v>Clínica Medicmel</v>
      </c>
      <c r="F1469" s="1" t="s">
        <v>6107</v>
      </c>
      <c r="G1469" s="0" t="n">
        <v>450</v>
      </c>
      <c r="H1469" s="0" t="str">
        <f aca="false">IF('con precio'!D1468="Flete","FLE",IF('con precio'!D1468="Normal","NOR",IF('con precio'!D1468="RRPP","RRP",IF('con precio'!D1468="FB Ads","FBA",IF('con precio'!D1468="Google Ads","GOA",IF('con precio'!D1468="Combo","COM",IF('con precio'!D1468="Market Place","MKP", "OTR")))))))</f>
        <v>NOR</v>
      </c>
      <c r="I1469" s="0" t="str">
        <f aca="false">LEFT('con precio'!M1468,10)</f>
        <v>-17.849168</v>
      </c>
      <c r="J1469" s="122" t="str">
        <f aca="false">RIGHT('con precio'!M1468,10)</f>
        <v>-63.251404</v>
      </c>
      <c r="K1469" s="0" t="s">
        <v>7429</v>
      </c>
      <c r="L1469" s="175" t="n">
        <f aca="false">'con precio'!A1468+'con precio'!K1468</f>
        <v>44530.4402777778</v>
      </c>
      <c r="N1469" s="174"/>
      <c r="O1469" s="167"/>
    </row>
    <row r="1470" customFormat="false" ht="13.8" hidden="false" customHeight="false" outlineLevel="0" collapsed="false">
      <c r="A1470" s="0" t="n">
        <f aca="false">+A1469+1</f>
        <v>1469</v>
      </c>
      <c r="B1470" s="0" t="str">
        <f aca="false">IF(LEN('con precio'!E1469)=8,'con precio'!E1469,IF(LEN('con precio'!E1469)&gt;=17,LEFT('con precio'!E1469,8),""))</f>
        <v/>
      </c>
      <c r="C1470" s="122" t="str">
        <f aca="false">IF(LEN('con precio'!E1469)&gt;=17,RIGHT('con precio'!E1469,8),"")</f>
        <v/>
      </c>
      <c r="D1470" s="0" t="str">
        <f aca="false">IF('con precio'!F1469="","",'con precio'!F1469)</f>
        <v/>
      </c>
      <c r="E1470" s="0" t="str">
        <f aca="false">IF('con precio'!B1469="","",'con precio'!B1469)</f>
        <v>Villa Simón Bolivar</v>
      </c>
      <c r="F1470" s="1" t="s">
        <v>7197</v>
      </c>
      <c r="G1470" s="0" t="n">
        <v>300</v>
      </c>
      <c r="H1470" s="0" t="str">
        <f aca="false">IF('con precio'!D1469="Flete","FLE",IF('con precio'!D1469="Normal","NOR",IF('con precio'!D1469="RRPP","RRP",IF('con precio'!D1469="FB Ads","FBA",IF('con precio'!D1469="Google Ads","GOA",IF('con precio'!D1469="Combo","COM",IF('con precio'!D1469="Market Place","MKP", "OTR")))))))</f>
        <v>NOR</v>
      </c>
      <c r="I1470" s="0" t="str">
        <f aca="false">LEFT('con precio'!M1469,10)</f>
        <v>-17.890208</v>
      </c>
      <c r="J1470" s="122" t="str">
        <f aca="false">RIGHT('con precio'!M1469,10)</f>
        <v>-63.281654</v>
      </c>
      <c r="K1470" s="0" t="s">
        <v>7429</v>
      </c>
      <c r="L1470" s="175" t="n">
        <f aca="false">'con precio'!A1469+'con precio'!K1469</f>
        <v>44530.8597222222</v>
      </c>
      <c r="N1470" s="174"/>
      <c r="O1470" s="167"/>
    </row>
    <row r="1471" customFormat="false" ht="13.8" hidden="false" customHeight="false" outlineLevel="0" collapsed="false">
      <c r="A1471" s="0" t="n">
        <f aca="false">+A1470+1</f>
        <v>1470</v>
      </c>
      <c r="B1471" s="0" t="str">
        <f aca="false">IF(LEN('con precio'!E1470)=8,'con precio'!E1470,IF(LEN('con precio'!E1470)&gt;=17,LEFT('con precio'!E1470,8),""))</f>
        <v/>
      </c>
      <c r="C1471" s="122" t="str">
        <f aca="false">IF(LEN('con precio'!E1470)&gt;=17,RIGHT('con precio'!E1470,8),"")</f>
        <v/>
      </c>
      <c r="D1471" s="0" t="str">
        <f aca="false">IF('con precio'!F1470="","",'con precio'!F1470)</f>
        <v/>
      </c>
      <c r="E1471" s="0" t="str">
        <f aca="false">IF('con precio'!B1470="","",'con precio'!B1470)</f>
        <v>Urbanización Balcón 2</v>
      </c>
      <c r="F1471" s="1" t="s">
        <v>7198</v>
      </c>
      <c r="G1471" s="0" t="n">
        <v>300</v>
      </c>
      <c r="H1471" s="0" t="str">
        <f aca="false">IF('con precio'!D1470="Flete","FLE",IF('con precio'!D1470="Normal","NOR",IF('con precio'!D1470="RRPP","RRP",IF('con precio'!D1470="FB Ads","FBA",IF('con precio'!D1470="Google Ads","GOA",IF('con precio'!D1470="Combo","COM",IF('con precio'!D1470="Market Place","MKP", "OTR")))))))</f>
        <v>NOR</v>
      </c>
      <c r="I1471" s="0" t="str">
        <f aca="false">LEFT('con precio'!M1470,10)</f>
        <v>-17.876496</v>
      </c>
      <c r="J1471" s="122" t="str">
        <f aca="false">RIGHT('con precio'!M1470,10)</f>
        <v>-63.236480</v>
      </c>
      <c r="K1471" s="0" t="s">
        <v>7429</v>
      </c>
      <c r="L1471" s="175" t="n">
        <f aca="false">'con precio'!A1470+'con precio'!K1470</f>
        <v>44530.9</v>
      </c>
      <c r="N1471" s="174"/>
      <c r="O1471" s="167"/>
    </row>
    <row r="1472" customFormat="false" ht="13.8" hidden="false" customHeight="false" outlineLevel="0" collapsed="false">
      <c r="A1472" s="0" t="n">
        <f aca="false">+A1471+1</f>
        <v>1471</v>
      </c>
      <c r="B1472" s="0" t="str">
        <f aca="false">IF(LEN('con precio'!E1471)=8,'con precio'!E1471,IF(LEN('con precio'!E1471)&gt;=17,LEFT('con precio'!E1471,8),""))</f>
        <v>68939266</v>
      </c>
      <c r="C1472" s="122" t="str">
        <f aca="false">IF(LEN('con precio'!E1471)&gt;=17,RIGHT('con precio'!E1471,8),"")</f>
        <v/>
      </c>
      <c r="D1472" s="0" t="str">
        <f aca="false">IF('con precio'!F1471="","",'con precio'!F1471)</f>
        <v>José Alfredo Rojas</v>
      </c>
      <c r="E1472" s="0" t="str">
        <f aca="false">IF('con precio'!B1471="","",'con precio'!B1471)</f>
        <v>José Alfredo Rojas / Avenida Paurito / Pollo Copasi</v>
      </c>
      <c r="F1472" s="1" t="s">
        <v>7199</v>
      </c>
      <c r="G1472" s="0" t="n">
        <v>450</v>
      </c>
      <c r="H1472" s="0" t="str">
        <f aca="false">IF('con precio'!D1471="Flete","FLE",IF('con precio'!D1471="Normal","NOR",IF('con precio'!D1471="RRPP","RRP",IF('con precio'!D1471="FB Ads","FBA",IF('con precio'!D1471="Google Ads","GOA",IF('con precio'!D1471="Combo","COM",IF('con precio'!D1471="Market Place","MKP", "OTR")))))))</f>
        <v>GOA</v>
      </c>
      <c r="I1472" s="0" t="str">
        <f aca="false">LEFT('con precio'!M1471,10)</f>
        <v>-17.849250</v>
      </c>
      <c r="J1472" s="122" t="str">
        <f aca="false">RIGHT('con precio'!M1471,10)</f>
        <v>-63.105000</v>
      </c>
      <c r="K1472" s="0" t="s">
        <v>7429</v>
      </c>
      <c r="L1472" s="175" t="n">
        <f aca="false">'con precio'!A1471+'con precio'!K1471</f>
        <v>44531.6458333333</v>
      </c>
      <c r="N1472" s="174"/>
      <c r="O1472" s="167"/>
    </row>
    <row r="1473" customFormat="false" ht="13.8" hidden="false" customHeight="false" outlineLevel="0" collapsed="false">
      <c r="A1473" s="0" t="n">
        <f aca="false">+A1472+1</f>
        <v>1472</v>
      </c>
      <c r="B1473" s="0" t="str">
        <f aca="false">IF(LEN('con precio'!E1472)=8,'con precio'!E1472,IF(LEN('con precio'!E1472)&gt;=17,LEFT('con precio'!E1472,8),""))</f>
        <v>73521825</v>
      </c>
      <c r="C1473" s="122" t="str">
        <f aca="false">IF(LEN('con precio'!E1472)&gt;=17,RIGHT('con precio'!E1472,8),"")</f>
        <v/>
      </c>
      <c r="D1473" s="0" t="str">
        <f aca="false">IF('con precio'!F1472="","",'con precio'!F1472)</f>
        <v>Goltran José Bolaños</v>
      </c>
      <c r="E1473" s="0" t="str">
        <f aca="false">IF('con precio'!B1472="","",'con precio'!B1472)</f>
        <v>Goltran José Bolaños / Villa Simón Bolivar / Km 15 Barrio San Silvestre</v>
      </c>
      <c r="F1473" s="1" t="s">
        <v>6794</v>
      </c>
      <c r="G1473" s="0" t="n">
        <v>490</v>
      </c>
      <c r="H1473" s="0" t="str">
        <f aca="false">IF('con precio'!D1472="Flete","FLE",IF('con precio'!D1472="Normal","NOR",IF('con precio'!D1472="RRPP","RRP",IF('con precio'!D1472="FB Ads","FBA",IF('con precio'!D1472="Google Ads","GOA",IF('con precio'!D1472="Combo","COM",IF('con precio'!D1472="Market Place","MKP", "OTR")))))))</f>
        <v>GOA</v>
      </c>
      <c r="I1473" s="0" t="str">
        <f aca="false">LEFT('con precio'!M1472,10)</f>
        <v>-17.890272</v>
      </c>
      <c r="J1473" s="122" t="str">
        <f aca="false">RIGHT('con precio'!M1472,10)</f>
        <v>-63.287563</v>
      </c>
      <c r="K1473" s="0" t="s">
        <v>7429</v>
      </c>
      <c r="L1473" s="175" t="n">
        <f aca="false">'con precio'!A1472+'con precio'!K1472</f>
        <v>44531.7881944444</v>
      </c>
      <c r="N1473" s="174"/>
      <c r="O1473" s="167"/>
    </row>
    <row r="1474" customFormat="false" ht="13.8" hidden="false" customHeight="false" outlineLevel="0" collapsed="false">
      <c r="A1474" s="0" t="n">
        <f aca="false">+A1473+1</f>
        <v>1473</v>
      </c>
      <c r="B1474" s="0" t="str">
        <f aca="false">IF(LEN('con precio'!E1473)=8,'con precio'!E1473,IF(LEN('con precio'!E1473)&gt;=17,LEFT('con precio'!E1473,8),""))</f>
        <v>75049515</v>
      </c>
      <c r="C1474" s="122" t="str">
        <f aca="false">IF(LEN('con precio'!E1473)&gt;=17,RIGHT('con precio'!E1473,8),"")</f>
        <v/>
      </c>
      <c r="D1474" s="0" t="str">
        <f aca="false">IF('con precio'!F1473="","",'con precio'!F1473)</f>
        <v>Roberto Coronado. Residencial Abasto Sur</v>
      </c>
      <c r="E1474" s="0" t="str">
        <f aca="false">IF('con precio'!B1473="","",'con precio'!B1473)</f>
        <v>Residencial Abasto Sur. Roberto Coronado</v>
      </c>
      <c r="F1474" s="1" t="n">
        <v>202003001</v>
      </c>
      <c r="G1474" s="0" t="n">
        <v>450</v>
      </c>
      <c r="H1474" s="0" t="str">
        <f aca="false">IF('con precio'!D1473="Flete","FLE",IF('con precio'!D1473="Normal","NOR",IF('con precio'!D1473="RRPP","RRP",IF('con precio'!D1473="FB Ads","FBA",IF('con precio'!D1473="Google Ads","GOA",IF('con precio'!D1473="Combo","COM",IF('con precio'!D1473="Market Place","MKP", "OTR")))))))</f>
        <v>OTR</v>
      </c>
      <c r="I1474" s="0" t="str">
        <f aca="false">LEFT('con precio'!M1473,10)</f>
        <v>-17.850340</v>
      </c>
      <c r="J1474" s="122" t="str">
        <f aca="false">RIGHT('con precio'!M1473,10)</f>
        <v>-63.227726</v>
      </c>
      <c r="K1474" s="0" t="s">
        <v>7429</v>
      </c>
      <c r="L1474" s="175" t="n">
        <f aca="false">'con precio'!A1473+'con precio'!K1473</f>
        <v>44531.4118055556</v>
      </c>
      <c r="N1474" s="174"/>
      <c r="O1474" s="167"/>
    </row>
    <row r="1475" customFormat="false" ht="13.8" hidden="false" customHeight="false" outlineLevel="0" collapsed="false">
      <c r="A1475" s="0" t="n">
        <f aca="false">+A1474+1</f>
        <v>1474</v>
      </c>
      <c r="B1475" s="0" t="str">
        <f aca="false">IF(LEN('con precio'!E1474)=8,'con precio'!E1474,IF(LEN('con precio'!E1474)&gt;=17,LEFT('con precio'!E1474,8),""))</f>
        <v>71043253</v>
      </c>
      <c r="C1475" s="122" t="str">
        <f aca="false">IF(LEN('con precio'!E1474)&gt;=17,RIGHT('con precio'!E1474,8),"")</f>
        <v/>
      </c>
      <c r="D1475" s="0" t="str">
        <f aca="false">IF('con precio'!F1474="","",'con precio'!F1474)</f>
        <v>Arminda Alata Urquiza</v>
      </c>
      <c r="E1475" s="0" t="str">
        <f aca="false">IF('con precio'!B1474="","",'con precio'!B1474)</f>
        <v>Arminda Alata Urquiza / Calle 6 de Agosto Casa 37 / Barrio 27 de Mayo</v>
      </c>
      <c r="F1475" s="1" t="s">
        <v>7200</v>
      </c>
      <c r="G1475" s="0" t="n">
        <v>380</v>
      </c>
      <c r="H1475" s="0" t="str">
        <f aca="false">IF('con precio'!D1474="Flete","FLE",IF('con precio'!D1474="Normal","NOR",IF('con precio'!D1474="RRPP","RRP",IF('con precio'!D1474="FB Ads","FBA",IF('con precio'!D1474="Google Ads","GOA",IF('con precio'!D1474="Combo","COM",IF('con precio'!D1474="Market Place","MKP", "OTR")))))))</f>
        <v>GOA</v>
      </c>
      <c r="I1475" s="0" t="str">
        <f aca="false">LEFT('con precio'!M1474,10)</f>
        <v>-17.831814</v>
      </c>
      <c r="J1475" s="122" t="str">
        <f aca="false">RIGHT('con precio'!M1474,10)</f>
        <v>-63.131279</v>
      </c>
      <c r="K1475" s="0" t="s">
        <v>7429</v>
      </c>
      <c r="L1475" s="175" t="n">
        <f aca="false">'con precio'!A1474+'con precio'!K1474</f>
        <v>44533.4076388889</v>
      </c>
      <c r="N1475" s="174"/>
      <c r="O1475" s="167"/>
    </row>
    <row r="1476" customFormat="false" ht="13.8" hidden="false" customHeight="false" outlineLevel="0" collapsed="false">
      <c r="A1476" s="0" t="n">
        <f aca="false">+A1475+1</f>
        <v>1475</v>
      </c>
      <c r="B1476" s="0" t="str">
        <f aca="false">IF(LEN('con precio'!E1475)=8,'con precio'!E1475,IF(LEN('con precio'!E1475)&gt;=17,LEFT('con precio'!E1475,8),""))</f>
        <v>78093631</v>
      </c>
      <c r="C1476" s="122" t="str">
        <f aca="false">IF(LEN('con precio'!E1475)&gt;=17,RIGHT('con precio'!E1475,8),"")</f>
        <v/>
      </c>
      <c r="D1476" s="0" t="str">
        <f aca="false">IF('con precio'!F1475="","",'con precio'!F1475)</f>
        <v>NN</v>
      </c>
      <c r="E1476" s="0" t="str">
        <f aca="false">IF('con precio'!B1475="","",'con precio'!B1475)</f>
        <v>NN /Canal Isuto / Barrio 2 de Abril</v>
      </c>
      <c r="F1476" s="1" t="s">
        <v>7201</v>
      </c>
      <c r="G1476" s="0" t="n">
        <v>350</v>
      </c>
      <c r="H1476" s="0" t="str">
        <f aca="false">IF('con precio'!D1475="Flete","FLE",IF('con precio'!D1475="Normal","NOR",IF('con precio'!D1475="RRPP","RRP",IF('con precio'!D1475="FB Ads","FBA",IF('con precio'!D1475="Google Ads","GOA",IF('con precio'!D1475="Combo","COM",IF('con precio'!D1475="Market Place","MKP", "OTR")))))))</f>
        <v>GOA</v>
      </c>
      <c r="I1476" s="0" t="str">
        <f aca="false">LEFT('con precio'!M1475,10)</f>
        <v>-17.747887</v>
      </c>
      <c r="J1476" s="122" t="str">
        <f aca="false">RIGHT('con precio'!M1475,10)</f>
        <v>-63.194688</v>
      </c>
      <c r="K1476" s="0" t="s">
        <v>7429</v>
      </c>
      <c r="L1476" s="175" t="n">
        <f aca="false">'con precio'!A1475+'con precio'!K1475</f>
        <v>44533.6180555556</v>
      </c>
      <c r="N1476" s="174"/>
      <c r="O1476" s="167"/>
    </row>
    <row r="1477" customFormat="false" ht="13.8" hidden="false" customHeight="false" outlineLevel="0" collapsed="false">
      <c r="A1477" s="0" t="n">
        <f aca="false">+A1476+1</f>
        <v>1476</v>
      </c>
      <c r="B1477" s="0" t="str">
        <f aca="false">IF(LEN('con precio'!E1476)=8,'con precio'!E1476,IF(LEN('con precio'!E1476)&gt;=17,LEFT('con precio'!E1476,8),""))</f>
        <v/>
      </c>
      <c r="C1477" s="122" t="str">
        <f aca="false">IF(LEN('con precio'!E1476)&gt;=17,RIGHT('con precio'!E1476,8),"")</f>
        <v/>
      </c>
      <c r="D1477" s="0" t="str">
        <f aca="false">IF('con precio'!F1476="","",'con precio'!F1476)</f>
        <v/>
      </c>
      <c r="E1477" s="0" t="str">
        <f aca="false">IF('con precio'!B1476="","",'con precio'!B1476)</f>
        <v>Avenida La Mar / Urbanización La Mar</v>
      </c>
      <c r="F1477" s="1" t="s">
        <v>7202</v>
      </c>
      <c r="G1477" s="0" t="n">
        <v>300</v>
      </c>
      <c r="H1477" s="0" t="str">
        <f aca="false">IF('con precio'!D1476="Flete","FLE",IF('con precio'!D1476="Normal","NOR",IF('con precio'!D1476="RRPP","RRP",IF('con precio'!D1476="FB Ads","FBA",IF('con precio'!D1476="Google Ads","GOA",IF('con precio'!D1476="Combo","COM",IF('con precio'!D1476="Market Place","MKP", "OTR")))))))</f>
        <v>NOR</v>
      </c>
      <c r="I1477" s="0" t="str">
        <f aca="false">LEFT('con precio'!M1476,10)</f>
        <v>-17.863492</v>
      </c>
      <c r="J1477" s="122" t="str">
        <f aca="false">RIGHT('con precio'!M1476,10)</f>
        <v>-63.225656</v>
      </c>
      <c r="K1477" s="0" t="s">
        <v>7429</v>
      </c>
      <c r="L1477" s="175" t="n">
        <f aca="false">'con precio'!A1476+'con precio'!K1476</f>
        <v>44533.4958333333</v>
      </c>
      <c r="N1477" s="174"/>
      <c r="O1477" s="167"/>
    </row>
    <row r="1478" customFormat="false" ht="13.8" hidden="false" customHeight="false" outlineLevel="0" collapsed="false">
      <c r="A1478" s="0" t="n">
        <f aca="false">+A1477+1</f>
        <v>1477</v>
      </c>
      <c r="B1478" s="0" t="str">
        <f aca="false">IF(LEN('con precio'!E1477)=8,'con precio'!E1477,IF(LEN('con precio'!E1477)&gt;=17,LEFT('con precio'!E1477,8),""))</f>
        <v/>
      </c>
      <c r="C1478" s="122" t="str">
        <f aca="false">IF(LEN('con precio'!E1477)&gt;=17,RIGHT('con precio'!E1477,8),"")</f>
        <v/>
      </c>
      <c r="D1478" s="0" t="str">
        <f aca="false">IF('con precio'!F1477="","",'con precio'!F1477)</f>
        <v>Clínica Medicmel</v>
      </c>
      <c r="E1478" s="0" t="str">
        <f aca="false">IF('con precio'!B1477="","",'con precio'!B1477)</f>
        <v>Clínica Medicmel</v>
      </c>
      <c r="F1478" s="1" t="s">
        <v>6107</v>
      </c>
      <c r="G1478" s="0" t="n">
        <v>450</v>
      </c>
      <c r="H1478" s="0" t="str">
        <f aca="false">IF('con precio'!D1477="Flete","FLE",IF('con precio'!D1477="Normal","NOR",IF('con precio'!D1477="RRPP","RRP",IF('con precio'!D1477="FB Ads","FBA",IF('con precio'!D1477="Google Ads","GOA",IF('con precio'!D1477="Combo","COM",IF('con precio'!D1477="Market Place","MKP", "OTR")))))))</f>
        <v>NOR</v>
      </c>
      <c r="I1478" s="0" t="str">
        <f aca="false">LEFT('con precio'!M1477,10)</f>
        <v>-17.849168</v>
      </c>
      <c r="J1478" s="122" t="str">
        <f aca="false">RIGHT('con precio'!M1477,10)</f>
        <v>-63.251404</v>
      </c>
      <c r="K1478" s="0" t="s">
        <v>7429</v>
      </c>
      <c r="L1478" s="175" t="n">
        <f aca="false">'con precio'!A1477+'con precio'!K1477</f>
        <v>44533.7854166667</v>
      </c>
      <c r="N1478" s="174"/>
      <c r="O1478" s="167"/>
    </row>
    <row r="1479" customFormat="false" ht="13.8" hidden="false" customHeight="false" outlineLevel="0" collapsed="false">
      <c r="A1479" s="0" t="n">
        <f aca="false">+A1478+1</f>
        <v>1478</v>
      </c>
      <c r="B1479" s="0" t="str">
        <f aca="false">IF(LEN('con precio'!E1478)=8,'con precio'!E1478,IF(LEN('con precio'!E1478)&gt;=17,LEFT('con precio'!E1478,8),""))</f>
        <v>71384348</v>
      </c>
      <c r="C1479" s="122" t="str">
        <f aca="false">IF(LEN('con precio'!E1478)&gt;=17,RIGHT('con precio'!E1478,8),"")</f>
        <v/>
      </c>
      <c r="D1479" s="0" t="str">
        <f aca="false">IF('con precio'!F1478="","",'con precio'!F1478)</f>
        <v>Cindy Paredes</v>
      </c>
      <c r="E1479" s="0" t="str">
        <f aca="false">IF('con precio'!B1478="","",'con precio'!B1478)</f>
        <v>Cindy Paredes / Barrio 26 de  Septiembre</v>
      </c>
      <c r="F1479" s="1" t="s">
        <v>7203</v>
      </c>
      <c r="G1479" s="0" t="n">
        <v>320</v>
      </c>
      <c r="H1479" s="0" t="str">
        <f aca="false">IF('con precio'!D1478="Flete","FLE",IF('con precio'!D1478="Normal","NOR",IF('con precio'!D1478="RRPP","RRP",IF('con precio'!D1478="FB Ads","FBA",IF('con precio'!D1478="Google Ads","GOA",IF('con precio'!D1478="Combo","COM",IF('con precio'!D1478="Market Place","MKP", "OTR")))))))</f>
        <v>GOA</v>
      </c>
      <c r="I1479" s="0" t="str">
        <f aca="false">LEFT('con precio'!M1478,10)</f>
        <v>-17.721806</v>
      </c>
      <c r="J1479" s="122" t="str">
        <f aca="false">RIGHT('con precio'!M1478,10)</f>
        <v>-63.104028</v>
      </c>
      <c r="K1479" s="0" t="s">
        <v>7429</v>
      </c>
      <c r="L1479" s="175" t="n">
        <f aca="false">'con precio'!A1478+'con precio'!K1478</f>
        <v>44534.3756944444</v>
      </c>
      <c r="N1479" s="174"/>
      <c r="O1479" s="167"/>
    </row>
    <row r="1480" customFormat="false" ht="13.8" hidden="false" customHeight="false" outlineLevel="0" collapsed="false">
      <c r="A1480" s="0" t="n">
        <f aca="false">+A1479+1</f>
        <v>1479</v>
      </c>
      <c r="B1480" s="0" t="str">
        <f aca="false">IF(LEN('con precio'!E1479)=8,'con precio'!E1479,IF(LEN('con precio'!E1479)&gt;=17,LEFT('con precio'!E1479,8),""))</f>
        <v/>
      </c>
      <c r="C1480" s="122" t="str">
        <f aca="false">IF(LEN('con precio'!E1479)&gt;=17,RIGHT('con precio'!E1479,8),"")</f>
        <v/>
      </c>
      <c r="D1480" s="0" t="str">
        <f aca="false">IF('con precio'!F1479="","",'con precio'!F1479)</f>
        <v/>
      </c>
      <c r="E1480" s="0" t="str">
        <f aca="false">IF('con precio'!B1479="","",'con precio'!B1479)</f>
        <v>Avenida Madre Selva</v>
      </c>
      <c r="F1480" s="1" t="s">
        <v>7204</v>
      </c>
      <c r="G1480" s="0" t="n">
        <v>300</v>
      </c>
      <c r="H1480" s="0" t="str">
        <f aca="false">IF('con precio'!D1479="Flete","FLE",IF('con precio'!D1479="Normal","NOR",IF('con precio'!D1479="RRPP","RRP",IF('con precio'!D1479="FB Ads","FBA",IF('con precio'!D1479="Google Ads","GOA",IF('con precio'!D1479="Combo","COM",IF('con precio'!D1479="Market Place","MKP", "OTR")))))))</f>
        <v>NOR</v>
      </c>
      <c r="I1480" s="0" t="str">
        <f aca="false">LEFT('con precio'!M1479,10)</f>
        <v>-17.755443</v>
      </c>
      <c r="J1480" s="122" t="str">
        <f aca="false">RIGHT('con precio'!M1479,10)</f>
        <v>-63.097903</v>
      </c>
      <c r="K1480" s="0" t="s">
        <v>7429</v>
      </c>
      <c r="L1480" s="175" t="n">
        <f aca="false">'con precio'!A1479+'con precio'!K1479</f>
        <v>44534.6638888889</v>
      </c>
      <c r="N1480" s="174"/>
      <c r="O1480" s="167"/>
    </row>
    <row r="1481" customFormat="false" ht="13.8" hidden="false" customHeight="false" outlineLevel="0" collapsed="false">
      <c r="A1481" s="0" t="n">
        <f aca="false">+A1480+1</f>
        <v>1480</v>
      </c>
      <c r="B1481" s="0" t="str">
        <f aca="false">IF(LEN('con precio'!E1480)=8,'con precio'!E1480,IF(LEN('con precio'!E1480)&gt;=17,LEFT('con precio'!E1480,8),""))</f>
        <v/>
      </c>
      <c r="C1481" s="122" t="str">
        <f aca="false">IF(LEN('con precio'!E1480)&gt;=17,RIGHT('con precio'!E1480,8),"")</f>
        <v/>
      </c>
      <c r="D1481" s="0" t="str">
        <f aca="false">IF('con precio'!F1480="","",'con precio'!F1480)</f>
        <v/>
      </c>
      <c r="E1481" s="0" t="str">
        <f aca="false">IF('con precio'!B1480="","",'con precio'!B1480)</f>
        <v>Calle 5 / Barrio 26 de  Septiembre</v>
      </c>
      <c r="F1481" s="1" t="s">
        <v>7205</v>
      </c>
      <c r="G1481" s="0" t="n">
        <v>300</v>
      </c>
      <c r="H1481" s="0" t="str">
        <f aca="false">IF('con precio'!D1480="Flete","FLE",IF('con precio'!D1480="Normal","NOR",IF('con precio'!D1480="RRPP","RRP",IF('con precio'!D1480="FB Ads","FBA",IF('con precio'!D1480="Google Ads","GOA",IF('con precio'!D1480="Combo","COM",IF('con precio'!D1480="Market Place","MKP", "OTR")))))))</f>
        <v>NOR</v>
      </c>
      <c r="I1481" s="0" t="str">
        <f aca="false">LEFT('con precio'!M1480,10)</f>
        <v>-17.721896</v>
      </c>
      <c r="J1481" s="122" t="str">
        <f aca="false">RIGHT('con precio'!M1480,10)</f>
        <v>-63.099734</v>
      </c>
      <c r="K1481" s="0" t="s">
        <v>7429</v>
      </c>
      <c r="L1481" s="175" t="n">
        <f aca="false">'con precio'!A1480+'con precio'!K1480</f>
        <v>44534.7361111111</v>
      </c>
      <c r="N1481" s="174"/>
      <c r="O1481" s="167"/>
    </row>
    <row r="1482" customFormat="false" ht="13.8" hidden="false" customHeight="false" outlineLevel="0" collapsed="false">
      <c r="A1482" s="0" t="n">
        <f aca="false">+A1481+1</f>
        <v>1481</v>
      </c>
      <c r="B1482" s="0" t="str">
        <f aca="false">IF(LEN('con precio'!E1481)=8,'con precio'!E1481,IF(LEN('con precio'!E1481)&gt;=17,LEFT('con precio'!E1481,8),""))</f>
        <v/>
      </c>
      <c r="C1482" s="122" t="str">
        <f aca="false">IF(LEN('con precio'!E1481)&gt;=17,RIGHT('con precio'!E1481,8),"")</f>
        <v/>
      </c>
      <c r="D1482" s="0" t="str">
        <f aca="false">IF('con precio'!F1481="","",'con precio'!F1481)</f>
        <v>Clínica Medicmel</v>
      </c>
      <c r="E1482" s="0" t="str">
        <f aca="false">IF('con precio'!B1481="","",'con precio'!B1481)</f>
        <v>Clínica Medicmel</v>
      </c>
      <c r="F1482" s="1" t="s">
        <v>6107</v>
      </c>
      <c r="G1482" s="0" t="n">
        <v>450</v>
      </c>
      <c r="H1482" s="0" t="str">
        <f aca="false">IF('con precio'!D1481="Flete","FLE",IF('con precio'!D1481="Normal","NOR",IF('con precio'!D1481="RRPP","RRP",IF('con precio'!D1481="FB Ads","FBA",IF('con precio'!D1481="Google Ads","GOA",IF('con precio'!D1481="Combo","COM",IF('con precio'!D1481="Market Place","MKP", "OTR")))))))</f>
        <v>NOR</v>
      </c>
      <c r="I1482" s="0" t="str">
        <f aca="false">LEFT('con precio'!M1481,10)</f>
        <v>-17.849168</v>
      </c>
      <c r="J1482" s="122" t="str">
        <f aca="false">RIGHT('con precio'!M1481,10)</f>
        <v>-63.251404</v>
      </c>
      <c r="K1482" s="0" t="s">
        <v>7429</v>
      </c>
      <c r="L1482" s="175" t="n">
        <f aca="false">'con precio'!A1481+'con precio'!K1481</f>
        <v>44535.5243055556</v>
      </c>
      <c r="N1482" s="174"/>
      <c r="O1482" s="167"/>
    </row>
    <row r="1483" customFormat="false" ht="13.8" hidden="false" customHeight="false" outlineLevel="0" collapsed="false">
      <c r="A1483" s="0" t="n">
        <f aca="false">+A1482+1</f>
        <v>1482</v>
      </c>
      <c r="B1483" s="0" t="str">
        <f aca="false">IF(LEN('con precio'!E1482)=8,'con precio'!E1482,IF(LEN('con precio'!E1482)&gt;=17,LEFT('con precio'!E1482,8),""))</f>
        <v/>
      </c>
      <c r="C1483" s="122" t="str">
        <f aca="false">IF(LEN('con precio'!E1482)&gt;=17,RIGHT('con precio'!E1482,8),"")</f>
        <v/>
      </c>
      <c r="D1483" s="0" t="str">
        <f aca="false">IF('con precio'!F1482="","",'con precio'!F1482)</f>
        <v/>
      </c>
      <c r="E1483" s="0" t="str">
        <f aca="false">IF('con precio'!B1482="","",'con precio'!B1482)</f>
        <v>El Turere</v>
      </c>
      <c r="F1483" s="1" t="s">
        <v>7206</v>
      </c>
      <c r="G1483" s="0" t="n">
        <v>300</v>
      </c>
      <c r="H1483" s="0" t="str">
        <f aca="false">IF('con precio'!D1482="Flete","FLE",IF('con precio'!D1482="Normal","NOR",IF('con precio'!D1482="RRPP","RRP",IF('con precio'!D1482="FB Ads","FBA",IF('con precio'!D1482="Google Ads","GOA",IF('con precio'!D1482="Combo","COM",IF('con precio'!D1482="Market Place","MKP", "OTR")))))))</f>
        <v>NOR</v>
      </c>
      <c r="I1483" s="0" t="str">
        <f aca="false">LEFT('con precio'!M1482,10)</f>
        <v>-17.843086</v>
      </c>
      <c r="J1483" s="122" t="str">
        <f aca="false">RIGHT('con precio'!M1482,10)</f>
        <v>-63.100839</v>
      </c>
      <c r="K1483" s="0" t="s">
        <v>7429</v>
      </c>
      <c r="L1483" s="175" t="n">
        <f aca="false">'con precio'!A1482+'con precio'!K1482</f>
        <v>44536.6819444444</v>
      </c>
      <c r="N1483" s="174"/>
      <c r="O1483" s="167"/>
    </row>
    <row r="1484" customFormat="false" ht="13.8" hidden="false" customHeight="false" outlineLevel="0" collapsed="false">
      <c r="A1484" s="0" t="n">
        <f aca="false">+A1483+1</f>
        <v>1483</v>
      </c>
      <c r="B1484" s="0" t="str">
        <f aca="false">IF(LEN('con precio'!E1483)=8,'con precio'!E1483,IF(LEN('con precio'!E1483)&gt;=17,LEFT('con precio'!E1483,8),""))</f>
        <v/>
      </c>
      <c r="C1484" s="122" t="str">
        <f aca="false">IF(LEN('con precio'!E1483)&gt;=17,RIGHT('con precio'!E1483,8),"")</f>
        <v/>
      </c>
      <c r="D1484" s="0" t="str">
        <f aca="false">IF('con precio'!F1483="","",'con precio'!F1483)</f>
        <v/>
      </c>
      <c r="E1484" s="0" t="str">
        <f aca="false">IF('con precio'!B1483="","",'con precio'!B1483)</f>
        <v>Palma Verde</v>
      </c>
      <c r="F1484" s="1" t="s">
        <v>7207</v>
      </c>
      <c r="G1484" s="0" t="n">
        <v>350</v>
      </c>
      <c r="H1484" s="0" t="str">
        <f aca="false">IF('con precio'!D1483="Flete","FLE",IF('con precio'!D1483="Normal","NOR",IF('con precio'!D1483="RRPP","RRP",IF('con precio'!D1483="FB Ads","FBA",IF('con precio'!D1483="Google Ads","GOA",IF('con precio'!D1483="Combo","COM",IF('con precio'!D1483="Market Place","MKP", "OTR")))))))</f>
        <v>NOR</v>
      </c>
      <c r="I1484" s="0" t="str">
        <f aca="false">LEFT('con precio'!M1483,10)</f>
        <v>-17.760340</v>
      </c>
      <c r="J1484" s="122" t="str">
        <f aca="false">RIGHT('con precio'!M1483,10)</f>
        <v>-63.087745</v>
      </c>
      <c r="K1484" s="0" t="s">
        <v>7429</v>
      </c>
      <c r="L1484" s="175" t="n">
        <f aca="false">'con precio'!A1483+'con precio'!K1483</f>
        <v>44536.7180555556</v>
      </c>
      <c r="N1484" s="174"/>
      <c r="O1484" s="167"/>
    </row>
    <row r="1485" customFormat="false" ht="13.8" hidden="false" customHeight="false" outlineLevel="0" collapsed="false">
      <c r="A1485" s="0" t="n">
        <f aca="false">+A1484+1</f>
        <v>1484</v>
      </c>
      <c r="B1485" s="0" t="str">
        <f aca="false">IF(LEN('con precio'!E1484)=8,'con precio'!E1484,IF(LEN('con precio'!E1484)&gt;=17,LEFT('con precio'!E1484,8),""))</f>
        <v/>
      </c>
      <c r="C1485" s="122" t="str">
        <f aca="false">IF(LEN('con precio'!E1484)&gt;=17,RIGHT('con precio'!E1484,8),"")</f>
        <v/>
      </c>
      <c r="D1485" s="0" t="str">
        <f aca="false">IF('con precio'!F1484="","",'con precio'!F1484)</f>
        <v/>
      </c>
      <c r="E1485" s="0" t="str">
        <f aca="false">IF('con precio'!B1484="","",'con precio'!B1484)</f>
        <v>Integración del Norte</v>
      </c>
      <c r="F1485" s="1" t="s">
        <v>6947</v>
      </c>
      <c r="G1485" s="0" t="n">
        <v>450</v>
      </c>
      <c r="H1485" s="0" t="str">
        <f aca="false">IF('con precio'!D1484="Flete","FLE",IF('con precio'!D1484="Normal","NOR",IF('con precio'!D1484="RRPP","RRP",IF('con precio'!D1484="FB Ads","FBA",IF('con precio'!D1484="Google Ads","GOA",IF('con precio'!D1484="Combo","COM",IF('con precio'!D1484="Market Place","MKP", "OTR")))))))</f>
        <v>NOR</v>
      </c>
      <c r="I1485" s="0" t="str">
        <f aca="false">LEFT('con precio'!M1484,10)</f>
        <v>-17.597331</v>
      </c>
      <c r="J1485" s="122" t="str">
        <f aca="false">RIGHT('con precio'!M1484,10)</f>
        <v>-63.168122</v>
      </c>
      <c r="K1485" s="0" t="s">
        <v>7429</v>
      </c>
      <c r="L1485" s="175" t="n">
        <f aca="false">'con precio'!A1484+'con precio'!K1484</f>
        <v>44537.4520833333</v>
      </c>
      <c r="N1485" s="174"/>
      <c r="O1485" s="167"/>
    </row>
    <row r="1486" customFormat="false" ht="13.8" hidden="false" customHeight="false" outlineLevel="0" collapsed="false">
      <c r="A1486" s="0" t="n">
        <f aca="false">+A1485+1</f>
        <v>1485</v>
      </c>
      <c r="B1486" s="0" t="str">
        <f aca="false">IF(LEN('con precio'!E1485)=8,'con precio'!E1485,IF(LEN('con precio'!E1485)&gt;=17,LEFT('con precio'!E1485,8),""))</f>
        <v/>
      </c>
      <c r="C1486" s="122" t="str">
        <f aca="false">IF(LEN('con precio'!E1485)&gt;=17,RIGHT('con precio'!E1485,8),"")</f>
        <v/>
      </c>
      <c r="D1486" s="0" t="str">
        <f aca="false">IF('con precio'!F1485="","",'con precio'!F1485)</f>
        <v/>
      </c>
      <c r="E1486" s="0" t="str">
        <f aca="false">IF('con precio'!B1485="","",'con precio'!B1485)</f>
        <v>Doble Vía La Guardia y Av. 24 de Septiembre</v>
      </c>
      <c r="F1486" s="1" t="s">
        <v>7208</v>
      </c>
      <c r="G1486" s="0" t="n">
        <v>350</v>
      </c>
      <c r="H1486" s="0" t="str">
        <f aca="false">IF('con precio'!D1485="Flete","FLE",IF('con precio'!D1485="Normal","NOR",IF('con precio'!D1485="RRPP","RRP",IF('con precio'!D1485="FB Ads","FBA",IF('con precio'!D1485="Google Ads","GOA",IF('con precio'!D1485="Combo","COM",IF('con precio'!D1485="Market Place","MKP", "OTR")))))))</f>
        <v>NOR</v>
      </c>
      <c r="I1486" s="0" t="str">
        <f aca="false">LEFT('con precio'!M1485,10)</f>
        <v>-17.842356</v>
      </c>
      <c r="J1486" s="122" t="str">
        <f aca="false">RIGHT('con precio'!M1485,10)</f>
        <v>-63.241853</v>
      </c>
      <c r="K1486" s="0" t="s">
        <v>7429</v>
      </c>
      <c r="L1486" s="175" t="n">
        <f aca="false">'con precio'!A1485+'con precio'!K1485</f>
        <v>44537.5881944444</v>
      </c>
      <c r="N1486" s="174"/>
      <c r="O1486" s="167"/>
    </row>
    <row r="1487" customFormat="false" ht="13.8" hidden="false" customHeight="false" outlineLevel="0" collapsed="false">
      <c r="A1487" s="0" t="n">
        <f aca="false">+A1486+1</f>
        <v>1486</v>
      </c>
      <c r="B1487" s="0" t="str">
        <f aca="false">IF(LEN('con precio'!E1486)=8,'con precio'!E1486,IF(LEN('con precio'!E1486)&gt;=17,LEFT('con precio'!E1486,8),""))</f>
        <v/>
      </c>
      <c r="C1487" s="122" t="str">
        <f aca="false">IF(LEN('con precio'!E1486)&gt;=17,RIGHT('con precio'!E1486,8),"")</f>
        <v/>
      </c>
      <c r="D1487" s="0" t="str">
        <f aca="false">IF('con precio'!F1486="","",'con precio'!F1486)</f>
        <v/>
      </c>
      <c r="E1487" s="0" t="str">
        <f aca="false">IF('con precio'!B1486="","",'con precio'!B1486)</f>
        <v>Barrio Tierras Nuevas / El Trigal</v>
      </c>
      <c r="F1487" s="1" t="s">
        <v>7209</v>
      </c>
      <c r="G1487" s="0" t="n">
        <v>300</v>
      </c>
      <c r="H1487" s="0" t="str">
        <f aca="false">IF('con precio'!D1486="Flete","FLE",IF('con precio'!D1486="Normal","NOR",IF('con precio'!D1486="RRPP","RRP",IF('con precio'!D1486="FB Ads","FBA",IF('con precio'!D1486="Google Ads","GOA",IF('con precio'!D1486="Combo","COM",IF('con precio'!D1486="Market Place","MKP", "OTR")))))))</f>
        <v>NOR</v>
      </c>
      <c r="I1487" s="0" t="str">
        <f aca="false">LEFT('con precio'!M1486,10)</f>
        <v>-17.849414</v>
      </c>
      <c r="J1487" s="122" t="str">
        <f aca="false">RIGHT('con precio'!M1486,10)</f>
        <v>-63.213320</v>
      </c>
      <c r="K1487" s="0" t="s">
        <v>7429</v>
      </c>
      <c r="L1487" s="175" t="n">
        <f aca="false">'con precio'!A1486+'con precio'!K1486</f>
        <v>44537.6430555556</v>
      </c>
      <c r="N1487" s="174"/>
      <c r="O1487" s="167"/>
    </row>
    <row r="1488" customFormat="false" ht="13.8" hidden="false" customHeight="false" outlineLevel="0" collapsed="false">
      <c r="A1488" s="0" t="n">
        <f aca="false">+A1487+1</f>
        <v>1487</v>
      </c>
      <c r="B1488" s="0" t="str">
        <f aca="false">IF(LEN('con precio'!E1487)=8,'con precio'!E1487,IF(LEN('con precio'!E1487)&gt;=17,LEFT('con precio'!E1487,8),""))</f>
        <v/>
      </c>
      <c r="C1488" s="122" t="str">
        <f aca="false">IF(LEN('con precio'!E1487)&gt;=17,RIGHT('con precio'!E1487,8),"")</f>
        <v/>
      </c>
      <c r="D1488" s="0" t="str">
        <f aca="false">IF('con precio'!F1487="","",'con precio'!F1487)</f>
        <v>Clínica Medicmel</v>
      </c>
      <c r="E1488" s="0" t="str">
        <f aca="false">IF('con precio'!B1487="","",'con precio'!B1487)</f>
        <v>Clínica Medicmel</v>
      </c>
      <c r="F1488" s="1" t="s">
        <v>6107</v>
      </c>
      <c r="G1488" s="0" t="n">
        <v>450</v>
      </c>
      <c r="H1488" s="0" t="str">
        <f aca="false">IF('con precio'!D1487="Flete","FLE",IF('con precio'!D1487="Normal","NOR",IF('con precio'!D1487="RRPP","RRP",IF('con precio'!D1487="FB Ads","FBA",IF('con precio'!D1487="Google Ads","GOA",IF('con precio'!D1487="Combo","COM",IF('con precio'!D1487="Market Place","MKP", "OTR")))))))</f>
        <v>NOR</v>
      </c>
      <c r="I1488" s="0" t="str">
        <f aca="false">LEFT('con precio'!M1487,10)</f>
        <v>-17.849168</v>
      </c>
      <c r="J1488" s="122" t="str">
        <f aca="false">RIGHT('con precio'!M1487,10)</f>
        <v>-63.251404</v>
      </c>
      <c r="K1488" s="0" t="s">
        <v>7429</v>
      </c>
      <c r="L1488" s="175" t="n">
        <f aca="false">'con precio'!A1487+'con precio'!K1487</f>
        <v>44538.6166666667</v>
      </c>
      <c r="N1488" s="174"/>
      <c r="O1488" s="167"/>
    </row>
    <row r="1489" customFormat="false" ht="13.8" hidden="false" customHeight="false" outlineLevel="0" collapsed="false">
      <c r="A1489" s="0" t="n">
        <f aca="false">+A1488+1</f>
        <v>1488</v>
      </c>
      <c r="B1489" s="0" t="str">
        <f aca="false">IF(LEN('con precio'!E1488)=8,'con precio'!E1488,IF(LEN('con precio'!E1488)&gt;=17,LEFT('con precio'!E1488,8),""))</f>
        <v/>
      </c>
      <c r="C1489" s="122" t="str">
        <f aca="false">IF(LEN('con precio'!E1488)&gt;=17,RIGHT('con precio'!E1488,8),"")</f>
        <v/>
      </c>
      <c r="D1489" s="0" t="str">
        <f aca="false">IF('con precio'!F1488="","",'con precio'!F1488)</f>
        <v/>
      </c>
      <c r="E1489" s="0" t="str">
        <f aca="false">IF('con precio'!B1488="","",'con precio'!B1488)</f>
        <v>Ciudad de la Alegría / Plan 3000</v>
      </c>
      <c r="F1489" s="1" t="s">
        <v>7210</v>
      </c>
      <c r="G1489" s="0" t="n">
        <v>300</v>
      </c>
      <c r="H1489" s="0" t="str">
        <f aca="false">IF('con precio'!D1488="Flete","FLE",IF('con precio'!D1488="Normal","NOR",IF('con precio'!D1488="RRPP","RRP",IF('con precio'!D1488="FB Ads","FBA",IF('con precio'!D1488="Google Ads","GOA",IF('con precio'!D1488="Combo","COM",IF('con precio'!D1488="Market Place","MKP", "OTR")))))))</f>
        <v>NOR</v>
      </c>
      <c r="I1489" s="0" t="str">
        <f aca="false">LEFT('con precio'!M1488,10)</f>
        <v>-17.853649</v>
      </c>
      <c r="J1489" s="122" t="str">
        <f aca="false">RIGHT('con precio'!M1488,10)</f>
        <v>-63.103965</v>
      </c>
      <c r="K1489" s="0" t="s">
        <v>7429</v>
      </c>
      <c r="L1489" s="175" t="n">
        <f aca="false">'con precio'!A1488+'con precio'!K1488</f>
        <v>44538.7104166667</v>
      </c>
      <c r="N1489" s="174"/>
      <c r="O1489" s="167"/>
    </row>
    <row r="1490" customFormat="false" ht="13.8" hidden="false" customHeight="false" outlineLevel="0" collapsed="false">
      <c r="A1490" s="0" t="n">
        <f aca="false">+A1489+1</f>
        <v>1489</v>
      </c>
      <c r="B1490" s="0" t="str">
        <f aca="false">IF(LEN('con precio'!E1489)=8,'con precio'!E1489,IF(LEN('con precio'!E1489)&gt;=17,LEFT('con precio'!E1489,8),""))</f>
        <v>71077949</v>
      </c>
      <c r="C1490" s="122" t="str">
        <f aca="false">IF(LEN('con precio'!E1489)&gt;=17,RIGHT('con precio'!E1489,8),"")</f>
        <v>71033186</v>
      </c>
      <c r="D1490" s="0" t="str">
        <f aca="false">IF('con precio'!F1489="","",'con precio'!F1489)</f>
        <v>Rene Pérez</v>
      </c>
      <c r="E1490" s="0" t="str">
        <f aca="false">IF('con precio'!B1489="","",'con precio'!B1489)</f>
        <v>Continental Servicios Petroleros Ltda / Km. 9 Doble Vía La Guardia</v>
      </c>
      <c r="F1490" s="1" t="s">
        <v>7211</v>
      </c>
      <c r="G1490" s="0" t="n">
        <v>400</v>
      </c>
      <c r="H1490" s="0" t="str">
        <f aca="false">IF('con precio'!D1489="Flete","FLE",IF('con precio'!D1489="Normal","NOR",IF('con precio'!D1489="RRPP","RRP",IF('con precio'!D1489="FB Ads","FBA",IF('con precio'!D1489="Google Ads","GOA",IF('con precio'!D1489="Combo","COM",IF('con precio'!D1489="Market Place","MKP", "OTR")))))))</f>
        <v>GOA</v>
      </c>
      <c r="I1490" s="0" t="str">
        <f aca="false">LEFT('con precio'!M1489,10)</f>
        <v>-17.865631</v>
      </c>
      <c r="J1490" s="122" t="str">
        <f aca="false">RIGHT('con precio'!M1489,10)</f>
        <v>-63.244509</v>
      </c>
      <c r="K1490" s="0" t="s">
        <v>7429</v>
      </c>
      <c r="L1490" s="175" t="n">
        <f aca="false">'con precio'!A1489+'con precio'!K1489</f>
        <v>44540.5402777778</v>
      </c>
      <c r="N1490" s="174"/>
      <c r="O1490" s="167"/>
    </row>
    <row r="1491" customFormat="false" ht="13.8" hidden="false" customHeight="false" outlineLevel="0" collapsed="false">
      <c r="A1491" s="0" t="n">
        <f aca="false">+A1490+1</f>
        <v>1490</v>
      </c>
      <c r="B1491" s="0" t="str">
        <f aca="false">IF(LEN('con precio'!E1490)=8,'con precio'!E1490,IF(LEN('con precio'!E1490)&gt;=17,LEFT('con precio'!E1490,8),""))</f>
        <v>71077949</v>
      </c>
      <c r="C1491" s="122" t="str">
        <f aca="false">IF(LEN('con precio'!E1490)&gt;=17,RIGHT('con precio'!E1490,8),"")</f>
        <v>71033186</v>
      </c>
      <c r="D1491" s="0" t="str">
        <f aca="false">IF('con precio'!F1490="","",'con precio'!F1490)</f>
        <v>Rene Pérez</v>
      </c>
      <c r="E1491" s="0" t="str">
        <f aca="false">IF('con precio'!B1490="","",'con precio'!B1490)</f>
        <v>Continental Servicios Petroleros Ltda / Km. 9 Doble Vía La Guardia</v>
      </c>
      <c r="F1491" s="1" t="s">
        <v>7211</v>
      </c>
      <c r="G1491" s="0" t="n">
        <v>400</v>
      </c>
      <c r="H1491" s="0" t="str">
        <f aca="false">IF('con precio'!D1490="Flete","FLE",IF('con precio'!D1490="Normal","NOR",IF('con precio'!D1490="RRPP","RRP",IF('con precio'!D1490="FB Ads","FBA",IF('con precio'!D1490="Google Ads","GOA",IF('con precio'!D1490="Combo","COM",IF('con precio'!D1490="Market Place","MKP", "OTR")))))))</f>
        <v>GOA</v>
      </c>
      <c r="I1491" s="0" t="str">
        <f aca="false">LEFT('con precio'!M1490,10)</f>
        <v>-17.865670</v>
      </c>
      <c r="J1491" s="122" t="str">
        <f aca="false">RIGHT('con precio'!M1490,10)</f>
        <v>-63.244393</v>
      </c>
      <c r="K1491" s="0" t="s">
        <v>7429</v>
      </c>
      <c r="L1491" s="175" t="n">
        <f aca="false">'con precio'!A1490+'con precio'!K1490</f>
        <v>44540.5659722222</v>
      </c>
      <c r="N1491" s="174"/>
      <c r="O1491" s="167"/>
    </row>
    <row r="1492" customFormat="false" ht="13.8" hidden="false" customHeight="false" outlineLevel="0" collapsed="false">
      <c r="A1492" s="0" t="n">
        <f aca="false">+A1491+1</f>
        <v>1491</v>
      </c>
      <c r="B1492" s="0" t="str">
        <f aca="false">IF(LEN('con precio'!E1491)=8,'con precio'!E1491,IF(LEN('con precio'!E1491)&gt;=17,LEFT('con precio'!E1491,8),""))</f>
        <v/>
      </c>
      <c r="C1492" s="122" t="str">
        <f aca="false">IF(LEN('con precio'!E1491)&gt;=17,RIGHT('con precio'!E1491,8),"")</f>
        <v/>
      </c>
      <c r="D1492" s="0" t="str">
        <f aca="false">IF('con precio'!F1491="","",'con precio'!F1491)</f>
        <v/>
      </c>
      <c r="E1492" s="0" t="str">
        <f aca="false">IF('con precio'!B1491="","",'con precio'!B1491)</f>
        <v>Barrio 30 de Agosto</v>
      </c>
      <c r="F1492" s="1" t="s">
        <v>7212</v>
      </c>
      <c r="G1492" s="0" t="n">
        <v>100</v>
      </c>
      <c r="H1492" s="0" t="str">
        <f aca="false">IF('con precio'!D1491="Flete","FLE",IF('con precio'!D1491="Normal","NOR",IF('con precio'!D1491="RRPP","RRP",IF('con precio'!D1491="FB Ads","FBA",IF('con precio'!D1491="Google Ads","GOA",IF('con precio'!D1491="Combo","COM",IF('con precio'!D1491="Market Place","MKP", "OTR")))))))</f>
        <v>NOR</v>
      </c>
      <c r="I1492" s="0" t="str">
        <f aca="false">LEFT('con precio'!M1491,10)</f>
        <v>-17.836209</v>
      </c>
      <c r="J1492" s="122" t="str">
        <f aca="false">RIGHT('con precio'!M1491,10)</f>
        <v>-63.210370</v>
      </c>
      <c r="K1492" s="0" t="s">
        <v>7429</v>
      </c>
      <c r="L1492" s="175" t="n">
        <f aca="false">'con precio'!A1491+'con precio'!K1491</f>
        <v>44540.6027777778</v>
      </c>
      <c r="N1492" s="174"/>
      <c r="O1492" s="167"/>
    </row>
    <row r="1493" customFormat="false" ht="13.8" hidden="false" customHeight="false" outlineLevel="0" collapsed="false">
      <c r="A1493" s="0" t="n">
        <f aca="false">+A1492+1</f>
        <v>1492</v>
      </c>
      <c r="B1493" s="0" t="str">
        <f aca="false">IF(LEN('con precio'!E1492)=8,'con precio'!E1492,IF(LEN('con precio'!E1492)&gt;=17,LEFT('con precio'!E1492,8),""))</f>
        <v/>
      </c>
      <c r="C1493" s="122" t="str">
        <f aca="false">IF(LEN('con precio'!E1492)&gt;=17,RIGHT('con precio'!E1492,8),"")</f>
        <v/>
      </c>
      <c r="D1493" s="0" t="str">
        <f aca="false">IF('con precio'!F1492="","",'con precio'!F1492)</f>
        <v/>
      </c>
      <c r="E1493" s="0" t="str">
        <f aca="false">IF('con precio'!B1492="","",'con precio'!B1492)</f>
        <v>Barrio 30 de Agosto. Barrio El Trigal II</v>
      </c>
      <c r="F1493" s="1" t="s">
        <v>7213</v>
      </c>
      <c r="G1493" s="0" t="n">
        <v>290</v>
      </c>
      <c r="H1493" s="0" t="str">
        <f aca="false">IF('con precio'!D1492="Flete","FLE",IF('con precio'!D1492="Normal","NOR",IF('con precio'!D1492="RRPP","RRP",IF('con precio'!D1492="FB Ads","FBA",IF('con precio'!D1492="Google Ads","GOA",IF('con precio'!D1492="Combo","COM",IF('con precio'!D1492="Market Place","MKP", "OTR")))))))</f>
        <v>NOR</v>
      </c>
      <c r="I1493" s="0" t="str">
        <f aca="false">LEFT('con precio'!M1492,10)</f>
        <v>-17.871052</v>
      </c>
      <c r="J1493" s="122" t="str">
        <f aca="false">RIGHT('con precio'!M1492,10)</f>
        <v>-63.215745</v>
      </c>
      <c r="K1493" s="0" t="s">
        <v>7429</v>
      </c>
      <c r="L1493" s="175" t="n">
        <f aca="false">'con precio'!A1492+'con precio'!K1492</f>
        <v>44540.6215277778</v>
      </c>
      <c r="N1493" s="174"/>
      <c r="O1493" s="167"/>
    </row>
    <row r="1494" customFormat="false" ht="13.8" hidden="false" customHeight="false" outlineLevel="0" collapsed="false">
      <c r="A1494" s="0" t="n">
        <f aca="false">+A1493+1</f>
        <v>1493</v>
      </c>
      <c r="B1494" s="0" t="str">
        <f aca="false">IF(LEN('con precio'!E1493)=8,'con precio'!E1493,IF(LEN('con precio'!E1493)&gt;=17,LEFT('con precio'!E1493,8),""))</f>
        <v/>
      </c>
      <c r="C1494" s="122" t="str">
        <f aca="false">IF(LEN('con precio'!E1493)&gt;=17,RIGHT('con precio'!E1493,8),"")</f>
        <v/>
      </c>
      <c r="D1494" s="0" t="str">
        <f aca="false">IF('con precio'!F1493="","",'con precio'!F1493)</f>
        <v/>
      </c>
      <c r="E1494" s="0" t="str">
        <f aca="false">IF('con precio'!B1493="","",'con precio'!B1493)</f>
        <v>El Retoño / Villa Santa Cruz</v>
      </c>
      <c r="F1494" s="1" t="s">
        <v>6462</v>
      </c>
      <c r="G1494" s="0" t="n">
        <v>300</v>
      </c>
      <c r="H1494" s="0" t="str">
        <f aca="false">IF('con precio'!D1493="Flete","FLE",IF('con precio'!D1493="Normal","NOR",IF('con precio'!D1493="RRPP","RRP",IF('con precio'!D1493="FB Ads","FBA",IF('con precio'!D1493="Google Ads","GOA",IF('con precio'!D1493="Combo","COM",IF('con precio'!D1493="Market Place","MKP", "OTR")))))))</f>
        <v>NOR</v>
      </c>
      <c r="I1494" s="0" t="str">
        <f aca="false">LEFT('con precio'!M1493,10)</f>
        <v>-17.713230</v>
      </c>
      <c r="J1494" s="122" t="str">
        <f aca="false">RIGHT('con precio'!M1493,10)</f>
        <v>-63.145343</v>
      </c>
      <c r="K1494" s="0" t="s">
        <v>7429</v>
      </c>
      <c r="L1494" s="175" t="n">
        <f aca="false">'con precio'!A1493+'con precio'!K1493</f>
        <v>44540.7243055556</v>
      </c>
      <c r="N1494" s="174"/>
      <c r="O1494" s="167"/>
    </row>
    <row r="1495" customFormat="false" ht="13.8" hidden="false" customHeight="false" outlineLevel="0" collapsed="false">
      <c r="A1495" s="0" t="n">
        <f aca="false">+A1494+1</f>
        <v>1494</v>
      </c>
      <c r="B1495" s="0" t="str">
        <f aca="false">IF(LEN('con precio'!E1494)=8,'con precio'!E1494,IF(LEN('con precio'!E1494)&gt;=17,LEFT('con precio'!E1494,8),""))</f>
        <v>69250075</v>
      </c>
      <c r="C1495" s="122" t="str">
        <f aca="false">IF(LEN('con precio'!E1494)&gt;=17,RIGHT('con precio'!E1494,8),"")</f>
        <v/>
      </c>
      <c r="D1495" s="0" t="str">
        <f aca="false">IF('con precio'!F1494="","",'con precio'!F1494)</f>
        <v>Club Polanco</v>
      </c>
      <c r="E1495" s="0" t="str">
        <f aca="false">IF('con precio'!B1494="","",'con precio'!B1494)</f>
        <v>Club Polanco / 3er Anillo Interno 2135 / Barrio Polanco</v>
      </c>
      <c r="F1495" s="1" t="s">
        <v>7214</v>
      </c>
      <c r="G1495" s="0" t="n">
        <v>400</v>
      </c>
      <c r="H1495" s="0" t="str">
        <f aca="false">IF('con precio'!D1494="Flete","FLE",IF('con precio'!D1494="Normal","NOR",IF('con precio'!D1494="RRPP","RRP",IF('con precio'!D1494="FB Ads","FBA",IF('con precio'!D1494="Google Ads","GOA",IF('con precio'!D1494="Combo","COM",IF('con precio'!D1494="Market Place","MKP", "OTR")))))))</f>
        <v>GOA</v>
      </c>
      <c r="I1495" s="0" t="str">
        <f aca="false">LEFT('con precio'!M1494,10)</f>
        <v>-17.802500</v>
      </c>
      <c r="J1495" s="122" t="str">
        <f aca="false">RIGHT('con precio'!M1494,10)</f>
        <v>-63.162333</v>
      </c>
      <c r="K1495" s="0" t="s">
        <v>7429</v>
      </c>
      <c r="L1495" s="175" t="n">
        <f aca="false">'con precio'!A1494+'con precio'!K1494</f>
        <v>44541.43125</v>
      </c>
      <c r="N1495" s="174"/>
      <c r="O1495" s="167"/>
    </row>
    <row r="1496" customFormat="false" ht="13.8" hidden="false" customHeight="false" outlineLevel="0" collapsed="false">
      <c r="A1496" s="0" t="n">
        <f aca="false">+A1495+1</f>
        <v>1495</v>
      </c>
      <c r="B1496" s="0" t="str">
        <f aca="false">IF(LEN('con precio'!E1495)=8,'con precio'!E1495,IF(LEN('con precio'!E1495)&gt;=17,LEFT('con precio'!E1495,8),""))</f>
        <v/>
      </c>
      <c r="C1496" s="122" t="str">
        <f aca="false">IF(LEN('con precio'!E1495)&gt;=17,RIGHT('con precio'!E1495,8),"")</f>
        <v/>
      </c>
      <c r="D1496" s="0" t="str">
        <f aca="false">IF('con precio'!F1495="","",'con precio'!F1495)</f>
        <v>Clínica Medicmel</v>
      </c>
      <c r="E1496" s="0" t="str">
        <f aca="false">IF('con precio'!B1495="","",'con precio'!B1495)</f>
        <v>Clínica Medicmel</v>
      </c>
      <c r="F1496" s="1" t="s">
        <v>6107</v>
      </c>
      <c r="G1496" s="0" t="n">
        <v>450</v>
      </c>
      <c r="H1496" s="0" t="str">
        <f aca="false">IF('con precio'!D1495="Flete","FLE",IF('con precio'!D1495="Normal","NOR",IF('con precio'!D1495="RRPP","RRP",IF('con precio'!D1495="FB Ads","FBA",IF('con precio'!D1495="Google Ads","GOA",IF('con precio'!D1495="Combo","COM",IF('con precio'!D1495="Market Place","MKP", "OTR")))))))</f>
        <v>NOR</v>
      </c>
      <c r="I1496" s="0" t="str">
        <f aca="false">LEFT('con precio'!M1495,10)</f>
        <v>-17.849168</v>
      </c>
      <c r="J1496" s="122" t="str">
        <f aca="false">RIGHT('con precio'!M1495,10)</f>
        <v>-63.251404</v>
      </c>
      <c r="K1496" s="0" t="s">
        <v>7429</v>
      </c>
      <c r="L1496" s="175" t="n">
        <f aca="false">'con precio'!A1495+'con precio'!K1495</f>
        <v>44541.3145833333</v>
      </c>
      <c r="N1496" s="174"/>
      <c r="O1496" s="167"/>
    </row>
    <row r="1497" customFormat="false" ht="13.8" hidden="false" customHeight="false" outlineLevel="0" collapsed="false">
      <c r="A1497" s="0" t="n">
        <f aca="false">+A1496+1</f>
        <v>1496</v>
      </c>
      <c r="B1497" s="0" t="str">
        <f aca="false">IF(LEN('con precio'!E1496)=8,'con precio'!E1496,IF(LEN('con precio'!E1496)&gt;=17,LEFT('con precio'!E1496,8),""))</f>
        <v/>
      </c>
      <c r="C1497" s="122" t="str">
        <f aca="false">IF(LEN('con precio'!E1496)&gt;=17,RIGHT('con precio'!E1496,8),"")</f>
        <v/>
      </c>
      <c r="D1497" s="0" t="str">
        <f aca="false">IF('con precio'!F1496="","",'con precio'!F1496)</f>
        <v/>
      </c>
      <c r="E1497" s="0" t="str">
        <f aca="false">IF('con precio'!B1496="","",'con precio'!B1496)</f>
        <v>Barrio Calama / Nueva Ramada</v>
      </c>
      <c r="F1497" s="1" t="s">
        <v>7215</v>
      </c>
      <c r="G1497" s="0" t="n">
        <v>350</v>
      </c>
      <c r="H1497" s="0" t="str">
        <f aca="false">IF('con precio'!D1496="Flete","FLE",IF('con precio'!D1496="Normal","NOR",IF('con precio'!D1496="RRPP","RRP",IF('con precio'!D1496="FB Ads","FBA",IF('con precio'!D1496="Google Ads","GOA",IF('con precio'!D1496="Combo","COM",IF('con precio'!D1496="Market Place","MKP", "OTR")))))))</f>
        <v>NOR</v>
      </c>
      <c r="I1497" s="0" t="str">
        <f aca="false">LEFT('con precio'!M1496,10)</f>
        <v>-17.836120</v>
      </c>
      <c r="J1497" s="122" t="str">
        <f aca="false">RIGHT('con precio'!M1496,10)</f>
        <v>-63.218900</v>
      </c>
      <c r="K1497" s="0" t="s">
        <v>7429</v>
      </c>
      <c r="L1497" s="175" t="n">
        <f aca="false">'con precio'!A1496+'con precio'!K1496</f>
        <v>44541.4791666667</v>
      </c>
      <c r="N1497" s="174"/>
      <c r="O1497" s="167"/>
    </row>
    <row r="1498" customFormat="false" ht="13.8" hidden="false" customHeight="false" outlineLevel="0" collapsed="false">
      <c r="A1498" s="0" t="n">
        <f aca="false">+A1497+1</f>
        <v>1497</v>
      </c>
      <c r="B1498" s="0" t="str">
        <f aca="false">IF(LEN('con precio'!E1497)=8,'con precio'!E1497,IF(LEN('con precio'!E1497)&gt;=17,LEFT('con precio'!E1497,8),""))</f>
        <v>76481028</v>
      </c>
      <c r="C1498" s="122" t="str">
        <f aca="false">IF(LEN('con precio'!E1497)&gt;=17,RIGHT('con precio'!E1497,8),"")</f>
        <v/>
      </c>
      <c r="D1498" s="0" t="str">
        <f aca="false">IF('con precio'!F1497="","",'con precio'!F1497)</f>
        <v>Marisol Montenegro</v>
      </c>
      <c r="E1498" s="0" t="str">
        <f aca="false">IF('con precio'!B1497="","",'con precio'!B1497)</f>
        <v>Marisol Montenegro / C. Cnl. D. Martinez 3387</v>
      </c>
      <c r="F1498" s="1" t="s">
        <v>7216</v>
      </c>
      <c r="G1498" s="0" t="n">
        <v>330</v>
      </c>
      <c r="H1498" s="0" t="str">
        <f aca="false">IF('con precio'!D1497="Flete","FLE",IF('con precio'!D1497="Normal","NOR",IF('con precio'!D1497="RRPP","RRP",IF('con precio'!D1497="FB Ads","FBA",IF('con precio'!D1497="Google Ads","GOA",IF('con precio'!D1497="Combo","COM",IF('con precio'!D1497="Market Place","MKP", "OTR")))))))</f>
        <v>GOA</v>
      </c>
      <c r="I1498" s="0" t="str">
        <f aca="false">LEFT('con precio'!M1497,10)</f>
        <v>-17.770274</v>
      </c>
      <c r="J1498" s="122" t="str">
        <f aca="false">RIGHT('con precio'!M1497,10)</f>
        <v>-63.148436</v>
      </c>
      <c r="K1498" s="0" t="s">
        <v>7429</v>
      </c>
      <c r="L1498" s="175" t="n">
        <f aca="false">'con precio'!A1497+'con precio'!K1497</f>
        <v>44543.4277777778</v>
      </c>
      <c r="N1498" s="174"/>
      <c r="O1498" s="167"/>
    </row>
    <row r="1499" customFormat="false" ht="13.8" hidden="false" customHeight="false" outlineLevel="0" collapsed="false">
      <c r="A1499" s="0" t="n">
        <f aca="false">+A1498+1</f>
        <v>1498</v>
      </c>
      <c r="B1499" s="0" t="str">
        <f aca="false">IF(LEN('con precio'!E1498)=8,'con precio'!E1498,IF(LEN('con precio'!E1498)&gt;=17,LEFT('con precio'!E1498,8),""))</f>
        <v>60303910</v>
      </c>
      <c r="C1499" s="122" t="str">
        <f aca="false">IF(LEN('con precio'!E1498)&gt;=17,RIGHT('con precio'!E1498,8),"")</f>
        <v/>
      </c>
      <c r="D1499" s="0" t="str">
        <f aca="false">IF('con precio'!F1498="","",'con precio'!F1498)</f>
        <v>Jorge Monzón Orellana</v>
      </c>
      <c r="E1499" s="0" t="str">
        <f aca="false">IF('con precio'!B1498="","",'con precio'!B1498)</f>
        <v>Jorge Monzón Orellana / Calle Santa Cruz No. 215 / Urbanización La Rosa de Rodali</v>
      </c>
      <c r="F1499" s="1" t="s">
        <v>7166</v>
      </c>
      <c r="G1499" s="0" t="n">
        <v>400</v>
      </c>
      <c r="H1499" s="0" t="str">
        <f aca="false">IF('con precio'!D1498="Flete","FLE",IF('con precio'!D1498="Normal","NOR",IF('con precio'!D1498="RRPP","RRP",IF('con precio'!D1498="FB Ads","FBA",IF('con precio'!D1498="Google Ads","GOA",IF('con precio'!D1498="Combo","COM",IF('con precio'!D1498="Market Place","MKP", "OTR")))))))</f>
        <v>GOA</v>
      </c>
      <c r="I1499" s="0" t="str">
        <f aca="false">LEFT('con precio'!M1498,10)</f>
        <v>-17.861360</v>
      </c>
      <c r="J1499" s="122" t="str">
        <f aca="false">RIGHT('con precio'!M1498,10)</f>
        <v>-63.101299</v>
      </c>
      <c r="K1499" s="0" t="s">
        <v>7429</v>
      </c>
      <c r="L1499" s="175" t="n">
        <f aca="false">'con precio'!A1498+'con precio'!K1498</f>
        <v>44543.525</v>
      </c>
      <c r="N1499" s="174"/>
      <c r="O1499" s="167"/>
    </row>
    <row r="1500" customFormat="false" ht="13.8" hidden="false" customHeight="false" outlineLevel="0" collapsed="false">
      <c r="A1500" s="0" t="n">
        <f aca="false">+A1499+1</f>
        <v>1499</v>
      </c>
      <c r="B1500" s="0" t="str">
        <f aca="false">IF(LEN('con precio'!E1499)=8,'con precio'!E1499,IF(LEN('con precio'!E1499)&gt;=17,LEFT('con precio'!E1499,8),""))</f>
        <v>72645491</v>
      </c>
      <c r="C1500" s="122" t="str">
        <f aca="false">IF(LEN('con precio'!E1499)&gt;=17,RIGHT('con precio'!E1499,8),"")</f>
        <v/>
      </c>
      <c r="D1500" s="0" t="str">
        <f aca="false">IF('con precio'!F1499="","",'con precio'!F1499)</f>
        <v>NN</v>
      </c>
      <c r="E1500" s="0" t="str">
        <f aca="false">IF('con precio'!B1499="","",'con precio'!B1499)</f>
        <v>NN / Calle 2 / Barrio Olender</v>
      </c>
      <c r="F1500" s="1" t="s">
        <v>7217</v>
      </c>
      <c r="G1500" s="0" t="n">
        <v>380</v>
      </c>
      <c r="H1500" s="0" t="str">
        <f aca="false">IF('con precio'!D1499="Flete","FLE",IF('con precio'!D1499="Normal","NOR",IF('con precio'!D1499="RRPP","RRP",IF('con precio'!D1499="FB Ads","FBA",IF('con precio'!D1499="Google Ads","GOA",IF('con precio'!D1499="Combo","COM",IF('con precio'!D1499="Market Place","MKP", "OTR")))))))</f>
        <v>GOA</v>
      </c>
      <c r="I1500" s="0" t="str">
        <f aca="false">LEFT('con precio'!M1499,10)</f>
        <v>-17.807250</v>
      </c>
      <c r="J1500" s="122" t="str">
        <f aca="false">RIGHT('con precio'!M1499,10)</f>
        <v>-63.144917</v>
      </c>
      <c r="K1500" s="0" t="s">
        <v>7429</v>
      </c>
      <c r="L1500" s="175" t="n">
        <f aca="false">'con precio'!A1499+'con precio'!K1499</f>
        <v>44543.7791666667</v>
      </c>
      <c r="N1500" s="174"/>
      <c r="O1500" s="167"/>
    </row>
    <row r="1501" customFormat="false" ht="13.8" hidden="false" customHeight="false" outlineLevel="0" collapsed="false">
      <c r="A1501" s="0" t="n">
        <f aca="false">+A1500+1</f>
        <v>1500</v>
      </c>
      <c r="B1501" s="0" t="str">
        <f aca="false">IF(LEN('con precio'!E1500)=8,'con precio'!E1500,IF(LEN('con precio'!E1500)&gt;=17,LEFT('con precio'!E1500,8),""))</f>
        <v/>
      </c>
      <c r="C1501" s="122" t="str">
        <f aca="false">IF(LEN('con precio'!E1500)&gt;=17,RIGHT('con precio'!E1500,8),"")</f>
        <v/>
      </c>
      <c r="D1501" s="0" t="str">
        <f aca="false">IF('con precio'!F1500="","",'con precio'!F1500)</f>
        <v/>
      </c>
      <c r="E1501" s="0" t="str">
        <f aca="false">IF('con precio'!B1500="","",'con precio'!B1500)</f>
        <v>Nuevo Palmar</v>
      </c>
      <c r="F1501" s="1" t="s">
        <v>7218</v>
      </c>
      <c r="G1501" s="0" t="n">
        <v>350</v>
      </c>
      <c r="H1501" s="0" t="str">
        <f aca="false">IF('con precio'!D1500="Flete","FLE",IF('con precio'!D1500="Normal","NOR",IF('con precio'!D1500="RRPP","RRP",IF('con precio'!D1500="FB Ads","FBA",IF('con precio'!D1500="Google Ads","GOA",IF('con precio'!D1500="Combo","COM",IF('con precio'!D1500="Market Place","MKP", "OTR")))))))</f>
        <v>NOR</v>
      </c>
      <c r="I1501" s="0" t="str">
        <f aca="false">LEFT('con precio'!M1500,10)</f>
        <v>-17.873875</v>
      </c>
      <c r="J1501" s="122" t="str">
        <f aca="false">RIGHT('con precio'!M1500,10)</f>
        <v>-63.167202</v>
      </c>
      <c r="K1501" s="0" t="s">
        <v>7429</v>
      </c>
      <c r="L1501" s="175" t="n">
        <f aca="false">'con precio'!A1500+'con precio'!K1500</f>
        <v>44543.5805555556</v>
      </c>
      <c r="N1501" s="174"/>
      <c r="O1501" s="167"/>
    </row>
    <row r="1502" customFormat="false" ht="13.8" hidden="false" customHeight="false" outlineLevel="0" collapsed="false">
      <c r="A1502" s="0" t="n">
        <f aca="false">+A1501+1</f>
        <v>1501</v>
      </c>
      <c r="B1502" s="0" t="str">
        <f aca="false">IF(LEN('con precio'!E1501)=8,'con precio'!E1501,IF(LEN('con precio'!E1501)&gt;=17,LEFT('con precio'!E1501,8),""))</f>
        <v/>
      </c>
      <c r="C1502" s="122" t="str">
        <f aca="false">IF(LEN('con precio'!E1501)&gt;=17,RIGHT('con precio'!E1501,8),"")</f>
        <v/>
      </c>
      <c r="D1502" s="0" t="str">
        <f aca="false">IF('con precio'!F1501="","",'con precio'!F1501)</f>
        <v/>
      </c>
      <c r="E1502" s="0" t="str">
        <f aca="false">IF('con precio'!B1501="","",'con precio'!B1501)</f>
        <v>Nuevo Palmar</v>
      </c>
      <c r="F1502" s="1" t="s">
        <v>7219</v>
      </c>
      <c r="G1502" s="0" t="n">
        <v>350</v>
      </c>
      <c r="H1502" s="0" t="str">
        <f aca="false">IF('con precio'!D1501="Flete","FLE",IF('con precio'!D1501="Normal","NOR",IF('con precio'!D1501="RRPP","RRP",IF('con precio'!D1501="FB Ads","FBA",IF('con precio'!D1501="Google Ads","GOA",IF('con precio'!D1501="Combo","COM",IF('con precio'!D1501="Market Place","MKP", "OTR")))))))</f>
        <v>NOR</v>
      </c>
      <c r="I1502" s="0" t="str">
        <f aca="false">LEFT('con precio'!M1501,10)</f>
        <v>-17.873746</v>
      </c>
      <c r="J1502" s="122" t="str">
        <f aca="false">RIGHT('con precio'!M1501,10)</f>
        <v>-63.167726</v>
      </c>
      <c r="K1502" s="0" t="s">
        <v>7429</v>
      </c>
      <c r="L1502" s="175" t="n">
        <f aca="false">'con precio'!A1501+'con precio'!K1501</f>
        <v>44543.5958333333</v>
      </c>
      <c r="N1502" s="174"/>
      <c r="O1502" s="167"/>
    </row>
    <row r="1503" customFormat="false" ht="13.8" hidden="false" customHeight="false" outlineLevel="0" collapsed="false">
      <c r="A1503" s="0" t="n">
        <f aca="false">+A1502+1</f>
        <v>1502</v>
      </c>
      <c r="B1503" s="0" t="str">
        <f aca="false">IF(LEN('con precio'!E1502)=8,'con precio'!E1502,IF(LEN('con precio'!E1502)&gt;=17,LEFT('con precio'!E1502,8),""))</f>
        <v/>
      </c>
      <c r="C1503" s="122" t="str">
        <f aca="false">IF(LEN('con precio'!E1502)&gt;=17,RIGHT('con precio'!E1502,8),"")</f>
        <v/>
      </c>
      <c r="D1503" s="0" t="str">
        <f aca="false">IF('con precio'!F1502="","",'con precio'!F1502)</f>
        <v/>
      </c>
      <c r="E1503" s="0" t="str">
        <f aca="false">IF('con precio'!B1502="","",'con precio'!B1502)</f>
        <v>Barrio Telchi / Doble Vía La Guardia y Km6</v>
      </c>
      <c r="F1503" s="1" t="s">
        <v>7221</v>
      </c>
      <c r="G1503" s="0" t="n">
        <v>350</v>
      </c>
      <c r="H1503" s="0" t="str">
        <f aca="false">IF('con precio'!D1502="Flete","FLE",IF('con precio'!D1502="Normal","NOR",IF('con precio'!D1502="RRPP","RRP",IF('con precio'!D1502="FB Ads","FBA",IF('con precio'!D1502="Google Ads","GOA",IF('con precio'!D1502="Combo","COM",IF('con precio'!D1502="Market Place","MKP", "OTR")))))))</f>
        <v>NOR</v>
      </c>
      <c r="I1503" s="0" t="str">
        <f aca="false">LEFT('con precio'!M1502,10)</f>
        <v>-17.827574</v>
      </c>
      <c r="J1503" s="122" t="str">
        <f aca="false">RIGHT('con precio'!M1502,10)</f>
        <v>-63.235129</v>
      </c>
      <c r="K1503" s="0" t="s">
        <v>7429</v>
      </c>
      <c r="L1503" s="175" t="n">
        <f aca="false">'con precio'!A1502+'con precio'!K1502</f>
        <v>44543.6888888889</v>
      </c>
      <c r="N1503" s="174"/>
      <c r="O1503" s="167"/>
    </row>
    <row r="1504" customFormat="false" ht="13.8" hidden="false" customHeight="false" outlineLevel="0" collapsed="false">
      <c r="A1504" s="0" t="n">
        <f aca="false">+A1503+1</f>
        <v>1503</v>
      </c>
      <c r="B1504" s="0" t="str">
        <f aca="false">IF(LEN('con precio'!E1503)=8,'con precio'!E1503,IF(LEN('con precio'!E1503)&gt;=17,LEFT('con precio'!E1503,8),""))</f>
        <v/>
      </c>
      <c r="C1504" s="122" t="str">
        <f aca="false">IF(LEN('con precio'!E1503)&gt;=17,RIGHT('con precio'!E1503,8),"")</f>
        <v/>
      </c>
      <c r="D1504" s="0" t="str">
        <f aca="false">IF('con precio'!F1503="","",'con precio'!F1503)</f>
        <v/>
      </c>
      <c r="E1504" s="0" t="str">
        <f aca="false">IF('con precio'!B1503="","",'con precio'!B1503)</f>
        <v>Avenida Moscú</v>
      </c>
      <c r="F1504" s="1" t="s">
        <v>6254</v>
      </c>
      <c r="G1504" s="0" t="n">
        <v>400</v>
      </c>
      <c r="H1504" s="0" t="str">
        <f aca="false">IF('con precio'!D1503="Flete","FLE",IF('con precio'!D1503="Normal","NOR",IF('con precio'!D1503="RRPP","RRP",IF('con precio'!D1503="FB Ads","FBA",IF('con precio'!D1503="Google Ads","GOA",IF('con precio'!D1503="Combo","COM",IF('con precio'!D1503="Market Place","MKP", "OTR")))))))</f>
        <v>NOR</v>
      </c>
      <c r="I1504" s="0" t="str">
        <f aca="false">LEFT('con precio'!M1503,10)</f>
        <v>-17.846510</v>
      </c>
      <c r="J1504" s="122" t="str">
        <f aca="false">RIGHT('con precio'!M1503,10)</f>
        <v>-63.216624</v>
      </c>
      <c r="K1504" s="0" t="s">
        <v>7429</v>
      </c>
      <c r="L1504" s="175" t="n">
        <f aca="false">'con precio'!A1503+'con precio'!K1503</f>
        <v>44543.7375</v>
      </c>
      <c r="N1504" s="174"/>
      <c r="O1504" s="167"/>
    </row>
    <row r="1505" customFormat="false" ht="13.8" hidden="false" customHeight="false" outlineLevel="0" collapsed="false">
      <c r="A1505" s="0" t="n">
        <f aca="false">+A1504+1</f>
        <v>1504</v>
      </c>
      <c r="B1505" s="0" t="str">
        <f aca="false">IF(LEN('con precio'!E1504)=8,'con precio'!E1504,IF(LEN('con precio'!E1504)&gt;=17,LEFT('con precio'!E1504,8),""))</f>
        <v>75049515</v>
      </c>
      <c r="C1505" s="122" t="str">
        <f aca="false">IF(LEN('con precio'!E1504)&gt;=17,RIGHT('con precio'!E1504,8),"")</f>
        <v/>
      </c>
      <c r="D1505" s="0" t="str">
        <f aca="false">IF('con precio'!F1504="","",'con precio'!F1504)</f>
        <v>Roberto Coronado. Residencial Abasto Sur</v>
      </c>
      <c r="E1505" s="0" t="str">
        <f aca="false">IF('con precio'!B1504="","",'con precio'!B1504)</f>
        <v>Residencial Abasto Sur. Roberto Coronado</v>
      </c>
      <c r="F1505" s="1" t="n">
        <v>202003001</v>
      </c>
      <c r="G1505" s="0" t="n">
        <v>450</v>
      </c>
      <c r="H1505" s="0" t="str">
        <f aca="false">IF('con precio'!D1504="Flete","FLE",IF('con precio'!D1504="Normal","NOR",IF('con precio'!D1504="RRPP","RRP",IF('con precio'!D1504="FB Ads","FBA",IF('con precio'!D1504="Google Ads","GOA",IF('con precio'!D1504="Combo","COM",IF('con precio'!D1504="Market Place","MKP", "OTR")))))))</f>
        <v>OTR</v>
      </c>
      <c r="I1505" s="0" t="str">
        <f aca="false">LEFT('con precio'!M1504,10)</f>
        <v>-17.850340</v>
      </c>
      <c r="J1505" s="122" t="str">
        <f aca="false">RIGHT('con precio'!M1504,10)</f>
        <v>-63.227726</v>
      </c>
      <c r="K1505" s="0" t="s">
        <v>7429</v>
      </c>
      <c r="L1505" s="175" t="n">
        <f aca="false">'con precio'!A1504+'con precio'!K1504</f>
        <v>44544.6666666667</v>
      </c>
      <c r="N1505" s="174"/>
      <c r="O1505" s="167"/>
    </row>
    <row r="1506" customFormat="false" ht="13.8" hidden="false" customHeight="false" outlineLevel="0" collapsed="false">
      <c r="A1506" s="0" t="n">
        <f aca="false">+A1505+1</f>
        <v>1505</v>
      </c>
      <c r="B1506" s="0" t="str">
        <f aca="false">IF(LEN('con precio'!E1505)=8,'con precio'!E1505,IF(LEN('con precio'!E1505)&gt;=17,LEFT('con precio'!E1505,8),""))</f>
        <v>75048228</v>
      </c>
      <c r="C1506" s="122" t="str">
        <f aca="false">IF(LEN('con precio'!E1505)&gt;=17,RIGHT('con precio'!E1505,8),"")</f>
        <v/>
      </c>
      <c r="D1506" s="0" t="str">
        <f aca="false">IF('con precio'!F1505="","",'con precio'!F1505)</f>
        <v>Ervin Alvarez</v>
      </c>
      <c r="E1506" s="0" t="str">
        <f aca="false">IF('con precio'!B1505="","",'con precio'!B1505)</f>
        <v>Ervin Alvarez / Av. Arroyito</v>
      </c>
      <c r="F1506" s="1" t="s">
        <v>7222</v>
      </c>
      <c r="G1506" s="0" t="n">
        <v>350</v>
      </c>
      <c r="H1506" s="0" t="str">
        <f aca="false">IF('con precio'!D1505="Flete","FLE",IF('con precio'!D1505="Normal","NOR",IF('con precio'!D1505="RRPP","RRP",IF('con precio'!D1505="FB Ads","FBA",IF('con precio'!D1505="Google Ads","GOA",IF('con precio'!D1505="Combo","COM",IF('con precio'!D1505="Market Place","MKP", "OTR")))))))</f>
        <v>GOA</v>
      </c>
      <c r="I1506" s="0" t="str">
        <f aca="false">LEFT('con precio'!M1505,10)</f>
        <v>-17.819905</v>
      </c>
      <c r="J1506" s="122" t="str">
        <f aca="false">RIGHT('con precio'!M1505,10)</f>
        <v>-63.104788</v>
      </c>
      <c r="K1506" s="0" t="s">
        <v>7429</v>
      </c>
      <c r="L1506" s="175" t="n">
        <f aca="false">'con precio'!A1505+'con precio'!K1505</f>
        <v>44545.6111111111</v>
      </c>
      <c r="N1506" s="174"/>
      <c r="O1506" s="167"/>
    </row>
    <row r="1507" customFormat="false" ht="13.8" hidden="false" customHeight="false" outlineLevel="0" collapsed="false">
      <c r="A1507" s="0" t="n">
        <f aca="false">+A1506+1</f>
        <v>1506</v>
      </c>
      <c r="B1507" s="0" t="str">
        <f aca="false">IF(LEN('con precio'!E1506)=8,'con precio'!E1506,IF(LEN('con precio'!E1506)&gt;=17,LEFT('con precio'!E1506,8),""))</f>
        <v>76634475</v>
      </c>
      <c r="C1507" s="122" t="str">
        <f aca="false">IF(LEN('con precio'!E1506)&gt;=17,RIGHT('con precio'!E1506,8),"")</f>
        <v/>
      </c>
      <c r="D1507" s="0" t="str">
        <f aca="false">IF('con precio'!F1506="","",'con precio'!F1506)</f>
        <v>Luis Burgos</v>
      </c>
      <c r="E1507" s="0" t="str">
        <f aca="false">IF('con precio'!B1506="","",'con precio'!B1506)</f>
        <v>Luis Burgos /Puente La Guardia</v>
      </c>
      <c r="F1507" s="1" t="s">
        <v>7223</v>
      </c>
      <c r="G1507" s="0" t="n">
        <v>500</v>
      </c>
      <c r="H1507" s="0" t="str">
        <f aca="false">IF('con precio'!D1506="Flete","FLE",IF('con precio'!D1506="Normal","NOR",IF('con precio'!D1506="RRPP","RRP",IF('con precio'!D1506="FB Ads","FBA",IF('con precio'!D1506="Google Ads","GOA",IF('con precio'!D1506="Combo","COM",IF('con precio'!D1506="Market Place","MKP", "OTR")))))))</f>
        <v>GOA</v>
      </c>
      <c r="I1507" s="0" t="str">
        <f aca="false">LEFT('con precio'!M1506,10)</f>
        <v>-17.892352</v>
      </c>
      <c r="J1507" s="122" t="str">
        <f aca="false">RIGHT('con precio'!M1506,10)</f>
        <v>-63.326244</v>
      </c>
      <c r="K1507" s="0" t="s">
        <v>7429</v>
      </c>
      <c r="L1507" s="175" t="n">
        <f aca="false">'con precio'!A1506+'con precio'!K1506</f>
        <v>44545.7006944444</v>
      </c>
      <c r="N1507" s="174"/>
      <c r="O1507" s="167"/>
    </row>
    <row r="1508" customFormat="false" ht="13.8" hidden="false" customHeight="false" outlineLevel="0" collapsed="false">
      <c r="A1508" s="0" t="n">
        <f aca="false">+A1507+1</f>
        <v>1507</v>
      </c>
      <c r="B1508" s="0" t="str">
        <f aca="false">IF(LEN('con precio'!E1507)=8,'con precio'!E1507,IF(LEN('con precio'!E1507)&gt;=17,LEFT('con precio'!E1507,8),""))</f>
        <v/>
      </c>
      <c r="C1508" s="122" t="str">
        <f aca="false">IF(LEN('con precio'!E1507)&gt;=17,RIGHT('con precio'!E1507,8),"")</f>
        <v/>
      </c>
      <c r="D1508" s="0" t="str">
        <f aca="false">IF('con precio'!F1507="","",'con precio'!F1507)</f>
        <v>Clínica Medicmel</v>
      </c>
      <c r="E1508" s="0" t="str">
        <f aca="false">IF('con precio'!B1507="","",'con precio'!B1507)</f>
        <v>Clínica Medicmel</v>
      </c>
      <c r="F1508" s="1" t="s">
        <v>6107</v>
      </c>
      <c r="G1508" s="0" t="n">
        <v>450</v>
      </c>
      <c r="H1508" s="0" t="str">
        <f aca="false">IF('con precio'!D1507="Flete","FLE",IF('con precio'!D1507="Normal","NOR",IF('con precio'!D1507="RRPP","RRP",IF('con precio'!D1507="FB Ads","FBA",IF('con precio'!D1507="Google Ads","GOA",IF('con precio'!D1507="Combo","COM",IF('con precio'!D1507="Market Place","MKP", "OTR")))))))</f>
        <v>NOR</v>
      </c>
      <c r="I1508" s="0" t="str">
        <f aca="false">LEFT('con precio'!M1507,10)</f>
        <v>-17.849168</v>
      </c>
      <c r="J1508" s="122" t="str">
        <f aca="false">RIGHT('con precio'!M1507,10)</f>
        <v>-63.251404</v>
      </c>
      <c r="K1508" s="0" t="s">
        <v>7429</v>
      </c>
      <c r="L1508" s="175" t="n">
        <f aca="false">'con precio'!A1507+'con precio'!K1507</f>
        <v>44545.4402777778</v>
      </c>
      <c r="N1508" s="174"/>
      <c r="O1508" s="167"/>
    </row>
    <row r="1509" customFormat="false" ht="13.8" hidden="false" customHeight="false" outlineLevel="0" collapsed="false">
      <c r="A1509" s="0" t="n">
        <f aca="false">+A1508+1</f>
        <v>1508</v>
      </c>
      <c r="B1509" s="0" t="str">
        <f aca="false">IF(LEN('con precio'!E1508)=8,'con precio'!E1508,IF(LEN('con precio'!E1508)&gt;=17,LEFT('con precio'!E1508,8),""))</f>
        <v/>
      </c>
      <c r="C1509" s="122" t="str">
        <f aca="false">IF(LEN('con precio'!E1508)&gt;=17,RIGHT('con precio'!E1508,8),"")</f>
        <v/>
      </c>
      <c r="D1509" s="0" t="str">
        <f aca="false">IF('con precio'!F1508="","",'con precio'!F1508)</f>
        <v/>
      </c>
      <c r="E1509" s="0" t="str">
        <f aca="false">IF('con precio'!B1508="","",'con precio'!B1508)</f>
        <v>Villa Simón Bolivar</v>
      </c>
      <c r="F1509" s="1" t="s">
        <v>7224</v>
      </c>
      <c r="G1509" s="0" t="n">
        <v>300</v>
      </c>
      <c r="H1509" s="0" t="str">
        <f aca="false">IF('con precio'!D1508="Flete","FLE",IF('con precio'!D1508="Normal","NOR",IF('con precio'!D1508="RRPP","RRP",IF('con precio'!D1508="FB Ads","FBA",IF('con precio'!D1508="Google Ads","GOA",IF('con precio'!D1508="Combo","COM",IF('con precio'!D1508="Market Place","MKP", "OTR")))))))</f>
        <v>NOR</v>
      </c>
      <c r="I1509" s="0" t="str">
        <f aca="false">LEFT('con precio'!M1508,10)</f>
        <v>-17.890343</v>
      </c>
      <c r="J1509" s="122" t="str">
        <f aca="false">RIGHT('con precio'!M1508,10)</f>
        <v>-63.296348</v>
      </c>
      <c r="K1509" s="0" t="s">
        <v>7429</v>
      </c>
      <c r="L1509" s="175" t="n">
        <f aca="false">'con precio'!A1508+'con precio'!K1508</f>
        <v>44545.7277777778</v>
      </c>
      <c r="N1509" s="174"/>
      <c r="O1509" s="167"/>
    </row>
    <row r="1510" customFormat="false" ht="13.8" hidden="false" customHeight="false" outlineLevel="0" collapsed="false">
      <c r="A1510" s="0" t="n">
        <f aca="false">+A1509+1</f>
        <v>1509</v>
      </c>
      <c r="B1510" s="0" t="str">
        <f aca="false">IF(LEN('con precio'!E1509)=8,'con precio'!E1509,IF(LEN('con precio'!E1509)&gt;=17,LEFT('con precio'!E1509,8),""))</f>
        <v/>
      </c>
      <c r="C1510" s="122" t="str">
        <f aca="false">IF(LEN('con precio'!E1509)&gt;=17,RIGHT('con precio'!E1509,8),"")</f>
        <v/>
      </c>
      <c r="D1510" s="0" t="str">
        <f aca="false">IF('con precio'!F1509="","",'con precio'!F1509)</f>
        <v/>
      </c>
      <c r="E1510" s="0" t="str">
        <f aca="false">IF('con precio'!B1509="","",'con precio'!B1509)</f>
        <v>Calle Diamante / Campo Rosa / Bajío Sur</v>
      </c>
      <c r="F1510" s="1" t="s">
        <v>7225</v>
      </c>
      <c r="G1510" s="0" t="n">
        <v>300</v>
      </c>
      <c r="H1510" s="0" t="str">
        <f aca="false">IF('con precio'!D1509="Flete","FLE",IF('con precio'!D1509="Normal","NOR",IF('con precio'!D1509="RRPP","RRP",IF('con precio'!D1509="FB Ads","FBA",IF('con precio'!D1509="Google Ads","GOA",IF('con precio'!D1509="Combo","COM",IF('con precio'!D1509="Market Place","MKP", "OTR")))))))</f>
        <v>NOR</v>
      </c>
      <c r="I1510" s="0" t="str">
        <f aca="false">LEFT('con precio'!M1509,10)</f>
        <v>-17.833668</v>
      </c>
      <c r="J1510" s="122" t="str">
        <f aca="false">RIGHT('con precio'!M1509,10)</f>
        <v>-63.230297</v>
      </c>
      <c r="K1510" s="0" t="s">
        <v>7429</v>
      </c>
      <c r="L1510" s="175" t="n">
        <f aca="false">'con precio'!A1509+'con precio'!K1509</f>
        <v>44545.7555555556</v>
      </c>
      <c r="N1510" s="174"/>
      <c r="O1510" s="167"/>
    </row>
    <row r="1511" customFormat="false" ht="13.8" hidden="false" customHeight="false" outlineLevel="0" collapsed="false">
      <c r="A1511" s="0" t="n">
        <f aca="false">+A1510+1</f>
        <v>1510</v>
      </c>
      <c r="B1511" s="0" t="str">
        <f aca="false">IF(LEN('con precio'!E1510)=8,'con precio'!E1510,IF(LEN('con precio'!E1510)&gt;=17,LEFT('con precio'!E1510,8),""))</f>
        <v>68900803</v>
      </c>
      <c r="C1511" s="122" t="str">
        <f aca="false">IF(LEN('con precio'!E1510)&gt;=17,RIGHT('con precio'!E1510,8),"")</f>
        <v/>
      </c>
      <c r="D1511" s="0" t="str">
        <f aca="false">IF('con precio'!F1510="","",'con precio'!F1510)</f>
        <v>María</v>
      </c>
      <c r="E1511" s="0" t="str">
        <f aca="false">IF('con precio'!B1510="","",'con precio'!B1510)</f>
        <v>María / Calle La Troncal / Guapilo</v>
      </c>
      <c r="F1511" s="1" t="s">
        <v>7226</v>
      </c>
      <c r="G1511" s="0" t="n">
        <v>300</v>
      </c>
      <c r="H1511" s="0" t="str">
        <f aca="false">IF('con precio'!D1510="Flete","FLE",IF('con precio'!D1510="Normal","NOR",IF('con precio'!D1510="RRPP","RRP",IF('con precio'!D1510="FB Ads","FBA",IF('con precio'!D1510="Google Ads","GOA",IF('con precio'!D1510="Combo","COM",IF('con precio'!D1510="Market Place","MKP", "OTR")))))))</f>
        <v>GOA</v>
      </c>
      <c r="I1511" s="0" t="str">
        <f aca="false">LEFT('con precio'!M1510,10)</f>
        <v>-17.785486</v>
      </c>
      <c r="J1511" s="122" t="str">
        <f aca="false">RIGHT('con precio'!M1510,10)</f>
        <v>-63.099560</v>
      </c>
      <c r="K1511" s="0" t="s">
        <v>7429</v>
      </c>
      <c r="L1511" s="175" t="n">
        <f aca="false">'con precio'!A1510+'con precio'!K1510</f>
        <v>44546.6125</v>
      </c>
      <c r="N1511" s="174"/>
      <c r="O1511" s="167"/>
    </row>
    <row r="1512" customFormat="false" ht="13.8" hidden="false" customHeight="false" outlineLevel="0" collapsed="false">
      <c r="A1512" s="0" t="n">
        <f aca="false">+A1511+1</f>
        <v>1511</v>
      </c>
      <c r="B1512" s="0" t="str">
        <f aca="false">IF(LEN('con precio'!E1511)=8,'con precio'!E1511,IF(LEN('con precio'!E1511)&gt;=17,LEFT('con precio'!E1511,8),""))</f>
        <v/>
      </c>
      <c r="C1512" s="122" t="str">
        <f aca="false">IF(LEN('con precio'!E1511)&gt;=17,RIGHT('con precio'!E1511,8),"")</f>
        <v/>
      </c>
      <c r="D1512" s="0" t="str">
        <f aca="false">IF('con precio'!F1511="","",'con precio'!F1511)</f>
        <v/>
      </c>
      <c r="E1512" s="0" t="str">
        <f aca="false">IF('con precio'!B1511="","",'con precio'!B1511)</f>
        <v>Calle Tajibo / Barrio Cupesí</v>
      </c>
      <c r="F1512" s="1" t="s">
        <v>7227</v>
      </c>
      <c r="G1512" s="0" t="n">
        <v>350</v>
      </c>
      <c r="H1512" s="0" t="str">
        <f aca="false">IF('con precio'!D1511="Flete","FLE",IF('con precio'!D1511="Normal","NOR",IF('con precio'!D1511="RRPP","RRP",IF('con precio'!D1511="FB Ads","FBA",IF('con precio'!D1511="Google Ads","GOA",IF('con precio'!D1511="Combo","COM",IF('con precio'!D1511="Market Place","MKP", "OTR")))))))</f>
        <v>NOR</v>
      </c>
      <c r="I1512" s="0" t="str">
        <f aca="false">LEFT('con precio'!M1511,10)</f>
        <v>-17.812877</v>
      </c>
      <c r="J1512" s="122" t="str">
        <f aca="false">RIGHT('con precio'!M1511,10)</f>
        <v>-63.098283</v>
      </c>
      <c r="K1512" s="0" t="s">
        <v>7429</v>
      </c>
      <c r="L1512" s="175" t="n">
        <f aca="false">'con precio'!A1511+'con precio'!K1511</f>
        <v>44546.4673611111</v>
      </c>
      <c r="N1512" s="174"/>
      <c r="O1512" s="167"/>
    </row>
    <row r="1513" customFormat="false" ht="13.8" hidden="false" customHeight="false" outlineLevel="0" collapsed="false">
      <c r="A1513" s="0" t="n">
        <f aca="false">+A1512+1</f>
        <v>1512</v>
      </c>
      <c r="B1513" s="0" t="str">
        <f aca="false">IF(LEN('con precio'!E1512)=8,'con precio'!E1512,IF(LEN('con precio'!E1512)&gt;=17,LEFT('con precio'!E1512,8),""))</f>
        <v/>
      </c>
      <c r="C1513" s="122" t="str">
        <f aca="false">IF(LEN('con precio'!E1512)&gt;=17,RIGHT('con precio'!E1512,8),"")</f>
        <v/>
      </c>
      <c r="D1513" s="0" t="str">
        <f aca="false">IF('con precio'!F1512="","",'con precio'!F1512)</f>
        <v/>
      </c>
      <c r="E1513" s="0" t="str">
        <f aca="false">IF('con precio'!B1512="","",'con precio'!B1512)</f>
        <v>Palos Verdes / Por la Sede de Blooming</v>
      </c>
      <c r="F1513" s="1" t="s">
        <v>7228</v>
      </c>
      <c r="G1513" s="0" t="n">
        <v>350</v>
      </c>
      <c r="H1513" s="0" t="str">
        <f aca="false">IF('con precio'!D1512="Flete","FLE",IF('con precio'!D1512="Normal","NOR",IF('con precio'!D1512="RRPP","RRP",IF('con precio'!D1512="FB Ads","FBA",IF('con precio'!D1512="Google Ads","GOA",IF('con precio'!D1512="Combo","COM",IF('con precio'!D1512="Market Place","MKP", "OTR")))))))</f>
        <v>NOR</v>
      </c>
      <c r="I1513" s="0" t="str">
        <f aca="false">LEFT('con precio'!M1512,10)</f>
        <v>-17.715796</v>
      </c>
      <c r="J1513" s="122" t="str">
        <f aca="false">RIGHT('con precio'!M1512,10)</f>
        <v>-63.150937</v>
      </c>
      <c r="K1513" s="0" t="s">
        <v>7429</v>
      </c>
      <c r="L1513" s="175" t="n">
        <f aca="false">'con precio'!A1512+'con precio'!K1512</f>
        <v>44546.6527777778</v>
      </c>
      <c r="N1513" s="174"/>
      <c r="O1513" s="167"/>
    </row>
    <row r="1514" customFormat="false" ht="13.8" hidden="false" customHeight="false" outlineLevel="0" collapsed="false">
      <c r="A1514" s="0" t="n">
        <f aca="false">+A1513+1</f>
        <v>1513</v>
      </c>
      <c r="B1514" s="0" t="n">
        <f aca="false">IF(LEN('con precio'!E1513)=8,'con precio'!E1513,IF(LEN('con precio'!E1513)&gt;=17,LEFT('con precio'!E1513,8),""))</f>
        <v>69027782</v>
      </c>
      <c r="C1514" s="122" t="str">
        <f aca="false">IF(LEN('con precio'!E1513)&gt;=17,RIGHT('con precio'!E1513,8),"")</f>
        <v/>
      </c>
      <c r="D1514" s="0" t="str">
        <f aca="false">IF('con precio'!F1513="","",'con precio'!F1513)</f>
        <v>NN</v>
      </c>
      <c r="E1514" s="0" t="str">
        <f aca="false">IF('con precio'!B1513="","",'con precio'!B1513)</f>
        <v>NN / Pentaguazú</v>
      </c>
      <c r="F1514" s="1" t="s">
        <v>7229</v>
      </c>
      <c r="G1514" s="0" t="n">
        <v>420</v>
      </c>
      <c r="H1514" s="0" t="str">
        <f aca="false">IF('con precio'!D1513="Flete","FLE",IF('con precio'!D1513="Normal","NOR",IF('con precio'!D1513="RRPP","RRP",IF('con precio'!D1513="FB Ads","FBA",IF('con precio'!D1513="Google Ads","GOA",IF('con precio'!D1513="Combo","COM",IF('con precio'!D1513="Market Place","MKP", "OTR")))))))</f>
        <v>GOA</v>
      </c>
      <c r="I1514" s="0" t="str">
        <f aca="false">LEFT('con precio'!M1513,10)</f>
        <v>-17.604593</v>
      </c>
      <c r="J1514" s="122" t="str">
        <f aca="false">RIGHT('con precio'!M1513,10)</f>
        <v>-63.117531</v>
      </c>
      <c r="K1514" s="0" t="s">
        <v>7429</v>
      </c>
      <c r="L1514" s="175" t="n">
        <f aca="false">'con precio'!A1513+'con precio'!K1513</f>
        <v>44547.5805555556</v>
      </c>
      <c r="N1514" s="174"/>
      <c r="O1514" s="167"/>
    </row>
    <row r="1515" customFormat="false" ht="13.8" hidden="false" customHeight="false" outlineLevel="0" collapsed="false">
      <c r="A1515" s="0" t="n">
        <f aca="false">+A1514+1</f>
        <v>1514</v>
      </c>
      <c r="B1515" s="0" t="str">
        <f aca="false">IF(LEN('con precio'!E1514)=8,'con precio'!E1514,IF(LEN('con precio'!E1514)&gt;=17,LEFT('con precio'!E1514,8),""))</f>
        <v>78429315</v>
      </c>
      <c r="C1515" s="122" t="str">
        <f aca="false">IF(LEN('con precio'!E1514)&gt;=17,RIGHT('con precio'!E1514,8),"")</f>
        <v/>
      </c>
      <c r="D1515" s="0" t="str">
        <f aca="false">IF('con precio'!F1514="","",'con precio'!F1514)</f>
        <v>Antonio Soliz</v>
      </c>
      <c r="E1515" s="0" t="str">
        <f aca="false">IF('con precio'!B1514="","",'con precio'!B1514)</f>
        <v>Antonio Soliz / Av. Canal Pedro Velez (Chivato)</v>
      </c>
      <c r="F1515" s="1" t="s">
        <v>7230</v>
      </c>
      <c r="G1515" s="0" t="n">
        <v>350</v>
      </c>
      <c r="H1515" s="0" t="str">
        <f aca="false">IF('con precio'!D1514="Flete","FLE",IF('con precio'!D1514="Normal","NOR",IF('con precio'!D1514="RRPP","RRP",IF('con precio'!D1514="FB Ads","FBA",IF('con precio'!D1514="Google Ads","GOA",IF('con precio'!D1514="Combo","COM",IF('con precio'!D1514="Market Place","MKP", "OTR")))))))</f>
        <v>GOA</v>
      </c>
      <c r="I1515" s="0" t="str">
        <f aca="false">LEFT('con precio'!M1514,10)</f>
        <v>-17.736375</v>
      </c>
      <c r="J1515" s="122" t="str">
        <f aca="false">RIGHT('con precio'!M1514,10)</f>
        <v>-63.184859</v>
      </c>
      <c r="K1515" s="0" t="s">
        <v>7429</v>
      </c>
      <c r="L1515" s="175" t="n">
        <f aca="false">'con precio'!A1514+'con precio'!K1514</f>
        <v>44547.6305555556</v>
      </c>
      <c r="N1515" s="174"/>
      <c r="O1515" s="167"/>
    </row>
    <row r="1516" customFormat="false" ht="13.8" hidden="false" customHeight="false" outlineLevel="0" collapsed="false">
      <c r="A1516" s="0" t="n">
        <f aca="false">+A1515+1</f>
        <v>1515</v>
      </c>
      <c r="B1516" s="0" t="str">
        <f aca="false">IF(LEN('con precio'!E1515)=8,'con precio'!E1515,IF(LEN('con precio'!E1515)&gt;=17,LEFT('con precio'!E1515,8),""))</f>
        <v>65888739</v>
      </c>
      <c r="C1516" s="122" t="str">
        <f aca="false">IF(LEN('con precio'!E1515)&gt;=17,RIGHT('con precio'!E1515,8),"")</f>
        <v>75380865</v>
      </c>
      <c r="D1516" s="0" t="str">
        <f aca="false">IF('con precio'!F1515="","",'con precio'!F1515)</f>
        <v>Edith</v>
      </c>
      <c r="E1516" s="0" t="str">
        <f aca="false">IF('con precio'!B1515="","",'con precio'!B1515)</f>
        <v>Edith / Canal Chivato</v>
      </c>
      <c r="F1516" s="1" t="s">
        <v>7231</v>
      </c>
      <c r="G1516" s="0" t="n">
        <v>300</v>
      </c>
      <c r="H1516" s="0" t="str">
        <f aca="false">IF('con precio'!D1515="Flete","FLE",IF('con precio'!D1515="Normal","NOR",IF('con precio'!D1515="RRPP","RRP",IF('con precio'!D1515="FB Ads","FBA",IF('con precio'!D1515="Google Ads","GOA",IF('con precio'!D1515="Combo","COM",IF('con precio'!D1515="Market Place","MKP", "OTR")))))))</f>
        <v>GOA</v>
      </c>
      <c r="I1516" s="0" t="str">
        <f aca="false">LEFT('con precio'!M1515,10)</f>
        <v>-17.720619</v>
      </c>
      <c r="J1516" s="122" t="str">
        <f aca="false">RIGHT('con precio'!M1515,10)</f>
        <v>-63.120082</v>
      </c>
      <c r="K1516" s="0" t="s">
        <v>7429</v>
      </c>
      <c r="L1516" s="175" t="n">
        <f aca="false">'con precio'!A1515+'con precio'!K1515</f>
        <v>44547.6715277778</v>
      </c>
      <c r="N1516" s="174"/>
      <c r="O1516" s="167"/>
    </row>
    <row r="1517" customFormat="false" ht="13.8" hidden="false" customHeight="false" outlineLevel="0" collapsed="false">
      <c r="A1517" s="0" t="n">
        <f aca="false">+A1516+1</f>
        <v>1516</v>
      </c>
      <c r="B1517" s="0" t="str">
        <f aca="false">IF(LEN('con precio'!E1516)=8,'con precio'!E1516,IF(LEN('con precio'!E1516)&gt;=17,LEFT('con precio'!E1516,8),""))</f>
        <v/>
      </c>
      <c r="C1517" s="122" t="str">
        <f aca="false">IF(LEN('con precio'!E1516)&gt;=17,RIGHT('con precio'!E1516,8),"")</f>
        <v/>
      </c>
      <c r="D1517" s="0" t="str">
        <f aca="false">IF('con precio'!F1516="","",'con precio'!F1516)</f>
        <v>Matadero Frigovel</v>
      </c>
      <c r="E1517" s="0" t="str">
        <f aca="false">IF('con precio'!B1516="","",'con precio'!B1516)</f>
        <v>Frigovel / Parque Industrial</v>
      </c>
      <c r="F1517" s="1" t="s">
        <v>6826</v>
      </c>
      <c r="G1517" s="0" t="n">
        <v>300</v>
      </c>
      <c r="H1517" s="0" t="str">
        <f aca="false">IF('con precio'!D1516="Flete","FLE",IF('con precio'!D1516="Normal","NOR",IF('con precio'!D1516="RRPP","RRP",IF('con precio'!D1516="FB Ads","FBA",IF('con precio'!D1516="Google Ads","GOA",IF('con precio'!D1516="Combo","COM",IF('con precio'!D1516="Market Place","MKP", "OTR")))))))</f>
        <v>NOR</v>
      </c>
      <c r="I1517" s="0" t="str">
        <f aca="false">LEFT('con precio'!M1516,10)</f>
        <v>-17.744818</v>
      </c>
      <c r="J1517" s="122" t="str">
        <f aca="false">RIGHT('con precio'!M1516,10)</f>
        <v>-63.141051</v>
      </c>
      <c r="K1517" s="0" t="s">
        <v>7429</v>
      </c>
      <c r="L1517" s="175" t="n">
        <f aca="false">'con precio'!A1516+'con precio'!K1516</f>
        <v>44547.3493055556</v>
      </c>
      <c r="N1517" s="174"/>
      <c r="O1517" s="167"/>
    </row>
    <row r="1518" customFormat="false" ht="13.8" hidden="false" customHeight="false" outlineLevel="0" collapsed="false">
      <c r="A1518" s="0" t="n">
        <f aca="false">+A1517+1</f>
        <v>1517</v>
      </c>
      <c r="B1518" s="0" t="str">
        <f aca="false">IF(LEN('con precio'!E1517)=8,'con precio'!E1517,IF(LEN('con precio'!E1517)&gt;=17,LEFT('con precio'!E1517,8),""))</f>
        <v/>
      </c>
      <c r="C1518" s="122" t="str">
        <f aca="false">IF(LEN('con precio'!E1517)&gt;=17,RIGHT('con precio'!E1517,8),"")</f>
        <v/>
      </c>
      <c r="D1518" s="0" t="str">
        <f aca="false">IF('con precio'!F1517="","",'con precio'!F1517)</f>
        <v>Matadero Frigovel</v>
      </c>
      <c r="E1518" s="0" t="str">
        <f aca="false">IF('con precio'!B1517="","",'con precio'!B1517)</f>
        <v>Frigovel / Parque Industrial</v>
      </c>
      <c r="F1518" s="1" t="s">
        <v>6826</v>
      </c>
      <c r="G1518" s="0" t="n">
        <v>300</v>
      </c>
      <c r="H1518" s="0" t="str">
        <f aca="false">IF('con precio'!D1517="Flete","FLE",IF('con precio'!D1517="Normal","NOR",IF('con precio'!D1517="RRPP","RRP",IF('con precio'!D1517="FB Ads","FBA",IF('con precio'!D1517="Google Ads","GOA",IF('con precio'!D1517="Combo","COM",IF('con precio'!D1517="Market Place","MKP", "OTR")))))))</f>
        <v>NOR</v>
      </c>
      <c r="I1518" s="0" t="str">
        <f aca="false">LEFT('con precio'!M1517,10)</f>
        <v>-17.744818</v>
      </c>
      <c r="J1518" s="122" t="str">
        <f aca="false">RIGHT('con precio'!M1517,10)</f>
        <v>-63.141051</v>
      </c>
      <c r="K1518" s="0" t="s">
        <v>7429</v>
      </c>
      <c r="L1518" s="175" t="n">
        <f aca="false">'con precio'!A1517+'con precio'!K1517</f>
        <v>44547.3972222222</v>
      </c>
      <c r="N1518" s="174"/>
      <c r="O1518" s="167"/>
    </row>
    <row r="1519" customFormat="false" ht="13.8" hidden="false" customHeight="false" outlineLevel="0" collapsed="false">
      <c r="A1519" s="0" t="n">
        <f aca="false">+A1518+1</f>
        <v>1518</v>
      </c>
      <c r="B1519" s="0" t="str">
        <f aca="false">IF(LEN('con precio'!E1518)=8,'con precio'!E1518,IF(LEN('con precio'!E1518)&gt;=17,LEFT('con precio'!E1518,8),""))</f>
        <v/>
      </c>
      <c r="C1519" s="122" t="str">
        <f aca="false">IF(LEN('con precio'!E1518)&gt;=17,RIGHT('con precio'!E1518,8),"")</f>
        <v/>
      </c>
      <c r="D1519" s="0" t="str">
        <f aca="false">IF('con precio'!F1518="","",'con precio'!F1518)</f>
        <v/>
      </c>
      <c r="E1519" s="0" t="str">
        <f aca="false">IF('con precio'!B1518="","",'con precio'!B1518)</f>
        <v>Calle Guapurú / Guapurú 2 / Plan 3000</v>
      </c>
      <c r="F1519" s="1" t="s">
        <v>7232</v>
      </c>
      <c r="G1519" s="0" t="n">
        <v>300</v>
      </c>
      <c r="H1519" s="0" t="str">
        <f aca="false">IF('con precio'!D1518="Flete","FLE",IF('con precio'!D1518="Normal","NOR",IF('con precio'!D1518="RRPP","RRP",IF('con precio'!D1518="FB Ads","FBA",IF('con precio'!D1518="Google Ads","GOA",IF('con precio'!D1518="Combo","COM",IF('con precio'!D1518="Market Place","MKP", "OTR")))))))</f>
        <v>NOR</v>
      </c>
      <c r="I1519" s="0" t="str">
        <f aca="false">LEFT('con precio'!M1518,10)</f>
        <v>-17.808738</v>
      </c>
      <c r="J1519" s="122" t="str">
        <f aca="false">RIGHT('con precio'!M1518,10)</f>
        <v>-63.106125</v>
      </c>
      <c r="K1519" s="0" t="s">
        <v>7429</v>
      </c>
      <c r="L1519" s="175" t="n">
        <f aca="false">'con precio'!A1518+'con precio'!K1518</f>
        <v>44547.7354166667</v>
      </c>
      <c r="N1519" s="174"/>
      <c r="O1519" s="167"/>
    </row>
    <row r="1520" customFormat="false" ht="13.8" hidden="false" customHeight="false" outlineLevel="0" collapsed="false">
      <c r="A1520" s="0" t="n">
        <f aca="false">+A1519+1</f>
        <v>1519</v>
      </c>
      <c r="B1520" s="0" t="str">
        <f aca="false">IF(LEN('con precio'!E1519)=8,'con precio'!E1519,IF(LEN('con precio'!E1519)&gt;=17,LEFT('con precio'!E1519,8),""))</f>
        <v/>
      </c>
      <c r="C1520" s="122" t="str">
        <f aca="false">IF(LEN('con precio'!E1519)&gt;=17,RIGHT('con precio'!E1519,8),"")</f>
        <v/>
      </c>
      <c r="D1520" s="0" t="str">
        <f aca="false">IF('con precio'!F1519="","",'con precio'!F1519)</f>
        <v/>
      </c>
      <c r="E1520" s="0" t="str">
        <f aca="false">IF('con precio'!B1519="","",'con precio'!B1519)</f>
        <v>Urbanización Valparaíso / Mapaizo Sur</v>
      </c>
      <c r="F1520" s="1" t="s">
        <v>6686</v>
      </c>
      <c r="G1520" s="0" t="n">
        <v>300</v>
      </c>
      <c r="H1520" s="0" t="str">
        <f aca="false">IF('con precio'!D1519="Flete","FLE",IF('con precio'!D1519="Normal","NOR",IF('con precio'!D1519="RRPP","RRP",IF('con precio'!D1519="FB Ads","FBA",IF('con precio'!D1519="Google Ads","GOA",IF('con precio'!D1519="Combo","COM",IF('con precio'!D1519="Market Place","MKP", "OTR")))))))</f>
        <v>FLE</v>
      </c>
      <c r="I1520" s="0" t="str">
        <f aca="false">LEFT('con precio'!M1519,10)</f>
        <v>-17.879687</v>
      </c>
      <c r="J1520" s="122" t="str">
        <f aca="false">RIGHT('con precio'!M1519,10)</f>
        <v>-63.228606</v>
      </c>
      <c r="K1520" s="0" t="s">
        <v>7429</v>
      </c>
      <c r="L1520" s="175" t="n">
        <f aca="false">'con precio'!A1519+'con precio'!K1519</f>
        <v>44548.5041666667</v>
      </c>
      <c r="N1520" s="174"/>
      <c r="O1520" s="167"/>
    </row>
    <row r="1521" customFormat="false" ht="13.8" hidden="false" customHeight="false" outlineLevel="0" collapsed="false">
      <c r="A1521" s="0" t="n">
        <f aca="false">+A1520+1</f>
        <v>1520</v>
      </c>
      <c r="B1521" s="0" t="str">
        <f aca="false">IF(LEN('con precio'!E1520)=8,'con precio'!E1520,IF(LEN('con precio'!E1520)&gt;=17,LEFT('con precio'!E1520,8),""))</f>
        <v/>
      </c>
      <c r="C1521" s="122" t="str">
        <f aca="false">IF(LEN('con precio'!E1520)&gt;=17,RIGHT('con precio'!E1520,8),"")</f>
        <v/>
      </c>
      <c r="D1521" s="0" t="str">
        <f aca="false">IF('con precio'!F1520="","",'con precio'!F1520)</f>
        <v>NN</v>
      </c>
      <c r="E1521" s="0" t="str">
        <f aca="false">IF('con precio'!B1520="","",'con precio'!B1520)</f>
        <v>NN / Calle Mercado entre Vallegrande y Colón </v>
      </c>
      <c r="F1521" s="1" t="s">
        <v>7233</v>
      </c>
      <c r="G1521" s="0" t="n">
        <v>0</v>
      </c>
      <c r="H1521" s="0" t="str">
        <f aca="false">IF('con precio'!D1520="Flete","FLE",IF('con precio'!D1520="Normal","NOR",IF('con precio'!D1520="RRPP","RRP",IF('con precio'!D1520="FB Ads","FBA",IF('con precio'!D1520="Google Ads","GOA",IF('con precio'!D1520="Combo","COM",IF('con precio'!D1520="Market Place","MKP", "OTR")))))))</f>
        <v>GOA</v>
      </c>
      <c r="I1521" s="0" t="str">
        <f aca="false">LEFT('con precio'!M1520,10)</f>
        <v>-17.788442</v>
      </c>
      <c r="J1521" s="122" t="str">
        <f aca="false">RIGHT('con precio'!M1520,10)</f>
        <v>-63.184680</v>
      </c>
      <c r="K1521" s="0" t="s">
        <v>7429</v>
      </c>
      <c r="L1521" s="175" t="n">
        <f aca="false">'con precio'!A1520+'con precio'!K1520</f>
        <v>44548.3951388889</v>
      </c>
      <c r="N1521" s="174"/>
      <c r="O1521" s="167"/>
    </row>
    <row r="1522" customFormat="false" ht="13.8" hidden="false" customHeight="false" outlineLevel="0" collapsed="false">
      <c r="A1522" s="0" t="n">
        <f aca="false">+A1521+1</f>
        <v>1521</v>
      </c>
      <c r="B1522" s="0" t="str">
        <f aca="false">IF(LEN('con precio'!E1521)=8,'con precio'!E1521,IF(LEN('con precio'!E1521)&gt;=17,LEFT('con precio'!E1521,8),""))</f>
        <v>63469001</v>
      </c>
      <c r="C1522" s="122" t="str">
        <f aca="false">IF(LEN('con precio'!E1521)&gt;=17,RIGHT('con precio'!E1521,8),"")</f>
        <v/>
      </c>
      <c r="D1522" s="0" t="str">
        <f aca="false">IF('con precio'!F1521="","",'con precio'!F1521)</f>
        <v>NN</v>
      </c>
      <c r="E1522" s="0" t="str">
        <f aca="false">IF('con precio'!B1521="","",'con precio'!B1521)</f>
        <v>NN / El Torno</v>
      </c>
      <c r="F1522" s="1" t="s">
        <v>7234</v>
      </c>
      <c r="G1522" s="0" t="n">
        <v>700</v>
      </c>
      <c r="H1522" s="0" t="str">
        <f aca="false">IF('con precio'!D1521="Flete","FLE",IF('con precio'!D1521="Normal","NOR",IF('con precio'!D1521="RRPP","RRP",IF('con precio'!D1521="FB Ads","FBA",IF('con precio'!D1521="Google Ads","GOA",IF('con precio'!D1521="Combo","COM",IF('con precio'!D1521="Market Place","MKP", "OTR")))))))</f>
        <v>GOA</v>
      </c>
      <c r="I1522" s="0" t="str">
        <f aca="false">LEFT('con precio'!M1521,10)</f>
        <v>-17.985861</v>
      </c>
      <c r="J1522" s="122" t="str">
        <f aca="false">RIGHT('con precio'!M1521,10)</f>
        <v>-63.379250</v>
      </c>
      <c r="K1522" s="0" t="s">
        <v>7429</v>
      </c>
      <c r="L1522" s="175" t="n">
        <f aca="false">'con precio'!A1521+'con precio'!K1521</f>
        <v>44548.4027777778</v>
      </c>
      <c r="N1522" s="174"/>
      <c r="O1522" s="167"/>
    </row>
    <row r="1523" customFormat="false" ht="13.8" hidden="false" customHeight="false" outlineLevel="0" collapsed="false">
      <c r="A1523" s="0" t="n">
        <f aca="false">+A1522+1</f>
        <v>1522</v>
      </c>
      <c r="B1523" s="0" t="str">
        <f aca="false">IF(LEN('con precio'!E1522)=8,'con precio'!E1522,IF(LEN('con precio'!E1522)&gt;=17,LEFT('con precio'!E1522,8),""))</f>
        <v>75507474</v>
      </c>
      <c r="C1523" s="122" t="str">
        <f aca="false">IF(LEN('con precio'!E1522)&gt;=17,RIGHT('con precio'!E1522,8),"")</f>
        <v/>
      </c>
      <c r="D1523" s="0" t="str">
        <f aca="false">IF('con precio'!F1522="","",'con precio'!F1522)</f>
        <v>César Monasterio</v>
      </c>
      <c r="E1523" s="0" t="str">
        <f aca="false">IF('con precio'!B1522="","",'con precio'!B1522)</f>
        <v>César Monasterio / Barrio Calma / Zona Mnueva Ramada</v>
      </c>
      <c r="F1523" s="1" t="s">
        <v>7235</v>
      </c>
      <c r="G1523" s="0" t="n">
        <v>300</v>
      </c>
      <c r="H1523" s="0" t="str">
        <f aca="false">IF('con precio'!D1522="Flete","FLE",IF('con precio'!D1522="Normal","NOR",IF('con precio'!D1522="RRPP","RRP",IF('con precio'!D1522="FB Ads","FBA",IF('con precio'!D1522="Google Ads","GOA",IF('con precio'!D1522="Combo","COM",IF('con precio'!D1522="Market Place","MKP", "OTR")))))))</f>
        <v>GOA</v>
      </c>
      <c r="I1523" s="0" t="str">
        <f aca="false">LEFT('con precio'!M1522,10)</f>
        <v>-17.837443</v>
      </c>
      <c r="J1523" s="122" t="str">
        <f aca="false">RIGHT('con precio'!M1522,10)</f>
        <v>-63.217475</v>
      </c>
      <c r="K1523" s="0" t="s">
        <v>7429</v>
      </c>
      <c r="L1523" s="175" t="n">
        <f aca="false">'con precio'!A1522+'con precio'!K1522</f>
        <v>44548.7194444444</v>
      </c>
      <c r="N1523" s="174"/>
      <c r="O1523" s="167"/>
    </row>
    <row r="1524" customFormat="false" ht="13.8" hidden="false" customHeight="false" outlineLevel="0" collapsed="false">
      <c r="A1524" s="0" t="n">
        <f aca="false">+A1523+1</f>
        <v>1523</v>
      </c>
      <c r="B1524" s="0" t="str">
        <f aca="false">IF(LEN('con precio'!E1523)=8,'con precio'!E1523,IF(LEN('con precio'!E1523)&gt;=17,LEFT('con precio'!E1523,8),""))</f>
        <v>62072968</v>
      </c>
      <c r="C1524" s="122" t="str">
        <f aca="false">IF(LEN('con precio'!E1523)&gt;=17,RIGHT('con precio'!E1523,8),"")</f>
        <v/>
      </c>
      <c r="D1524" s="0" t="str">
        <f aca="false">IF('con precio'!F1523="","",'con precio'!F1523)</f>
        <v>Wilmer</v>
      </c>
      <c r="E1524" s="0" t="str">
        <f aca="false">IF('con precio'!B1523="","",'con precio'!B1523)</f>
        <v>Wilmer / Satélite Norte</v>
      </c>
      <c r="F1524" s="1" t="s">
        <v>7236</v>
      </c>
      <c r="G1524" s="0" t="n">
        <v>450</v>
      </c>
      <c r="H1524" s="0" t="str">
        <f aca="false">IF('con precio'!D1523="Flete","FLE",IF('con precio'!D1523="Normal","NOR",IF('con precio'!D1523="RRPP","RRP",IF('con precio'!D1523="FB Ads","FBA",IF('con precio'!D1523="Google Ads","GOA",IF('con precio'!D1523="Combo","COM",IF('con precio'!D1523="Market Place","MKP", "OTR")))))))</f>
        <v>GOA</v>
      </c>
      <c r="I1524" s="0" t="str">
        <f aca="false">LEFT('con precio'!M1523,10)</f>
        <v>-17.603442</v>
      </c>
      <c r="J1524" s="122" t="str">
        <f aca="false">RIGHT('con precio'!M1523,10)</f>
        <v>-63.150642</v>
      </c>
      <c r="K1524" s="0" t="s">
        <v>7429</v>
      </c>
      <c r="L1524" s="175" t="n">
        <f aca="false">'con precio'!A1523+'con precio'!K1523</f>
        <v>44548.8465277778</v>
      </c>
      <c r="N1524" s="174"/>
      <c r="O1524" s="167"/>
    </row>
    <row r="1525" customFormat="false" ht="13.8" hidden="false" customHeight="false" outlineLevel="0" collapsed="false">
      <c r="A1525" s="0" t="n">
        <f aca="false">+A1524+1</f>
        <v>1524</v>
      </c>
      <c r="B1525" s="0" t="str">
        <f aca="false">IF(LEN('con precio'!E1524)=8,'con precio'!E1524,IF(LEN('con precio'!E1524)&gt;=17,LEFT('con precio'!E1524,8),""))</f>
        <v/>
      </c>
      <c r="C1525" s="122" t="str">
        <f aca="false">IF(LEN('con precio'!E1524)&gt;=17,RIGHT('con precio'!E1524,8),"")</f>
        <v/>
      </c>
      <c r="D1525" s="0" t="str">
        <f aca="false">IF('con precio'!F1524="","",'con precio'!F1524)</f>
        <v/>
      </c>
      <c r="E1525" s="0" t="str">
        <f aca="false">IF('con precio'!B1524="","",'con precio'!B1524)</f>
        <v>El Balcón 2</v>
      </c>
      <c r="F1525" s="1" t="s">
        <v>7237</v>
      </c>
      <c r="G1525" s="0" t="n">
        <v>300</v>
      </c>
      <c r="H1525" s="0" t="str">
        <f aca="false">IF('con precio'!D1524="Flete","FLE",IF('con precio'!D1524="Normal","NOR",IF('con precio'!D1524="RRPP","RRP",IF('con precio'!D1524="FB Ads","FBA",IF('con precio'!D1524="Google Ads","GOA",IF('con precio'!D1524="Combo","COM",IF('con precio'!D1524="Market Place","MKP", "OTR")))))))</f>
        <v>NOR</v>
      </c>
      <c r="I1525" s="0" t="str">
        <f aca="false">LEFT('con precio'!M1524,10)</f>
        <v>-17.872806</v>
      </c>
      <c r="J1525" s="122" t="str">
        <f aca="false">RIGHT('con precio'!M1524,10)</f>
        <v>-63.241161</v>
      </c>
      <c r="K1525" s="0" t="s">
        <v>7429</v>
      </c>
      <c r="L1525" s="175" t="n">
        <f aca="false">'con precio'!A1524+'con precio'!K1524</f>
        <v>44548.475</v>
      </c>
      <c r="N1525" s="174"/>
      <c r="O1525" s="167"/>
    </row>
    <row r="1526" customFormat="false" ht="13.8" hidden="false" customHeight="false" outlineLevel="0" collapsed="false">
      <c r="A1526" s="0" t="n">
        <f aca="false">+A1525+1</f>
        <v>1525</v>
      </c>
      <c r="B1526" s="0" t="str">
        <f aca="false">IF(LEN('con precio'!E1525)=8,'con precio'!E1525,IF(LEN('con precio'!E1525)&gt;=17,LEFT('con precio'!E1525,8),""))</f>
        <v/>
      </c>
      <c r="C1526" s="122" t="str">
        <f aca="false">IF(LEN('con precio'!E1525)&gt;=17,RIGHT('con precio'!E1525,8),"")</f>
        <v/>
      </c>
      <c r="D1526" s="0" t="str">
        <f aca="false">IF('con precio'!F1525="","",'con precio'!F1525)</f>
        <v/>
      </c>
      <c r="E1526" s="0" t="str">
        <f aca="false">IF('con precio'!B1525="","",'con precio'!B1525)</f>
        <v>Palmira / Plan 4000</v>
      </c>
      <c r="F1526" s="1" t="s">
        <v>7238</v>
      </c>
      <c r="G1526" s="0" t="n">
        <v>400</v>
      </c>
      <c r="H1526" s="0" t="str">
        <f aca="false">IF('con precio'!D1525="Flete","FLE",IF('con precio'!D1525="Normal","NOR",IF('con precio'!D1525="RRPP","RRP",IF('con precio'!D1525="FB Ads","FBA",IF('con precio'!D1525="Google Ads","GOA",IF('con precio'!D1525="Combo","COM",IF('con precio'!D1525="Market Place","MKP", "OTR")))))))</f>
        <v>NOR</v>
      </c>
      <c r="I1526" s="0" t="str">
        <f aca="false">LEFT('con precio'!M1525,10)</f>
        <v>-17.884408</v>
      </c>
      <c r="J1526" s="122" t="str">
        <f aca="false">RIGHT('con precio'!M1525,10)</f>
        <v>-63.183493</v>
      </c>
      <c r="K1526" s="0" t="s">
        <v>7429</v>
      </c>
      <c r="L1526" s="175" t="n">
        <f aca="false">'con precio'!A1525+'con precio'!K1525</f>
        <v>44548.6777777778</v>
      </c>
      <c r="N1526" s="174"/>
      <c r="O1526" s="167"/>
    </row>
    <row r="1527" customFormat="false" ht="13.8" hidden="false" customHeight="false" outlineLevel="0" collapsed="false">
      <c r="A1527" s="0" t="n">
        <f aca="false">+A1526+1</f>
        <v>1526</v>
      </c>
      <c r="B1527" s="0" t="str">
        <f aca="false">IF(LEN('con precio'!E1526)=8,'con precio'!E1526,IF(LEN('con precio'!E1526)&gt;=17,LEFT('con precio'!E1526,8),""))</f>
        <v>79849246</v>
      </c>
      <c r="C1527" s="122" t="str">
        <f aca="false">IF(LEN('con precio'!E1526)&gt;=17,RIGHT('con precio'!E1526,8),"")</f>
        <v/>
      </c>
      <c r="D1527" s="0" t="str">
        <f aca="false">IF('con precio'!F1526="","",'con precio'!F1526)</f>
        <v>Riberth Mamani</v>
      </c>
      <c r="E1527" s="0" t="str">
        <f aca="false">IF('con precio'!B1526="","",'con precio'!B1526)</f>
        <v>Riberth Mamani / Km 9 Doble Vía La Guardia</v>
      </c>
      <c r="F1527" s="1" t="s">
        <v>7239</v>
      </c>
      <c r="G1527" s="0" t="n">
        <v>0</v>
      </c>
      <c r="H1527" s="0" t="str">
        <f aca="false">IF('con precio'!D1526="Flete","FLE",IF('con precio'!D1526="Normal","NOR",IF('con precio'!D1526="RRPP","RRP",IF('con precio'!D1526="FB Ads","FBA",IF('con precio'!D1526="Google Ads","GOA",IF('con precio'!D1526="Combo","COM",IF('con precio'!D1526="Market Place","MKP", "OTR")))))))</f>
        <v>GOA</v>
      </c>
      <c r="I1527" s="0" t="str">
        <f aca="false">LEFT('con precio'!M1526,10)</f>
        <v>-17.866917</v>
      </c>
      <c r="J1527" s="122" t="str">
        <f aca="false">RIGHT('con precio'!M1526,10)</f>
        <v>-63.240278</v>
      </c>
      <c r="K1527" s="0" t="s">
        <v>7429</v>
      </c>
      <c r="L1527" s="175" t="n">
        <f aca="false">'con precio'!A1526+'con precio'!K1526</f>
        <v>44550.3861111111</v>
      </c>
      <c r="N1527" s="174"/>
      <c r="O1527" s="167"/>
    </row>
    <row r="1528" customFormat="false" ht="13.8" hidden="false" customHeight="false" outlineLevel="0" collapsed="false">
      <c r="A1528" s="0" t="n">
        <f aca="false">+A1527+1</f>
        <v>1527</v>
      </c>
      <c r="B1528" s="0" t="str">
        <f aca="false">IF(LEN('con precio'!E1527)=8,'con precio'!E1527,IF(LEN('con precio'!E1527)&gt;=17,LEFT('con precio'!E1527,8),""))</f>
        <v>70928548</v>
      </c>
      <c r="C1528" s="122" t="str">
        <f aca="false">IF(LEN('con precio'!E1527)&gt;=17,RIGHT('con precio'!E1527,8),"")</f>
        <v/>
      </c>
      <c r="D1528" s="0" t="str">
        <f aca="false">IF('con precio'!F1527="","",'con precio'!F1527)</f>
        <v>NN</v>
      </c>
      <c r="E1528" s="0" t="str">
        <f aca="false">IF('con precio'!B1527="","",'con precio'!B1527)</f>
        <v>NN / Av. Marcelo Quiroga Santa Cruz</v>
      </c>
      <c r="F1528" s="1" t="s">
        <v>7240</v>
      </c>
      <c r="G1528" s="0" t="n">
        <v>350</v>
      </c>
      <c r="H1528" s="0" t="str">
        <f aca="false">IF('con precio'!D1527="Flete","FLE",IF('con precio'!D1527="Normal","NOR",IF('con precio'!D1527="RRPP","RRP",IF('con precio'!D1527="FB Ads","FBA",IF('con precio'!D1527="Google Ads","GOA",IF('con precio'!D1527="Combo","COM",IF('con precio'!D1527="Market Place","MKP", "OTR")))))))</f>
        <v>GOA</v>
      </c>
      <c r="I1528" s="0" t="str">
        <f aca="false">LEFT('con precio'!M1527,10)</f>
        <v>-17.832889</v>
      </c>
      <c r="J1528" s="122" t="str">
        <f aca="false">RIGHT('con precio'!M1527,10)</f>
        <v>-63.109306</v>
      </c>
      <c r="K1528" s="0" t="s">
        <v>7429</v>
      </c>
      <c r="L1528" s="175" t="n">
        <f aca="false">'con precio'!A1527+'con precio'!K1527</f>
        <v>44550.3979166667</v>
      </c>
      <c r="N1528" s="174"/>
      <c r="O1528" s="167"/>
    </row>
    <row r="1529" customFormat="false" ht="13.8" hidden="false" customHeight="false" outlineLevel="0" collapsed="false">
      <c r="A1529" s="0" t="n">
        <f aca="false">+A1528+1</f>
        <v>1528</v>
      </c>
      <c r="B1529" s="0" t="str">
        <f aca="false">IF(LEN('con precio'!E1528)=8,'con precio'!E1528,IF(LEN('con precio'!E1528)&gt;=17,LEFT('con precio'!E1528,8),""))</f>
        <v>65554478</v>
      </c>
      <c r="C1529" s="122" t="str">
        <f aca="false">IF(LEN('con precio'!E1528)&gt;=17,RIGHT('con precio'!E1528,8),"")</f>
        <v/>
      </c>
      <c r="D1529" s="0" t="str">
        <f aca="false">IF('con precio'!F1528="","",'con precio'!F1528)</f>
        <v/>
      </c>
      <c r="E1529" s="0" t="str">
        <f aca="false">IF('con precio'!B1528="","",'con precio'!B1528)</f>
        <v>NN / Barrio Toronjal</v>
      </c>
      <c r="F1529" s="1" t="s">
        <v>7241</v>
      </c>
      <c r="G1529" s="0" t="n">
        <v>350</v>
      </c>
      <c r="H1529" s="0" t="str">
        <f aca="false">IF('con precio'!D1528="Flete","FLE",IF('con precio'!D1528="Normal","NOR",IF('con precio'!D1528="RRPP","RRP",IF('con precio'!D1528="FB Ads","FBA",IF('con precio'!D1528="Google Ads","GOA",IF('con precio'!D1528="Combo","COM",IF('con precio'!D1528="Market Place","MKP", "OTR")))))))</f>
        <v>GOA</v>
      </c>
      <c r="I1529" s="0" t="str">
        <f aca="false">LEFT('con precio'!M1528,10)</f>
        <v>-17.721667</v>
      </c>
      <c r="J1529" s="122" t="str">
        <f aca="false">RIGHT('con precio'!M1528,10)</f>
        <v>-63.142306</v>
      </c>
      <c r="K1529" s="0" t="s">
        <v>7429</v>
      </c>
      <c r="L1529" s="175" t="n">
        <f aca="false">'con precio'!A1528+'con precio'!K1528</f>
        <v>44550.8069444444</v>
      </c>
      <c r="N1529" s="174"/>
      <c r="O1529" s="167"/>
    </row>
    <row r="1530" customFormat="false" ht="13.8" hidden="false" customHeight="false" outlineLevel="0" collapsed="false">
      <c r="A1530" s="0" t="n">
        <f aca="false">+A1529+1</f>
        <v>1529</v>
      </c>
      <c r="B1530" s="0" t="str">
        <f aca="false">IF(LEN('con precio'!E1529)=8,'con precio'!E1529,IF(LEN('con precio'!E1529)&gt;=17,LEFT('con precio'!E1529,8),""))</f>
        <v/>
      </c>
      <c r="C1530" s="122" t="str">
        <f aca="false">IF(LEN('con precio'!E1529)&gt;=17,RIGHT('con precio'!E1529,8),"")</f>
        <v/>
      </c>
      <c r="D1530" s="0" t="str">
        <f aca="false">IF('con precio'!F1529="","",'con precio'!F1529)</f>
        <v>Clínica Medicmel</v>
      </c>
      <c r="E1530" s="0" t="str">
        <f aca="false">IF('con precio'!B1529="","",'con precio'!B1529)</f>
        <v>Clínica Medicmel</v>
      </c>
      <c r="F1530" s="1" t="s">
        <v>6107</v>
      </c>
      <c r="G1530" s="0" t="n">
        <v>450</v>
      </c>
      <c r="H1530" s="0" t="str">
        <f aca="false">IF('con precio'!D1529="Flete","FLE",IF('con precio'!D1529="Normal","NOR",IF('con precio'!D1529="RRPP","RRP",IF('con precio'!D1529="FB Ads","FBA",IF('con precio'!D1529="Google Ads","GOA",IF('con precio'!D1529="Combo","COM",IF('con precio'!D1529="Market Place","MKP", "OTR")))))))</f>
        <v>NOR</v>
      </c>
      <c r="I1530" s="0" t="str">
        <f aca="false">LEFT('con precio'!M1529,10)</f>
        <v>-17.849168</v>
      </c>
      <c r="J1530" s="122" t="str">
        <f aca="false">RIGHT('con precio'!M1529,10)</f>
        <v>-63.251404</v>
      </c>
      <c r="K1530" s="0" t="s">
        <v>7429</v>
      </c>
      <c r="L1530" s="175" t="n">
        <f aca="false">'con precio'!A1529+'con precio'!K1529</f>
        <v>44550.4597222222</v>
      </c>
      <c r="N1530" s="174"/>
      <c r="O1530" s="167"/>
    </row>
    <row r="1531" customFormat="false" ht="13.8" hidden="false" customHeight="false" outlineLevel="0" collapsed="false">
      <c r="A1531" s="0" t="n">
        <f aca="false">+A1530+1</f>
        <v>1530</v>
      </c>
      <c r="B1531" s="0" t="str">
        <f aca="false">IF(LEN('con precio'!E1530)=8,'con precio'!E1530,IF(LEN('con precio'!E1530)&gt;=17,LEFT('con precio'!E1530,8),""))</f>
        <v/>
      </c>
      <c r="C1531" s="122" t="str">
        <f aca="false">IF(LEN('con precio'!E1530)&gt;=17,RIGHT('con precio'!E1530,8),"")</f>
        <v/>
      </c>
      <c r="D1531" s="0" t="str">
        <f aca="false">IF('con precio'!F1530="","",'con precio'!F1530)</f>
        <v/>
      </c>
      <c r="E1531" s="0" t="str">
        <f aca="false">IF('con precio'!B1530="","",'con precio'!B1530)</f>
        <v>Integración del Norte</v>
      </c>
      <c r="F1531" s="1" t="s">
        <v>6947</v>
      </c>
      <c r="G1531" s="0" t="n">
        <v>450</v>
      </c>
      <c r="H1531" s="0" t="str">
        <f aca="false">IF('con precio'!D1530="Flete","FLE",IF('con precio'!D1530="Normal","NOR",IF('con precio'!D1530="RRPP","RRP",IF('con precio'!D1530="FB Ads","FBA",IF('con precio'!D1530="Google Ads","GOA",IF('con precio'!D1530="Combo","COM",IF('con precio'!D1530="Market Place","MKP", "OTR")))))))</f>
        <v>NOR</v>
      </c>
      <c r="I1531" s="0" t="str">
        <f aca="false">LEFT('con precio'!M1530,10)</f>
        <v>-17.597331</v>
      </c>
      <c r="J1531" s="122" t="str">
        <f aca="false">RIGHT('con precio'!M1530,10)</f>
        <v>-63.168122</v>
      </c>
      <c r="K1531" s="0" t="s">
        <v>7429</v>
      </c>
      <c r="L1531" s="175" t="n">
        <f aca="false">'con precio'!A1530+'con precio'!K1530</f>
        <v>44550.6902777778</v>
      </c>
      <c r="N1531" s="174"/>
      <c r="O1531" s="167"/>
    </row>
    <row r="1532" customFormat="false" ht="13.8" hidden="false" customHeight="false" outlineLevel="0" collapsed="false">
      <c r="A1532" s="0" t="n">
        <f aca="false">+A1531+1</f>
        <v>1531</v>
      </c>
      <c r="B1532" s="0" t="str">
        <f aca="false">IF(LEN('con precio'!E1531)=8,'con precio'!E1531,IF(LEN('con precio'!E1531)&gt;=17,LEFT('con precio'!E1531,8),""))</f>
        <v>65847888</v>
      </c>
      <c r="C1532" s="122" t="str">
        <f aca="false">IF(LEN('con precio'!E1531)&gt;=17,RIGHT('con precio'!E1531,8),"")</f>
        <v/>
      </c>
      <c r="D1532" s="0" t="str">
        <f aca="false">IF('con precio'!F1531="","",'con precio'!F1531)</f>
        <v>Tania Muriel Duran. Secretaria Comercial Copacabana</v>
      </c>
      <c r="E1532" s="0" t="str">
        <f aca="false">IF('con precio'!B1531="","",'con precio'!B1531)</f>
        <v>Tania Muriel Duran. Secretaria Comercial Copacabana / Cumavi 4to Anillo</v>
      </c>
      <c r="F1532" s="1" t="s">
        <v>7242</v>
      </c>
      <c r="G1532" s="0" t="n">
        <v>350</v>
      </c>
      <c r="H1532" s="0" t="str">
        <f aca="false">IF('con precio'!D1531="Flete","FLE",IF('con precio'!D1531="Normal","NOR",IF('con precio'!D1531="RRPP","RRP",IF('con precio'!D1531="FB Ads","FBA",IF('con precio'!D1531="Google Ads","GOA",IF('con precio'!D1531="Combo","COM",IF('con precio'!D1531="Market Place","MKP", "OTR")))))))</f>
        <v>GOA</v>
      </c>
      <c r="I1532" s="0" t="str">
        <f aca="false">LEFT('con precio'!M1531,10)</f>
        <v>-17.790833</v>
      </c>
      <c r="J1532" s="122" t="str">
        <f aca="false">RIGHT('con precio'!M1531,10)</f>
        <v>-63.146528</v>
      </c>
      <c r="K1532" s="0" t="s">
        <v>7429</v>
      </c>
      <c r="L1532" s="175" t="n">
        <f aca="false">'con precio'!A1531+'con precio'!K1531</f>
        <v>44551.3770833333</v>
      </c>
      <c r="N1532" s="174"/>
      <c r="O1532" s="167"/>
    </row>
    <row r="1533" customFormat="false" ht="13.8" hidden="false" customHeight="false" outlineLevel="0" collapsed="false">
      <c r="A1533" s="0" t="n">
        <f aca="false">+A1532+1</f>
        <v>1532</v>
      </c>
      <c r="B1533" s="0" t="str">
        <f aca="false">IF(LEN('con precio'!E1532)=8,'con precio'!E1532,IF(LEN('con precio'!E1532)&gt;=17,LEFT('con precio'!E1532,8),""))</f>
        <v>79849246</v>
      </c>
      <c r="C1533" s="122" t="str">
        <f aca="false">IF(LEN('con precio'!E1532)&gt;=17,RIGHT('con precio'!E1532,8),"")</f>
        <v/>
      </c>
      <c r="D1533" s="0" t="str">
        <f aca="false">IF('con precio'!F1532="","",'con precio'!F1532)</f>
        <v>Riberth Mamani</v>
      </c>
      <c r="E1533" s="0" t="str">
        <f aca="false">IF('con precio'!B1532="","",'con precio'!B1532)</f>
        <v>Riberth Mamani / Km 9 Doble Vía La Guardia</v>
      </c>
      <c r="F1533" s="1" t="s">
        <v>7239</v>
      </c>
      <c r="G1533" s="0" t="n">
        <v>460</v>
      </c>
      <c r="H1533" s="0" t="str">
        <f aca="false">IF('con precio'!D1532="Flete","FLE",IF('con precio'!D1532="Normal","NOR",IF('con precio'!D1532="RRPP","RRP",IF('con precio'!D1532="FB Ads","FBA",IF('con precio'!D1532="Google Ads","GOA",IF('con precio'!D1532="Combo","COM",IF('con precio'!D1532="Market Place","MKP", "OTR")))))))</f>
        <v>GOA</v>
      </c>
      <c r="I1533" s="0" t="str">
        <f aca="false">LEFT('con precio'!M1532,10)</f>
        <v>-17.866917</v>
      </c>
      <c r="J1533" s="122" t="str">
        <f aca="false">RIGHT('con precio'!M1532,10)</f>
        <v>-63.240278</v>
      </c>
      <c r="K1533" s="0" t="s">
        <v>7429</v>
      </c>
      <c r="L1533" s="175" t="n">
        <f aca="false">'con precio'!A1532+'con precio'!K1532</f>
        <v>44551.4673611111</v>
      </c>
      <c r="N1533" s="174"/>
      <c r="O1533" s="167"/>
    </row>
    <row r="1534" customFormat="false" ht="13.8" hidden="false" customHeight="false" outlineLevel="0" collapsed="false">
      <c r="A1534" s="0" t="n">
        <f aca="false">+A1533+1</f>
        <v>1533</v>
      </c>
      <c r="B1534" s="0" t="str">
        <f aca="false">IF(LEN('con precio'!E1533)=8,'con precio'!E1533,IF(LEN('con precio'!E1533)&gt;=17,LEFT('con precio'!E1533,8),""))</f>
        <v>69059848</v>
      </c>
      <c r="C1534" s="122" t="str">
        <f aca="false">IF(LEN('con precio'!E1533)&gt;=17,RIGHT('con precio'!E1533,8),"")</f>
        <v/>
      </c>
      <c r="D1534" s="0" t="str">
        <f aca="false">IF('con precio'!F1533="","",'con precio'!F1533)</f>
        <v>Nadia Machicado</v>
      </c>
      <c r="E1534" s="0" t="str">
        <f aca="false">IF('con precio'!B1533="","",'con precio'!B1533)</f>
        <v>Nadia Machicado /calle 10 / Plan 3000</v>
      </c>
      <c r="F1534" s="1" t="s">
        <v>7243</v>
      </c>
      <c r="G1534" s="0" t="n">
        <v>350</v>
      </c>
      <c r="H1534" s="0" t="str">
        <f aca="false">IF('con precio'!D1533="Flete","FLE",IF('con precio'!D1533="Normal","NOR",IF('con precio'!D1533="RRPP","RRP",IF('con precio'!D1533="FB Ads","FBA",IF('con precio'!D1533="Google Ads","GOA",IF('con precio'!D1533="Combo","COM",IF('con precio'!D1533="Market Place","MKP", "OTR")))))))</f>
        <v>GOA</v>
      </c>
      <c r="I1534" s="0" t="str">
        <f aca="false">LEFT('con precio'!M1533,10)</f>
        <v>-17.819250</v>
      </c>
      <c r="J1534" s="122" t="str">
        <f aca="false">RIGHT('con precio'!M1533,10)</f>
        <v>-63.140056</v>
      </c>
      <c r="K1534" s="0" t="s">
        <v>7429</v>
      </c>
      <c r="L1534" s="175" t="n">
        <f aca="false">'con precio'!A1533+'con precio'!K1533</f>
        <v>44551.6256944445</v>
      </c>
      <c r="N1534" s="174"/>
      <c r="O1534" s="167"/>
    </row>
    <row r="1535" customFormat="false" ht="13.8" hidden="false" customHeight="false" outlineLevel="0" collapsed="false">
      <c r="A1535" s="0" t="n">
        <f aca="false">+A1534+1</f>
        <v>1534</v>
      </c>
      <c r="B1535" s="0" t="str">
        <f aca="false">IF(LEN('con precio'!E1534)=8,'con precio'!E1534,IF(LEN('con precio'!E1534)&gt;=17,LEFT('con precio'!E1534,8),""))</f>
        <v/>
      </c>
      <c r="C1535" s="122" t="str">
        <f aca="false">IF(LEN('con precio'!E1534)&gt;=17,RIGHT('con precio'!E1534,8),"")</f>
        <v/>
      </c>
      <c r="D1535" s="0" t="str">
        <f aca="false">IF('con precio'!F1534="","",'con precio'!F1534)</f>
        <v>Petrosur</v>
      </c>
      <c r="E1535" s="0" t="str">
        <f aca="false">IF('con precio'!B1534="","",'con precio'!B1534)</f>
        <v>Petrosur / Av. 19 de Junio / La Guardia</v>
      </c>
      <c r="F1535" s="1" t="s">
        <v>7244</v>
      </c>
      <c r="G1535" s="0" t="n">
        <v>300</v>
      </c>
      <c r="H1535" s="0" t="str">
        <f aca="false">IF('con precio'!D1534="Flete","FLE",IF('con precio'!D1534="Normal","NOR",IF('con precio'!D1534="RRPP","RRP",IF('con precio'!D1534="FB Ads","FBA",IF('con precio'!D1534="Google Ads","GOA",IF('con precio'!D1534="Combo","COM",IF('con precio'!D1534="Market Place","MKP", "OTR")))))))</f>
        <v>NOR</v>
      </c>
      <c r="I1535" s="0" t="str">
        <f aca="false">LEFT('con precio'!M1534,10)</f>
        <v>-17.844096</v>
      </c>
      <c r="J1535" s="122" t="str">
        <f aca="false">RIGHT('con precio'!M1534,10)</f>
        <v>-63.252309</v>
      </c>
      <c r="K1535" s="0" t="s">
        <v>7429</v>
      </c>
      <c r="L1535" s="175" t="n">
        <f aca="false">'con precio'!A1534+'con precio'!K1534</f>
        <v>44551.4958333333</v>
      </c>
      <c r="N1535" s="174"/>
      <c r="O1535" s="167"/>
    </row>
    <row r="1536" customFormat="false" ht="13.8" hidden="false" customHeight="false" outlineLevel="0" collapsed="false">
      <c r="A1536" s="0" t="n">
        <f aca="false">+A1535+1</f>
        <v>1535</v>
      </c>
      <c r="B1536" s="0" t="str">
        <f aca="false">IF(LEN('con precio'!E1535)=8,'con precio'!E1535,IF(LEN('con precio'!E1535)&gt;=17,LEFT('con precio'!E1535,8),""))</f>
        <v/>
      </c>
      <c r="C1536" s="122" t="str">
        <f aca="false">IF(LEN('con precio'!E1535)&gt;=17,RIGHT('con precio'!E1535,8),"")</f>
        <v/>
      </c>
      <c r="D1536" s="0" t="str">
        <f aca="false">IF('con precio'!F1535="","",'con precio'!F1535)</f>
        <v/>
      </c>
      <c r="E1536" s="0" t="str">
        <f aca="false">IF('con precio'!B1535="","",'con precio'!B1535)</f>
        <v>7mo Anillo / Berea</v>
      </c>
      <c r="F1536" s="1" t="s">
        <v>7245</v>
      </c>
      <c r="G1536" s="0" t="n">
        <v>300</v>
      </c>
      <c r="H1536" s="0" t="str">
        <f aca="false">IF('con precio'!D1535="Flete","FLE",IF('con precio'!D1535="Normal","NOR",IF('con precio'!D1535="RRPP","RRP",IF('con precio'!D1535="FB Ads","FBA",IF('con precio'!D1535="Google Ads","GOA",IF('con precio'!D1535="Combo","COM",IF('con precio'!D1535="Market Place","MKP", "OTR")))))))</f>
        <v>NOR</v>
      </c>
      <c r="I1536" s="0" t="str">
        <f aca="false">LEFT('con precio'!M1535,10)</f>
        <v>-17.832451</v>
      </c>
      <c r="J1536" s="122" t="str">
        <f aca="false">RIGHT('con precio'!M1535,10)</f>
        <v>-63.236067</v>
      </c>
      <c r="K1536" s="0" t="s">
        <v>7429</v>
      </c>
      <c r="L1536" s="175" t="n">
        <f aca="false">'con precio'!A1535+'con precio'!K1535</f>
        <v>44551.5319444445</v>
      </c>
      <c r="N1536" s="174"/>
      <c r="O1536" s="167"/>
    </row>
    <row r="1537" customFormat="false" ht="13.8" hidden="false" customHeight="false" outlineLevel="0" collapsed="false">
      <c r="A1537" s="0" t="n">
        <f aca="false">+A1536+1</f>
        <v>1536</v>
      </c>
      <c r="B1537" s="0" t="str">
        <f aca="false">IF(LEN('con precio'!E1536)=8,'con precio'!E1536,IF(LEN('con precio'!E1536)&gt;=17,LEFT('con precio'!E1536,8),""))</f>
        <v>76617907</v>
      </c>
      <c r="C1537" s="122" t="str">
        <f aca="false">IF(LEN('con precio'!E1536)&gt;=17,RIGHT('con precio'!E1536,8),"")</f>
        <v/>
      </c>
      <c r="D1537" s="0" t="str">
        <f aca="false">IF('con precio'!F1536="","",'con precio'!F1536)</f>
        <v>Ana Miranda</v>
      </c>
      <c r="E1537" s="0" t="str">
        <f aca="false">IF('con precio'!B1536="","",'con precio'!B1536)</f>
        <v>Ana Miranda / Clara Cuta / Los Tusequis</v>
      </c>
      <c r="F1537" s="1" t="s">
        <v>6515</v>
      </c>
      <c r="G1537" s="0" t="n">
        <v>300</v>
      </c>
      <c r="H1537" s="0" t="str">
        <f aca="false">IF('con precio'!D1536="Flete","FLE",IF('con precio'!D1536="Normal","NOR",IF('con precio'!D1536="RRPP","RRP",IF('con precio'!D1536="FB Ads","FBA",IF('con precio'!D1536="Google Ads","GOA",IF('con precio'!D1536="Combo","COM",IF('con precio'!D1536="Market Place","MKP", "OTR")))))))</f>
        <v>GOA</v>
      </c>
      <c r="I1537" s="0" t="str">
        <f aca="false">LEFT('con precio'!M1536,10)</f>
        <v>-17.731602</v>
      </c>
      <c r="J1537" s="122" t="str">
        <f aca="false">RIGHT('con precio'!M1536,10)</f>
        <v>-63.157425</v>
      </c>
      <c r="K1537" s="0" t="s">
        <v>7429</v>
      </c>
      <c r="L1537" s="175" t="n">
        <f aca="false">'con precio'!A1536+'con precio'!K1536</f>
        <v>44552.4166666667</v>
      </c>
      <c r="N1537" s="174"/>
      <c r="O1537" s="167"/>
    </row>
    <row r="1538" customFormat="false" ht="13.8" hidden="false" customHeight="false" outlineLevel="0" collapsed="false">
      <c r="A1538" s="0" t="n">
        <f aca="false">+A1537+1</f>
        <v>1537</v>
      </c>
      <c r="B1538" s="0" t="str">
        <f aca="false">IF(LEN('con precio'!E1537)=8,'con precio'!E1537,IF(LEN('con precio'!E1537)&gt;=17,LEFT('con precio'!E1537,8),""))</f>
        <v>68520137</v>
      </c>
      <c r="C1538" s="122" t="str">
        <f aca="false">IF(LEN('con precio'!E1537)&gt;=17,RIGHT('con precio'!E1537,8),"")</f>
        <v/>
      </c>
      <c r="D1538" s="0" t="str">
        <f aca="false">IF('con precio'!F1537="","",'con precio'!F1537)</f>
        <v>Sebastian Duran</v>
      </c>
      <c r="E1538" s="0" t="str">
        <f aca="false">IF('con precio'!B1537="","",'con precio'!B1537)</f>
        <v>Sebastian Duran / Satélite Norte</v>
      </c>
      <c r="F1538" s="1" t="s">
        <v>7246</v>
      </c>
      <c r="G1538" s="0" t="n">
        <v>450</v>
      </c>
      <c r="H1538" s="0" t="str">
        <f aca="false">IF('con precio'!D1537="Flete","FLE",IF('con precio'!D1537="Normal","NOR",IF('con precio'!D1537="RRPP","RRP",IF('con precio'!D1537="FB Ads","FBA",IF('con precio'!D1537="Google Ads","GOA",IF('con precio'!D1537="Combo","COM",IF('con precio'!D1537="Market Place","MKP", "OTR")))))))</f>
        <v>GOA</v>
      </c>
      <c r="I1538" s="0" t="str">
        <f aca="false">LEFT('con precio'!M1537,10)</f>
        <v>-17.608667</v>
      </c>
      <c r="J1538" s="122" t="str">
        <f aca="false">RIGHT('con precio'!M1537,10)</f>
        <v>-63.150083</v>
      </c>
      <c r="K1538" s="0" t="s">
        <v>7429</v>
      </c>
      <c r="L1538" s="175" t="n">
        <f aca="false">'con precio'!A1537+'con precio'!K1537</f>
        <v>44552.4631944444</v>
      </c>
      <c r="N1538" s="174"/>
      <c r="O1538" s="167"/>
    </row>
    <row r="1539" customFormat="false" ht="13.8" hidden="false" customHeight="false" outlineLevel="0" collapsed="false">
      <c r="A1539" s="0" t="n">
        <f aca="false">+A1538+1</f>
        <v>1538</v>
      </c>
      <c r="B1539" s="0" t="str">
        <f aca="false">IF(LEN('con precio'!E1538)=8,'con precio'!E1538,IF(LEN('con precio'!E1538)&gt;=17,LEFT('con precio'!E1538,8),""))</f>
        <v>70935125</v>
      </c>
      <c r="C1539" s="122" t="str">
        <f aca="false">IF(LEN('con precio'!E1538)&gt;=17,RIGHT('con precio'!E1538,8),"")</f>
        <v/>
      </c>
      <c r="D1539" s="0" t="str">
        <f aca="false">IF('con precio'!F1538="","",'con precio'!F1538)</f>
        <v>Natalia Bautista Cassia</v>
      </c>
      <c r="E1539" s="0" t="str">
        <f aca="false">IF('con precio'!B1538="","",'con precio'!B1538)</f>
        <v>Natalia Bautista Cassia / Villa Simón Bolivar</v>
      </c>
      <c r="F1539" s="1" t="s">
        <v>7247</v>
      </c>
      <c r="G1539" s="0" t="n">
        <v>500</v>
      </c>
      <c r="H1539" s="0" t="str">
        <f aca="false">IF('con precio'!D1538="Flete","FLE",IF('con precio'!D1538="Normal","NOR",IF('con precio'!D1538="RRPP","RRP",IF('con precio'!D1538="FB Ads","FBA",IF('con precio'!D1538="Google Ads","GOA",IF('con precio'!D1538="Combo","COM",IF('con precio'!D1538="Market Place","MKP", "OTR")))))))</f>
        <v>GOA</v>
      </c>
      <c r="I1539" s="0" t="str">
        <f aca="false">LEFT('con precio'!M1538,10)</f>
        <v>-17.885528</v>
      </c>
      <c r="J1539" s="122" t="str">
        <f aca="false">RIGHT('con precio'!M1538,10)</f>
        <v>-63.279000</v>
      </c>
      <c r="K1539" s="0" t="s">
        <v>7429</v>
      </c>
      <c r="L1539" s="175" t="n">
        <f aca="false">'con precio'!A1538+'con precio'!K1538</f>
        <v>44552.6354166667</v>
      </c>
      <c r="N1539" s="174"/>
      <c r="O1539" s="167"/>
    </row>
    <row r="1540" customFormat="false" ht="13.8" hidden="false" customHeight="false" outlineLevel="0" collapsed="false">
      <c r="A1540" s="0" t="n">
        <f aca="false">+A1539+1</f>
        <v>1539</v>
      </c>
      <c r="B1540" s="0" t="str">
        <f aca="false">IF(LEN('con precio'!E1539)=8,'con precio'!E1539,IF(LEN('con precio'!E1539)&gt;=17,LEFT('con precio'!E1539,8),""))</f>
        <v>77356824</v>
      </c>
      <c r="C1540" s="122" t="str">
        <f aca="false">IF(LEN('con precio'!E1539)&gt;=17,RIGHT('con precio'!E1539,8),"")</f>
        <v/>
      </c>
      <c r="D1540" s="0" t="str">
        <f aca="false">IF('con precio'!F1539="","",'con precio'!F1539)</f>
        <v>ConfBeef</v>
      </c>
      <c r="E1540" s="0" t="str">
        <f aca="false">IF('con precio'!B1539="","",'con precio'!B1539)</f>
        <v>ConfBeef / Cotoca</v>
      </c>
      <c r="F1540" s="1" t="s">
        <v>7248</v>
      </c>
      <c r="G1540" s="0" t="n">
        <v>450</v>
      </c>
      <c r="H1540" s="0" t="str">
        <f aca="false">IF('con precio'!D1539="Flete","FLE",IF('con precio'!D1539="Normal","NOR",IF('con precio'!D1539="RRPP","RRP",IF('con precio'!D1539="FB Ads","FBA",IF('con precio'!D1539="Google Ads","GOA",IF('con precio'!D1539="Combo","COM",IF('con precio'!D1539="Market Place","MKP", "OTR")))))))</f>
        <v>GOA</v>
      </c>
      <c r="I1540" s="0" t="str">
        <f aca="false">LEFT('con precio'!M1539,10)</f>
        <v>-17.776278</v>
      </c>
      <c r="J1540" s="122" t="str">
        <f aca="false">RIGHT('con precio'!M1539,10)</f>
        <v>-63.039250</v>
      </c>
      <c r="K1540" s="0" t="s">
        <v>7429</v>
      </c>
      <c r="L1540" s="175" t="n">
        <f aca="false">'con precio'!A1539+'con precio'!K1539</f>
        <v>44552.6958333333</v>
      </c>
      <c r="N1540" s="174"/>
      <c r="O1540" s="167"/>
    </row>
    <row r="1541" customFormat="false" ht="13.8" hidden="false" customHeight="false" outlineLevel="0" collapsed="false">
      <c r="A1541" s="0" t="n">
        <f aca="false">+A1540+1</f>
        <v>1540</v>
      </c>
      <c r="B1541" s="0" t="str">
        <f aca="false">IF(LEN('con precio'!E1540)=8,'con precio'!E1540,IF(LEN('con precio'!E1540)&gt;=17,LEFT('con precio'!E1540,8),""))</f>
        <v>65847888</v>
      </c>
      <c r="C1541" s="122" t="str">
        <f aca="false">IF(LEN('con precio'!E1540)&gt;=17,RIGHT('con precio'!E1540,8),"")</f>
        <v/>
      </c>
      <c r="D1541" s="0" t="str">
        <f aca="false">IF('con precio'!F1540="","",'con precio'!F1540)</f>
        <v>Tania Muriel Duran. Secretaria Comercial Copacabana</v>
      </c>
      <c r="E1541" s="0" t="str">
        <f aca="false">IF('con precio'!B1540="","",'con precio'!B1540)</f>
        <v>Tania Muriel Duran. Secretaria Comercial Copacabana / Cumavi 4to Anillo</v>
      </c>
      <c r="F1541" s="1" t="s">
        <v>7242</v>
      </c>
      <c r="G1541" s="0" t="n">
        <v>150</v>
      </c>
      <c r="H1541" s="0" t="str">
        <f aca="false">IF('con precio'!D1540="Flete","FLE",IF('con precio'!D1540="Normal","NOR",IF('con precio'!D1540="RRPP","RRP",IF('con precio'!D1540="FB Ads","FBA",IF('con precio'!D1540="Google Ads","GOA",IF('con precio'!D1540="Combo","COM",IF('con precio'!D1540="Market Place","MKP", "OTR")))))))</f>
        <v>GOA</v>
      </c>
      <c r="I1541" s="0" t="str">
        <f aca="false">LEFT('con precio'!M1540,10)</f>
        <v>-17.790833</v>
      </c>
      <c r="J1541" s="122" t="str">
        <f aca="false">RIGHT('con precio'!M1540,10)</f>
        <v>-63.146528</v>
      </c>
      <c r="K1541" s="0" t="s">
        <v>7429</v>
      </c>
      <c r="L1541" s="175" t="n">
        <f aca="false">'con precio'!A1540+'con precio'!K1540</f>
        <v>44552.7291666667</v>
      </c>
      <c r="N1541" s="174"/>
      <c r="O1541" s="167"/>
    </row>
    <row r="1542" customFormat="false" ht="13.8" hidden="false" customHeight="false" outlineLevel="0" collapsed="false">
      <c r="A1542" s="0" t="n">
        <f aca="false">+A1541+1</f>
        <v>1541</v>
      </c>
      <c r="B1542" s="0" t="str">
        <f aca="false">IF(LEN('con precio'!E1541)=8,'con precio'!E1541,IF(LEN('con precio'!E1541)&gt;=17,LEFT('con precio'!E1541,8),""))</f>
        <v/>
      </c>
      <c r="C1542" s="122" t="str">
        <f aca="false">IF(LEN('con precio'!E1541)&gt;=17,RIGHT('con precio'!E1541,8),"")</f>
        <v/>
      </c>
      <c r="D1542" s="0" t="str">
        <f aca="false">IF('con precio'!F1541="","",'con precio'!F1541)</f>
        <v/>
      </c>
      <c r="E1542" s="0" t="str">
        <f aca="false">IF('con precio'!B1541="","",'con precio'!B1541)</f>
        <v>7mo Anillo / Berea</v>
      </c>
      <c r="F1542" s="1" t="s">
        <v>7249</v>
      </c>
      <c r="G1542" s="0" t="n">
        <v>300</v>
      </c>
      <c r="H1542" s="0" t="str">
        <f aca="false">IF('con precio'!D1541="Flete","FLE",IF('con precio'!D1541="Normal","NOR",IF('con precio'!D1541="RRPP","RRP",IF('con precio'!D1541="FB Ads","FBA",IF('con precio'!D1541="Google Ads","GOA",IF('con precio'!D1541="Combo","COM",IF('con precio'!D1541="Market Place","MKP", "OTR")))))))</f>
        <v>NOR</v>
      </c>
      <c r="I1542" s="0" t="str">
        <f aca="false">LEFT('con precio'!M1541,10)</f>
        <v>-17.832504</v>
      </c>
      <c r="J1542" s="122" t="str">
        <f aca="false">RIGHT('con precio'!M1541,10)</f>
        <v>-63.236471</v>
      </c>
      <c r="K1542" s="0" t="s">
        <v>7429</v>
      </c>
      <c r="L1542" s="175" t="n">
        <f aca="false">'con precio'!A1541+'con precio'!K1541</f>
        <v>44552.6722222222</v>
      </c>
      <c r="N1542" s="174"/>
      <c r="O1542" s="167"/>
    </row>
    <row r="1543" customFormat="false" ht="13.8" hidden="false" customHeight="false" outlineLevel="0" collapsed="false">
      <c r="A1543" s="0" t="n">
        <f aca="false">+A1542+1</f>
        <v>1542</v>
      </c>
      <c r="B1543" s="0" t="str">
        <f aca="false">IF(LEN('con precio'!E1542)=8,'con precio'!E1542,IF(LEN('con precio'!E1542)&gt;=17,LEFT('con precio'!E1542,8),""))</f>
        <v/>
      </c>
      <c r="C1543" s="122" t="str">
        <f aca="false">IF(LEN('con precio'!E1542)&gt;=17,RIGHT('con precio'!E1542,8),"")</f>
        <v/>
      </c>
      <c r="D1543" s="0" t="str">
        <f aca="false">IF('con precio'!F1542="","",'con precio'!F1542)</f>
        <v/>
      </c>
      <c r="E1543" s="0" t="str">
        <f aca="false">IF('con precio'!B1542="","",'con precio'!B1542)</f>
        <v>Av. Virgen de Cotoca</v>
      </c>
      <c r="F1543" s="1" t="s">
        <v>6655</v>
      </c>
      <c r="G1543" s="0" t="n">
        <v>250</v>
      </c>
      <c r="H1543" s="0" t="str">
        <f aca="false">IF('con precio'!D1542="Flete","FLE",IF('con precio'!D1542="Normal","NOR",IF('con precio'!D1542="RRPP","RRP",IF('con precio'!D1542="FB Ads","FBA",IF('con precio'!D1542="Google Ads","GOA",IF('con precio'!D1542="Combo","COM",IF('con precio'!D1542="Market Place","MKP", "OTR")))))))</f>
        <v>FLE</v>
      </c>
      <c r="I1543" s="0" t="str">
        <f aca="false">LEFT('con precio'!M1542,10)</f>
        <v>-17.775402</v>
      </c>
      <c r="J1543" s="122" t="str">
        <f aca="false">RIGHT('con precio'!M1542,10)</f>
        <v>-63.127317</v>
      </c>
      <c r="K1543" s="0" t="s">
        <v>7429</v>
      </c>
      <c r="L1543" s="175" t="n">
        <f aca="false">'con precio'!A1542+'con precio'!K1542</f>
        <v>44553.7743055556</v>
      </c>
      <c r="N1543" s="174"/>
      <c r="O1543" s="167"/>
    </row>
    <row r="1544" customFormat="false" ht="13.8" hidden="false" customHeight="false" outlineLevel="0" collapsed="false">
      <c r="A1544" s="0" t="n">
        <f aca="false">+A1543+1</f>
        <v>1543</v>
      </c>
      <c r="B1544" s="0" t="str">
        <f aca="false">IF(LEN('con precio'!E1543)=8,'con precio'!E1543,IF(LEN('con precio'!E1543)&gt;=17,LEFT('con precio'!E1543,8),""))</f>
        <v>79885269</v>
      </c>
      <c r="C1544" s="122" t="str">
        <f aca="false">IF(LEN('con precio'!E1543)&gt;=17,RIGHT('con precio'!E1543,8),"")</f>
        <v/>
      </c>
      <c r="D1544" s="0" t="str">
        <f aca="false">IF('con precio'!F1543="","",'con precio'!F1543)</f>
        <v>Carmelo Peña</v>
      </c>
      <c r="E1544" s="0" t="str">
        <f aca="false">IF('con precio'!B1543="","",'con precio'!B1543)</f>
        <v>Carmelo Peña / Barrio Toronjal / 8vo Anillo</v>
      </c>
      <c r="F1544" s="1" t="s">
        <v>7250</v>
      </c>
      <c r="G1544" s="0" t="n">
        <v>380</v>
      </c>
      <c r="H1544" s="0" t="str">
        <f aca="false">IF('con precio'!D1543="Flete","FLE",IF('con precio'!D1543="Normal","NOR",IF('con precio'!D1543="RRPP","RRP",IF('con precio'!D1543="FB Ads","FBA",IF('con precio'!D1543="Google Ads","GOA",IF('con precio'!D1543="Combo","COM",IF('con precio'!D1543="Market Place","MKP", "OTR")))))))</f>
        <v>GOA</v>
      </c>
      <c r="I1544" s="0" t="str">
        <f aca="false">LEFT('con precio'!M1543,10)</f>
        <v>-17.724131</v>
      </c>
      <c r="J1544" s="122" t="str">
        <f aca="false">RIGHT('con precio'!M1543,10)</f>
        <v>-63.139264</v>
      </c>
      <c r="K1544" s="0" t="s">
        <v>7429</v>
      </c>
      <c r="L1544" s="175" t="n">
        <f aca="false">'con precio'!A1543+'con precio'!K1543</f>
        <v>44553.7222222222</v>
      </c>
      <c r="N1544" s="174"/>
      <c r="O1544" s="167"/>
    </row>
    <row r="1545" customFormat="false" ht="13.8" hidden="false" customHeight="false" outlineLevel="0" collapsed="false">
      <c r="A1545" s="0" t="n">
        <f aca="false">+A1544+1</f>
        <v>1544</v>
      </c>
      <c r="B1545" s="0" t="str">
        <f aca="false">IF(LEN('con precio'!E1544)=8,'con precio'!E1544,IF(LEN('con precio'!E1544)&gt;=17,LEFT('con precio'!E1544,8),""))</f>
        <v/>
      </c>
      <c r="C1545" s="122" t="str">
        <f aca="false">IF(LEN('con precio'!E1544)&gt;=17,RIGHT('con precio'!E1544,8),"")</f>
        <v/>
      </c>
      <c r="D1545" s="0" t="str">
        <f aca="false">IF('con precio'!F1544="","",'con precio'!F1544)</f>
        <v/>
      </c>
      <c r="E1545" s="0" t="str">
        <f aca="false">IF('con precio'!B1544="","",'con precio'!B1544)</f>
        <v>Barrio Las Pampitas</v>
      </c>
      <c r="F1545" s="1" t="s">
        <v>7251</v>
      </c>
      <c r="G1545" s="0" t="n">
        <v>400</v>
      </c>
      <c r="H1545" s="0" t="str">
        <f aca="false">IF('con precio'!D1544="Flete","FLE",IF('con precio'!D1544="Normal","NOR",IF('con precio'!D1544="RRPP","RRP",IF('con precio'!D1544="FB Ads","FBA",IF('con precio'!D1544="Google Ads","GOA",IF('con precio'!D1544="Combo","COM",IF('con precio'!D1544="Market Place","MKP", "OTR")))))))</f>
        <v>NOR</v>
      </c>
      <c r="I1545" s="0" t="str">
        <f aca="false">LEFT('con precio'!M1544,10)</f>
        <v>-17.689601</v>
      </c>
      <c r="J1545" s="122" t="str">
        <f aca="false">RIGHT('con precio'!M1544,10)</f>
        <v>-63.150485</v>
      </c>
      <c r="K1545" s="0" t="s">
        <v>7429</v>
      </c>
      <c r="L1545" s="175" t="n">
        <f aca="false">'con precio'!A1544+'con precio'!K1544</f>
        <v>44553.6875</v>
      </c>
      <c r="N1545" s="174"/>
      <c r="O1545" s="167"/>
    </row>
    <row r="1546" customFormat="false" ht="13.8" hidden="false" customHeight="false" outlineLevel="0" collapsed="false">
      <c r="A1546" s="0" t="n">
        <f aca="false">+A1545+1</f>
        <v>1545</v>
      </c>
      <c r="B1546" s="0" t="str">
        <f aca="false">IF(LEN('con precio'!E1545)=8,'con precio'!E1545,IF(LEN('con precio'!E1545)&gt;=17,LEFT('con precio'!E1545,8),""))</f>
        <v/>
      </c>
      <c r="C1546" s="122" t="str">
        <f aca="false">IF(LEN('con precio'!E1545)&gt;=17,RIGHT('con precio'!E1545,8),"")</f>
        <v/>
      </c>
      <c r="D1546" s="0" t="str">
        <f aca="false">IF('con precio'!F1545="","",'con precio'!F1545)</f>
        <v/>
      </c>
      <c r="E1546" s="0" t="str">
        <f aca="false">IF('con precio'!B1545="","",'con precio'!B1545)</f>
        <v>Urbanización Juan Pablo II</v>
      </c>
      <c r="F1546" s="1" t="s">
        <v>7252</v>
      </c>
      <c r="G1546" s="0" t="n">
        <v>450</v>
      </c>
      <c r="H1546" s="0" t="str">
        <f aca="false">IF('con precio'!D1545="Flete","FLE",IF('con precio'!D1545="Normal","NOR",IF('con precio'!D1545="RRPP","RRP",IF('con precio'!D1545="FB Ads","FBA",IF('con precio'!D1545="Google Ads","GOA",IF('con precio'!D1545="Combo","COM",IF('con precio'!D1545="Market Place","MKP", "OTR")))))))</f>
        <v>NOR</v>
      </c>
      <c r="I1546" s="0" t="str">
        <f aca="false">LEFT('con precio'!M1545,10)</f>
        <v>-17.583805</v>
      </c>
      <c r="J1546" s="122" t="str">
        <f aca="false">RIGHT('con precio'!M1545,10)</f>
        <v>-63.146431</v>
      </c>
      <c r="K1546" s="0" t="s">
        <v>7429</v>
      </c>
      <c r="L1546" s="175" t="n">
        <f aca="false">'con precio'!A1545+'con precio'!K1545</f>
        <v>44553.8680555556</v>
      </c>
      <c r="N1546" s="174"/>
      <c r="O1546" s="167"/>
    </row>
    <row r="1547" customFormat="false" ht="13.8" hidden="false" customHeight="false" outlineLevel="0" collapsed="false">
      <c r="A1547" s="0" t="n">
        <f aca="false">+A1546+1</f>
        <v>1546</v>
      </c>
      <c r="B1547" s="0" t="str">
        <f aca="false">IF(LEN('con precio'!E1546)=8,'con precio'!E1546,IF(LEN('con precio'!E1546)&gt;=17,LEFT('con precio'!E1546,8),""))</f>
        <v/>
      </c>
      <c r="C1547" s="122" t="str">
        <f aca="false">IF(LEN('con precio'!E1546)&gt;=17,RIGHT('con precio'!E1546,8),"")</f>
        <v/>
      </c>
      <c r="D1547" s="0" t="str">
        <f aca="false">IF('con precio'!F1546="","",'con precio'!F1546)</f>
        <v/>
      </c>
      <c r="E1547" s="0" t="str">
        <f aca="false">IF('con precio'!B1546="","",'con precio'!B1546)</f>
        <v>Condominio Valle Norte I</v>
      </c>
      <c r="F1547" s="1" t="s">
        <v>7253</v>
      </c>
      <c r="G1547" s="0" t="n">
        <v>400</v>
      </c>
      <c r="H1547" s="0" t="str">
        <f aca="false">IF('con precio'!D1546="Flete","FLE",IF('con precio'!D1546="Normal","NOR",IF('con precio'!D1546="RRPP","RRP",IF('con precio'!D1546="FB Ads","FBA",IF('con precio'!D1546="Google Ads","GOA",IF('con precio'!D1546="Combo","COM",IF('con precio'!D1546="Market Place","MKP", "OTR")))))))</f>
        <v>NOR</v>
      </c>
      <c r="I1547" s="0" t="str">
        <f aca="false">LEFT('con precio'!M1546,10)</f>
        <v>-17.703189</v>
      </c>
      <c r="J1547" s="122" t="str">
        <f aca="false">RIGHT('con precio'!M1546,10)</f>
        <v>-63.167416</v>
      </c>
      <c r="K1547" s="0" t="s">
        <v>7429</v>
      </c>
      <c r="L1547" s="175" t="n">
        <f aca="false">'con precio'!A1546+'con precio'!K1546</f>
        <v>44553.9166666667</v>
      </c>
      <c r="N1547" s="174"/>
      <c r="O1547" s="167"/>
    </row>
    <row r="1548" customFormat="false" ht="13.8" hidden="false" customHeight="false" outlineLevel="0" collapsed="false">
      <c r="A1548" s="0" t="n">
        <f aca="false">+A1547+1</f>
        <v>1547</v>
      </c>
      <c r="B1548" s="0" t="str">
        <f aca="false">IF(LEN('con precio'!E1547)=8,'con precio'!E1547,IF(LEN('con precio'!E1547)&gt;=17,LEFT('con precio'!E1547,8),""))</f>
        <v>79885269</v>
      </c>
      <c r="C1548" s="122" t="str">
        <f aca="false">IF(LEN('con precio'!E1547)&gt;=17,RIGHT('con precio'!E1547,8),"")</f>
        <v/>
      </c>
      <c r="D1548" s="0" t="str">
        <f aca="false">IF('con precio'!F1547="","",'con precio'!F1547)</f>
        <v>Carmelo Peña</v>
      </c>
      <c r="E1548" s="0" t="str">
        <f aca="false">IF('con precio'!B1547="","",'con precio'!B1547)</f>
        <v>Carmelo Peña / Barrio Toronjal / 8vo Anillo</v>
      </c>
      <c r="F1548" s="1" t="s">
        <v>7250</v>
      </c>
      <c r="G1548" s="0" t="n">
        <v>380</v>
      </c>
      <c r="H1548" s="0" t="str">
        <f aca="false">IF('con precio'!D1547="Flete","FLE",IF('con precio'!D1547="Normal","NOR",IF('con precio'!D1547="RRPP","RRP",IF('con precio'!D1547="FB Ads","FBA",IF('con precio'!D1547="Google Ads","GOA",IF('con precio'!D1547="Combo","COM",IF('con precio'!D1547="Market Place","MKP", "OTR")))))))</f>
        <v>GOA</v>
      </c>
      <c r="I1548" s="0" t="str">
        <f aca="false">LEFT('con precio'!M1547,10)</f>
        <v>-17.723923</v>
      </c>
      <c r="J1548" s="122" t="str">
        <f aca="false">RIGHT('con precio'!M1547,10)</f>
        <v>-63.139864</v>
      </c>
      <c r="K1548" s="0" t="s">
        <v>7429</v>
      </c>
      <c r="L1548" s="175" t="n">
        <f aca="false">'con precio'!A1547+'con precio'!K1547</f>
        <v>44554.5347222222</v>
      </c>
      <c r="N1548" s="174"/>
      <c r="O1548" s="167"/>
    </row>
    <row r="1549" customFormat="false" ht="13.8" hidden="false" customHeight="false" outlineLevel="0" collapsed="false">
      <c r="A1549" s="0" t="n">
        <f aca="false">+A1548+1</f>
        <v>1548</v>
      </c>
      <c r="B1549" s="0" t="str">
        <f aca="false">IF(LEN('con precio'!E1548)=8,'con precio'!E1548,IF(LEN('con precio'!E1548)&gt;=17,LEFT('con precio'!E1548,8),""))</f>
        <v>76608855</v>
      </c>
      <c r="C1549" s="122" t="str">
        <f aca="false">IF(LEN('con precio'!E1548)&gt;=17,RIGHT('con precio'!E1548,8),"")</f>
        <v/>
      </c>
      <c r="D1549" s="0" t="str">
        <f aca="false">IF('con precio'!F1548="","",'con precio'!F1548)</f>
        <v>Shirley Rojas</v>
      </c>
      <c r="E1549" s="0" t="str">
        <f aca="false">IF('con precio'!B1548="","",'con precio'!B1548)</f>
        <v>Shirley Rojas / Calle 4 Las Palmas / Los Pinos Norte</v>
      </c>
      <c r="F1549" s="1" t="s">
        <v>7254</v>
      </c>
      <c r="G1549" s="0" t="n">
        <v>350</v>
      </c>
      <c r="H1549" s="0" t="str">
        <f aca="false">IF('con precio'!D1548="Flete","FLE",IF('con precio'!D1548="Normal","NOR",IF('con precio'!D1548="RRPP","RRP",IF('con precio'!D1548="FB Ads","FBA",IF('con precio'!D1548="Google Ads","GOA",IF('con precio'!D1548="Combo","COM",IF('con precio'!D1548="Market Place","MKP", "OTR")))))))</f>
        <v>GOA</v>
      </c>
      <c r="I1549" s="0" t="str">
        <f aca="false">LEFT('con precio'!M1548,10)</f>
        <v>-17.691047</v>
      </c>
      <c r="J1549" s="122" t="str">
        <f aca="false">RIGHT('con precio'!M1548,10)</f>
        <v>-63.147147</v>
      </c>
      <c r="K1549" s="0" t="s">
        <v>7429</v>
      </c>
      <c r="L1549" s="175" t="n">
        <f aca="false">'con precio'!A1548+'con precio'!K1548</f>
        <v>44554.6006944444</v>
      </c>
      <c r="N1549" s="174"/>
      <c r="O1549" s="167"/>
    </row>
    <row r="1550" customFormat="false" ht="13.8" hidden="false" customHeight="false" outlineLevel="0" collapsed="false">
      <c r="A1550" s="0" t="n">
        <f aca="false">+A1549+1</f>
        <v>1549</v>
      </c>
      <c r="B1550" s="0" t="str">
        <f aca="false">IF(LEN('con precio'!E1549)=8,'con precio'!E1549,IF(LEN('con precio'!E1549)&gt;=17,LEFT('con precio'!E1549,8),""))</f>
        <v>79065012</v>
      </c>
      <c r="C1550" s="122" t="str">
        <f aca="false">IF(LEN('con precio'!E1549)&gt;=17,RIGHT('con precio'!E1549,8),"")</f>
        <v/>
      </c>
      <c r="D1550" s="0" t="str">
        <f aca="false">IF('con precio'!F1549="","",'con precio'!F1549)</f>
        <v>Jhonny Vallejos</v>
      </c>
      <c r="E1550" s="0" t="str">
        <f aca="false">IF('con precio'!B1549="","",'con precio'!B1549)</f>
        <v>Jhonny Vallejos / Av Moscú / Balcón 2</v>
      </c>
      <c r="F1550" s="1" t="s">
        <v>7255</v>
      </c>
      <c r="G1550" s="0" t="n">
        <v>400</v>
      </c>
      <c r="H1550" s="0" t="str">
        <f aca="false">IF('con precio'!D1549="Flete","FLE",IF('con precio'!D1549="Normal","NOR",IF('con precio'!D1549="RRPP","RRP",IF('con precio'!D1549="FB Ads","FBA",IF('con precio'!D1549="Google Ads","GOA",IF('con precio'!D1549="Combo","COM",IF('con precio'!D1549="Market Place","MKP", "OTR")))))))</f>
        <v>GOA</v>
      </c>
      <c r="I1550" s="0" t="str">
        <f aca="false">LEFT('con precio'!M1549,10)</f>
        <v>-17.876891</v>
      </c>
      <c r="J1550" s="122" t="str">
        <f aca="false">RIGHT('con precio'!M1549,10)</f>
        <v>-63.241976</v>
      </c>
      <c r="K1550" s="0" t="s">
        <v>7429</v>
      </c>
      <c r="L1550" s="175" t="n">
        <f aca="false">'con precio'!A1549+'con precio'!K1549</f>
        <v>44554.6722222222</v>
      </c>
      <c r="N1550" s="174"/>
      <c r="O1550" s="167"/>
    </row>
    <row r="1551" customFormat="false" ht="13.8" hidden="false" customHeight="false" outlineLevel="0" collapsed="false">
      <c r="A1551" s="0" t="n">
        <f aca="false">+A1550+1</f>
        <v>1550</v>
      </c>
      <c r="B1551" s="0" t="str">
        <f aca="false">IF(LEN('con precio'!E1550)=8,'con precio'!E1550,IF(LEN('con precio'!E1550)&gt;=17,LEFT('con precio'!E1550,8),""))</f>
        <v>65037828</v>
      </c>
      <c r="C1551" s="122" t="str">
        <f aca="false">IF(LEN('con precio'!E1550)&gt;=17,RIGHT('con precio'!E1550,8),"")</f>
        <v/>
      </c>
      <c r="D1551" s="0" t="str">
        <f aca="false">IF('con precio'!F1550="","",'con precio'!F1550)</f>
        <v>Carlos Álvarez</v>
      </c>
      <c r="E1551" s="0" t="str">
        <f aca="false">IF('con precio'!B1550="","",'con precio'!B1550)</f>
        <v>Carlos Álvarez / Urbanización Campos del Este</v>
      </c>
      <c r="F1551" s="1" t="s">
        <v>7256</v>
      </c>
      <c r="G1551" s="0" t="n">
        <v>450</v>
      </c>
      <c r="H1551" s="0" t="str">
        <f aca="false">IF('con precio'!D1550="Flete","FLE",IF('con precio'!D1550="Normal","NOR",IF('con precio'!D1550="RRPP","RRP",IF('con precio'!D1550="FB Ads","FBA",IF('con precio'!D1550="Google Ads","GOA",IF('con precio'!D1550="Combo","COM",IF('con precio'!D1550="Market Place","MKP", "OTR")))))))</f>
        <v>GOA</v>
      </c>
      <c r="I1551" s="0" t="str">
        <f aca="false">LEFT('con precio'!M1550,10)</f>
        <v>-17.795181</v>
      </c>
      <c r="J1551" s="122" t="str">
        <f aca="false">RIGHT('con precio'!M1550,10)</f>
        <v>-63.067895</v>
      </c>
      <c r="K1551" s="0" t="s">
        <v>7429</v>
      </c>
      <c r="L1551" s="175" t="n">
        <f aca="false">'con precio'!A1550+'con precio'!K1550</f>
        <v>44554.75625</v>
      </c>
      <c r="N1551" s="174"/>
      <c r="O1551" s="167"/>
    </row>
    <row r="1552" customFormat="false" ht="13.8" hidden="false" customHeight="false" outlineLevel="0" collapsed="false">
      <c r="A1552" s="0" t="n">
        <f aca="false">+A1551+1</f>
        <v>1551</v>
      </c>
      <c r="B1552" s="0" t="str">
        <f aca="false">IF(LEN('con precio'!E1551)=8,'con precio'!E1551,IF(LEN('con precio'!E1551)&gt;=17,LEFT('con precio'!E1551,8),""))</f>
        <v/>
      </c>
      <c r="C1552" s="122" t="str">
        <f aca="false">IF(LEN('con precio'!E1551)&gt;=17,RIGHT('con precio'!E1551,8),"")</f>
        <v/>
      </c>
      <c r="D1552" s="0" t="str">
        <f aca="false">IF('con precio'!F1551="","",'con precio'!F1551)</f>
        <v/>
      </c>
      <c r="E1552" s="0" t="str">
        <f aca="false">IF('con precio'!B1551="","",'con precio'!B1551)</f>
        <v>Urbanización El Valle de Akualand</v>
      </c>
      <c r="F1552" s="1" t="s">
        <v>7257</v>
      </c>
      <c r="G1552" s="0" t="n">
        <v>300</v>
      </c>
      <c r="H1552" s="0" t="str">
        <f aca="false">IF('con precio'!D1551="Flete","FLE",IF('con precio'!D1551="Normal","NOR",IF('con precio'!D1551="RRPP","RRP",IF('con precio'!D1551="FB Ads","FBA",IF('con precio'!D1551="Google Ads","GOA",IF('con precio'!D1551="Combo","COM",IF('con precio'!D1551="Market Place","MKP", "OTR")))))))</f>
        <v>NOR</v>
      </c>
      <c r="I1552" s="0" t="str">
        <f aca="false">LEFT('con precio'!M1551,10)</f>
        <v>-17.645022</v>
      </c>
      <c r="J1552" s="122" t="str">
        <f aca="false">RIGHT('con precio'!M1551,10)</f>
        <v>-63.171535</v>
      </c>
      <c r="K1552" s="0" t="s">
        <v>7429</v>
      </c>
      <c r="L1552" s="175" t="n">
        <f aca="false">'con precio'!A1551+'con precio'!K1551</f>
        <v>44554.4034722222</v>
      </c>
      <c r="N1552" s="174"/>
      <c r="O1552" s="167"/>
    </row>
    <row r="1553" customFormat="false" ht="13.8" hidden="false" customHeight="false" outlineLevel="0" collapsed="false">
      <c r="A1553" s="0" t="n">
        <f aca="false">+A1552+1</f>
        <v>1552</v>
      </c>
      <c r="B1553" s="0" t="str">
        <f aca="false">IF(LEN('con precio'!E1552)=8,'con precio'!E1552,IF(LEN('con precio'!E1552)&gt;=17,LEFT('con precio'!E1552,8),""))</f>
        <v/>
      </c>
      <c r="C1553" s="122" t="str">
        <f aca="false">IF(LEN('con precio'!E1552)&gt;=17,RIGHT('con precio'!E1552,8),"")</f>
        <v/>
      </c>
      <c r="D1553" s="0" t="str">
        <f aca="false">IF('con precio'!F1552="","",'con precio'!F1552)</f>
        <v/>
      </c>
      <c r="E1553" s="0" t="str">
        <f aca="false">IF('con precio'!B1552="","",'con precio'!B1552)</f>
        <v>Urbanización Mirador de Aqualand</v>
      </c>
      <c r="F1553" s="1" t="s">
        <v>7258</v>
      </c>
      <c r="G1553" s="0" t="n">
        <v>400</v>
      </c>
      <c r="H1553" s="0" t="str">
        <f aca="false">IF('con precio'!D1552="Flete","FLE",IF('con precio'!D1552="Normal","NOR",IF('con precio'!D1552="RRPP","RRP",IF('con precio'!D1552="FB Ads","FBA",IF('con precio'!D1552="Google Ads","GOA",IF('con precio'!D1552="Combo","COM",IF('con precio'!D1552="Market Place","MKP", "OTR")))))))</f>
        <v>NOR</v>
      </c>
      <c r="I1553" s="0" t="str">
        <f aca="false">LEFT('con precio'!M1552,10)</f>
        <v>-17.637905</v>
      </c>
      <c r="J1553" s="122" t="str">
        <f aca="false">RIGHT('con precio'!M1552,10)</f>
        <v>-63.161530</v>
      </c>
      <c r="K1553" s="0" t="s">
        <v>7429</v>
      </c>
      <c r="L1553" s="175" t="n">
        <f aca="false">'con precio'!A1552+'con precio'!K1552</f>
        <v>44554.5</v>
      </c>
      <c r="N1553" s="174"/>
      <c r="O1553" s="167"/>
    </row>
    <row r="1554" customFormat="false" ht="13.8" hidden="false" customHeight="false" outlineLevel="0" collapsed="false">
      <c r="A1554" s="0" t="n">
        <f aca="false">+A1553+1</f>
        <v>1553</v>
      </c>
      <c r="B1554" s="0" t="str">
        <f aca="false">IF(LEN('con precio'!E1553)=8,'con precio'!E1553,IF(LEN('con precio'!E1553)&gt;=17,LEFT('con precio'!E1553,8),""))</f>
        <v/>
      </c>
      <c r="C1554" s="122" t="str">
        <f aca="false">IF(LEN('con precio'!E1553)&gt;=17,RIGHT('con precio'!E1553,8),"")</f>
        <v/>
      </c>
      <c r="D1554" s="0" t="str">
        <f aca="false">IF('con precio'!F1553="","",'con precio'!F1553)</f>
        <v>Matadero Frigovel</v>
      </c>
      <c r="E1554" s="0" t="str">
        <f aca="false">IF('con precio'!B1553="","",'con precio'!B1553)</f>
        <v>Frigovel / Parque Industrial</v>
      </c>
      <c r="F1554" s="1" t="s">
        <v>6826</v>
      </c>
      <c r="G1554" s="0" t="n">
        <v>300</v>
      </c>
      <c r="H1554" s="0" t="str">
        <f aca="false">IF('con precio'!D1553="Flete","FLE",IF('con precio'!D1553="Normal","NOR",IF('con precio'!D1553="RRPP","RRP",IF('con precio'!D1553="FB Ads","FBA",IF('con precio'!D1553="Google Ads","GOA",IF('con precio'!D1553="Combo","COM",IF('con precio'!D1553="Market Place","MKP", "OTR")))))))</f>
        <v>NOR</v>
      </c>
      <c r="I1554" s="0" t="str">
        <f aca="false">LEFT('con precio'!M1553,10)</f>
        <v>-17.744818</v>
      </c>
      <c r="J1554" s="122" t="str">
        <f aca="false">RIGHT('con precio'!M1553,10)</f>
        <v>-63.141051</v>
      </c>
      <c r="K1554" s="0" t="s">
        <v>7429</v>
      </c>
      <c r="L1554" s="175" t="n">
        <f aca="false">'con precio'!A1553+'con precio'!K1553</f>
        <v>44554.6222222222</v>
      </c>
      <c r="N1554" s="174"/>
      <c r="O1554" s="167"/>
    </row>
    <row r="1555" customFormat="false" ht="13.8" hidden="false" customHeight="false" outlineLevel="0" collapsed="false">
      <c r="A1555" s="0" t="n">
        <f aca="false">+A1554+1</f>
        <v>1554</v>
      </c>
      <c r="B1555" s="0" t="str">
        <f aca="false">IF(LEN('con precio'!E1554)=8,'con precio'!E1554,IF(LEN('con precio'!E1554)&gt;=17,LEFT('con precio'!E1554,8),""))</f>
        <v/>
      </c>
      <c r="C1555" s="122" t="str">
        <f aca="false">IF(LEN('con precio'!E1554)&gt;=17,RIGHT('con precio'!E1554,8),"")</f>
        <v/>
      </c>
      <c r="D1555" s="0" t="str">
        <f aca="false">IF('con precio'!F1554="","",'con precio'!F1554)</f>
        <v>Matadero Frigovel</v>
      </c>
      <c r="E1555" s="0" t="str">
        <f aca="false">IF('con precio'!B1554="","",'con precio'!B1554)</f>
        <v>Frigovel / Parque Industrial</v>
      </c>
      <c r="F1555" s="1" t="s">
        <v>6826</v>
      </c>
      <c r="G1555" s="0" t="n">
        <v>300</v>
      </c>
      <c r="H1555" s="0" t="str">
        <f aca="false">IF('con precio'!D1554="Flete","FLE",IF('con precio'!D1554="Normal","NOR",IF('con precio'!D1554="RRPP","RRP",IF('con precio'!D1554="FB Ads","FBA",IF('con precio'!D1554="Google Ads","GOA",IF('con precio'!D1554="Combo","COM",IF('con precio'!D1554="Market Place","MKP", "OTR")))))))</f>
        <v>NOR</v>
      </c>
      <c r="I1555" s="0" t="str">
        <f aca="false">LEFT('con precio'!M1554,10)</f>
        <v>-17.744818</v>
      </c>
      <c r="J1555" s="122" t="str">
        <f aca="false">RIGHT('con precio'!M1554,10)</f>
        <v>-63.141051</v>
      </c>
      <c r="K1555" s="0" t="s">
        <v>7429</v>
      </c>
      <c r="L1555" s="175" t="n">
        <f aca="false">'con precio'!A1554+'con precio'!K1554</f>
        <v>44554.6722222222</v>
      </c>
      <c r="N1555" s="174"/>
      <c r="O1555" s="167"/>
    </row>
    <row r="1556" customFormat="false" ht="13.8" hidden="false" customHeight="false" outlineLevel="0" collapsed="false">
      <c r="A1556" s="0" t="n">
        <f aca="false">+A1555+1</f>
        <v>1555</v>
      </c>
      <c r="B1556" s="0" t="str">
        <f aca="false">IF(LEN('con precio'!E1555)=8,'con precio'!E1555,IF(LEN('con precio'!E1555)&gt;=17,LEFT('con precio'!E1555,8),""))</f>
        <v/>
      </c>
      <c r="C1556" s="122" t="str">
        <f aca="false">IF(LEN('con precio'!E1555)&gt;=17,RIGHT('con precio'!E1555,8),"")</f>
        <v/>
      </c>
      <c r="D1556" s="0" t="str">
        <f aca="false">IF('con precio'!F1555="","",'con precio'!F1555)</f>
        <v/>
      </c>
      <c r="E1556" s="0" t="str">
        <f aca="false">IF('con precio'!B1555="","",'con precio'!B1555)</f>
        <v>Av. 24 de Septiembre / Canaan</v>
      </c>
      <c r="F1556" s="1" t="s">
        <v>7259</v>
      </c>
      <c r="G1556" s="0" t="n">
        <v>450</v>
      </c>
      <c r="H1556" s="0" t="str">
        <f aca="false">IF('con precio'!D1555="Flete","FLE",IF('con precio'!D1555="Normal","NOR",IF('con precio'!D1555="RRPP","RRP",IF('con precio'!D1555="FB Ads","FBA",IF('con precio'!D1555="Google Ads","GOA",IF('con precio'!D1555="Combo","COM",IF('con precio'!D1555="Market Place","MKP", "OTR")))))))</f>
        <v>NOR</v>
      </c>
      <c r="I1556" s="0" t="str">
        <f aca="false">LEFT('con precio'!M1555,10)</f>
        <v>-17.852360</v>
      </c>
      <c r="J1556" s="122" t="str">
        <f aca="false">RIGHT('con precio'!M1555,10)</f>
        <v>-63.240409</v>
      </c>
      <c r="K1556" s="0" t="s">
        <v>7429</v>
      </c>
      <c r="L1556" s="175" t="n">
        <f aca="false">'con precio'!A1555+'con precio'!K1555</f>
        <v>44554.7833333333</v>
      </c>
      <c r="N1556" s="174"/>
      <c r="O1556" s="167"/>
    </row>
    <row r="1557" customFormat="false" ht="13.8" hidden="false" customHeight="false" outlineLevel="0" collapsed="false">
      <c r="A1557" s="0" t="n">
        <f aca="false">+A1556+1</f>
        <v>1556</v>
      </c>
      <c r="B1557" s="0" t="str">
        <f aca="false">IF(LEN('con precio'!E1556)=8,'con precio'!E1556,IF(LEN('con precio'!E1556)&gt;=17,LEFT('con precio'!E1556,8),""))</f>
        <v>72656020</v>
      </c>
      <c r="C1557" s="122" t="str">
        <f aca="false">IF(LEN('con precio'!E1556)&gt;=17,RIGHT('con precio'!E1556,8),"")</f>
        <v/>
      </c>
      <c r="D1557" s="0" t="str">
        <f aca="false">IF('con precio'!F1556="","",'con precio'!F1556)</f>
        <v>Ricardo Alegria</v>
      </c>
      <c r="E1557" s="0" t="str">
        <f aca="false">IF('con precio'!B1556="","",'con precio'!B1556)</f>
        <v>Ricardo Alegria / Urbanización El Valle de Akualand</v>
      </c>
      <c r="F1557" s="1" t="s">
        <v>7260</v>
      </c>
      <c r="G1557" s="0" t="n">
        <v>400</v>
      </c>
      <c r="H1557" s="0" t="str">
        <f aca="false">IF('con precio'!D1556="Flete","FLE",IF('con precio'!D1556="Normal","NOR",IF('con precio'!D1556="RRPP","RRP",IF('con precio'!D1556="FB Ads","FBA",IF('con precio'!D1556="Google Ads","GOA",IF('con precio'!D1556="Combo","COM",IF('con precio'!D1556="Market Place","MKP", "OTR")))))))</f>
        <v>GOA</v>
      </c>
      <c r="I1557" s="0" t="str">
        <f aca="false">LEFT('con precio'!M1556,10)</f>
        <v>-17.644424</v>
      </c>
      <c r="J1557" s="122" t="str">
        <f aca="false">RIGHT('con precio'!M1556,10)</f>
        <v>-63.171445</v>
      </c>
      <c r="K1557" s="0" t="s">
        <v>7429</v>
      </c>
      <c r="L1557" s="175" t="n">
        <f aca="false">'con precio'!A1556+'con precio'!K1556</f>
        <v>44555.5166666667</v>
      </c>
      <c r="N1557" s="174"/>
      <c r="O1557" s="167"/>
    </row>
    <row r="1558" customFormat="false" ht="13.8" hidden="false" customHeight="false" outlineLevel="0" collapsed="false">
      <c r="A1558" s="0" t="n">
        <f aca="false">+A1557+1</f>
        <v>1557</v>
      </c>
      <c r="B1558" s="0" t="str">
        <f aca="false">IF(LEN('con precio'!E1557)=8,'con precio'!E1557,IF(LEN('con precio'!E1557)&gt;=17,LEFT('con precio'!E1557,8),""))</f>
        <v>75558048</v>
      </c>
      <c r="C1558" s="122" t="str">
        <f aca="false">IF(LEN('con precio'!E1557)&gt;=17,RIGHT('con precio'!E1557,8),"")</f>
        <v/>
      </c>
      <c r="D1558" s="0" t="str">
        <f aca="false">IF('con precio'!F1557="","",'con precio'!F1557)</f>
        <v>Tania Vargas</v>
      </c>
      <c r="E1558" s="0" t="str">
        <f aca="false">IF('con precio'!B1557="","",'con precio'!B1557)</f>
        <v>Tania Vargas / Cumbre de las Américas</v>
      </c>
      <c r="F1558" s="1" t="s">
        <v>7261</v>
      </c>
      <c r="G1558" s="0" t="n">
        <v>480</v>
      </c>
      <c r="H1558" s="0" t="str">
        <f aca="false">IF('con precio'!D1557="Flete","FLE",IF('con precio'!D1557="Normal","NOR",IF('con precio'!D1557="RRPP","RRP",IF('con precio'!D1557="FB Ads","FBA",IF('con precio'!D1557="Google Ads","GOA",IF('con precio'!D1557="Combo","COM",IF('con precio'!D1557="Market Place","MKP", "OTR")))))))</f>
        <v>GOA</v>
      </c>
      <c r="I1558" s="0" t="str">
        <f aca="false">LEFT('con precio'!M1557,10)</f>
        <v>-17.901000</v>
      </c>
      <c r="J1558" s="122" t="str">
        <f aca="false">RIGHT('con precio'!M1557,10)</f>
        <v>-63.288611</v>
      </c>
      <c r="K1558" s="0" t="s">
        <v>7429</v>
      </c>
      <c r="L1558" s="175" t="n">
        <f aca="false">'con precio'!A1557+'con precio'!K1557</f>
        <v>44555.75</v>
      </c>
      <c r="N1558" s="174"/>
      <c r="O1558" s="167"/>
    </row>
    <row r="1559" customFormat="false" ht="13.8" hidden="false" customHeight="false" outlineLevel="0" collapsed="false">
      <c r="A1559" s="0" t="n">
        <f aca="false">+A1558+1</f>
        <v>1558</v>
      </c>
      <c r="B1559" s="0" t="str">
        <f aca="false">IF(LEN('con precio'!E1558)=8,'con precio'!E1558,IF(LEN('con precio'!E1558)&gt;=17,LEFT('con precio'!E1558,8),""))</f>
        <v/>
      </c>
      <c r="C1559" s="122" t="str">
        <f aca="false">IF(LEN('con precio'!E1558)&gt;=17,RIGHT('con precio'!E1558,8),"")</f>
        <v/>
      </c>
      <c r="D1559" s="0" t="str">
        <f aca="false">IF('con precio'!F1558="","",'con precio'!F1558)</f>
        <v/>
      </c>
      <c r="E1559" s="0" t="str">
        <f aca="false">IF('con precio'!B1558="","",'con precio'!B1558)</f>
        <v>Urbanización Juan Pablo II</v>
      </c>
      <c r="F1559" s="1" t="s">
        <v>7262</v>
      </c>
      <c r="G1559" s="0" t="n">
        <v>400</v>
      </c>
      <c r="H1559" s="0" t="str">
        <f aca="false">IF('con precio'!D1558="Flete","FLE",IF('con precio'!D1558="Normal","NOR",IF('con precio'!D1558="RRPP","RRP",IF('con precio'!D1558="FB Ads","FBA",IF('con precio'!D1558="Google Ads","GOA",IF('con precio'!D1558="Combo","COM",IF('con precio'!D1558="Market Place","MKP", "OTR")))))))</f>
        <v>NOR</v>
      </c>
      <c r="I1559" s="0" t="str">
        <f aca="false">LEFT('con precio'!M1558,10)</f>
        <v>-17.583455</v>
      </c>
      <c r="J1559" s="122" t="str">
        <f aca="false">RIGHT('con precio'!M1558,10)</f>
        <v>-63.148720</v>
      </c>
      <c r="K1559" s="0" t="s">
        <v>7429</v>
      </c>
      <c r="L1559" s="175" t="n">
        <f aca="false">'con precio'!A1558+'con precio'!K1558</f>
        <v>44555.48125</v>
      </c>
      <c r="N1559" s="174"/>
      <c r="O1559" s="167"/>
    </row>
    <row r="1560" customFormat="false" ht="13.8" hidden="false" customHeight="false" outlineLevel="0" collapsed="false">
      <c r="A1560" s="0" t="n">
        <f aca="false">+A1559+1</f>
        <v>1559</v>
      </c>
      <c r="B1560" s="0" t="str">
        <f aca="false">IF(LEN('con precio'!E1559)=8,'con precio'!E1559,IF(LEN('con precio'!E1559)&gt;=17,LEFT('con precio'!E1559,8),""))</f>
        <v/>
      </c>
      <c r="C1560" s="122" t="str">
        <f aca="false">IF(LEN('con precio'!E1559)&gt;=17,RIGHT('con precio'!E1559,8),"")</f>
        <v/>
      </c>
      <c r="D1560" s="0" t="str">
        <f aca="false">IF('con precio'!F1559="","",'con precio'!F1559)</f>
        <v/>
      </c>
      <c r="E1560" s="0" t="str">
        <f aca="false">IF('con precio'!B1559="","",'con precio'!B1559)</f>
        <v>Doble Vía Km 9</v>
      </c>
      <c r="F1560" s="1" t="s">
        <v>7263</v>
      </c>
      <c r="G1560" s="0" t="n">
        <v>450</v>
      </c>
      <c r="H1560" s="0" t="str">
        <f aca="false">IF('con precio'!D1559="Flete","FLE",IF('con precio'!D1559="Normal","NOR",IF('con precio'!D1559="RRPP","RRP",IF('con precio'!D1559="FB Ads","FBA",IF('con precio'!D1559="Google Ads","GOA",IF('con precio'!D1559="Combo","COM",IF('con precio'!D1559="Market Place","MKP", "OTR")))))))</f>
        <v>NOR</v>
      </c>
      <c r="I1560" s="0" t="str">
        <f aca="false">LEFT('con precio'!M1559,10)</f>
        <v>-17.851360</v>
      </c>
      <c r="J1560" s="122" t="str">
        <f aca="false">RIGHT('con precio'!M1559,10)</f>
        <v>-63.251901</v>
      </c>
      <c r="K1560" s="0" t="s">
        <v>7429</v>
      </c>
      <c r="L1560" s="175" t="n">
        <f aca="false">'con precio'!A1559+'con precio'!K1559</f>
        <v>44555.6166666667</v>
      </c>
      <c r="N1560" s="174"/>
      <c r="O1560" s="167"/>
    </row>
    <row r="1561" customFormat="false" ht="13.8" hidden="false" customHeight="false" outlineLevel="0" collapsed="false">
      <c r="A1561" s="0" t="n">
        <f aca="false">+A1560+1</f>
        <v>1560</v>
      </c>
      <c r="B1561" s="0" t="str">
        <f aca="false">IF(LEN('con precio'!E1560)=8,'con precio'!E1560,IF(LEN('con precio'!E1560)&gt;=17,LEFT('con precio'!E1560,8),""))</f>
        <v/>
      </c>
      <c r="C1561" s="122" t="str">
        <f aca="false">IF(LEN('con precio'!E1560)&gt;=17,RIGHT('con precio'!E1560,8),"")</f>
        <v/>
      </c>
      <c r="D1561" s="0" t="str">
        <f aca="false">IF('con precio'!F1560="","",'con precio'!F1560)</f>
        <v/>
      </c>
      <c r="E1561" s="0" t="str">
        <f aca="false">IF('con precio'!B1560="","",'con precio'!B1560)</f>
        <v>Ferretería / Urbanización La Mar / Av. Moscú</v>
      </c>
      <c r="F1561" s="1" t="s">
        <v>7264</v>
      </c>
      <c r="G1561" s="0" t="n">
        <v>450</v>
      </c>
      <c r="H1561" s="0" t="str">
        <f aca="false">IF('con precio'!D1560="Flete","FLE",IF('con precio'!D1560="Normal","NOR",IF('con precio'!D1560="RRPP","RRP",IF('con precio'!D1560="FB Ads","FBA",IF('con precio'!D1560="Google Ads","GOA",IF('con precio'!D1560="Combo","COM",IF('con precio'!D1560="Market Place","MKP", "OTR")))))))</f>
        <v>NOR</v>
      </c>
      <c r="I1561" s="0" t="str">
        <f aca="false">LEFT('con precio'!M1560,10)</f>
        <v>-17.863705</v>
      </c>
      <c r="J1561" s="122" t="str">
        <f aca="false">RIGHT('con precio'!M1560,10)</f>
        <v>-63.227676</v>
      </c>
      <c r="K1561" s="0" t="s">
        <v>7429</v>
      </c>
      <c r="L1561" s="175" t="n">
        <f aca="false">'con precio'!A1560+'con precio'!K1560</f>
        <v>44555.8055555556</v>
      </c>
      <c r="N1561" s="174"/>
      <c r="O1561" s="167"/>
    </row>
    <row r="1562" customFormat="false" ht="13.8" hidden="false" customHeight="false" outlineLevel="0" collapsed="false">
      <c r="A1562" s="0" t="n">
        <f aca="false">+A1561+1</f>
        <v>1561</v>
      </c>
      <c r="B1562" s="0" t="str">
        <f aca="false">IF(LEN('con precio'!E1561)=8,'con precio'!E1561,IF(LEN('con precio'!E1561)&gt;=17,LEFT('con precio'!E1561,8),""))</f>
        <v/>
      </c>
      <c r="C1562" s="122" t="str">
        <f aca="false">IF(LEN('con precio'!E1561)&gt;=17,RIGHT('con precio'!E1561,8),"")</f>
        <v/>
      </c>
      <c r="D1562" s="0" t="str">
        <f aca="false">IF('con precio'!F1561="","",'con precio'!F1561)</f>
        <v/>
      </c>
      <c r="E1562" s="0" t="str">
        <f aca="false">IF('con precio'!B1561="","",'con precio'!B1561)</f>
        <v>Barrio El Carmen</v>
      </c>
      <c r="F1562" s="1" t="s">
        <v>7265</v>
      </c>
      <c r="G1562" s="0" t="n">
        <v>300</v>
      </c>
      <c r="H1562" s="0" t="str">
        <f aca="false">IF('con precio'!D1561="Flete","FLE",IF('con precio'!D1561="Normal","NOR",IF('con precio'!D1561="RRPP","RRP",IF('con precio'!D1561="FB Ads","FBA",IF('con precio'!D1561="Google Ads","GOA",IF('con precio'!D1561="Combo","COM",IF('con precio'!D1561="Market Place","MKP", "OTR")))))))</f>
        <v>NOR</v>
      </c>
      <c r="I1562" s="0" t="str">
        <f aca="false">LEFT('con precio'!M1561,10)</f>
        <v>-17.855794</v>
      </c>
      <c r="J1562" s="122" t="str">
        <f aca="false">RIGHT('con precio'!M1561,10)</f>
        <v>-63.226642</v>
      </c>
      <c r="K1562" s="0" t="s">
        <v>7429</v>
      </c>
      <c r="L1562" s="175" t="n">
        <f aca="false">'con precio'!A1561+'con precio'!K1561</f>
        <v>44555.8263888889</v>
      </c>
      <c r="N1562" s="174"/>
      <c r="O1562" s="167"/>
    </row>
    <row r="1563" customFormat="false" ht="13.8" hidden="false" customHeight="false" outlineLevel="0" collapsed="false">
      <c r="A1563" s="0" t="n">
        <f aca="false">+A1562+1</f>
        <v>1562</v>
      </c>
      <c r="B1563" s="0" t="str">
        <f aca="false">IF(LEN('con precio'!E1562)=8,'con precio'!E1562,IF(LEN('con precio'!E1562)&gt;=17,LEFT('con precio'!E1562,8),""))</f>
        <v/>
      </c>
      <c r="C1563" s="122" t="str">
        <f aca="false">IF(LEN('con precio'!E1562)&gt;=17,RIGHT('con precio'!E1562,8),"")</f>
        <v/>
      </c>
      <c r="D1563" s="0" t="str">
        <f aca="false">IF('con precio'!F1562="","",'con precio'!F1562)</f>
        <v/>
      </c>
      <c r="E1563" s="0" t="str">
        <f aca="false">IF('con precio'!B1562="","",'con precio'!B1562)</f>
        <v>Sevilla / Km.  11 Carretera Santa Cruz - Montero</v>
      </c>
      <c r="F1563" s="1" t="s">
        <v>7266</v>
      </c>
      <c r="G1563" s="0" t="n">
        <v>300</v>
      </c>
      <c r="H1563" s="0" t="str">
        <f aca="false">IF('con precio'!D1562="Flete","FLE",IF('con precio'!D1562="Normal","NOR",IF('con precio'!D1562="RRPP","RRP",IF('con precio'!D1562="FB Ads","FBA",IF('con precio'!D1562="Google Ads","GOA",IF('con precio'!D1562="Combo","COM",IF('con precio'!D1562="Market Place","MKP", "OTR")))))))</f>
        <v>NOR</v>
      </c>
      <c r="I1563" s="0" t="str">
        <f aca="false">LEFT('con precio'!M1562,10)</f>
        <v>-17.691023</v>
      </c>
      <c r="J1563" s="122" t="str">
        <f aca="false">RIGHT('con precio'!M1562,10)</f>
        <v>-63.153492</v>
      </c>
      <c r="K1563" s="0" t="s">
        <v>7429</v>
      </c>
      <c r="L1563" s="175" t="n">
        <f aca="false">'con precio'!A1562+'con precio'!K1562</f>
        <v>44555.9368055556</v>
      </c>
      <c r="N1563" s="174"/>
      <c r="O1563" s="167"/>
    </row>
    <row r="1564" customFormat="false" ht="13.8" hidden="false" customHeight="false" outlineLevel="0" collapsed="false">
      <c r="A1564" s="0" t="n">
        <f aca="false">+A1563+1</f>
        <v>1563</v>
      </c>
      <c r="B1564" s="0" t="str">
        <f aca="false">IF(LEN('con precio'!E1563)=8,'con precio'!E1563,IF(LEN('con precio'!E1563)&gt;=17,LEFT('con precio'!E1563,8),""))</f>
        <v>76568758</v>
      </c>
      <c r="C1564" s="122" t="str">
        <f aca="false">IF(LEN('con precio'!E1563)&gt;=17,RIGHT('con precio'!E1563,8),"")</f>
        <v/>
      </c>
      <c r="D1564" s="0" t="str">
        <f aca="false">IF('con precio'!F1563="","",'con precio'!F1563)</f>
        <v>Bernardo Arana</v>
      </c>
      <c r="E1564" s="0" t="str">
        <f aca="false">IF('con precio'!B1563="","",'con precio'!B1563)</f>
        <v>Bernardo Arana /Guapilo</v>
      </c>
      <c r="F1564" s="1" t="s">
        <v>6550</v>
      </c>
      <c r="G1564" s="0" t="n">
        <v>300</v>
      </c>
      <c r="H1564" s="0" t="str">
        <f aca="false">IF('con precio'!D1563="Flete","FLE",IF('con precio'!D1563="Normal","NOR",IF('con precio'!D1563="RRPP","RRP",IF('con precio'!D1563="FB Ads","FBA",IF('con precio'!D1563="Google Ads","GOA",IF('con precio'!D1563="Combo","COM",IF('con precio'!D1563="Market Place","MKP", "OTR")))))))</f>
        <v>GOA</v>
      </c>
      <c r="I1564" s="0" t="str">
        <f aca="false">LEFT('con precio'!M1563,10)</f>
        <v>-17.789628</v>
      </c>
      <c r="J1564" s="122" t="str">
        <f aca="false">RIGHT('con precio'!M1563,10)</f>
        <v>-63.110109</v>
      </c>
      <c r="K1564" s="0" t="s">
        <v>7429</v>
      </c>
      <c r="L1564" s="175" t="n">
        <f aca="false">'con precio'!A1563+'con precio'!K1563</f>
        <v>44556.5416666667</v>
      </c>
      <c r="N1564" s="174"/>
      <c r="O1564" s="167"/>
    </row>
    <row r="1565" customFormat="false" ht="13.8" hidden="false" customHeight="false" outlineLevel="0" collapsed="false">
      <c r="A1565" s="0" t="n">
        <f aca="false">+A1564+1</f>
        <v>1564</v>
      </c>
      <c r="B1565" s="0" t="str">
        <f aca="false">IF(LEN('con precio'!E1564)=8,'con precio'!E1564,IF(LEN('con precio'!E1564)&gt;=17,LEFT('con precio'!E1564,8),""))</f>
        <v>62170615</v>
      </c>
      <c r="C1565" s="122" t="str">
        <f aca="false">IF(LEN('con precio'!E1564)&gt;=17,RIGHT('con precio'!E1564,8),"")</f>
        <v/>
      </c>
      <c r="D1565" s="0" t="str">
        <f aca="false">IF('con precio'!F1564="","",'con precio'!F1564)</f>
        <v>Dolores Rivera</v>
      </c>
      <c r="E1565" s="0" t="str">
        <f aca="false">IF('con precio'!B1564="","",'con precio'!B1564)</f>
        <v>Dolores Rivera / Av. Canal Guapilo</v>
      </c>
      <c r="F1565" s="1" t="s">
        <v>7267</v>
      </c>
      <c r="G1565" s="0" t="n">
        <v>350</v>
      </c>
      <c r="H1565" s="0" t="str">
        <f aca="false">IF('con precio'!D1564="Flete","FLE",IF('con precio'!D1564="Normal","NOR",IF('con precio'!D1564="RRPP","RRP",IF('con precio'!D1564="FB Ads","FBA",IF('con precio'!D1564="Google Ads","GOA",IF('con precio'!D1564="Combo","COM",IF('con precio'!D1564="Market Place","MKP", "OTR")))))))</f>
        <v>GOA</v>
      </c>
      <c r="I1565" s="0" t="str">
        <f aca="false">LEFT('con precio'!M1564,10)</f>
        <v>-17.772395</v>
      </c>
      <c r="J1565" s="122" t="str">
        <f aca="false">RIGHT('con precio'!M1564,10)</f>
        <v>-63.093129</v>
      </c>
      <c r="K1565" s="0" t="s">
        <v>7429</v>
      </c>
      <c r="L1565" s="175" t="n">
        <f aca="false">'con precio'!A1564+'con precio'!K1564</f>
        <v>44556.5673611111</v>
      </c>
      <c r="N1565" s="174"/>
      <c r="O1565" s="167"/>
    </row>
    <row r="1566" customFormat="false" ht="13.8" hidden="false" customHeight="false" outlineLevel="0" collapsed="false">
      <c r="A1566" s="0" t="n">
        <f aca="false">+A1565+1</f>
        <v>1565</v>
      </c>
      <c r="B1566" s="0" t="str">
        <f aca="false">IF(LEN('con precio'!E1565)=8,'con precio'!E1565,IF(LEN('con precio'!E1565)&gt;=17,LEFT('con precio'!E1565,8),""))</f>
        <v>75684802</v>
      </c>
      <c r="C1566" s="122" t="str">
        <f aca="false">IF(LEN('con precio'!E1565)&gt;=17,RIGHT('con precio'!E1565,8),"")</f>
        <v/>
      </c>
      <c r="D1566" s="0" t="str">
        <f aca="false">IF('con precio'!F1565="","",'con precio'!F1565)</f>
        <v>NN</v>
      </c>
      <c r="E1566" s="0" t="str">
        <f aca="false">IF('con precio'!B1565="","",'con precio'!B1565)</f>
        <v>NN / El Bateón</v>
      </c>
      <c r="F1566" s="1" t="s">
        <v>7268</v>
      </c>
      <c r="G1566" s="0" t="n">
        <v>300</v>
      </c>
      <c r="H1566" s="0" t="str">
        <f aca="false">IF('con precio'!D1565="Flete","FLE",IF('con precio'!D1565="Normal","NOR",IF('con precio'!D1565="RRPP","RRP",IF('con precio'!D1565="FB Ads","FBA",IF('con precio'!D1565="Google Ads","GOA",IF('con precio'!D1565="Combo","COM",IF('con precio'!D1565="Market Place","MKP", "OTR")))))))</f>
        <v>GOA</v>
      </c>
      <c r="I1566" s="0" t="str">
        <f aca="false">LEFT('con precio'!M1565,10)</f>
        <v>-17.735253</v>
      </c>
      <c r="J1566" s="122" t="str">
        <f aca="false">RIGHT('con precio'!M1565,10)</f>
        <v>-63.104518</v>
      </c>
      <c r="K1566" s="0" t="s">
        <v>7429</v>
      </c>
      <c r="L1566" s="175" t="n">
        <f aca="false">'con precio'!A1565+'con precio'!K1565</f>
        <v>44556.6375</v>
      </c>
      <c r="N1566" s="174"/>
      <c r="O1566" s="167"/>
    </row>
    <row r="1567" customFormat="false" ht="13.8" hidden="false" customHeight="false" outlineLevel="0" collapsed="false">
      <c r="A1567" s="0" t="n">
        <f aca="false">+A1566+1</f>
        <v>1566</v>
      </c>
      <c r="B1567" s="0" t="str">
        <f aca="false">IF(LEN('con precio'!E1566)=8,'con precio'!E1566,IF(LEN('con precio'!E1566)&gt;=17,LEFT('con precio'!E1566,8),""))</f>
        <v>62170615</v>
      </c>
      <c r="C1567" s="122" t="str">
        <f aca="false">IF(LEN('con precio'!E1566)&gt;=17,RIGHT('con precio'!E1566,8),"")</f>
        <v/>
      </c>
      <c r="D1567" s="0" t="str">
        <f aca="false">IF('con precio'!F1566="","",'con precio'!F1566)</f>
        <v>Dolores Rivera</v>
      </c>
      <c r="E1567" s="0" t="str">
        <f aca="false">IF('con precio'!B1566="","",'con precio'!B1566)</f>
        <v>Dolores Rivera / Av. Canal Guapilo</v>
      </c>
      <c r="F1567" s="1" t="s">
        <v>7267</v>
      </c>
      <c r="G1567" s="0" t="n">
        <v>350</v>
      </c>
      <c r="H1567" s="0" t="str">
        <f aca="false">IF('con precio'!D1566="Flete","FLE",IF('con precio'!D1566="Normal","NOR",IF('con precio'!D1566="RRPP","RRP",IF('con precio'!D1566="FB Ads","FBA",IF('con precio'!D1566="Google Ads","GOA",IF('con precio'!D1566="Combo","COM",IF('con precio'!D1566="Market Place","MKP", "OTR")))))))</f>
        <v>GOA</v>
      </c>
      <c r="I1567" s="0" t="str">
        <f aca="false">LEFT('con precio'!M1566,10)</f>
        <v>-17.772395</v>
      </c>
      <c r="J1567" s="122" t="str">
        <f aca="false">RIGHT('con precio'!M1566,10)</f>
        <v>-63.093129</v>
      </c>
      <c r="K1567" s="0" t="s">
        <v>7429</v>
      </c>
      <c r="L1567" s="175" t="n">
        <f aca="false">'con precio'!A1566+'con precio'!K1566</f>
        <v>44556.7604166667</v>
      </c>
      <c r="N1567" s="174"/>
      <c r="O1567" s="167"/>
    </row>
    <row r="1568" customFormat="false" ht="13.8" hidden="false" customHeight="false" outlineLevel="0" collapsed="false">
      <c r="A1568" s="0" t="n">
        <f aca="false">+A1567+1</f>
        <v>1567</v>
      </c>
      <c r="B1568" s="0" t="str">
        <f aca="false">IF(LEN('con precio'!E1567)=8,'con precio'!E1567,IF(LEN('con precio'!E1567)&gt;=17,LEFT('con precio'!E1567,8),""))</f>
        <v/>
      </c>
      <c r="C1568" s="122" t="str">
        <f aca="false">IF(LEN('con precio'!E1567)&gt;=17,RIGHT('con precio'!E1567,8),"")</f>
        <v/>
      </c>
      <c r="D1568" s="0" t="str">
        <f aca="false">IF('con precio'!F1567="","",'con precio'!F1567)</f>
        <v/>
      </c>
      <c r="E1568" s="0" t="str">
        <f aca="false">IF('con precio'!B1567="","",'con precio'!B1567)</f>
        <v>El Bajío. Nueva Ramada</v>
      </c>
      <c r="F1568" s="1" t="s">
        <v>6457</v>
      </c>
      <c r="G1568" s="0" t="n">
        <v>400</v>
      </c>
      <c r="H1568" s="0" t="str">
        <f aca="false">IF('con precio'!D1567="Flete","FLE",IF('con precio'!D1567="Normal","NOR",IF('con precio'!D1567="RRPP","RRP",IF('con precio'!D1567="FB Ads","FBA",IF('con precio'!D1567="Google Ads","GOA",IF('con precio'!D1567="Combo","COM",IF('con precio'!D1567="Market Place","MKP", "OTR")))))))</f>
        <v>NOR</v>
      </c>
      <c r="I1568" s="0" t="str">
        <f aca="false">LEFT('con precio'!M1567,10)</f>
        <v>-17.837950</v>
      </c>
      <c r="J1568" s="122" t="str">
        <f aca="false">RIGHT('con precio'!M1567,10)</f>
        <v>-63.212813</v>
      </c>
      <c r="K1568" s="0" t="s">
        <v>7429</v>
      </c>
      <c r="L1568" s="175" t="n">
        <f aca="false">'con precio'!A1567+'con precio'!K1567</f>
        <v>44556.3659722222</v>
      </c>
      <c r="N1568" s="174"/>
      <c r="O1568" s="167"/>
    </row>
    <row r="1569" customFormat="false" ht="13.8" hidden="false" customHeight="false" outlineLevel="0" collapsed="false">
      <c r="A1569" s="0" t="n">
        <f aca="false">+A1568+1</f>
        <v>1568</v>
      </c>
      <c r="B1569" s="0" t="str">
        <f aca="false">IF(LEN('con precio'!E1568)=8,'con precio'!E1568,IF(LEN('con precio'!E1568)&gt;=17,LEFT('con precio'!E1568,8),""))</f>
        <v/>
      </c>
      <c r="C1569" s="122" t="str">
        <f aca="false">IF(LEN('con precio'!E1568)&gt;=17,RIGHT('con precio'!E1568,8),"")</f>
        <v/>
      </c>
      <c r="D1569" s="0" t="str">
        <f aca="false">IF('con precio'!F1568="","",'con precio'!F1568)</f>
        <v/>
      </c>
      <c r="E1569" s="0" t="str">
        <f aca="false">IF('con precio'!B1568="","",'con precio'!B1568)</f>
        <v>Urbanización Nuevo Amanecer</v>
      </c>
      <c r="F1569" s="1" t="s">
        <v>7269</v>
      </c>
      <c r="G1569" s="0" t="n">
        <v>300</v>
      </c>
      <c r="H1569" s="0" t="str">
        <f aca="false">IF('con precio'!D1568="Flete","FLE",IF('con precio'!D1568="Normal","NOR",IF('con precio'!D1568="RRPP","RRP",IF('con precio'!D1568="FB Ads","FBA",IF('con precio'!D1568="Google Ads","GOA",IF('con precio'!D1568="Combo","COM",IF('con precio'!D1568="Market Place","MKP", "OTR")))))))</f>
        <v>NOR</v>
      </c>
      <c r="I1569" s="0" t="str">
        <f aca="false">LEFT('con precio'!M1568,10)</f>
        <v>-17.840905</v>
      </c>
      <c r="J1569" s="122" t="str">
        <f aca="false">RIGHT('con precio'!M1568,10)</f>
        <v>-63.258606</v>
      </c>
      <c r="K1569" s="0" t="s">
        <v>7429</v>
      </c>
      <c r="L1569" s="175" t="n">
        <f aca="false">'con precio'!A1568+'con precio'!K1568</f>
        <v>44556.3875</v>
      </c>
      <c r="N1569" s="174"/>
      <c r="O1569" s="167"/>
    </row>
    <row r="1570" customFormat="false" ht="13.8" hidden="false" customHeight="false" outlineLevel="0" collapsed="false">
      <c r="A1570" s="0" t="n">
        <f aca="false">+A1569+1</f>
        <v>1569</v>
      </c>
      <c r="B1570" s="0" t="str">
        <f aca="false">IF(LEN('con precio'!E1569)=8,'con precio'!E1569,IF(LEN('con precio'!E1569)&gt;=17,LEFT('con precio'!E1569,8),""))</f>
        <v/>
      </c>
      <c r="C1570" s="122" t="str">
        <f aca="false">IF(LEN('con precio'!E1569)&gt;=17,RIGHT('con precio'!E1569,8),"")</f>
        <v/>
      </c>
      <c r="D1570" s="0" t="str">
        <f aca="false">IF('con precio'!F1569="","",'con precio'!F1569)</f>
        <v/>
      </c>
      <c r="E1570" s="0" t="str">
        <f aca="false">IF('con precio'!B1569="","",'con precio'!B1569)</f>
        <v>Urbanización Inteligente</v>
      </c>
      <c r="F1570" s="1" t="s">
        <v>6569</v>
      </c>
      <c r="G1570" s="0" t="n">
        <v>300</v>
      </c>
      <c r="H1570" s="0" t="str">
        <f aca="false">IF('con precio'!D1569="Flete","FLE",IF('con precio'!D1569="Normal","NOR",IF('con precio'!D1569="RRPP","RRP",IF('con precio'!D1569="FB Ads","FBA",IF('con precio'!D1569="Google Ads","GOA",IF('con precio'!D1569="Combo","COM",IF('con precio'!D1569="Market Place","MKP", "OTR")))))))</f>
        <v>NOR</v>
      </c>
      <c r="I1570" s="0" t="str">
        <f aca="false">LEFT('con precio'!M1569,10)</f>
        <v>-17.833712</v>
      </c>
      <c r="J1570" s="122" t="str">
        <f aca="false">RIGHT('con precio'!M1569,10)</f>
        <v>-63.260225</v>
      </c>
      <c r="K1570" s="0" t="s">
        <v>7429</v>
      </c>
      <c r="L1570" s="175" t="n">
        <f aca="false">'con precio'!A1569+'con precio'!K1569</f>
        <v>44556.4097222222</v>
      </c>
      <c r="N1570" s="174"/>
      <c r="O1570" s="167"/>
    </row>
    <row r="1571" customFormat="false" ht="13.8" hidden="false" customHeight="false" outlineLevel="0" collapsed="false">
      <c r="A1571" s="0" t="n">
        <f aca="false">+A1570+1</f>
        <v>1570</v>
      </c>
      <c r="B1571" s="0" t="str">
        <f aca="false">IF(LEN('con precio'!E1570)=8,'con precio'!E1570,IF(LEN('con precio'!E1570)&gt;=17,LEFT('con precio'!E1570,8),""))</f>
        <v/>
      </c>
      <c r="C1571" s="122" t="str">
        <f aca="false">IF(LEN('con precio'!E1570)&gt;=17,RIGHT('con precio'!E1570,8),"")</f>
        <v/>
      </c>
      <c r="D1571" s="0" t="str">
        <f aca="false">IF('con precio'!F1570="","",'con precio'!F1570)</f>
        <v/>
      </c>
      <c r="E1571" s="0" t="str">
        <f aca="false">IF('con precio'!B1570="","",'con precio'!B1570)</f>
        <v>Urbanización Inteligente</v>
      </c>
      <c r="F1571" s="1" t="s">
        <v>6569</v>
      </c>
      <c r="G1571" s="0" t="n">
        <v>300</v>
      </c>
      <c r="H1571" s="0" t="str">
        <f aca="false">IF('con precio'!D1570="Flete","FLE",IF('con precio'!D1570="Normal","NOR",IF('con precio'!D1570="RRPP","RRP",IF('con precio'!D1570="FB Ads","FBA",IF('con precio'!D1570="Google Ads","GOA",IF('con precio'!D1570="Combo","COM",IF('con precio'!D1570="Market Place","MKP", "OTR")))))))</f>
        <v>NOR</v>
      </c>
      <c r="I1571" s="0" t="str">
        <f aca="false">LEFT('con precio'!M1570,10)</f>
        <v>-17.833685</v>
      </c>
      <c r="J1571" s="122" t="str">
        <f aca="false">RIGHT('con precio'!M1570,10)</f>
        <v>-63.259673</v>
      </c>
      <c r="K1571" s="0" t="s">
        <v>7429</v>
      </c>
      <c r="L1571" s="175" t="n">
        <f aca="false">'con precio'!A1570+'con precio'!K1570</f>
        <v>44556.4243055556</v>
      </c>
      <c r="N1571" s="174"/>
      <c r="O1571" s="167"/>
    </row>
    <row r="1572" customFormat="false" ht="13.8" hidden="false" customHeight="false" outlineLevel="0" collapsed="false">
      <c r="A1572" s="0" t="n">
        <f aca="false">+A1571+1</f>
        <v>1571</v>
      </c>
      <c r="B1572" s="0" t="str">
        <f aca="false">IF(LEN('con precio'!E1571)=8,'con precio'!E1571,IF(LEN('con precio'!E1571)&gt;=17,LEFT('con precio'!E1571,8),""))</f>
        <v/>
      </c>
      <c r="C1572" s="122" t="str">
        <f aca="false">IF(LEN('con precio'!E1571)&gt;=17,RIGHT('con precio'!E1571,8),"")</f>
        <v/>
      </c>
      <c r="D1572" s="0" t="str">
        <f aca="false">IF('con precio'!F1571="","",'con precio'!F1571)</f>
        <v>Urb. Inteligente</v>
      </c>
      <c r="E1572" s="0" t="str">
        <f aca="false">IF('con precio'!B1571="","",'con precio'!B1571)</f>
        <v>Urb. Inteligente</v>
      </c>
      <c r="F1572" s="1" t="s">
        <v>6208</v>
      </c>
      <c r="G1572" s="0" t="n">
        <v>300</v>
      </c>
      <c r="H1572" s="0" t="str">
        <f aca="false">IF('con precio'!D1571="Flete","FLE",IF('con precio'!D1571="Normal","NOR",IF('con precio'!D1571="RRPP","RRP",IF('con precio'!D1571="FB Ads","FBA",IF('con precio'!D1571="Google Ads","GOA",IF('con precio'!D1571="Combo","COM",IF('con precio'!D1571="Market Place","MKP", "OTR")))))))</f>
        <v>NOR</v>
      </c>
      <c r="I1572" s="0" t="str">
        <f aca="false">LEFT('con precio'!M1571,10)</f>
        <v>-17.837048</v>
      </c>
      <c r="J1572" s="122" t="str">
        <f aca="false">RIGHT('con precio'!M1571,10)</f>
        <v>-63.257167</v>
      </c>
      <c r="K1572" s="0" t="s">
        <v>7429</v>
      </c>
      <c r="L1572" s="175" t="n">
        <f aca="false">'con precio'!A1571+'con precio'!K1571</f>
        <v>44556.4368055556</v>
      </c>
      <c r="N1572" s="174"/>
      <c r="O1572" s="167"/>
    </row>
    <row r="1573" customFormat="false" ht="13.8" hidden="false" customHeight="false" outlineLevel="0" collapsed="false">
      <c r="A1573" s="0" t="n">
        <f aca="false">+A1572+1</f>
        <v>1572</v>
      </c>
      <c r="B1573" s="0" t="str">
        <f aca="false">IF(LEN('con precio'!E1572)=8,'con precio'!E1572,IF(LEN('con precio'!E1572)&gt;=17,LEFT('con precio'!E1572,8),""))</f>
        <v/>
      </c>
      <c r="C1573" s="122" t="str">
        <f aca="false">IF(LEN('con precio'!E1572)&gt;=17,RIGHT('con precio'!E1572,8),"")</f>
        <v/>
      </c>
      <c r="D1573" s="0" t="str">
        <f aca="false">IF('con precio'!F1572="","",'con precio'!F1572)</f>
        <v/>
      </c>
      <c r="E1573" s="0" t="str">
        <f aca="false">IF('con precio'!B1572="","",'con precio'!B1572)</f>
        <v>El Bateón</v>
      </c>
      <c r="F1573" s="1" t="s">
        <v>7270</v>
      </c>
      <c r="G1573" s="0" t="n">
        <v>300</v>
      </c>
      <c r="H1573" s="0" t="str">
        <f aca="false">IF('con precio'!D1572="Flete","FLE",IF('con precio'!D1572="Normal","NOR",IF('con precio'!D1572="RRPP","RRP",IF('con precio'!D1572="FB Ads","FBA",IF('con precio'!D1572="Google Ads","GOA",IF('con precio'!D1572="Combo","COM",IF('con precio'!D1572="Market Place","MKP", "OTR")))))))</f>
        <v>NOR</v>
      </c>
      <c r="I1573" s="0" t="str">
        <f aca="false">LEFT('con precio'!M1572,10)</f>
        <v>-17.735810</v>
      </c>
      <c r="J1573" s="122" t="str">
        <f aca="false">RIGHT('con precio'!M1572,10)</f>
        <v>-63.104200</v>
      </c>
      <c r="K1573" s="0" t="s">
        <v>7429</v>
      </c>
      <c r="L1573" s="175" t="n">
        <f aca="false">'con precio'!A1572+'con precio'!K1572</f>
        <v>44556.6701388889</v>
      </c>
      <c r="N1573" s="174"/>
      <c r="O1573" s="167"/>
    </row>
    <row r="1574" customFormat="false" ht="13.8" hidden="false" customHeight="false" outlineLevel="0" collapsed="false">
      <c r="A1574" s="0" t="n">
        <f aca="false">+A1573+1</f>
        <v>1573</v>
      </c>
      <c r="B1574" s="0" t="str">
        <f aca="false">IF(LEN('con precio'!E1573)=8,'con precio'!E1573,IF(LEN('con precio'!E1573)&gt;=17,LEFT('con precio'!E1573,8),""))</f>
        <v/>
      </c>
      <c r="C1574" s="122" t="str">
        <f aca="false">IF(LEN('con precio'!E1573)&gt;=17,RIGHT('con precio'!E1573,8),"")</f>
        <v/>
      </c>
      <c r="D1574" s="0" t="str">
        <f aca="false">IF('con precio'!F1573="","",'con precio'!F1573)</f>
        <v/>
      </c>
      <c r="E1574" s="0" t="str">
        <f aca="false">IF('con precio'!B1573="","",'con precio'!B1573)</f>
        <v>El Bateón</v>
      </c>
      <c r="F1574" s="1" t="s">
        <v>7271</v>
      </c>
      <c r="G1574" s="0" t="n">
        <v>300</v>
      </c>
      <c r="H1574" s="0" t="str">
        <f aca="false">IF('con precio'!D1573="Flete","FLE",IF('con precio'!D1573="Normal","NOR",IF('con precio'!D1573="RRPP","RRP",IF('con precio'!D1573="FB Ads","FBA",IF('con precio'!D1573="Google Ads","GOA",IF('con precio'!D1573="Combo","COM",IF('con precio'!D1573="Market Place","MKP", "OTR")))))))</f>
        <v>NOR</v>
      </c>
      <c r="I1574" s="0" t="str">
        <f aca="false">LEFT('con precio'!M1573,10)</f>
        <v>-17.735810</v>
      </c>
      <c r="J1574" s="122" t="str">
        <f aca="false">RIGHT('con precio'!M1573,10)</f>
        <v>-63.104200</v>
      </c>
      <c r="K1574" s="0" t="s">
        <v>7429</v>
      </c>
      <c r="L1574" s="175" t="n">
        <f aca="false">'con precio'!A1573+'con precio'!K1573</f>
        <v>44556.6756944444</v>
      </c>
      <c r="N1574" s="174"/>
      <c r="O1574" s="167"/>
    </row>
    <row r="1575" customFormat="false" ht="13.8" hidden="false" customHeight="false" outlineLevel="0" collapsed="false">
      <c r="A1575" s="0" t="n">
        <f aca="false">+A1574+1</f>
        <v>1574</v>
      </c>
      <c r="B1575" s="0" t="str">
        <f aca="false">IF(LEN('con precio'!E1574)=8,'con precio'!E1574,IF(LEN('con precio'!E1574)&gt;=17,LEFT('con precio'!E1574,8),""))</f>
        <v/>
      </c>
      <c r="C1575" s="122" t="str">
        <f aca="false">IF(LEN('con precio'!E1574)&gt;=17,RIGHT('con precio'!E1574,8),"")</f>
        <v/>
      </c>
      <c r="D1575" s="0" t="str">
        <f aca="false">IF('con precio'!F1574="","",'con precio'!F1574)</f>
        <v/>
      </c>
      <c r="E1575" s="0" t="str">
        <f aca="false">IF('con precio'!B1574="","",'con precio'!B1574)</f>
        <v>Calle Siria / Urbanización Cotoca</v>
      </c>
      <c r="F1575" s="1" t="s">
        <v>7272</v>
      </c>
      <c r="G1575" s="0" t="n">
        <v>300</v>
      </c>
      <c r="H1575" s="0" t="str">
        <f aca="false">IF('con precio'!D1574="Flete","FLE",IF('con precio'!D1574="Normal","NOR",IF('con precio'!D1574="RRPP","RRP",IF('con precio'!D1574="FB Ads","FBA",IF('con precio'!D1574="Google Ads","GOA",IF('con precio'!D1574="Combo","COM",IF('con precio'!D1574="Market Place","MKP", "OTR")))))))</f>
        <v>NOR</v>
      </c>
      <c r="I1575" s="0" t="str">
        <f aca="false">LEFT('con precio'!M1574,10)</f>
        <v>-17.756976</v>
      </c>
      <c r="J1575" s="122" t="str">
        <f aca="false">RIGHT('con precio'!M1574,10)</f>
        <v>-63.093668</v>
      </c>
      <c r="K1575" s="0" t="s">
        <v>7429</v>
      </c>
      <c r="L1575" s="175" t="n">
        <f aca="false">'con precio'!A1574+'con precio'!K1574</f>
        <v>44556.6972222222</v>
      </c>
      <c r="N1575" s="174"/>
      <c r="O1575" s="167"/>
    </row>
    <row r="1576" customFormat="false" ht="13.8" hidden="false" customHeight="false" outlineLevel="0" collapsed="false">
      <c r="A1576" s="0" t="n">
        <f aca="false">+A1575+1</f>
        <v>1575</v>
      </c>
      <c r="B1576" s="0" t="str">
        <f aca="false">IF(LEN('con precio'!E1575)=8,'con precio'!E1575,IF(LEN('con precio'!E1575)&gt;=17,LEFT('con precio'!E1575,8),""))</f>
        <v>62140644</v>
      </c>
      <c r="C1576" s="122" t="str">
        <f aca="false">IF(LEN('con precio'!E1575)&gt;=17,RIGHT('con precio'!E1575,8),"")</f>
        <v/>
      </c>
      <c r="D1576" s="0" t="str">
        <f aca="false">IF('con precio'!F1575="","",'con precio'!F1575)</f>
        <v/>
      </c>
      <c r="E1576" s="0" t="str">
        <f aca="false">IF('con precio'!B1575="","",'con precio'!B1575)</f>
        <v>Mora</v>
      </c>
      <c r="F1576" s="1" t="s">
        <v>7273</v>
      </c>
      <c r="G1576" s="0" t="n">
        <v>1300</v>
      </c>
      <c r="H1576" s="0" t="str">
        <f aca="false">IF('con precio'!D1575="Flete","FLE",IF('con precio'!D1575="Normal","NOR",IF('con precio'!D1575="RRPP","RRP",IF('con precio'!D1575="FB Ads","FBA",IF('con precio'!D1575="Google Ads","GOA",IF('con precio'!D1575="Combo","COM",IF('con precio'!D1575="Market Place","MKP", "OTR")))))))</f>
        <v>GOA</v>
      </c>
      <c r="I1576" s="0" t="str">
        <f aca="false">LEFT('con precio'!M1575,10)</f>
        <v>-18.452972</v>
      </c>
      <c r="J1576" s="122" t="str">
        <f aca="false">RIGHT('con precio'!M1575,10)</f>
        <v>-63.220806</v>
      </c>
      <c r="K1576" s="0" t="s">
        <v>7429</v>
      </c>
      <c r="L1576" s="175" t="n">
        <f aca="false">'con precio'!A1575+'con precio'!K1575</f>
        <v>44557.4229166667</v>
      </c>
      <c r="N1576" s="174"/>
      <c r="O1576" s="167"/>
    </row>
    <row r="1577" customFormat="false" ht="13.8" hidden="false" customHeight="false" outlineLevel="0" collapsed="false">
      <c r="A1577" s="0" t="n">
        <f aca="false">+A1576+1</f>
        <v>1576</v>
      </c>
      <c r="B1577" s="0" t="str">
        <f aca="false">IF(LEN('con precio'!E1576)=8,'con precio'!E1576,IF(LEN('con precio'!E1576)&gt;=17,LEFT('con precio'!E1576,8),""))</f>
        <v>72100974</v>
      </c>
      <c r="C1577" s="122" t="str">
        <f aca="false">IF(LEN('con precio'!E1576)&gt;=17,RIGHT('con precio'!E1576,8),"")</f>
        <v/>
      </c>
      <c r="D1577" s="0" t="str">
        <f aca="false">IF('con precio'!F1576="","",'con precio'!F1576)</f>
        <v>Romert Peña</v>
      </c>
      <c r="E1577" s="0" t="str">
        <f aca="false">IF('con precio'!B1576="","",'con precio'!B1576)</f>
        <v>Romert Peña / Urbanización Aqualand</v>
      </c>
      <c r="F1577" s="1" t="s">
        <v>7274</v>
      </c>
      <c r="G1577" s="0" t="n">
        <v>350</v>
      </c>
      <c r="H1577" s="0" t="str">
        <f aca="false">IF('con precio'!D1576="Flete","FLE",IF('con precio'!D1576="Normal","NOR",IF('con precio'!D1576="RRPP","RRP",IF('con precio'!D1576="FB Ads","FBA",IF('con precio'!D1576="Google Ads","GOA",IF('con precio'!D1576="Combo","COM",IF('con precio'!D1576="Market Place","MKP", "OTR")))))))</f>
        <v>GOA</v>
      </c>
      <c r="I1577" s="0" t="str">
        <f aca="false">LEFT('con precio'!M1576,10)</f>
        <v>-17.632696</v>
      </c>
      <c r="J1577" s="122" t="str">
        <f aca="false">RIGHT('con precio'!M1576,10)</f>
        <v>-63.160678</v>
      </c>
      <c r="K1577" s="0" t="s">
        <v>7429</v>
      </c>
      <c r="L1577" s="175" t="n">
        <f aca="false">'con precio'!A1576+'con precio'!K1576</f>
        <v>44557.6402777778</v>
      </c>
      <c r="N1577" s="174"/>
      <c r="O1577" s="167"/>
    </row>
    <row r="1578" customFormat="false" ht="13.8" hidden="false" customHeight="false" outlineLevel="0" collapsed="false">
      <c r="A1578" s="0" t="n">
        <f aca="false">+A1577+1</f>
        <v>1577</v>
      </c>
      <c r="B1578" s="0" t="str">
        <f aca="false">IF(LEN('con precio'!E1577)=8,'con precio'!E1577,IF(LEN('con precio'!E1577)&gt;=17,LEFT('con precio'!E1577,8),""))</f>
        <v/>
      </c>
      <c r="C1578" s="122" t="str">
        <f aca="false">IF(LEN('con precio'!E1577)&gt;=17,RIGHT('con precio'!E1577,8),"")</f>
        <v/>
      </c>
      <c r="D1578" s="0" t="str">
        <f aca="false">IF('con precio'!F1577="","",'con precio'!F1577)</f>
        <v/>
      </c>
      <c r="E1578" s="0" t="str">
        <f aca="false">IF('con precio'!B1577="","",'con precio'!B1577)</f>
        <v>Romert Peña / Urbanización Aqualand</v>
      </c>
      <c r="F1578" s="1" t="s">
        <v>7275</v>
      </c>
      <c r="G1578" s="0" t="n">
        <v>350</v>
      </c>
      <c r="H1578" s="0" t="str">
        <f aca="false">IF('con precio'!D1577="Flete","FLE",IF('con precio'!D1577="Normal","NOR",IF('con precio'!D1577="RRPP","RRP",IF('con precio'!D1577="FB Ads","FBA",IF('con precio'!D1577="Google Ads","GOA",IF('con precio'!D1577="Combo","COM",IF('con precio'!D1577="Market Place","MKP", "OTR")))))))</f>
        <v>GOA</v>
      </c>
      <c r="I1578" s="0" t="str">
        <f aca="false">LEFT('con precio'!M1577,10)</f>
        <v>-17.632463</v>
      </c>
      <c r="J1578" s="122" t="str">
        <f aca="false">RIGHT('con precio'!M1577,10)</f>
        <v>-63.161197</v>
      </c>
      <c r="K1578" s="0" t="s">
        <v>7429</v>
      </c>
      <c r="L1578" s="175" t="n">
        <f aca="false">'con precio'!A1577+'con precio'!K1577</f>
        <v>44557.65625</v>
      </c>
      <c r="N1578" s="174"/>
      <c r="O1578" s="167"/>
    </row>
    <row r="1579" customFormat="false" ht="13.8" hidden="false" customHeight="false" outlineLevel="0" collapsed="false">
      <c r="A1579" s="0" t="n">
        <f aca="false">+A1578+1</f>
        <v>1578</v>
      </c>
      <c r="B1579" s="0" t="str">
        <f aca="false">IF(LEN('con precio'!E1578)=8,'con precio'!E1578,IF(LEN('con precio'!E1578)&gt;=17,LEFT('con precio'!E1578,8),""))</f>
        <v/>
      </c>
      <c r="C1579" s="122" t="str">
        <f aca="false">IF(LEN('con precio'!E1578)&gt;=17,RIGHT('con precio'!E1578,8),"")</f>
        <v/>
      </c>
      <c r="D1579" s="0" t="str">
        <f aca="false">IF('con precio'!F1578="","",'con precio'!F1578)</f>
        <v>Clínica Medicmel</v>
      </c>
      <c r="E1579" s="0" t="str">
        <f aca="false">IF('con precio'!B1578="","",'con precio'!B1578)</f>
        <v>Clínica Medicmel</v>
      </c>
      <c r="F1579" s="1" t="s">
        <v>6107</v>
      </c>
      <c r="G1579" s="0" t="n">
        <v>450</v>
      </c>
      <c r="H1579" s="0" t="str">
        <f aca="false">IF('con precio'!D1578="Flete","FLE",IF('con precio'!D1578="Normal","NOR",IF('con precio'!D1578="RRPP","RRP",IF('con precio'!D1578="FB Ads","FBA",IF('con precio'!D1578="Google Ads","GOA",IF('con precio'!D1578="Combo","COM",IF('con precio'!D1578="Market Place","MKP", "OTR")))))))</f>
        <v>NOR</v>
      </c>
      <c r="I1579" s="0" t="str">
        <f aca="false">LEFT('con precio'!M1578,10)</f>
        <v>-17.849168</v>
      </c>
      <c r="J1579" s="122" t="str">
        <f aca="false">RIGHT('con precio'!M1578,10)</f>
        <v>-63.251404</v>
      </c>
      <c r="K1579" s="0" t="s">
        <v>7429</v>
      </c>
      <c r="L1579" s="175" t="n">
        <f aca="false">'con precio'!A1578+'con precio'!K1578</f>
        <v>44557.4916666667</v>
      </c>
      <c r="N1579" s="174"/>
      <c r="O1579" s="167"/>
    </row>
    <row r="1580" customFormat="false" ht="13.8" hidden="false" customHeight="false" outlineLevel="0" collapsed="false">
      <c r="A1580" s="0" t="n">
        <f aca="false">+A1579+1</f>
        <v>1579</v>
      </c>
      <c r="B1580" s="0" t="str">
        <f aca="false">IF(LEN('con precio'!E1579)=8,'con precio'!E1579,IF(LEN('con precio'!E1579)&gt;=17,LEFT('con precio'!E1579,8),""))</f>
        <v/>
      </c>
      <c r="C1580" s="122" t="str">
        <f aca="false">IF(LEN('con precio'!E1579)&gt;=17,RIGHT('con precio'!E1579,8),"")</f>
        <v/>
      </c>
      <c r="D1580" s="0" t="str">
        <f aca="false">IF('con precio'!F1579="","",'con precio'!F1579)</f>
        <v/>
      </c>
      <c r="E1580" s="0" t="str">
        <f aca="false">IF('con precio'!B1579="","",'con precio'!B1579)</f>
        <v>Avenida El Durado</v>
      </c>
      <c r="F1580" s="1" t="s">
        <v>7276</v>
      </c>
      <c r="G1580" s="0" t="n">
        <v>300</v>
      </c>
      <c r="H1580" s="0" t="str">
        <f aca="false">IF('con precio'!D1579="Flete","FLE",IF('con precio'!D1579="Normal","NOR",IF('con precio'!D1579="RRPP","RRP",IF('con precio'!D1579="FB Ads","FBA",IF('con precio'!D1579="Google Ads","GOA",IF('con precio'!D1579="Combo","COM",IF('con precio'!D1579="Market Place","MKP", "OTR")))))))</f>
        <v>NOR</v>
      </c>
      <c r="I1580" s="0" t="str">
        <f aca="false">LEFT('con precio'!M1579,10)</f>
        <v>-17.723296</v>
      </c>
      <c r="J1580" s="122" t="str">
        <f aca="false">RIGHT('con precio'!M1579,10)</f>
        <v>-63.108036</v>
      </c>
      <c r="K1580" s="0" t="s">
        <v>7429</v>
      </c>
      <c r="L1580" s="175" t="n">
        <f aca="false">'con precio'!A1579+'con precio'!K1579</f>
        <v>44557.5944444444</v>
      </c>
      <c r="N1580" s="174"/>
      <c r="O1580" s="167"/>
    </row>
    <row r="1581" customFormat="false" ht="13.8" hidden="false" customHeight="false" outlineLevel="0" collapsed="false">
      <c r="A1581" s="0" t="n">
        <f aca="false">+A1580+1</f>
        <v>1580</v>
      </c>
      <c r="B1581" s="0" t="str">
        <f aca="false">IF(LEN('con precio'!E1580)=8,'con precio'!E1580,IF(LEN('con precio'!E1580)&gt;=17,LEFT('con precio'!E1580,8),""))</f>
        <v/>
      </c>
      <c r="C1581" s="122" t="str">
        <f aca="false">IF(LEN('con precio'!E1580)&gt;=17,RIGHT('con precio'!E1580,8),"")</f>
        <v/>
      </c>
      <c r="D1581" s="0" t="str">
        <f aca="false">IF('con precio'!F1580="","",'con precio'!F1580)</f>
        <v/>
      </c>
      <c r="E1581" s="0" t="str">
        <f aca="false">IF('con precio'!B1580="","",'con precio'!B1580)</f>
        <v>Calle Brasil y Nicaragua / Barrio 8 de Diciembre / Satélite Norte</v>
      </c>
      <c r="F1581" s="1" t="s">
        <v>7277</v>
      </c>
      <c r="G1581" s="0" t="n">
        <v>350</v>
      </c>
      <c r="H1581" s="0" t="str">
        <f aca="false">IF('con precio'!D1580="Flete","FLE",IF('con precio'!D1580="Normal","NOR",IF('con precio'!D1580="RRPP","RRP",IF('con precio'!D1580="FB Ads","FBA",IF('con precio'!D1580="Google Ads","GOA",IF('con precio'!D1580="Combo","COM",IF('con precio'!D1580="Market Place","MKP", "OTR")))))))</f>
        <v>NOR</v>
      </c>
      <c r="I1581" s="0" t="str">
        <f aca="false">LEFT('con precio'!M1580,10)</f>
        <v>-17.598807</v>
      </c>
      <c r="J1581" s="122" t="str">
        <f aca="false">RIGHT('con precio'!M1580,10)</f>
        <v>-63.141553</v>
      </c>
      <c r="K1581" s="0" t="s">
        <v>7429</v>
      </c>
      <c r="L1581" s="175" t="n">
        <f aca="false">'con precio'!A1580+'con precio'!K1580</f>
        <v>44557.7638888889</v>
      </c>
      <c r="N1581" s="174"/>
      <c r="O1581" s="167"/>
    </row>
    <row r="1582" customFormat="false" ht="13.8" hidden="false" customHeight="false" outlineLevel="0" collapsed="false">
      <c r="A1582" s="0" t="n">
        <f aca="false">+A1581+1</f>
        <v>1581</v>
      </c>
      <c r="B1582" s="0" t="str">
        <f aca="false">IF(LEN('con precio'!E1581)=8,'con precio'!E1581,IF(LEN('con precio'!E1581)&gt;=17,LEFT('con precio'!E1581,8),""))</f>
        <v/>
      </c>
      <c r="C1582" s="122" t="str">
        <f aca="false">IF(LEN('con precio'!E1581)&gt;=17,RIGHT('con precio'!E1581,8),"")</f>
        <v/>
      </c>
      <c r="D1582" s="0" t="str">
        <f aca="false">IF('con precio'!F1581="","",'con precio'!F1581)</f>
        <v/>
      </c>
      <c r="E1582" s="0" t="str">
        <f aca="false">IF('con precio'!B1581="","",'con precio'!B1581)</f>
        <v>Calle Brasil y Nicaragua / Barrio 8 de Diciembre / Satélite Norte</v>
      </c>
      <c r="F1582" s="1" t="s">
        <v>7278</v>
      </c>
      <c r="G1582" s="0" t="n">
        <v>350</v>
      </c>
      <c r="H1582" s="0" t="str">
        <f aca="false">IF('con precio'!D1581="Flete","FLE",IF('con precio'!D1581="Normal","NOR",IF('con precio'!D1581="RRPP","RRP",IF('con precio'!D1581="FB Ads","FBA",IF('con precio'!D1581="Google Ads","GOA",IF('con precio'!D1581="Combo","COM",IF('con precio'!D1581="Market Place","MKP", "OTR")))))))</f>
        <v>NOR</v>
      </c>
      <c r="I1582" s="0" t="str">
        <f aca="false">LEFT('con precio'!M1581,10)</f>
        <v>-17.598807</v>
      </c>
      <c r="J1582" s="122" t="str">
        <f aca="false">RIGHT('con precio'!M1581,10)</f>
        <v>-63.141553</v>
      </c>
      <c r="K1582" s="0" t="s">
        <v>7429</v>
      </c>
      <c r="L1582" s="175" t="n">
        <f aca="false">'con precio'!A1581+'con precio'!K1581</f>
        <v>44557.7638888889</v>
      </c>
      <c r="N1582" s="174"/>
      <c r="O1582" s="167"/>
    </row>
    <row r="1583" customFormat="false" ht="13.8" hidden="false" customHeight="false" outlineLevel="0" collapsed="false">
      <c r="A1583" s="0" t="n">
        <f aca="false">+A1582+1</f>
        <v>1582</v>
      </c>
      <c r="B1583" s="0" t="str">
        <f aca="false">IF(LEN('con precio'!E1582)=8,'con precio'!E1582,IF(LEN('con precio'!E1582)&gt;=17,LEFT('con precio'!E1582,8),""))</f>
        <v>62186169</v>
      </c>
      <c r="C1583" s="122" t="str">
        <f aca="false">IF(LEN('con precio'!E1582)&gt;=17,RIGHT('con precio'!E1582,8),"")</f>
        <v/>
      </c>
      <c r="D1583" s="0" t="str">
        <f aca="false">IF('con precio'!F1582="","",'con precio'!F1582)</f>
        <v>NN</v>
      </c>
      <c r="E1583" s="0" t="str">
        <f aca="false">IF('con precio'!B1582="","",'con precio'!B1582)</f>
        <v>NN / Calle 10 de Febrero / Urbanización El Dorado II</v>
      </c>
      <c r="F1583" s="1" t="s">
        <v>7279</v>
      </c>
      <c r="G1583" s="0" t="n">
        <v>300</v>
      </c>
      <c r="H1583" s="0" t="str">
        <f aca="false">IF('con precio'!D1582="Flete","FLE",IF('con precio'!D1582="Normal","NOR",IF('con precio'!D1582="RRPP","RRP",IF('con precio'!D1582="FB Ads","FBA",IF('con precio'!D1582="Google Ads","GOA",IF('con precio'!D1582="Combo","COM",IF('con precio'!D1582="Market Place","MKP", "OTR")))))))</f>
        <v>GOA</v>
      </c>
      <c r="I1583" s="0" t="str">
        <f aca="false">LEFT('con precio'!M1582,10)</f>
        <v>-17.735167</v>
      </c>
      <c r="J1583" s="122" t="str">
        <f aca="false">RIGHT('con precio'!M1582,10)</f>
        <v>-63.099556</v>
      </c>
      <c r="K1583" s="0" t="s">
        <v>7429</v>
      </c>
      <c r="L1583" s="175" t="n">
        <f aca="false">'con precio'!A1582+'con precio'!K1582</f>
        <v>44558.4583333333</v>
      </c>
      <c r="N1583" s="174"/>
      <c r="O1583" s="167"/>
    </row>
    <row r="1584" customFormat="false" ht="13.8" hidden="false" customHeight="false" outlineLevel="0" collapsed="false">
      <c r="A1584" s="0" t="n">
        <f aca="false">+A1583+1</f>
        <v>1583</v>
      </c>
      <c r="B1584" s="0" t="str">
        <f aca="false">IF(LEN('con precio'!E1583)=8,'con precio'!E1583,IF(LEN('con precio'!E1583)&gt;=17,LEFT('con precio'!E1583,8),""))</f>
        <v>75673189</v>
      </c>
      <c r="C1584" s="122" t="str">
        <f aca="false">IF(LEN('con precio'!E1583)&gt;=17,RIGHT('con precio'!E1583,8),"")</f>
        <v/>
      </c>
      <c r="D1584" s="0" t="str">
        <f aca="false">IF('con precio'!F1583="","",'con precio'!F1583)</f>
        <v>Elena Montenegro</v>
      </c>
      <c r="E1584" s="0" t="str">
        <f aca="false">IF('con precio'!B1583="","",'con precio'!B1583)</f>
        <v>Elena Montenegro / Barrio El Triunfo / Urbanización Canaan</v>
      </c>
      <c r="F1584" s="1" t="s">
        <v>7280</v>
      </c>
      <c r="G1584" s="0" t="n">
        <v>440</v>
      </c>
      <c r="H1584" s="0" t="str">
        <f aca="false">IF('con precio'!D1583="Flete","FLE",IF('con precio'!D1583="Normal","NOR",IF('con precio'!D1583="RRPP","RRP",IF('con precio'!D1583="FB Ads","FBA",IF('con precio'!D1583="Google Ads","GOA",IF('con precio'!D1583="Combo","COM",IF('con precio'!D1583="Market Place","MKP", "OTR")))))))</f>
        <v>GOA</v>
      </c>
      <c r="I1584" s="0" t="str">
        <f aca="false">LEFT('con precio'!M1583,10)</f>
        <v>-17.854820</v>
      </c>
      <c r="J1584" s="122" t="str">
        <f aca="false">RIGHT('con precio'!M1583,10)</f>
        <v>-63.236819</v>
      </c>
      <c r="K1584" s="0" t="s">
        <v>7429</v>
      </c>
      <c r="L1584" s="175" t="n">
        <f aca="false">'con precio'!A1583+'con precio'!K1583</f>
        <v>44558.6409722222</v>
      </c>
      <c r="N1584" s="174"/>
      <c r="O1584" s="167"/>
    </row>
    <row r="1585" customFormat="false" ht="13.8" hidden="false" customHeight="false" outlineLevel="0" collapsed="false">
      <c r="A1585" s="0" t="n">
        <f aca="false">+A1584+1</f>
        <v>1584</v>
      </c>
      <c r="B1585" s="0" t="str">
        <f aca="false">IF(LEN('con precio'!E1584)=8,'con precio'!E1584,IF(LEN('con precio'!E1584)&gt;=17,LEFT('con precio'!E1584,8),""))</f>
        <v>74682388</v>
      </c>
      <c r="C1585" s="122" t="str">
        <f aca="false">IF(LEN('con precio'!E1584)&gt;=17,RIGHT('con precio'!E1584,8),"")</f>
        <v/>
      </c>
      <c r="D1585" s="0" t="str">
        <f aca="false">IF('con precio'!F1584="","",'con precio'!F1584)</f>
        <v>Miguel Cabrera</v>
      </c>
      <c r="E1585" s="0" t="str">
        <f aca="false">IF('con precio'!B1584="","",'con precio'!B1584)</f>
        <v>Miguel Cabrera / Condominio Paradisso /  Pampa de la Isla</v>
      </c>
      <c r="F1585" s="1" t="s">
        <v>6323</v>
      </c>
      <c r="G1585" s="0" t="n">
        <v>300</v>
      </c>
      <c r="H1585" s="0" t="str">
        <f aca="false">IF('con precio'!D1584="Flete","FLE",IF('con precio'!D1584="Normal","NOR",IF('con precio'!D1584="RRPP","RRP",IF('con precio'!D1584="FB Ads","FBA",IF('con precio'!D1584="Google Ads","GOA",IF('con precio'!D1584="Combo","COM",IF('con precio'!D1584="Market Place","MKP", "OTR")))))))</f>
        <v>GOA</v>
      </c>
      <c r="I1585" s="0" t="str">
        <f aca="false">LEFT('con precio'!M1584,10)</f>
        <v>-17.752443</v>
      </c>
      <c r="J1585" s="122" t="str">
        <f aca="false">RIGHT('con precio'!M1584,10)</f>
        <v>-63.088486</v>
      </c>
      <c r="K1585" s="0" t="s">
        <v>7429</v>
      </c>
      <c r="L1585" s="175" t="n">
        <f aca="false">'con precio'!A1584+'con precio'!K1584</f>
        <v>44558.6409722222</v>
      </c>
      <c r="N1585" s="174"/>
      <c r="O1585" s="167"/>
    </row>
    <row r="1586" customFormat="false" ht="13.8" hidden="false" customHeight="false" outlineLevel="0" collapsed="false">
      <c r="A1586" s="0" t="n">
        <f aca="false">+A1585+1</f>
        <v>1585</v>
      </c>
      <c r="B1586" s="0" t="str">
        <f aca="false">IF(LEN('con precio'!E1585)=8,'con precio'!E1585,IF(LEN('con precio'!E1585)&gt;=17,LEFT('con precio'!E1585,8),""))</f>
        <v>73986119</v>
      </c>
      <c r="C1586" s="122" t="str">
        <f aca="false">IF(LEN('con precio'!E1585)&gt;=17,RIGHT('con precio'!E1585,8),"")</f>
        <v/>
      </c>
      <c r="D1586" s="0" t="str">
        <f aca="false">IF('con precio'!F1585="","",'con precio'!F1585)</f>
        <v>Armando Herbas</v>
      </c>
      <c r="E1586" s="0" t="str">
        <f aca="false">IF('con precio'!B1585="","",'con precio'!B1585)</f>
        <v>Armando Herbas / Urbanización Aqualand</v>
      </c>
      <c r="F1586" s="1" t="s">
        <v>7281</v>
      </c>
      <c r="G1586" s="0" t="n">
        <v>350</v>
      </c>
      <c r="H1586" s="0" t="str">
        <f aca="false">IF('con precio'!D1585="Flete","FLE",IF('con precio'!D1585="Normal","NOR",IF('con precio'!D1585="RRPP","RRP",IF('con precio'!D1585="FB Ads","FBA",IF('con precio'!D1585="Google Ads","GOA",IF('con precio'!D1585="Combo","COM",IF('con precio'!D1585="Market Place","MKP", "OTR")))))))</f>
        <v>GOA</v>
      </c>
      <c r="I1586" s="0" t="str">
        <f aca="false">LEFT('con precio'!M1585,10)</f>
        <v>-17.629014</v>
      </c>
      <c r="J1586" s="122" t="str">
        <f aca="false">RIGHT('con precio'!M1585,10)</f>
        <v>-63.168031</v>
      </c>
      <c r="K1586" s="0" t="s">
        <v>7429</v>
      </c>
      <c r="L1586" s="175" t="n">
        <f aca="false">'con precio'!A1585+'con precio'!K1585</f>
        <v>44558.6409722222</v>
      </c>
      <c r="N1586" s="174"/>
      <c r="O1586" s="167"/>
    </row>
    <row r="1587" customFormat="false" ht="13.8" hidden="false" customHeight="false" outlineLevel="0" collapsed="false">
      <c r="A1587" s="0" t="n">
        <f aca="false">+A1586+1</f>
        <v>1586</v>
      </c>
      <c r="B1587" s="0" t="str">
        <f aca="false">IF(LEN('con precio'!E1586)=8,'con precio'!E1586,IF(LEN('con precio'!E1586)&gt;=17,LEFT('con precio'!E1586,8),""))</f>
        <v/>
      </c>
      <c r="C1587" s="122" t="str">
        <f aca="false">IF(LEN('con precio'!E1586)&gt;=17,RIGHT('con precio'!E1586,8),"")</f>
        <v/>
      </c>
      <c r="D1587" s="0" t="str">
        <f aca="false">IF('con precio'!F1586="","",'con precio'!F1586)</f>
        <v/>
      </c>
      <c r="E1587" s="0" t="str">
        <f aca="false">IF('con precio'!B1586="","",'con precio'!B1586)</f>
        <v>El Bajío. Nueva Ramada / La Cuchilla</v>
      </c>
      <c r="F1587" s="1" t="s">
        <v>7282</v>
      </c>
      <c r="G1587" s="0" t="n">
        <v>400</v>
      </c>
      <c r="H1587" s="0" t="str">
        <f aca="false">IF('con precio'!D1586="Flete","FLE",IF('con precio'!D1586="Normal","NOR",IF('con precio'!D1586="RRPP","RRP",IF('con precio'!D1586="FB Ads","FBA",IF('con precio'!D1586="Google Ads","GOA",IF('con precio'!D1586="Combo","COM",IF('con precio'!D1586="Market Place","MKP", "OTR")))))))</f>
        <v>NOR</v>
      </c>
      <c r="I1587" s="0" t="str">
        <f aca="false">LEFT('con precio'!M1586,10)</f>
        <v>-17.837950</v>
      </c>
      <c r="J1587" s="122" t="str">
        <f aca="false">RIGHT('con precio'!M1586,10)</f>
        <v>-63.212813</v>
      </c>
      <c r="K1587" s="0" t="s">
        <v>7429</v>
      </c>
      <c r="L1587" s="175" t="n">
        <f aca="false">'con precio'!A1586+'con precio'!K1586</f>
        <v>44558.3361111111</v>
      </c>
      <c r="N1587" s="174"/>
      <c r="O1587" s="167"/>
    </row>
    <row r="1588" customFormat="false" ht="13.8" hidden="false" customHeight="false" outlineLevel="0" collapsed="false">
      <c r="A1588" s="0" t="n">
        <f aca="false">+A1587+1</f>
        <v>1587</v>
      </c>
      <c r="B1588" s="0" t="str">
        <f aca="false">IF(LEN('con precio'!E1587)=8,'con precio'!E1587,IF(LEN('con precio'!E1587)&gt;=17,LEFT('con precio'!E1587,8),""))</f>
        <v/>
      </c>
      <c r="C1588" s="122" t="str">
        <f aca="false">IF(LEN('con precio'!E1587)&gt;=17,RIGHT('con precio'!E1587,8),"")</f>
        <v/>
      </c>
      <c r="D1588" s="0" t="str">
        <f aca="false">IF('con precio'!F1587="","",'con precio'!F1587)</f>
        <v/>
      </c>
      <c r="E1588" s="0" t="str">
        <f aca="false">IF('con precio'!B1587="","",'con precio'!B1587)</f>
        <v>Av. Marcelo Quiroga Santa Cruz / Barrio Calama. Zona Nueva Ramada</v>
      </c>
      <c r="F1588" s="1" t="s">
        <v>6457</v>
      </c>
      <c r="G1588" s="0" t="n">
        <v>350</v>
      </c>
      <c r="H1588" s="0" t="str">
        <f aca="false">IF('con precio'!D1587="Flete","FLE",IF('con precio'!D1587="Normal","NOR",IF('con precio'!D1587="RRPP","RRP",IF('con precio'!D1587="FB Ads","FBA",IF('con precio'!D1587="Google Ads","GOA",IF('con precio'!D1587="Combo","COM",IF('con precio'!D1587="Market Place","MKP", "OTR")))))))</f>
        <v>NOR</v>
      </c>
      <c r="I1588" s="0" t="str">
        <f aca="false">LEFT('con precio'!M1587,10)</f>
        <v>-17.836953</v>
      </c>
      <c r="J1588" s="122" t="str">
        <f aca="false">RIGHT('con precio'!M1587,10)</f>
        <v>-63.221582</v>
      </c>
      <c r="K1588" s="0" t="s">
        <v>7429</v>
      </c>
      <c r="L1588" s="175" t="n">
        <f aca="false">'con precio'!A1587+'con precio'!K1587</f>
        <v>44558.3611111111</v>
      </c>
      <c r="N1588" s="174"/>
      <c r="O1588" s="167"/>
    </row>
    <row r="1589" customFormat="false" ht="13.8" hidden="false" customHeight="false" outlineLevel="0" collapsed="false">
      <c r="A1589" s="0" t="n">
        <f aca="false">+A1588+1</f>
        <v>1588</v>
      </c>
      <c r="B1589" s="0" t="str">
        <f aca="false">IF(LEN('con precio'!E1588)=8,'con precio'!E1588,IF(LEN('con precio'!E1588)&gt;=17,LEFT('con precio'!E1588,8),""))</f>
        <v/>
      </c>
      <c r="C1589" s="122" t="str">
        <f aca="false">IF(LEN('con precio'!E1588)&gt;=17,RIGHT('con precio'!E1588,8),"")</f>
        <v/>
      </c>
      <c r="D1589" s="0" t="str">
        <f aca="false">IF('con precio'!F1588="","",'con precio'!F1588)</f>
        <v>Matadero Frigovel</v>
      </c>
      <c r="E1589" s="0" t="str">
        <f aca="false">IF('con precio'!B1588="","",'con precio'!B1588)</f>
        <v>Nuestrakarne / Parque Industrial</v>
      </c>
      <c r="F1589" s="1" t="s">
        <v>7283</v>
      </c>
      <c r="G1589" s="0" t="n">
        <v>300</v>
      </c>
      <c r="H1589" s="0" t="str">
        <f aca="false">IF('con precio'!D1588="Flete","FLE",IF('con precio'!D1588="Normal","NOR",IF('con precio'!D1588="RRPP","RRP",IF('con precio'!D1588="FB Ads","FBA",IF('con precio'!D1588="Google Ads","GOA",IF('con precio'!D1588="Combo","COM",IF('con precio'!D1588="Market Place","MKP", "OTR")))))))</f>
        <v>NOR</v>
      </c>
      <c r="I1589" s="0" t="str">
        <f aca="false">LEFT('con precio'!M1588,10)</f>
        <v>-17.744121</v>
      </c>
      <c r="J1589" s="122" t="str">
        <f aca="false">RIGHT('con precio'!M1588,10)</f>
        <v>-63.142282</v>
      </c>
      <c r="K1589" s="0" t="s">
        <v>7429</v>
      </c>
      <c r="L1589" s="175" t="n">
        <f aca="false">'con precio'!A1588+'con precio'!K1588</f>
        <v>44558.4840277778</v>
      </c>
      <c r="N1589" s="174"/>
      <c r="O1589" s="167"/>
    </row>
    <row r="1590" customFormat="false" ht="13.8" hidden="false" customHeight="false" outlineLevel="0" collapsed="false">
      <c r="A1590" s="0" t="n">
        <f aca="false">+A1589+1</f>
        <v>1589</v>
      </c>
      <c r="B1590" s="0" t="str">
        <f aca="false">IF(LEN('con precio'!E1589)=8,'con precio'!E1589,IF(LEN('con precio'!E1589)&gt;=17,LEFT('con precio'!E1589,8),""))</f>
        <v/>
      </c>
      <c r="C1590" s="122" t="str">
        <f aca="false">IF(LEN('con precio'!E1589)&gt;=17,RIGHT('con precio'!E1589,8),"")</f>
        <v/>
      </c>
      <c r="D1590" s="0" t="str">
        <f aca="false">IF('con precio'!F1589="","",'con precio'!F1589)</f>
        <v>Matadero Frigovel</v>
      </c>
      <c r="E1590" s="0" t="str">
        <f aca="false">IF('con precio'!B1589="","",'con precio'!B1589)</f>
        <v>Nuestrakarne / Parque Industrial</v>
      </c>
      <c r="F1590" s="1" t="s">
        <v>7284</v>
      </c>
      <c r="G1590" s="0" t="n">
        <v>300</v>
      </c>
      <c r="H1590" s="0" t="str">
        <f aca="false">IF('con precio'!D1589="Flete","FLE",IF('con precio'!D1589="Normal","NOR",IF('con precio'!D1589="RRPP","RRP",IF('con precio'!D1589="FB Ads","FBA",IF('con precio'!D1589="Google Ads","GOA",IF('con precio'!D1589="Combo","COM",IF('con precio'!D1589="Market Place","MKP", "OTR")))))))</f>
        <v>NOR</v>
      </c>
      <c r="I1590" s="0" t="str">
        <f aca="false">LEFT('con precio'!M1589,10)</f>
        <v>-17.744646</v>
      </c>
      <c r="J1590" s="122" t="str">
        <f aca="false">RIGHT('con precio'!M1589,10)</f>
        <v>-63.141407</v>
      </c>
      <c r="K1590" s="0" t="s">
        <v>7429</v>
      </c>
      <c r="L1590" s="175" t="n">
        <f aca="false">'con precio'!A1589+'con precio'!K1589</f>
        <v>44558.5333333333</v>
      </c>
      <c r="N1590" s="174"/>
      <c r="O1590" s="167"/>
    </row>
    <row r="1591" customFormat="false" ht="13.8" hidden="false" customHeight="false" outlineLevel="0" collapsed="false">
      <c r="A1591" s="0" t="n">
        <f aca="false">+A1590+1</f>
        <v>1590</v>
      </c>
      <c r="B1591" s="0" t="str">
        <f aca="false">IF(LEN('con precio'!E1590)=8,'con precio'!E1590,IF(LEN('con precio'!E1590)&gt;=17,LEFT('con precio'!E1590,8),""))</f>
        <v/>
      </c>
      <c r="C1591" s="122" t="str">
        <f aca="false">IF(LEN('con precio'!E1590)&gt;=17,RIGHT('con precio'!E1590,8),"")</f>
        <v/>
      </c>
      <c r="D1591" s="0" t="str">
        <f aca="false">IF('con precio'!F1590="","",'con precio'!F1590)</f>
        <v/>
      </c>
      <c r="E1591" s="0" t="str">
        <f aca="false">IF('con precio'!B1590="","",'con precio'!B1590)</f>
        <v>Satélite Norte</v>
      </c>
      <c r="F1591" s="1" t="s">
        <v>7285</v>
      </c>
      <c r="G1591" s="0" t="n">
        <v>400</v>
      </c>
      <c r="H1591" s="0" t="str">
        <f aca="false">IF('con precio'!D1590="Flete","FLE",IF('con precio'!D1590="Normal","NOR",IF('con precio'!D1590="RRPP","RRP",IF('con precio'!D1590="FB Ads","FBA",IF('con precio'!D1590="Google Ads","GOA",IF('con precio'!D1590="Combo","COM",IF('con precio'!D1590="Market Place","MKP", "OTR")))))))</f>
        <v>NOR</v>
      </c>
      <c r="I1591" s="0" t="str">
        <f aca="false">LEFT('con precio'!M1590,10)</f>
        <v>-17.609115</v>
      </c>
      <c r="J1591" s="122" t="str">
        <f aca="false">RIGHT('con precio'!M1590,10)</f>
        <v>-63.136077</v>
      </c>
      <c r="K1591" s="0" t="s">
        <v>7429</v>
      </c>
      <c r="L1591" s="175" t="n">
        <f aca="false">'con precio'!A1590+'con precio'!K1590</f>
        <v>44558.6131944444</v>
      </c>
      <c r="N1591" s="174"/>
      <c r="O1591" s="167"/>
    </row>
    <row r="1592" customFormat="false" ht="13.8" hidden="false" customHeight="false" outlineLevel="0" collapsed="false">
      <c r="A1592" s="0" t="n">
        <f aca="false">+A1591+1</f>
        <v>1591</v>
      </c>
      <c r="B1592" s="0" t="str">
        <f aca="false">IF(LEN('con precio'!E1591)=8,'con precio'!E1591,IF(LEN('con precio'!E1591)&gt;=17,LEFT('con precio'!E1591,8),""))</f>
        <v/>
      </c>
      <c r="C1592" s="122" t="str">
        <f aca="false">IF(LEN('con precio'!E1591)&gt;=17,RIGHT('con precio'!E1591,8),"")</f>
        <v/>
      </c>
      <c r="D1592" s="0" t="str">
        <f aca="false">IF('con precio'!F1591="","",'con precio'!F1591)</f>
        <v/>
      </c>
      <c r="E1592" s="0" t="str">
        <f aca="false">IF('con precio'!B1591="","",'con precio'!B1591)</f>
        <v>Satélite Norte</v>
      </c>
      <c r="F1592" s="1" t="s">
        <v>7286</v>
      </c>
      <c r="G1592" s="0" t="n">
        <v>350</v>
      </c>
      <c r="H1592" s="0" t="str">
        <f aca="false">IF('con precio'!D1591="Flete","FLE",IF('con precio'!D1591="Normal","NOR",IF('con precio'!D1591="RRPP","RRP",IF('con precio'!D1591="FB Ads","FBA",IF('con precio'!D1591="Google Ads","GOA",IF('con precio'!D1591="Combo","COM",IF('con precio'!D1591="Market Place","MKP", "OTR")))))))</f>
        <v>NOR</v>
      </c>
      <c r="I1592" s="0" t="str">
        <f aca="false">LEFT('con precio'!M1591,10)</f>
        <v>-17.608790</v>
      </c>
      <c r="J1592" s="122" t="str">
        <f aca="false">RIGHT('con precio'!M1591,10)</f>
        <v>-63.138966</v>
      </c>
      <c r="K1592" s="0" t="s">
        <v>7429</v>
      </c>
      <c r="L1592" s="175" t="n">
        <f aca="false">'con precio'!A1591+'con precio'!K1591</f>
        <v>44558.6409722222</v>
      </c>
      <c r="N1592" s="174"/>
      <c r="O1592" s="167"/>
    </row>
    <row r="1593" customFormat="false" ht="13.8" hidden="false" customHeight="false" outlineLevel="0" collapsed="false">
      <c r="A1593" s="0" t="n">
        <f aca="false">+A1592+1</f>
        <v>1592</v>
      </c>
      <c r="B1593" s="0" t="str">
        <f aca="false">IF(LEN('con precio'!E1592)=8,'con precio'!E1592,IF(LEN('con precio'!E1592)&gt;=17,LEFT('con precio'!E1592,8),""))</f>
        <v>75049515</v>
      </c>
      <c r="C1593" s="122" t="str">
        <f aca="false">IF(LEN('con precio'!E1592)&gt;=17,RIGHT('con precio'!E1592,8),"")</f>
        <v/>
      </c>
      <c r="D1593" s="0" t="str">
        <f aca="false">IF('con precio'!F1592="","",'con precio'!F1592)</f>
        <v>Roberto Coronado. Residencial Abasto Sur</v>
      </c>
      <c r="E1593" s="0" t="str">
        <f aca="false">IF('con precio'!B1592="","",'con precio'!B1592)</f>
        <v>Residencial Abasto Sur. Roberto Coronado</v>
      </c>
      <c r="F1593" s="1" t="n">
        <v>202003001</v>
      </c>
      <c r="G1593" s="0" t="n">
        <v>450</v>
      </c>
      <c r="H1593" s="0" t="str">
        <f aca="false">IF('con precio'!D1592="Flete","FLE",IF('con precio'!D1592="Normal","NOR",IF('con precio'!D1592="RRPP","RRP",IF('con precio'!D1592="FB Ads","FBA",IF('con precio'!D1592="Google Ads","GOA",IF('con precio'!D1592="Combo","COM",IF('con precio'!D1592="Market Place","MKP", "OTR")))))))</f>
        <v>OTR</v>
      </c>
      <c r="I1593" s="0" t="str">
        <f aca="false">LEFT('con precio'!M1592,10)</f>
        <v>-17.850340</v>
      </c>
      <c r="J1593" s="122" t="str">
        <f aca="false">RIGHT('con precio'!M1592,10)</f>
        <v>-63.227726</v>
      </c>
      <c r="K1593" s="0" t="s">
        <v>7429</v>
      </c>
      <c r="L1593" s="175" t="n">
        <f aca="false">'con precio'!A1592+'con precio'!K1592</f>
        <v>44558.7625</v>
      </c>
      <c r="N1593" s="174"/>
      <c r="O1593" s="167"/>
    </row>
    <row r="1594" customFormat="false" ht="13.8" hidden="false" customHeight="false" outlineLevel="0" collapsed="false">
      <c r="A1594" s="0" t="n">
        <f aca="false">+A1593+1</f>
        <v>1593</v>
      </c>
      <c r="B1594" s="0" t="str">
        <f aca="false">IF(LEN('con precio'!E1593)=8,'con precio'!E1593,IF(LEN('con precio'!E1593)&gt;=17,LEFT('con precio'!E1593,8),""))</f>
        <v>76093675</v>
      </c>
      <c r="C1594" s="122" t="str">
        <f aca="false">IF(LEN('con precio'!E1593)&gt;=17,RIGHT('con precio'!E1593,8),"")</f>
        <v/>
      </c>
      <c r="D1594" s="0" t="str">
        <f aca="false">IF('con precio'!F1593="","",'con precio'!F1593)</f>
        <v>Romer Soliz</v>
      </c>
      <c r="E1594" s="0" t="str">
        <f aca="false">IF('con precio'!B1593="","",'con precio'!B1593)</f>
        <v>Romer Soliz / Surtidor Doble Vía /  Km. 8 1/2 Doble Via a la Guardia / Urb. Petrolera / UV. 207 Mza. 49</v>
      </c>
      <c r="F1594" s="1" t="s">
        <v>7121</v>
      </c>
      <c r="G1594" s="0" t="n">
        <v>430</v>
      </c>
      <c r="H1594" s="0" t="str">
        <f aca="false">IF('con precio'!D1593="Flete","FLE",IF('con precio'!D1593="Normal","NOR",IF('con precio'!D1593="RRPP","RRP",IF('con precio'!D1593="FB Ads","FBA",IF('con precio'!D1593="Google Ads","GOA",IF('con precio'!D1593="Combo","COM",IF('con precio'!D1593="Market Place","MKP", "OTR")))))))</f>
        <v>GOA</v>
      </c>
      <c r="I1594" s="0" t="str">
        <f aca="false">LEFT('con precio'!M1593,10)</f>
        <v>-17.845674</v>
      </c>
      <c r="J1594" s="122" t="str">
        <f aca="false">RIGHT('con precio'!M1593,10)</f>
        <v>-63.246758</v>
      </c>
      <c r="K1594" s="0" t="s">
        <v>7429</v>
      </c>
      <c r="L1594" s="175" t="n">
        <f aca="false">'con precio'!A1593+'con precio'!K1593</f>
        <v>44559.4979166667</v>
      </c>
      <c r="N1594" s="174"/>
      <c r="O1594" s="167"/>
    </row>
    <row r="1595" customFormat="false" ht="13.8" hidden="false" customHeight="false" outlineLevel="0" collapsed="false">
      <c r="A1595" s="0" t="n">
        <f aca="false">+A1594+1</f>
        <v>1594</v>
      </c>
      <c r="B1595" s="0" t="str">
        <f aca="false">IF(LEN('con precio'!E1594)=8,'con precio'!E1594,IF(LEN('con precio'!E1594)&gt;=17,LEFT('con precio'!E1594,8),""))</f>
        <v>76649709</v>
      </c>
      <c r="C1595" s="122" t="str">
        <f aca="false">IF(LEN('con precio'!E1594)&gt;=17,RIGHT('con precio'!E1594,8),"")</f>
        <v/>
      </c>
      <c r="D1595" s="0" t="str">
        <f aca="false">IF('con precio'!F1594="","",'con precio'!F1594)</f>
        <v>Dania Rueda</v>
      </c>
      <c r="E1595" s="0" t="str">
        <f aca="false">IF('con precio'!B1594="","",'con precio'!B1594)</f>
        <v>Dania Rueda / Urbanización Canaan / El Bajío</v>
      </c>
      <c r="F1595" s="1" t="s">
        <v>7287</v>
      </c>
      <c r="G1595" s="0" t="n">
        <v>430</v>
      </c>
      <c r="H1595" s="0" t="str">
        <f aca="false">IF('con precio'!D1594="Flete","FLE",IF('con precio'!D1594="Normal","NOR",IF('con precio'!D1594="RRPP","RRP",IF('con precio'!D1594="FB Ads","FBA",IF('con precio'!D1594="Google Ads","GOA",IF('con precio'!D1594="Combo","COM",IF('con precio'!D1594="Market Place","MKP", "OTR")))))))</f>
        <v>GOA</v>
      </c>
      <c r="I1595" s="0" t="str">
        <f aca="false">LEFT('con precio'!M1594,10)</f>
        <v>-17.847508</v>
      </c>
      <c r="J1595" s="122" t="str">
        <f aca="false">RIGHT('con precio'!M1594,10)</f>
        <v>-63.239451</v>
      </c>
      <c r="K1595" s="0" t="s">
        <v>7429</v>
      </c>
      <c r="L1595" s="175" t="n">
        <f aca="false">'con precio'!A1594+'con precio'!K1594</f>
        <v>44559.5916666667</v>
      </c>
      <c r="N1595" s="174"/>
      <c r="O1595" s="167"/>
    </row>
    <row r="1596" customFormat="false" ht="13.8" hidden="false" customHeight="false" outlineLevel="0" collapsed="false">
      <c r="A1596" s="0" t="n">
        <f aca="false">+A1595+1</f>
        <v>1595</v>
      </c>
      <c r="B1596" s="0" t="str">
        <f aca="false">IF(LEN('con precio'!E1595)=8,'con precio'!E1595,IF(LEN('con precio'!E1595)&gt;=17,LEFT('con precio'!E1595,8),""))</f>
        <v>73986119</v>
      </c>
      <c r="C1596" s="122" t="str">
        <f aca="false">IF(LEN('con precio'!E1595)&gt;=17,RIGHT('con precio'!E1595,8),"")</f>
        <v/>
      </c>
      <c r="D1596" s="0" t="str">
        <f aca="false">IF('con precio'!F1595="","",'con precio'!F1595)</f>
        <v>Armando Herbas</v>
      </c>
      <c r="E1596" s="0" t="str">
        <f aca="false">IF('con precio'!B1595="","",'con precio'!B1595)</f>
        <v>Armando Herbas / Urbanización Aqualand</v>
      </c>
      <c r="F1596" s="1" t="s">
        <v>7281</v>
      </c>
      <c r="G1596" s="0" t="n">
        <v>350</v>
      </c>
      <c r="H1596" s="0" t="str">
        <f aca="false">IF('con precio'!D1595="Flete","FLE",IF('con precio'!D1595="Normal","NOR",IF('con precio'!D1595="RRPP","RRP",IF('con precio'!D1595="FB Ads","FBA",IF('con precio'!D1595="Google Ads","GOA",IF('con precio'!D1595="Combo","COM",IF('con precio'!D1595="Market Place","MKP", "OTR")))))))</f>
        <v>GOA</v>
      </c>
      <c r="I1596" s="0" t="str">
        <f aca="false">LEFT('con precio'!M1595,10)</f>
        <v>-17.629014</v>
      </c>
      <c r="J1596" s="122" t="str">
        <f aca="false">RIGHT('con precio'!M1595,10)</f>
        <v>-63.168031</v>
      </c>
      <c r="K1596" s="0" t="s">
        <v>7429</v>
      </c>
      <c r="L1596" s="175" t="n">
        <f aca="false">'con precio'!A1595+'con precio'!K1595</f>
        <v>44559.70625</v>
      </c>
      <c r="N1596" s="174"/>
      <c r="O1596" s="167"/>
    </row>
    <row r="1597" customFormat="false" ht="13.8" hidden="false" customHeight="false" outlineLevel="0" collapsed="false">
      <c r="A1597" s="0" t="n">
        <f aca="false">+A1596+1</f>
        <v>1596</v>
      </c>
      <c r="B1597" s="0" t="str">
        <f aca="false">IF(LEN('con precio'!E1596)=8,'con precio'!E1596,IF(LEN('con precio'!E1596)&gt;=17,LEFT('con precio'!E1596,8),""))</f>
        <v/>
      </c>
      <c r="C1597" s="122" t="str">
        <f aca="false">IF(LEN('con precio'!E1596)&gt;=17,RIGHT('con precio'!E1596,8),"")</f>
        <v/>
      </c>
      <c r="D1597" s="0" t="str">
        <f aca="false">IF('con precio'!F1596="","",'con precio'!F1596)</f>
        <v/>
      </c>
      <c r="E1597" s="0" t="str">
        <f aca="false">IF('con precio'!B1596="","",'con precio'!B1596)</f>
        <v>Barrio Calama. Zona Nueva Ramada</v>
      </c>
      <c r="F1597" s="1" t="s">
        <v>7288</v>
      </c>
      <c r="G1597" s="0" t="n">
        <v>300</v>
      </c>
      <c r="H1597" s="0" t="str">
        <f aca="false">IF('con precio'!D1596="Flete","FLE",IF('con precio'!D1596="Normal","NOR",IF('con precio'!D1596="RRPP","RRP",IF('con precio'!D1596="FB Ads","FBA",IF('con precio'!D1596="Google Ads","GOA",IF('con precio'!D1596="Combo","COM",IF('con precio'!D1596="Market Place","MKP", "OTR")))))))</f>
        <v>NOR</v>
      </c>
      <c r="I1597" s="0" t="str">
        <f aca="false">LEFT('con precio'!M1596,10)</f>
        <v>-17.836952</v>
      </c>
      <c r="J1597" s="122" t="str">
        <f aca="false">RIGHT('con precio'!M1596,10)</f>
        <v>-63.221762</v>
      </c>
      <c r="K1597" s="0" t="s">
        <v>7429</v>
      </c>
      <c r="L1597" s="175" t="n">
        <f aca="false">'con precio'!A1596+'con precio'!K1596</f>
        <v>44559.3923611111</v>
      </c>
      <c r="N1597" s="174"/>
      <c r="O1597" s="167"/>
    </row>
    <row r="1598" customFormat="false" ht="13.8" hidden="false" customHeight="false" outlineLevel="0" collapsed="false">
      <c r="A1598" s="0" t="n">
        <f aca="false">+A1597+1</f>
        <v>1597</v>
      </c>
      <c r="B1598" s="0" t="str">
        <f aca="false">IF(LEN('con precio'!E1597)=8,'con precio'!E1597,IF(LEN('con precio'!E1597)&gt;=17,LEFT('con precio'!E1597,8),""))</f>
        <v/>
      </c>
      <c r="C1598" s="122" t="str">
        <f aca="false">IF(LEN('con precio'!E1597)&gt;=17,RIGHT('con precio'!E1597,8),"")</f>
        <v/>
      </c>
      <c r="D1598" s="0" t="str">
        <f aca="false">IF('con precio'!F1597="","",'con precio'!F1597)</f>
        <v/>
      </c>
      <c r="E1598" s="0" t="str">
        <f aca="false">IF('con precio'!B1597="","",'con precio'!B1597)</f>
        <v>Av. Moscú / El Carmen / Barrio El Trigal</v>
      </c>
      <c r="F1598" s="1" t="s">
        <v>7289</v>
      </c>
      <c r="G1598" s="0" t="n">
        <v>300</v>
      </c>
      <c r="H1598" s="0" t="str">
        <f aca="false">IF('con precio'!D1597="Flete","FLE",IF('con precio'!D1597="Normal","NOR",IF('con precio'!D1597="RRPP","RRP",IF('con precio'!D1597="FB Ads","FBA",IF('con precio'!D1597="Google Ads","GOA",IF('con precio'!D1597="Combo","COM",IF('con precio'!D1597="Market Place","MKP", "OTR")))))))</f>
        <v>NOR</v>
      </c>
      <c r="I1598" s="0" t="str">
        <f aca="false">LEFT('con precio'!M1597,10)</f>
        <v>-17.855984</v>
      </c>
      <c r="J1598" s="122" t="str">
        <f aca="false">RIGHT('con precio'!M1597,10)</f>
        <v>-63.218675</v>
      </c>
      <c r="K1598" s="0" t="s">
        <v>7429</v>
      </c>
      <c r="L1598" s="175" t="n">
        <f aca="false">'con precio'!A1597+'con precio'!K1597</f>
        <v>44559.4555555556</v>
      </c>
      <c r="N1598" s="174"/>
      <c r="O1598" s="167"/>
    </row>
    <row r="1599" customFormat="false" ht="13.8" hidden="false" customHeight="false" outlineLevel="0" collapsed="false">
      <c r="A1599" s="0" t="n">
        <f aca="false">+A1598+1</f>
        <v>1598</v>
      </c>
      <c r="B1599" s="0" t="str">
        <f aca="false">IF(LEN('con precio'!E1598)=8,'con precio'!E1598,IF(LEN('con precio'!E1598)&gt;=17,LEFT('con precio'!E1598,8),""))</f>
        <v/>
      </c>
      <c r="C1599" s="122" t="str">
        <f aca="false">IF(LEN('con precio'!E1598)&gt;=17,RIGHT('con precio'!E1598,8),"")</f>
        <v/>
      </c>
      <c r="D1599" s="0" t="str">
        <f aca="false">IF('con precio'!F1598="","",'con precio'!F1598)</f>
        <v/>
      </c>
      <c r="E1599" s="0" t="str">
        <f aca="false">IF('con precio'!B1598="","",'con precio'!B1598)</f>
        <v>Calle 4 / Av. 16 de Julio / Barrio 18 de Marzo</v>
      </c>
      <c r="F1599" s="1" t="s">
        <v>7290</v>
      </c>
      <c r="G1599" s="0" t="n">
        <v>350</v>
      </c>
      <c r="H1599" s="0" t="str">
        <f aca="false">IF('con precio'!D1598="Flete","FLE",IF('con precio'!D1598="Normal","NOR",IF('con precio'!D1598="RRPP","RRP",IF('con precio'!D1598="FB Ads","FBA",IF('con precio'!D1598="Google Ads","GOA",IF('con precio'!D1598="Combo","COM",IF('con precio'!D1598="Market Place","MKP", "OTR")))))))</f>
        <v>NOR</v>
      </c>
      <c r="I1599" s="0" t="str">
        <f aca="false">LEFT('con precio'!M1598,10)</f>
        <v>-17.789911</v>
      </c>
      <c r="J1599" s="122" t="str">
        <f aca="false">RIGHT('con precio'!M1598,10)</f>
        <v>-63.126899</v>
      </c>
      <c r="K1599" s="0" t="s">
        <v>7429</v>
      </c>
      <c r="L1599" s="175" t="n">
        <f aca="false">'con precio'!A1598+'con precio'!K1598</f>
        <v>44559.5229166667</v>
      </c>
      <c r="N1599" s="174"/>
      <c r="O1599" s="167"/>
    </row>
    <row r="1600" customFormat="false" ht="13.8" hidden="false" customHeight="false" outlineLevel="0" collapsed="false">
      <c r="A1600" s="0" t="n">
        <f aca="false">+A1599+1</f>
        <v>1599</v>
      </c>
      <c r="B1600" s="0" t="str">
        <f aca="false">IF(LEN('con precio'!E1599)=8,'con precio'!E1599,IF(LEN('con precio'!E1599)&gt;=17,LEFT('con precio'!E1599,8),""))</f>
        <v/>
      </c>
      <c r="C1600" s="122" t="str">
        <f aca="false">IF(LEN('con precio'!E1599)&gt;=17,RIGHT('con precio'!E1599,8),"")</f>
        <v/>
      </c>
      <c r="D1600" s="0" t="str">
        <f aca="false">IF('con precio'!F1599="","",'con precio'!F1599)</f>
        <v/>
      </c>
      <c r="E1600" s="0" t="str">
        <f aca="false">IF('con precio'!B1599="","",'con precio'!B1599)</f>
        <v>PEC2 Parque Empresarial / Av. Internacional Bioceánica</v>
      </c>
      <c r="F1600" s="1" t="s">
        <v>7291</v>
      </c>
      <c r="G1600" s="0" t="n">
        <v>350</v>
      </c>
      <c r="H1600" s="0" t="str">
        <f aca="false">IF('con precio'!D1599="Flete","FLE",IF('con precio'!D1599="Normal","NOR",IF('con precio'!D1599="RRPP","RRP",IF('con precio'!D1599="FB Ads","FBA",IF('con precio'!D1599="Google Ads","GOA",IF('con precio'!D1599="Combo","COM",IF('con precio'!D1599="Market Place","MKP", "OTR")))))))</f>
        <v>NOR</v>
      </c>
      <c r="I1600" s="0" t="str">
        <f aca="false">LEFT('con precio'!M1599,10)</f>
        <v>-17.673892</v>
      </c>
      <c r="J1600" s="122" t="str">
        <f aca="false">RIGHT('con precio'!M1599,10)</f>
        <v>-63.147399</v>
      </c>
      <c r="K1600" s="0" t="s">
        <v>7429</v>
      </c>
      <c r="L1600" s="175" t="n">
        <f aca="false">'con precio'!A1599+'con precio'!K1599</f>
        <v>44559.725</v>
      </c>
      <c r="N1600" s="174"/>
      <c r="O1600" s="167"/>
    </row>
    <row r="1601" customFormat="false" ht="13.8" hidden="false" customHeight="false" outlineLevel="0" collapsed="false">
      <c r="A1601" s="0" t="n">
        <f aca="false">+A1600+1</f>
        <v>1600</v>
      </c>
      <c r="B1601" s="0" t="str">
        <f aca="false">IF(LEN('con precio'!E1600)=8,'con precio'!E1600,IF(LEN('con precio'!E1600)&gt;=17,LEFT('con precio'!E1600,8),""))</f>
        <v/>
      </c>
      <c r="C1601" s="122" t="str">
        <f aca="false">IF(LEN('con precio'!E1600)&gt;=17,RIGHT('con precio'!E1600,8),"")</f>
        <v/>
      </c>
      <c r="D1601" s="0" t="str">
        <f aca="false">IF('con precio'!F1600="","",'con precio'!F1600)</f>
        <v/>
      </c>
      <c r="E1601" s="0" t="str">
        <f aca="false">IF('con precio'!B1600="","",'con precio'!B1600)</f>
        <v>Av. Prolongación Beni</v>
      </c>
      <c r="F1601" s="1" t="s">
        <v>7292</v>
      </c>
      <c r="G1601" s="0" t="n">
        <v>300</v>
      </c>
      <c r="H1601" s="0" t="str">
        <f aca="false">IF('con precio'!D1600="Flete","FLE",IF('con precio'!D1600="Normal","NOR",IF('con precio'!D1600="RRPP","RRP",IF('con precio'!D1600="FB Ads","FBA",IF('con precio'!D1600="Google Ads","GOA",IF('con precio'!D1600="Combo","COM",IF('con precio'!D1600="Market Place","MKP", "OTR")))))))</f>
        <v>NOR</v>
      </c>
      <c r="I1601" s="0" t="str">
        <f aca="false">LEFT('con precio'!M1600,10)</f>
        <v>-17.715384</v>
      </c>
      <c r="J1601" s="122" t="str">
        <f aca="false">RIGHT('con precio'!M1600,10)</f>
        <v>-63.150811</v>
      </c>
      <c r="K1601" s="0" t="s">
        <v>7429</v>
      </c>
      <c r="L1601" s="175" t="n">
        <f aca="false">'con precio'!A1600+'con precio'!K1600</f>
        <v>44559.7576388889</v>
      </c>
      <c r="N1601" s="174"/>
      <c r="O1601" s="167"/>
    </row>
    <row r="1602" customFormat="false" ht="13.8" hidden="false" customHeight="false" outlineLevel="0" collapsed="false">
      <c r="A1602" s="0" t="n">
        <f aca="false">+A1601+1</f>
        <v>1601</v>
      </c>
      <c r="B1602" s="0" t="str">
        <f aca="false">IF(LEN('con precio'!E1601)=8,'con precio'!E1601,IF(LEN('con precio'!E1601)&gt;=17,LEFT('con precio'!E1601,8),""))</f>
        <v>79863076</v>
      </c>
      <c r="C1602" s="122" t="str">
        <f aca="false">IF(LEN('con precio'!E1601)&gt;=17,RIGHT('con precio'!E1601,8),"")</f>
        <v/>
      </c>
      <c r="D1602" s="0" t="str">
        <f aca="false">IF('con precio'!F1601="","",'con precio'!F1601)</f>
        <v>César</v>
      </c>
      <c r="E1602" s="0" t="str">
        <f aca="false">IF('con precio'!B1601="","",'con precio'!B1601)</f>
        <v>César / Urbanización Patujú</v>
      </c>
      <c r="F1602" s="1" t="s">
        <v>7293</v>
      </c>
      <c r="G1602" s="0" t="n">
        <v>400</v>
      </c>
      <c r="H1602" s="0" t="str">
        <f aca="false">IF('con precio'!D1601="Flete","FLE",IF('con precio'!D1601="Normal","NOR",IF('con precio'!D1601="RRPP","RRP",IF('con precio'!D1601="FB Ads","FBA",IF('con precio'!D1601="Google Ads","GOA",IF('con precio'!D1601="Combo","COM",IF('con precio'!D1601="Market Place","MKP", "OTR")))))))</f>
        <v>GOA</v>
      </c>
      <c r="I1602" s="0" t="str">
        <f aca="false">LEFT('con precio'!M1601,10)</f>
        <v>-17.775534</v>
      </c>
      <c r="J1602" s="122" t="str">
        <f aca="false">RIGHT('con precio'!M1601,10)</f>
        <v>-63.055520</v>
      </c>
      <c r="K1602" s="0" t="s">
        <v>7429</v>
      </c>
      <c r="L1602" s="175" t="n">
        <f aca="false">'con precio'!A1601+'con precio'!K1601</f>
        <v>44560.4638888889</v>
      </c>
      <c r="N1602" s="174"/>
      <c r="O1602" s="167"/>
    </row>
    <row r="1603" customFormat="false" ht="13.8" hidden="false" customHeight="false" outlineLevel="0" collapsed="false">
      <c r="A1603" s="0" t="n">
        <f aca="false">+A1602+1</f>
        <v>1602</v>
      </c>
      <c r="B1603" s="0" t="str">
        <f aca="false">IF(LEN('con precio'!E1602)=8,'con precio'!E1602,IF(LEN('con precio'!E1602)&gt;=17,LEFT('con precio'!E1602,8),""))</f>
        <v>68157172</v>
      </c>
      <c r="C1603" s="122" t="str">
        <f aca="false">IF(LEN('con precio'!E1602)&gt;=17,RIGHT('con precio'!E1602,8),"")</f>
        <v/>
      </c>
      <c r="D1603" s="0" t="str">
        <f aca="false">IF('con precio'!F1602="","",'con precio'!F1602)</f>
        <v>Saturnino Aguirre</v>
      </c>
      <c r="E1603" s="0" t="str">
        <f aca="false">IF('con precio'!B1602="","",'con precio'!B1602)</f>
        <v>Saturnino Aguirre / Santos Dumont / Braniff / </v>
      </c>
      <c r="F1603" s="1" t="s">
        <v>7294</v>
      </c>
      <c r="G1603" s="0" t="n">
        <v>400</v>
      </c>
      <c r="H1603" s="0" t="str">
        <f aca="false">IF('con precio'!D1602="Flete","FLE",IF('con precio'!D1602="Normal","NOR",IF('con precio'!D1602="RRPP","RRP",IF('con precio'!D1602="FB Ads","FBA",IF('con precio'!D1602="Google Ads","GOA",IF('con precio'!D1602="Combo","COM",IF('con precio'!D1602="Market Place","MKP", "OTR")))))))</f>
        <v>GOA</v>
      </c>
      <c r="I1603" s="0" t="str">
        <f aca="false">LEFT('con precio'!M1602,10)</f>
        <v>-17.811065</v>
      </c>
      <c r="J1603" s="122" t="str">
        <f aca="false">RIGHT('con precio'!M1602,10)</f>
        <v>-63.182225</v>
      </c>
      <c r="K1603" s="0" t="s">
        <v>7429</v>
      </c>
      <c r="L1603" s="175" t="n">
        <f aca="false">'con precio'!A1602+'con precio'!K1602</f>
        <v>44560.525</v>
      </c>
      <c r="N1603" s="174"/>
      <c r="O1603" s="167"/>
    </row>
    <row r="1604" customFormat="false" ht="13.8" hidden="false" customHeight="false" outlineLevel="0" collapsed="false">
      <c r="A1604" s="0" t="n">
        <f aca="false">+A1603+1</f>
        <v>1603</v>
      </c>
      <c r="B1604" s="0" t="str">
        <f aca="false">IF(LEN('con precio'!E1603)=8,'con precio'!E1603,IF(LEN('con precio'!E1603)&gt;=17,LEFT('con precio'!E1603,8),""))</f>
        <v>75022555</v>
      </c>
      <c r="C1604" s="122" t="str">
        <f aca="false">IF(LEN('con precio'!E1603)&gt;=17,RIGHT('con precio'!E1603,8),"")</f>
        <v/>
      </c>
      <c r="D1604" s="0" t="str">
        <f aca="false">IF('con precio'!F1603="","",'con precio'!F1603)</f>
        <v>Liders Paz</v>
      </c>
      <c r="E1604" s="0" t="str">
        <f aca="false">IF('con precio'!B1603="","",'con precio'!B1603)</f>
        <v>Liders Paz / Barrio Toronjal</v>
      </c>
      <c r="F1604" s="1" t="s">
        <v>6707</v>
      </c>
      <c r="G1604" s="0" t="n">
        <v>300</v>
      </c>
      <c r="H1604" s="0" t="str">
        <f aca="false">IF('con precio'!D1603="Flete","FLE",IF('con precio'!D1603="Normal","NOR",IF('con precio'!D1603="RRPP","RRP",IF('con precio'!D1603="FB Ads","FBA",IF('con precio'!D1603="Google Ads","GOA",IF('con precio'!D1603="Combo","COM",IF('con precio'!D1603="Market Place","MKP", "OTR")))))))</f>
        <v>GOA</v>
      </c>
      <c r="I1604" s="0" t="str">
        <f aca="false">LEFT('con precio'!M1603,10)</f>
        <v>-17.723671</v>
      </c>
      <c r="J1604" s="122" t="str">
        <f aca="false">RIGHT('con precio'!M1603,10)</f>
        <v>-63.136990</v>
      </c>
      <c r="K1604" s="0" t="s">
        <v>7429</v>
      </c>
      <c r="L1604" s="175" t="n">
        <f aca="false">'con precio'!A1603+'con precio'!K1603</f>
        <v>44560.6444444444</v>
      </c>
      <c r="N1604" s="174"/>
      <c r="O1604" s="167"/>
    </row>
    <row r="1605" customFormat="false" ht="13.8" hidden="false" customHeight="false" outlineLevel="0" collapsed="false">
      <c r="A1605" s="0" t="n">
        <f aca="false">+A1604+1</f>
        <v>1604</v>
      </c>
      <c r="B1605" s="0" t="str">
        <f aca="false">IF(LEN('con precio'!E1604)=8,'con precio'!E1604,IF(LEN('con precio'!E1604)&gt;=17,LEFT('con precio'!E1604,8),""))</f>
        <v>73986119</v>
      </c>
      <c r="C1605" s="122" t="str">
        <f aca="false">IF(LEN('con precio'!E1604)&gt;=17,RIGHT('con precio'!E1604,8),"")</f>
        <v/>
      </c>
      <c r="D1605" s="0" t="str">
        <f aca="false">IF('con precio'!F1604="","",'con precio'!F1604)</f>
        <v>Armando Herbas</v>
      </c>
      <c r="E1605" s="0" t="str">
        <f aca="false">IF('con precio'!B1604="","",'con precio'!B1604)</f>
        <v>Armando Herbas / Urbanización Aqualand</v>
      </c>
      <c r="F1605" s="1" t="s">
        <v>7281</v>
      </c>
      <c r="G1605" s="0" t="n">
        <v>350</v>
      </c>
      <c r="H1605" s="0" t="str">
        <f aca="false">IF('con precio'!D1604="Flete","FLE",IF('con precio'!D1604="Normal","NOR",IF('con precio'!D1604="RRPP","RRP",IF('con precio'!D1604="FB Ads","FBA",IF('con precio'!D1604="Google Ads","GOA",IF('con precio'!D1604="Combo","COM",IF('con precio'!D1604="Market Place","MKP", "OTR")))))))</f>
        <v>GOA</v>
      </c>
      <c r="I1605" s="0" t="str">
        <f aca="false">LEFT('con precio'!M1604,10)</f>
        <v>-17.629014</v>
      </c>
      <c r="J1605" s="122" t="str">
        <f aca="false">RIGHT('con precio'!M1604,10)</f>
        <v>-63.168031</v>
      </c>
      <c r="K1605" s="0" t="s">
        <v>7429</v>
      </c>
      <c r="L1605" s="175" t="n">
        <f aca="false">'con precio'!A1604+'con precio'!K1604</f>
        <v>44560.75</v>
      </c>
      <c r="N1605" s="174"/>
      <c r="O1605" s="167"/>
    </row>
    <row r="1606" customFormat="false" ht="13.8" hidden="false" customHeight="false" outlineLevel="0" collapsed="false">
      <c r="A1606" s="0" t="n">
        <f aca="false">+A1605+1</f>
        <v>1605</v>
      </c>
      <c r="B1606" s="0" t="str">
        <f aca="false">IF(LEN('con precio'!E1605)=8,'con precio'!E1605,IF(LEN('con precio'!E1605)&gt;=17,LEFT('con precio'!E1605,8),""))</f>
        <v/>
      </c>
      <c r="C1606" s="122" t="str">
        <f aca="false">IF(LEN('con precio'!E1605)&gt;=17,RIGHT('con precio'!E1605,8),"")</f>
        <v/>
      </c>
      <c r="D1606" s="0" t="str">
        <f aca="false">IF('con precio'!F1605="","",'con precio'!F1605)</f>
        <v/>
      </c>
      <c r="E1606" s="0" t="str">
        <f aca="false">IF('con precio'!B1605="","",'con precio'!B1605)</f>
        <v>Urbanización Mirador de Aqualand</v>
      </c>
      <c r="F1606" s="1" t="s">
        <v>7295</v>
      </c>
      <c r="G1606" s="0" t="n">
        <v>300</v>
      </c>
      <c r="H1606" s="0" t="str">
        <f aca="false">IF('con precio'!D1605="Flete","FLE",IF('con precio'!D1605="Normal","NOR",IF('con precio'!D1605="RRPP","RRP",IF('con precio'!D1605="FB Ads","FBA",IF('con precio'!D1605="Google Ads","GOA",IF('con precio'!D1605="Combo","COM",IF('con precio'!D1605="Market Place","MKP", "OTR")))))))</f>
        <v>NOR</v>
      </c>
      <c r="I1606" s="0" t="str">
        <f aca="false">LEFT('con precio'!M1605,10)</f>
        <v>-17.638602</v>
      </c>
      <c r="J1606" s="122" t="str">
        <f aca="false">RIGHT('con precio'!M1605,10)</f>
        <v>-63.161360</v>
      </c>
      <c r="K1606" s="0" t="s">
        <v>7429</v>
      </c>
      <c r="L1606" s="175" t="n">
        <f aca="false">'con precio'!A1605+'con precio'!K1605</f>
        <v>44560.3666666667</v>
      </c>
      <c r="N1606" s="174"/>
      <c r="O1606" s="167"/>
    </row>
    <row r="1607" customFormat="false" ht="13.8" hidden="false" customHeight="false" outlineLevel="0" collapsed="false">
      <c r="A1607" s="0" t="n">
        <f aca="false">+A1606+1</f>
        <v>1606</v>
      </c>
      <c r="B1607" s="0" t="str">
        <f aca="false">IF(LEN('con precio'!E1606)=8,'con precio'!E1606,IF(LEN('con precio'!E1606)&gt;=17,LEFT('con precio'!E1606,8),""))</f>
        <v/>
      </c>
      <c r="C1607" s="122" t="str">
        <f aca="false">IF(LEN('con precio'!E1606)&gt;=17,RIGHT('con precio'!E1606,8),"")</f>
        <v/>
      </c>
      <c r="D1607" s="0" t="str">
        <f aca="false">IF('con precio'!F1606="","",'con precio'!F1606)</f>
        <v/>
      </c>
      <c r="E1607" s="0" t="str">
        <f aca="false">IF('con precio'!B1606="","",'con precio'!B1606)</f>
        <v>Condominio Piraí 2</v>
      </c>
      <c r="F1607" s="1" t="s">
        <v>7296</v>
      </c>
      <c r="G1607" s="0" t="n">
        <v>350</v>
      </c>
      <c r="H1607" s="0" t="str">
        <f aca="false">IF('con precio'!D1606="Flete","FLE",IF('con precio'!D1606="Normal","NOR",IF('con precio'!D1606="RRPP","RRP",IF('con precio'!D1606="FB Ads","FBA",IF('con precio'!D1606="Google Ads","GOA",IF('con precio'!D1606="Combo","COM",IF('con precio'!D1606="Market Place","MKP", "OTR")))))))</f>
        <v>NOR</v>
      </c>
      <c r="I1607" s="0" t="str">
        <f aca="false">LEFT('con precio'!M1606,10)</f>
        <v>-17.662496</v>
      </c>
      <c r="J1607" s="122" t="str">
        <f aca="false">RIGHT('con precio'!M1606,10)</f>
        <v>-63.167220</v>
      </c>
      <c r="K1607" s="0" t="s">
        <v>7429</v>
      </c>
      <c r="L1607" s="175" t="n">
        <f aca="false">'con precio'!A1606+'con precio'!K1606</f>
        <v>44560.3923611111</v>
      </c>
      <c r="N1607" s="174"/>
      <c r="O1607" s="167"/>
    </row>
    <row r="1608" customFormat="false" ht="13.8" hidden="false" customHeight="false" outlineLevel="0" collapsed="false">
      <c r="A1608" s="0" t="n">
        <f aca="false">+A1607+1</f>
        <v>1607</v>
      </c>
      <c r="B1608" s="0" t="str">
        <f aca="false">IF(LEN('con precio'!E1607)=8,'con precio'!E1607,IF(LEN('con precio'!E1607)&gt;=17,LEFT('con precio'!E1607,8),""))</f>
        <v/>
      </c>
      <c r="C1608" s="122" t="str">
        <f aca="false">IF(LEN('con precio'!E1607)&gt;=17,RIGHT('con precio'!E1607,8),"")</f>
        <v/>
      </c>
      <c r="D1608" s="0" t="str">
        <f aca="false">IF('con precio'!F1607="","",'con precio'!F1607)</f>
        <v/>
      </c>
      <c r="E1608" s="0" t="str">
        <f aca="false">IF('con precio'!B1607="","",'con precio'!B1607)</f>
        <v>Avenida Arroyito</v>
      </c>
      <c r="F1608" s="1" t="s">
        <v>7297</v>
      </c>
      <c r="G1608" s="0" t="n">
        <v>300</v>
      </c>
      <c r="H1608" s="0" t="str">
        <f aca="false">IF('con precio'!D1607="Flete","FLE",IF('con precio'!D1607="Normal","NOR",IF('con precio'!D1607="RRPP","RRP",IF('con precio'!D1607="FB Ads","FBA",IF('con precio'!D1607="Google Ads","GOA",IF('con precio'!D1607="Combo","COM",IF('con precio'!D1607="Market Place","MKP", "OTR")))))))</f>
        <v>NOR</v>
      </c>
      <c r="I1608" s="0" t="str">
        <f aca="false">LEFT('con precio'!M1607,10)</f>
        <v>-17.829541</v>
      </c>
      <c r="J1608" s="122" t="str">
        <f aca="false">RIGHT('con precio'!M1607,10)</f>
        <v>-63.094706</v>
      </c>
      <c r="K1608" s="0" t="s">
        <v>7429</v>
      </c>
      <c r="L1608" s="175" t="n">
        <f aca="false">'con precio'!A1607+'con precio'!K1607</f>
        <v>44560.6444444444</v>
      </c>
      <c r="N1608" s="174"/>
      <c r="O1608" s="167"/>
    </row>
    <row r="1609" customFormat="false" ht="13.8" hidden="false" customHeight="false" outlineLevel="0" collapsed="false">
      <c r="A1609" s="0" t="n">
        <f aca="false">+A1608+1</f>
        <v>1608</v>
      </c>
      <c r="B1609" s="0" t="str">
        <f aca="false">IF(LEN('con precio'!E1608)=8,'con precio'!E1608,IF(LEN('con precio'!E1608)&gt;=17,LEFT('con precio'!E1608,8),""))</f>
        <v/>
      </c>
      <c r="C1609" s="122" t="str">
        <f aca="false">IF(LEN('con precio'!E1608)&gt;=17,RIGHT('con precio'!E1608,8),"")</f>
        <v/>
      </c>
      <c r="D1609" s="0" t="str">
        <f aca="false">IF('con precio'!F1608="","",'con precio'!F1608)</f>
        <v/>
      </c>
      <c r="E1609" s="0" t="str">
        <f aca="false">IF('con precio'!B1608="","",'con precio'!B1608)</f>
        <v>Av. Transcontinental / Barrio Santa Elena</v>
      </c>
      <c r="F1609" s="1" t="s">
        <v>7298</v>
      </c>
      <c r="G1609" s="0" t="n">
        <v>300</v>
      </c>
      <c r="H1609" s="0" t="str">
        <f aca="false">IF('con precio'!D1608="Flete","FLE",IF('con precio'!D1608="Normal","NOR",IF('con precio'!D1608="RRPP","RRP",IF('con precio'!D1608="FB Ads","FBA",IF('con precio'!D1608="Google Ads","GOA",IF('con precio'!D1608="Combo","COM",IF('con precio'!D1608="Market Place","MKP", "OTR")))))))</f>
        <v>NOR</v>
      </c>
      <c r="I1609" s="0" t="str">
        <f aca="false">LEFT('con precio'!M1608,10)</f>
        <v>-17.827262</v>
      </c>
      <c r="J1609" s="122" t="str">
        <f aca="false">RIGHT('con precio'!M1608,10)</f>
        <v>-63.114660</v>
      </c>
      <c r="K1609" s="0" t="s">
        <v>7429</v>
      </c>
      <c r="L1609" s="175" t="n">
        <f aca="false">'con precio'!A1608+'con precio'!K1608</f>
        <v>44560.68125</v>
      </c>
      <c r="N1609" s="174"/>
      <c r="O1609" s="167"/>
    </row>
    <row r="1610" customFormat="false" ht="13.8" hidden="false" customHeight="false" outlineLevel="0" collapsed="false">
      <c r="A1610" s="0" t="n">
        <f aca="false">+A1609+1</f>
        <v>1609</v>
      </c>
      <c r="B1610" s="0" t="str">
        <f aca="false">IF(LEN('con precio'!E1609)=8,'con precio'!E1609,IF(LEN('con precio'!E1609)&gt;=17,LEFT('con precio'!E1609,8),""))</f>
        <v/>
      </c>
      <c r="C1610" s="122" t="str">
        <f aca="false">IF(LEN('con precio'!E1609)&gt;=17,RIGHT('con precio'!E1609,8),"")</f>
        <v/>
      </c>
      <c r="D1610" s="0" t="str">
        <f aca="false">IF('con precio'!F1609="","",'con precio'!F1609)</f>
        <v/>
      </c>
      <c r="E1610" s="0" t="str">
        <f aca="false">IF('con precio'!B1609="","",'con precio'!B1609)</f>
        <v>Induplásticas SC / PEC2 Parque Empresarial / Av. Internacional Bioceánica</v>
      </c>
      <c r="F1610" s="1" t="s">
        <v>7299</v>
      </c>
      <c r="G1610" s="0" t="n">
        <v>450</v>
      </c>
      <c r="H1610" s="0" t="str">
        <f aca="false">IF('con precio'!D1609="Flete","FLE",IF('con precio'!D1609="Normal","NOR",IF('con precio'!D1609="RRPP","RRP",IF('con precio'!D1609="FB Ads","FBA",IF('con precio'!D1609="Google Ads","GOA",IF('con precio'!D1609="Combo","COM",IF('con precio'!D1609="Market Place","MKP", "OTR")))))))</f>
        <v>NOR</v>
      </c>
      <c r="I1610" s="0" t="str">
        <f aca="false">LEFT('con precio'!M1609,10)</f>
        <v>-17.674837</v>
      </c>
      <c r="J1610" s="122" t="str">
        <f aca="false">RIGHT('con precio'!M1609,10)</f>
        <v>-63.146912</v>
      </c>
      <c r="K1610" s="0" t="s">
        <v>7429</v>
      </c>
      <c r="L1610" s="175" t="n">
        <f aca="false">'con precio'!A1609+'con precio'!K1609</f>
        <v>44560.7888888889</v>
      </c>
      <c r="N1610" s="174"/>
      <c r="O1610" s="167"/>
    </row>
    <row r="1611" customFormat="false" ht="13.8" hidden="false" customHeight="false" outlineLevel="0" collapsed="false">
      <c r="A1611" s="0" t="n">
        <f aca="false">+A1610+1</f>
        <v>1610</v>
      </c>
      <c r="B1611" s="0" t="str">
        <f aca="false">IF(LEN('con precio'!E1610)=8,'con precio'!E1610,IF(LEN('con precio'!E1610)&gt;=17,LEFT('con precio'!E1610,8),""))</f>
        <v/>
      </c>
      <c r="C1611" s="122" t="str">
        <f aca="false">IF(LEN('con precio'!E1610)&gt;=17,RIGHT('con precio'!E1610,8),"")</f>
        <v/>
      </c>
      <c r="D1611" s="0" t="str">
        <f aca="false">IF('con precio'!F1610="","",'con precio'!F1610)</f>
        <v>Matadero Frigovel</v>
      </c>
      <c r="E1611" s="0" t="str">
        <f aca="false">IF('con precio'!B1610="","",'con precio'!B1610)</f>
        <v>Frigovel / Parque Industrial</v>
      </c>
      <c r="F1611" s="1" t="s">
        <v>6826</v>
      </c>
      <c r="G1611" s="0" t="n">
        <v>300</v>
      </c>
      <c r="H1611" s="0" t="str">
        <f aca="false">IF('con precio'!D1610="Flete","FLE",IF('con precio'!D1610="Normal","NOR",IF('con precio'!D1610="RRPP","RRP",IF('con precio'!D1610="FB Ads","FBA",IF('con precio'!D1610="Google Ads","GOA",IF('con precio'!D1610="Combo","COM",IF('con precio'!D1610="Market Place","MKP", "OTR")))))))</f>
        <v>NOR</v>
      </c>
      <c r="I1611" s="0" t="str">
        <f aca="false">LEFT('con precio'!M1610,10)</f>
        <v>-17.744818</v>
      </c>
      <c r="J1611" s="122" t="str">
        <f aca="false">RIGHT('con precio'!M1610,10)</f>
        <v>-63.141051</v>
      </c>
      <c r="K1611" s="0" t="s">
        <v>7429</v>
      </c>
      <c r="L1611" s="175" t="n">
        <f aca="false">'con precio'!A1610+'con precio'!K1610</f>
        <v>44561.4104166667</v>
      </c>
      <c r="N1611" s="174"/>
      <c r="O1611" s="167"/>
    </row>
    <row r="1612" customFormat="false" ht="13.8" hidden="false" customHeight="false" outlineLevel="0" collapsed="false">
      <c r="A1612" s="0" t="n">
        <f aca="false">+A1611+1</f>
        <v>1611</v>
      </c>
      <c r="B1612" s="0" t="str">
        <f aca="false">IF(LEN('con precio'!E1611)=8,'con precio'!E1611,IF(LEN('con precio'!E1611)&gt;=17,LEFT('con precio'!E1611,8),""))</f>
        <v/>
      </c>
      <c r="C1612" s="122" t="str">
        <f aca="false">IF(LEN('con precio'!E1611)&gt;=17,RIGHT('con precio'!E1611,8),"")</f>
        <v/>
      </c>
      <c r="D1612" s="0" t="str">
        <f aca="false">IF('con precio'!F1611="","",'con precio'!F1611)</f>
        <v/>
      </c>
      <c r="E1612" s="0" t="str">
        <f aca="false">IF('con precio'!B1611="","",'con precio'!B1611)</f>
        <v>Urbanización Mirador de Aqualand</v>
      </c>
      <c r="F1612" s="1" t="s">
        <v>7300</v>
      </c>
      <c r="G1612" s="0" t="n">
        <v>350</v>
      </c>
      <c r="H1612" s="0" t="str">
        <f aca="false">IF('con precio'!D1611="Flete","FLE",IF('con precio'!D1611="Normal","NOR",IF('con precio'!D1611="RRPP","RRP",IF('con precio'!D1611="FB Ads","FBA",IF('con precio'!D1611="Google Ads","GOA",IF('con precio'!D1611="Combo","COM",IF('con precio'!D1611="Market Place","MKP", "OTR")))))))</f>
        <v>NOR</v>
      </c>
      <c r="I1612" s="0" t="str">
        <f aca="false">LEFT('con precio'!M1611,10)</f>
        <v>-17.638567</v>
      </c>
      <c r="J1612" s="122" t="str">
        <f aca="false">RIGHT('con precio'!M1611,10)</f>
        <v>-63.160697</v>
      </c>
      <c r="K1612" s="0" t="s">
        <v>7429</v>
      </c>
      <c r="L1612" s="175" t="n">
        <f aca="false">'con precio'!A1611+'con precio'!K1611</f>
        <v>44561.4916666667</v>
      </c>
      <c r="N1612" s="174"/>
      <c r="O1612" s="167"/>
    </row>
    <row r="1613" customFormat="false" ht="13.8" hidden="false" customHeight="false" outlineLevel="0" collapsed="false">
      <c r="A1613" s="0" t="n">
        <f aca="false">+A1612+1</f>
        <v>1612</v>
      </c>
      <c r="B1613" s="0" t="str">
        <f aca="false">IF(LEN('con precio'!E1612)=8,'con precio'!E1612,IF(LEN('con precio'!E1612)&gt;=17,LEFT('con precio'!E1612,8),""))</f>
        <v/>
      </c>
      <c r="C1613" s="122" t="str">
        <f aca="false">IF(LEN('con precio'!E1612)&gt;=17,RIGHT('con precio'!E1612,8),"")</f>
        <v/>
      </c>
      <c r="D1613" s="0" t="str">
        <f aca="false">IF('con precio'!F1612="","",'con precio'!F1612)</f>
        <v/>
      </c>
      <c r="E1613" s="0" t="str">
        <f aca="false">IF('con precio'!B1612="","",'con precio'!B1612)</f>
        <v>Urbanización Akualand</v>
      </c>
      <c r="F1613" s="1" t="s">
        <v>7301</v>
      </c>
      <c r="G1613" s="0" t="n">
        <v>250</v>
      </c>
      <c r="H1613" s="0" t="str">
        <f aca="false">IF('con precio'!D1612="Flete","FLE",IF('con precio'!D1612="Normal","NOR",IF('con precio'!D1612="RRPP","RRP",IF('con precio'!D1612="FB Ads","FBA",IF('con precio'!D1612="Google Ads","GOA",IF('con precio'!D1612="Combo","COM",IF('con precio'!D1612="Market Place","MKP", "OTR")))))))</f>
        <v>NOR</v>
      </c>
      <c r="I1613" s="0" t="str">
        <f aca="false">LEFT('con precio'!M1612,10)</f>
        <v>-17.630964</v>
      </c>
      <c r="J1613" s="122" t="str">
        <f aca="false">RIGHT('con precio'!M1612,10)</f>
        <v>-63.162003</v>
      </c>
      <c r="K1613" s="0" t="s">
        <v>7429</v>
      </c>
      <c r="L1613" s="175" t="n">
        <f aca="false">'con precio'!A1612+'con precio'!K1612</f>
        <v>44561.5319444445</v>
      </c>
      <c r="N1613" s="174"/>
      <c r="O1613" s="167"/>
    </row>
    <row r="1614" customFormat="false" ht="13.8" hidden="false" customHeight="false" outlineLevel="0" collapsed="false">
      <c r="A1614" s="0" t="n">
        <f aca="false">+A1613+1</f>
        <v>1613</v>
      </c>
      <c r="B1614" s="0" t="str">
        <f aca="false">IF(LEN('con precio'!E1613)=8,'con precio'!E1613,IF(LEN('con precio'!E1613)&gt;=17,LEFT('con precio'!E1613,8),""))</f>
        <v/>
      </c>
      <c r="C1614" s="122" t="str">
        <f aca="false">IF(LEN('con precio'!E1613)&gt;=17,RIGHT('con precio'!E1613,8),"")</f>
        <v/>
      </c>
      <c r="D1614" s="0" t="str">
        <f aca="false">IF('con precio'!F1613="","",'con precio'!F1613)</f>
        <v/>
      </c>
      <c r="E1614" s="0" t="str">
        <f aca="false">IF('con precio'!B1613="","",'con precio'!B1613)</f>
        <v>Integración del Norte</v>
      </c>
      <c r="F1614" s="1" t="s">
        <v>6947</v>
      </c>
      <c r="G1614" s="0" t="n">
        <v>400</v>
      </c>
      <c r="H1614" s="0" t="str">
        <f aca="false">IF('con precio'!D1613="Flete","FLE",IF('con precio'!D1613="Normal","NOR",IF('con precio'!D1613="RRPP","RRP",IF('con precio'!D1613="FB Ads","FBA",IF('con precio'!D1613="Google Ads","GOA",IF('con precio'!D1613="Combo","COM",IF('con precio'!D1613="Market Place","MKP", "OTR")))))))</f>
        <v>NOR</v>
      </c>
      <c r="I1614" s="0" t="str">
        <f aca="false">LEFT('con precio'!M1613,10)</f>
        <v>-17.597331</v>
      </c>
      <c r="J1614" s="122" t="str">
        <f aca="false">RIGHT('con precio'!M1613,10)</f>
        <v>-63.168122</v>
      </c>
      <c r="K1614" s="0" t="s">
        <v>7429</v>
      </c>
      <c r="L1614" s="175" t="n">
        <f aca="false">'con precio'!A1613+'con precio'!K1613</f>
        <v>44564.4222222222</v>
      </c>
      <c r="N1614" s="174"/>
      <c r="O1614" s="167"/>
    </row>
    <row r="1615" customFormat="false" ht="13.8" hidden="false" customHeight="false" outlineLevel="0" collapsed="false">
      <c r="A1615" s="0" t="n">
        <f aca="false">+A1614+1</f>
        <v>1614</v>
      </c>
      <c r="B1615" s="0" t="str">
        <f aca="false">IF(LEN('con precio'!E1614)=8,'con precio'!E1614,IF(LEN('con precio'!E1614)&gt;=17,LEFT('con precio'!E1614,8),""))</f>
        <v/>
      </c>
      <c r="C1615" s="122" t="str">
        <f aca="false">IF(LEN('con precio'!E1614)&gt;=17,RIGHT('con precio'!E1614,8),"")</f>
        <v/>
      </c>
      <c r="D1615" s="0" t="str">
        <f aca="false">IF('con precio'!F1614="","",'con precio'!F1614)</f>
        <v>Clínica Medicmel</v>
      </c>
      <c r="E1615" s="0" t="str">
        <f aca="false">IF('con precio'!B1614="","",'con precio'!B1614)</f>
        <v>Clínica Medicmel</v>
      </c>
      <c r="F1615" s="1" t="s">
        <v>6107</v>
      </c>
      <c r="G1615" s="0" t="n">
        <v>450</v>
      </c>
      <c r="H1615" s="0" t="str">
        <f aca="false">IF('con precio'!D1614="Flete","FLE",IF('con precio'!D1614="Normal","NOR",IF('con precio'!D1614="RRPP","RRP",IF('con precio'!D1614="FB Ads","FBA",IF('con precio'!D1614="Google Ads","GOA",IF('con precio'!D1614="Combo","COM",IF('con precio'!D1614="Market Place","MKP", "OTR")))))))</f>
        <v>NOR</v>
      </c>
      <c r="I1615" s="0" t="str">
        <f aca="false">LEFT('con precio'!M1614,10)</f>
        <v>-17.849168</v>
      </c>
      <c r="J1615" s="122" t="str">
        <f aca="false">RIGHT('con precio'!M1614,10)</f>
        <v>-63.251404</v>
      </c>
      <c r="K1615" s="0" t="s">
        <v>7429</v>
      </c>
      <c r="L1615" s="175" t="n">
        <f aca="false">'con precio'!A1614+'con precio'!K1614</f>
        <v>44564.5215277778</v>
      </c>
      <c r="N1615" s="174"/>
      <c r="O1615" s="167"/>
    </row>
    <row r="1616" customFormat="false" ht="13.8" hidden="false" customHeight="false" outlineLevel="0" collapsed="false">
      <c r="A1616" s="0" t="n">
        <f aca="false">+A1615+1</f>
        <v>1615</v>
      </c>
      <c r="B1616" s="0" t="str">
        <f aca="false">IF(LEN('con precio'!E1615)=8,'con precio'!E1615,IF(LEN('con precio'!E1615)&gt;=17,LEFT('con precio'!E1615,8),""))</f>
        <v/>
      </c>
      <c r="C1616" s="122" t="str">
        <f aca="false">IF(LEN('con precio'!E1615)&gt;=17,RIGHT('con precio'!E1615,8),"")</f>
        <v/>
      </c>
      <c r="D1616" s="0" t="str">
        <f aca="false">IF('con precio'!F1615="","",'con precio'!F1615)</f>
        <v>Urbanización Tupa Rueté</v>
      </c>
      <c r="E1616" s="0" t="str">
        <f aca="false">IF('con precio'!B1615="","",'con precio'!B1615)</f>
        <v>Urbanización Tupa Rueté</v>
      </c>
      <c r="F1616" s="1" t="s">
        <v>6600</v>
      </c>
      <c r="G1616" s="0" t="n">
        <v>400</v>
      </c>
      <c r="H1616" s="0" t="str">
        <f aca="false">IF('con precio'!D1615="Flete","FLE",IF('con precio'!D1615="Normal","NOR",IF('con precio'!D1615="RRPP","RRP",IF('con precio'!D1615="FB Ads","FBA",IF('con precio'!D1615="Google Ads","GOA",IF('con precio'!D1615="Combo","COM",IF('con precio'!D1615="Market Place","MKP", "OTR")))))))</f>
        <v>NOR</v>
      </c>
      <c r="I1616" s="0" t="str">
        <f aca="false">LEFT('con precio'!M1615,10)</f>
        <v>-17.805438</v>
      </c>
      <c r="J1616" s="122" t="str">
        <f aca="false">RIGHT('con precio'!M1615,10)</f>
        <v>-63.069266</v>
      </c>
      <c r="K1616" s="0" t="s">
        <v>7429</v>
      </c>
      <c r="L1616" s="175" t="n">
        <f aca="false">'con precio'!A1615+'con precio'!K1615</f>
        <v>44564.8506944444</v>
      </c>
      <c r="N1616" s="174"/>
      <c r="O1616" s="167"/>
    </row>
    <row r="1617" customFormat="false" ht="13.8" hidden="false" customHeight="false" outlineLevel="0" collapsed="false">
      <c r="A1617" s="0" t="n">
        <f aca="false">+A1616+1</f>
        <v>1616</v>
      </c>
      <c r="B1617" s="0" t="str">
        <f aca="false">IF(LEN('con precio'!E1616)=8,'con precio'!E1616,IF(LEN('con precio'!E1616)&gt;=17,LEFT('con precio'!E1616,8),""))</f>
        <v/>
      </c>
      <c r="C1617" s="122" t="str">
        <f aca="false">IF(LEN('con precio'!E1616)&gt;=17,RIGHT('con precio'!E1616,8),"")</f>
        <v/>
      </c>
      <c r="D1617" s="0" t="str">
        <f aca="false">IF('con precio'!F1616="","",'con precio'!F1616)</f>
        <v/>
      </c>
      <c r="E1617" s="0" t="str">
        <f aca="false">IF('con precio'!B1616="","",'con precio'!B1616)</f>
        <v>Av. Paurito</v>
      </c>
      <c r="F1617" s="1" t="s">
        <v>7302</v>
      </c>
      <c r="G1617" s="0" t="n">
        <v>450</v>
      </c>
      <c r="H1617" s="0" t="str">
        <f aca="false">IF('con precio'!D1616="Flete","FLE",IF('con precio'!D1616="Normal","NOR",IF('con precio'!D1616="RRPP","RRP",IF('con precio'!D1616="FB Ads","FBA",IF('con precio'!D1616="Google Ads","GOA",IF('con precio'!D1616="Combo","COM",IF('con precio'!D1616="Market Place","MKP", "OTR")))))))</f>
        <v>NOR</v>
      </c>
      <c r="I1617" s="0" t="str">
        <f aca="false">LEFT('con precio'!M1616,10)</f>
        <v>-17.846551</v>
      </c>
      <c r="J1617" s="122" t="str">
        <f aca="false">RIGHT('con precio'!M1616,10)</f>
        <v>-63.103038</v>
      </c>
      <c r="K1617" s="0" t="s">
        <v>7429</v>
      </c>
      <c r="L1617" s="175" t="n">
        <f aca="false">'con precio'!A1616+'con precio'!K1616</f>
        <v>44565.7986111111</v>
      </c>
      <c r="N1617" s="174"/>
      <c r="O1617" s="167"/>
    </row>
    <row r="1618" customFormat="false" ht="13.8" hidden="false" customHeight="false" outlineLevel="0" collapsed="false">
      <c r="A1618" s="0" t="n">
        <f aca="false">+A1617+1</f>
        <v>1617</v>
      </c>
      <c r="B1618" s="0" t="str">
        <f aca="false">IF(LEN('con precio'!E1617)=8,'con precio'!E1617,IF(LEN('con precio'!E1617)&gt;=17,LEFT('con precio'!E1617,8),""))</f>
        <v/>
      </c>
      <c r="C1618" s="122" t="str">
        <f aca="false">IF(LEN('con precio'!E1617)&gt;=17,RIGHT('con precio'!E1617,8),"")</f>
        <v/>
      </c>
      <c r="D1618" s="0" t="str">
        <f aca="false">IF('con precio'!F1617="","",'con precio'!F1617)</f>
        <v/>
      </c>
      <c r="E1618" s="0" t="str">
        <f aca="false">IF('con precio'!B1617="","",'con precio'!B1617)</f>
        <v>El Trillo</v>
      </c>
      <c r="F1618" s="1" t="s">
        <v>7303</v>
      </c>
      <c r="G1618" s="0" t="n">
        <v>350</v>
      </c>
      <c r="H1618" s="0" t="str">
        <f aca="false">IF('con precio'!D1617="Flete","FLE",IF('con precio'!D1617="Normal","NOR",IF('con precio'!D1617="RRPP","RRP",IF('con precio'!D1617="FB Ads","FBA",IF('con precio'!D1617="Google Ads","GOA",IF('con precio'!D1617="Combo","COM",IF('con precio'!D1617="Market Place","MKP", "OTR")))))))</f>
        <v>NOR</v>
      </c>
      <c r="I1618" s="0" t="str">
        <f aca="false">LEFT('con precio'!M1617,10)</f>
        <v>-17.814883</v>
      </c>
      <c r="J1618" s="122" t="str">
        <f aca="false">RIGHT('con precio'!M1617,10)</f>
        <v>-63.146859</v>
      </c>
      <c r="K1618" s="0" t="s">
        <v>7429</v>
      </c>
      <c r="L1618" s="175" t="n">
        <f aca="false">'con precio'!A1617+'con precio'!K1617</f>
        <v>44565.8375</v>
      </c>
      <c r="N1618" s="174"/>
      <c r="O1618" s="167"/>
    </row>
    <row r="1619" customFormat="false" ht="13.8" hidden="false" customHeight="false" outlineLevel="0" collapsed="false">
      <c r="A1619" s="0" t="n">
        <f aca="false">+A1618+1</f>
        <v>1618</v>
      </c>
      <c r="B1619" s="0" t="str">
        <f aca="false">IF(LEN('con precio'!E1618)=8,'con precio'!E1618,IF(LEN('con precio'!E1618)&gt;=17,LEFT('con precio'!E1618,8),""))</f>
        <v>75049515</v>
      </c>
      <c r="C1619" s="122" t="str">
        <f aca="false">IF(LEN('con precio'!E1618)&gt;=17,RIGHT('con precio'!E1618,8),"")</f>
        <v/>
      </c>
      <c r="D1619" s="0" t="str">
        <f aca="false">IF('con precio'!F1618="","",'con precio'!F1618)</f>
        <v>Roberto Coronado. Residencial Abasto Sur</v>
      </c>
      <c r="E1619" s="0" t="str">
        <f aca="false">IF('con precio'!B1618="","",'con precio'!B1618)</f>
        <v>Residencial Abasto Sur. Roberto Coronado</v>
      </c>
      <c r="F1619" s="1" t="n">
        <v>202003001</v>
      </c>
      <c r="G1619" s="0" t="n">
        <v>450</v>
      </c>
      <c r="H1619" s="0" t="str">
        <f aca="false">IF('con precio'!D1618="Flete","FLE",IF('con precio'!D1618="Normal","NOR",IF('con precio'!D1618="RRPP","RRP",IF('con precio'!D1618="FB Ads","FBA",IF('con precio'!D1618="Google Ads","GOA",IF('con precio'!D1618="Combo","COM",IF('con precio'!D1618="Market Place","MKP", "OTR")))))))</f>
        <v>OTR</v>
      </c>
      <c r="I1619" s="0" t="str">
        <f aca="false">LEFT('con precio'!M1618,10)</f>
        <v>-17.850340</v>
      </c>
      <c r="J1619" s="122" t="str">
        <f aca="false">RIGHT('con precio'!M1618,10)</f>
        <v>-63.227726</v>
      </c>
      <c r="K1619" s="0" t="s">
        <v>7429</v>
      </c>
      <c r="L1619" s="175" t="n">
        <f aca="false">'con precio'!A1618+'con precio'!K1618</f>
        <v>44566.4465277778</v>
      </c>
      <c r="N1619" s="174"/>
      <c r="O1619" s="167"/>
    </row>
    <row r="1620" customFormat="false" ht="13.8" hidden="false" customHeight="false" outlineLevel="0" collapsed="false">
      <c r="A1620" s="0" t="n">
        <f aca="false">+A1619+1</f>
        <v>1619</v>
      </c>
      <c r="B1620" s="0" t="str">
        <f aca="false">IF(LEN('con precio'!E1619)=8,'con precio'!E1619,IF(LEN('con precio'!E1619)&gt;=17,LEFT('con precio'!E1619,8),""))</f>
        <v/>
      </c>
      <c r="C1620" s="122" t="str">
        <f aca="false">IF(LEN('con precio'!E1619)&gt;=17,RIGHT('con precio'!E1619,8),"")</f>
        <v/>
      </c>
      <c r="D1620" s="0" t="str">
        <f aca="false">IF('con precio'!F1619="","",'con precio'!F1619)</f>
        <v/>
      </c>
      <c r="E1620" s="0" t="str">
        <f aca="false">IF('con precio'!B1619="","",'con precio'!B1619)</f>
        <v>Calle 8 / Barrio 26 de Septiembre</v>
      </c>
      <c r="F1620" s="1" t="s">
        <v>7304</v>
      </c>
      <c r="G1620" s="0" t="n">
        <v>300</v>
      </c>
      <c r="H1620" s="0" t="str">
        <f aca="false">IF('con precio'!D1619="Flete","FLE",IF('con precio'!D1619="Normal","NOR",IF('con precio'!D1619="RRPP","RRP",IF('con precio'!D1619="FB Ads","FBA",IF('con precio'!D1619="Google Ads","GOA",IF('con precio'!D1619="Combo","COM",IF('con precio'!D1619="Market Place","MKP", "OTR")))))))</f>
        <v>NOR</v>
      </c>
      <c r="I1620" s="0" t="str">
        <f aca="false">LEFT('con precio'!M1619,10)</f>
        <v>-17.722831</v>
      </c>
      <c r="J1620" s="122" t="str">
        <f aca="false">RIGHT('con precio'!M1619,10)</f>
        <v>-63.106551</v>
      </c>
      <c r="K1620" s="0" t="s">
        <v>7429</v>
      </c>
      <c r="L1620" s="175" t="n">
        <f aca="false">'con precio'!A1619+'con precio'!K1619</f>
        <v>44567.4277777778</v>
      </c>
      <c r="N1620" s="174"/>
      <c r="O1620" s="167"/>
    </row>
    <row r="1621" customFormat="false" ht="13.8" hidden="false" customHeight="false" outlineLevel="0" collapsed="false">
      <c r="A1621" s="0" t="n">
        <f aca="false">+A1620+1</f>
        <v>1620</v>
      </c>
      <c r="B1621" s="0" t="str">
        <f aca="false">IF(LEN('con precio'!E1620)=8,'con precio'!E1620,IF(LEN('con precio'!E1620)&gt;=17,LEFT('con precio'!E1620,8),""))</f>
        <v/>
      </c>
      <c r="C1621" s="122" t="str">
        <f aca="false">IF(LEN('con precio'!E1620)&gt;=17,RIGHT('con precio'!E1620,8),"")</f>
        <v/>
      </c>
      <c r="D1621" s="0" t="str">
        <f aca="false">IF('con precio'!F1620="","",'con precio'!F1620)</f>
        <v/>
      </c>
      <c r="E1621" s="0" t="str">
        <f aca="false">IF('con precio'!B1620="","",'con precio'!B1620)</f>
        <v>Pampa de la Isla</v>
      </c>
      <c r="F1621" s="1" t="s">
        <v>7305</v>
      </c>
      <c r="G1621" s="0" t="n">
        <v>300</v>
      </c>
      <c r="H1621" s="0" t="str">
        <f aca="false">IF('con precio'!D1620="Flete","FLE",IF('con precio'!D1620="Normal","NOR",IF('con precio'!D1620="RRPP","RRP",IF('con precio'!D1620="FB Ads","FBA",IF('con precio'!D1620="Google Ads","GOA",IF('con precio'!D1620="Combo","COM",IF('con precio'!D1620="Market Place","MKP", "OTR")))))))</f>
        <v>NOR</v>
      </c>
      <c r="I1621" s="0" t="str">
        <f aca="false">LEFT('con precio'!M1620,10)</f>
        <v>-17.757500</v>
      </c>
      <c r="J1621" s="122" t="str">
        <f aca="false">RIGHT('con precio'!M1620,10)</f>
        <v>-63.076454</v>
      </c>
      <c r="K1621" s="0" t="s">
        <v>7429</v>
      </c>
      <c r="L1621" s="175" t="n">
        <f aca="false">'con precio'!A1620+'con precio'!K1620</f>
        <v>44567.4680555556</v>
      </c>
      <c r="N1621" s="174"/>
      <c r="O1621" s="167"/>
    </row>
    <row r="1622" customFormat="false" ht="13.8" hidden="false" customHeight="false" outlineLevel="0" collapsed="false">
      <c r="A1622" s="0" t="n">
        <f aca="false">+A1621+1</f>
        <v>1621</v>
      </c>
      <c r="B1622" s="0" t="str">
        <f aca="false">IF(LEN('con precio'!E1621)=8,'con precio'!E1621,IF(LEN('con precio'!E1621)&gt;=17,LEFT('con precio'!E1621,8),""))</f>
        <v/>
      </c>
      <c r="C1622" s="122" t="str">
        <f aca="false">IF(LEN('con precio'!E1621)&gt;=17,RIGHT('con precio'!E1621,8),"")</f>
        <v/>
      </c>
      <c r="D1622" s="0" t="str">
        <f aca="false">IF('con precio'!F1621="","",'con precio'!F1621)</f>
        <v/>
      </c>
      <c r="E1622" s="0" t="str">
        <f aca="false">IF('con precio'!B1621="","",'con precio'!B1621)</f>
        <v>Petrosur</v>
      </c>
      <c r="F1622" s="1" t="s">
        <v>7306</v>
      </c>
      <c r="G1622" s="0" t="n">
        <v>300</v>
      </c>
      <c r="H1622" s="0" t="str">
        <f aca="false">IF('con precio'!D1621="Flete","FLE",IF('con precio'!D1621="Normal","NOR",IF('con precio'!D1621="RRPP","RRP",IF('con precio'!D1621="FB Ads","FBA",IF('con precio'!D1621="Google Ads","GOA",IF('con precio'!D1621="Combo","COM",IF('con precio'!D1621="Market Place","MKP", "OTR")))))))</f>
        <v>NOR</v>
      </c>
      <c r="I1622" s="0" t="str">
        <f aca="false">LEFT('con precio'!M1621,10)</f>
        <v>-17.841269</v>
      </c>
      <c r="J1622" s="122" t="str">
        <f aca="false">RIGHT('con precio'!M1621,10)</f>
        <v>-63.258211</v>
      </c>
      <c r="K1622" s="0" t="s">
        <v>7429</v>
      </c>
      <c r="L1622" s="175" t="n">
        <f aca="false">'con precio'!A1621+'con precio'!K1621</f>
        <v>44567.6354166667</v>
      </c>
      <c r="N1622" s="174"/>
      <c r="O1622" s="167"/>
    </row>
    <row r="1623" customFormat="false" ht="13.8" hidden="false" customHeight="false" outlineLevel="0" collapsed="false">
      <c r="A1623" s="0" t="n">
        <f aca="false">+A1622+1</f>
        <v>1622</v>
      </c>
      <c r="B1623" s="0" t="str">
        <f aca="false">IF(LEN('con precio'!E1622)=8,'con precio'!E1622,IF(LEN('con precio'!E1622)&gt;=17,LEFT('con precio'!E1622,8),""))</f>
        <v/>
      </c>
      <c r="C1623" s="122" t="str">
        <f aca="false">IF(LEN('con precio'!E1622)&gt;=17,RIGHT('con precio'!E1622,8),"")</f>
        <v/>
      </c>
      <c r="D1623" s="0" t="str">
        <f aca="false">IF('con precio'!F1622="","",'con precio'!F1622)</f>
        <v/>
      </c>
      <c r="E1623" s="0" t="str">
        <f aca="false">IF('con precio'!B1622="","",'con precio'!B1622)</f>
        <v>Mercado El Quior / </v>
      </c>
      <c r="F1623" s="1" t="s">
        <v>7307</v>
      </c>
      <c r="G1623" s="0" t="n">
        <v>400</v>
      </c>
      <c r="H1623" s="0" t="str">
        <f aca="false">IF('con precio'!D1622="Flete","FLE",IF('con precio'!D1622="Normal","NOR",IF('con precio'!D1622="RRPP","RRP",IF('con precio'!D1622="FB Ads","FBA",IF('con precio'!D1622="Google Ads","GOA",IF('con precio'!D1622="Combo","COM",IF('con precio'!D1622="Market Place","MKP", "OTR")))))))</f>
        <v>NOR</v>
      </c>
      <c r="I1623" s="0" t="str">
        <f aca="false">LEFT('con precio'!M1622,10)</f>
        <v>-17.846877</v>
      </c>
      <c r="J1623" s="122" t="str">
        <f aca="false">RIGHT('con precio'!M1622,10)</f>
        <v>-63.081262</v>
      </c>
      <c r="K1623" s="0" t="s">
        <v>7429</v>
      </c>
      <c r="L1623" s="175" t="n">
        <f aca="false">'con precio'!A1622+'con precio'!K1622</f>
        <v>44568.4243055556</v>
      </c>
      <c r="N1623" s="174"/>
      <c r="O1623" s="167"/>
    </row>
    <row r="1624" customFormat="false" ht="13.8" hidden="false" customHeight="false" outlineLevel="0" collapsed="false">
      <c r="A1624" s="0" t="n">
        <f aca="false">+A1623+1</f>
        <v>1623</v>
      </c>
      <c r="B1624" s="0" t="str">
        <f aca="false">IF(LEN('con precio'!E1623)=8,'con precio'!E1623,IF(LEN('con precio'!E1623)&gt;=17,LEFT('con precio'!E1623,8),""))</f>
        <v>70285532</v>
      </c>
      <c r="C1624" s="122" t="str">
        <f aca="false">IF(LEN('con precio'!E1623)&gt;=17,RIGHT('con precio'!E1623,8),"")</f>
        <v/>
      </c>
      <c r="D1624" s="0" t="str">
        <f aca="false">IF('con precio'!F1623="","",'con precio'!F1623)</f>
        <v>Claudia Antelo</v>
      </c>
      <c r="E1624" s="0" t="str">
        <f aca="false">IF('con precio'!B1623="","",'con precio'!B1623)</f>
        <v>Claudia Antelo / Calle 1 / Barrio 15 de septiembre</v>
      </c>
      <c r="F1624" s="1" t="s">
        <v>7308</v>
      </c>
      <c r="G1624" s="0" t="n">
        <v>350</v>
      </c>
      <c r="H1624" s="0" t="str">
        <f aca="false">IF('con precio'!D1623="Flete","FLE",IF('con precio'!D1623="Normal","NOR",IF('con precio'!D1623="RRPP","RRP",IF('con precio'!D1623="FB Ads","FBA",IF('con precio'!D1623="Google Ads","GOA",IF('con precio'!D1623="Combo","COM",IF('con precio'!D1623="Market Place","MKP", "OTR")))))))</f>
        <v>GOA</v>
      </c>
      <c r="I1624" s="0" t="str">
        <f aca="false">LEFT('con precio'!M1623,10)</f>
        <v>-17.813240</v>
      </c>
      <c r="J1624" s="122" t="str">
        <f aca="false">RIGHT('con precio'!M1623,10)</f>
        <v>-63.127581</v>
      </c>
      <c r="K1624" s="0" t="s">
        <v>7429</v>
      </c>
      <c r="L1624" s="175" t="n">
        <f aca="false">'con precio'!A1623+'con precio'!K1623</f>
        <v>44569.3590277778</v>
      </c>
      <c r="N1624" s="174"/>
      <c r="O1624" s="167"/>
    </row>
    <row r="1625" customFormat="false" ht="13.8" hidden="false" customHeight="false" outlineLevel="0" collapsed="false">
      <c r="A1625" s="0" t="n">
        <f aca="false">+A1624+1</f>
        <v>1624</v>
      </c>
      <c r="B1625" s="0" t="str">
        <f aca="false">IF(LEN('con precio'!E1624)=8,'con precio'!E1624,IF(LEN('con precio'!E1624)&gt;=17,LEFT('con precio'!E1624,8),""))</f>
        <v/>
      </c>
      <c r="C1625" s="122" t="str">
        <f aca="false">IF(LEN('con precio'!E1624)&gt;=17,RIGHT('con precio'!E1624,8),"")</f>
        <v/>
      </c>
      <c r="D1625" s="0" t="str">
        <f aca="false">IF('con precio'!F1624="","",'con precio'!F1624)</f>
        <v/>
      </c>
      <c r="E1625" s="0" t="str">
        <f aca="false">IF('con precio'!B1624="","",'con precio'!B1624)</f>
        <v>Calle 3 Norte / El Quior</v>
      </c>
      <c r="F1625" s="1" t="s">
        <v>7309</v>
      </c>
      <c r="G1625" s="0" t="n">
        <v>300</v>
      </c>
      <c r="H1625" s="0" t="str">
        <f aca="false">IF('con precio'!D1624="Flete","FLE",IF('con precio'!D1624="Normal","NOR",IF('con precio'!D1624="RRPP","RRP",IF('con precio'!D1624="FB Ads","FBA",IF('con precio'!D1624="Google Ads","GOA",IF('con precio'!D1624="Combo","COM",IF('con precio'!D1624="Market Place","MKP", "OTR")))))))</f>
        <v>NOR</v>
      </c>
      <c r="I1625" s="0" t="str">
        <f aca="false">LEFT('con precio'!M1624,10)</f>
        <v>-17.845754</v>
      </c>
      <c r="J1625" s="122" t="str">
        <f aca="false">RIGHT('con precio'!M1624,10)</f>
        <v>-63.089568</v>
      </c>
      <c r="K1625" s="0" t="s">
        <v>7429</v>
      </c>
      <c r="L1625" s="175" t="n">
        <f aca="false">'con precio'!A1624+'con precio'!K1624</f>
        <v>44569.4256944444</v>
      </c>
      <c r="N1625" s="174"/>
      <c r="O1625" s="167"/>
    </row>
    <row r="1626" customFormat="false" ht="13.8" hidden="false" customHeight="false" outlineLevel="0" collapsed="false">
      <c r="A1626" s="0" t="n">
        <f aca="false">+A1625+1</f>
        <v>1625</v>
      </c>
      <c r="B1626" s="0" t="str">
        <f aca="false">IF(LEN('con precio'!E1625)=8,'con precio'!E1625,IF(LEN('con precio'!E1625)&gt;=17,LEFT('con precio'!E1625,8),""))</f>
        <v/>
      </c>
      <c r="C1626" s="122" t="str">
        <f aca="false">IF(LEN('con precio'!E1625)&gt;=17,RIGHT('con precio'!E1625,8),"")</f>
        <v/>
      </c>
      <c r="D1626" s="0" t="str">
        <f aca="false">IF('con precio'!F1625="","",'con precio'!F1625)</f>
        <v/>
      </c>
      <c r="E1626" s="0" t="str">
        <f aca="false">IF('con precio'!B1625="","",'con precio'!B1625)</f>
        <v>Av. Marcelo Quiroga Santa Cruz / Barrio Calama. Zona Nueva Ramada / Por Av. Moscú</v>
      </c>
      <c r="F1626" s="1" t="s">
        <v>7310</v>
      </c>
      <c r="G1626" s="0" t="n">
        <v>300</v>
      </c>
      <c r="H1626" s="0" t="str">
        <f aca="false">IF('con precio'!D1625="Flete","FLE",IF('con precio'!D1625="Normal","NOR",IF('con precio'!D1625="RRPP","RRP",IF('con precio'!D1625="FB Ads","FBA",IF('con precio'!D1625="Google Ads","GOA",IF('con precio'!D1625="Combo","COM",IF('con precio'!D1625="Market Place","MKP", "OTR")))))))</f>
        <v>NOR</v>
      </c>
      <c r="I1626" s="0" t="str">
        <f aca="false">LEFT('con precio'!M1625,10)</f>
        <v>-17.844714</v>
      </c>
      <c r="J1626" s="122" t="str">
        <f aca="false">RIGHT('con precio'!M1625,10)</f>
        <v>-63.211171</v>
      </c>
      <c r="K1626" s="0" t="s">
        <v>7429</v>
      </c>
      <c r="L1626" s="175" t="n">
        <f aca="false">'con precio'!A1625+'con precio'!K1625</f>
        <v>44569.4729166667</v>
      </c>
      <c r="N1626" s="174"/>
      <c r="O1626" s="167"/>
    </row>
    <row r="1627" customFormat="false" ht="13.8" hidden="false" customHeight="false" outlineLevel="0" collapsed="false">
      <c r="A1627" s="0" t="n">
        <f aca="false">+A1626+1</f>
        <v>1626</v>
      </c>
      <c r="B1627" s="0" t="str">
        <f aca="false">IF(LEN('con precio'!E1626)=8,'con precio'!E1626,IF(LEN('con precio'!E1626)&gt;=17,LEFT('con precio'!E1626,8),""))</f>
        <v/>
      </c>
      <c r="C1627" s="122" t="str">
        <f aca="false">IF(LEN('con precio'!E1626)&gt;=17,RIGHT('con precio'!E1626,8),"")</f>
        <v/>
      </c>
      <c r="D1627" s="0" t="str">
        <f aca="false">IF('con precio'!F1626="","",'con precio'!F1626)</f>
        <v/>
      </c>
      <c r="E1627" s="0" t="str">
        <f aca="false">IF('con precio'!B1626="","",'con precio'!B1626)</f>
        <v>El Trapiche / El Retoño</v>
      </c>
      <c r="F1627" s="1" t="s">
        <v>7311</v>
      </c>
      <c r="G1627" s="0" t="n">
        <v>300</v>
      </c>
      <c r="H1627" s="0" t="str">
        <f aca="false">IF('con precio'!D1626="Flete","FLE",IF('con precio'!D1626="Normal","NOR",IF('con precio'!D1626="RRPP","RRP",IF('con precio'!D1626="FB Ads","FBA",IF('con precio'!D1626="Google Ads","GOA",IF('con precio'!D1626="Combo","COM",IF('con precio'!D1626="Market Place","MKP", "OTR")))))))</f>
        <v>NOR</v>
      </c>
      <c r="I1627" s="0" t="str">
        <f aca="false">LEFT('con precio'!M1626,10)</f>
        <v>-17.746002</v>
      </c>
      <c r="J1627" s="122" t="str">
        <f aca="false">RIGHT('con precio'!M1626,10)</f>
        <v>-63.071299</v>
      </c>
      <c r="K1627" s="0" t="s">
        <v>7429</v>
      </c>
      <c r="L1627" s="175" t="n">
        <f aca="false">'con precio'!A1626+'con precio'!K1626</f>
        <v>44569.5930555556</v>
      </c>
      <c r="N1627" s="174"/>
      <c r="O1627" s="167"/>
    </row>
    <row r="1628" customFormat="false" ht="13.8" hidden="false" customHeight="false" outlineLevel="0" collapsed="false">
      <c r="A1628" s="0" t="n">
        <f aca="false">+A1627+1</f>
        <v>1627</v>
      </c>
      <c r="B1628" s="0" t="str">
        <f aca="false">IF(LEN('con precio'!E1627)=8,'con precio'!E1627,IF(LEN('con precio'!E1627)&gt;=17,LEFT('con precio'!E1627,8),""))</f>
        <v/>
      </c>
      <c r="C1628" s="122" t="str">
        <f aca="false">IF(LEN('con precio'!E1627)&gt;=17,RIGHT('con precio'!E1627,8),"")</f>
        <v/>
      </c>
      <c r="D1628" s="0" t="str">
        <f aca="false">IF('con precio'!F1627="","",'con precio'!F1627)</f>
        <v/>
      </c>
      <c r="E1628" s="0" t="str">
        <f aca="false">IF('con precio'!B1627="","",'con precio'!B1627)</f>
        <v>Av. Universitaria / Barrio Los Pinos Norte</v>
      </c>
      <c r="F1628" s="1" t="s">
        <v>7312</v>
      </c>
      <c r="G1628" s="0" t="n">
        <v>300</v>
      </c>
      <c r="H1628" s="0" t="str">
        <f aca="false">IF('con precio'!D1627="Flete","FLE",IF('con precio'!D1627="Normal","NOR",IF('con precio'!D1627="RRPP","RRP",IF('con precio'!D1627="FB Ads","FBA",IF('con precio'!D1627="Google Ads","GOA",IF('con precio'!D1627="Combo","COM",IF('con precio'!D1627="Market Place","MKP", "OTR")))))))</f>
        <v>NOR</v>
      </c>
      <c r="I1628" s="0" t="str">
        <f aca="false">LEFT('con precio'!M1627,10)</f>
        <v>-17.691894</v>
      </c>
      <c r="J1628" s="122" t="str">
        <f aca="false">RIGHT('con precio'!M1627,10)</f>
        <v>-63.150642</v>
      </c>
      <c r="K1628" s="0" t="s">
        <v>7429</v>
      </c>
      <c r="L1628" s="175" t="n">
        <f aca="false">'con precio'!A1627+'con precio'!K1627</f>
        <v>44569.7048611111</v>
      </c>
      <c r="N1628" s="174"/>
      <c r="O1628" s="167"/>
    </row>
    <row r="1629" customFormat="false" ht="13.8" hidden="false" customHeight="false" outlineLevel="0" collapsed="false">
      <c r="A1629" s="0" t="n">
        <f aca="false">+A1628+1</f>
        <v>1628</v>
      </c>
      <c r="B1629" s="0" t="str">
        <f aca="false">IF(LEN('con precio'!E1628)=8,'con precio'!E1628,IF(LEN('con precio'!E1628)&gt;=17,LEFT('con precio'!E1628,8),""))</f>
        <v/>
      </c>
      <c r="C1629" s="122" t="str">
        <f aca="false">IF(LEN('con precio'!E1628)&gt;=17,RIGHT('con precio'!E1628,8),"")</f>
        <v/>
      </c>
      <c r="D1629" s="0" t="str">
        <f aca="false">IF('con precio'!F1628="","",'con precio'!F1628)</f>
        <v/>
      </c>
      <c r="E1629" s="0" t="str">
        <f aca="false">IF('con precio'!B1628="","",'con precio'!B1628)</f>
        <v>Urb. Nuevo Amanecer</v>
      </c>
      <c r="F1629" s="1" t="s">
        <v>7313</v>
      </c>
      <c r="G1629" s="0" t="n">
        <v>400</v>
      </c>
      <c r="H1629" s="0" t="str">
        <f aca="false">IF('con precio'!D1628="Flete","FLE",IF('con precio'!D1628="Normal","NOR",IF('con precio'!D1628="RRPP","RRP",IF('con precio'!D1628="FB Ads","FBA",IF('con precio'!D1628="Google Ads","GOA",IF('con precio'!D1628="Combo","COM",IF('con precio'!D1628="Market Place","MKP", "OTR")))))))</f>
        <v>NOR</v>
      </c>
      <c r="I1629" s="0" t="str">
        <f aca="false">LEFT('con precio'!M1628,10)</f>
        <v>-17.839893</v>
      </c>
      <c r="J1629" s="122" t="str">
        <f aca="false">RIGHT('con precio'!M1628,10)</f>
        <v>-63.254884</v>
      </c>
      <c r="K1629" s="0" t="s">
        <v>7429</v>
      </c>
      <c r="L1629" s="175" t="n">
        <f aca="false">'con precio'!A1628+'con precio'!K1628</f>
        <v>44571.3993055556</v>
      </c>
      <c r="N1629" s="174"/>
      <c r="O1629" s="167"/>
    </row>
    <row r="1630" customFormat="false" ht="13.8" hidden="false" customHeight="false" outlineLevel="0" collapsed="false">
      <c r="A1630" s="0" t="n">
        <f aca="false">+A1629+1</f>
        <v>1629</v>
      </c>
      <c r="B1630" s="0" t="str">
        <f aca="false">IF(LEN('con precio'!E1629)=8,'con precio'!E1629,IF(LEN('con precio'!E1629)&gt;=17,LEFT('con precio'!E1629,8),""))</f>
        <v/>
      </c>
      <c r="C1630" s="122" t="str">
        <f aca="false">IF(LEN('con precio'!E1629)&gt;=17,RIGHT('con precio'!E1629,8),"")</f>
        <v/>
      </c>
      <c r="D1630" s="0" t="str">
        <f aca="false">IF('con precio'!F1629="","",'con precio'!F1629)</f>
        <v/>
      </c>
      <c r="E1630" s="0" t="str">
        <f aca="false">IF('con precio'!B1629="","",'con precio'!B1629)</f>
        <v>Urbanización Inteligente</v>
      </c>
      <c r="F1630" s="1" t="s">
        <v>7314</v>
      </c>
      <c r="G1630" s="0" t="n">
        <v>300</v>
      </c>
      <c r="H1630" s="0" t="str">
        <f aca="false">IF('con precio'!D1629="Flete","FLE",IF('con precio'!D1629="Normal","NOR",IF('con precio'!D1629="RRPP","RRP",IF('con precio'!D1629="FB Ads","FBA",IF('con precio'!D1629="Google Ads","GOA",IF('con precio'!D1629="Combo","COM",IF('con precio'!D1629="Market Place","MKP", "OTR")))))))</f>
        <v>NOR</v>
      </c>
      <c r="I1630" s="0" t="str">
        <f aca="false">LEFT('con precio'!M1629,10)</f>
        <v>-17.837399</v>
      </c>
      <c r="J1630" s="122" t="str">
        <f aca="false">RIGHT('con precio'!M1629,10)</f>
        <v>-63.263211</v>
      </c>
      <c r="K1630" s="0" t="s">
        <v>7429</v>
      </c>
      <c r="L1630" s="175" t="n">
        <f aca="false">'con precio'!A1629+'con precio'!K1629</f>
        <v>44571.4673611111</v>
      </c>
      <c r="N1630" s="174"/>
      <c r="O1630" s="167"/>
    </row>
    <row r="1631" customFormat="false" ht="13.8" hidden="false" customHeight="false" outlineLevel="0" collapsed="false">
      <c r="A1631" s="0" t="n">
        <f aca="false">+A1630+1</f>
        <v>1630</v>
      </c>
      <c r="B1631" s="0" t="str">
        <f aca="false">IF(LEN('con precio'!E1630)=8,'con precio'!E1630,IF(LEN('con precio'!E1630)&gt;=17,LEFT('con precio'!E1630,8),""))</f>
        <v/>
      </c>
      <c r="C1631" s="122" t="str">
        <f aca="false">IF(LEN('con precio'!E1630)&gt;=17,RIGHT('con precio'!E1630,8),"")</f>
        <v/>
      </c>
      <c r="D1631" s="0" t="str">
        <f aca="false">IF('con precio'!F1630="","",'con precio'!F1630)</f>
        <v/>
      </c>
      <c r="E1631" s="0" t="str">
        <f aca="false">IF('con precio'!B1630="","",'con precio'!B1630)</f>
        <v>Urbanización Inteligente</v>
      </c>
      <c r="F1631" s="1" t="s">
        <v>7315</v>
      </c>
      <c r="G1631" s="0" t="n">
        <v>300</v>
      </c>
      <c r="H1631" s="0" t="str">
        <f aca="false">IF('con precio'!D1630="Flete","FLE",IF('con precio'!D1630="Normal","NOR",IF('con precio'!D1630="RRPP","RRP",IF('con precio'!D1630="FB Ads","FBA",IF('con precio'!D1630="Google Ads","GOA",IF('con precio'!D1630="Combo","COM",IF('con precio'!D1630="Market Place","MKP", "OTR")))))))</f>
        <v>NOR</v>
      </c>
      <c r="I1631" s="0" t="str">
        <f aca="false">LEFT('con precio'!M1630,10)</f>
        <v>-17.833714</v>
      </c>
      <c r="J1631" s="122" t="str">
        <f aca="false">RIGHT('con precio'!M1630,10)</f>
        <v>-63.261744</v>
      </c>
      <c r="K1631" s="0" t="s">
        <v>7429</v>
      </c>
      <c r="L1631" s="175" t="n">
        <f aca="false">'con precio'!A1630+'con precio'!K1630</f>
        <v>44571.4854166667</v>
      </c>
      <c r="N1631" s="174"/>
      <c r="O1631" s="167"/>
    </row>
    <row r="1632" customFormat="false" ht="13.8" hidden="false" customHeight="false" outlineLevel="0" collapsed="false">
      <c r="A1632" s="0" t="n">
        <f aca="false">+A1631+1</f>
        <v>1631</v>
      </c>
      <c r="B1632" s="0" t="str">
        <f aca="false">IF(LEN('con precio'!E1631)=8,'con precio'!E1631,IF(LEN('con precio'!E1631)&gt;=17,LEFT('con precio'!E1631,8),""))</f>
        <v/>
      </c>
      <c r="C1632" s="122" t="str">
        <f aca="false">IF(LEN('con precio'!E1631)&gt;=17,RIGHT('con precio'!E1631,8),"")</f>
        <v/>
      </c>
      <c r="D1632" s="0" t="str">
        <f aca="false">IF('con precio'!F1631="","",'con precio'!F1631)</f>
        <v/>
      </c>
      <c r="E1632" s="0" t="str">
        <f aca="false">IF('con precio'!B1631="","",'con precio'!B1631)</f>
        <v>El Balcón 2</v>
      </c>
      <c r="F1632" s="1" t="s">
        <v>7316</v>
      </c>
      <c r="G1632" s="0" t="n">
        <v>250</v>
      </c>
      <c r="H1632" s="0" t="str">
        <f aca="false">IF('con precio'!D1631="Flete","FLE",IF('con precio'!D1631="Normal","NOR",IF('con precio'!D1631="RRPP","RRP",IF('con precio'!D1631="FB Ads","FBA",IF('con precio'!D1631="Google Ads","GOA",IF('con precio'!D1631="Combo","COM",IF('con precio'!D1631="Market Place","MKP", "OTR")))))))</f>
        <v>NOR</v>
      </c>
      <c r="I1632" s="0" t="str">
        <f aca="false">LEFT('con precio'!M1631,10)</f>
        <v>-17.876609</v>
      </c>
      <c r="J1632" s="122" t="str">
        <f aca="false">RIGHT('con precio'!M1631,10)</f>
        <v>-63.242688</v>
      </c>
      <c r="K1632" s="0" t="s">
        <v>7429</v>
      </c>
      <c r="L1632" s="175" t="n">
        <f aca="false">'con precio'!A1631+'con precio'!K1631</f>
        <v>44571.5083333333</v>
      </c>
      <c r="N1632" s="174"/>
      <c r="O1632" s="167"/>
    </row>
    <row r="1633" customFormat="false" ht="13.8" hidden="false" customHeight="false" outlineLevel="0" collapsed="false">
      <c r="A1633" s="0" t="n">
        <f aca="false">+A1632+1</f>
        <v>1632</v>
      </c>
      <c r="B1633" s="0" t="str">
        <f aca="false">IF(LEN('con precio'!E1632)=8,'con precio'!E1632,IF(LEN('con precio'!E1632)&gt;=17,LEFT('con precio'!E1632,8),""))</f>
        <v/>
      </c>
      <c r="C1633" s="122" t="str">
        <f aca="false">IF(LEN('con precio'!E1632)&gt;=17,RIGHT('con precio'!E1632,8),"")</f>
        <v/>
      </c>
      <c r="D1633" s="0" t="str">
        <f aca="false">IF('con precio'!F1632="","",'con precio'!F1632)</f>
        <v/>
      </c>
      <c r="E1633" s="0" t="str">
        <f aca="false">IF('con precio'!B1632="","",'con precio'!B1632)</f>
        <v>Km 13 1/2 Cotoca</v>
      </c>
      <c r="F1633" s="1" t="s">
        <v>7317</v>
      </c>
      <c r="G1633" s="0" t="n">
        <v>400</v>
      </c>
      <c r="H1633" s="0" t="str">
        <f aca="false">IF('con precio'!D1632="Flete","FLE",IF('con precio'!D1632="Normal","NOR",IF('con precio'!D1632="RRPP","RRP",IF('con precio'!D1632="FB Ads","FBA",IF('con precio'!D1632="Google Ads","GOA",IF('con precio'!D1632="Combo","COM",IF('con precio'!D1632="Market Place","MKP", "OTR")))))))</f>
        <v>NOR</v>
      </c>
      <c r="I1633" s="0" t="str">
        <f aca="false">LEFT('con precio'!M1632,10)</f>
        <v>-17.790373</v>
      </c>
      <c r="J1633" s="122" t="str">
        <f aca="false">RIGHT('con precio'!M1632,10)</f>
        <v>-63.044778</v>
      </c>
      <c r="K1633" s="0" t="s">
        <v>7429</v>
      </c>
      <c r="L1633" s="175" t="n">
        <f aca="false">'con precio'!A1632+'con precio'!K1632</f>
        <v>44571.6277777778</v>
      </c>
      <c r="N1633" s="174"/>
      <c r="O1633" s="167"/>
    </row>
    <row r="1634" customFormat="false" ht="13.8" hidden="false" customHeight="false" outlineLevel="0" collapsed="false">
      <c r="A1634" s="0" t="n">
        <f aca="false">+A1633+1</f>
        <v>1633</v>
      </c>
      <c r="B1634" s="0" t="str">
        <f aca="false">IF(LEN('con precio'!E1633)=8,'con precio'!E1633,IF(LEN('con precio'!E1633)&gt;=17,LEFT('con precio'!E1633,8),""))</f>
        <v/>
      </c>
      <c r="C1634" s="122" t="str">
        <f aca="false">IF(LEN('con precio'!E1633)&gt;=17,RIGHT('con precio'!E1633,8),"")</f>
        <v/>
      </c>
      <c r="D1634" s="0" t="str">
        <f aca="false">IF('con precio'!F1633="","",'con precio'!F1633)</f>
        <v/>
      </c>
      <c r="E1634" s="0" t="str">
        <f aca="false">IF('con precio'!B1633="","",'con precio'!B1633)</f>
        <v>Satélite Norte</v>
      </c>
      <c r="F1634" s="1" t="s">
        <v>7318</v>
      </c>
      <c r="G1634" s="0" t="n">
        <v>400</v>
      </c>
      <c r="H1634" s="0" t="str">
        <f aca="false">IF('con precio'!D1633="Flete","FLE",IF('con precio'!D1633="Normal","NOR",IF('con precio'!D1633="RRPP","RRP",IF('con precio'!D1633="FB Ads","FBA",IF('con precio'!D1633="Google Ads","GOA",IF('con precio'!D1633="Combo","COM",IF('con precio'!D1633="Market Place","MKP", "OTR")))))))</f>
        <v>NOR</v>
      </c>
      <c r="I1634" s="0" t="str">
        <f aca="false">LEFT('con precio'!M1633,10)</f>
        <v>-17.607151</v>
      </c>
      <c r="J1634" s="122" t="str">
        <f aca="false">RIGHT('con precio'!M1633,10)</f>
        <v>-63.130264</v>
      </c>
      <c r="K1634" s="0" t="s">
        <v>7429</v>
      </c>
      <c r="L1634" s="175" t="n">
        <f aca="false">'con precio'!A1633+'con precio'!K1633</f>
        <v>44572.4097222222</v>
      </c>
      <c r="N1634" s="174"/>
      <c r="O1634" s="167"/>
    </row>
    <row r="1635" customFormat="false" ht="13.8" hidden="false" customHeight="false" outlineLevel="0" collapsed="false">
      <c r="A1635" s="0" t="n">
        <f aca="false">+A1634+1</f>
        <v>1634</v>
      </c>
      <c r="B1635" s="0" t="str">
        <f aca="false">IF(LEN('con precio'!E1634)=8,'con precio'!E1634,IF(LEN('con precio'!E1634)&gt;=17,LEFT('con precio'!E1634,8),""))</f>
        <v/>
      </c>
      <c r="C1635" s="122" t="str">
        <f aca="false">IF(LEN('con precio'!E1634)&gt;=17,RIGHT('con precio'!E1634,8),"")</f>
        <v/>
      </c>
      <c r="D1635" s="0" t="str">
        <f aca="false">IF('con precio'!F1634="","",'con precio'!F1634)</f>
        <v>Clínica Medicmel</v>
      </c>
      <c r="E1635" s="0" t="str">
        <f aca="false">IF('con precio'!B1634="","",'con precio'!B1634)</f>
        <v>Clínica Medicmel</v>
      </c>
      <c r="F1635" s="1" t="s">
        <v>6107</v>
      </c>
      <c r="G1635" s="0" t="n">
        <v>450</v>
      </c>
      <c r="H1635" s="0" t="str">
        <f aca="false">IF('con precio'!D1634="Flete","FLE",IF('con precio'!D1634="Normal","NOR",IF('con precio'!D1634="RRPP","RRP",IF('con precio'!D1634="FB Ads","FBA",IF('con precio'!D1634="Google Ads","GOA",IF('con precio'!D1634="Combo","COM",IF('con precio'!D1634="Market Place","MKP", "OTR")))))))</f>
        <v>NOR</v>
      </c>
      <c r="I1635" s="0" t="str">
        <f aca="false">LEFT('con precio'!M1634,10)</f>
        <v>-17.849168</v>
      </c>
      <c r="J1635" s="122" t="str">
        <f aca="false">RIGHT('con precio'!M1634,10)</f>
        <v>-63.251404</v>
      </c>
      <c r="K1635" s="0" t="s">
        <v>7429</v>
      </c>
      <c r="L1635" s="175" t="n">
        <f aca="false">'con precio'!A1634+'con precio'!K1634</f>
        <v>44572.5118055556</v>
      </c>
      <c r="N1635" s="174"/>
      <c r="O1635" s="167"/>
    </row>
    <row r="1636" customFormat="false" ht="13.8" hidden="false" customHeight="false" outlineLevel="0" collapsed="false">
      <c r="A1636" s="0" t="n">
        <f aca="false">+A1635+1</f>
        <v>1635</v>
      </c>
      <c r="B1636" s="0" t="str">
        <f aca="false">IF(LEN('con precio'!E1635)=8,'con precio'!E1635,IF(LEN('con precio'!E1635)&gt;=17,LEFT('con precio'!E1635,8),""))</f>
        <v/>
      </c>
      <c r="C1636" s="122" t="str">
        <f aca="false">IF(LEN('con precio'!E1635)&gt;=17,RIGHT('con precio'!E1635,8),"")</f>
        <v/>
      </c>
      <c r="D1636" s="0" t="str">
        <f aca="false">IF('con precio'!F1635="","",'con precio'!F1635)</f>
        <v/>
      </c>
      <c r="E1636" s="0" t="str">
        <f aca="false">IF('con precio'!B1635="","",'con precio'!B1635)</f>
        <v>Calle 26 / Radial 10 / San Isidro</v>
      </c>
      <c r="F1636" s="1" t="s">
        <v>7319</v>
      </c>
      <c r="G1636" s="0" t="n">
        <v>300</v>
      </c>
      <c r="H1636" s="0" t="str">
        <f aca="false">IF('con precio'!D1635="Flete","FLE",IF('con precio'!D1635="Normal","NOR",IF('con precio'!D1635="RRPP","RRP",IF('con precio'!D1635="FB Ads","FBA",IF('con precio'!D1635="Google Ads","GOA",IF('con precio'!D1635="Combo","COM",IF('con precio'!D1635="Market Place","MKP", "OTR")))))))</f>
        <v>NOR</v>
      </c>
      <c r="I1636" s="0" t="str">
        <f aca="false">LEFT('con precio'!M1635,10)</f>
        <v>-17.811338</v>
      </c>
      <c r="J1636" s="122" t="str">
        <f aca="false">RIGHT('con precio'!M1635,10)</f>
        <v>-63.133316</v>
      </c>
      <c r="K1636" s="0" t="s">
        <v>7429</v>
      </c>
      <c r="L1636" s="175" t="n">
        <f aca="false">'con precio'!A1635+'con precio'!K1635</f>
        <v>44573.4673611111</v>
      </c>
      <c r="N1636" s="174"/>
      <c r="O1636" s="167"/>
    </row>
    <row r="1637" customFormat="false" ht="13.8" hidden="false" customHeight="false" outlineLevel="0" collapsed="false">
      <c r="A1637" s="0" t="n">
        <f aca="false">+A1636+1</f>
        <v>1636</v>
      </c>
      <c r="B1637" s="0" t="str">
        <f aca="false">IF(LEN('con precio'!E1636)=8,'con precio'!E1636,IF(LEN('con precio'!E1636)&gt;=17,LEFT('con precio'!E1636,8),""))</f>
        <v>73163428</v>
      </c>
      <c r="C1637" s="122" t="str">
        <f aca="false">IF(LEN('con precio'!E1636)&gt;=17,RIGHT('con precio'!E1636,8),"")</f>
        <v/>
      </c>
      <c r="D1637" s="0" t="str">
        <f aca="false">IF('con precio'!F1636="","",'con precio'!F1636)</f>
        <v>Lucía</v>
      </c>
      <c r="E1637" s="0" t="str">
        <f aca="false">IF('con precio'!B1636="","",'con precio'!B1636)</f>
        <v>Lucía / Warnes</v>
      </c>
      <c r="F1637" s="1" t="s">
        <v>7320</v>
      </c>
      <c r="G1637" s="0" t="n">
        <v>500</v>
      </c>
      <c r="H1637" s="0" t="str">
        <f aca="false">IF('con precio'!D1636="Flete","FLE",IF('con precio'!D1636="Normal","NOR",IF('con precio'!D1636="RRPP","RRP",IF('con precio'!D1636="FB Ads","FBA",IF('con precio'!D1636="Google Ads","GOA",IF('con precio'!D1636="Combo","COM",IF('con precio'!D1636="Market Place","MKP", "OTR")))))))</f>
        <v>GOA</v>
      </c>
      <c r="I1637" s="0" t="str">
        <f aca="false">LEFT('con precio'!M1636,10)</f>
        <v>-17.539613</v>
      </c>
      <c r="J1637" s="122" t="str">
        <f aca="false">RIGHT('con precio'!M1636,10)</f>
        <v>-63.173040</v>
      </c>
      <c r="K1637" s="0" t="s">
        <v>7429</v>
      </c>
      <c r="L1637" s="175" t="n">
        <f aca="false">'con precio'!A1636+'con precio'!K1636</f>
        <v>44574.5048611111</v>
      </c>
      <c r="N1637" s="174"/>
      <c r="O1637" s="167"/>
    </row>
    <row r="1638" customFormat="false" ht="13.8" hidden="false" customHeight="false" outlineLevel="0" collapsed="false">
      <c r="A1638" s="0" t="n">
        <f aca="false">+A1637+1</f>
        <v>1637</v>
      </c>
      <c r="B1638" s="0" t="str">
        <f aca="false">IF(LEN('con precio'!E1637)=8,'con precio'!E1637,IF(LEN('con precio'!E1637)&gt;=17,LEFT('con precio'!E1637,8),""))</f>
        <v/>
      </c>
      <c r="C1638" s="122" t="str">
        <f aca="false">IF(LEN('con precio'!E1637)&gt;=17,RIGHT('con precio'!E1637,8),"")</f>
        <v/>
      </c>
      <c r="D1638" s="0" t="str">
        <f aca="false">IF('con precio'!F1637="","",'con precio'!F1637)</f>
        <v/>
      </c>
      <c r="E1638" s="0" t="str">
        <f aca="false">IF('con precio'!B1637="","",'con precio'!B1637)</f>
        <v>Calle 4 Sur / El Quior</v>
      </c>
      <c r="F1638" s="1" t="s">
        <v>7321</v>
      </c>
      <c r="G1638" s="0" t="n">
        <v>300</v>
      </c>
      <c r="H1638" s="0" t="str">
        <f aca="false">IF('con precio'!D1637="Flete","FLE",IF('con precio'!D1637="Normal","NOR",IF('con precio'!D1637="RRPP","RRP",IF('con precio'!D1637="FB Ads","FBA",IF('con precio'!D1637="Google Ads","GOA",IF('con precio'!D1637="Combo","COM",IF('con precio'!D1637="Market Place","MKP", "OTR")))))))</f>
        <v>NOR</v>
      </c>
      <c r="I1638" s="0" t="str">
        <f aca="false">LEFT('con precio'!M1637,10)</f>
        <v>-17.849241</v>
      </c>
      <c r="J1638" s="122" t="str">
        <f aca="false">RIGHT('con precio'!M1637,10)</f>
        <v>-63.088738</v>
      </c>
      <c r="K1638" s="0" t="s">
        <v>7429</v>
      </c>
      <c r="L1638" s="175" t="n">
        <f aca="false">'con precio'!A1637+'con precio'!K1637</f>
        <v>44574.6930555556</v>
      </c>
      <c r="N1638" s="174"/>
      <c r="O1638" s="167"/>
    </row>
    <row r="1639" customFormat="false" ht="13.8" hidden="false" customHeight="false" outlineLevel="0" collapsed="false">
      <c r="A1639" s="0" t="n">
        <f aca="false">+A1638+1</f>
        <v>1638</v>
      </c>
      <c r="B1639" s="0" t="str">
        <f aca="false">IF(LEN('con precio'!E1638)=8,'con precio'!E1638,IF(LEN('con precio'!E1638)&gt;=17,LEFT('con precio'!E1638,8),""))</f>
        <v>75013345</v>
      </c>
      <c r="C1639" s="122" t="str">
        <f aca="false">IF(LEN('con precio'!E1638)&gt;=17,RIGHT('con precio'!E1638,8),"")</f>
        <v/>
      </c>
      <c r="D1639" s="0" t="str">
        <f aca="false">IF('con precio'!F1638="","",'con precio'!F1638)</f>
        <v>Diego</v>
      </c>
      <c r="E1639" s="0" t="str">
        <f aca="false">IF('con precio'!B1638="","",'con precio'!B1638)</f>
        <v>Condominio Piraí 2</v>
      </c>
      <c r="F1639" s="1" t="s">
        <v>7322</v>
      </c>
      <c r="G1639" s="0" t="n">
        <v>400</v>
      </c>
      <c r="H1639" s="0" t="str">
        <f aca="false">IF('con precio'!D1638="Flete","FLE",IF('con precio'!D1638="Normal","NOR",IF('con precio'!D1638="RRPP","RRP",IF('con precio'!D1638="FB Ads","FBA",IF('con precio'!D1638="Google Ads","GOA",IF('con precio'!D1638="Combo","COM",IF('con precio'!D1638="Market Place","MKP", "OTR")))))))</f>
        <v>GOA</v>
      </c>
      <c r="I1639" s="0" t="str">
        <f aca="false">LEFT('con precio'!M1638,10)</f>
        <v>-17.661720</v>
      </c>
      <c r="J1639" s="122" t="str">
        <f aca="false">RIGHT('con precio'!M1638,10)</f>
        <v>-63.167797</v>
      </c>
      <c r="K1639" s="0" t="s">
        <v>7429</v>
      </c>
      <c r="L1639" s="175" t="n">
        <f aca="false">'con precio'!A1638+'con precio'!K1638</f>
        <v>44576.4229166667</v>
      </c>
      <c r="N1639" s="174"/>
      <c r="O1639" s="167"/>
    </row>
    <row r="1640" customFormat="false" ht="13.8" hidden="false" customHeight="false" outlineLevel="0" collapsed="false">
      <c r="A1640" s="0" t="n">
        <f aca="false">+A1639+1</f>
        <v>1639</v>
      </c>
      <c r="B1640" s="0" t="str">
        <f aca="false">IF(LEN('con precio'!E1639)=8,'con precio'!E1639,IF(LEN('con precio'!E1639)&gt;=17,LEFT('con precio'!E1639,8),""))</f>
        <v/>
      </c>
      <c r="C1640" s="122" t="str">
        <f aca="false">IF(LEN('con precio'!E1639)&gt;=17,RIGHT('con precio'!E1639,8),"")</f>
        <v/>
      </c>
      <c r="D1640" s="0" t="str">
        <f aca="false">IF('con precio'!F1639="","",'con precio'!F1639)</f>
        <v/>
      </c>
      <c r="E1640" s="0" t="str">
        <f aca="false">IF('con precio'!B1639="","",'con precio'!B1639)</f>
        <v>BarrioToborochi 2</v>
      </c>
      <c r="F1640" s="1" t="s">
        <v>7323</v>
      </c>
      <c r="G1640" s="0" t="n">
        <v>300</v>
      </c>
      <c r="H1640" s="0" t="str">
        <f aca="false">IF('con precio'!D1639="Flete","FLE",IF('con precio'!D1639="Normal","NOR",IF('con precio'!D1639="RRPP","RRP",IF('con precio'!D1639="FB Ads","FBA",IF('con precio'!D1639="Google Ads","GOA",IF('con precio'!D1639="Combo","COM",IF('con precio'!D1639="Market Place","MKP", "OTR")))))))</f>
        <v>NOR</v>
      </c>
      <c r="I1640" s="0" t="str">
        <f aca="false">LEFT('con precio'!M1639,10)</f>
        <v>-17.735930</v>
      </c>
      <c r="J1640" s="122" t="str">
        <f aca="false">RIGHT('con precio'!M1639,10)</f>
        <v>-63.109396</v>
      </c>
      <c r="K1640" s="0" t="s">
        <v>7429</v>
      </c>
      <c r="L1640" s="175" t="n">
        <f aca="false">'con precio'!A1639+'con precio'!K1639</f>
        <v>44576.4944444444</v>
      </c>
      <c r="N1640" s="174"/>
      <c r="O1640" s="167"/>
    </row>
    <row r="1641" customFormat="false" ht="13.8" hidden="false" customHeight="false" outlineLevel="0" collapsed="false">
      <c r="A1641" s="0" t="n">
        <f aca="false">+A1640+1</f>
        <v>1640</v>
      </c>
      <c r="B1641" s="0" t="str">
        <f aca="false">IF(LEN('con precio'!E1640)=8,'con precio'!E1640,IF(LEN('con precio'!E1640)&gt;=17,LEFT('con precio'!E1640,8),""))</f>
        <v/>
      </c>
      <c r="C1641" s="122" t="str">
        <f aca="false">IF(LEN('con precio'!E1640)&gt;=17,RIGHT('con precio'!E1640,8),"")</f>
        <v/>
      </c>
      <c r="D1641" s="0" t="str">
        <f aca="false">IF('con precio'!F1640="","",'con precio'!F1640)</f>
        <v/>
      </c>
      <c r="E1641" s="0" t="str">
        <f aca="false">IF('con precio'!B1640="","",'con precio'!B1640)</f>
        <v>Final Av. Tres pasos al Frente</v>
      </c>
      <c r="F1641" s="1" t="s">
        <v>7324</v>
      </c>
      <c r="G1641" s="0" t="n">
        <v>300</v>
      </c>
      <c r="H1641" s="0" t="str">
        <f aca="false">IF('con precio'!D1640="Flete","FLE",IF('con precio'!D1640="Normal","NOR",IF('con precio'!D1640="RRPP","RRP",IF('con precio'!D1640="FB Ads","FBA",IF('con precio'!D1640="Google Ads","GOA",IF('con precio'!D1640="Combo","COM",IF('con precio'!D1640="Market Place","MKP", "OTR")))))))</f>
        <v>NOR</v>
      </c>
      <c r="I1641" s="0" t="str">
        <f aca="false">LEFT('con precio'!M1640,10)</f>
        <v>-17.802477</v>
      </c>
      <c r="J1641" s="122" t="str">
        <f aca="false">RIGHT('con precio'!M1640,10)</f>
        <v>-63.080030</v>
      </c>
      <c r="K1641" s="0" t="s">
        <v>7429</v>
      </c>
      <c r="L1641" s="175" t="n">
        <f aca="false">'con precio'!A1640+'con precio'!K1640</f>
        <v>44576.6930555556</v>
      </c>
      <c r="N1641" s="174"/>
      <c r="O1641" s="167"/>
    </row>
    <row r="1642" customFormat="false" ht="13.8" hidden="false" customHeight="false" outlineLevel="0" collapsed="false">
      <c r="A1642" s="0" t="n">
        <f aca="false">+A1641+1</f>
        <v>1641</v>
      </c>
      <c r="B1642" s="0" t="str">
        <f aca="false">IF(LEN('con precio'!E1641)=8,'con precio'!E1641,IF(LEN('con precio'!E1641)&gt;=17,LEFT('con precio'!E1641,8),""))</f>
        <v>77882206</v>
      </c>
      <c r="C1642" s="122" t="str">
        <f aca="false">IF(LEN('con precio'!E1641)&gt;=17,RIGHT('con precio'!E1641,8),"")</f>
        <v/>
      </c>
      <c r="D1642" s="0" t="str">
        <f aca="false">IF('con precio'!F1641="","",'con precio'!F1641)</f>
        <v>Jorge Careaga</v>
      </c>
      <c r="E1642" s="0" t="str">
        <f aca="false">IF('con precio'!B1641="","",'con precio'!B1641)</f>
        <v>Jorge Careaga / Parque Industrial</v>
      </c>
      <c r="F1642" s="1" t="s">
        <v>7325</v>
      </c>
      <c r="G1642" s="0" t="n">
        <v>600</v>
      </c>
      <c r="H1642" s="0" t="str">
        <f aca="false">IF('con precio'!D1641="Flete","FLE",IF('con precio'!D1641="Normal","NOR",IF('con precio'!D1641="RRPP","RRP",IF('con precio'!D1641="FB Ads","FBA",IF('con precio'!D1641="Google Ads","GOA",IF('con precio'!D1641="Combo","COM",IF('con precio'!D1641="Market Place","MKP", "OTR")))))))</f>
        <v>GOA</v>
      </c>
      <c r="I1642" s="0" t="str">
        <f aca="false">LEFT('con precio'!M1641,10)</f>
        <v>-17.663404</v>
      </c>
      <c r="J1642" s="122" t="str">
        <f aca="false">RIGHT('con precio'!M1641,10)</f>
        <v>-63.065019</v>
      </c>
      <c r="K1642" s="0" t="s">
        <v>7429</v>
      </c>
      <c r="L1642" s="175" t="n">
        <f aca="false">'con precio'!A1641+'con precio'!K1641</f>
        <v>44578.5861111111</v>
      </c>
      <c r="N1642" s="174"/>
      <c r="O1642" s="167"/>
    </row>
    <row r="1643" customFormat="false" ht="13.8" hidden="false" customHeight="false" outlineLevel="0" collapsed="false">
      <c r="A1643" s="0" t="n">
        <f aca="false">+A1642+1</f>
        <v>1642</v>
      </c>
      <c r="B1643" s="0" t="str">
        <f aca="false">IF(LEN('con precio'!E1642)=8,'con precio'!E1642,IF(LEN('con precio'!E1642)&gt;=17,LEFT('con precio'!E1642,8),""))</f>
        <v/>
      </c>
      <c r="C1643" s="122" t="str">
        <f aca="false">IF(LEN('con precio'!E1642)&gt;=17,RIGHT('con precio'!E1642,8),"")</f>
        <v/>
      </c>
      <c r="D1643" s="0" t="str">
        <f aca="false">IF('con precio'!F1642="","",'con precio'!F1642)</f>
        <v/>
      </c>
      <c r="E1643" s="0" t="str">
        <f aca="false">IF('con precio'!B1642="","",'con precio'!B1642)</f>
        <v>Palma Verde</v>
      </c>
      <c r="F1643" s="1" t="s">
        <v>7326</v>
      </c>
      <c r="G1643" s="0" t="n">
        <v>300</v>
      </c>
      <c r="H1643" s="0" t="str">
        <f aca="false">IF('con precio'!D1642="Flete","FLE",IF('con precio'!D1642="Normal","NOR",IF('con precio'!D1642="RRPP","RRP",IF('con precio'!D1642="FB Ads","FBA",IF('con precio'!D1642="Google Ads","GOA",IF('con precio'!D1642="Combo","COM",IF('con precio'!D1642="Market Place","MKP", "OTR")))))))</f>
        <v>NOR</v>
      </c>
      <c r="I1643" s="0" t="str">
        <f aca="false">LEFT('con precio'!M1642,10)</f>
        <v>-17.759096</v>
      </c>
      <c r="J1643" s="122" t="str">
        <f aca="false">RIGHT('con precio'!M1642,10)</f>
        <v>-63.094034</v>
      </c>
      <c r="K1643" s="0" t="s">
        <v>7429</v>
      </c>
      <c r="L1643" s="175" t="n">
        <f aca="false">'con precio'!A1642+'con precio'!K1642</f>
        <v>44578.4</v>
      </c>
      <c r="N1643" s="174"/>
      <c r="O1643" s="167"/>
    </row>
    <row r="1644" customFormat="false" ht="13.8" hidden="false" customHeight="false" outlineLevel="0" collapsed="false">
      <c r="A1644" s="0" t="n">
        <f aca="false">+A1643+1</f>
        <v>1643</v>
      </c>
      <c r="B1644" s="0" t="str">
        <f aca="false">IF(LEN('con precio'!E1643)=8,'con precio'!E1643,IF(LEN('con precio'!E1643)&gt;=17,LEFT('con precio'!E1643,8),""))</f>
        <v/>
      </c>
      <c r="C1644" s="122" t="str">
        <f aca="false">IF(LEN('con precio'!E1643)&gt;=17,RIGHT('con precio'!E1643,8),"")</f>
        <v/>
      </c>
      <c r="D1644" s="0" t="str">
        <f aca="false">IF('con precio'!F1643="","",'con precio'!F1643)</f>
        <v/>
      </c>
      <c r="E1644" s="0" t="str">
        <f aca="false">IF('con precio'!B1643="","",'con precio'!B1643)</f>
        <v>Barrio Calama</v>
      </c>
      <c r="F1644" s="1" t="s">
        <v>7327</v>
      </c>
      <c r="G1644" s="0" t="n">
        <v>350</v>
      </c>
      <c r="H1644" s="0" t="str">
        <f aca="false">IF('con precio'!D1643="Flete","FLE",IF('con precio'!D1643="Normal","NOR",IF('con precio'!D1643="RRPP","RRP",IF('con precio'!D1643="FB Ads","FBA",IF('con precio'!D1643="Google Ads","GOA",IF('con precio'!D1643="Combo","COM",IF('con precio'!D1643="Market Place","MKP", "OTR")))))))</f>
        <v>NOR</v>
      </c>
      <c r="I1644" s="0" t="str">
        <f aca="false">LEFT('con precio'!M1643,10)</f>
        <v>-17.835949</v>
      </c>
      <c r="J1644" s="122" t="str">
        <f aca="false">RIGHT('con precio'!M1643,10)</f>
        <v>-63.219171</v>
      </c>
      <c r="K1644" s="0" t="s">
        <v>7429</v>
      </c>
      <c r="L1644" s="175" t="n">
        <f aca="false">'con precio'!A1643+'con precio'!K1643</f>
        <v>44578.7458333333</v>
      </c>
      <c r="N1644" s="174"/>
      <c r="O1644" s="167"/>
    </row>
    <row r="1645" customFormat="false" ht="13.8" hidden="false" customHeight="false" outlineLevel="0" collapsed="false">
      <c r="A1645" s="0" t="n">
        <f aca="false">+A1644+1</f>
        <v>1644</v>
      </c>
      <c r="B1645" s="0" t="str">
        <f aca="false">IF(LEN('con precio'!E1644)=8,'con precio'!E1644,IF(LEN('con precio'!E1644)&gt;=17,LEFT('con precio'!E1644,8),""))</f>
        <v>77035545</v>
      </c>
      <c r="C1645" s="122" t="str">
        <f aca="false">IF(LEN('con precio'!E1644)&gt;=17,RIGHT('con precio'!E1644,8),"")</f>
        <v/>
      </c>
      <c r="D1645" s="0" t="str">
        <f aca="false">IF('con precio'!F1644="","",'con precio'!F1644)</f>
        <v>Petty Cortez</v>
      </c>
      <c r="E1645" s="0" t="str">
        <f aca="false">IF('con precio'!B1644="","",'con precio'!B1644)</f>
        <v>Petty Cortez / Radial 10 y 5to Anillo Nro. 1720</v>
      </c>
      <c r="F1645" s="1" t="s">
        <v>7328</v>
      </c>
      <c r="G1645" s="0" t="n">
        <v>350</v>
      </c>
      <c r="H1645" s="0" t="str">
        <f aca="false">IF('con precio'!D1644="Flete","FLE",IF('con precio'!D1644="Normal","NOR",IF('con precio'!D1644="RRPP","RRP",IF('con precio'!D1644="FB Ads","FBA",IF('con precio'!D1644="Google Ads","GOA",IF('con precio'!D1644="Combo","COM",IF('con precio'!D1644="Market Place","MKP", "OTR")))))))</f>
        <v>GOA</v>
      </c>
      <c r="I1645" s="0" t="str">
        <f aca="false">LEFT('con precio'!M1644,10)</f>
        <v>-17.812211</v>
      </c>
      <c r="J1645" s="122" t="str">
        <f aca="false">RIGHT('con precio'!M1644,10)</f>
        <v>-63.140709</v>
      </c>
      <c r="K1645" s="0" t="s">
        <v>7429</v>
      </c>
      <c r="L1645" s="175" t="n">
        <f aca="false">'con precio'!A1644+'con precio'!K1644</f>
        <v>44579.4506944444</v>
      </c>
      <c r="N1645" s="174"/>
      <c r="O1645" s="167"/>
    </row>
    <row r="1646" customFormat="false" ht="13.8" hidden="false" customHeight="false" outlineLevel="0" collapsed="false">
      <c r="A1646" s="0" t="n">
        <f aca="false">+A1645+1</f>
        <v>1645</v>
      </c>
      <c r="B1646" s="0" t="str">
        <f aca="false">IF(LEN('con precio'!E1645)=8,'con precio'!E1645,IF(LEN('con precio'!E1645)&gt;=17,LEFT('con precio'!E1645,8),""))</f>
        <v>73156292</v>
      </c>
      <c r="C1646" s="122" t="str">
        <f aca="false">IF(LEN('con precio'!E1645)&gt;=17,RIGHT('con precio'!E1645,8),"")</f>
        <v/>
      </c>
      <c r="D1646" s="0" t="str">
        <f aca="false">IF('con precio'!F1645="","",'con precio'!F1645)</f>
        <v>Yolanda</v>
      </c>
      <c r="E1646" s="0" t="str">
        <f aca="false">IF('con precio'!B1645="","",'con precio'!B1645)</f>
        <v>Yolanda / Porongo</v>
      </c>
      <c r="F1646" s="1" t="s">
        <v>7329</v>
      </c>
      <c r="G1646" s="0" t="n">
        <v>600</v>
      </c>
      <c r="H1646" s="0" t="str">
        <f aca="false">IF('con precio'!D1645="Flete","FLE",IF('con precio'!D1645="Normal","NOR",IF('con precio'!D1645="RRPP","RRP",IF('con precio'!D1645="FB Ads","FBA",IF('con precio'!D1645="Google Ads","GOA",IF('con precio'!D1645="Combo","COM",IF('con precio'!D1645="Market Place","MKP", "OTR")))))))</f>
        <v>GOA</v>
      </c>
      <c r="I1646" s="0" t="str">
        <f aca="false">LEFT('con precio'!M1645,10)</f>
        <v>-17.854242</v>
      </c>
      <c r="J1646" s="122" t="str">
        <f aca="false">RIGHT('con precio'!M1645,10)</f>
        <v>-63.309689</v>
      </c>
      <c r="K1646" s="0" t="s">
        <v>7429</v>
      </c>
      <c r="L1646" s="175" t="n">
        <f aca="false">'con precio'!A1645+'con precio'!K1645</f>
        <v>44579.625</v>
      </c>
      <c r="N1646" s="174"/>
      <c r="O1646" s="167"/>
    </row>
    <row r="1647" customFormat="false" ht="13.8" hidden="false" customHeight="false" outlineLevel="0" collapsed="false">
      <c r="A1647" s="0" t="n">
        <f aca="false">+A1646+1</f>
        <v>1646</v>
      </c>
      <c r="B1647" s="0" t="str">
        <f aca="false">IF(LEN('con precio'!E1646)=8,'con precio'!E1646,IF(LEN('con precio'!E1646)&gt;=17,LEFT('con precio'!E1646,8),""))</f>
        <v/>
      </c>
      <c r="C1647" s="122" t="str">
        <f aca="false">IF(LEN('con precio'!E1646)&gt;=17,RIGHT('con precio'!E1646,8),"")</f>
        <v/>
      </c>
      <c r="D1647" s="0" t="str">
        <f aca="false">IF('con precio'!F1646="","",'con precio'!F1646)</f>
        <v/>
      </c>
      <c r="E1647" s="0" t="str">
        <f aca="false">IF('con precio'!B1646="","",'con precio'!B1646)</f>
        <v>Avenida Arroyito</v>
      </c>
      <c r="F1647" s="1" t="s">
        <v>7330</v>
      </c>
      <c r="G1647" s="0" t="n">
        <v>300</v>
      </c>
      <c r="H1647" s="0" t="str">
        <f aca="false">IF('con precio'!D1646="Flete","FLE",IF('con precio'!D1646="Normal","NOR",IF('con precio'!D1646="RRPP","RRP",IF('con precio'!D1646="FB Ads","FBA",IF('con precio'!D1646="Google Ads","GOA",IF('con precio'!D1646="Combo","COM",IF('con precio'!D1646="Market Place","MKP", "OTR")))))))</f>
        <v>NOR</v>
      </c>
      <c r="I1647" s="0" t="str">
        <f aca="false">LEFT('con precio'!M1646,10)</f>
        <v>-17.835687</v>
      </c>
      <c r="J1647" s="122" t="str">
        <f aca="false">RIGHT('con precio'!M1646,10)</f>
        <v>-63.063644</v>
      </c>
      <c r="K1647" s="0" t="s">
        <v>7429</v>
      </c>
      <c r="L1647" s="175" t="n">
        <f aca="false">'con precio'!A1646+'con precio'!K1646</f>
        <v>44579.5131944445</v>
      </c>
      <c r="N1647" s="174"/>
      <c r="O1647" s="167"/>
    </row>
    <row r="1648" customFormat="false" ht="13.8" hidden="false" customHeight="false" outlineLevel="0" collapsed="false">
      <c r="A1648" s="0" t="n">
        <f aca="false">+A1647+1</f>
        <v>1647</v>
      </c>
      <c r="B1648" s="0" t="str">
        <f aca="false">IF(LEN('con precio'!E1647)=8,'con precio'!E1647,IF(LEN('con precio'!E1647)&gt;=17,LEFT('con precio'!E1647,8),""))</f>
        <v/>
      </c>
      <c r="C1648" s="122" t="str">
        <f aca="false">IF(LEN('con precio'!E1647)&gt;=17,RIGHT('con precio'!E1647,8),"")</f>
        <v/>
      </c>
      <c r="D1648" s="0" t="str">
        <f aca="false">IF('con precio'!F1647="","",'con precio'!F1647)</f>
        <v>Clínica Medicmel</v>
      </c>
      <c r="E1648" s="0" t="str">
        <f aca="false">IF('con precio'!B1647="","",'con precio'!B1647)</f>
        <v>Clínica Medicmel</v>
      </c>
      <c r="F1648" s="1" t="s">
        <v>6107</v>
      </c>
      <c r="G1648" s="0" t="n">
        <v>500</v>
      </c>
      <c r="H1648" s="0" t="str">
        <f aca="false">IF('con precio'!D1647="Flete","FLE",IF('con precio'!D1647="Normal","NOR",IF('con precio'!D1647="RRPP","RRP",IF('con precio'!D1647="FB Ads","FBA",IF('con precio'!D1647="Google Ads","GOA",IF('con precio'!D1647="Combo","COM",IF('con precio'!D1647="Market Place","MKP", "OTR")))))))</f>
        <v>NOR</v>
      </c>
      <c r="I1648" s="0" t="str">
        <f aca="false">LEFT('con precio'!M1647,10)</f>
        <v>-17.849168</v>
      </c>
      <c r="J1648" s="122" t="str">
        <f aca="false">RIGHT('con precio'!M1647,10)</f>
        <v>-63.251404</v>
      </c>
      <c r="K1648" s="0" t="s">
        <v>7429</v>
      </c>
      <c r="L1648" s="175" t="n">
        <f aca="false">'con precio'!A1647+'con precio'!K1647</f>
        <v>44580.3930555556</v>
      </c>
      <c r="N1648" s="174"/>
      <c r="O1648" s="167"/>
    </row>
    <row r="1649" customFormat="false" ht="13.8" hidden="false" customHeight="false" outlineLevel="0" collapsed="false">
      <c r="A1649" s="0" t="n">
        <f aca="false">+A1648+1</f>
        <v>1648</v>
      </c>
      <c r="B1649" s="0" t="str">
        <f aca="false">IF(LEN('con precio'!E1648)=8,'con precio'!E1648,IF(LEN('con precio'!E1648)&gt;=17,LEFT('con precio'!E1648,8),""))</f>
        <v/>
      </c>
      <c r="C1649" s="122" t="str">
        <f aca="false">IF(LEN('con precio'!E1648)&gt;=17,RIGHT('con precio'!E1648,8),"")</f>
        <v/>
      </c>
      <c r="D1649" s="0" t="str">
        <f aca="false">IF('con precio'!F1648="","",'con precio'!F1648)</f>
        <v/>
      </c>
      <c r="E1649" s="0" t="str">
        <f aca="false">IF('con precio'!B1648="","",'con precio'!B1648)</f>
        <v>Avenida Guapurú / Urbanización Guapurú 1 / Plan 3000</v>
      </c>
      <c r="F1649" s="1" t="s">
        <v>7331</v>
      </c>
      <c r="G1649" s="0" t="n">
        <v>400</v>
      </c>
      <c r="H1649" s="0" t="str">
        <f aca="false">IF('con precio'!D1648="Flete","FLE",IF('con precio'!D1648="Normal","NOR",IF('con precio'!D1648="RRPP","RRP",IF('con precio'!D1648="FB Ads","FBA",IF('con precio'!D1648="Google Ads","GOA",IF('con precio'!D1648="Combo","COM",IF('con precio'!D1648="Market Place","MKP", "OTR")))))))</f>
        <v>NOR</v>
      </c>
      <c r="I1649" s="0" t="str">
        <f aca="false">LEFT('con precio'!M1648,10)</f>
        <v>-17.847232</v>
      </c>
      <c r="J1649" s="122" t="str">
        <f aca="false">RIGHT('con precio'!M1648,10)</f>
        <v>-63.102318</v>
      </c>
      <c r="K1649" s="0" t="s">
        <v>7429</v>
      </c>
      <c r="L1649" s="175" t="n">
        <f aca="false">'con precio'!A1648+'con precio'!K1648</f>
        <v>44580.70625</v>
      </c>
      <c r="N1649" s="174"/>
      <c r="O1649" s="167"/>
    </row>
    <row r="1650" customFormat="false" ht="13.8" hidden="false" customHeight="false" outlineLevel="0" collapsed="false">
      <c r="A1650" s="0" t="n">
        <f aca="false">+A1649+1</f>
        <v>1649</v>
      </c>
      <c r="B1650" s="0" t="str">
        <f aca="false">IF(LEN('con precio'!E1649)=8,'con precio'!E1649,IF(LEN('con precio'!E1649)&gt;=17,LEFT('con precio'!E1649,8),""))</f>
        <v>76003912</v>
      </c>
      <c r="C1650" s="122" t="str">
        <f aca="false">IF(LEN('con precio'!E1649)&gt;=17,RIGHT('con precio'!E1649,8),"")</f>
        <v/>
      </c>
      <c r="D1650" s="0" t="str">
        <f aca="false">IF('con precio'!F1649="","",'con precio'!F1649)</f>
        <v>María Teresa / Crossfit MUF</v>
      </c>
      <c r="E1650" s="0" t="str">
        <f aca="false">IF('con precio'!B1649="","",'con precio'!B1649)</f>
        <v>María Teresa / Crossfit MUF / Calle Los Paraísos 2030 / Petrolero Norte</v>
      </c>
      <c r="F1650" s="1" t="s">
        <v>7332</v>
      </c>
      <c r="G1650" s="0" t="n">
        <v>1000</v>
      </c>
      <c r="H1650" s="0" t="str">
        <f aca="false">IF('con precio'!D1649="Flete","FLE",IF('con precio'!D1649="Normal","NOR",IF('con precio'!D1649="RRPP","RRP",IF('con precio'!D1649="FB Ads","FBA",IF('con precio'!D1649="Google Ads","GOA",IF('con precio'!D1649="Combo","COM",IF('con precio'!D1649="Market Place","MKP", "OTR")))))))</f>
        <v>GOA</v>
      </c>
      <c r="I1650" s="0" t="str">
        <f aca="false">LEFT('con precio'!M1649,10)</f>
        <v>-17.768685</v>
      </c>
      <c r="J1650" s="122" t="str">
        <f aca="false">RIGHT('con precio'!M1649,10)</f>
        <v>-63.173897</v>
      </c>
      <c r="K1650" s="0" t="s">
        <v>7429</v>
      </c>
      <c r="L1650" s="175" t="n">
        <f aca="false">'con precio'!A1649+'con precio'!K1649</f>
        <v>44581.7423611111</v>
      </c>
      <c r="N1650" s="174"/>
      <c r="O1650" s="167"/>
    </row>
    <row r="1651" customFormat="false" ht="13.8" hidden="false" customHeight="false" outlineLevel="0" collapsed="false">
      <c r="A1651" s="0" t="n">
        <f aca="false">+A1650+1</f>
        <v>1650</v>
      </c>
      <c r="B1651" s="0" t="str">
        <f aca="false">IF(LEN('con precio'!E1650)=8,'con precio'!E1650,IF(LEN('con precio'!E1650)&gt;=17,LEFT('con precio'!E1650,8),""))</f>
        <v/>
      </c>
      <c r="C1651" s="122" t="str">
        <f aca="false">IF(LEN('con precio'!E1650)&gt;=17,RIGHT('con precio'!E1650,8),"")</f>
        <v/>
      </c>
      <c r="D1651" s="0" t="str">
        <f aca="false">IF('con precio'!F1650="","",'con precio'!F1650)</f>
        <v/>
      </c>
      <c r="E1651" s="0" t="str">
        <f aca="false">IF('con precio'!B1650="","",'con precio'!B1650)</f>
        <v>Av. Montecristo y Av. El Dorado</v>
      </c>
      <c r="F1651" s="1" t="s">
        <v>7333</v>
      </c>
      <c r="G1651" s="0" t="n">
        <v>350</v>
      </c>
      <c r="H1651" s="0" t="str">
        <f aca="false">IF('con precio'!D1650="Flete","FLE",IF('con precio'!D1650="Normal","NOR",IF('con precio'!D1650="RRPP","RRP",IF('con precio'!D1650="FB Ads","FBA",IF('con precio'!D1650="Google Ads","GOA",IF('con precio'!D1650="Combo","COM",IF('con precio'!D1650="Market Place","MKP", "OTR")))))))</f>
        <v>NOR</v>
      </c>
      <c r="I1651" s="0" t="str">
        <f aca="false">LEFT('con precio'!M1650,10)</f>
        <v>-17.754743</v>
      </c>
      <c r="J1651" s="122" t="str">
        <f aca="false">RIGHT('con precio'!M1650,10)</f>
        <v>-63.096288</v>
      </c>
      <c r="K1651" s="0" t="s">
        <v>7429</v>
      </c>
      <c r="L1651" s="175" t="n">
        <f aca="false">'con precio'!A1650+'con precio'!K1650</f>
        <v>44581.4875</v>
      </c>
      <c r="N1651" s="174"/>
      <c r="O1651" s="167"/>
    </row>
    <row r="1652" customFormat="false" ht="13.8" hidden="false" customHeight="false" outlineLevel="0" collapsed="false">
      <c r="A1652" s="0" t="n">
        <f aca="false">+A1651+1</f>
        <v>1651</v>
      </c>
      <c r="B1652" s="0" t="str">
        <f aca="false">IF(LEN('con precio'!E1651)=8,'con precio'!E1651,IF(LEN('con precio'!E1651)&gt;=17,LEFT('con precio'!E1651,8),""))</f>
        <v/>
      </c>
      <c r="C1652" s="122" t="str">
        <f aca="false">IF(LEN('con precio'!E1651)&gt;=17,RIGHT('con precio'!E1651,8),"")</f>
        <v/>
      </c>
      <c r="D1652" s="0" t="str">
        <f aca="false">IF('con precio'!F1651="","",'con precio'!F1651)</f>
        <v>Urbanización Tupa Rueté</v>
      </c>
      <c r="E1652" s="0" t="str">
        <f aca="false">IF('con precio'!B1651="","",'con precio'!B1651)</f>
        <v>Urbanización Tupa Rueté</v>
      </c>
      <c r="F1652" s="1" t="s">
        <v>6600</v>
      </c>
      <c r="G1652" s="0" t="n">
        <v>450</v>
      </c>
      <c r="H1652" s="0" t="str">
        <f aca="false">IF('con precio'!D1651="Flete","FLE",IF('con precio'!D1651="Normal","NOR",IF('con precio'!D1651="RRPP","RRP",IF('con precio'!D1651="FB Ads","FBA",IF('con precio'!D1651="Google Ads","GOA",IF('con precio'!D1651="Combo","COM",IF('con precio'!D1651="Market Place","MKP", "OTR")))))))</f>
        <v>NOR</v>
      </c>
      <c r="I1652" s="0" t="str">
        <f aca="false">LEFT('con precio'!M1651,10)</f>
        <v>-17.805438</v>
      </c>
      <c r="J1652" s="122" t="str">
        <f aca="false">RIGHT('con precio'!M1651,10)</f>
        <v>-63.069266</v>
      </c>
      <c r="K1652" s="0" t="s">
        <v>7429</v>
      </c>
      <c r="L1652" s="175" t="n">
        <f aca="false">'con precio'!A1651+'con precio'!K1651</f>
        <v>44581.88125</v>
      </c>
      <c r="N1652" s="174"/>
      <c r="O1652" s="167"/>
    </row>
    <row r="1653" customFormat="false" ht="13.8" hidden="false" customHeight="false" outlineLevel="0" collapsed="false">
      <c r="A1653" s="0" t="n">
        <f aca="false">+A1652+1</f>
        <v>1652</v>
      </c>
      <c r="B1653" s="0" t="str">
        <f aca="false">IF(LEN('con precio'!E1652)=8,'con precio'!E1652,IF(LEN('con precio'!E1652)&gt;=17,LEFT('con precio'!E1652,8),""))</f>
        <v>75049515</v>
      </c>
      <c r="C1653" s="122" t="str">
        <f aca="false">IF(LEN('con precio'!E1652)&gt;=17,RIGHT('con precio'!E1652,8),"")</f>
        <v/>
      </c>
      <c r="D1653" s="0" t="str">
        <f aca="false">IF('con precio'!F1652="","",'con precio'!F1652)</f>
        <v>Roberto Coronado. Casa</v>
      </c>
      <c r="E1653" s="0" t="str">
        <f aca="false">IF('con precio'!B1652="","",'con precio'!B1652)</f>
        <v>Roberto Coronado. Casa</v>
      </c>
      <c r="F1653" s="1" t="n">
        <v>202003001</v>
      </c>
      <c r="G1653" s="0" t="n">
        <v>450</v>
      </c>
      <c r="H1653" s="0" t="str">
        <f aca="false">IF('con precio'!D1652="Flete","FLE",IF('con precio'!D1652="Normal","NOR",IF('con precio'!D1652="RRPP","RRP",IF('con precio'!D1652="FB Ads","FBA",IF('con precio'!D1652="Google Ads","GOA",IF('con precio'!D1652="Combo","COM",IF('con precio'!D1652="Market Place","MKP", "OTR")))))))</f>
        <v>OTR</v>
      </c>
      <c r="I1653" s="0" t="str">
        <f aca="false">LEFT('con precio'!M1652,10)</f>
        <v>-17.850178</v>
      </c>
      <c r="J1653" s="122" t="str">
        <f aca="false">RIGHT('con precio'!M1652,10)</f>
        <v>-63.227187</v>
      </c>
      <c r="K1653" s="0" t="s">
        <v>7429</v>
      </c>
      <c r="L1653" s="175" t="n">
        <f aca="false">'con precio'!A1652+'con precio'!K1652</f>
        <v>44581.3402777778</v>
      </c>
      <c r="N1653" s="174"/>
      <c r="O1653" s="167"/>
    </row>
    <row r="1654" customFormat="false" ht="13.8" hidden="false" customHeight="false" outlineLevel="0" collapsed="false">
      <c r="A1654" s="0" t="n">
        <f aca="false">+A1653+1</f>
        <v>1653</v>
      </c>
      <c r="B1654" s="0" t="str">
        <f aca="false">IF(LEN('con precio'!E1653)=8,'con precio'!E1653,IF(LEN('con precio'!E1653)&gt;=17,LEFT('con precio'!E1653,8),""))</f>
        <v>61546505</v>
      </c>
      <c r="C1654" s="122" t="str">
        <f aca="false">IF(LEN('con precio'!E1653)&gt;=17,RIGHT('con precio'!E1653,8),"")</f>
        <v/>
      </c>
      <c r="D1654" s="0" t="str">
        <f aca="false">IF('con precio'!F1653="","",'con precio'!F1653)</f>
        <v>José Canido Aroni</v>
      </c>
      <c r="E1654" s="0" t="str">
        <f aca="false">IF('con precio'!B1653="","",'con precio'!B1653)</f>
        <v>José Canido Aroni / Urbanización El Paraíso</v>
      </c>
      <c r="F1654" s="1" t="s">
        <v>7334</v>
      </c>
      <c r="G1654" s="0" t="n">
        <v>400</v>
      </c>
      <c r="H1654" s="0" t="str">
        <f aca="false">IF('con precio'!D1653="Flete","FLE",IF('con precio'!D1653="Normal","NOR",IF('con precio'!D1653="RRPP","RRP",IF('con precio'!D1653="FB Ads","FBA",IF('con precio'!D1653="Google Ads","GOA",IF('con precio'!D1653="Combo","COM",IF('con precio'!D1653="Market Place","MKP", "OTR")))))))</f>
        <v>GOA</v>
      </c>
      <c r="I1654" s="0" t="str">
        <f aca="false">LEFT('con precio'!M1653,10)</f>
        <v>-17.844498</v>
      </c>
      <c r="J1654" s="122" t="str">
        <f aca="false">RIGHT('con precio'!M1653,10)</f>
        <v>-63.105014</v>
      </c>
      <c r="K1654" s="0" t="s">
        <v>7429</v>
      </c>
      <c r="L1654" s="175" t="n">
        <f aca="false">'con precio'!A1653+'con precio'!K1653</f>
        <v>44582.3444444445</v>
      </c>
      <c r="N1654" s="174"/>
      <c r="O1654" s="167"/>
    </row>
    <row r="1655" customFormat="false" ht="13.8" hidden="false" customHeight="false" outlineLevel="0" collapsed="false">
      <c r="A1655" s="0" t="n">
        <f aca="false">+A1654+1</f>
        <v>1654</v>
      </c>
      <c r="B1655" s="0" t="str">
        <f aca="false">IF(LEN('con precio'!E1654)=8,'con precio'!E1654,IF(LEN('con precio'!E1654)&gt;=17,LEFT('con precio'!E1654,8),""))</f>
        <v>65888739</v>
      </c>
      <c r="C1655" s="122" t="str">
        <f aca="false">IF(LEN('con precio'!E1654)&gt;=17,RIGHT('con precio'!E1654,8),"")</f>
        <v>75380865</v>
      </c>
      <c r="D1655" s="0" t="str">
        <f aca="false">IF('con precio'!F1654="","",'con precio'!F1654)</f>
        <v>Edith</v>
      </c>
      <c r="E1655" s="0" t="str">
        <f aca="false">IF('con precio'!B1654="","",'con precio'!B1654)</f>
        <v>Edith / Canal Chivato</v>
      </c>
      <c r="F1655" s="1" t="s">
        <v>7231</v>
      </c>
      <c r="G1655" s="0" t="n">
        <v>300</v>
      </c>
      <c r="H1655" s="0" t="str">
        <f aca="false">IF('con precio'!D1654="Flete","FLE",IF('con precio'!D1654="Normal","NOR",IF('con precio'!D1654="RRPP","RRP",IF('con precio'!D1654="FB Ads","FBA",IF('con precio'!D1654="Google Ads","GOA",IF('con precio'!D1654="Combo","COM",IF('con precio'!D1654="Market Place","MKP", "OTR")))))))</f>
        <v>GOA</v>
      </c>
      <c r="I1655" s="0" t="str">
        <f aca="false">LEFT('con precio'!M1654,10)</f>
        <v>-17.720619</v>
      </c>
      <c r="J1655" s="122" t="str">
        <f aca="false">RIGHT('con precio'!M1654,10)</f>
        <v>-63.120082</v>
      </c>
      <c r="K1655" s="0" t="s">
        <v>7429</v>
      </c>
      <c r="L1655" s="175" t="n">
        <f aca="false">'con precio'!A1654+'con precio'!K1654</f>
        <v>44582.3444444445</v>
      </c>
      <c r="N1655" s="174"/>
      <c r="O1655" s="167"/>
    </row>
    <row r="1656" customFormat="false" ht="13.8" hidden="false" customHeight="false" outlineLevel="0" collapsed="false">
      <c r="A1656" s="0" t="n">
        <f aca="false">+A1655+1</f>
        <v>1655</v>
      </c>
      <c r="B1656" s="0" t="str">
        <f aca="false">IF(LEN('con precio'!E1655)=8,'con precio'!E1655,IF(LEN('con precio'!E1655)&gt;=17,LEFT('con precio'!E1655,8),""))</f>
        <v>78426538</v>
      </c>
      <c r="C1656" s="122" t="str">
        <f aca="false">IF(LEN('con precio'!E1655)&gt;=17,RIGHT('con precio'!E1655,8),"")</f>
        <v/>
      </c>
      <c r="D1656" s="0" t="str">
        <f aca="false">IF('con precio'!F1655="","",'con precio'!F1655)</f>
        <v>NN</v>
      </c>
      <c r="E1656" s="0" t="str">
        <f aca="false">IF('con precio'!B1655="","",'con precio'!B1655)</f>
        <v>NN / Thomas Campbell y Av. Sudamericana</v>
      </c>
      <c r="F1656" s="1" t="s">
        <v>7335</v>
      </c>
      <c r="G1656" s="0" t="n">
        <v>350</v>
      </c>
      <c r="H1656" s="0" t="str">
        <f aca="false">IF('con precio'!D1655="Flete","FLE",IF('con precio'!D1655="Normal","NOR",IF('con precio'!D1655="RRPP","RRP",IF('con precio'!D1655="FB Ads","FBA",IF('con precio'!D1655="Google Ads","GOA",IF('con precio'!D1655="Combo","COM",IF('con precio'!D1655="Market Place","MKP", "OTR")))))))</f>
        <v>GOA</v>
      </c>
      <c r="I1656" s="0" t="str">
        <f aca="false">LEFT('con precio'!M1655,10)</f>
        <v>-17.806257</v>
      </c>
      <c r="J1656" s="122" t="str">
        <f aca="false">RIGHT('con precio'!M1655,10)</f>
        <v>-63.143010</v>
      </c>
      <c r="K1656" s="0" t="s">
        <v>7429</v>
      </c>
      <c r="L1656" s="175" t="n">
        <f aca="false">'con precio'!A1655+'con precio'!K1655</f>
        <v>44583.4958333333</v>
      </c>
      <c r="N1656" s="174"/>
      <c r="O1656" s="167"/>
    </row>
    <row r="1657" customFormat="false" ht="13.8" hidden="false" customHeight="false" outlineLevel="0" collapsed="false">
      <c r="A1657" s="0" t="n">
        <f aca="false">+A1656+1</f>
        <v>1656</v>
      </c>
      <c r="B1657" s="0" t="str">
        <f aca="false">IF(LEN('con precio'!E1656)=8,'con precio'!E1656,IF(LEN('con precio'!E1656)&gt;=17,LEFT('con precio'!E1656,8),""))</f>
        <v/>
      </c>
      <c r="C1657" s="122" t="str">
        <f aca="false">IF(LEN('con precio'!E1656)&gt;=17,RIGHT('con precio'!E1656,8),"")</f>
        <v/>
      </c>
      <c r="D1657" s="0" t="str">
        <f aca="false">IF('con precio'!F1656="","",'con precio'!F1656)</f>
        <v/>
      </c>
      <c r="E1657" s="0" t="str">
        <f aca="false">IF('con precio'!B1656="","",'con precio'!B1656)</f>
        <v>Calle 1 Sur / Barrio Santa Ana / Av. Virgen de Luján</v>
      </c>
      <c r="F1657" s="1" t="s">
        <v>7336</v>
      </c>
      <c r="G1657" s="0" t="n">
        <v>300</v>
      </c>
      <c r="H1657" s="0" t="str">
        <f aca="false">IF('con precio'!D1656="Flete","FLE",IF('con precio'!D1656="Normal","NOR",IF('con precio'!D1656="RRPP","RRP",IF('con precio'!D1656="FB Ads","FBA",IF('con precio'!D1656="Google Ads","GOA",IF('con precio'!D1656="Combo","COM",IF('con precio'!D1656="Market Place","MKP", "OTR")))))))</f>
        <v>NOR</v>
      </c>
      <c r="I1657" s="0" t="str">
        <f aca="false">LEFT('con precio'!M1656,10)</f>
        <v>-17.758598</v>
      </c>
      <c r="J1657" s="122" t="str">
        <f aca="false">RIGHT('con precio'!M1656,10)</f>
        <v>-63.126035</v>
      </c>
      <c r="K1657" s="0" t="s">
        <v>7429</v>
      </c>
      <c r="L1657" s="175" t="n">
        <f aca="false">'con precio'!A1656+'con precio'!K1656</f>
        <v>44583.3444444444</v>
      </c>
      <c r="N1657" s="174"/>
      <c r="O1657" s="167"/>
    </row>
    <row r="1658" customFormat="false" ht="13.8" hidden="false" customHeight="false" outlineLevel="0" collapsed="false">
      <c r="A1658" s="0" t="n">
        <f aca="false">+A1657+1</f>
        <v>1657</v>
      </c>
      <c r="B1658" s="0" t="str">
        <f aca="false">IF(LEN('con precio'!E1657)=8,'con precio'!E1657,IF(LEN('con precio'!E1657)&gt;=17,LEFT('con precio'!E1657,8),""))</f>
        <v/>
      </c>
      <c r="C1658" s="122" t="str">
        <f aca="false">IF(LEN('con precio'!E1657)&gt;=17,RIGHT('con precio'!E1657,8),"")</f>
        <v/>
      </c>
      <c r="D1658" s="0" t="str">
        <f aca="false">IF('con precio'!F1657="","",'con precio'!F1657)</f>
        <v/>
      </c>
      <c r="E1658" s="0" t="str">
        <f aca="false">IF('con precio'!B1657="","",'con precio'!B1657)</f>
        <v>Av. Piraí y Radial 17 1/2</v>
      </c>
      <c r="F1658" s="1" t="s">
        <v>7336</v>
      </c>
      <c r="G1658" s="0" t="n">
        <v>400</v>
      </c>
      <c r="H1658" s="0" t="str">
        <f aca="false">IF('con precio'!D1657="Flete","FLE",IF('con precio'!D1657="Normal","NOR",IF('con precio'!D1657="RRPP","RRP",IF('con precio'!D1657="FB Ads","FBA",IF('con precio'!D1657="Google Ads","GOA",IF('con precio'!D1657="Combo","COM",IF('con precio'!D1657="Market Place","MKP", "OTR")))))))</f>
        <v>NOR</v>
      </c>
      <c r="I1658" s="0" t="str">
        <f aca="false">LEFT('con precio'!M1657,10)</f>
        <v>-17.826108</v>
      </c>
      <c r="J1658" s="122" t="str">
        <f aca="false">RIGHT('con precio'!M1657,10)</f>
        <v>-63.236560</v>
      </c>
      <c r="K1658" s="0" t="s">
        <v>7429</v>
      </c>
      <c r="L1658" s="175" t="n">
        <f aca="false">'con precio'!A1657+'con precio'!K1657</f>
        <v>44583.6381944444</v>
      </c>
      <c r="N1658" s="174"/>
      <c r="O1658" s="167"/>
    </row>
    <row r="1659" customFormat="false" ht="13.8" hidden="false" customHeight="false" outlineLevel="0" collapsed="false">
      <c r="A1659" s="0" t="n">
        <f aca="false">+A1658+1</f>
        <v>1658</v>
      </c>
      <c r="B1659" s="0" t="str">
        <f aca="false">IF(LEN('con precio'!E1658)=8,'con precio'!E1658,IF(LEN('con precio'!E1658)&gt;=17,LEFT('con precio'!E1658,8),""))</f>
        <v>72654181</v>
      </c>
      <c r="C1659" s="122" t="str">
        <f aca="false">IF(LEN('con precio'!E1658)&gt;=17,RIGHT('con precio'!E1658,8),"")</f>
        <v/>
      </c>
      <c r="D1659" s="0" t="str">
        <f aca="false">IF('con precio'!F1658="","",'con precio'!F1658)</f>
        <v>Freddy Banegas Montaño</v>
      </c>
      <c r="E1659" s="0" t="str">
        <f aca="false">IF('con precio'!B1658="","",'con precio'!B1658)</f>
        <v>Freddy Banegas Montaño / La Guardia</v>
      </c>
      <c r="F1659" s="1" t="s">
        <v>7337</v>
      </c>
      <c r="G1659" s="0" t="n">
        <v>500</v>
      </c>
      <c r="H1659" s="0" t="str">
        <f aca="false">IF('con precio'!D1658="Flete","FLE",IF('con precio'!D1658="Normal","NOR",IF('con precio'!D1658="RRPP","RRP",IF('con precio'!D1658="FB Ads","FBA",IF('con precio'!D1658="Google Ads","GOA",IF('con precio'!D1658="Combo","COM",IF('con precio'!D1658="Market Place","MKP", "OTR")))))))</f>
        <v>NOR</v>
      </c>
      <c r="I1659" s="0" t="str">
        <f aca="false">LEFT('con precio'!M1658,10)</f>
        <v>-17.890903</v>
      </c>
      <c r="J1659" s="122" t="str">
        <f aca="false">RIGHT('con precio'!M1658,10)</f>
        <v>-63.326140</v>
      </c>
      <c r="K1659" s="0" t="s">
        <v>7429</v>
      </c>
      <c r="L1659" s="175" t="n">
        <f aca="false">'con precio'!A1658+'con precio'!K1658</f>
        <v>44583.7902777778</v>
      </c>
      <c r="N1659" s="174"/>
      <c r="O1659" s="167"/>
    </row>
    <row r="1660" customFormat="false" ht="13.8" hidden="false" customHeight="false" outlineLevel="0" collapsed="false">
      <c r="A1660" s="0" t="n">
        <f aca="false">+A1659+1</f>
        <v>1659</v>
      </c>
      <c r="B1660" s="0" t="str">
        <f aca="false">IF(LEN('con precio'!E1659)=8,'con precio'!E1659,IF(LEN('con precio'!E1659)&gt;=17,LEFT('con precio'!E1659,8),""))</f>
        <v>63450432</v>
      </c>
      <c r="C1660" s="122" t="str">
        <f aca="false">IF(LEN('con precio'!E1659)&gt;=17,RIGHT('con precio'!E1659,8),"")</f>
        <v/>
      </c>
      <c r="D1660" s="0" t="str">
        <f aca="false">IF('con precio'!F1659="","",'con precio'!F1659)</f>
        <v>Julio Mendieta</v>
      </c>
      <c r="E1660" s="0" t="str">
        <f aca="false">IF('con precio'!B1659="","",'con precio'!B1659)</f>
        <v>Julio Mendieta / Barrio Roca y Coronado / </v>
      </c>
      <c r="F1660" s="1" t="s">
        <v>7338</v>
      </c>
      <c r="G1660" s="0" t="n">
        <v>380</v>
      </c>
      <c r="H1660" s="0" t="str">
        <f aca="false">IF('con precio'!D1659="Flete","FLE",IF('con precio'!D1659="Normal","NOR",IF('con precio'!D1659="RRPP","RRP",IF('con precio'!D1659="FB Ads","FBA",IF('con precio'!D1659="Google Ads","GOA",IF('con precio'!D1659="Combo","COM",IF('con precio'!D1659="Market Place","MKP", "OTR")))))))</f>
        <v>GOA</v>
      </c>
      <c r="I1660" s="0" t="str">
        <f aca="false">LEFT('con precio'!M1659,10)</f>
        <v>-17.837623</v>
      </c>
      <c r="J1660" s="122" t="str">
        <f aca="false">RIGHT('con precio'!M1659,10)</f>
        <v>-63.163844</v>
      </c>
      <c r="K1660" s="0" t="s">
        <v>7429</v>
      </c>
      <c r="L1660" s="175" t="n">
        <f aca="false">'con precio'!A1659+'con precio'!K1659</f>
        <v>44585.7381944444</v>
      </c>
      <c r="N1660" s="174"/>
      <c r="O1660" s="167"/>
    </row>
    <row r="1661" customFormat="false" ht="13.8" hidden="false" customHeight="false" outlineLevel="0" collapsed="false">
      <c r="A1661" s="0" t="n">
        <f aca="false">+A1660+1</f>
        <v>1660</v>
      </c>
      <c r="B1661" s="0" t="str">
        <f aca="false">IF(LEN('con precio'!E1660)=8,'con precio'!E1660,IF(LEN('con precio'!E1660)&gt;=17,LEFT('con precio'!E1660,8),""))</f>
        <v/>
      </c>
      <c r="C1661" s="122" t="str">
        <f aca="false">IF(LEN('con precio'!E1660)&gt;=17,RIGHT('con precio'!E1660,8),"")</f>
        <v/>
      </c>
      <c r="D1661" s="0" t="str">
        <f aca="false">IF('con precio'!F1660="","",'con precio'!F1660)</f>
        <v/>
      </c>
      <c r="E1661" s="0" t="str">
        <f aca="false">IF('con precio'!B1660="","",'con precio'!B1660)</f>
        <v>Satélite Norte</v>
      </c>
      <c r="F1661" s="1" t="s">
        <v>7339</v>
      </c>
      <c r="G1661" s="0" t="n">
        <v>300</v>
      </c>
      <c r="H1661" s="0" t="str">
        <f aca="false">IF('con precio'!D1660="Flete","FLE",IF('con precio'!D1660="Normal","NOR",IF('con precio'!D1660="RRPP","RRP",IF('con precio'!D1660="FB Ads","FBA",IF('con precio'!D1660="Google Ads","GOA",IF('con precio'!D1660="Combo","COM",IF('con precio'!D1660="Market Place","MKP", "OTR")))))))</f>
        <v>NOR</v>
      </c>
      <c r="I1661" s="0" t="str">
        <f aca="false">LEFT('con precio'!M1660,10)</f>
        <v>-17.609508</v>
      </c>
      <c r="J1661" s="122" t="str">
        <f aca="false">RIGHT('con precio'!M1660,10)</f>
        <v>-63.144587</v>
      </c>
      <c r="K1661" s="0" t="s">
        <v>7429</v>
      </c>
      <c r="L1661" s="175" t="n">
        <f aca="false">'con precio'!A1660+'con precio'!K1660</f>
        <v>44585.3895833333</v>
      </c>
      <c r="N1661" s="174"/>
      <c r="O1661" s="167"/>
    </row>
    <row r="1662" customFormat="false" ht="13.8" hidden="false" customHeight="false" outlineLevel="0" collapsed="false">
      <c r="A1662" s="0" t="n">
        <f aca="false">+A1661+1</f>
        <v>1661</v>
      </c>
      <c r="B1662" s="0" t="str">
        <f aca="false">IF(LEN('con precio'!E1661)=8,'con precio'!E1661,IF(LEN('con precio'!E1661)&gt;=17,LEFT('con precio'!E1661,8),""))</f>
        <v/>
      </c>
      <c r="C1662" s="122" t="str">
        <f aca="false">IF(LEN('con precio'!E1661)&gt;=17,RIGHT('con precio'!E1661,8),"")</f>
        <v/>
      </c>
      <c r="D1662" s="0" t="str">
        <f aca="false">IF('con precio'!F1661="","",'con precio'!F1661)</f>
        <v/>
      </c>
      <c r="E1662" s="0" t="str">
        <f aca="false">IF('con precio'!B1661="","",'con precio'!B1661)</f>
        <v>Satélite Norte</v>
      </c>
      <c r="F1662" s="1" t="s">
        <v>7340</v>
      </c>
      <c r="G1662" s="0" t="n">
        <v>300</v>
      </c>
      <c r="H1662" s="0" t="str">
        <f aca="false">IF('con precio'!D1661="Flete","FLE",IF('con precio'!D1661="Normal","NOR",IF('con precio'!D1661="RRPP","RRP",IF('con precio'!D1661="FB Ads","FBA",IF('con precio'!D1661="Google Ads","GOA",IF('con precio'!D1661="Combo","COM",IF('con precio'!D1661="Market Place","MKP", "OTR")))))))</f>
        <v>NOR</v>
      </c>
      <c r="I1662" s="0" t="str">
        <f aca="false">LEFT('con precio'!M1661,10)</f>
        <v>-17.610081</v>
      </c>
      <c r="J1662" s="122" t="str">
        <f aca="false">RIGHT('con precio'!M1661,10)</f>
        <v>-63.144458</v>
      </c>
      <c r="K1662" s="0" t="s">
        <v>7429</v>
      </c>
      <c r="L1662" s="175" t="n">
        <f aca="false">'con precio'!A1661+'con precio'!K1661</f>
        <v>44585.4027777778</v>
      </c>
      <c r="N1662" s="174"/>
      <c r="O1662" s="167"/>
    </row>
    <row r="1663" customFormat="false" ht="13.8" hidden="false" customHeight="false" outlineLevel="0" collapsed="false">
      <c r="A1663" s="0" t="n">
        <f aca="false">+A1662+1</f>
        <v>1662</v>
      </c>
      <c r="B1663" s="0" t="str">
        <f aca="false">IF(LEN('con precio'!E1662)=8,'con precio'!E1662,IF(LEN('con precio'!E1662)&gt;=17,LEFT('con precio'!E1662,8),""))</f>
        <v/>
      </c>
      <c r="C1663" s="122" t="str">
        <f aca="false">IF(LEN('con precio'!E1662)&gt;=17,RIGHT('con precio'!E1662,8),"")</f>
        <v/>
      </c>
      <c r="D1663" s="0" t="str">
        <f aca="false">IF('con precio'!F1662="","",'con precio'!F1662)</f>
        <v/>
      </c>
      <c r="E1663" s="0" t="str">
        <f aca="false">IF('con precio'!B1662="","",'con precio'!B1662)</f>
        <v>Integración del Norte</v>
      </c>
      <c r="F1663" s="1" t="s">
        <v>7341</v>
      </c>
      <c r="G1663" s="0" t="n">
        <v>450</v>
      </c>
      <c r="H1663" s="0" t="str">
        <f aca="false">IF('con precio'!D1662="Flete","FLE",IF('con precio'!D1662="Normal","NOR",IF('con precio'!D1662="RRPP","RRP",IF('con precio'!D1662="FB Ads","FBA",IF('con precio'!D1662="Google Ads","GOA",IF('con precio'!D1662="Combo","COM",IF('con precio'!D1662="Market Place","MKP", "OTR")))))))</f>
        <v>NOR</v>
      </c>
      <c r="I1663" s="0" t="str">
        <f aca="false">LEFT('con precio'!M1662,10)</f>
        <v>-17.597273</v>
      </c>
      <c r="J1663" s="122" t="str">
        <f aca="false">RIGHT('con precio'!M1662,10)</f>
        <v>-63.167950</v>
      </c>
      <c r="K1663" s="0" t="s">
        <v>7429</v>
      </c>
      <c r="L1663" s="175" t="n">
        <f aca="false">'con precio'!A1662+'con precio'!K1662</f>
        <v>44585.5020833333</v>
      </c>
      <c r="N1663" s="174"/>
      <c r="O1663" s="167"/>
    </row>
    <row r="1664" customFormat="false" ht="13.8" hidden="false" customHeight="false" outlineLevel="0" collapsed="false">
      <c r="A1664" s="0" t="n">
        <f aca="false">+A1663+1</f>
        <v>1663</v>
      </c>
      <c r="B1664" s="0" t="str">
        <f aca="false">IF(LEN('con precio'!E1663)=8,'con precio'!E1663,IF(LEN('con precio'!E1663)&gt;=17,LEFT('con precio'!E1663,8),""))</f>
        <v/>
      </c>
      <c r="C1664" s="122" t="str">
        <f aca="false">IF(LEN('con precio'!E1663)&gt;=17,RIGHT('con precio'!E1663,8),"")</f>
        <v/>
      </c>
      <c r="D1664" s="0" t="str">
        <f aca="false">IF('con precio'!F1663="","",'con precio'!F1663)</f>
        <v/>
      </c>
      <c r="E1664" s="0" t="str">
        <f aca="false">IF('con precio'!B1663="","",'con precio'!B1663)</f>
        <v>Av. Olímpica</v>
      </c>
      <c r="F1664" s="1" t="s">
        <v>7342</v>
      </c>
      <c r="G1664" s="0" t="n">
        <v>300</v>
      </c>
      <c r="H1664" s="0" t="str">
        <f aca="false">IF('con precio'!D1663="Flete","FLE",IF('con precio'!D1663="Normal","NOR",IF('con precio'!D1663="RRPP","RRP",IF('con precio'!D1663="FB Ads","FBA",IF('con precio'!D1663="Google Ads","GOA",IF('con precio'!D1663="Combo","COM",IF('con precio'!D1663="Market Place","MKP", "OTR")))))))</f>
        <v>NOR</v>
      </c>
      <c r="I1664" s="0" t="str">
        <f aca="false">LEFT('con precio'!M1663,10)</f>
        <v>-17.847605</v>
      </c>
      <c r="J1664" s="122" t="str">
        <f aca="false">RIGHT('con precio'!M1663,10)</f>
        <v>-63.211095</v>
      </c>
      <c r="K1664" s="0" t="s">
        <v>7429</v>
      </c>
      <c r="L1664" s="175" t="n">
        <f aca="false">'con precio'!A1663+'con precio'!K1663</f>
        <v>44585.6673611111</v>
      </c>
      <c r="N1664" s="174"/>
      <c r="O1664" s="167"/>
    </row>
    <row r="1665" customFormat="false" ht="13.8" hidden="false" customHeight="false" outlineLevel="0" collapsed="false">
      <c r="A1665" s="0" t="n">
        <f aca="false">+A1664+1</f>
        <v>1664</v>
      </c>
      <c r="B1665" s="0" t="str">
        <f aca="false">IF(LEN('con precio'!E1664)=8,'con precio'!E1664,IF(LEN('con precio'!E1664)&gt;=17,LEFT('con precio'!E1664,8),""))</f>
        <v/>
      </c>
      <c r="C1665" s="122" t="str">
        <f aca="false">IF(LEN('con precio'!E1664)&gt;=17,RIGHT('con precio'!E1664,8),"")</f>
        <v/>
      </c>
      <c r="D1665" s="0" t="str">
        <f aca="false">IF('con precio'!F1664="","",'con precio'!F1664)</f>
        <v/>
      </c>
      <c r="E1665" s="0" t="str">
        <f aca="false">IF('con precio'!B1664="","",'con precio'!B1664)</f>
        <v>Barrio Calama. Zona Nueva Ramada / Iglesia de Piedra</v>
      </c>
      <c r="F1665" s="1" t="s">
        <v>6155</v>
      </c>
      <c r="G1665" s="0" t="n">
        <v>350</v>
      </c>
      <c r="H1665" s="0" t="str">
        <f aca="false">IF('con precio'!D1664="Flete","FLE",IF('con precio'!D1664="Normal","NOR",IF('con precio'!D1664="RRPP","RRP",IF('con precio'!D1664="FB Ads","FBA",IF('con precio'!D1664="Google Ads","GOA",IF('con precio'!D1664="Combo","COM",IF('con precio'!D1664="Market Place","MKP", "OTR")))))))</f>
        <v>NOR</v>
      </c>
      <c r="I1665" s="0" t="str">
        <f aca="false">LEFT('con precio'!M1664,10)</f>
        <v>-17.837352</v>
      </c>
      <c r="J1665" s="122" t="str">
        <f aca="false">RIGHT('con precio'!M1664,10)</f>
        <v>-63.221197</v>
      </c>
      <c r="K1665" s="0" t="s">
        <v>7429</v>
      </c>
      <c r="L1665" s="175" t="n">
        <f aca="false">'con precio'!A1664+'con precio'!K1664</f>
        <v>44585.7027777778</v>
      </c>
      <c r="N1665" s="174"/>
      <c r="O1665" s="167"/>
    </row>
    <row r="1666" customFormat="false" ht="13.8" hidden="false" customHeight="false" outlineLevel="0" collapsed="false">
      <c r="A1666" s="0" t="n">
        <f aca="false">+A1665+1</f>
        <v>1665</v>
      </c>
      <c r="B1666" s="0" t="str">
        <f aca="false">IF(LEN('con precio'!E1665)=8,'con precio'!E1665,IF(LEN('con precio'!E1665)&gt;=17,LEFT('con precio'!E1665,8),""))</f>
        <v/>
      </c>
      <c r="C1666" s="122" t="str">
        <f aca="false">IF(LEN('con precio'!E1665)&gt;=17,RIGHT('con precio'!E1665,8),"")</f>
        <v/>
      </c>
      <c r="D1666" s="0" t="str">
        <f aca="false">IF('con precio'!F1665="","",'con precio'!F1665)</f>
        <v>Clínica Medicmel</v>
      </c>
      <c r="E1666" s="0" t="str">
        <f aca="false">IF('con precio'!B1665="","",'con precio'!B1665)</f>
        <v>Clínica Medicmel</v>
      </c>
      <c r="F1666" s="1" t="s">
        <v>6107</v>
      </c>
      <c r="G1666" s="0" t="n">
        <v>450</v>
      </c>
      <c r="H1666" s="0" t="str">
        <f aca="false">IF('con precio'!D1665="Flete","FLE",IF('con precio'!D1665="Normal","NOR",IF('con precio'!D1665="RRPP","RRP",IF('con precio'!D1665="FB Ads","FBA",IF('con precio'!D1665="Google Ads","GOA",IF('con precio'!D1665="Combo","COM",IF('con precio'!D1665="Market Place","MKP", "OTR")))))))</f>
        <v>NOR</v>
      </c>
      <c r="I1666" s="0" t="str">
        <f aca="false">LEFT('con precio'!M1665,10)</f>
        <v>-17.849168</v>
      </c>
      <c r="J1666" s="122" t="str">
        <f aca="false">RIGHT('con precio'!M1665,10)</f>
        <v>-63.251404</v>
      </c>
      <c r="K1666" s="0" t="s">
        <v>7429</v>
      </c>
      <c r="L1666" s="175" t="n">
        <f aca="false">'con precio'!A1665+'con precio'!K1665</f>
        <v>44586.375</v>
      </c>
      <c r="N1666" s="174"/>
      <c r="O1666" s="167"/>
    </row>
    <row r="1667" customFormat="false" ht="13.8" hidden="false" customHeight="false" outlineLevel="0" collapsed="false">
      <c r="A1667" s="0" t="n">
        <f aca="false">+A1666+1</f>
        <v>1666</v>
      </c>
      <c r="B1667" s="0" t="str">
        <f aca="false">IF(LEN('con precio'!E1666)=8,'con precio'!E1666,IF(LEN('con precio'!E1666)&gt;=17,LEFT('con precio'!E1666,8),""))</f>
        <v>68839133</v>
      </c>
      <c r="C1667" s="122" t="str">
        <f aca="false">IF(LEN('con precio'!E1666)&gt;=17,RIGHT('con precio'!E1666,8),"")</f>
        <v/>
      </c>
      <c r="D1667" s="0" t="str">
        <f aca="false">IF('con precio'!F1666="","",'con precio'!F1666)</f>
        <v>NN</v>
      </c>
      <c r="E1667" s="0" t="str">
        <f aca="false">IF('con precio'!B1666="","",'con precio'!B1666)</f>
        <v>NN / El Palmar</v>
      </c>
      <c r="F1667" s="1" t="s">
        <v>7343</v>
      </c>
      <c r="G1667" s="0" t="n">
        <v>450</v>
      </c>
      <c r="H1667" s="0" t="str">
        <f aca="false">IF('con precio'!D1666="Flete","FLE",IF('con precio'!D1666="Normal","NOR",IF('con precio'!D1666="RRPP","RRP",IF('con precio'!D1666="FB Ads","FBA",IF('con precio'!D1666="Google Ads","GOA",IF('con precio'!D1666="Combo","COM",IF('con precio'!D1666="Market Place","MKP", "OTR")))))))</f>
        <v>GOA</v>
      </c>
      <c r="I1667" s="0" t="str">
        <f aca="false">LEFT('con precio'!M1666,10)</f>
        <v>-17.871741</v>
      </c>
      <c r="J1667" s="122" t="str">
        <f aca="false">RIGHT('con precio'!M1666,10)</f>
        <v>-63.158741</v>
      </c>
      <c r="K1667" s="0" t="s">
        <v>7429</v>
      </c>
      <c r="L1667" s="175" t="n">
        <f aca="false">'con precio'!A1666+'con precio'!K1666</f>
        <v>44587.4756944444</v>
      </c>
      <c r="N1667" s="174"/>
      <c r="O1667" s="167"/>
    </row>
    <row r="1668" customFormat="false" ht="13.8" hidden="false" customHeight="false" outlineLevel="0" collapsed="false">
      <c r="A1668" s="0" t="n">
        <f aca="false">+A1667+1</f>
        <v>1667</v>
      </c>
      <c r="B1668" s="0" t="str">
        <f aca="false">IF(LEN('con precio'!E1667)=8,'con precio'!E1667,IF(LEN('con precio'!E1667)&gt;=17,LEFT('con precio'!E1667,8),""))</f>
        <v>72196809</v>
      </c>
      <c r="C1668" s="122" t="str">
        <f aca="false">IF(LEN('con precio'!E1667)&gt;=17,RIGHT('con precio'!E1667,8),"")</f>
        <v/>
      </c>
      <c r="D1668" s="0" t="str">
        <f aca="false">IF('con precio'!F1667="","",'con precio'!F1667)</f>
        <v>René Flores</v>
      </c>
      <c r="E1668" s="0" t="str">
        <f aca="false">IF('con precio'!B1667="","",'con precio'!B1667)</f>
        <v>René Flores / Doble Vía La Guardia Km 8 - 9. A dos cuadras del colegio Domingo Savio</v>
      </c>
      <c r="F1668" s="1" t="s">
        <v>7344</v>
      </c>
      <c r="G1668" s="0" t="n">
        <v>430</v>
      </c>
      <c r="H1668" s="0" t="str">
        <f aca="false">IF('con precio'!D1667="Flete","FLE",IF('con precio'!D1667="Normal","NOR",IF('con precio'!D1667="RRPP","RRP",IF('con precio'!D1667="FB Ads","FBA",IF('con precio'!D1667="Google Ads","GOA",IF('con precio'!D1667="Combo","COM",IF('con precio'!D1667="Market Place","MKP", "OTR")))))))</f>
        <v>GOA</v>
      </c>
      <c r="I1668" s="0" t="str">
        <f aca="false">LEFT('con precio'!M1667,10)</f>
        <v>-17.847534</v>
      </c>
      <c r="J1668" s="122" t="str">
        <f aca="false">RIGHT('con precio'!M1667,10)</f>
        <v>-63.240517</v>
      </c>
      <c r="K1668" s="0" t="s">
        <v>7429</v>
      </c>
      <c r="L1668" s="175" t="n">
        <f aca="false">'con precio'!A1667+'con precio'!K1667</f>
        <v>44587.7173611111</v>
      </c>
      <c r="N1668" s="174"/>
      <c r="O1668" s="167"/>
    </row>
    <row r="1669" customFormat="false" ht="13.8" hidden="false" customHeight="false" outlineLevel="0" collapsed="false">
      <c r="A1669" s="0" t="n">
        <f aca="false">+A1668+1</f>
        <v>1668</v>
      </c>
      <c r="B1669" s="0" t="str">
        <f aca="false">IF(LEN('con precio'!E1668)=8,'con precio'!E1668,IF(LEN('con precio'!E1668)&gt;=17,LEFT('con precio'!E1668,8),""))</f>
        <v/>
      </c>
      <c r="C1669" s="122" t="str">
        <f aca="false">IF(LEN('con precio'!E1668)&gt;=17,RIGHT('con precio'!E1668,8),"")</f>
        <v/>
      </c>
      <c r="D1669" s="0" t="str">
        <f aca="false">IF('con precio'!F1668="","",'con precio'!F1668)</f>
        <v/>
      </c>
      <c r="E1669" s="0" t="str">
        <f aca="false">IF('con precio'!B1668="","",'con precio'!B1668)</f>
        <v>Cale 6 / Barrio San Joaquín</v>
      </c>
      <c r="F1669" s="1" t="s">
        <v>7345</v>
      </c>
      <c r="G1669" s="0" t="n">
        <v>300</v>
      </c>
      <c r="H1669" s="0" t="str">
        <f aca="false">IF('con precio'!D1668="Flete","FLE",IF('con precio'!D1668="Normal","NOR",IF('con precio'!D1668="RRPP","RRP",IF('con precio'!D1668="FB Ads","FBA",IF('con precio'!D1668="Google Ads","GOA",IF('con precio'!D1668="Combo","COM",IF('con precio'!D1668="Market Place","MKP", "OTR")))))))</f>
        <v>NOR</v>
      </c>
      <c r="I1669" s="0" t="str">
        <f aca="false">LEFT('con precio'!M1668,10)</f>
        <v>-17.721102</v>
      </c>
      <c r="J1669" s="122" t="str">
        <f aca="false">RIGHT('con precio'!M1668,10)</f>
        <v>-63.134347</v>
      </c>
      <c r="K1669" s="0" t="s">
        <v>7429</v>
      </c>
      <c r="L1669" s="175" t="n">
        <f aca="false">'con precio'!A1668+'con precio'!K1668</f>
        <v>44587.3458333333</v>
      </c>
      <c r="N1669" s="174"/>
      <c r="O1669" s="167"/>
    </row>
    <row r="1670" customFormat="false" ht="13.8" hidden="false" customHeight="false" outlineLevel="0" collapsed="false">
      <c r="A1670" s="0" t="n">
        <f aca="false">+A1669+1</f>
        <v>1669</v>
      </c>
      <c r="B1670" s="0" t="str">
        <f aca="false">IF(LEN('con precio'!E1669)=8,'con precio'!E1669,IF(LEN('con precio'!E1669)&gt;=17,LEFT('con precio'!E1669,8),""))</f>
        <v/>
      </c>
      <c r="C1670" s="122" t="str">
        <f aca="false">IF(LEN('con precio'!E1669)&gt;=17,RIGHT('con precio'!E1669,8),"")</f>
        <v/>
      </c>
      <c r="D1670" s="0" t="str">
        <f aca="false">IF('con precio'!F1669="","",'con precio'!F1669)</f>
        <v/>
      </c>
      <c r="E1670" s="0" t="str">
        <f aca="false">IF('con precio'!B1669="","",'con precio'!B1669)</f>
        <v>Barrio Santa Elena / Plan 3000</v>
      </c>
      <c r="F1670" s="1" t="s">
        <v>7346</v>
      </c>
      <c r="G1670" s="0" t="n">
        <v>350</v>
      </c>
      <c r="H1670" s="0" t="str">
        <f aca="false">IF('con precio'!D1669="Flete","FLE",IF('con precio'!D1669="Normal","NOR",IF('con precio'!D1669="RRPP","RRP",IF('con precio'!D1669="FB Ads","FBA",IF('con precio'!D1669="Google Ads","GOA",IF('con precio'!D1669="Combo","COM",IF('con precio'!D1669="Market Place","MKP", "OTR")))))))</f>
        <v>NOR</v>
      </c>
      <c r="I1670" s="0" t="str">
        <f aca="false">LEFT('con precio'!M1669,10)</f>
        <v>-17.827670</v>
      </c>
      <c r="J1670" s="122" t="str">
        <f aca="false">RIGHT('con precio'!M1669,10)</f>
        <v>-63.114182</v>
      </c>
      <c r="K1670" s="0" t="s">
        <v>7429</v>
      </c>
      <c r="L1670" s="175" t="n">
        <f aca="false">'con precio'!A1669+'con precio'!K1669</f>
        <v>44587.6305555556</v>
      </c>
      <c r="N1670" s="174"/>
      <c r="O1670" s="167"/>
    </row>
    <row r="1671" customFormat="false" ht="13.8" hidden="false" customHeight="false" outlineLevel="0" collapsed="false">
      <c r="A1671" s="0" t="n">
        <f aca="false">+A1670+1</f>
        <v>1670</v>
      </c>
      <c r="B1671" s="0" t="str">
        <f aca="false">IF(LEN('con precio'!E1670)=8,'con precio'!E1670,IF(LEN('con precio'!E1670)&gt;=17,LEFT('con precio'!E1670,8),""))</f>
        <v/>
      </c>
      <c r="C1671" s="122" t="str">
        <f aca="false">IF(LEN('con precio'!E1670)&gt;=17,RIGHT('con precio'!E1670,8),"")</f>
        <v/>
      </c>
      <c r="D1671" s="0" t="str">
        <f aca="false">IF('con precio'!F1670="","",'con precio'!F1670)</f>
        <v/>
      </c>
      <c r="E1671" s="0" t="str">
        <f aca="false">IF('con precio'!B1670="","",'con precio'!B1670)</f>
        <v>Av. Moscú / Tierras Nuevas</v>
      </c>
      <c r="F1671" s="1" t="s">
        <v>7347</v>
      </c>
      <c r="G1671" s="0" t="n">
        <v>350</v>
      </c>
      <c r="H1671" s="0" t="str">
        <f aca="false">IF('con precio'!D1670="Flete","FLE",IF('con precio'!D1670="Normal","NOR",IF('con precio'!D1670="RRPP","RRP",IF('con precio'!D1670="FB Ads","FBA",IF('con precio'!D1670="Google Ads","GOA",IF('con precio'!D1670="Combo","COM",IF('con precio'!D1670="Market Place","MKP", "OTR")))))))</f>
        <v>NOR</v>
      </c>
      <c r="I1671" s="0" t="str">
        <f aca="false">LEFT('con precio'!M1670,10)</f>
        <v>-17.849267</v>
      </c>
      <c r="J1671" s="122" t="str">
        <f aca="false">RIGHT('con precio'!M1670,10)</f>
        <v>-63.213117</v>
      </c>
      <c r="K1671" s="0" t="s">
        <v>7429</v>
      </c>
      <c r="L1671" s="175" t="n">
        <f aca="false">'con precio'!A1670+'con precio'!K1670</f>
        <v>44587.7472222222</v>
      </c>
      <c r="N1671" s="174"/>
      <c r="O1671" s="167"/>
    </row>
    <row r="1672" customFormat="false" ht="13.8" hidden="false" customHeight="false" outlineLevel="0" collapsed="false">
      <c r="A1672" s="0" t="n">
        <f aca="false">+A1671+1</f>
        <v>1671</v>
      </c>
      <c r="B1672" s="0" t="str">
        <f aca="false">IF(LEN('con precio'!E1671)=8,'con precio'!E1671,IF(LEN('con precio'!E1671)&gt;=17,LEFT('con precio'!E1671,8),""))</f>
        <v/>
      </c>
      <c r="C1672" s="122" t="str">
        <f aca="false">IF(LEN('con precio'!E1671)&gt;=17,RIGHT('con precio'!E1671,8),"")</f>
        <v/>
      </c>
      <c r="D1672" s="0" t="str">
        <f aca="false">IF('con precio'!F1671="","",'con precio'!F1671)</f>
        <v/>
      </c>
      <c r="E1672" s="0" t="str">
        <f aca="false">IF('con precio'!B1671="","",'con precio'!B1671)</f>
        <v>Barrio Villa Unión / Doble Vía La Guardia Km 9 - 10</v>
      </c>
      <c r="F1672" s="1" t="s">
        <v>7348</v>
      </c>
      <c r="G1672" s="0" t="n">
        <v>450</v>
      </c>
      <c r="H1672" s="0" t="str">
        <f aca="false">IF('con precio'!D1671="Flete","FLE",IF('con precio'!D1671="Normal","NOR",IF('con precio'!D1671="RRPP","RRP",IF('con precio'!D1671="FB Ads","FBA",IF('con precio'!D1671="Google Ads","GOA",IF('con precio'!D1671="Combo","COM",IF('con precio'!D1671="Market Place","MKP", "OTR")))))))</f>
        <v>NOR</v>
      </c>
      <c r="I1672" s="0" t="str">
        <f aca="false">LEFT('con precio'!M1671,10)</f>
        <v>-17.858996</v>
      </c>
      <c r="J1672" s="122" t="str">
        <f aca="false">RIGHT('con precio'!M1671,10)</f>
        <v>-63.251007</v>
      </c>
      <c r="K1672" s="0" t="s">
        <v>7429</v>
      </c>
      <c r="L1672" s="175" t="n">
        <f aca="false">'con precio'!A1671+'con precio'!K1671</f>
        <v>44588.5729166667</v>
      </c>
      <c r="N1672" s="174"/>
      <c r="O1672" s="167"/>
    </row>
    <row r="1673" customFormat="false" ht="13.8" hidden="false" customHeight="false" outlineLevel="0" collapsed="false">
      <c r="A1673" s="0" t="n">
        <f aca="false">+A1672+1</f>
        <v>1672</v>
      </c>
      <c r="B1673" s="0" t="str">
        <f aca="false">IF(LEN('con precio'!E1672)=8,'con precio'!E1672,IF(LEN('con precio'!E1672)&gt;=17,LEFT('con precio'!E1672,8),""))</f>
        <v>75049515</v>
      </c>
      <c r="C1673" s="122" t="str">
        <f aca="false">IF(LEN('con precio'!E1672)&gt;=17,RIGHT('con precio'!E1672,8),"")</f>
        <v/>
      </c>
      <c r="D1673" s="0" t="str">
        <f aca="false">IF('con precio'!F1672="","",'con precio'!F1672)</f>
        <v>Roberto Coronado. Residencial Abasto Sur</v>
      </c>
      <c r="E1673" s="0" t="str">
        <f aca="false">IF('con precio'!B1672="","",'con precio'!B1672)</f>
        <v>Residencial Abasto Sur. Roberto Coronado</v>
      </c>
      <c r="F1673" s="1" t="n">
        <v>202003001</v>
      </c>
      <c r="G1673" s="0" t="n">
        <v>450</v>
      </c>
      <c r="H1673" s="0" t="str">
        <f aca="false">IF('con precio'!D1672="Flete","FLE",IF('con precio'!D1672="Normal","NOR",IF('con precio'!D1672="RRPP","RRP",IF('con precio'!D1672="FB Ads","FBA",IF('con precio'!D1672="Google Ads","GOA",IF('con precio'!D1672="Combo","COM",IF('con precio'!D1672="Market Place","MKP", "OTR")))))))</f>
        <v>OTR</v>
      </c>
      <c r="I1673" s="0" t="str">
        <f aca="false">LEFT('con precio'!M1672,10)</f>
        <v>-17.850340</v>
      </c>
      <c r="J1673" s="122" t="str">
        <f aca="false">RIGHT('con precio'!M1672,10)</f>
        <v>-63.227726</v>
      </c>
      <c r="K1673" s="0" t="s">
        <v>7429</v>
      </c>
      <c r="L1673" s="175" t="n">
        <f aca="false">'con precio'!A1672+'con precio'!K1672</f>
        <v>44589.4048611111</v>
      </c>
      <c r="N1673" s="174"/>
      <c r="O1673" s="167"/>
    </row>
    <row r="1674" customFormat="false" ht="13.8" hidden="false" customHeight="false" outlineLevel="0" collapsed="false">
      <c r="A1674" s="0" t="n">
        <f aca="false">+A1673+1</f>
        <v>1673</v>
      </c>
      <c r="B1674" s="0" t="str">
        <f aca="false">IF(LEN('con precio'!E1673)=8,'con precio'!E1673,IF(LEN('con precio'!E1673)&gt;=17,LEFT('con precio'!E1673,8),""))</f>
        <v>60830522</v>
      </c>
      <c r="C1674" s="122" t="str">
        <f aca="false">IF(LEN('con precio'!E1673)&gt;=17,RIGHT('con precio'!E1673,8),"")</f>
        <v/>
      </c>
      <c r="D1674" s="0" t="str">
        <f aca="false">IF('con precio'!F1673="","",'con precio'!F1673)</f>
        <v>NN</v>
      </c>
      <c r="E1674" s="0" t="str">
        <f aca="false">IF('con precio'!B1673="","",'con precio'!B1673)</f>
        <v>NN / Urbanización Las Palmeras</v>
      </c>
      <c r="F1674" s="1" t="s">
        <v>7349</v>
      </c>
      <c r="G1674" s="0" t="n">
        <v>350</v>
      </c>
      <c r="H1674" s="0" t="str">
        <f aca="false">IF('con precio'!D1673="Flete","FLE",IF('con precio'!D1673="Normal","NOR",IF('con precio'!D1673="RRPP","RRP",IF('con precio'!D1673="FB Ads","FBA",IF('con precio'!D1673="Google Ads","GOA",IF('con precio'!D1673="Combo","COM",IF('con precio'!D1673="Market Place","MKP", "OTR")))))))</f>
        <v>GOA</v>
      </c>
      <c r="I1674" s="0" t="str">
        <f aca="false">LEFT('con precio'!M1673,10)</f>
        <v>-17.767380</v>
      </c>
      <c r="J1674" s="122" t="str">
        <f aca="false">RIGHT('con precio'!M1673,10)</f>
        <v>-63.066699</v>
      </c>
      <c r="K1674" s="0" t="s">
        <v>7429</v>
      </c>
      <c r="L1674" s="175" t="n">
        <f aca="false">'con precio'!A1673+'con precio'!K1673</f>
        <v>44590.5916666667</v>
      </c>
      <c r="N1674" s="174"/>
      <c r="O1674" s="167"/>
    </row>
    <row r="1675" customFormat="false" ht="13.8" hidden="false" customHeight="false" outlineLevel="0" collapsed="false">
      <c r="A1675" s="0" t="n">
        <f aca="false">+A1674+1</f>
        <v>1674</v>
      </c>
      <c r="B1675" s="0" t="str">
        <f aca="false">IF(LEN('con precio'!E1674)=8,'con precio'!E1674,IF(LEN('con precio'!E1674)&gt;=17,LEFT('con precio'!E1674,8),""))</f>
        <v/>
      </c>
      <c r="C1675" s="122" t="str">
        <f aca="false">IF(LEN('con precio'!E1674)&gt;=17,RIGHT('con precio'!E1674,8),"")</f>
        <v/>
      </c>
      <c r="D1675" s="0" t="str">
        <f aca="false">IF('con precio'!F1674="","",'con precio'!F1674)</f>
        <v/>
      </c>
      <c r="E1675" s="0" t="str">
        <f aca="false">IF('con precio'!B1674="","",'con precio'!B1674)</f>
        <v>Av. Paurito y Mercado del Plan 3000</v>
      </c>
      <c r="F1675" s="1" t="s">
        <v>7350</v>
      </c>
      <c r="G1675" s="0" t="n">
        <v>400</v>
      </c>
      <c r="H1675" s="0" t="str">
        <f aca="false">IF('con precio'!D1674="Flete","FLE",IF('con precio'!D1674="Normal","NOR",IF('con precio'!D1674="RRPP","RRP",IF('con precio'!D1674="FB Ads","FBA",IF('con precio'!D1674="Google Ads","GOA",IF('con precio'!D1674="Combo","COM",IF('con precio'!D1674="Market Place","MKP", "OTR")))))))</f>
        <v>NOR</v>
      </c>
      <c r="I1675" s="0" t="str">
        <f aca="false">LEFT('con precio'!M1674,10)</f>
        <v>-17.818083</v>
      </c>
      <c r="J1675" s="122" t="str">
        <f aca="false">RIGHT('con precio'!M1674,10)</f>
        <v>-63.149507</v>
      </c>
      <c r="K1675" s="0" t="s">
        <v>7429</v>
      </c>
      <c r="L1675" s="175" t="n">
        <f aca="false">'con precio'!A1674+'con precio'!K1674</f>
        <v>44590.4152777778</v>
      </c>
      <c r="N1675" s="174"/>
      <c r="O1675" s="167"/>
    </row>
    <row r="1676" customFormat="false" ht="13.8" hidden="false" customHeight="false" outlineLevel="0" collapsed="false">
      <c r="A1676" s="0" t="n">
        <f aca="false">+A1675+1</f>
        <v>1675</v>
      </c>
      <c r="B1676" s="0" t="str">
        <f aca="false">IF(LEN('con precio'!E1675)=8,'con precio'!E1675,IF(LEN('con precio'!E1675)&gt;=17,LEFT('con precio'!E1675,8),""))</f>
        <v/>
      </c>
      <c r="C1676" s="122" t="str">
        <f aca="false">IF(LEN('con precio'!E1675)&gt;=17,RIGHT('con precio'!E1675,8),"")</f>
        <v/>
      </c>
      <c r="D1676" s="0" t="str">
        <f aca="false">IF('con precio'!F1675="","",'con precio'!F1675)</f>
        <v/>
      </c>
      <c r="E1676" s="0" t="str">
        <f aca="false">IF('con precio'!B1675="","",'con precio'!B1675)</f>
        <v>Colegio El Retoño / Pampa de la Isla</v>
      </c>
      <c r="F1676" s="1" t="s">
        <v>7351</v>
      </c>
      <c r="G1676" s="0" t="n">
        <v>400</v>
      </c>
      <c r="H1676" s="0" t="str">
        <f aca="false">IF('con precio'!D1675="Flete","FLE",IF('con precio'!D1675="Normal","NOR",IF('con precio'!D1675="RRPP","RRP",IF('con precio'!D1675="FB Ads","FBA",IF('con precio'!D1675="Google Ads","GOA",IF('con precio'!D1675="Combo","COM",IF('con precio'!D1675="Market Place","MKP", "OTR")))))))</f>
        <v>NOR</v>
      </c>
      <c r="I1676" s="0" t="str">
        <f aca="false">LEFT('con precio'!M1675,10)</f>
        <v>-17.739747</v>
      </c>
      <c r="J1676" s="122" t="str">
        <f aca="false">RIGHT('con precio'!M1675,10)</f>
        <v>-63.073348</v>
      </c>
      <c r="K1676" s="0" t="s">
        <v>7429</v>
      </c>
      <c r="L1676" s="175" t="n">
        <f aca="false">'con precio'!A1675+'con precio'!K1675</f>
        <v>44590.5131944445</v>
      </c>
      <c r="N1676" s="174"/>
      <c r="O1676" s="167"/>
    </row>
    <row r="1677" customFormat="false" ht="13.8" hidden="false" customHeight="false" outlineLevel="0" collapsed="false">
      <c r="A1677" s="0" t="n">
        <f aca="false">+A1676+1</f>
        <v>1676</v>
      </c>
      <c r="B1677" s="0" t="str">
        <f aca="false">IF(LEN('con precio'!E1676)=8,'con precio'!E1676,IF(LEN('con precio'!E1676)&gt;=17,LEFT('con precio'!E1676,8),""))</f>
        <v>73614985</v>
      </c>
      <c r="C1677" s="122" t="str">
        <f aca="false">IF(LEN('con precio'!E1676)&gt;=17,RIGHT('con precio'!E1676,8),"")</f>
        <v/>
      </c>
      <c r="D1677" s="0" t="str">
        <f aca="false">IF('con precio'!F1676="","",'con precio'!F1676)</f>
        <v>Adrián Villegas</v>
      </c>
      <c r="E1677" s="0" t="str">
        <f aca="false">IF('con precio'!B1676="","",'con precio'!B1676)</f>
        <v>Adrián Villegas / Satélite Norte</v>
      </c>
      <c r="F1677" s="1" t="s">
        <v>7352</v>
      </c>
      <c r="G1677" s="0" t="n">
        <v>450</v>
      </c>
      <c r="H1677" s="0" t="str">
        <f aca="false">IF('con precio'!D1676="Flete","FLE",IF('con precio'!D1676="Normal","NOR",IF('con precio'!D1676="RRPP","RRP",IF('con precio'!D1676="FB Ads","FBA",IF('con precio'!D1676="Google Ads","GOA",IF('con precio'!D1676="Combo","COM",IF('con precio'!D1676="Market Place","MKP", "OTR")))))))</f>
        <v>GOA</v>
      </c>
      <c r="I1677" s="0" t="str">
        <f aca="false">LEFT('con precio'!M1676,10)</f>
        <v>-17.606153</v>
      </c>
      <c r="J1677" s="122" t="str">
        <f aca="false">RIGHT('con precio'!M1676,10)</f>
        <v>-63.143884</v>
      </c>
      <c r="K1677" s="0" t="s">
        <v>7429</v>
      </c>
      <c r="L1677" s="175" t="n">
        <f aca="false">'con precio'!A1676+'con precio'!K1676</f>
        <v>44592.75625</v>
      </c>
      <c r="N1677" s="174"/>
      <c r="O1677" s="167"/>
    </row>
    <row r="1678" customFormat="false" ht="13.8" hidden="false" customHeight="false" outlineLevel="0" collapsed="false">
      <c r="A1678" s="0" t="n">
        <f aca="false">+A1677+1</f>
        <v>1677</v>
      </c>
      <c r="B1678" s="0" t="str">
        <f aca="false">IF(LEN('con precio'!E1677)=8,'con precio'!E1677,IF(LEN('con precio'!E1677)&gt;=17,LEFT('con precio'!E1677,8),""))</f>
        <v>71659730</v>
      </c>
      <c r="C1678" s="122" t="str">
        <f aca="false">IF(LEN('con precio'!E1677)&gt;=17,RIGHT('con precio'!E1677,8),"")</f>
        <v/>
      </c>
      <c r="D1678" s="0" t="str">
        <f aca="false">IF('con precio'!F1677="","",'con precio'!F1677)</f>
        <v>Sra. Magaly</v>
      </c>
      <c r="E1678" s="0" t="str">
        <f aca="false">IF('con precio'!B1677="","",'con precio'!B1677)</f>
        <v>Sra. Magaly / Centro de la Ciudad</v>
      </c>
      <c r="F1678" s="1" t="s">
        <v>7353</v>
      </c>
      <c r="G1678" s="0" t="n">
        <v>300</v>
      </c>
      <c r="H1678" s="0" t="str">
        <f aca="false">IF('con precio'!D1677="Flete","FLE",IF('con precio'!D1677="Normal","NOR",IF('con precio'!D1677="RRPP","RRP",IF('con precio'!D1677="FB Ads","FBA",IF('con precio'!D1677="Google Ads","GOA",IF('con precio'!D1677="Combo","COM",IF('con precio'!D1677="Market Place","MKP", "OTR")))))))</f>
        <v>GOA</v>
      </c>
      <c r="I1678" s="0" t="str">
        <f aca="false">LEFT('con precio'!M1677,10)</f>
        <v>-17.778809</v>
      </c>
      <c r="J1678" s="122" t="str">
        <f aca="false">RIGHT('con precio'!M1677,10)</f>
        <v>-63.178146</v>
      </c>
      <c r="K1678" s="0" t="s">
        <v>7429</v>
      </c>
      <c r="L1678" s="175" t="n">
        <f aca="false">'con precio'!A1677+'con precio'!K1677</f>
        <v>44592.9166666667</v>
      </c>
      <c r="N1678" s="174"/>
      <c r="O1678" s="167"/>
    </row>
    <row r="1679" customFormat="false" ht="13.8" hidden="false" customHeight="false" outlineLevel="0" collapsed="false">
      <c r="A1679" s="0" t="n">
        <f aca="false">+A1678+1</f>
        <v>1678</v>
      </c>
      <c r="B1679" s="0" t="str">
        <f aca="false">IF(LEN('con precio'!E1678)=8,'con precio'!E1678,IF(LEN('con precio'!E1678)&gt;=17,LEFT('con precio'!E1678,8),""))</f>
        <v/>
      </c>
      <c r="C1679" s="122" t="str">
        <f aca="false">IF(LEN('con precio'!E1678)&gt;=17,RIGHT('con precio'!E1678,8),"")</f>
        <v/>
      </c>
      <c r="D1679" s="0" t="str">
        <f aca="false">IF('con precio'!F1678="","",'con precio'!F1678)</f>
        <v>Clínica Medicmel</v>
      </c>
      <c r="E1679" s="0" t="str">
        <f aca="false">IF('con precio'!B1678="","",'con precio'!B1678)</f>
        <v>Clínica Medicmel</v>
      </c>
      <c r="F1679" s="1" t="s">
        <v>6107</v>
      </c>
      <c r="G1679" s="0" t="n">
        <v>450</v>
      </c>
      <c r="H1679" s="0" t="str">
        <f aca="false">IF('con precio'!D1678="Flete","FLE",IF('con precio'!D1678="Normal","NOR",IF('con precio'!D1678="RRPP","RRP",IF('con precio'!D1678="FB Ads","FBA",IF('con precio'!D1678="Google Ads","GOA",IF('con precio'!D1678="Combo","COM",IF('con precio'!D1678="Market Place","MKP", "OTR")))))))</f>
        <v>NOR</v>
      </c>
      <c r="I1679" s="0" t="str">
        <f aca="false">LEFT('con precio'!M1678,10)</f>
        <v>-17.849168</v>
      </c>
      <c r="J1679" s="122" t="str">
        <f aca="false">RIGHT('con precio'!M1678,10)</f>
        <v>-63.251404</v>
      </c>
      <c r="K1679" s="0" t="s">
        <v>7429</v>
      </c>
      <c r="L1679" s="175" t="n">
        <f aca="false">'con precio'!A1678+'con precio'!K1678</f>
        <v>44592.8229166667</v>
      </c>
      <c r="N1679" s="174"/>
      <c r="O1679" s="167"/>
    </row>
    <row r="1680" customFormat="false" ht="13.8" hidden="false" customHeight="false" outlineLevel="0" collapsed="false">
      <c r="A1680" s="0" t="n">
        <f aca="false">+A1679+1</f>
        <v>1679</v>
      </c>
      <c r="B1680" s="0" t="str">
        <f aca="false">IF(LEN('con precio'!E1679)=8,'con precio'!E1679,IF(LEN('con precio'!E1679)&gt;=17,LEFT('con precio'!E1679,8),""))</f>
        <v/>
      </c>
      <c r="C1680" s="122" t="str">
        <f aca="false">IF(LEN('con precio'!E1679)&gt;=17,RIGHT('con precio'!E1679,8),"")</f>
        <v/>
      </c>
      <c r="D1680" s="0" t="str">
        <f aca="false">IF('con precio'!F1679="","",'con precio'!F1679)</f>
        <v/>
      </c>
      <c r="E1680" s="0" t="str">
        <f aca="false">IF('con precio'!B1679="","",'con precio'!B1679)</f>
        <v>Autovía al Norte / Warnes</v>
      </c>
      <c r="F1680" s="1" t="s">
        <v>7354</v>
      </c>
      <c r="G1680" s="0" t="n">
        <v>450</v>
      </c>
      <c r="H1680" s="0" t="str">
        <f aca="false">IF('con precio'!D1679="Flete","FLE",IF('con precio'!D1679="Normal","NOR",IF('con precio'!D1679="RRPP","RRP",IF('con precio'!D1679="FB Ads","FBA",IF('con precio'!D1679="Google Ads","GOA",IF('con precio'!D1679="Combo","COM",IF('con precio'!D1679="Market Place","MKP", "OTR")))))))</f>
        <v>NOR</v>
      </c>
      <c r="I1680" s="0" t="str">
        <f aca="false">LEFT('con precio'!M1679,10)</f>
        <v>-17.516141</v>
      </c>
      <c r="J1680" s="122" t="str">
        <f aca="false">RIGHT('con precio'!M1679,10)</f>
        <v>-63.176372</v>
      </c>
      <c r="K1680" s="0" t="s">
        <v>7429</v>
      </c>
      <c r="L1680" s="175" t="n">
        <f aca="false">'con precio'!A1679+'con precio'!K1679</f>
        <v>44593.3298611111</v>
      </c>
      <c r="N1680" s="174"/>
      <c r="O1680" s="167"/>
    </row>
    <row r="1681" customFormat="false" ht="13.8" hidden="false" customHeight="false" outlineLevel="0" collapsed="false">
      <c r="A1681" s="0" t="n">
        <f aca="false">+A1680+1</f>
        <v>1680</v>
      </c>
      <c r="B1681" s="0" t="str">
        <f aca="false">IF(LEN('con precio'!E1680)=8,'con precio'!E1680,IF(LEN('con precio'!E1680)&gt;=17,LEFT('con precio'!E1680,8),""))</f>
        <v/>
      </c>
      <c r="C1681" s="122" t="str">
        <f aca="false">IF(LEN('con precio'!E1680)&gt;=17,RIGHT('con precio'!E1680,8),"")</f>
        <v/>
      </c>
      <c r="D1681" s="0" t="str">
        <f aca="false">IF('con precio'!F1680="","",'con precio'!F1680)</f>
        <v/>
      </c>
      <c r="E1681" s="0" t="str">
        <f aca="false">IF('con precio'!B1680="","",'con precio'!B1680)</f>
        <v>Radial 17 1/2 El Bajío del Oriente</v>
      </c>
      <c r="F1681" s="1" t="s">
        <v>6539</v>
      </c>
      <c r="G1681" s="0" t="n">
        <v>400</v>
      </c>
      <c r="H1681" s="0" t="str">
        <f aca="false">IF('con precio'!D1680="Flete","FLE",IF('con precio'!D1680="Normal","NOR",IF('con precio'!D1680="RRPP","RRP",IF('con precio'!D1680="FB Ads","FBA",IF('con precio'!D1680="Google Ads","GOA",IF('con precio'!D1680="Combo","COM",IF('con precio'!D1680="Market Place","MKP", "OTR")))))))</f>
        <v>NOR</v>
      </c>
      <c r="I1681" s="0" t="str">
        <f aca="false">LEFT('con precio'!M1680,10)</f>
        <v>-17.829058</v>
      </c>
      <c r="J1681" s="122" t="str">
        <f aca="false">RIGHT('con precio'!M1680,10)</f>
        <v>-63.243929</v>
      </c>
      <c r="K1681" s="0" t="s">
        <v>7429</v>
      </c>
      <c r="L1681" s="175" t="n">
        <f aca="false">'con precio'!A1680+'con precio'!K1680</f>
        <v>44593.4875</v>
      </c>
      <c r="N1681" s="174"/>
      <c r="O1681" s="167"/>
    </row>
    <row r="1682" customFormat="false" ht="13.8" hidden="false" customHeight="false" outlineLevel="0" collapsed="false">
      <c r="A1682" s="0" t="n">
        <f aca="false">+A1681+1</f>
        <v>1681</v>
      </c>
      <c r="B1682" s="0" t="str">
        <f aca="false">IF(LEN('con precio'!E1681)=8,'con precio'!E1681,IF(LEN('con precio'!E1681)&gt;=17,LEFT('con precio'!E1681,8),""))</f>
        <v/>
      </c>
      <c r="C1682" s="122" t="str">
        <f aca="false">IF(LEN('con precio'!E1681)&gt;=17,RIGHT('con precio'!E1681,8),"")</f>
        <v/>
      </c>
      <c r="D1682" s="0" t="str">
        <f aca="false">IF('con precio'!F1681="","",'con precio'!F1681)</f>
        <v/>
      </c>
      <c r="E1682" s="0" t="str">
        <f aca="false">IF('con precio'!B1681="","",'con precio'!B1681)</f>
        <v>Tutumaso 4 / Cabañas de Piraí</v>
      </c>
      <c r="F1682" s="1" t="s">
        <v>7355</v>
      </c>
      <c r="G1682" s="0" t="n">
        <v>200</v>
      </c>
      <c r="H1682" s="0" t="str">
        <f aca="false">IF('con precio'!D1681="Flete","FLE",IF('con precio'!D1681="Normal","NOR",IF('con precio'!D1681="RRPP","RRP",IF('con precio'!D1681="FB Ads","FBA",IF('con precio'!D1681="Google Ads","GOA",IF('con precio'!D1681="Combo","COM",IF('con precio'!D1681="Market Place","MKP", "OTR")))))))</f>
        <v>COM</v>
      </c>
      <c r="I1682" s="0" t="str">
        <f aca="false">LEFT('con precio'!M1681,10)</f>
        <v>-17.783699</v>
      </c>
      <c r="J1682" s="122" t="str">
        <f aca="false">RIGHT('con precio'!M1681,10)</f>
        <v>-63.224712</v>
      </c>
      <c r="K1682" s="0" t="s">
        <v>7429</v>
      </c>
      <c r="L1682" s="175" t="n">
        <f aca="false">'con precio'!A1681+'con precio'!K1681</f>
        <v>44594.3944444444</v>
      </c>
      <c r="N1682" s="174"/>
      <c r="O1682" s="167"/>
    </row>
    <row r="1683" customFormat="false" ht="13.8" hidden="false" customHeight="false" outlineLevel="0" collapsed="false">
      <c r="A1683" s="0" t="n">
        <f aca="false">+A1682+1</f>
        <v>1682</v>
      </c>
      <c r="B1683" s="0" t="str">
        <f aca="false">IF(LEN('con precio'!E1682)=8,'con precio'!E1682,IF(LEN('con precio'!E1682)&gt;=17,LEFT('con precio'!E1682,8),""))</f>
        <v/>
      </c>
      <c r="C1683" s="122" t="str">
        <f aca="false">IF(LEN('con precio'!E1682)&gt;=17,RIGHT('con precio'!E1682,8),"")</f>
        <v/>
      </c>
      <c r="D1683" s="0" t="str">
        <f aca="false">IF('con precio'!F1682="","",'con precio'!F1682)</f>
        <v/>
      </c>
      <c r="E1683" s="0" t="str">
        <f aca="false">IF('con precio'!B1682="","",'con precio'!B1682)</f>
        <v>Tutumaso / Cabañas de Piraí</v>
      </c>
      <c r="F1683" s="1" t="s">
        <v>7356</v>
      </c>
      <c r="G1683" s="0" t="n">
        <v>200</v>
      </c>
      <c r="H1683" s="0" t="str">
        <f aca="false">IF('con precio'!D1682="Flete","FLE",IF('con precio'!D1682="Normal","NOR",IF('con precio'!D1682="RRPP","RRP",IF('con precio'!D1682="FB Ads","FBA",IF('con precio'!D1682="Google Ads","GOA",IF('con precio'!D1682="Combo","COM",IF('con precio'!D1682="Market Place","MKP", "OTR")))))))</f>
        <v>COM</v>
      </c>
      <c r="I1683" s="0" t="str">
        <f aca="false">LEFT('con precio'!M1682,10)</f>
        <v>-17.781710</v>
      </c>
      <c r="J1683" s="122" t="str">
        <f aca="false">RIGHT('con precio'!M1682,10)</f>
        <v>-63.224562</v>
      </c>
      <c r="K1683" s="0" t="s">
        <v>7429</v>
      </c>
      <c r="L1683" s="175" t="n">
        <f aca="false">'con precio'!A1682+'con precio'!K1682</f>
        <v>44594.4111111111</v>
      </c>
      <c r="N1683" s="174"/>
      <c r="O1683" s="167"/>
    </row>
    <row r="1684" customFormat="false" ht="13.8" hidden="false" customHeight="false" outlineLevel="0" collapsed="false">
      <c r="A1684" s="0" t="n">
        <f aca="false">+A1683+1</f>
        <v>1683</v>
      </c>
      <c r="B1684" s="0" t="str">
        <f aca="false">IF(LEN('con precio'!E1683)=8,'con precio'!E1683,IF(LEN('con precio'!E1683)&gt;=17,LEFT('con precio'!E1683,8),""))</f>
        <v>70878051</v>
      </c>
      <c r="C1684" s="122" t="str">
        <f aca="false">IF(LEN('con precio'!E1683)&gt;=17,RIGHT('con precio'!E1683,8),"")</f>
        <v/>
      </c>
      <c r="D1684" s="0" t="str">
        <f aca="false">IF('con precio'!F1683="","",'con precio'!F1683)</f>
        <v>NN</v>
      </c>
      <c r="E1684" s="0" t="str">
        <f aca="false">IF('con precio'!B1683="","",'con precio'!B1683)</f>
        <v>NN/ Calle Cantutas / Av. Jardín</v>
      </c>
      <c r="F1684" s="1" t="s">
        <v>7357</v>
      </c>
      <c r="G1684" s="0" t="n">
        <v>320</v>
      </c>
      <c r="H1684" s="0" t="str">
        <f aca="false">IF('con precio'!D1683="Flete","FLE",IF('con precio'!D1683="Normal","NOR",IF('con precio'!D1683="RRPP","RRP",IF('con precio'!D1683="FB Ads","FBA",IF('con precio'!D1683="Google Ads","GOA",IF('con precio'!D1683="Combo","COM",IF('con precio'!D1683="Market Place","MKP", "OTR")))))))</f>
        <v>GOA</v>
      </c>
      <c r="I1684" s="0" t="str">
        <f aca="false">LEFT('con precio'!M1683,10)</f>
        <v>-17.756319</v>
      </c>
      <c r="J1684" s="122" t="str">
        <f aca="false">RIGHT('con precio'!M1683,10)</f>
        <v>-63.099830</v>
      </c>
      <c r="K1684" s="0" t="s">
        <v>7429</v>
      </c>
      <c r="L1684" s="175" t="n">
        <f aca="false">'con precio'!A1683+'con precio'!K1683</f>
        <v>44594.775</v>
      </c>
      <c r="N1684" s="174"/>
      <c r="O1684" s="167"/>
    </row>
    <row r="1685" customFormat="false" ht="13.8" hidden="false" customHeight="false" outlineLevel="0" collapsed="false">
      <c r="A1685" s="0" t="n">
        <f aca="false">+A1684+1</f>
        <v>1684</v>
      </c>
      <c r="B1685" s="0" t="str">
        <f aca="false">IF(LEN('con precio'!E1684)=8,'con precio'!E1684,IF(LEN('con precio'!E1684)&gt;=17,LEFT('con precio'!E1684,8),""))</f>
        <v>61334326</v>
      </c>
      <c r="C1685" s="122" t="str">
        <f aca="false">IF(LEN('con precio'!E1684)&gt;=17,RIGHT('con precio'!E1684,8),"")</f>
        <v/>
      </c>
      <c r="D1685" s="0" t="str">
        <f aca="false">IF('con precio'!F1684="","",'con precio'!F1684)</f>
        <v>Marioli</v>
      </c>
      <c r="E1685" s="0" t="str">
        <f aca="false">IF('con precio'!B1684="","",'con precio'!B1684)</f>
        <v>Marioli / Avenida Moscú</v>
      </c>
      <c r="F1685" s="1" t="s">
        <v>6703</v>
      </c>
      <c r="G1685" s="0" t="n">
        <v>400</v>
      </c>
      <c r="H1685" s="0" t="str">
        <f aca="false">IF('con precio'!D1684="Flete","FLE",IF('con precio'!D1684="Normal","NOR",IF('con precio'!D1684="RRPP","RRP",IF('con precio'!D1684="FB Ads","FBA",IF('con precio'!D1684="Google Ads","GOA",IF('con precio'!D1684="Combo","COM",IF('con precio'!D1684="Market Place","MKP", "OTR")))))))</f>
        <v>GOA</v>
      </c>
      <c r="I1685" s="0" t="str">
        <f aca="false">LEFT('con precio'!M1684,10)</f>
        <v>-17.842960</v>
      </c>
      <c r="J1685" s="122" t="str">
        <f aca="false">RIGHT('con precio'!M1684,10)</f>
        <v>-63.211391</v>
      </c>
      <c r="K1685" s="0" t="s">
        <v>7429</v>
      </c>
      <c r="L1685" s="175" t="n">
        <f aca="false">'con precio'!A1684+'con precio'!K1684</f>
        <v>44596.60625</v>
      </c>
      <c r="N1685" s="174"/>
      <c r="O1685" s="167"/>
    </row>
    <row r="1686" customFormat="false" ht="13.8" hidden="false" customHeight="false" outlineLevel="0" collapsed="false">
      <c r="A1686" s="0" t="n">
        <f aca="false">+A1685+1</f>
        <v>1685</v>
      </c>
      <c r="B1686" s="0" t="str">
        <f aca="false">IF(LEN('con precio'!E1685)=8,'con precio'!E1685,IF(LEN('con precio'!E1685)&gt;=17,LEFT('con precio'!E1685,8),""))</f>
        <v/>
      </c>
      <c r="C1686" s="122" t="str">
        <f aca="false">IF(LEN('con precio'!E1685)&gt;=17,RIGHT('con precio'!E1685,8),"")</f>
        <v/>
      </c>
      <c r="D1686" s="0" t="str">
        <f aca="false">IF('con precio'!F1685="","",'con precio'!F1685)</f>
        <v/>
      </c>
      <c r="E1686" s="0" t="str">
        <f aca="false">IF('con precio'!B1685="","",'con precio'!B1685)</f>
        <v>Cancha Calama / Barrio Calama</v>
      </c>
      <c r="F1686" s="1" t="s">
        <v>7358</v>
      </c>
      <c r="G1686" s="0" t="n">
        <v>400</v>
      </c>
      <c r="H1686" s="0" t="str">
        <f aca="false">IF('con precio'!D1685="Flete","FLE",IF('con precio'!D1685="Normal","NOR",IF('con precio'!D1685="RRPP","RRP",IF('con precio'!D1685="FB Ads","FBA",IF('con precio'!D1685="Google Ads","GOA",IF('con precio'!D1685="Combo","COM",IF('con precio'!D1685="Market Place","MKP", "OTR")))))))</f>
        <v>NOR</v>
      </c>
      <c r="I1686" s="0" t="str">
        <f aca="false">LEFT('con precio'!M1685,10)</f>
        <v>-17.835863</v>
      </c>
      <c r="J1686" s="122" t="str">
        <f aca="false">RIGHT('con precio'!M1685,10)</f>
        <v>-63.218352</v>
      </c>
      <c r="K1686" s="0" t="s">
        <v>7429</v>
      </c>
      <c r="L1686" s="175" t="n">
        <f aca="false">'con precio'!A1685+'con precio'!K1685</f>
        <v>44596.3972222222</v>
      </c>
      <c r="N1686" s="174"/>
      <c r="O1686" s="167"/>
    </row>
    <row r="1687" customFormat="false" ht="13.8" hidden="false" customHeight="false" outlineLevel="0" collapsed="false">
      <c r="A1687" s="0" t="n">
        <f aca="false">+A1686+1</f>
        <v>1686</v>
      </c>
      <c r="B1687" s="0" t="str">
        <f aca="false">IF(LEN('con precio'!E1686)=8,'con precio'!E1686,IF(LEN('con precio'!E1686)&gt;=17,LEFT('con precio'!E1686,8),""))</f>
        <v/>
      </c>
      <c r="C1687" s="122" t="str">
        <f aca="false">IF(LEN('con precio'!E1686)&gt;=17,RIGHT('con precio'!E1686,8),"")</f>
        <v/>
      </c>
      <c r="D1687" s="0" t="str">
        <f aca="false">IF('con precio'!F1686="","",'con precio'!F1686)</f>
        <v/>
      </c>
      <c r="E1687" s="0" t="str">
        <f aca="false">IF('con precio'!B1686="","",'con precio'!B1686)</f>
        <v>Av. Paurito</v>
      </c>
      <c r="F1687" s="1" t="s">
        <v>7359</v>
      </c>
      <c r="G1687" s="0" t="n">
        <v>400</v>
      </c>
      <c r="H1687" s="0" t="str">
        <f aca="false">IF('con precio'!D1686="Flete","FLE",IF('con precio'!D1686="Normal","NOR",IF('con precio'!D1686="RRPP","RRP",IF('con precio'!D1686="FB Ads","FBA",IF('con precio'!D1686="Google Ads","GOA",IF('con precio'!D1686="Combo","COM",IF('con precio'!D1686="Market Place","MKP", "OTR")))))))</f>
        <v>NOR</v>
      </c>
      <c r="I1687" s="0" t="str">
        <f aca="false">LEFT('con precio'!M1686,10)</f>
        <v>-17.848265</v>
      </c>
      <c r="J1687" s="122" t="str">
        <f aca="false">RIGHT('con precio'!M1686,10)</f>
        <v>-63.106528</v>
      </c>
      <c r="K1687" s="0" t="s">
        <v>7429</v>
      </c>
      <c r="L1687" s="175" t="n">
        <f aca="false">'con precio'!A1686+'con precio'!K1686</f>
        <v>44596.5</v>
      </c>
      <c r="N1687" s="174"/>
      <c r="O1687" s="167"/>
    </row>
    <row r="1688" customFormat="false" ht="13.8" hidden="false" customHeight="false" outlineLevel="0" collapsed="false">
      <c r="A1688" s="0" t="n">
        <f aca="false">+A1687+1</f>
        <v>1687</v>
      </c>
      <c r="B1688" s="0" t="str">
        <f aca="false">IF(LEN('con precio'!E1687)=8,'con precio'!E1687,IF(LEN('con precio'!E1687)&gt;=17,LEFT('con precio'!E1687,8),""))</f>
        <v/>
      </c>
      <c r="C1688" s="122" t="str">
        <f aca="false">IF(LEN('con precio'!E1687)&gt;=17,RIGHT('con precio'!E1687,8),"")</f>
        <v/>
      </c>
      <c r="D1688" s="0" t="str">
        <f aca="false">IF('con precio'!F1687="","",'con precio'!F1687)</f>
        <v/>
      </c>
      <c r="E1688" s="0" t="str">
        <f aca="false">IF('con precio'!B1687="","",'con precio'!B1687)</f>
        <v>Radial 17 1/2 El Bajío del Oriente</v>
      </c>
      <c r="F1688" s="1" t="s">
        <v>6539</v>
      </c>
      <c r="G1688" s="0" t="n">
        <v>400</v>
      </c>
      <c r="H1688" s="0" t="str">
        <f aca="false">IF('con precio'!D1687="Flete","FLE",IF('con precio'!D1687="Normal","NOR",IF('con precio'!D1687="RRPP","RRP",IF('con precio'!D1687="FB Ads","FBA",IF('con precio'!D1687="Google Ads","GOA",IF('con precio'!D1687="Combo","COM",IF('con precio'!D1687="Market Place","MKP", "OTR")))))))</f>
        <v>NOR</v>
      </c>
      <c r="I1688" s="0" t="str">
        <f aca="false">LEFT('con precio'!M1687,10)</f>
        <v>-17.829058</v>
      </c>
      <c r="J1688" s="122" t="str">
        <f aca="false">RIGHT('con precio'!M1687,10)</f>
        <v>-63.243929</v>
      </c>
      <c r="K1688" s="0" t="s">
        <v>7429</v>
      </c>
      <c r="L1688" s="175" t="n">
        <f aca="false">'con precio'!A1687+'con precio'!K1687</f>
        <v>44596.7340277778</v>
      </c>
      <c r="N1688" s="174"/>
      <c r="O1688" s="167"/>
    </row>
    <row r="1689" customFormat="false" ht="13.8" hidden="false" customHeight="false" outlineLevel="0" collapsed="false">
      <c r="A1689" s="0" t="n">
        <f aca="false">+A1688+1</f>
        <v>1688</v>
      </c>
      <c r="B1689" s="0" t="str">
        <f aca="false">IF(LEN('con precio'!E1688)=8,'con precio'!E1688,IF(LEN('con precio'!E1688)&gt;=17,LEFT('con precio'!E1688,8),""))</f>
        <v/>
      </c>
      <c r="C1689" s="122" t="str">
        <f aca="false">IF(LEN('con precio'!E1688)&gt;=17,RIGHT('con precio'!E1688,8),"")</f>
        <v/>
      </c>
      <c r="D1689" s="0" t="str">
        <f aca="false">IF('con precio'!F1688="","",'con precio'!F1688)</f>
        <v/>
      </c>
      <c r="E1689" s="0" t="str">
        <f aca="false">IF('con precio'!B1688="","",'con precio'!B1688)</f>
        <v>Urbanización Canaan / El Bajío</v>
      </c>
      <c r="F1689" s="1" t="s">
        <v>7360</v>
      </c>
      <c r="G1689" s="0" t="n">
        <v>300</v>
      </c>
      <c r="H1689" s="0" t="str">
        <f aca="false">IF('con precio'!D1688="Flete","FLE",IF('con precio'!D1688="Normal","NOR",IF('con precio'!D1688="RRPP","RRP",IF('con precio'!D1688="FB Ads","FBA",IF('con precio'!D1688="Google Ads","GOA",IF('con precio'!D1688="Combo","COM",IF('con precio'!D1688="Market Place","MKP", "OTR")))))))</f>
        <v>NOR</v>
      </c>
      <c r="I1689" s="0" t="str">
        <f aca="false">LEFT('con precio'!M1688,10)</f>
        <v>-17.847371</v>
      </c>
      <c r="J1689" s="122" t="str">
        <f aca="false">RIGHT('con precio'!M1688,10)</f>
        <v>-63.239911</v>
      </c>
      <c r="K1689" s="0" t="s">
        <v>7429</v>
      </c>
      <c r="L1689" s="175" t="n">
        <f aca="false">'con precio'!A1688+'con precio'!K1688</f>
        <v>44597.3291666667</v>
      </c>
      <c r="N1689" s="174"/>
      <c r="O1689" s="167"/>
    </row>
    <row r="1690" customFormat="false" ht="13.8" hidden="false" customHeight="false" outlineLevel="0" collapsed="false">
      <c r="A1690" s="0" t="n">
        <f aca="false">+A1689+1</f>
        <v>1689</v>
      </c>
      <c r="B1690" s="0" t="str">
        <f aca="false">IF(LEN('con precio'!E1689)=8,'con precio'!E1689,IF(LEN('con precio'!E1689)&gt;=17,LEFT('con precio'!E1689,8),""))</f>
        <v/>
      </c>
      <c r="C1690" s="122" t="str">
        <f aca="false">IF(LEN('con precio'!E1689)&gt;=17,RIGHT('con precio'!E1689,8),"")</f>
        <v/>
      </c>
      <c r="D1690" s="0" t="str">
        <f aca="false">IF('con precio'!F1689="","",'con precio'!F1689)</f>
        <v/>
      </c>
      <c r="E1690" s="0" t="str">
        <f aca="false">IF('con precio'!B1689="","",'con precio'!B1689)</f>
        <v>Barrio El Carmen / Doble Vía la Guardia</v>
      </c>
      <c r="F1690" s="1" t="s">
        <v>7361</v>
      </c>
      <c r="G1690" s="0" t="n">
        <v>400</v>
      </c>
      <c r="H1690" s="0" t="str">
        <f aca="false">IF('con precio'!D1689="Flete","FLE",IF('con precio'!D1689="Normal","NOR",IF('con precio'!D1689="RRPP","RRP",IF('con precio'!D1689="FB Ads","FBA",IF('con precio'!D1689="Google Ads","GOA",IF('con precio'!D1689="Combo","COM",IF('con precio'!D1689="Market Place","MKP", "OTR")))))))</f>
        <v>NOR</v>
      </c>
      <c r="I1690" s="0" t="str">
        <f aca="false">LEFT('con precio'!M1689,10)</f>
        <v>-17.854321</v>
      </c>
      <c r="J1690" s="122" t="str">
        <f aca="false">RIGHT('con precio'!M1689,10)</f>
        <v>-63.248866</v>
      </c>
      <c r="K1690" s="0" t="s">
        <v>7429</v>
      </c>
      <c r="L1690" s="175" t="n">
        <f aca="false">'con precio'!A1689+'con precio'!K1689</f>
        <v>44597.3986111111</v>
      </c>
      <c r="N1690" s="174"/>
      <c r="O1690" s="167"/>
    </row>
    <row r="1691" customFormat="false" ht="13.8" hidden="false" customHeight="false" outlineLevel="0" collapsed="false">
      <c r="A1691" s="0" t="n">
        <f aca="false">+A1690+1</f>
        <v>1690</v>
      </c>
      <c r="B1691" s="0" t="str">
        <f aca="false">IF(LEN('con precio'!E1690)=8,'con precio'!E1690,IF(LEN('con precio'!E1690)&gt;=17,LEFT('con precio'!E1690,8),""))</f>
        <v/>
      </c>
      <c r="C1691" s="122" t="str">
        <f aca="false">IF(LEN('con precio'!E1690)&gt;=17,RIGHT('con precio'!E1690,8),"")</f>
        <v/>
      </c>
      <c r="D1691" s="0" t="str">
        <f aca="false">IF('con precio'!F1690="","",'con precio'!F1690)</f>
        <v>Clínica Medicmel</v>
      </c>
      <c r="E1691" s="0" t="str">
        <f aca="false">IF('con precio'!B1690="","",'con precio'!B1690)</f>
        <v>Clínica Medicmel</v>
      </c>
      <c r="F1691" s="1" t="s">
        <v>6107</v>
      </c>
      <c r="G1691" s="0" t="n">
        <v>450</v>
      </c>
      <c r="H1691" s="0" t="str">
        <f aca="false">IF('con precio'!D1690="Flete","FLE",IF('con precio'!D1690="Normal","NOR",IF('con precio'!D1690="RRPP","RRP",IF('con precio'!D1690="FB Ads","FBA",IF('con precio'!D1690="Google Ads","GOA",IF('con precio'!D1690="Combo","COM",IF('con precio'!D1690="Market Place","MKP", "OTR")))))))</f>
        <v>NOR</v>
      </c>
      <c r="I1691" s="0" t="str">
        <f aca="false">LEFT('con precio'!M1690,10)</f>
        <v>-17.849168</v>
      </c>
      <c r="J1691" s="122" t="str">
        <f aca="false">RIGHT('con precio'!M1690,10)</f>
        <v>-63.251404</v>
      </c>
      <c r="K1691" s="0" t="s">
        <v>7429</v>
      </c>
      <c r="L1691" s="175" t="n">
        <f aca="false">'con precio'!A1690+'con precio'!K1690</f>
        <v>44597.5208333333</v>
      </c>
      <c r="N1691" s="174"/>
      <c r="O1691" s="167"/>
    </row>
    <row r="1692" customFormat="false" ht="13.8" hidden="false" customHeight="false" outlineLevel="0" collapsed="false">
      <c r="A1692" s="0" t="n">
        <f aca="false">+A1691+1</f>
        <v>1691</v>
      </c>
      <c r="B1692" s="0" t="str">
        <f aca="false">IF(LEN('con precio'!E1691)=8,'con precio'!E1691,IF(LEN('con precio'!E1691)&gt;=17,LEFT('con precio'!E1691,8),""))</f>
        <v>68839211</v>
      </c>
      <c r="C1692" s="122" t="str">
        <f aca="false">IF(LEN('con precio'!E1691)&gt;=17,RIGHT('con precio'!E1691,8),"")</f>
        <v/>
      </c>
      <c r="D1692" s="0" t="str">
        <f aca="false">IF('con precio'!F1691="","",'con precio'!F1691)</f>
        <v>NN</v>
      </c>
      <c r="E1692" s="0" t="str">
        <f aca="false">IF('con precio'!B1691="","",'con precio'!B1691)</f>
        <v>NN /  Av. TRansContinental</v>
      </c>
      <c r="F1692" s="1" t="s">
        <v>7362</v>
      </c>
      <c r="G1692" s="0" t="n">
        <v>300</v>
      </c>
      <c r="H1692" s="0" t="str">
        <f aca="false">IF('con precio'!D1691="Flete","FLE",IF('con precio'!D1691="Normal","NOR",IF('con precio'!D1691="RRPP","RRP",IF('con precio'!D1691="FB Ads","FBA",IF('con precio'!D1691="Google Ads","GOA",IF('con precio'!D1691="Combo","COM",IF('con precio'!D1691="Market Place","MKP", "OTR")))))))</f>
        <v>GOA</v>
      </c>
      <c r="I1692" s="0" t="str">
        <f aca="false">LEFT('con precio'!M1691,10)</f>
        <v>-17.829107</v>
      </c>
      <c r="J1692" s="122" t="str">
        <f aca="false">RIGHT('con precio'!M1691,10)</f>
        <v>-63.122445</v>
      </c>
      <c r="K1692" s="0" t="s">
        <v>7429</v>
      </c>
      <c r="L1692" s="175" t="n">
        <f aca="false">'con precio'!A1691+'con precio'!K1691</f>
        <v>44598.43125</v>
      </c>
      <c r="N1692" s="174"/>
      <c r="O1692" s="167"/>
    </row>
    <row r="1693" customFormat="false" ht="13.8" hidden="false" customHeight="false" outlineLevel="0" collapsed="false">
      <c r="A1693" s="0" t="n">
        <f aca="false">+A1692+1</f>
        <v>1692</v>
      </c>
      <c r="B1693" s="0" t="str">
        <f aca="false">IF(LEN('con precio'!E1692)=8,'con precio'!E1692,IF(LEN('con precio'!E1692)&gt;=17,LEFT('con precio'!E1692,8),""))</f>
        <v>74682388</v>
      </c>
      <c r="C1693" s="122" t="str">
        <f aca="false">IF(LEN('con precio'!E1692)&gt;=17,RIGHT('con precio'!E1692,8),"")</f>
        <v/>
      </c>
      <c r="D1693" s="0" t="str">
        <f aca="false">IF('con precio'!F1692="","",'con precio'!F1692)</f>
        <v>Miguel Cabrera</v>
      </c>
      <c r="E1693" s="0" t="str">
        <f aca="false">IF('con precio'!B1692="","",'con precio'!B1692)</f>
        <v>Miguel Cabrera / Condominio Paradisso /  Pampa de la Isla</v>
      </c>
      <c r="F1693" s="1" t="s">
        <v>6323</v>
      </c>
      <c r="G1693" s="0" t="n">
        <v>300</v>
      </c>
      <c r="H1693" s="0" t="str">
        <f aca="false">IF('con precio'!D1692="Flete","FLE",IF('con precio'!D1692="Normal","NOR",IF('con precio'!D1692="RRPP","RRP",IF('con precio'!D1692="FB Ads","FBA",IF('con precio'!D1692="Google Ads","GOA",IF('con precio'!D1692="Combo","COM",IF('con precio'!D1692="Market Place","MKP", "OTR")))))))</f>
        <v>GOA</v>
      </c>
      <c r="I1693" s="0" t="str">
        <f aca="false">LEFT('con precio'!M1692,10)</f>
        <v>-17.751855</v>
      </c>
      <c r="J1693" s="122" t="str">
        <f aca="false">RIGHT('con precio'!M1692,10)</f>
        <v>-63.088202</v>
      </c>
      <c r="K1693" s="0" t="s">
        <v>7429</v>
      </c>
      <c r="L1693" s="175" t="n">
        <f aca="false">'con precio'!A1692+'con precio'!K1692</f>
        <v>44599.39375</v>
      </c>
      <c r="N1693" s="174"/>
      <c r="O1693" s="167"/>
    </row>
    <row r="1694" customFormat="false" ht="13.8" hidden="false" customHeight="false" outlineLevel="0" collapsed="false">
      <c r="A1694" s="0" t="n">
        <f aca="false">+A1693+1</f>
        <v>1693</v>
      </c>
      <c r="B1694" s="0" t="str">
        <f aca="false">IF(LEN('con precio'!E1693)=8,'con precio'!E1693,IF(LEN('con precio'!E1693)&gt;=17,LEFT('con precio'!E1693,8),""))</f>
        <v>77688436</v>
      </c>
      <c r="C1694" s="122" t="str">
        <f aca="false">IF(LEN('con precio'!E1693)&gt;=17,RIGHT('con precio'!E1693,8),"")</f>
        <v>63403083</v>
      </c>
      <c r="D1694" s="0" t="str">
        <f aca="false">IF('con precio'!F1693="","",'con precio'!F1693)</f>
        <v>Hugo Quicho Flores</v>
      </c>
      <c r="E1694" s="0" t="str">
        <f aca="false">IF('con precio'!B1693="","",'con precio'!B1693)</f>
        <v>Hugo Quicho Flores / Cotoca</v>
      </c>
      <c r="F1694" s="1" t="s">
        <v>6742</v>
      </c>
      <c r="G1694" s="0" t="n">
        <v>430</v>
      </c>
      <c r="H1694" s="0" t="str">
        <f aca="false">IF('con precio'!D1693="Flete","FLE",IF('con precio'!D1693="Normal","NOR",IF('con precio'!D1693="RRPP","RRP",IF('con precio'!D1693="FB Ads","FBA",IF('con precio'!D1693="Google Ads","GOA",IF('con precio'!D1693="Combo","COM",IF('con precio'!D1693="Market Place","MKP", "OTR")))))))</f>
        <v>GOA</v>
      </c>
      <c r="I1694" s="0" t="str">
        <f aca="false">LEFT('con precio'!M1693,10)</f>
        <v>-17.753420</v>
      </c>
      <c r="J1694" s="122" t="str">
        <f aca="false">RIGHT('con precio'!M1693,10)</f>
        <v>-63.012856</v>
      </c>
      <c r="K1694" s="0" t="s">
        <v>7429</v>
      </c>
      <c r="L1694" s="175" t="n">
        <f aca="false">'con precio'!A1693+'con precio'!K1693</f>
        <v>44599.4909722222</v>
      </c>
      <c r="N1694" s="174"/>
      <c r="O1694" s="167"/>
    </row>
    <row r="1695" customFormat="false" ht="13.8" hidden="false" customHeight="false" outlineLevel="0" collapsed="false">
      <c r="A1695" s="0" t="n">
        <f aca="false">+A1694+1</f>
        <v>1694</v>
      </c>
      <c r="B1695" s="0" t="str">
        <f aca="false">IF(LEN('con precio'!E1694)=8,'con precio'!E1694,IF(LEN('con precio'!E1694)&gt;=17,LEFT('con precio'!E1694,8),""))</f>
        <v>71063380</v>
      </c>
      <c r="C1695" s="122" t="str">
        <f aca="false">IF(LEN('con precio'!E1694)&gt;=17,RIGHT('con precio'!E1694,8),"")</f>
        <v/>
      </c>
      <c r="D1695" s="0" t="str">
        <f aca="false">IF('con precio'!F1694="","",'con precio'!F1694)</f>
        <v>Juanita Garcia (llamó)/ Nancy (vive)</v>
      </c>
      <c r="E1695" s="0" t="str">
        <f aca="false">IF('con precio'!B1694="","",'con precio'!B1694)</f>
        <v>Juanita Garcia (llamó)/ Nancy (vive) / Urbanización Jardín del Este / Av. Tres Pasos al Frente</v>
      </c>
      <c r="F1695" s="1" t="s">
        <v>7363</v>
      </c>
      <c r="G1695" s="0" t="n">
        <v>380</v>
      </c>
      <c r="H1695" s="0" t="str">
        <f aca="false">IF('con precio'!D1694="Flete","FLE",IF('con precio'!D1694="Normal","NOR",IF('con precio'!D1694="RRPP","RRP",IF('con precio'!D1694="FB Ads","FBA",IF('con precio'!D1694="Google Ads","GOA",IF('con precio'!D1694="Combo","COM",IF('con precio'!D1694="Market Place","MKP", "OTR")))))))</f>
        <v>GOA</v>
      </c>
      <c r="I1695" s="0" t="str">
        <f aca="false">LEFT('con precio'!M1694,10)</f>
        <v>-17.846522</v>
      </c>
      <c r="J1695" s="122" t="str">
        <f aca="false">RIGHT('con precio'!M1694,10)</f>
        <v>-63.094907</v>
      </c>
      <c r="K1695" s="0" t="s">
        <v>7429</v>
      </c>
      <c r="L1695" s="175" t="n">
        <f aca="false">'con precio'!A1694+'con precio'!K1694</f>
        <v>44600.3916666667</v>
      </c>
      <c r="N1695" s="174"/>
      <c r="O1695" s="167"/>
    </row>
    <row r="1696" customFormat="false" ht="13.8" hidden="false" customHeight="false" outlineLevel="0" collapsed="false">
      <c r="A1696" s="0" t="n">
        <f aca="false">+A1695+1</f>
        <v>1695</v>
      </c>
      <c r="B1696" s="0" t="str">
        <f aca="false">IF(LEN('con precio'!E1695)=8,'con precio'!E1695,IF(LEN('con precio'!E1695)&gt;=17,LEFT('con precio'!E1695,8),""))</f>
        <v/>
      </c>
      <c r="C1696" s="122" t="str">
        <f aca="false">IF(LEN('con precio'!E1695)&gt;=17,RIGHT('con precio'!E1695,8),"")</f>
        <v/>
      </c>
      <c r="D1696" s="0" t="str">
        <f aca="false">IF('con precio'!F1695="","",'con precio'!F1695)</f>
        <v/>
      </c>
      <c r="E1696" s="0" t="str">
        <f aca="false">IF('con precio'!B1695="","",'con precio'!B1695)</f>
        <v>Urbanización Jardín del Este / Av. Tres Pasos al Frente</v>
      </c>
      <c r="F1696" s="1" t="s">
        <v>7364</v>
      </c>
      <c r="G1696" s="0" t="n">
        <v>300</v>
      </c>
      <c r="H1696" s="0" t="str">
        <f aca="false">IF('con precio'!D1695="Flete","FLE",IF('con precio'!D1695="Normal","NOR",IF('con precio'!D1695="RRPP","RRP",IF('con precio'!D1695="FB Ads","FBA",IF('con precio'!D1695="Google Ads","GOA",IF('con precio'!D1695="Combo","COM",IF('con precio'!D1695="Market Place","MKP", "OTR")))))))</f>
        <v>NOR</v>
      </c>
      <c r="I1696" s="0" t="str">
        <f aca="false">LEFT('con precio'!M1695,10)</f>
        <v>-17.803096</v>
      </c>
      <c r="J1696" s="122" t="str">
        <f aca="false">RIGHT('con precio'!M1695,10)</f>
        <v>-63.079992</v>
      </c>
      <c r="K1696" s="0" t="s">
        <v>7429</v>
      </c>
      <c r="L1696" s="175" t="n">
        <f aca="false">'con precio'!A1695+'con precio'!K1695</f>
        <v>44600.4597222222</v>
      </c>
      <c r="N1696" s="174"/>
      <c r="O1696" s="167"/>
    </row>
    <row r="1697" customFormat="false" ht="13.8" hidden="false" customHeight="false" outlineLevel="0" collapsed="false">
      <c r="A1697" s="0" t="n">
        <f aca="false">+A1696+1</f>
        <v>1696</v>
      </c>
      <c r="B1697" s="0" t="str">
        <f aca="false">IF(LEN('con precio'!E1696)=8,'con precio'!E1696,IF(LEN('con precio'!E1696)&gt;=17,LEFT('con precio'!E1696,8),""))</f>
        <v/>
      </c>
      <c r="C1697" s="122" t="str">
        <f aca="false">IF(LEN('con precio'!E1696)&gt;=17,RIGHT('con precio'!E1696,8),"")</f>
        <v/>
      </c>
      <c r="D1697" s="0" t="str">
        <f aca="false">IF('con precio'!F1696="","",'con precio'!F1696)</f>
        <v>Clínica Medicmel</v>
      </c>
      <c r="E1697" s="0" t="str">
        <f aca="false">IF('con precio'!B1696="","",'con precio'!B1696)</f>
        <v>Clínica Medicmel</v>
      </c>
      <c r="F1697" s="1" t="s">
        <v>6107</v>
      </c>
      <c r="G1697" s="0" t="n">
        <v>450</v>
      </c>
      <c r="H1697" s="0" t="str">
        <f aca="false">IF('con precio'!D1696="Flete","FLE",IF('con precio'!D1696="Normal","NOR",IF('con precio'!D1696="RRPP","RRP",IF('con precio'!D1696="FB Ads","FBA",IF('con precio'!D1696="Google Ads","GOA",IF('con precio'!D1696="Combo","COM",IF('con precio'!D1696="Market Place","MKP", "OTR")))))))</f>
        <v>NOR</v>
      </c>
      <c r="I1697" s="0" t="str">
        <f aca="false">LEFT('con precio'!M1696,10)</f>
        <v>-17.849168</v>
      </c>
      <c r="J1697" s="122" t="str">
        <f aca="false">RIGHT('con precio'!M1696,10)</f>
        <v>-63.251404</v>
      </c>
      <c r="K1697" s="0" t="s">
        <v>7429</v>
      </c>
      <c r="L1697" s="175" t="n">
        <f aca="false">'con precio'!A1696+'con precio'!K1696</f>
        <v>44601.4180555556</v>
      </c>
      <c r="N1697" s="174"/>
      <c r="O1697" s="167"/>
    </row>
    <row r="1698" customFormat="false" ht="13.8" hidden="false" customHeight="false" outlineLevel="0" collapsed="false">
      <c r="A1698" s="0" t="n">
        <f aca="false">+A1697+1</f>
        <v>1697</v>
      </c>
      <c r="B1698" s="0" t="str">
        <f aca="false">IF(LEN('con precio'!E1697)=8,'con precio'!E1697,IF(LEN('con precio'!E1697)&gt;=17,LEFT('con precio'!E1697,8),""))</f>
        <v/>
      </c>
      <c r="C1698" s="122" t="str">
        <f aca="false">IF(LEN('con precio'!E1697)&gt;=17,RIGHT('con precio'!E1697,8),"")</f>
        <v/>
      </c>
      <c r="D1698" s="0" t="str">
        <f aca="false">IF('con precio'!F1697="","",'con precio'!F1697)</f>
        <v/>
      </c>
      <c r="E1698" s="0" t="str">
        <f aca="false">IF('con precio'!B1697="","",'con precio'!B1697)</f>
        <v>Urbanización Plaza Mayor (Canaan) / Av. Mapaizo</v>
      </c>
      <c r="F1698" s="1" t="s">
        <v>6142</v>
      </c>
      <c r="G1698" s="0" t="n">
        <v>300</v>
      </c>
      <c r="H1698" s="0" t="str">
        <f aca="false">IF('con precio'!D1697="Flete","FLE",IF('con precio'!D1697="Normal","NOR",IF('con precio'!D1697="RRPP","RRP",IF('con precio'!D1697="FB Ads","FBA",IF('con precio'!D1697="Google Ads","GOA",IF('con precio'!D1697="Combo","COM",IF('con precio'!D1697="Market Place","MKP", "OTR")))))))</f>
        <v>NOR</v>
      </c>
      <c r="I1698" s="0" t="str">
        <f aca="false">LEFT('con precio'!M1697,10)</f>
        <v>-17.862861</v>
      </c>
      <c r="J1698" s="122" t="str">
        <f aca="false">RIGHT('con precio'!M1697,10)</f>
        <v>-63.248750</v>
      </c>
      <c r="K1698" s="0" t="s">
        <v>7429</v>
      </c>
      <c r="L1698" s="175" t="n">
        <f aca="false">'con precio'!A1697+'con precio'!K1697</f>
        <v>44601.5388888889</v>
      </c>
      <c r="N1698" s="174"/>
      <c r="O1698" s="167"/>
    </row>
    <row r="1699" customFormat="false" ht="13.8" hidden="false" customHeight="false" outlineLevel="0" collapsed="false">
      <c r="A1699" s="0" t="n">
        <f aca="false">+A1698+1</f>
        <v>1698</v>
      </c>
      <c r="B1699" s="0" t="str">
        <f aca="false">IF(LEN('con precio'!E1698)=8,'con precio'!E1698,IF(LEN('con precio'!E1698)&gt;=17,LEFT('con precio'!E1698,8),""))</f>
        <v/>
      </c>
      <c r="C1699" s="122" t="str">
        <f aca="false">IF(LEN('con precio'!E1698)&gt;=17,RIGHT('con precio'!E1698,8),"")</f>
        <v/>
      </c>
      <c r="D1699" s="0" t="str">
        <f aca="false">IF('con precio'!F1698="","",'con precio'!F1698)</f>
        <v/>
      </c>
      <c r="E1699" s="0" t="str">
        <f aca="false">IF('con precio'!B1698="","",'con precio'!B1698)</f>
        <v>Urubó</v>
      </c>
      <c r="F1699" s="1" t="s">
        <v>6272</v>
      </c>
      <c r="G1699" s="0" t="n">
        <v>500</v>
      </c>
      <c r="H1699" s="0" t="str">
        <f aca="false">IF('con precio'!D1698="Flete","FLE",IF('con precio'!D1698="Normal","NOR",IF('con precio'!D1698="RRPP","RRP",IF('con precio'!D1698="FB Ads","FBA",IF('con precio'!D1698="Google Ads","GOA",IF('con precio'!D1698="Combo","COM",IF('con precio'!D1698="Market Place","MKP", "OTR")))))))</f>
        <v>NOR</v>
      </c>
      <c r="I1699" s="0" t="str">
        <f aca="false">LEFT('con precio'!M1698,10)</f>
        <v>-17.773124</v>
      </c>
      <c r="J1699" s="122" t="str">
        <f aca="false">RIGHT('con precio'!M1698,10)</f>
        <v>-63.242949</v>
      </c>
      <c r="K1699" s="0" t="s">
        <v>7429</v>
      </c>
      <c r="L1699" s="175" t="n">
        <f aca="false">'con precio'!A1698+'con precio'!K1698</f>
        <v>44601.6277777778</v>
      </c>
      <c r="N1699" s="174"/>
      <c r="O1699" s="167"/>
    </row>
    <row r="1700" customFormat="false" ht="13.8" hidden="false" customHeight="false" outlineLevel="0" collapsed="false">
      <c r="A1700" s="0" t="n">
        <f aca="false">+A1699+1</f>
        <v>1699</v>
      </c>
      <c r="B1700" s="0" t="str">
        <f aca="false">IF(LEN('con precio'!E1699)=8,'con precio'!E1699,IF(LEN('con precio'!E1699)&gt;=17,LEFT('con precio'!E1699,8),""))</f>
        <v>75325016</v>
      </c>
      <c r="C1700" s="122" t="str">
        <f aca="false">IF(LEN('con precio'!E1699)&gt;=17,RIGHT('con precio'!E1699,8),"")</f>
        <v>62093922</v>
      </c>
      <c r="D1700" s="0" t="str">
        <f aca="false">IF('con precio'!F1699="","",'con precio'!F1699)</f>
        <v>Rocío/Celia</v>
      </c>
      <c r="E1700" s="0" t="str">
        <f aca="false">IF('con precio'!B1699="","",'con precio'!B1699)</f>
        <v>Rocío/Celia / Por el Mercado Toborochi / Barrio Paraíso</v>
      </c>
      <c r="F1700" s="1" t="s">
        <v>6679</v>
      </c>
      <c r="G1700" s="0" t="n">
        <v>350</v>
      </c>
      <c r="H1700" s="0" t="str">
        <f aca="false">IF('con precio'!D1699="Flete","FLE",IF('con precio'!D1699="Normal","NOR",IF('con precio'!D1699="RRPP","RRP",IF('con precio'!D1699="FB Ads","FBA",IF('con precio'!D1699="Google Ads","GOA",IF('con precio'!D1699="Combo","COM",IF('con precio'!D1699="Market Place","MKP", "OTR")))))))</f>
        <v>GOA</v>
      </c>
      <c r="I1700" s="0" t="str">
        <f aca="false">LEFT('con precio'!M1699,10)</f>
        <v>-17.848701</v>
      </c>
      <c r="J1700" s="122" t="str">
        <f aca="false">RIGHT('con precio'!M1699,10)</f>
        <v>-63.075950</v>
      </c>
      <c r="K1700" s="0" t="s">
        <v>7429</v>
      </c>
      <c r="L1700" s="175" t="n">
        <f aca="false">'con precio'!A1699+'con precio'!K1699</f>
        <v>44603</v>
      </c>
      <c r="N1700" s="174"/>
      <c r="O1700" s="167"/>
    </row>
    <row r="1701" customFormat="false" ht="13.8" hidden="false" customHeight="false" outlineLevel="0" collapsed="false">
      <c r="A1701" s="0" t="n">
        <f aca="false">+A1700+1</f>
        <v>1700</v>
      </c>
      <c r="B1701" s="0" t="str">
        <f aca="false">IF(LEN('con precio'!E1700)=8,'con precio'!E1700,IF(LEN('con precio'!E1700)&gt;=17,LEFT('con precio'!E1700,8),""))</f>
        <v/>
      </c>
      <c r="C1701" s="122" t="str">
        <f aca="false">IF(LEN('con precio'!E1700)&gt;=17,RIGHT('con precio'!E1700,8),"")</f>
        <v/>
      </c>
      <c r="D1701" s="0" t="str">
        <f aca="false">IF('con precio'!F1700="","",'con precio'!F1700)</f>
        <v/>
      </c>
      <c r="E1701" s="0" t="str">
        <f aca="false">IF('con precio'!B1700="","",'con precio'!B1700)</f>
        <v>Km, 9 Doble Vía La Guardia</v>
      </c>
      <c r="F1701" s="1" t="s">
        <v>7365</v>
      </c>
      <c r="G1701" s="0" t="n">
        <v>300</v>
      </c>
      <c r="H1701" s="0" t="str">
        <f aca="false">IF('con precio'!D1700="Flete","FLE",IF('con precio'!D1700="Normal","NOR",IF('con precio'!D1700="RRPP","RRP",IF('con precio'!D1700="FB Ads","FBA",IF('con precio'!D1700="Google Ads","GOA",IF('con precio'!D1700="Combo","COM",IF('con precio'!D1700="Market Place","MKP", "OTR")))))))</f>
        <v>NOR</v>
      </c>
      <c r="I1701" s="0" t="str">
        <f aca="false">LEFT('con precio'!M1700,10)</f>
        <v>-17.857458</v>
      </c>
      <c r="J1701" s="122" t="str">
        <f aca="false">RIGHT('con precio'!M1700,10)</f>
        <v>-63.247638</v>
      </c>
      <c r="K1701" s="0" t="s">
        <v>7429</v>
      </c>
      <c r="L1701" s="175" t="n">
        <f aca="false">'con precio'!A1700+'con precio'!K1700</f>
        <v>44604.7</v>
      </c>
      <c r="N1701" s="174"/>
      <c r="O1701" s="167"/>
    </row>
    <row r="1702" customFormat="false" ht="13.8" hidden="false" customHeight="false" outlineLevel="0" collapsed="false">
      <c r="A1702" s="0" t="n">
        <f aca="false">+A1701+1</f>
        <v>1701</v>
      </c>
      <c r="B1702" s="0" t="str">
        <f aca="false">IF(LEN('con precio'!E1701)=8,'con precio'!E1701,IF(LEN('con precio'!E1701)&gt;=17,LEFT('con precio'!E1701,8),""))</f>
        <v/>
      </c>
      <c r="C1702" s="122" t="str">
        <f aca="false">IF(LEN('con precio'!E1701)&gt;=17,RIGHT('con precio'!E1701,8),"")</f>
        <v/>
      </c>
      <c r="D1702" s="0" t="str">
        <f aca="false">IF('con precio'!F1701="","",'con precio'!F1701)</f>
        <v/>
      </c>
      <c r="E1702" s="0" t="str">
        <f aca="false">IF('con precio'!B1701="","",'con precio'!B1701)</f>
        <v>Avenida Moscú</v>
      </c>
      <c r="F1702" s="1" t="s">
        <v>6254</v>
      </c>
      <c r="G1702" s="0" t="n">
        <v>350</v>
      </c>
      <c r="H1702" s="0" t="str">
        <f aca="false">IF('con precio'!D1701="Flete","FLE",IF('con precio'!D1701="Normal","NOR",IF('con precio'!D1701="RRPP","RRP",IF('con precio'!D1701="FB Ads","FBA",IF('con precio'!D1701="Google Ads","GOA",IF('con precio'!D1701="Combo","COM",IF('con precio'!D1701="Market Place","MKP", "OTR")))))))</f>
        <v>NOR</v>
      </c>
      <c r="I1702" s="0" t="str">
        <f aca="false">LEFT('con precio'!M1701,10)</f>
        <v>-17.846510</v>
      </c>
      <c r="J1702" s="122" t="str">
        <f aca="false">RIGHT('con precio'!M1701,10)</f>
        <v>-63.216624</v>
      </c>
      <c r="K1702" s="0" t="s">
        <v>7429</v>
      </c>
      <c r="L1702" s="175" t="n">
        <f aca="false">'con precio'!A1701+'con precio'!K1701</f>
        <v>44604.7256944445</v>
      </c>
      <c r="N1702" s="174"/>
      <c r="O1702" s="167"/>
    </row>
    <row r="1703" customFormat="false" ht="13.8" hidden="false" customHeight="false" outlineLevel="0" collapsed="false">
      <c r="A1703" s="0" t="n">
        <f aca="false">+A1702+1</f>
        <v>1702</v>
      </c>
      <c r="B1703" s="0" t="str">
        <f aca="false">IF(LEN('con precio'!E1702)=8,'con precio'!E1702,IF(LEN('con precio'!E1702)&gt;=17,LEFT('con precio'!E1702,8),""))</f>
        <v>75049515</v>
      </c>
      <c r="C1703" s="122" t="str">
        <f aca="false">IF(LEN('con precio'!E1702)&gt;=17,RIGHT('con precio'!E1702,8),"")</f>
        <v/>
      </c>
      <c r="D1703" s="0" t="str">
        <f aca="false">IF('con precio'!F1702="","",'con precio'!F1702)</f>
        <v>Roberto Coronado. Residencial Abasto Sur</v>
      </c>
      <c r="E1703" s="0" t="str">
        <f aca="false">IF('con precio'!B1702="","",'con precio'!B1702)</f>
        <v>Residencial Abasto Sur. Roberto Coronado</v>
      </c>
      <c r="F1703" s="1" t="n">
        <v>202003001</v>
      </c>
      <c r="G1703" s="0" t="n">
        <v>450</v>
      </c>
      <c r="H1703" s="0" t="str">
        <f aca="false">IF('con precio'!D1702="Flete","FLE",IF('con precio'!D1702="Normal","NOR",IF('con precio'!D1702="RRPP","RRP",IF('con precio'!D1702="FB Ads","FBA",IF('con precio'!D1702="Google Ads","GOA",IF('con precio'!D1702="Combo","COM",IF('con precio'!D1702="Market Place","MKP", "OTR")))))))</f>
        <v>OTR</v>
      </c>
      <c r="I1703" s="0" t="str">
        <f aca="false">LEFT('con precio'!M1702,10)</f>
        <v>-17.850340</v>
      </c>
      <c r="J1703" s="122" t="str">
        <f aca="false">RIGHT('con precio'!M1702,10)</f>
        <v>-63.227726</v>
      </c>
      <c r="K1703" s="0" t="s">
        <v>7429</v>
      </c>
      <c r="L1703" s="175" t="n">
        <f aca="false">'con precio'!A1702+'con precio'!K1702</f>
        <v>44604.4875</v>
      </c>
      <c r="N1703" s="174"/>
      <c r="O1703" s="167"/>
    </row>
    <row r="1704" customFormat="false" ht="13.8" hidden="false" customHeight="false" outlineLevel="0" collapsed="false">
      <c r="A1704" s="0" t="n">
        <f aca="false">+A1703+1</f>
        <v>1703</v>
      </c>
      <c r="B1704" s="0" t="str">
        <f aca="false">IF(LEN('con precio'!E1703)=8,'con precio'!E1703,IF(LEN('con precio'!E1703)&gt;=17,LEFT('con precio'!E1703,8),""))</f>
        <v/>
      </c>
      <c r="C1704" s="122" t="str">
        <f aca="false">IF(LEN('con precio'!E1703)&gt;=17,RIGHT('con precio'!E1703,8),"")</f>
        <v/>
      </c>
      <c r="D1704" s="0" t="str">
        <f aca="false">IF('con precio'!F1703="","",'con precio'!F1703)</f>
        <v/>
      </c>
      <c r="E1704" s="0" t="str">
        <f aca="false">IF('con precio'!B1703="","",'con precio'!B1703)</f>
        <v>Templo Cristiano Bet-el / El Trapiche / Av. Montecristo</v>
      </c>
      <c r="F1704" s="1" t="s">
        <v>7366</v>
      </c>
      <c r="G1704" s="0" t="n">
        <v>300</v>
      </c>
      <c r="H1704" s="0" t="str">
        <f aca="false">IF('con precio'!D1703="Flete","FLE",IF('con precio'!D1703="Normal","NOR",IF('con precio'!D1703="RRPP","RRP",IF('con precio'!D1703="FB Ads","FBA",IF('con precio'!D1703="Google Ads","GOA",IF('con precio'!D1703="Combo","COM",IF('con precio'!D1703="Market Place","MKP", "OTR")))))))</f>
        <v>NOR</v>
      </c>
      <c r="I1704" s="0" t="str">
        <f aca="false">LEFT('con precio'!M1703,10)</f>
        <v>-17.745501</v>
      </c>
      <c r="J1704" s="122" t="str">
        <f aca="false">RIGHT('con precio'!M1703,10)</f>
        <v>-63.071274</v>
      </c>
      <c r="K1704" s="0" t="s">
        <v>7429</v>
      </c>
      <c r="L1704" s="175" t="n">
        <f aca="false">'con precio'!A1703+'con precio'!K1703</f>
        <v>44606.61875</v>
      </c>
      <c r="N1704" s="174"/>
      <c r="O1704" s="167"/>
    </row>
    <row r="1705" customFormat="false" ht="13.8" hidden="false" customHeight="false" outlineLevel="0" collapsed="false">
      <c r="A1705" s="0" t="n">
        <f aca="false">+A1704+1</f>
        <v>1704</v>
      </c>
      <c r="B1705" s="0" t="str">
        <f aca="false">IF(LEN('con precio'!E1704)=8,'con precio'!E1704,IF(LEN('con precio'!E1704)&gt;=17,LEFT('con precio'!E1704,8),""))</f>
        <v/>
      </c>
      <c r="C1705" s="122" t="str">
        <f aca="false">IF(LEN('con precio'!E1704)&gt;=17,RIGHT('con precio'!E1704,8),"")</f>
        <v/>
      </c>
      <c r="D1705" s="0" t="str">
        <f aca="false">IF('con precio'!F1704="","",'con precio'!F1704)</f>
        <v/>
      </c>
      <c r="E1705" s="0" t="str">
        <f aca="false">IF('con precio'!B1704="","",'con precio'!B1704)</f>
        <v>Av. Moscú / Barrio Comibol</v>
      </c>
      <c r="F1705" s="1" t="s">
        <v>7367</v>
      </c>
      <c r="G1705" s="0" t="n">
        <v>400</v>
      </c>
      <c r="H1705" s="0" t="str">
        <f aca="false">IF('con precio'!D1704="Flete","FLE",IF('con precio'!D1704="Normal","NOR",IF('con precio'!D1704="RRPP","RRP",IF('con precio'!D1704="FB Ads","FBA",IF('con precio'!D1704="Google Ads","GOA",IF('con precio'!D1704="Combo","COM",IF('con precio'!D1704="Market Place","MKP", "OTR")))))))</f>
        <v>NOR</v>
      </c>
      <c r="I1705" s="0" t="str">
        <f aca="false">LEFT('con precio'!M1704,10)</f>
        <v>-17.858141</v>
      </c>
      <c r="J1705" s="122" t="str">
        <f aca="false">RIGHT('con precio'!M1704,10)</f>
        <v>-63.222135</v>
      </c>
      <c r="K1705" s="0" t="s">
        <v>7429</v>
      </c>
      <c r="L1705" s="175" t="n">
        <f aca="false">'con precio'!A1704+'con precio'!K1704</f>
        <v>44606.6833333333</v>
      </c>
      <c r="N1705" s="174"/>
      <c r="O1705" s="167"/>
    </row>
    <row r="1706" customFormat="false" ht="13.8" hidden="false" customHeight="false" outlineLevel="0" collapsed="false">
      <c r="A1706" s="0" t="n">
        <f aca="false">+A1705+1</f>
        <v>1705</v>
      </c>
      <c r="B1706" s="0" t="str">
        <f aca="false">IF(LEN('con precio'!E1705)=8,'con precio'!E1705,IF(LEN('con precio'!E1705)&gt;=17,LEFT('con precio'!E1705,8),""))</f>
        <v>78455904</v>
      </c>
      <c r="C1706" s="122" t="str">
        <f aca="false">IF(LEN('con precio'!E1705)&gt;=17,RIGHT('con precio'!E1705,8),"")</f>
        <v/>
      </c>
      <c r="D1706" s="0" t="str">
        <f aca="false">IF('con precio'!F1705="","",'con precio'!F1705)</f>
        <v>NN</v>
      </c>
      <c r="E1706" s="0" t="str">
        <f aca="false">IF('con precio'!B1705="","",'con precio'!B1705)</f>
        <v>NN / Palos Verdes / Cerca Sede Blooming</v>
      </c>
      <c r="F1706" s="1" t="s">
        <v>7368</v>
      </c>
      <c r="G1706" s="0" t="n">
        <v>300</v>
      </c>
      <c r="H1706" s="0" t="str">
        <f aca="false">IF('con precio'!D1705="Flete","FLE",IF('con precio'!D1705="Normal","NOR",IF('con precio'!D1705="RRPP","RRP",IF('con precio'!D1705="FB Ads","FBA",IF('con precio'!D1705="Google Ads","GOA",IF('con precio'!D1705="Combo","COM",IF('con precio'!D1705="Market Place","MKP", "OTR")))))))</f>
        <v>GOA</v>
      </c>
      <c r="I1706" s="0" t="str">
        <f aca="false">LEFT('con precio'!M1705,10)</f>
        <v>-17.713571</v>
      </c>
      <c r="J1706" s="122" t="str">
        <f aca="false">RIGHT('con precio'!M1705,10)</f>
        <v>-63.148436</v>
      </c>
      <c r="K1706" s="0" t="s">
        <v>7429</v>
      </c>
      <c r="L1706" s="175" t="n">
        <f aca="false">'con precio'!A1705+'con precio'!K1705</f>
        <v>44607.5131944444</v>
      </c>
      <c r="N1706" s="174"/>
      <c r="O1706" s="167"/>
    </row>
    <row r="1707" customFormat="false" ht="13.8" hidden="false" customHeight="false" outlineLevel="0" collapsed="false">
      <c r="A1707" s="0" t="n">
        <f aca="false">+A1706+1</f>
        <v>1706</v>
      </c>
      <c r="B1707" s="0" t="str">
        <f aca="false">IF(LEN('con precio'!E1706)=8,'con precio'!E1706,IF(LEN('con precio'!E1706)&gt;=17,LEFT('con precio'!E1706,8),""))</f>
        <v/>
      </c>
      <c r="C1707" s="122" t="str">
        <f aca="false">IF(LEN('con precio'!E1706)&gt;=17,RIGHT('con precio'!E1706,8),"")</f>
        <v/>
      </c>
      <c r="D1707" s="0" t="str">
        <f aca="false">IF('con precio'!F1706="","",'con precio'!F1706)</f>
        <v/>
      </c>
      <c r="E1707" s="0" t="str">
        <f aca="false">IF('con precio'!B1706="","",'con precio'!B1706)</f>
        <v>Exomad SRL planta laminadora / Cotoca</v>
      </c>
      <c r="F1707" s="1" t="s">
        <v>7369</v>
      </c>
      <c r="G1707" s="0" t="n">
        <v>450</v>
      </c>
      <c r="H1707" s="0" t="str">
        <f aca="false">IF('con precio'!D1706="Flete","FLE",IF('con precio'!D1706="Normal","NOR",IF('con precio'!D1706="RRPP","RRP",IF('con precio'!D1706="FB Ads","FBA",IF('con precio'!D1706="Google Ads","GOA",IF('con precio'!D1706="Combo","COM",IF('con precio'!D1706="Market Place","MKP", "OTR")))))))</f>
        <v>NOR</v>
      </c>
      <c r="I1707" s="0" t="str">
        <f aca="false">LEFT('con precio'!M1706,10)</f>
        <v>-17.770361</v>
      </c>
      <c r="J1707" s="122" t="str">
        <f aca="false">RIGHT('con precio'!M1706,10)</f>
        <v>-62.998161</v>
      </c>
      <c r="K1707" s="0" t="s">
        <v>7429</v>
      </c>
      <c r="L1707" s="175" t="n">
        <f aca="false">'con precio'!A1706+'con precio'!K1706</f>
        <v>44608.3611111111</v>
      </c>
      <c r="N1707" s="174"/>
      <c r="O1707" s="167"/>
    </row>
    <row r="1708" customFormat="false" ht="13.8" hidden="false" customHeight="false" outlineLevel="0" collapsed="false">
      <c r="A1708" s="0" t="n">
        <f aca="false">+A1707+1</f>
        <v>1707</v>
      </c>
      <c r="B1708" s="0" t="str">
        <f aca="false">IF(LEN('con precio'!E1707)=8,'con precio'!E1707,IF(LEN('con precio'!E1707)&gt;=17,LEFT('con precio'!E1707,8),""))</f>
        <v/>
      </c>
      <c r="C1708" s="122" t="str">
        <f aca="false">IF(LEN('con precio'!E1707)&gt;=17,RIGHT('con precio'!E1707,8),"")</f>
        <v/>
      </c>
      <c r="D1708" s="0" t="str">
        <f aca="false">IF('con precio'!F1707="","",'con precio'!F1707)</f>
        <v>Clínica Medicmel</v>
      </c>
      <c r="E1708" s="0" t="str">
        <f aca="false">IF('con precio'!B1707="","",'con precio'!B1707)</f>
        <v>Clínica Medicmel</v>
      </c>
      <c r="F1708" s="1" t="s">
        <v>6107</v>
      </c>
      <c r="G1708" s="0" t="n">
        <v>450</v>
      </c>
      <c r="H1708" s="0" t="str">
        <f aca="false">IF('con precio'!D1707="Flete","FLE",IF('con precio'!D1707="Normal","NOR",IF('con precio'!D1707="RRPP","RRP",IF('con precio'!D1707="FB Ads","FBA",IF('con precio'!D1707="Google Ads","GOA",IF('con precio'!D1707="Combo","COM",IF('con precio'!D1707="Market Place","MKP", "OTR")))))))</f>
        <v>NOR</v>
      </c>
      <c r="I1708" s="0" t="str">
        <f aca="false">LEFT('con precio'!M1707,10)</f>
        <v>-17.849168</v>
      </c>
      <c r="J1708" s="122" t="str">
        <f aca="false">RIGHT('con precio'!M1707,10)</f>
        <v>-63.251404</v>
      </c>
      <c r="K1708" s="0" t="s">
        <v>7429</v>
      </c>
      <c r="L1708" s="175" t="n">
        <f aca="false">'con precio'!A1707+'con precio'!K1707</f>
        <v>44608.7541666667</v>
      </c>
      <c r="N1708" s="174"/>
      <c r="O1708" s="167"/>
    </row>
    <row r="1709" customFormat="false" ht="13.8" hidden="false" customHeight="false" outlineLevel="0" collapsed="false">
      <c r="A1709" s="0" t="n">
        <f aca="false">+A1708+1</f>
        <v>1708</v>
      </c>
      <c r="B1709" s="0" t="str">
        <f aca="false">IF(LEN('con precio'!E1708)=8,'con precio'!E1708,IF(LEN('con precio'!E1708)&gt;=17,LEFT('con precio'!E1708,8),""))</f>
        <v>75561820</v>
      </c>
      <c r="C1709" s="122" t="str">
        <f aca="false">IF(LEN('con precio'!E1708)&gt;=17,RIGHT('con precio'!E1708,8),"")</f>
        <v/>
      </c>
      <c r="D1709" s="0" t="str">
        <f aca="false">IF('con precio'!F1708="","",'con precio'!F1708)</f>
        <v>Limber Viscarra</v>
      </c>
      <c r="E1709" s="0" t="str">
        <f aca="false">IF('con precio'!B1708="","",'con precio'!B1708)</f>
        <v>Limber Viscarra / Barrio San Andrés / Bajío del Oriente</v>
      </c>
      <c r="F1709" s="1" t="s">
        <v>7370</v>
      </c>
      <c r="G1709" s="0" t="n">
        <v>380</v>
      </c>
      <c r="H1709" s="0" t="str">
        <f aca="false">IF('con precio'!D1708="Flete","FLE",IF('con precio'!D1708="Normal","NOR",IF('con precio'!D1708="RRPP","RRP",IF('con precio'!D1708="FB Ads","FBA",IF('con precio'!D1708="Google Ads","GOA",IF('con precio'!D1708="Combo","COM",IF('con precio'!D1708="Market Place","MKP", "OTR")))))))</f>
        <v>GOA</v>
      </c>
      <c r="I1709" s="0" t="str">
        <f aca="false">LEFT('con precio'!M1708,10)</f>
        <v>-17.824969</v>
      </c>
      <c r="J1709" s="122" t="str">
        <f aca="false">RIGHT('con precio'!M1708,10)</f>
        <v>-63.255593</v>
      </c>
      <c r="K1709" s="0" t="s">
        <v>7429</v>
      </c>
      <c r="L1709" s="175" t="n">
        <f aca="false">'con precio'!A1708+'con precio'!K1708</f>
        <v>44609.4125</v>
      </c>
      <c r="N1709" s="174"/>
      <c r="O1709" s="167"/>
    </row>
    <row r="1710" customFormat="false" ht="13.8" hidden="false" customHeight="false" outlineLevel="0" collapsed="false">
      <c r="A1710" s="0" t="n">
        <f aca="false">+A1709+1</f>
        <v>1709</v>
      </c>
      <c r="B1710" s="0" t="str">
        <f aca="false">IF(LEN('con precio'!E1709)=8,'con precio'!E1709,IF(LEN('con precio'!E1709)&gt;=17,LEFT('con precio'!E1709,8),""))</f>
        <v>62154006</v>
      </c>
      <c r="C1710" s="122" t="str">
        <f aca="false">IF(LEN('con precio'!E1709)&gt;=17,RIGHT('con precio'!E1709,8),"")</f>
        <v/>
      </c>
      <c r="D1710" s="0" t="str">
        <f aca="false">IF('con precio'!F1709="","",'con precio'!F1709)</f>
        <v>Javier Machaca Mamani</v>
      </c>
      <c r="E1710" s="0" t="str">
        <f aca="false">IF('con precio'!B1709="","",'con precio'!B1709)</f>
        <v>Javier Machaca Mamani / Av Virgen de Luján</v>
      </c>
      <c r="F1710" s="1" t="s">
        <v>7371</v>
      </c>
      <c r="G1710" s="0" t="n">
        <v>320</v>
      </c>
      <c r="H1710" s="0" t="str">
        <f aca="false">IF('con precio'!D1709="Flete","FLE",IF('con precio'!D1709="Normal","NOR",IF('con precio'!D1709="RRPP","RRP",IF('con precio'!D1709="FB Ads","FBA",IF('con precio'!D1709="Google Ads","GOA",IF('con precio'!D1709="Combo","COM",IF('con precio'!D1709="Market Place","MKP", "OTR")))))))</f>
        <v>GOA</v>
      </c>
      <c r="I1710" s="0" t="str">
        <f aca="false">LEFT('con precio'!M1709,10)</f>
        <v>-17.714632</v>
      </c>
      <c r="J1710" s="122" t="str">
        <f aca="false">RIGHT('con precio'!M1709,10)</f>
        <v>-63.096814</v>
      </c>
      <c r="K1710" s="0" t="s">
        <v>7429</v>
      </c>
      <c r="L1710" s="175" t="n">
        <f aca="false">'con precio'!A1709+'con precio'!K1709</f>
        <v>44609.4868055556</v>
      </c>
      <c r="N1710" s="174"/>
      <c r="O1710" s="167"/>
    </row>
    <row r="1711" customFormat="false" ht="13.8" hidden="false" customHeight="false" outlineLevel="0" collapsed="false">
      <c r="A1711" s="0" t="n">
        <f aca="false">+A1710+1</f>
        <v>1710</v>
      </c>
      <c r="B1711" s="0" t="str">
        <f aca="false">IF(LEN('con precio'!E1710)=8,'con precio'!E1710,IF(LEN('con precio'!E1710)&gt;=17,LEFT('con precio'!E1710,8),""))</f>
        <v>70205498</v>
      </c>
      <c r="C1711" s="122" t="str">
        <f aca="false">IF(LEN('con precio'!E1710)&gt;=17,RIGHT('con precio'!E1710,8),"")</f>
        <v/>
      </c>
      <c r="D1711" s="0" t="str">
        <f aca="false">IF('con precio'!F1710="","",'con precio'!F1710)</f>
        <v>Hugo Parada</v>
      </c>
      <c r="E1711" s="0" t="str">
        <f aca="false">IF('con precio'!B1710="","",'con precio'!B1710)</f>
        <v>Hugo Parada / Calle 3 Nro. 16 / Barrio 8 de Septiembre</v>
      </c>
      <c r="F1711" s="1" t="s">
        <v>7372</v>
      </c>
      <c r="G1711" s="0" t="n">
        <v>300</v>
      </c>
      <c r="H1711" s="0" t="str">
        <f aca="false">IF('con precio'!D1710="Flete","FLE",IF('con precio'!D1710="Normal","NOR",IF('con precio'!D1710="RRPP","RRP",IF('con precio'!D1710="FB Ads","FBA",IF('con precio'!D1710="Google Ads","GOA",IF('con precio'!D1710="Combo","COM",IF('con precio'!D1710="Market Place","MKP", "OTR")))))))</f>
        <v>GOA</v>
      </c>
      <c r="I1711" s="0" t="str">
        <f aca="false">LEFT('con precio'!M1710,10)</f>
        <v>-17.819420</v>
      </c>
      <c r="J1711" s="122" t="str">
        <f aca="false">RIGHT('con precio'!M1710,10)</f>
        <v>-63.125094</v>
      </c>
      <c r="K1711" s="0" t="s">
        <v>7429</v>
      </c>
      <c r="L1711" s="175" t="n">
        <f aca="false">'con precio'!A1710+'con precio'!K1710</f>
        <v>44609.5902777778</v>
      </c>
      <c r="N1711" s="174"/>
      <c r="O1711" s="167"/>
    </row>
    <row r="1712" customFormat="false" ht="13.8" hidden="false" customHeight="false" outlineLevel="0" collapsed="false">
      <c r="A1712" s="0" t="n">
        <f aca="false">+A1711+1</f>
        <v>1711</v>
      </c>
      <c r="B1712" s="0" t="str">
        <f aca="false">IF(LEN('con precio'!E1711)=8,'con precio'!E1711,IF(LEN('con precio'!E1711)&gt;=17,LEFT('con precio'!E1711,8),""))</f>
        <v>60412347</v>
      </c>
      <c r="C1712" s="122" t="str">
        <f aca="false">IF(LEN('con precio'!E1711)&gt;=17,RIGHT('con precio'!E1711,8),"")</f>
        <v/>
      </c>
      <c r="D1712" s="0" t="str">
        <f aca="false">IF('con precio'!F1711="","",'con precio'!F1711)</f>
        <v>July Mariela Huanca Chambi</v>
      </c>
      <c r="E1712" s="0" t="str">
        <f aca="false">IF('con precio'!B1711="","",'con precio'!B1711)</f>
        <v>July Mariela Huanca Chambi / Calle B / Barrio 8 de Septiembre</v>
      </c>
      <c r="F1712" s="1" t="s">
        <v>7373</v>
      </c>
      <c r="G1712" s="0" t="n">
        <v>350</v>
      </c>
      <c r="H1712" s="0" t="str">
        <f aca="false">IF('con precio'!D1711="Flete","FLE",IF('con precio'!D1711="Normal","NOR",IF('con precio'!D1711="RRPP","RRP",IF('con precio'!D1711="FB Ads","FBA",IF('con precio'!D1711="Google Ads","GOA",IF('con precio'!D1711="Combo","COM",IF('con precio'!D1711="Market Place","MKP", "OTR")))))))</f>
        <v>GOA</v>
      </c>
      <c r="I1712" s="0" t="str">
        <f aca="false">LEFT('con precio'!M1711,10)</f>
        <v>-17.819805</v>
      </c>
      <c r="J1712" s="122" t="str">
        <f aca="false">RIGHT('con precio'!M1711,10)</f>
        <v>-63.124885</v>
      </c>
      <c r="K1712" s="0" t="s">
        <v>7429</v>
      </c>
      <c r="L1712" s="175" t="n">
        <f aca="false">'con precio'!A1711+'con precio'!K1711</f>
        <v>44609.6090277778</v>
      </c>
      <c r="N1712" s="174"/>
      <c r="O1712" s="167"/>
    </row>
    <row r="1713" customFormat="false" ht="13.8" hidden="false" customHeight="false" outlineLevel="0" collapsed="false">
      <c r="A1713" s="0" t="n">
        <f aca="false">+A1712+1</f>
        <v>1712</v>
      </c>
      <c r="B1713" s="0" t="str">
        <f aca="false">IF(LEN('con precio'!E1712)=8,'con precio'!E1712,IF(LEN('con precio'!E1712)&gt;=17,LEFT('con precio'!E1712,8),""))</f>
        <v>70849272</v>
      </c>
      <c r="C1713" s="122" t="str">
        <f aca="false">IF(LEN('con precio'!E1712)&gt;=17,RIGHT('con precio'!E1712,8),"")</f>
        <v/>
      </c>
      <c r="D1713" s="0" t="str">
        <f aca="false">IF('con precio'!F1712="","",'con precio'!F1712)</f>
        <v>Fundación Refugio Esperanza NIT 363047028</v>
      </c>
      <c r="E1713" s="0" t="str">
        <f aca="false">IF('con precio'!B1712="","",'con precio'!B1712)</f>
        <v>Fundación Refugio Esperanza / Radial 17 1/2 y 8vo Anillo</v>
      </c>
      <c r="F1713" s="1" t="s">
        <v>7374</v>
      </c>
      <c r="G1713" s="0" t="n">
        <v>515</v>
      </c>
      <c r="H1713" s="0" t="str">
        <f aca="false">IF('con precio'!D1712="Flete","FLE",IF('con precio'!D1712="Normal","NOR",IF('con precio'!D1712="RRPP","RRP",IF('con precio'!D1712="FB Ads","FBA",IF('con precio'!D1712="Google Ads","GOA",IF('con precio'!D1712="Combo","COM",IF('con precio'!D1712="Market Place","MKP", "OTR")))))))</f>
        <v>GOA</v>
      </c>
      <c r="I1713" s="0" t="str">
        <f aca="false">LEFT('con precio'!M1712,10)</f>
        <v>-17.828917</v>
      </c>
      <c r="J1713" s="122" t="str">
        <f aca="false">RIGHT('con precio'!M1712,10)</f>
        <v>-63.250802</v>
      </c>
      <c r="K1713" s="0" t="s">
        <v>7429</v>
      </c>
      <c r="L1713" s="175" t="n">
        <f aca="false">'con precio'!A1712+'con precio'!K1712</f>
        <v>44609.6743055556</v>
      </c>
      <c r="N1713" s="174"/>
      <c r="O1713" s="167"/>
    </row>
    <row r="1714" customFormat="false" ht="13.8" hidden="false" customHeight="false" outlineLevel="0" collapsed="false">
      <c r="A1714" s="0" t="n">
        <f aca="false">+A1713+1</f>
        <v>1713</v>
      </c>
      <c r="B1714" s="0" t="str">
        <f aca="false">IF(LEN('con precio'!E1713)=8,'con precio'!E1713,IF(LEN('con precio'!E1713)&gt;=17,LEFT('con precio'!E1713,8),""))</f>
        <v>76455799</v>
      </c>
      <c r="C1714" s="122" t="str">
        <f aca="false">IF(LEN('con precio'!E1713)&gt;=17,RIGHT('con precio'!E1713,8),"")</f>
        <v/>
      </c>
      <c r="D1714" s="0" t="str">
        <f aca="false">IF('con precio'!F1713="","",'con precio'!F1713)</f>
        <v>Rosemary Bautista</v>
      </c>
      <c r="E1714" s="0" t="str">
        <f aca="false">IF('con precio'!B1713="","",'con precio'!B1713)</f>
        <v>Rosemary Bautista / Calle Florida / Centro</v>
      </c>
      <c r="F1714" s="1" t="s">
        <v>7375</v>
      </c>
      <c r="G1714" s="0" t="n">
        <v>450</v>
      </c>
      <c r="H1714" s="0" t="str">
        <f aca="false">IF('con precio'!D1713="Flete","FLE",IF('con precio'!D1713="Normal","NOR",IF('con precio'!D1713="RRPP","RRP",IF('con precio'!D1713="FB Ads","FBA",IF('con precio'!D1713="Google Ads","GOA",IF('con precio'!D1713="Combo","COM",IF('con precio'!D1713="Market Place","MKP", "OTR")))))))</f>
        <v>GOA</v>
      </c>
      <c r="I1714" s="0" t="str">
        <f aca="false">LEFT('con precio'!M1713,10)</f>
        <v>-17.782203</v>
      </c>
      <c r="J1714" s="122" t="str">
        <f aca="false">RIGHT('con precio'!M1713,10)</f>
        <v>-63.192885</v>
      </c>
      <c r="K1714" s="0" t="s">
        <v>7429</v>
      </c>
      <c r="L1714" s="175" t="n">
        <f aca="false">'con precio'!A1713+'con precio'!K1713</f>
        <v>44610.7041666667</v>
      </c>
      <c r="N1714" s="174"/>
      <c r="O1714" s="167"/>
    </row>
    <row r="1715" customFormat="false" ht="13.8" hidden="false" customHeight="false" outlineLevel="0" collapsed="false">
      <c r="A1715" s="0" t="n">
        <f aca="false">+A1714+1</f>
        <v>1714</v>
      </c>
      <c r="B1715" s="0" t="str">
        <f aca="false">IF(LEN('con precio'!E1714)=8,'con precio'!E1714,IF(LEN('con precio'!E1714)&gt;=17,LEFT('con precio'!E1714,8),""))</f>
        <v>77650358</v>
      </c>
      <c r="C1715" s="122" t="str">
        <f aca="false">IF(LEN('con precio'!E1714)&gt;=17,RIGHT('con precio'!E1714,8),"")</f>
        <v/>
      </c>
      <c r="D1715" s="0" t="str">
        <f aca="false">IF('con precio'!F1714="","",'con precio'!F1714)</f>
        <v>María Nogales</v>
      </c>
      <c r="E1715" s="0" t="str">
        <f aca="false">IF('con precio'!B1714="","",'con precio'!B1714)</f>
        <v>María Nogales / Balcón 2 </v>
      </c>
      <c r="F1715" s="1" t="s">
        <v>7376</v>
      </c>
      <c r="G1715" s="0" t="n">
        <v>350</v>
      </c>
      <c r="H1715" s="0" t="str">
        <f aca="false">IF('con precio'!D1714="Flete","FLE",IF('con precio'!D1714="Normal","NOR",IF('con precio'!D1714="RRPP","RRP",IF('con precio'!D1714="FB Ads","FBA",IF('con precio'!D1714="Google Ads","GOA",IF('con precio'!D1714="Combo","COM",IF('con precio'!D1714="Market Place","MKP", "OTR")))))))</f>
        <v>GOA</v>
      </c>
      <c r="I1715" s="0" t="str">
        <f aca="false">LEFT('con precio'!M1714,10)</f>
        <v>-17.876618</v>
      </c>
      <c r="J1715" s="122" t="str">
        <f aca="false">RIGHT('con precio'!M1714,10)</f>
        <v>-63.242239</v>
      </c>
      <c r="K1715" s="0" t="s">
        <v>7429</v>
      </c>
      <c r="L1715" s="175" t="n">
        <f aca="false">'con precio'!A1714+'con precio'!K1714</f>
        <v>44614.4208333333</v>
      </c>
      <c r="N1715" s="174"/>
      <c r="O1715" s="167"/>
    </row>
    <row r="1716" customFormat="false" ht="13.8" hidden="false" customHeight="false" outlineLevel="0" collapsed="false">
      <c r="A1716" s="0" t="n">
        <f aca="false">+A1715+1</f>
        <v>1715</v>
      </c>
      <c r="B1716" s="0" t="str">
        <f aca="false">IF(LEN('con precio'!E1715)=8,'con precio'!E1715,IF(LEN('con precio'!E1715)&gt;=17,LEFT('con precio'!E1715,8),""))</f>
        <v/>
      </c>
      <c r="C1716" s="122" t="str">
        <f aca="false">IF(LEN('con precio'!E1715)&gt;=17,RIGHT('con precio'!E1715,8),"")</f>
        <v/>
      </c>
      <c r="D1716" s="0" t="str">
        <f aca="false">IF('con precio'!F1715="","",'con precio'!F1715)</f>
        <v>Clínica Medicmel</v>
      </c>
      <c r="E1716" s="0" t="str">
        <f aca="false">IF('con precio'!B1715="","",'con precio'!B1715)</f>
        <v>Clínica Medicmel</v>
      </c>
      <c r="F1716" s="1" t="s">
        <v>6107</v>
      </c>
      <c r="G1716" s="0" t="n">
        <v>450</v>
      </c>
      <c r="H1716" s="0" t="str">
        <f aca="false">IF('con precio'!D1715="Flete","FLE",IF('con precio'!D1715="Normal","NOR",IF('con precio'!D1715="RRPP","RRP",IF('con precio'!D1715="FB Ads","FBA",IF('con precio'!D1715="Google Ads","GOA",IF('con precio'!D1715="Combo","COM",IF('con precio'!D1715="Market Place","MKP", "OTR")))))))</f>
        <v>NOR</v>
      </c>
      <c r="I1716" s="0" t="str">
        <f aca="false">LEFT('con precio'!M1715,10)</f>
        <v>-17.849168</v>
      </c>
      <c r="J1716" s="122" t="str">
        <f aca="false">RIGHT('con precio'!M1715,10)</f>
        <v>-63.251404</v>
      </c>
      <c r="K1716" s="0" t="s">
        <v>7429</v>
      </c>
      <c r="L1716" s="175" t="n">
        <f aca="false">'con precio'!A1715+'con precio'!K1715</f>
        <v>44614.4493055556</v>
      </c>
      <c r="N1716" s="174"/>
      <c r="O1716" s="167"/>
    </row>
    <row r="1717" customFormat="false" ht="13.8" hidden="false" customHeight="false" outlineLevel="0" collapsed="false">
      <c r="A1717" s="0" t="n">
        <f aca="false">+A1716+1</f>
        <v>1716</v>
      </c>
      <c r="B1717" s="0" t="str">
        <f aca="false">IF(LEN('con precio'!E1716)=8,'con precio'!E1716,IF(LEN('con precio'!E1716)&gt;=17,LEFT('con precio'!E1716,8),""))</f>
        <v/>
      </c>
      <c r="C1717" s="122" t="str">
        <f aca="false">IF(LEN('con precio'!E1716)&gt;=17,RIGHT('con precio'!E1716,8),"")</f>
        <v/>
      </c>
      <c r="D1717" s="0" t="str">
        <f aca="false">IF('con precio'!F1716="","",'con precio'!F1716)</f>
        <v/>
      </c>
      <c r="E1717" s="0" t="str">
        <f aca="false">IF('con precio'!B1716="","",'con precio'!B1716)</f>
        <v>Integración del Norte</v>
      </c>
      <c r="F1717" s="1" t="s">
        <v>6947</v>
      </c>
      <c r="G1717" s="0" t="n">
        <v>450</v>
      </c>
      <c r="H1717" s="0" t="str">
        <f aca="false">IF('con precio'!D1716="Flete","FLE",IF('con precio'!D1716="Normal","NOR",IF('con precio'!D1716="RRPP","RRP",IF('con precio'!D1716="FB Ads","FBA",IF('con precio'!D1716="Google Ads","GOA",IF('con precio'!D1716="Combo","COM",IF('con precio'!D1716="Market Place","MKP", "OTR")))))))</f>
        <v>NOR</v>
      </c>
      <c r="I1717" s="0" t="str">
        <f aca="false">LEFT('con precio'!M1716,10)</f>
        <v>-17.597331</v>
      </c>
      <c r="J1717" s="122" t="str">
        <f aca="false">RIGHT('con precio'!M1716,10)</f>
        <v>-63.168122</v>
      </c>
      <c r="K1717" s="0" t="s">
        <v>7429</v>
      </c>
      <c r="L1717" s="175" t="n">
        <f aca="false">'con precio'!A1716+'con precio'!K1716</f>
        <v>44614.6069444445</v>
      </c>
      <c r="N1717" s="174"/>
      <c r="O1717" s="167"/>
    </row>
    <row r="1718" customFormat="false" ht="13.8" hidden="false" customHeight="false" outlineLevel="0" collapsed="false">
      <c r="A1718" s="0" t="n">
        <f aca="false">+A1717+1</f>
        <v>1717</v>
      </c>
      <c r="B1718" s="0" t="str">
        <f aca="false">IF(LEN('con precio'!E1717)=8,'con precio'!E1717,IF(LEN('con precio'!E1717)&gt;=17,LEFT('con precio'!E1717,8),""))</f>
        <v>71169095</v>
      </c>
      <c r="C1718" s="122" t="str">
        <f aca="false">IF(LEN('con precio'!E1717)&gt;=17,RIGHT('con precio'!E1717,8),"")</f>
        <v/>
      </c>
      <c r="D1718" s="0" t="str">
        <f aca="false">IF('con precio'!F1717="","",'con precio'!F1717)</f>
        <v>Marcelo Barrón</v>
      </c>
      <c r="E1718" s="0" t="str">
        <f aca="false">IF('con precio'!B1717="","",'con precio'!B1717)</f>
        <v>Marcelo Barrón / Barrio San Jorge</v>
      </c>
      <c r="F1718" s="1" t="s">
        <v>7377</v>
      </c>
      <c r="G1718" s="0" t="n">
        <v>400</v>
      </c>
      <c r="H1718" s="0" t="str">
        <f aca="false">IF('con precio'!D1717="Flete","FLE",IF('con precio'!D1717="Normal","NOR",IF('con precio'!D1717="RRPP","RRP",IF('con precio'!D1717="FB Ads","FBA",IF('con precio'!D1717="Google Ads","GOA",IF('con precio'!D1717="Combo","COM",IF('con precio'!D1717="Market Place","MKP", "OTR")))))))</f>
        <v>GOA</v>
      </c>
      <c r="I1718" s="0" t="str">
        <f aca="false">LEFT('con precio'!M1717,10)</f>
        <v>-17.871595</v>
      </c>
      <c r="J1718" s="122" t="str">
        <f aca="false">RIGHT('con precio'!M1717,10)</f>
        <v>-63.250457</v>
      </c>
      <c r="K1718" s="0" t="s">
        <v>7429</v>
      </c>
      <c r="L1718" s="175" t="n">
        <f aca="false">'con precio'!A1717+'con precio'!K1717</f>
        <v>44616.6395833333</v>
      </c>
      <c r="N1718" s="174"/>
      <c r="O1718" s="167"/>
    </row>
    <row r="1719" customFormat="false" ht="13.8" hidden="false" customHeight="false" outlineLevel="0" collapsed="false">
      <c r="A1719" s="0" t="n">
        <f aca="false">+A1718+1</f>
        <v>1718</v>
      </c>
      <c r="B1719" s="0" t="str">
        <f aca="false">IF(LEN('con precio'!E1718)=8,'con precio'!E1718,IF(LEN('con precio'!E1718)&gt;=17,LEFT('con precio'!E1718,8),""))</f>
        <v>75300651</v>
      </c>
      <c r="C1719" s="122" t="str">
        <f aca="false">IF(LEN('con precio'!E1718)&gt;=17,RIGHT('con precio'!E1718,8),"")</f>
        <v/>
      </c>
      <c r="D1719" s="0" t="str">
        <f aca="false">IF('con precio'!F1718="","",'con precio'!F1718)</f>
        <v>María Dolores</v>
      </c>
      <c r="E1719" s="0" t="str">
        <f aca="false">IF('con precio'!B1718="","",'con precio'!B1718)</f>
        <v>María Dolores / Av. Arroyito</v>
      </c>
      <c r="F1719" s="1" t="s">
        <v>7378</v>
      </c>
      <c r="G1719" s="0" t="n">
        <v>340</v>
      </c>
      <c r="H1719" s="0" t="str">
        <f aca="false">IF('con precio'!D1718="Flete","FLE",IF('con precio'!D1718="Normal","NOR",IF('con precio'!D1718="RRPP","RRP",IF('con precio'!D1718="FB Ads","FBA",IF('con precio'!D1718="Google Ads","GOA",IF('con precio'!D1718="Combo","COM",IF('con precio'!D1718="Market Place","MKP", "OTR")))))))</f>
        <v>GOA</v>
      </c>
      <c r="I1719" s="0" t="str">
        <f aca="false">LEFT('con precio'!M1718,10)</f>
        <v>-17.827716</v>
      </c>
      <c r="J1719" s="122" t="str">
        <f aca="false">RIGHT('con precio'!M1718,10)</f>
        <v>-63.090080</v>
      </c>
      <c r="K1719" s="0" t="s">
        <v>7429</v>
      </c>
      <c r="L1719" s="175" t="n">
        <f aca="false">'con precio'!A1718+'con precio'!K1718</f>
        <v>44616.6666666667</v>
      </c>
      <c r="N1719" s="174"/>
      <c r="O1719" s="167"/>
    </row>
    <row r="1720" customFormat="false" ht="13.8" hidden="false" customHeight="false" outlineLevel="0" collapsed="false">
      <c r="A1720" s="0" t="n">
        <f aca="false">+A1719+1</f>
        <v>1719</v>
      </c>
      <c r="B1720" s="0" t="str">
        <f aca="false">IF(LEN('con precio'!E1719)=8,'con precio'!E1719,IF(LEN('con precio'!E1719)&gt;=17,LEFT('con precio'!E1719,8),""))</f>
        <v>76383028</v>
      </c>
      <c r="C1720" s="122" t="str">
        <f aca="false">IF(LEN('con precio'!E1719)&gt;=17,RIGHT('con precio'!E1719,8),"")</f>
        <v>72688053</v>
      </c>
      <c r="D1720" s="0" t="str">
        <f aca="false">IF('con precio'!F1719="","",'con precio'!F1719)</f>
        <v>Reynaldo López</v>
      </c>
      <c r="E1720" s="0" t="str">
        <f aca="false">IF('con precio'!B1719="","",'con precio'!B1719)</f>
        <v>Reynaldo López / Cotoca</v>
      </c>
      <c r="F1720" s="1" t="s">
        <v>7015</v>
      </c>
      <c r="G1720" s="0" t="n">
        <v>350</v>
      </c>
      <c r="H1720" s="0" t="str">
        <f aca="false">IF('con precio'!D1719="Flete","FLE",IF('con precio'!D1719="Normal","NOR",IF('con precio'!D1719="RRPP","RRP",IF('con precio'!D1719="FB Ads","FBA",IF('con precio'!D1719="Google Ads","GOA",IF('con precio'!D1719="Combo","COM",IF('con precio'!D1719="Market Place","MKP", "OTR")))))))</f>
        <v>GOA</v>
      </c>
      <c r="I1720" s="0" t="str">
        <f aca="false">LEFT('con precio'!M1719,10)</f>
        <v>-17.736406</v>
      </c>
      <c r="J1720" s="122" t="str">
        <f aca="false">RIGHT('con precio'!M1719,10)</f>
        <v>-63.033020</v>
      </c>
      <c r="K1720" s="0" t="s">
        <v>7429</v>
      </c>
      <c r="L1720" s="175" t="n">
        <f aca="false">'con precio'!A1719+'con precio'!K1719</f>
        <v>44616.6666666667</v>
      </c>
      <c r="N1720" s="174"/>
      <c r="O1720" s="167"/>
    </row>
    <row r="1721" customFormat="false" ht="13.8" hidden="false" customHeight="false" outlineLevel="0" collapsed="false">
      <c r="A1721" s="0" t="n">
        <f aca="false">+A1720+1</f>
        <v>1720</v>
      </c>
      <c r="B1721" s="0" t="str">
        <f aca="false">IF(LEN('con precio'!E1720)=8,'con precio'!E1720,IF(LEN('con precio'!E1720)&gt;=17,LEFT('con precio'!E1720,8),""))</f>
        <v/>
      </c>
      <c r="C1721" s="122" t="str">
        <f aca="false">IF(LEN('con precio'!E1720)&gt;=17,RIGHT('con precio'!E1720,8),"")</f>
        <v/>
      </c>
      <c r="D1721" s="0" t="str">
        <f aca="false">IF('con precio'!F1720="","",'con precio'!F1720)</f>
        <v>Clínica Medicmel</v>
      </c>
      <c r="E1721" s="0" t="str">
        <f aca="false">IF('con precio'!B1720="","",'con precio'!B1720)</f>
        <v>Clínica Medicmel</v>
      </c>
      <c r="F1721" s="1" t="s">
        <v>6107</v>
      </c>
      <c r="G1721" s="0" t="n">
        <v>450</v>
      </c>
      <c r="H1721" s="0" t="str">
        <f aca="false">IF('con precio'!D1720="Flete","FLE",IF('con precio'!D1720="Normal","NOR",IF('con precio'!D1720="RRPP","RRP",IF('con precio'!D1720="FB Ads","FBA",IF('con precio'!D1720="Google Ads","GOA",IF('con precio'!D1720="Combo","COM",IF('con precio'!D1720="Market Place","MKP", "OTR")))))))</f>
        <v>NOR</v>
      </c>
      <c r="I1721" s="0" t="str">
        <f aca="false">LEFT('con precio'!M1720,10)</f>
        <v>-17.849168</v>
      </c>
      <c r="J1721" s="122" t="str">
        <f aca="false">RIGHT('con precio'!M1720,10)</f>
        <v>-63.251404</v>
      </c>
      <c r="K1721" s="0" t="s">
        <v>7429</v>
      </c>
      <c r="L1721" s="175" t="n">
        <f aca="false">'con precio'!A1720+'con precio'!K1720</f>
        <v>44617.3930555556</v>
      </c>
      <c r="N1721" s="174"/>
      <c r="O1721" s="167"/>
    </row>
    <row r="1722" customFormat="false" ht="13.8" hidden="false" customHeight="false" outlineLevel="0" collapsed="false">
      <c r="A1722" s="0" t="n">
        <f aca="false">+A1721+1</f>
        <v>1721</v>
      </c>
      <c r="B1722" s="0" t="str">
        <f aca="false">IF(LEN('con precio'!E1721)=8,'con precio'!E1721,IF(LEN('con precio'!E1721)&gt;=17,LEFT('con precio'!E1721,8),""))</f>
        <v>75319687</v>
      </c>
      <c r="C1722" s="122" t="str">
        <f aca="false">IF(LEN('con precio'!E1721)&gt;=17,RIGHT('con precio'!E1721,8),"")</f>
        <v/>
      </c>
      <c r="D1722" s="0" t="str">
        <f aca="false">IF('con precio'!F1721="","",'con precio'!F1721)</f>
        <v>NN</v>
      </c>
      <c r="E1722" s="0" t="str">
        <f aca="false">IF('con precio'!B1721="","",'con precio'!B1721)</f>
        <v>NN / Nueva Esperanza / Km 12</v>
      </c>
      <c r="F1722" s="1" t="s">
        <v>7379</v>
      </c>
      <c r="G1722" s="0" t="n">
        <v>400</v>
      </c>
      <c r="H1722" s="0" t="str">
        <f aca="false">IF('con precio'!D1721="Flete","FLE",IF('con precio'!D1721="Normal","NOR",IF('con precio'!D1721="RRPP","RRP",IF('con precio'!D1721="FB Ads","FBA",IF('con precio'!D1721="Google Ads","GOA",IF('con precio'!D1721="Combo","COM",IF('con precio'!D1721="Market Place","MKP", "OTR")))))))</f>
        <v>GOA</v>
      </c>
      <c r="I1722" s="0" t="str">
        <f aca="false">LEFT('con precio'!M1721,10)</f>
        <v>-17.859116</v>
      </c>
      <c r="J1722" s="122" t="str">
        <f aca="false">RIGHT('con precio'!M1721,10)</f>
        <v>-63.266105</v>
      </c>
      <c r="K1722" s="0" t="s">
        <v>7429</v>
      </c>
      <c r="L1722" s="175" t="n">
        <f aca="false">'con precio'!A1721+'con precio'!K1721</f>
        <v>44618.5111111111</v>
      </c>
      <c r="N1722" s="174"/>
      <c r="O1722" s="167"/>
    </row>
    <row r="1723" customFormat="false" ht="13.8" hidden="false" customHeight="false" outlineLevel="0" collapsed="false">
      <c r="A1723" s="0" t="n">
        <f aca="false">+A1722+1</f>
        <v>1722</v>
      </c>
      <c r="B1723" s="0" t="str">
        <f aca="false">IF(LEN('con precio'!E1722)=8,'con precio'!E1722,IF(LEN('con precio'!E1722)&gt;=17,LEFT('con precio'!E1722,8),""))</f>
        <v>71361146</v>
      </c>
      <c r="C1723" s="122" t="str">
        <f aca="false">IF(LEN('con precio'!E1722)&gt;=17,RIGHT('con precio'!E1722,8),"")</f>
        <v/>
      </c>
      <c r="D1723" s="0" t="str">
        <f aca="false">IF('con precio'!F1722="","",'con precio'!F1722)</f>
        <v>Celia Añez Vela</v>
      </c>
      <c r="E1723" s="0" t="str">
        <f aca="false">IF('con precio'!B1722="","",'con precio'!B1722)</f>
        <v>Celia Añez Vela / Urbanización Patujú</v>
      </c>
      <c r="F1723" s="1" t="s">
        <v>7380</v>
      </c>
      <c r="G1723" s="0" t="n">
        <v>350</v>
      </c>
      <c r="H1723" s="0" t="str">
        <f aca="false">IF('con precio'!D1722="Flete","FLE",IF('con precio'!D1722="Normal","NOR",IF('con precio'!D1722="RRPP","RRP",IF('con precio'!D1722="FB Ads","FBA",IF('con precio'!D1722="Google Ads","GOA",IF('con precio'!D1722="Combo","COM",IF('con precio'!D1722="Market Place","MKP", "OTR")))))))</f>
        <v>GOA</v>
      </c>
      <c r="I1723" s="0" t="str">
        <f aca="false">LEFT('con precio'!M1722,10)</f>
        <v>-17.774978</v>
      </c>
      <c r="J1723" s="122" t="str">
        <f aca="false">RIGHT('con precio'!M1722,10)</f>
        <v>-63.058131</v>
      </c>
      <c r="K1723" s="0" t="s">
        <v>7429</v>
      </c>
      <c r="L1723" s="175" t="n">
        <f aca="false">'con precio'!A1722+'con precio'!K1722</f>
        <v>44618.65625</v>
      </c>
      <c r="N1723" s="174"/>
      <c r="O1723" s="167"/>
    </row>
    <row r="1724" customFormat="false" ht="13.8" hidden="false" customHeight="false" outlineLevel="0" collapsed="false">
      <c r="A1724" s="0" t="n">
        <f aca="false">+A1723+1</f>
        <v>1723</v>
      </c>
      <c r="B1724" s="0" t="str">
        <f aca="false">IF(LEN('con precio'!E1723)=8,'con precio'!E1723,IF(LEN('con precio'!E1723)&gt;=17,LEFT('con precio'!E1723,8),""))</f>
        <v>68786769</v>
      </c>
      <c r="C1724" s="122" t="str">
        <f aca="false">IF(LEN('con precio'!E1723)&gt;=17,RIGHT('con precio'!E1723,8),"")</f>
        <v/>
      </c>
      <c r="D1724" s="0" t="str">
        <f aca="false">IF('con precio'!F1723="","",'con precio'!F1723)</f>
        <v>Jorge Llusco Apasa</v>
      </c>
      <c r="E1724" s="0" t="str">
        <f aca="false">IF('con precio'!B1723="","",'con precio'!B1723)</f>
        <v>Jorge Llusco Apasa / Cotoca</v>
      </c>
      <c r="F1724" s="1" t="s">
        <v>7381</v>
      </c>
      <c r="G1724" s="0" t="n">
        <v>400</v>
      </c>
      <c r="H1724" s="0" t="str">
        <f aca="false">IF('con precio'!D1723="Flete","FLE",IF('con precio'!D1723="Normal","NOR",IF('con precio'!D1723="RRPP","RRP",IF('con precio'!D1723="FB Ads","FBA",IF('con precio'!D1723="Google Ads","GOA",IF('con precio'!D1723="Combo","COM",IF('con precio'!D1723="Market Place","MKP", "OTR")))))))</f>
        <v>GOA</v>
      </c>
      <c r="I1724" s="0" t="str">
        <f aca="false">LEFT('con precio'!M1723,10)</f>
        <v>-17.754068</v>
      </c>
      <c r="J1724" s="122" t="str">
        <f aca="false">RIGHT('con precio'!M1723,10)</f>
        <v>-62.983234</v>
      </c>
      <c r="K1724" s="0" t="s">
        <v>7429</v>
      </c>
      <c r="L1724" s="175" t="n">
        <f aca="false">'con precio'!A1723+'con precio'!K1723</f>
        <v>44618.7097222222</v>
      </c>
      <c r="N1724" s="174"/>
      <c r="O1724" s="167"/>
    </row>
    <row r="1725" customFormat="false" ht="13.8" hidden="false" customHeight="false" outlineLevel="0" collapsed="false">
      <c r="A1725" s="0" t="n">
        <f aca="false">+A1724+1</f>
        <v>1724</v>
      </c>
      <c r="B1725" s="0" t="str">
        <f aca="false">IF(LEN('con precio'!E1724)=8,'con precio'!E1724,IF(LEN('con precio'!E1724)&gt;=17,LEFT('con precio'!E1724,8),""))</f>
        <v/>
      </c>
      <c r="C1725" s="122" t="str">
        <f aca="false">IF(LEN('con precio'!E1724)&gt;=17,RIGHT('con precio'!E1724,8),"")</f>
        <v/>
      </c>
      <c r="D1725" s="0" t="str">
        <f aca="false">IF('con precio'!F1724="","",'con precio'!F1724)</f>
        <v>Clínica Medicmel</v>
      </c>
      <c r="E1725" s="0" t="str">
        <f aca="false">IF('con precio'!B1724="","",'con precio'!B1724)</f>
        <v>Clínica Medicmel</v>
      </c>
      <c r="F1725" s="1" t="s">
        <v>6107</v>
      </c>
      <c r="G1725" s="0" t="n">
        <v>225</v>
      </c>
      <c r="H1725" s="0" t="str">
        <f aca="false">IF('con precio'!D1724="Flete","FLE",IF('con precio'!D1724="Normal","NOR",IF('con precio'!D1724="RRPP","RRP",IF('con precio'!D1724="FB Ads","FBA",IF('con precio'!D1724="Google Ads","GOA",IF('con precio'!D1724="Combo","COM",IF('con precio'!D1724="Market Place","MKP", "OTR")))))))</f>
        <v>NOR</v>
      </c>
      <c r="I1725" s="0" t="str">
        <f aca="false">LEFT('con precio'!M1724,10)</f>
        <v>-17.849168</v>
      </c>
      <c r="J1725" s="122" t="str">
        <f aca="false">RIGHT('con precio'!M1724,10)</f>
        <v>-63.251404</v>
      </c>
      <c r="K1725" s="0" t="s">
        <v>7429</v>
      </c>
      <c r="L1725" s="175" t="n">
        <f aca="false">'con precio'!A1724+'con precio'!K1724</f>
        <v>44618.5534722222</v>
      </c>
      <c r="N1725" s="174"/>
      <c r="O1725" s="167"/>
    </row>
    <row r="1726" customFormat="false" ht="13.8" hidden="false" customHeight="false" outlineLevel="0" collapsed="false">
      <c r="A1726" s="0" t="n">
        <f aca="false">+A1725+1</f>
        <v>1725</v>
      </c>
      <c r="B1726" s="0" t="str">
        <f aca="false">IF(LEN('con precio'!E1725)=8,'con precio'!E1725,IF(LEN('con precio'!E1725)&gt;=17,LEFT('con precio'!E1725,8),""))</f>
        <v/>
      </c>
      <c r="C1726" s="122" t="str">
        <f aca="false">IF(LEN('con precio'!E1725)&gt;=17,RIGHT('con precio'!E1725,8),"")</f>
        <v/>
      </c>
      <c r="D1726" s="0" t="str">
        <f aca="false">IF('con precio'!F1725="","",'con precio'!F1725)</f>
        <v>Baños portátiles Milter</v>
      </c>
      <c r="E1726" s="0" t="str">
        <f aca="false">IF('con precio'!B1725="","",'con precio'!B1725)</f>
        <v>Cambódromo (baños portátiles Milter)</v>
      </c>
      <c r="F1726" s="1" t="s">
        <v>7382</v>
      </c>
      <c r="G1726" s="0" t="n">
        <v>750</v>
      </c>
      <c r="H1726" s="0" t="str">
        <f aca="false">IF('con precio'!D1725="Flete","FLE",IF('con precio'!D1725="Normal","NOR",IF('con precio'!D1725="RRPP","RRP",IF('con precio'!D1725="FB Ads","FBA",IF('con precio'!D1725="Google Ads","GOA",IF('con precio'!D1725="Combo","COM",IF('con precio'!D1725="Market Place","MKP", "OTR")))))))</f>
        <v>NOR</v>
      </c>
      <c r="I1726" s="0" t="str">
        <f aca="false">LEFT('con precio'!M1725,10)</f>
        <v>-17.742583</v>
      </c>
      <c r="J1726" s="122" t="str">
        <f aca="false">RIGHT('con precio'!M1725,10)</f>
        <v>-63.145755</v>
      </c>
      <c r="K1726" s="0" t="s">
        <v>7429</v>
      </c>
      <c r="L1726" s="175" t="n">
        <f aca="false">'con precio'!A1725+'con precio'!K1725</f>
        <v>44619.1979166667</v>
      </c>
      <c r="N1726" s="174"/>
      <c r="O1726" s="167"/>
    </row>
    <row r="1727" customFormat="false" ht="13.8" hidden="false" customHeight="false" outlineLevel="0" collapsed="false">
      <c r="A1727" s="0" t="n">
        <f aca="false">+A1726+1</f>
        <v>1726</v>
      </c>
      <c r="B1727" s="0" t="str">
        <f aca="false">IF(LEN('con precio'!E1726)=8,'con precio'!E1726,IF(LEN('con precio'!E1726)&gt;=17,LEFT('con precio'!E1726,8),""))</f>
        <v/>
      </c>
      <c r="C1727" s="122" t="str">
        <f aca="false">IF(LEN('con precio'!E1726)&gt;=17,RIGHT('con precio'!E1726,8),"")</f>
        <v/>
      </c>
      <c r="D1727" s="0" t="str">
        <f aca="false">IF('con precio'!F1726="","",'con precio'!F1726)</f>
        <v>Urbanización Tupa Rueté</v>
      </c>
      <c r="E1727" s="0" t="str">
        <f aca="false">IF('con precio'!B1726="","",'con precio'!B1726)</f>
        <v>Urbanización Tupa Rueté</v>
      </c>
      <c r="F1727" s="1" t="s">
        <v>6600</v>
      </c>
      <c r="G1727" s="0" t="n">
        <v>450</v>
      </c>
      <c r="H1727" s="0" t="str">
        <f aca="false">IF('con precio'!D1726="Flete","FLE",IF('con precio'!D1726="Normal","NOR",IF('con precio'!D1726="RRPP","RRP",IF('con precio'!D1726="FB Ads","FBA",IF('con precio'!D1726="Google Ads","GOA",IF('con precio'!D1726="Combo","COM",IF('con precio'!D1726="Market Place","MKP", "OTR")))))))</f>
        <v>NOR</v>
      </c>
      <c r="I1727" s="0" t="str">
        <f aca="false">LEFT('con precio'!M1726,10)</f>
        <v>-17.805438</v>
      </c>
      <c r="J1727" s="122" t="str">
        <f aca="false">RIGHT('con precio'!M1726,10)</f>
        <v>-63.069266</v>
      </c>
      <c r="K1727" s="0" t="s">
        <v>7429</v>
      </c>
      <c r="L1727" s="175" t="n">
        <f aca="false">'con precio'!A1726+'con precio'!K1726</f>
        <v>44620.7708333333</v>
      </c>
      <c r="N1727" s="174"/>
      <c r="O1727" s="167"/>
    </row>
    <row r="1728" customFormat="false" ht="13.8" hidden="false" customHeight="false" outlineLevel="0" collapsed="false">
      <c r="A1728" s="0" t="n">
        <f aca="false">+A1727+1</f>
        <v>1727</v>
      </c>
      <c r="B1728" s="0" t="str">
        <f aca="false">IF(LEN('con precio'!E1727)=8,'con precio'!E1727,IF(LEN('con precio'!E1727)&gt;=17,LEFT('con precio'!E1727,8),""))</f>
        <v/>
      </c>
      <c r="C1728" s="122" t="str">
        <f aca="false">IF(LEN('con precio'!E1727)&gt;=17,RIGHT('con precio'!E1727,8),"")</f>
        <v/>
      </c>
      <c r="D1728" s="0" t="str">
        <f aca="false">IF('con precio'!F1727="","",'con precio'!F1727)</f>
        <v>NN</v>
      </c>
      <c r="E1728" s="0" t="str">
        <f aca="false">IF('con precio'!B1727="","",'con precio'!B1727)</f>
        <v>NN / Av. Montecristo</v>
      </c>
      <c r="F1728" s="1" t="s">
        <v>7383</v>
      </c>
      <c r="G1728" s="0" t="n">
        <v>300</v>
      </c>
      <c r="H1728" s="0" t="str">
        <f aca="false">IF('con precio'!D1727="Flete","FLE",IF('con precio'!D1727="Normal","NOR",IF('con precio'!D1727="RRPP","RRP",IF('con precio'!D1727="FB Ads","FBA",IF('con precio'!D1727="Google Ads","GOA",IF('con precio'!D1727="Combo","COM",IF('con precio'!D1727="Market Place","MKP", "OTR")))))))</f>
        <v>GOA</v>
      </c>
      <c r="I1728" s="0" t="str">
        <f aca="false">LEFT('con precio'!M1727,10)</f>
        <v>-17.756500</v>
      </c>
      <c r="J1728" s="122" t="str">
        <f aca="false">RIGHT('con precio'!M1727,10)</f>
        <v>-63.102209</v>
      </c>
      <c r="K1728" s="0" t="s">
        <v>7429</v>
      </c>
      <c r="L1728" s="175" t="n">
        <f aca="false">'con precio'!A1727+'con precio'!K1727</f>
        <v>44623.9055555556</v>
      </c>
      <c r="N1728" s="174"/>
      <c r="O1728" s="167"/>
    </row>
    <row r="1729" customFormat="false" ht="13.8" hidden="false" customHeight="false" outlineLevel="0" collapsed="false">
      <c r="A1729" s="0" t="n">
        <f aca="false">+A1728+1</f>
        <v>1728</v>
      </c>
      <c r="B1729" s="0" t="str">
        <f aca="false">IF(LEN('con precio'!E1728)=8,'con precio'!E1728,IF(LEN('con precio'!E1728)&gt;=17,LEFT('con precio'!E1728,8),""))</f>
        <v/>
      </c>
      <c r="C1729" s="122" t="str">
        <f aca="false">IF(LEN('con precio'!E1728)&gt;=17,RIGHT('con precio'!E1728,8),"")</f>
        <v/>
      </c>
      <c r="D1729" s="0" t="str">
        <f aca="false">IF('con precio'!F1728="","",'con precio'!F1728)</f>
        <v/>
      </c>
      <c r="E1729" s="0" t="str">
        <f aca="false">IF('con precio'!B1728="","",'con precio'!B1728)</f>
        <v>Calle 9 de Abril / Km 9 Doble Vía La Guardia</v>
      </c>
      <c r="F1729" s="1" t="s">
        <v>7384</v>
      </c>
      <c r="G1729" s="0" t="n">
        <v>400</v>
      </c>
      <c r="H1729" s="0" t="str">
        <f aca="false">IF('con precio'!D1728="Flete","FLE",IF('con precio'!D1728="Normal","NOR",IF('con precio'!D1728="RRPP","RRP",IF('con precio'!D1728="FB Ads","FBA",IF('con precio'!D1728="Google Ads","GOA",IF('con precio'!D1728="Combo","COM",IF('con precio'!D1728="Market Place","MKP", "OTR")))))))</f>
        <v>NOR</v>
      </c>
      <c r="I1729" s="0" t="str">
        <f aca="false">LEFT('con precio'!M1728,10)</f>
        <v>-17.848827</v>
      </c>
      <c r="J1729" s="122" t="str">
        <f aca="false">RIGHT('con precio'!M1728,10)</f>
        <v>-63.248820</v>
      </c>
      <c r="K1729" s="0" t="s">
        <v>7429</v>
      </c>
      <c r="L1729" s="175" t="n">
        <f aca="false">'con precio'!A1728+'con precio'!K1728</f>
        <v>44623.7715277778</v>
      </c>
      <c r="N1729" s="174"/>
      <c r="O1729" s="167"/>
    </row>
    <row r="1730" customFormat="false" ht="13.8" hidden="false" customHeight="false" outlineLevel="0" collapsed="false">
      <c r="A1730" s="0" t="n">
        <f aca="false">+A1729+1</f>
        <v>1729</v>
      </c>
      <c r="B1730" s="0" t="str">
        <f aca="false">IF(LEN('con precio'!E1729)=8,'con precio'!E1729,IF(LEN('con precio'!E1729)&gt;=17,LEFT('con precio'!E1729,8),""))</f>
        <v/>
      </c>
      <c r="C1730" s="122" t="str">
        <f aca="false">IF(LEN('con precio'!E1729)&gt;=17,RIGHT('con precio'!E1729,8),"")</f>
        <v/>
      </c>
      <c r="D1730" s="0" t="str">
        <f aca="false">IF('con precio'!F1729="","",'con precio'!F1729)</f>
        <v>Clínica Medicmel</v>
      </c>
      <c r="E1730" s="0" t="str">
        <f aca="false">IF('con precio'!B1729="","",'con precio'!B1729)</f>
        <v>Clínica Medicmel</v>
      </c>
      <c r="F1730" s="1" t="s">
        <v>6107</v>
      </c>
      <c r="G1730" s="0" t="n">
        <v>225</v>
      </c>
      <c r="H1730" s="0" t="str">
        <f aca="false">IF('con precio'!D1729="Flete","FLE",IF('con precio'!D1729="Normal","NOR",IF('con precio'!D1729="RRPP","RRP",IF('con precio'!D1729="FB Ads","FBA",IF('con precio'!D1729="Google Ads","GOA",IF('con precio'!D1729="Combo","COM",IF('con precio'!D1729="Market Place","MKP", "OTR")))))))</f>
        <v>NOR</v>
      </c>
      <c r="I1730" s="0" t="str">
        <f aca="false">LEFT('con precio'!M1729,10)</f>
        <v>-17.849168</v>
      </c>
      <c r="J1730" s="122" t="str">
        <f aca="false">RIGHT('con precio'!M1729,10)</f>
        <v>-63.251404</v>
      </c>
      <c r="K1730" s="0" t="s">
        <v>7429</v>
      </c>
      <c r="L1730" s="175" t="n">
        <f aca="false">'con precio'!A1729+'con precio'!K1729</f>
        <v>44623.8111111111</v>
      </c>
      <c r="N1730" s="174"/>
      <c r="O1730" s="167"/>
    </row>
    <row r="1731" customFormat="false" ht="13.8" hidden="false" customHeight="false" outlineLevel="0" collapsed="false">
      <c r="A1731" s="0" t="n">
        <f aca="false">+A1730+1</f>
        <v>1730</v>
      </c>
      <c r="B1731" s="0" t="str">
        <f aca="false">IF(LEN('con precio'!E1730)=8,'con precio'!E1730,IF(LEN('con precio'!E1730)&gt;=17,LEFT('con precio'!E1730,8),""))</f>
        <v>72654181</v>
      </c>
      <c r="C1731" s="122" t="str">
        <f aca="false">IF(LEN('con precio'!E1730)&gt;=17,RIGHT('con precio'!E1730,8),"")</f>
        <v/>
      </c>
      <c r="D1731" s="0" t="str">
        <f aca="false">IF('con precio'!F1730="","",'con precio'!F1730)</f>
        <v>Freddy Banegas Montaño</v>
      </c>
      <c r="E1731" s="0" t="str">
        <f aca="false">IF('con precio'!B1730="","",'con precio'!B1730)</f>
        <v>Freddy Banegas Montaño / La Guardia</v>
      </c>
      <c r="F1731" s="1" t="s">
        <v>7337</v>
      </c>
      <c r="G1731" s="0" t="n">
        <v>500</v>
      </c>
      <c r="H1731" s="0" t="str">
        <f aca="false">IF('con precio'!D1730="Flete","FLE",IF('con precio'!D1730="Normal","NOR",IF('con precio'!D1730="RRPP","RRP",IF('con precio'!D1730="FB Ads","FBA",IF('con precio'!D1730="Google Ads","GOA",IF('con precio'!D1730="Combo","COM",IF('con precio'!D1730="Market Place","MKP", "OTR")))))))</f>
        <v>GOA</v>
      </c>
      <c r="I1731" s="0" t="str">
        <f aca="false">LEFT('con precio'!M1730,10)</f>
        <v>-17.890903</v>
      </c>
      <c r="J1731" s="122" t="str">
        <f aca="false">RIGHT('con precio'!M1730,10)</f>
        <v>-63.326140</v>
      </c>
      <c r="K1731" s="0" t="s">
        <v>7429</v>
      </c>
      <c r="L1731" s="175" t="n">
        <f aca="false">'con precio'!A1730+'con precio'!K1730</f>
        <v>44625.4145833333</v>
      </c>
      <c r="N1731" s="174"/>
      <c r="O1731" s="167"/>
    </row>
    <row r="1732" customFormat="false" ht="13.8" hidden="false" customHeight="false" outlineLevel="0" collapsed="false">
      <c r="A1732" s="0" t="n">
        <f aca="false">+A1731+1</f>
        <v>1731</v>
      </c>
      <c r="B1732" s="0" t="str">
        <f aca="false">IF(LEN('con precio'!E1731)=8,'con precio'!E1731,IF(LEN('con precio'!E1731)&gt;=17,LEFT('con precio'!E1731,8),""))</f>
        <v>72169882</v>
      </c>
      <c r="C1732" s="122" t="str">
        <f aca="false">IF(LEN('con precio'!E1731)&gt;=17,RIGHT('con precio'!E1731,8),"")</f>
        <v/>
      </c>
      <c r="D1732" s="0" t="str">
        <f aca="false">IF('con precio'!F1731="","",'con precio'!F1731)</f>
        <v>NN</v>
      </c>
      <c r="E1732" s="0" t="str">
        <f aca="false">IF('con precio'!B1731="","",'con precio'!B1731)</f>
        <v>NN / Calle 27 de Mayo / El Mechero</v>
      </c>
      <c r="F1732" s="1" t="s">
        <v>7385</v>
      </c>
      <c r="G1732" s="0" t="n">
        <v>350</v>
      </c>
      <c r="H1732" s="0" t="str">
        <f aca="false">IF('con precio'!D1731="Flete","FLE",IF('con precio'!D1731="Normal","NOR",IF('con precio'!D1731="RRPP","RRP",IF('con precio'!D1731="FB Ads","FBA",IF('con precio'!D1731="Google Ads","GOA",IF('con precio'!D1731="Combo","COM",IF('con precio'!D1731="Market Place","MKP", "OTR")))))))</f>
        <v>GOA</v>
      </c>
      <c r="I1732" s="0" t="str">
        <f aca="false">LEFT('con precio'!M1731,10)</f>
        <v>-17.832523</v>
      </c>
      <c r="J1732" s="122" t="str">
        <f aca="false">RIGHT('con precio'!M1731,10)</f>
        <v>-63.123711</v>
      </c>
      <c r="K1732" s="0" t="s">
        <v>7429</v>
      </c>
      <c r="L1732" s="175" t="n">
        <f aca="false">'con precio'!A1731+'con precio'!K1731</f>
        <v>44625.4756944444</v>
      </c>
      <c r="N1732" s="174"/>
      <c r="O1732" s="167"/>
    </row>
    <row r="1733" customFormat="false" ht="13.8" hidden="false" customHeight="false" outlineLevel="0" collapsed="false">
      <c r="A1733" s="0" t="n">
        <f aca="false">+A1732+1</f>
        <v>1732</v>
      </c>
      <c r="B1733" s="0" t="str">
        <f aca="false">IF(LEN('con precio'!E1732)=8,'con precio'!E1732,IF(LEN('con precio'!E1732)&gt;=17,LEFT('con precio'!E1732,8),""))</f>
        <v/>
      </c>
      <c r="C1733" s="122" t="str">
        <f aca="false">IF(LEN('con precio'!E1732)&gt;=17,RIGHT('con precio'!E1732,8),"")</f>
        <v/>
      </c>
      <c r="D1733" s="0" t="str">
        <f aca="false">IF('con precio'!F1732="","",'con precio'!F1732)</f>
        <v/>
      </c>
      <c r="E1733" s="0" t="str">
        <f aca="false">IF('con precio'!B1732="","",'con precio'!B1732)</f>
        <v>El Carmen</v>
      </c>
      <c r="F1733" s="1" t="s">
        <v>7386</v>
      </c>
      <c r="G1733" s="0" t="n">
        <v>300</v>
      </c>
      <c r="H1733" s="0" t="str">
        <f aca="false">IF('con precio'!D1732="Flete","FLE",IF('con precio'!D1732="Normal","NOR",IF('con precio'!D1732="RRPP","RRP",IF('con precio'!D1732="FB Ads","FBA",IF('con precio'!D1732="Google Ads","GOA",IF('con precio'!D1732="Combo","COM",IF('con precio'!D1732="Market Place","MKP", "OTR")))))))</f>
        <v>NOR</v>
      </c>
      <c r="I1733" s="0" t="str">
        <f aca="false">LEFT('con precio'!M1732,10)</f>
        <v>-17.855291</v>
      </c>
      <c r="J1733" s="122" t="str">
        <f aca="false">RIGHT('con precio'!M1732,10)</f>
        <v>-63.249987</v>
      </c>
      <c r="K1733" s="0" t="s">
        <v>7429</v>
      </c>
      <c r="L1733" s="175" t="n">
        <f aca="false">'con precio'!A1732+'con precio'!K1732</f>
        <v>44625.30625</v>
      </c>
      <c r="N1733" s="174"/>
      <c r="O1733" s="167"/>
    </row>
    <row r="1734" customFormat="false" ht="13.8" hidden="false" customHeight="false" outlineLevel="0" collapsed="false">
      <c r="A1734" s="0" t="n">
        <f aca="false">+A1733+1</f>
        <v>1733</v>
      </c>
      <c r="B1734" s="0" t="str">
        <f aca="false">IF(LEN('con precio'!E1733)=8,'con precio'!E1733,IF(LEN('con precio'!E1733)&gt;=17,LEFT('con precio'!E1733,8),""))</f>
        <v/>
      </c>
      <c r="C1734" s="122" t="str">
        <f aca="false">IF(LEN('con precio'!E1733)&gt;=17,RIGHT('con precio'!E1733,8),"")</f>
        <v/>
      </c>
      <c r="D1734" s="0" t="str">
        <f aca="false">IF('con precio'!F1733="","",'con precio'!F1733)</f>
        <v/>
      </c>
      <c r="E1734" s="0" t="str">
        <f aca="false">IF('con precio'!B1733="","",'con precio'!B1733)</f>
        <v>Barrio Magisterio / El Bateón</v>
      </c>
      <c r="F1734" s="1" t="s">
        <v>7387</v>
      </c>
      <c r="G1734" s="0" t="n">
        <v>300</v>
      </c>
      <c r="H1734" s="0" t="str">
        <f aca="false">IF('con precio'!D1733="Flete","FLE",IF('con precio'!D1733="Normal","NOR",IF('con precio'!D1733="RRPP","RRP",IF('con precio'!D1733="FB Ads","FBA",IF('con precio'!D1733="Google Ads","GOA",IF('con precio'!D1733="Combo","COM",IF('con precio'!D1733="Market Place","MKP", "OTR")))))))</f>
        <v>NOR</v>
      </c>
      <c r="I1734" s="0" t="str">
        <f aca="false">LEFT('con precio'!M1733,10)</f>
        <v>-17.732985</v>
      </c>
      <c r="J1734" s="122" t="str">
        <f aca="false">RIGHT('con precio'!M1733,10)</f>
        <v>-63.108873</v>
      </c>
      <c r="K1734" s="0" t="s">
        <v>7429</v>
      </c>
      <c r="L1734" s="175" t="n">
        <f aca="false">'con precio'!A1733+'con precio'!K1733</f>
        <v>44625.5916666667</v>
      </c>
      <c r="N1734" s="174"/>
      <c r="O1734" s="167"/>
    </row>
    <row r="1735" customFormat="false" ht="13.8" hidden="false" customHeight="false" outlineLevel="0" collapsed="false">
      <c r="A1735" s="0" t="n">
        <f aca="false">+A1734+1</f>
        <v>1734</v>
      </c>
      <c r="B1735" s="0" t="str">
        <f aca="false">IF(LEN('con precio'!E1734)=8,'con precio'!E1734,IF(LEN('con precio'!E1734)&gt;=17,LEFT('con precio'!E1734,8),""))</f>
        <v/>
      </c>
      <c r="C1735" s="122" t="str">
        <f aca="false">IF(LEN('con precio'!E1734)&gt;=17,RIGHT('con precio'!E1734,8),"")</f>
        <v/>
      </c>
      <c r="D1735" s="0" t="str">
        <f aca="false">IF('con precio'!F1734="","",'con precio'!F1734)</f>
        <v/>
      </c>
      <c r="E1735" s="0" t="str">
        <f aca="false">IF('con precio'!B1734="","",'con precio'!B1734)</f>
        <v>Urbanización Estelita / Avenida Virgen de Luján / Cotoca</v>
      </c>
      <c r="F1735" s="1" t="s">
        <v>7388</v>
      </c>
      <c r="G1735" s="0" t="n">
        <v>350</v>
      </c>
      <c r="H1735" s="0" t="str">
        <f aca="false">IF('con precio'!D1734="Flete","FLE",IF('con precio'!D1734="Normal","NOR",IF('con precio'!D1734="RRPP","RRP",IF('con precio'!D1734="FB Ads","FBA",IF('con precio'!D1734="Google Ads","GOA",IF('con precio'!D1734="Combo","COM",IF('con precio'!D1734="Market Place","MKP", "OTR")))))))</f>
        <v>NOR</v>
      </c>
      <c r="I1735" s="0" t="str">
        <f aca="false">LEFT('con precio'!M1734,10)</f>
        <v>-17.695739</v>
      </c>
      <c r="J1735" s="122" t="str">
        <f aca="false">RIGHT('con precio'!M1734,10)</f>
        <v>-63.040743</v>
      </c>
      <c r="K1735" s="0" t="s">
        <v>7429</v>
      </c>
      <c r="L1735" s="175" t="n">
        <f aca="false">'con precio'!A1734+'con precio'!K1734</f>
        <v>44625.6347222222</v>
      </c>
      <c r="N1735" s="174"/>
      <c r="O1735" s="167"/>
    </row>
    <row r="1736" customFormat="false" ht="13.8" hidden="false" customHeight="false" outlineLevel="0" collapsed="false">
      <c r="A1736" s="0" t="n">
        <f aca="false">+A1735+1</f>
        <v>1735</v>
      </c>
      <c r="B1736" s="0" t="str">
        <f aca="false">IF(LEN('con precio'!E1735)=8,'con precio'!E1735,IF(LEN('con precio'!E1735)&gt;=17,LEFT('con precio'!E1735,8),""))</f>
        <v/>
      </c>
      <c r="C1736" s="122" t="str">
        <f aca="false">IF(LEN('con precio'!E1735)&gt;=17,RIGHT('con precio'!E1735,8),"")</f>
        <v/>
      </c>
      <c r="D1736" s="0" t="str">
        <f aca="false">IF('con precio'!F1735="","",'con precio'!F1735)</f>
        <v/>
      </c>
      <c r="E1736" s="0" t="str">
        <f aca="false">IF('con precio'!B1735="","",'con precio'!B1735)</f>
        <v>Av. Virgen de Luján / Barrio Zaragoza</v>
      </c>
      <c r="F1736" s="1" t="s">
        <v>7389</v>
      </c>
      <c r="G1736" s="0" t="n">
        <v>300</v>
      </c>
      <c r="H1736" s="0" t="str">
        <f aca="false">IF('con precio'!D1735="Flete","FLE",IF('con precio'!D1735="Normal","NOR",IF('con precio'!D1735="RRPP","RRP",IF('con precio'!D1735="FB Ads","FBA",IF('con precio'!D1735="Google Ads","GOA",IF('con precio'!D1735="Combo","COM",IF('con precio'!D1735="Market Place","MKP", "OTR")))))))</f>
        <v>NOR</v>
      </c>
      <c r="I1736" s="0" t="str">
        <f aca="false">LEFT('con precio'!M1735,10)</f>
        <v>-17.727542</v>
      </c>
      <c r="J1736" s="122" t="str">
        <f aca="false">RIGHT('con precio'!M1735,10)</f>
        <v>-63.093296</v>
      </c>
      <c r="K1736" s="0" t="s">
        <v>7429</v>
      </c>
      <c r="L1736" s="175" t="n">
        <f aca="false">'con precio'!A1735+'con precio'!K1735</f>
        <v>44625.6902777778</v>
      </c>
      <c r="N1736" s="174"/>
      <c r="O1736" s="167"/>
    </row>
    <row r="1737" customFormat="false" ht="13.8" hidden="false" customHeight="false" outlineLevel="0" collapsed="false">
      <c r="A1737" s="0" t="n">
        <f aca="false">+A1736+1</f>
        <v>1736</v>
      </c>
      <c r="B1737" s="0" t="str">
        <f aca="false">IF(LEN('con precio'!E1736)=8,'con precio'!E1736,IF(LEN('con precio'!E1736)&gt;=17,LEFT('con precio'!E1736,8),""))</f>
        <v>68828937</v>
      </c>
      <c r="C1737" s="122" t="str">
        <f aca="false">IF(LEN('con precio'!E1736)&gt;=17,RIGHT('con precio'!E1736,8),"")</f>
        <v/>
      </c>
      <c r="D1737" s="0" t="str">
        <f aca="false">IF('con precio'!F1736="","",'con precio'!F1736)</f>
        <v>Ricardo Rojas</v>
      </c>
      <c r="E1737" s="0" t="str">
        <f aca="false">IF('con precio'!B1736="","",'con precio'!B1736)</f>
        <v>Ricardo Rojas / Pampa de la Isla</v>
      </c>
      <c r="F1737" s="1" t="s">
        <v>7390</v>
      </c>
      <c r="G1737" s="0" t="n">
        <v>350</v>
      </c>
      <c r="H1737" s="0" t="str">
        <f aca="false">IF('con precio'!D1736="Flete","FLE",IF('con precio'!D1736="Normal","NOR",IF('con precio'!D1736="RRPP","RRP",IF('con precio'!D1736="FB Ads","FBA",IF('con precio'!D1736="Google Ads","GOA",IF('con precio'!D1736="Combo","COM",IF('con precio'!D1736="Market Place","MKP", "OTR")))))))</f>
        <v>GOA</v>
      </c>
      <c r="I1737" s="0" t="str">
        <f aca="false">LEFT('con precio'!M1736,10)</f>
        <v>-17.759840</v>
      </c>
      <c r="J1737" s="122" t="str">
        <f aca="false">RIGHT('con precio'!M1736,10)</f>
        <v>-63.073698</v>
      </c>
      <c r="K1737" s="0" t="s">
        <v>7429</v>
      </c>
      <c r="L1737" s="175" t="n">
        <f aca="false">'con precio'!A1736+'con precio'!K1736</f>
        <v>44627.35</v>
      </c>
      <c r="N1737" s="174"/>
      <c r="O1737" s="167"/>
    </row>
    <row r="1738" customFormat="false" ht="13.8" hidden="false" customHeight="false" outlineLevel="0" collapsed="false">
      <c r="A1738" s="0" t="n">
        <f aca="false">+A1737+1</f>
        <v>1737</v>
      </c>
      <c r="B1738" s="0" t="str">
        <f aca="false">IF(LEN('con precio'!E1737)=8,'con precio'!E1737,IF(LEN('con precio'!E1737)&gt;=17,LEFT('con precio'!E1737,8),""))</f>
        <v/>
      </c>
      <c r="C1738" s="122" t="str">
        <f aca="false">IF(LEN('con precio'!E1737)&gt;=17,RIGHT('con precio'!E1737,8),"")</f>
        <v/>
      </c>
      <c r="D1738" s="0" t="str">
        <f aca="false">IF('con precio'!F1737="","",'con precio'!F1737)</f>
        <v/>
      </c>
      <c r="E1738" s="0" t="str">
        <f aca="false">IF('con precio'!B1737="","",'con precio'!B1737)</f>
        <v>Ferretería Canaan / Integración de las Américas</v>
      </c>
      <c r="F1738" s="1" t="s">
        <v>7391</v>
      </c>
      <c r="G1738" s="0" t="n">
        <v>450</v>
      </c>
      <c r="H1738" s="0" t="str">
        <f aca="false">IF('con precio'!D1737="Flete","FLE",IF('con precio'!D1737="Normal","NOR",IF('con precio'!D1737="RRPP","RRP",IF('con precio'!D1737="FB Ads","FBA",IF('con precio'!D1737="Google Ads","GOA",IF('con precio'!D1737="Combo","COM",IF('con precio'!D1737="Market Place","MKP", "OTR")))))))</f>
        <v>NOR</v>
      </c>
      <c r="I1738" s="0" t="str">
        <f aca="false">LEFT('con precio'!M1737,10)</f>
        <v>-17.883090</v>
      </c>
      <c r="J1738" s="122" t="str">
        <f aca="false">RIGHT('con precio'!M1737,10)</f>
        <v>-63.271221</v>
      </c>
      <c r="K1738" s="0" t="s">
        <v>7429</v>
      </c>
      <c r="L1738" s="175" t="n">
        <f aca="false">'con precio'!A1737+'con precio'!K1737</f>
        <v>44627.4326388889</v>
      </c>
      <c r="N1738" s="174"/>
      <c r="O1738" s="167"/>
    </row>
    <row r="1739" customFormat="false" ht="13.8" hidden="false" customHeight="false" outlineLevel="0" collapsed="false">
      <c r="A1739" s="0" t="n">
        <f aca="false">+A1738+1</f>
        <v>1738</v>
      </c>
      <c r="B1739" s="0" t="str">
        <f aca="false">IF(LEN('con precio'!E1738)=8,'con precio'!E1738,IF(LEN('con precio'!E1738)&gt;=17,LEFT('con precio'!E1738,8),""))</f>
        <v/>
      </c>
      <c r="C1739" s="122" t="str">
        <f aca="false">IF(LEN('con precio'!E1738)&gt;=17,RIGHT('con precio'!E1738,8),"")</f>
        <v/>
      </c>
      <c r="D1739" s="0" t="str">
        <f aca="false">IF('con precio'!F1738="","",'con precio'!F1738)</f>
        <v/>
      </c>
      <c r="E1739" s="0" t="str">
        <f aca="false">IF('con precio'!B1738="","",'con precio'!B1738)</f>
        <v>Ferretería Canaan / Integración de las Américas</v>
      </c>
      <c r="F1739" s="1" t="s">
        <v>7392</v>
      </c>
      <c r="G1739" s="0" t="n">
        <v>450</v>
      </c>
      <c r="H1739" s="0" t="str">
        <f aca="false">IF('con precio'!D1738="Flete","FLE",IF('con precio'!D1738="Normal","NOR",IF('con precio'!D1738="RRPP","RRP",IF('con precio'!D1738="FB Ads","FBA",IF('con precio'!D1738="Google Ads","GOA",IF('con precio'!D1738="Combo","COM",IF('con precio'!D1738="Market Place","MKP", "OTR")))))))</f>
        <v>NOR</v>
      </c>
      <c r="I1739" s="0" t="str">
        <f aca="false">LEFT('con precio'!M1738,10)</f>
        <v>-17.883090</v>
      </c>
      <c r="J1739" s="122" t="str">
        <f aca="false">RIGHT('con precio'!M1738,10)</f>
        <v>-63.271221</v>
      </c>
      <c r="K1739" s="0" t="s">
        <v>7429</v>
      </c>
      <c r="L1739" s="175" t="n">
        <f aca="false">'con precio'!A1738+'con precio'!K1738</f>
        <v>44627.5798611111</v>
      </c>
      <c r="N1739" s="174"/>
      <c r="O1739" s="167"/>
    </row>
    <row r="1740" customFormat="false" ht="13.8" hidden="false" customHeight="false" outlineLevel="0" collapsed="false">
      <c r="A1740" s="0" t="n">
        <f aca="false">+A1739+1</f>
        <v>1739</v>
      </c>
      <c r="B1740" s="0" t="str">
        <f aca="false">IF(LEN('con precio'!E1739)=8,'con precio'!E1739,IF(LEN('con precio'!E1739)&gt;=17,LEFT('con precio'!E1739,8),""))</f>
        <v/>
      </c>
      <c r="C1740" s="122" t="str">
        <f aca="false">IF(LEN('con precio'!E1739)&gt;=17,RIGHT('con precio'!E1739,8),"")</f>
        <v/>
      </c>
      <c r="D1740" s="0" t="str">
        <f aca="false">IF('con precio'!F1739="","",'con precio'!F1739)</f>
        <v/>
      </c>
      <c r="E1740" s="0" t="str">
        <f aca="false">IF('con precio'!B1739="","",'con precio'!B1739)</f>
        <v>Integración de las Américas</v>
      </c>
      <c r="F1740" s="1" t="s">
        <v>7393</v>
      </c>
      <c r="G1740" s="0" t="n">
        <v>300</v>
      </c>
      <c r="H1740" s="0" t="str">
        <f aca="false">IF('con precio'!D1739="Flete","FLE",IF('con precio'!D1739="Normal","NOR",IF('con precio'!D1739="RRPP","RRP",IF('con precio'!D1739="FB Ads","FBA",IF('con precio'!D1739="Google Ads","GOA",IF('con precio'!D1739="Combo","COM",IF('con precio'!D1739="Market Place","MKP", "OTR")))))))</f>
        <v>NOR</v>
      </c>
      <c r="I1740" s="0" t="str">
        <f aca="false">LEFT('con precio'!M1739,10)</f>
        <v>-17.883534</v>
      </c>
      <c r="J1740" s="122" t="str">
        <f aca="false">RIGHT('con precio'!M1739,10)</f>
        <v>-63.270942</v>
      </c>
      <c r="K1740" s="0" t="s">
        <v>7429</v>
      </c>
      <c r="L1740" s="175" t="n">
        <f aca="false">'con precio'!A1739+'con precio'!K1739</f>
        <v>44627.6513888889</v>
      </c>
      <c r="N1740" s="174"/>
      <c r="O1740" s="167"/>
    </row>
    <row r="1741" customFormat="false" ht="13.8" hidden="false" customHeight="false" outlineLevel="0" collapsed="false">
      <c r="A1741" s="0" t="n">
        <f aca="false">+A1740+1</f>
        <v>1740</v>
      </c>
      <c r="B1741" s="0" t="str">
        <f aca="false">IF(LEN('con precio'!E1740)=8,'con precio'!E1740,IF(LEN('con precio'!E1740)&gt;=17,LEFT('con precio'!E1740,8),""))</f>
        <v>63583087</v>
      </c>
      <c r="C1741" s="122" t="str">
        <f aca="false">IF(LEN('con precio'!E1740)&gt;=17,RIGHT('con precio'!E1740,8),"")</f>
        <v/>
      </c>
      <c r="D1741" s="0" t="str">
        <f aca="false">IF('con precio'!F1740="","",'con precio'!F1740)</f>
        <v>César / Colegio San José</v>
      </c>
      <c r="E1741" s="0" t="str">
        <f aca="false">IF('con precio'!B1740="","",'con precio'!B1740)</f>
        <v>César / Colegio San José / Av. Mapaizo 125</v>
      </c>
      <c r="F1741" s="1" t="s">
        <v>7394</v>
      </c>
      <c r="G1741" s="0" t="n">
        <v>800</v>
      </c>
      <c r="H1741" s="0" t="str">
        <f aca="false">IF('con precio'!D1740="Flete","FLE",IF('con precio'!D1740="Normal","NOR",IF('con precio'!D1740="RRPP","RRP",IF('con precio'!D1740="FB Ads","FBA",IF('con precio'!D1740="Google Ads","GOA",IF('con precio'!D1740="Combo","COM",IF('con precio'!D1740="Market Place","MKP", "OTR")))))))</f>
        <v>GOA</v>
      </c>
      <c r="I1741" s="0" t="str">
        <f aca="false">LEFT('con precio'!M1740,10)</f>
        <v>-17.849897</v>
      </c>
      <c r="J1741" s="122" t="str">
        <f aca="false">RIGHT('con precio'!M1740,10)</f>
        <v>-63.246972</v>
      </c>
      <c r="K1741" s="0" t="s">
        <v>7429</v>
      </c>
      <c r="L1741" s="175" t="n">
        <f aca="false">'con precio'!A1740+'con precio'!K1740</f>
        <v>44628.36875</v>
      </c>
      <c r="N1741" s="174"/>
      <c r="O1741" s="167"/>
    </row>
    <row r="1742" customFormat="false" ht="13.8" hidden="false" customHeight="false" outlineLevel="0" collapsed="false">
      <c r="A1742" s="0" t="n">
        <f aca="false">+A1741+1</f>
        <v>1741</v>
      </c>
      <c r="B1742" s="0" t="str">
        <f aca="false">IF(LEN('con precio'!E1741)=8,'con precio'!E1741,IF(LEN('con precio'!E1741)&gt;=17,LEFT('con precio'!E1741,8),""))</f>
        <v/>
      </c>
      <c r="C1742" s="122" t="str">
        <f aca="false">IF(LEN('con precio'!E1741)&gt;=17,RIGHT('con precio'!E1741,8),"")</f>
        <v/>
      </c>
      <c r="D1742" s="0" t="str">
        <f aca="false">IF('con precio'!F1741="","",'con precio'!F1741)</f>
        <v/>
      </c>
      <c r="E1742" s="0" t="str">
        <f aca="false">IF('con precio'!B1741="","",'con precio'!B1741)</f>
        <v>El Carmen / Doble Vía Km 9</v>
      </c>
      <c r="F1742" s="1" t="s">
        <v>7395</v>
      </c>
      <c r="G1742" s="0" t="n">
        <v>300</v>
      </c>
      <c r="H1742" s="0" t="str">
        <f aca="false">IF('con precio'!D1741="Flete","FLE",IF('con precio'!D1741="Normal","NOR",IF('con precio'!D1741="RRPP","RRP",IF('con precio'!D1741="FB Ads","FBA",IF('con precio'!D1741="Google Ads","GOA",IF('con precio'!D1741="Combo","COM",IF('con precio'!D1741="Market Place","MKP", "OTR")))))))</f>
        <v>NOR</v>
      </c>
      <c r="I1742" s="0" t="str">
        <f aca="false">LEFT('con precio'!M1741,10)</f>
        <v>-17.851935</v>
      </c>
      <c r="J1742" s="122" t="str">
        <f aca="false">RIGHT('con precio'!M1741,10)</f>
        <v>-63.250329</v>
      </c>
      <c r="K1742" s="0" t="s">
        <v>7429</v>
      </c>
      <c r="L1742" s="175" t="n">
        <f aca="false">'con precio'!A1741+'con precio'!K1741</f>
        <v>44628.4979166667</v>
      </c>
      <c r="N1742" s="174"/>
      <c r="O1742" s="167"/>
    </row>
    <row r="1743" customFormat="false" ht="13.8" hidden="false" customHeight="false" outlineLevel="0" collapsed="false">
      <c r="A1743" s="0" t="n">
        <f aca="false">+A1742+1</f>
        <v>1742</v>
      </c>
      <c r="B1743" s="0" t="str">
        <f aca="false">IF(LEN('con precio'!E1742)=8,'con precio'!E1742,IF(LEN('con precio'!E1742)&gt;=17,LEFT('con precio'!E1742,8),""))</f>
        <v/>
      </c>
      <c r="C1743" s="122" t="str">
        <f aca="false">IF(LEN('con precio'!E1742)&gt;=17,RIGHT('con precio'!E1742,8),"")</f>
        <v/>
      </c>
      <c r="D1743" s="0" t="str">
        <f aca="false">IF('con precio'!F1742="","",'con precio'!F1742)</f>
        <v/>
      </c>
      <c r="E1743" s="0" t="str">
        <f aca="false">IF('con precio'!B1742="","",'con precio'!B1742)</f>
        <v>Calle Tormenta / El Balcón 2</v>
      </c>
      <c r="F1743" s="1" t="s">
        <v>7396</v>
      </c>
      <c r="G1743" s="0" t="n">
        <v>300</v>
      </c>
      <c r="H1743" s="0" t="str">
        <f aca="false">IF('con precio'!D1742="Flete","FLE",IF('con precio'!D1742="Normal","NOR",IF('con precio'!D1742="RRPP","RRP",IF('con precio'!D1742="FB Ads","FBA",IF('con precio'!D1742="Google Ads","GOA",IF('con precio'!D1742="Combo","COM",IF('con precio'!D1742="Market Place","MKP", "OTR")))))))</f>
        <v>NOR</v>
      </c>
      <c r="I1743" s="0" t="str">
        <f aca="false">LEFT('con precio'!M1742,10)</f>
        <v>-17.877592</v>
      </c>
      <c r="J1743" s="122" t="str">
        <f aca="false">RIGHT('con precio'!M1742,10)</f>
        <v>-63.223081</v>
      </c>
      <c r="K1743" s="0" t="s">
        <v>7429</v>
      </c>
      <c r="L1743" s="175" t="n">
        <f aca="false">'con precio'!A1742+'con precio'!K1742</f>
        <v>44628.5340277778</v>
      </c>
      <c r="N1743" s="174"/>
      <c r="O1743" s="167"/>
    </row>
    <row r="1744" customFormat="false" ht="13.8" hidden="false" customHeight="false" outlineLevel="0" collapsed="false">
      <c r="A1744" s="0" t="n">
        <f aca="false">+A1743+1</f>
        <v>1743</v>
      </c>
      <c r="B1744" s="0" t="str">
        <f aca="false">IF(LEN('con precio'!E1743)=8,'con precio'!E1743,IF(LEN('con precio'!E1743)&gt;=17,LEFT('con precio'!E1743,8),""))</f>
        <v/>
      </c>
      <c r="C1744" s="122" t="str">
        <f aca="false">IF(LEN('con precio'!E1743)&gt;=17,RIGHT('con precio'!E1743,8),"")</f>
        <v/>
      </c>
      <c r="D1744" s="0" t="str">
        <f aca="false">IF('con precio'!F1743="","",'con precio'!F1743)</f>
        <v/>
      </c>
      <c r="E1744" s="0" t="str">
        <f aca="false">IF('con precio'!B1743="","",'con precio'!B1743)</f>
        <v>Calle Tormenta / El Balcón 2</v>
      </c>
      <c r="F1744" s="1" t="s">
        <v>7397</v>
      </c>
      <c r="G1744" s="0" t="n">
        <v>300</v>
      </c>
      <c r="H1744" s="0" t="str">
        <f aca="false">IF('con precio'!D1743="Flete","FLE",IF('con precio'!D1743="Normal","NOR",IF('con precio'!D1743="RRPP","RRP",IF('con precio'!D1743="FB Ads","FBA",IF('con precio'!D1743="Google Ads","GOA",IF('con precio'!D1743="Combo","COM",IF('con precio'!D1743="Market Place","MKP", "OTR")))))))</f>
        <v>NOR</v>
      </c>
      <c r="I1744" s="0" t="str">
        <f aca="false">LEFT('con precio'!M1743,10)</f>
        <v>-17.877288</v>
      </c>
      <c r="J1744" s="122" t="str">
        <f aca="false">RIGHT('con precio'!M1743,10)</f>
        <v>-63.223191</v>
      </c>
      <c r="K1744" s="0" t="s">
        <v>7429</v>
      </c>
      <c r="L1744" s="175" t="n">
        <f aca="false">'con precio'!A1743+'con precio'!K1743</f>
        <v>44628.6902777778</v>
      </c>
      <c r="N1744" s="174"/>
      <c r="O1744" s="167"/>
    </row>
    <row r="1745" customFormat="false" ht="13.8" hidden="false" customHeight="false" outlineLevel="0" collapsed="false">
      <c r="A1745" s="0" t="n">
        <f aca="false">+A1744+1</f>
        <v>1744</v>
      </c>
      <c r="B1745" s="0" t="str">
        <f aca="false">IF(LEN('con precio'!E1744)=8,'con precio'!E1744,IF(LEN('con precio'!E1744)&gt;=17,LEFT('con precio'!E1744,8),""))</f>
        <v>61548132</v>
      </c>
      <c r="C1745" s="122" t="str">
        <f aca="false">IF(LEN('con precio'!E1744)&gt;=17,RIGHT('con precio'!E1744,8),"")</f>
        <v/>
      </c>
      <c r="D1745" s="0" t="str">
        <f aca="false">IF('con precio'!F1744="","",'con precio'!F1744)</f>
        <v>NN</v>
      </c>
      <c r="E1745" s="0" t="str">
        <f aca="false">IF('con precio'!B1744="","",'con precio'!B1744)</f>
        <v>NN / Barrio Valparaíso / Avenida Moscú.</v>
      </c>
      <c r="F1745" s="1" t="s">
        <v>7110</v>
      </c>
      <c r="G1745" s="0" t="n">
        <v>430</v>
      </c>
      <c r="H1745" s="0" t="str">
        <f aca="false">IF('con precio'!D1744="Flete","FLE",IF('con precio'!D1744="Normal","NOR",IF('con precio'!D1744="RRPP","RRP",IF('con precio'!D1744="FB Ads","FBA",IF('con precio'!D1744="Google Ads","GOA",IF('con precio'!D1744="Combo","COM",IF('con precio'!D1744="Market Place","MKP", "OTR")))))))</f>
        <v>OTR</v>
      </c>
      <c r="I1745" s="0" t="str">
        <f aca="false">LEFT('con precio'!M1744,10)</f>
        <v>-17.862270</v>
      </c>
      <c r="J1745" s="122" t="str">
        <f aca="false">RIGHT('con precio'!M1744,10)</f>
        <v>-63.229900</v>
      </c>
      <c r="K1745" s="0" t="s">
        <v>7429</v>
      </c>
      <c r="L1745" s="175" t="n">
        <f aca="false">'con precio'!A1744+'con precio'!K1744</f>
        <v>44628.4222222222</v>
      </c>
      <c r="N1745" s="174"/>
      <c r="O1745" s="167"/>
    </row>
    <row r="1746" customFormat="false" ht="13.8" hidden="false" customHeight="false" outlineLevel="0" collapsed="false">
      <c r="A1746" s="0" t="n">
        <f aca="false">+A1745+1</f>
        <v>1745</v>
      </c>
      <c r="B1746" s="0" t="str">
        <f aca="false">IF(LEN('con precio'!E1745)=8,'con precio'!E1745,IF(LEN('con precio'!E1745)&gt;=17,LEFT('con precio'!E1745,8),""))</f>
        <v/>
      </c>
      <c r="C1746" s="122" t="str">
        <f aca="false">IF(LEN('con precio'!E1745)&gt;=17,RIGHT('con precio'!E1745,8),"")</f>
        <v/>
      </c>
      <c r="D1746" s="0" t="str">
        <f aca="false">IF('con precio'!F1745="","",'con precio'!F1745)</f>
        <v/>
      </c>
      <c r="E1746" s="0" t="str">
        <f aca="false">IF('con precio'!B1745="","",'con precio'!B1745)</f>
        <v>Av. San Juan / carretera al norte</v>
      </c>
      <c r="F1746" s="1" t="s">
        <v>7398</v>
      </c>
      <c r="G1746" s="0" t="n">
        <v>450</v>
      </c>
      <c r="H1746" s="0" t="str">
        <f aca="false">IF('con precio'!D1745="Flete","FLE",IF('con precio'!D1745="Normal","NOR",IF('con precio'!D1745="RRPP","RRP",IF('con precio'!D1745="FB Ads","FBA",IF('con precio'!D1745="Google Ads","GOA",IF('con precio'!D1745="Combo","COM",IF('con precio'!D1745="Market Place","MKP", "OTR")))))))</f>
        <v>NOR</v>
      </c>
      <c r="I1746" s="0" t="str">
        <f aca="false">LEFT('con precio'!M1745,10)</f>
        <v>-17.697676</v>
      </c>
      <c r="J1746" s="122" t="str">
        <f aca="false">RIGHT('con precio'!M1745,10)</f>
        <v>-63.162807</v>
      </c>
      <c r="K1746" s="0" t="s">
        <v>7429</v>
      </c>
      <c r="L1746" s="175" t="n">
        <f aca="false">'con precio'!A1745+'con precio'!K1745</f>
        <v>44629.6305555556</v>
      </c>
      <c r="N1746" s="174"/>
      <c r="O1746" s="167"/>
    </row>
    <row r="1747" customFormat="false" ht="13.8" hidden="false" customHeight="false" outlineLevel="0" collapsed="false">
      <c r="A1747" s="0" t="n">
        <f aca="false">+A1746+1</f>
        <v>1746</v>
      </c>
      <c r="B1747" s="0" t="str">
        <f aca="false">IF(LEN('con precio'!E1746)=8,'con precio'!E1746,IF(LEN('con precio'!E1746)&gt;=17,LEFT('con precio'!E1746,8),""))</f>
        <v>75049515</v>
      </c>
      <c r="C1747" s="122" t="str">
        <f aca="false">IF(LEN('con precio'!E1746)&gt;=17,RIGHT('con precio'!E1746,8),"")</f>
        <v/>
      </c>
      <c r="D1747" s="0" t="str">
        <f aca="false">IF('con precio'!F1746="","",'con precio'!F1746)</f>
        <v>Roberto Coronado</v>
      </c>
      <c r="E1747" s="0" t="str">
        <f aca="false">IF('con precio'!B1746="","",'con precio'!B1746)</f>
        <v>Residencial Abasto Sur. Roberto Coronado</v>
      </c>
      <c r="F1747" s="1" t="n">
        <v>202003001</v>
      </c>
      <c r="G1747" s="0" t="n">
        <v>450</v>
      </c>
      <c r="H1747" s="0" t="str">
        <f aca="false">IF('con precio'!D1746="Flete","FLE",IF('con precio'!D1746="Normal","NOR",IF('con precio'!D1746="RRPP","RRP",IF('con precio'!D1746="FB Ads","FBA",IF('con precio'!D1746="Google Ads","GOA",IF('con precio'!D1746="Combo","COM",IF('con precio'!D1746="Market Place","MKP", "OTR")))))))</f>
        <v>OTR</v>
      </c>
      <c r="I1747" s="0" t="str">
        <f aca="false">LEFT('con precio'!M1746,10)</f>
        <v>-17.850340</v>
      </c>
      <c r="J1747" s="122" t="str">
        <f aca="false">RIGHT('con precio'!M1746,10)</f>
        <v>-63.227726</v>
      </c>
      <c r="K1747" s="0" t="s">
        <v>7429</v>
      </c>
      <c r="L1747" s="175" t="n">
        <f aca="false">'con precio'!A1746+'con precio'!K1746</f>
        <v>44629.3736111111</v>
      </c>
      <c r="N1747" s="174"/>
      <c r="O1747" s="167"/>
    </row>
    <row r="1748" customFormat="false" ht="13.8" hidden="false" customHeight="false" outlineLevel="0" collapsed="false">
      <c r="A1748" s="0" t="n">
        <f aca="false">+A1747+1</f>
        <v>1747</v>
      </c>
      <c r="B1748" s="0" t="str">
        <f aca="false">IF(LEN('con precio'!E1747)=8,'con precio'!E1747,IF(LEN('con precio'!E1747)&gt;=17,LEFT('con precio'!E1747,8),""))</f>
        <v>71077949</v>
      </c>
      <c r="C1748" s="122" t="str">
        <f aca="false">IF(LEN('con precio'!E1747)&gt;=17,RIGHT('con precio'!E1747,8),"")</f>
        <v>71033186</v>
      </c>
      <c r="D1748" s="0" t="str">
        <f aca="false">IF('con precio'!F1747="","",'con precio'!F1747)</f>
        <v>Rene Pérez</v>
      </c>
      <c r="E1748" s="0" t="str">
        <f aca="false">IF('con precio'!B1747="","",'con precio'!B1747)</f>
        <v>Continental Servicios Petroleros Ltda / Km. 9 Doble Vía La Guardia</v>
      </c>
      <c r="F1748" s="1" t="s">
        <v>7211</v>
      </c>
      <c r="G1748" s="0" t="n">
        <v>950</v>
      </c>
      <c r="H1748" s="0" t="str">
        <f aca="false">IF('con precio'!D1747="Flete","FLE",IF('con precio'!D1747="Normal","NOR",IF('con precio'!D1747="RRPP","RRP",IF('con precio'!D1747="FB Ads","FBA",IF('con precio'!D1747="Google Ads","GOA",IF('con precio'!D1747="Combo","COM",IF('con precio'!D1747="Market Place","MKP", "OTR")))))))</f>
        <v>GOA</v>
      </c>
      <c r="I1748" s="0" t="str">
        <f aca="false">LEFT('con precio'!M1747,10)</f>
        <v>-17.865631</v>
      </c>
      <c r="J1748" s="122" t="str">
        <f aca="false">RIGHT('con precio'!M1747,10)</f>
        <v>-63.244509</v>
      </c>
      <c r="K1748" s="0" t="s">
        <v>7429</v>
      </c>
      <c r="L1748" s="175" t="n">
        <f aca="false">'con precio'!A1747+'con precio'!K1747</f>
        <v>44630.6833333333</v>
      </c>
      <c r="N1748" s="174"/>
      <c r="O1748" s="167"/>
    </row>
    <row r="1749" customFormat="false" ht="13.8" hidden="false" customHeight="false" outlineLevel="0" collapsed="false">
      <c r="A1749" s="0" t="n">
        <f aca="false">+A1748+1</f>
        <v>1748</v>
      </c>
      <c r="B1749" s="0" t="str">
        <f aca="false">IF(LEN('con precio'!E1748)=8,'con precio'!E1748,IF(LEN('con precio'!E1748)&gt;=17,LEFT('con precio'!E1748,8),""))</f>
        <v/>
      </c>
      <c r="C1749" s="122" t="str">
        <f aca="false">IF(LEN('con precio'!E1748)&gt;=17,RIGHT('con precio'!E1748,8),"")</f>
        <v/>
      </c>
      <c r="D1749" s="0" t="str">
        <f aca="false">IF('con precio'!F1748="","",'con precio'!F1748)</f>
        <v>Clínica Medicmel</v>
      </c>
      <c r="E1749" s="0" t="str">
        <f aca="false">IF('con precio'!B1748="","",'con precio'!B1748)</f>
        <v>Clínica Medicmel</v>
      </c>
      <c r="F1749" s="1" t="s">
        <v>6107</v>
      </c>
      <c r="G1749" s="0" t="n">
        <v>450</v>
      </c>
      <c r="H1749" s="0" t="str">
        <f aca="false">IF('con precio'!D1748="Flete","FLE",IF('con precio'!D1748="Normal","NOR",IF('con precio'!D1748="RRPP","RRP",IF('con precio'!D1748="FB Ads","FBA",IF('con precio'!D1748="Google Ads","GOA",IF('con precio'!D1748="Combo","COM",IF('con precio'!D1748="Market Place","MKP", "OTR")))))))</f>
        <v>NOR</v>
      </c>
      <c r="I1749" s="0" t="str">
        <f aca="false">LEFT('con precio'!M1748,10)</f>
        <v>-17.849168</v>
      </c>
      <c r="J1749" s="122" t="str">
        <f aca="false">RIGHT('con precio'!M1748,10)</f>
        <v>-63.251404</v>
      </c>
      <c r="K1749" s="0" t="s">
        <v>7429</v>
      </c>
      <c r="L1749" s="175" t="n">
        <f aca="false">'con precio'!A1748+'con precio'!K1748</f>
        <v>44631.4125</v>
      </c>
      <c r="N1749" s="174"/>
      <c r="O1749" s="167"/>
    </row>
    <row r="1750" customFormat="false" ht="13.8" hidden="false" customHeight="false" outlineLevel="0" collapsed="false">
      <c r="A1750" s="0" t="n">
        <f aca="false">+A1749+1</f>
        <v>1749</v>
      </c>
      <c r="B1750" s="0" t="str">
        <f aca="false">IF(LEN('con precio'!E1749)=8,'con precio'!E1749,IF(LEN('con precio'!E1749)&gt;=17,LEFT('con precio'!E1749,8),""))</f>
        <v/>
      </c>
      <c r="C1750" s="122" t="str">
        <f aca="false">IF(LEN('con precio'!E1749)&gt;=17,RIGHT('con precio'!E1749,8),"")</f>
        <v/>
      </c>
      <c r="D1750" s="0" t="str">
        <f aca="false">IF('con precio'!F1749="","",'con precio'!F1749)</f>
        <v/>
      </c>
      <c r="E1750" s="0" t="str">
        <f aca="false">IF('con precio'!B1749="","",'con precio'!B1749)</f>
        <v>Calle 4 / Guapurú 1 </v>
      </c>
      <c r="F1750" s="1" t="s">
        <v>7399</v>
      </c>
      <c r="G1750" s="0" t="n">
        <v>300</v>
      </c>
      <c r="H1750" s="0" t="str">
        <f aca="false">IF('con precio'!D1749="Flete","FLE",IF('con precio'!D1749="Normal","NOR",IF('con precio'!D1749="RRPP","RRP",IF('con precio'!D1749="FB Ads","FBA",IF('con precio'!D1749="Google Ads","GOA",IF('con precio'!D1749="Combo","COM",IF('con precio'!D1749="Market Place","MKP", "OTR")))))))</f>
        <v>NOR</v>
      </c>
      <c r="I1750" s="0" t="str">
        <f aca="false">LEFT('con precio'!M1749,10)</f>
        <v>-17.848763</v>
      </c>
      <c r="J1750" s="122" t="str">
        <f aca="false">RIGHT('con precio'!M1749,10)</f>
        <v>-63.101196</v>
      </c>
      <c r="K1750" s="0" t="s">
        <v>7429</v>
      </c>
      <c r="L1750" s="175" t="n">
        <f aca="false">'con precio'!A1749+'con precio'!K1749</f>
        <v>44632.3958333333</v>
      </c>
      <c r="N1750" s="174"/>
      <c r="O1750" s="167"/>
    </row>
    <row r="1751" customFormat="false" ht="13.8" hidden="false" customHeight="false" outlineLevel="0" collapsed="false">
      <c r="A1751" s="0" t="n">
        <f aca="false">+A1750+1</f>
        <v>1750</v>
      </c>
      <c r="B1751" s="0" t="str">
        <f aca="false">IF(LEN('con precio'!E1750)=8,'con precio'!E1750,IF(LEN('con precio'!E1750)&gt;=17,LEFT('con precio'!E1750,8),""))</f>
        <v/>
      </c>
      <c r="C1751" s="122" t="str">
        <f aca="false">IF(LEN('con precio'!E1750)&gt;=17,RIGHT('con precio'!E1750,8),"")</f>
        <v/>
      </c>
      <c r="D1751" s="0" t="str">
        <f aca="false">IF('con precio'!F1750="","",'con precio'!F1750)</f>
        <v/>
      </c>
      <c r="E1751" s="0" t="str">
        <f aca="false">IF('con precio'!B1750="","",'con precio'!B1750)</f>
        <v>Urbanización El Paraíso</v>
      </c>
      <c r="F1751" s="1" t="s">
        <v>7400</v>
      </c>
      <c r="G1751" s="0" t="n">
        <v>450</v>
      </c>
      <c r="H1751" s="0" t="str">
        <f aca="false">IF('con precio'!D1750="Flete","FLE",IF('con precio'!D1750="Normal","NOR",IF('con precio'!D1750="RRPP","RRP",IF('con precio'!D1750="FB Ads","FBA",IF('con precio'!D1750="Google Ads","GOA",IF('con precio'!D1750="Combo","COM",IF('con precio'!D1750="Market Place","MKP", "OTR")))))))</f>
        <v>NOR</v>
      </c>
      <c r="I1751" s="0" t="str">
        <f aca="false">LEFT('con precio'!M1750,10)</f>
        <v>-17.843707</v>
      </c>
      <c r="J1751" s="122" t="str">
        <f aca="false">RIGHT('con precio'!M1750,10)</f>
        <v>-63.105610</v>
      </c>
      <c r="K1751" s="0" t="s">
        <v>7429</v>
      </c>
      <c r="L1751" s="175" t="n">
        <f aca="false">'con precio'!A1750+'con precio'!K1750</f>
        <v>44632.44375</v>
      </c>
      <c r="N1751" s="174"/>
      <c r="O1751" s="167"/>
    </row>
    <row r="1752" customFormat="false" ht="13.8" hidden="false" customHeight="false" outlineLevel="0" collapsed="false">
      <c r="A1752" s="0" t="n">
        <f aca="false">+A1751+1</f>
        <v>1751</v>
      </c>
      <c r="B1752" s="0" t="str">
        <f aca="false">IF(LEN('con precio'!E1751)=8,'con precio'!E1751,IF(LEN('con precio'!E1751)&gt;=17,LEFT('con precio'!E1751,8),""))</f>
        <v/>
      </c>
      <c r="C1752" s="122" t="str">
        <f aca="false">IF(LEN('con precio'!E1751)&gt;=17,RIGHT('con precio'!E1751,8),"")</f>
        <v/>
      </c>
      <c r="D1752" s="0" t="str">
        <f aca="false">IF('con precio'!F1751="","",'con precio'!F1751)</f>
        <v/>
      </c>
      <c r="E1752" s="0" t="str">
        <f aca="false">IF('con precio'!B1751="","",'con precio'!B1751)</f>
        <v>Integración del Norte</v>
      </c>
      <c r="F1752" s="1" t="s">
        <v>6947</v>
      </c>
      <c r="G1752" s="0" t="n">
        <v>450</v>
      </c>
      <c r="H1752" s="0" t="str">
        <f aca="false">IF('con precio'!D1751="Flete","FLE",IF('con precio'!D1751="Normal","NOR",IF('con precio'!D1751="RRPP","RRP",IF('con precio'!D1751="FB Ads","FBA",IF('con precio'!D1751="Google Ads","GOA",IF('con precio'!D1751="Combo","COM",IF('con precio'!D1751="Market Place","MKP", "OTR")))))))</f>
        <v>NOR</v>
      </c>
      <c r="I1752" s="0" t="str">
        <f aca="false">LEFT('con precio'!M1751,10)</f>
        <v>-17.597331</v>
      </c>
      <c r="J1752" s="122" t="str">
        <f aca="false">RIGHT('con precio'!M1751,10)</f>
        <v>-63.168122</v>
      </c>
      <c r="K1752" s="0" t="s">
        <v>7429</v>
      </c>
      <c r="L1752" s="175" t="n">
        <f aca="false">'con precio'!A1751+'con precio'!K1751</f>
        <v>44632.5743055556</v>
      </c>
      <c r="N1752" s="174"/>
      <c r="O1752" s="167"/>
    </row>
    <row r="1753" customFormat="false" ht="13.8" hidden="false" customHeight="false" outlineLevel="0" collapsed="false">
      <c r="A1753" s="0" t="n">
        <f aca="false">+A1752+1</f>
        <v>1752</v>
      </c>
      <c r="B1753" s="0" t="str">
        <f aca="false">IF(LEN('con precio'!E1752)=8,'con precio'!E1752,IF(LEN('con precio'!E1752)&gt;=17,LEFT('con precio'!E1752,8),""))</f>
        <v/>
      </c>
      <c r="C1753" s="122" t="str">
        <f aca="false">IF(LEN('con precio'!E1752)&gt;=17,RIGHT('con precio'!E1752,8),"")</f>
        <v/>
      </c>
      <c r="D1753" s="0" t="str">
        <f aca="false">IF('con precio'!F1752="","",'con precio'!F1752)</f>
        <v/>
      </c>
      <c r="E1753" s="0" t="str">
        <f aca="false">IF('con precio'!B1752="","",'con precio'!B1752)</f>
        <v>Urbanización Campos del Este</v>
      </c>
      <c r="F1753" s="1" t="s">
        <v>7401</v>
      </c>
      <c r="G1753" s="0" t="n">
        <v>300</v>
      </c>
      <c r="H1753" s="0" t="str">
        <f aca="false">IF('con precio'!D1752="Flete","FLE",IF('con precio'!D1752="Normal","NOR",IF('con precio'!D1752="RRPP","RRP",IF('con precio'!D1752="FB Ads","FBA",IF('con precio'!D1752="Google Ads","GOA",IF('con precio'!D1752="Combo","COM",IF('con precio'!D1752="Market Place","MKP", "OTR")))))))</f>
        <v>NOR</v>
      </c>
      <c r="I1753" s="0" t="str">
        <f aca="false">LEFT('con precio'!M1752,10)</f>
        <v>-17.794039</v>
      </c>
      <c r="J1753" s="122" t="str">
        <f aca="false">RIGHT('con precio'!M1752,10)</f>
        <v>-63.068755</v>
      </c>
      <c r="K1753" s="0" t="s">
        <v>7429</v>
      </c>
      <c r="L1753" s="175" t="n">
        <f aca="false">'con precio'!A1752+'con precio'!K1752</f>
        <v>44632.6722222222</v>
      </c>
      <c r="N1753" s="174"/>
      <c r="O1753" s="167"/>
    </row>
    <row r="1754" customFormat="false" ht="13.8" hidden="false" customHeight="false" outlineLevel="0" collapsed="false">
      <c r="A1754" s="0" t="n">
        <f aca="false">+A1753+1</f>
        <v>1753</v>
      </c>
      <c r="B1754" s="0" t="str">
        <f aca="false">IF(LEN('con precio'!E1753)=8,'con precio'!E1753,IF(LEN('con precio'!E1753)&gt;=17,LEFT('con precio'!E1753,8),""))</f>
        <v>63409412</v>
      </c>
      <c r="C1754" s="122" t="str">
        <f aca="false">IF(LEN('con precio'!E1753)&gt;=17,RIGHT('con precio'!E1753,8),"")</f>
        <v>78595311</v>
      </c>
      <c r="D1754" s="0" t="str">
        <f aca="false">IF('con precio'!F1753="","",'con precio'!F1753)</f>
        <v>Edwin Flores</v>
      </c>
      <c r="E1754" s="0" t="str">
        <f aca="false">IF('con precio'!B1753="","",'con precio'!B1753)</f>
        <v>Edwin Flores / Casa roja / Plan 3000</v>
      </c>
      <c r="F1754" s="1" t="s">
        <v>7402</v>
      </c>
      <c r="G1754" s="0" t="n">
        <v>350</v>
      </c>
      <c r="H1754" s="0" t="str">
        <f aca="false">IF('con precio'!D1753="Flete","FLE",IF('con precio'!D1753="Normal","NOR",IF('con precio'!D1753="RRPP","RRP",IF('con precio'!D1753="FB Ads","FBA",IF('con precio'!D1753="Google Ads","GOA",IF('con precio'!D1753="Combo","COM",IF('con precio'!D1753="Market Place","MKP", "OTR")))))))</f>
        <v>GOA</v>
      </c>
      <c r="I1754" s="0" t="str">
        <f aca="false">LEFT('con precio'!M1753,10)</f>
        <v>-17.855144</v>
      </c>
      <c r="J1754" s="122" t="str">
        <f aca="false">RIGHT('con precio'!M1753,10)</f>
        <v>-63.087685</v>
      </c>
      <c r="K1754" s="0" t="s">
        <v>7429</v>
      </c>
      <c r="L1754" s="175" t="n">
        <f aca="false">'con precio'!A1753+'con precio'!K1753</f>
        <v>44634.4625</v>
      </c>
      <c r="N1754" s="174"/>
      <c r="O1754" s="167"/>
    </row>
    <row r="1755" customFormat="false" ht="13.8" hidden="false" customHeight="false" outlineLevel="0" collapsed="false">
      <c r="A1755" s="0" t="n">
        <f aca="false">+A1754+1</f>
        <v>1754</v>
      </c>
      <c r="B1755" s="0" t="str">
        <f aca="false">IF(LEN('con precio'!E1754)=8,'con precio'!E1754,IF(LEN('con precio'!E1754)&gt;=17,LEFT('con precio'!E1754,8),""))</f>
        <v/>
      </c>
      <c r="C1755" s="122" t="str">
        <f aca="false">IF(LEN('con precio'!E1754)&gt;=17,RIGHT('con precio'!E1754,8),"")</f>
        <v/>
      </c>
      <c r="D1755" s="0" t="str">
        <f aca="false">IF('con precio'!F1754="","",'con precio'!F1754)</f>
        <v/>
      </c>
      <c r="E1755" s="0" t="str">
        <f aca="false">IF('con precio'!B1754="","",'con precio'!B1754)</f>
        <v>Av. G 77</v>
      </c>
      <c r="F1755" s="1" t="s">
        <v>7403</v>
      </c>
      <c r="G1755" s="0" t="n">
        <v>350</v>
      </c>
      <c r="H1755" s="0" t="str">
        <f aca="false">IF('con precio'!D1754="Flete","FLE",IF('con precio'!D1754="Normal","NOR",IF('con precio'!D1754="RRPP","RRP",IF('con precio'!D1754="FB Ads","FBA",IF('con precio'!D1754="Google Ads","GOA",IF('con precio'!D1754="Combo","COM",IF('con precio'!D1754="Market Place","MKP", "OTR")))))))</f>
        <v>NOR</v>
      </c>
      <c r="I1755" s="0" t="str">
        <f aca="false">LEFT('con precio'!M1754,10)</f>
        <v>-17.722228</v>
      </c>
      <c r="J1755" s="122" t="str">
        <f aca="false">RIGHT('con precio'!M1754,10)</f>
        <v>-63.130981</v>
      </c>
      <c r="K1755" s="0" t="s">
        <v>7429</v>
      </c>
      <c r="L1755" s="175" t="n">
        <f aca="false">'con precio'!A1754+'con precio'!K1754</f>
        <v>44634.3979166667</v>
      </c>
      <c r="N1755" s="174"/>
      <c r="O1755" s="167"/>
    </row>
    <row r="1756" customFormat="false" ht="13.8" hidden="false" customHeight="false" outlineLevel="0" collapsed="false">
      <c r="A1756" s="0" t="n">
        <f aca="false">+A1755+1</f>
        <v>1755</v>
      </c>
      <c r="B1756" s="0" t="str">
        <f aca="false">IF(LEN('con precio'!E1755)=8,'con precio'!E1755,IF(LEN('con precio'!E1755)&gt;=17,LEFT('con precio'!E1755,8),""))</f>
        <v/>
      </c>
      <c r="C1756" s="122" t="str">
        <f aca="false">IF(LEN('con precio'!E1755)&gt;=17,RIGHT('con precio'!E1755,8),"")</f>
        <v/>
      </c>
      <c r="D1756" s="0" t="str">
        <f aca="false">IF('con precio'!F1755="","",'con precio'!F1755)</f>
        <v/>
      </c>
      <c r="E1756" s="0" t="str">
        <f aca="false">IF('con precio'!B1755="","",'con precio'!B1755)</f>
        <v>Satélite Norte</v>
      </c>
      <c r="F1756" s="1" t="s">
        <v>7404</v>
      </c>
      <c r="G1756" s="0" t="n">
        <v>350</v>
      </c>
      <c r="H1756" s="0" t="str">
        <f aca="false">IF('con precio'!D1755="Flete","FLE",IF('con precio'!D1755="Normal","NOR",IF('con precio'!D1755="RRPP","RRP",IF('con precio'!D1755="FB Ads","FBA",IF('con precio'!D1755="Google Ads","GOA",IF('con precio'!D1755="Combo","COM",IF('con precio'!D1755="Market Place","MKP", "OTR")))))))</f>
        <v>NOR</v>
      </c>
      <c r="I1756" s="0" t="str">
        <f aca="false">LEFT('con precio'!M1755,10)</f>
        <v>-17.608468</v>
      </c>
      <c r="J1756" s="122" t="str">
        <f aca="false">RIGHT('con precio'!M1755,10)</f>
        <v>-63.123241</v>
      </c>
      <c r="K1756" s="0" t="s">
        <v>7429</v>
      </c>
      <c r="L1756" s="175" t="n">
        <f aca="false">'con precio'!A1755+'con precio'!K1755</f>
        <v>44634.6847222222</v>
      </c>
      <c r="N1756" s="174"/>
      <c r="O1756" s="167"/>
    </row>
    <row r="1757" customFormat="false" ht="13.8" hidden="false" customHeight="false" outlineLevel="0" collapsed="false">
      <c r="A1757" s="0" t="n">
        <f aca="false">+A1756+1</f>
        <v>1756</v>
      </c>
      <c r="B1757" s="0" t="str">
        <f aca="false">IF(LEN('con precio'!E1756)=8,'con precio'!E1756,IF(LEN('con precio'!E1756)&gt;=17,LEFT('con precio'!E1756,8),""))</f>
        <v>63583087</v>
      </c>
      <c r="C1757" s="122" t="str">
        <f aca="false">IF(LEN('con precio'!E1756)&gt;=17,RIGHT('con precio'!E1756,8),"")</f>
        <v/>
      </c>
      <c r="D1757" s="0" t="str">
        <f aca="false">IF('con precio'!F1756="","",'con precio'!F1756)</f>
        <v>César / Colegio San José</v>
      </c>
      <c r="E1757" s="0" t="str">
        <f aca="false">IF('con precio'!B1756="","",'con precio'!B1756)</f>
        <v>César / Colegio San José / Av. Mapaizo 125</v>
      </c>
      <c r="F1757" s="1" t="s">
        <v>7394</v>
      </c>
      <c r="G1757" s="0" t="n">
        <v>600</v>
      </c>
      <c r="H1757" s="0" t="str">
        <f aca="false">IF('con precio'!D1756="Flete","FLE",IF('con precio'!D1756="Normal","NOR",IF('con precio'!D1756="RRPP","RRP",IF('con precio'!D1756="FB Ads","FBA",IF('con precio'!D1756="Google Ads","GOA",IF('con precio'!D1756="Combo","COM",IF('con precio'!D1756="Market Place","MKP", "OTR")))))))</f>
        <v>GOA</v>
      </c>
      <c r="I1757" s="0" t="str">
        <f aca="false">LEFT('con precio'!M1756,10)</f>
        <v>-17.849897</v>
      </c>
      <c r="J1757" s="122" t="str">
        <f aca="false">RIGHT('con precio'!M1756,10)</f>
        <v>-63.246972</v>
      </c>
      <c r="K1757" s="0" t="s">
        <v>7429</v>
      </c>
      <c r="L1757" s="175" t="n">
        <f aca="false">'con precio'!A1756+'con precio'!K1756</f>
        <v>44635.6451388889</v>
      </c>
      <c r="N1757" s="174"/>
      <c r="O1757" s="167"/>
    </row>
    <row r="1758" customFormat="false" ht="13.8" hidden="false" customHeight="false" outlineLevel="0" collapsed="false">
      <c r="A1758" s="0" t="n">
        <f aca="false">+A1757+1</f>
        <v>1757</v>
      </c>
      <c r="B1758" s="0" t="str">
        <f aca="false">IF(LEN('con precio'!E1757)=8,'con precio'!E1757,IF(LEN('con precio'!E1757)&gt;=17,LEFT('con precio'!E1757,8),""))</f>
        <v/>
      </c>
      <c r="C1758" s="122" t="str">
        <f aca="false">IF(LEN('con precio'!E1757)&gt;=17,RIGHT('con precio'!E1757,8),"")</f>
        <v/>
      </c>
      <c r="D1758" s="0" t="str">
        <f aca="false">IF('con precio'!F1757="","",'con precio'!F1757)</f>
        <v/>
      </c>
      <c r="E1758" s="0" t="str">
        <f aca="false">IF('con precio'!B1757="","",'con precio'!B1757)</f>
        <v>Av. Los Álamos / Barrio Samaria 1</v>
      </c>
      <c r="F1758" s="1" t="s">
        <v>7405</v>
      </c>
      <c r="G1758" s="0" t="n">
        <v>350</v>
      </c>
      <c r="H1758" s="0" t="str">
        <f aca="false">IF('con precio'!D1757="Flete","FLE",IF('con precio'!D1757="Normal","NOR",IF('con precio'!D1757="RRPP","RRP",IF('con precio'!D1757="FB Ads","FBA",IF('con precio'!D1757="Google Ads","GOA",IF('con precio'!D1757="Combo","COM",IF('con precio'!D1757="Market Place","MKP", "OTR")))))))</f>
        <v>NOR</v>
      </c>
      <c r="I1758" s="0" t="str">
        <f aca="false">LEFT('con precio'!M1757,10)</f>
        <v>-17.847526</v>
      </c>
      <c r="J1758" s="122" t="str">
        <f aca="false">RIGHT('con precio'!M1757,10)</f>
        <v>-63.067927</v>
      </c>
      <c r="K1758" s="0" t="s">
        <v>7429</v>
      </c>
      <c r="L1758" s="175" t="n">
        <f aca="false">'con precio'!A1757+'con precio'!K1757</f>
        <v>44635.3819444444</v>
      </c>
      <c r="N1758" s="174"/>
      <c r="O1758" s="167"/>
    </row>
    <row r="1759" customFormat="false" ht="13.8" hidden="false" customHeight="false" outlineLevel="0" collapsed="false">
      <c r="A1759" s="0" t="n">
        <f aca="false">+A1758+1</f>
        <v>1758</v>
      </c>
      <c r="B1759" s="0" t="str">
        <f aca="false">IF(LEN('con precio'!E1758)=8,'con precio'!E1758,IF(LEN('con precio'!E1758)&gt;=17,LEFT('con precio'!E1758,8),""))</f>
        <v/>
      </c>
      <c r="C1759" s="122" t="str">
        <f aca="false">IF(LEN('con precio'!E1758)&gt;=17,RIGHT('con precio'!E1758,8),"")</f>
        <v/>
      </c>
      <c r="D1759" s="0" t="str">
        <f aca="false">IF('con precio'!F1758="","",'con precio'!F1758)</f>
        <v/>
      </c>
      <c r="E1759" s="0" t="str">
        <f aca="false">IF('con precio'!B1758="","",'con precio'!B1758)</f>
        <v>Av. Olímpica</v>
      </c>
      <c r="F1759" s="1" t="s">
        <v>7406</v>
      </c>
      <c r="G1759" s="0" t="n">
        <v>350</v>
      </c>
      <c r="H1759" s="0" t="str">
        <f aca="false">IF('con precio'!D1758="Flete","FLE",IF('con precio'!D1758="Normal","NOR",IF('con precio'!D1758="RRPP","RRP",IF('con precio'!D1758="FB Ads","FBA",IF('con precio'!D1758="Google Ads","GOA",IF('con precio'!D1758="Combo","COM",IF('con precio'!D1758="Market Place","MKP", "OTR")))))))</f>
        <v>NOR</v>
      </c>
      <c r="I1759" s="0" t="str">
        <f aca="false">LEFT('con precio'!M1758,10)</f>
        <v>-17.849762</v>
      </c>
      <c r="J1759" s="122" t="str">
        <f aca="false">RIGHT('con precio'!M1758,10)</f>
        <v>-63.213379</v>
      </c>
      <c r="K1759" s="0" t="s">
        <v>7429</v>
      </c>
      <c r="L1759" s="175" t="n">
        <f aca="false">'con precio'!A1758+'con precio'!K1758</f>
        <v>44635.5819444444</v>
      </c>
      <c r="N1759" s="174"/>
      <c r="O1759" s="167"/>
    </row>
    <row r="1760" customFormat="false" ht="13.8" hidden="false" customHeight="false" outlineLevel="0" collapsed="false">
      <c r="A1760" s="0" t="n">
        <f aca="false">+A1759+1</f>
        <v>1759</v>
      </c>
      <c r="B1760" s="0" t="str">
        <f aca="false">IF(LEN('con precio'!E1759)=8,'con precio'!E1759,IF(LEN('con precio'!E1759)&gt;=17,LEFT('con precio'!E1759,8),""))</f>
        <v>69077787</v>
      </c>
      <c r="C1760" s="122" t="str">
        <f aca="false">IF(LEN('con precio'!E1759)&gt;=17,RIGHT('con precio'!E1759,8),"")</f>
        <v>68063926</v>
      </c>
      <c r="D1760" s="0" t="str">
        <f aca="false">IF('con precio'!F1759="","",'con precio'!F1759)</f>
        <v>Vinos 1750 - Uvairenda Bodega y Viñedos</v>
      </c>
      <c r="E1760" s="0" t="str">
        <f aca="false">IF('con precio'!B1759="","",'con precio'!B1759)</f>
        <v>Vinos 1750 - Uvairenda Bodega y Viñedos</v>
      </c>
      <c r="F1760" s="1" t="s">
        <v>7407</v>
      </c>
      <c r="G1760" s="0" t="n">
        <v>1400</v>
      </c>
      <c r="H1760" s="0" t="str">
        <f aca="false">IF('con precio'!D1759="Flete","FLE",IF('con precio'!D1759="Normal","NOR",IF('con precio'!D1759="RRPP","RRP",IF('con precio'!D1759="FB Ads","FBA",IF('con precio'!D1759="Google Ads","GOA",IF('con precio'!D1759="Combo","COM",IF('con precio'!D1759="Market Place","MKP", "OTR")))))))</f>
        <v>GOA</v>
      </c>
      <c r="I1760" s="0" t="str">
        <f aca="false">LEFT('con precio'!M1759,10)</f>
        <v>-18.187428</v>
      </c>
      <c r="J1760" s="122" t="str">
        <f aca="false">RIGHT('con precio'!M1759,10)</f>
        <v>-63.883931</v>
      </c>
      <c r="K1760" s="0" t="s">
        <v>7429</v>
      </c>
      <c r="L1760" s="175" t="n">
        <f aca="false">'con precio'!A1759+'con precio'!K1759</f>
        <v>44636.6104166667</v>
      </c>
      <c r="N1760" s="174"/>
      <c r="O1760" s="167"/>
    </row>
    <row r="1761" customFormat="false" ht="13.8" hidden="false" customHeight="false" outlineLevel="0" collapsed="false">
      <c r="A1761" s="0" t="n">
        <f aca="false">+A1760+1</f>
        <v>1760</v>
      </c>
      <c r="B1761" s="0" t="str">
        <f aca="false">IF(LEN('con precio'!E1760)=8,'con precio'!E1760,IF(LEN('con precio'!E1760)&gt;=17,LEFT('con precio'!E1760,8),""))</f>
        <v>70486409</v>
      </c>
      <c r="C1761" s="122" t="str">
        <f aca="false">IF(LEN('con precio'!E1760)&gt;=17,RIGHT('con precio'!E1760,8),"")</f>
        <v/>
      </c>
      <c r="D1761" s="0" t="str">
        <f aca="false">IF('con precio'!F1760="","",'con precio'!F1760)</f>
        <v>NN</v>
      </c>
      <c r="E1761" s="0" t="str">
        <f aca="false">IF('con precio'!B1760="","",'con precio'!B1760)</f>
        <v>NN / Av. Norte América / Satélite Norte</v>
      </c>
      <c r="F1761" s="1" t="s">
        <v>7408</v>
      </c>
      <c r="G1761" s="0" t="n">
        <v>400</v>
      </c>
      <c r="H1761" s="0" t="str">
        <f aca="false">IF('con precio'!D1760="Flete","FLE",IF('con precio'!D1760="Normal","NOR",IF('con precio'!D1760="RRPP","RRP",IF('con precio'!D1760="FB Ads","FBA",IF('con precio'!D1760="Google Ads","GOA",IF('con precio'!D1760="Combo","COM",IF('con precio'!D1760="Market Place","MKP", "OTR")))))))</f>
        <v>GOA</v>
      </c>
      <c r="I1761" s="0" t="str">
        <f aca="false">LEFT('con precio'!M1760,10)</f>
        <v>-17.597785</v>
      </c>
      <c r="J1761" s="122" t="str">
        <f aca="false">RIGHT('con precio'!M1760,10)</f>
        <v>-63.136622</v>
      </c>
      <c r="K1761" s="0" t="s">
        <v>7429</v>
      </c>
      <c r="L1761" s="175" t="n">
        <f aca="false">'con precio'!A1760+'con precio'!K1760</f>
        <v>44636.6104166667</v>
      </c>
      <c r="N1761" s="174"/>
      <c r="O1761" s="167"/>
    </row>
    <row r="1762" customFormat="false" ht="13.8" hidden="false" customHeight="false" outlineLevel="0" collapsed="false">
      <c r="A1762" s="0" t="n">
        <f aca="false">+A1761+1</f>
        <v>1761</v>
      </c>
      <c r="B1762" s="0" t="str">
        <f aca="false">IF(LEN('con precio'!E1761)=8,'con precio'!E1761,IF(LEN('con precio'!E1761)&gt;=17,LEFT('con precio'!E1761,8),""))</f>
        <v>67378613</v>
      </c>
      <c r="C1762" s="122" t="str">
        <f aca="false">IF(LEN('con precio'!E1761)&gt;=17,RIGHT('con precio'!E1761,8),"")</f>
        <v/>
      </c>
      <c r="D1762" s="0" t="str">
        <f aca="false">IF('con precio'!F1761="","",'con precio'!F1761)</f>
        <v>Emilia</v>
      </c>
      <c r="E1762" s="0" t="str">
        <f aca="false">IF('con precio'!B1761="","",'con precio'!B1761)</f>
        <v>Emilia / Calle Hortensias / Urbanización Cotoca</v>
      </c>
      <c r="F1762" s="1" t="s">
        <v>7409</v>
      </c>
      <c r="G1762" s="0" t="n">
        <v>400</v>
      </c>
      <c r="H1762" s="0" t="str">
        <f aca="false">IF('con precio'!D1761="Flete","FLE",IF('con precio'!D1761="Normal","NOR",IF('con precio'!D1761="RRPP","RRP",IF('con precio'!D1761="FB Ads","FBA",IF('con precio'!D1761="Google Ads","GOA",IF('con precio'!D1761="Combo","COM",IF('con precio'!D1761="Market Place","MKP", "OTR")))))))</f>
        <v>GOA</v>
      </c>
      <c r="I1762" s="0" t="str">
        <f aca="false">LEFT('con precio'!M1761,10)</f>
        <v>-17.757501</v>
      </c>
      <c r="J1762" s="122" t="str">
        <f aca="false">RIGHT('con precio'!M1761,10)</f>
        <v>-63.100672</v>
      </c>
      <c r="K1762" s="0" t="s">
        <v>7429</v>
      </c>
      <c r="L1762" s="175" t="n">
        <f aca="false">'con precio'!A1761+'con precio'!K1761</f>
        <v>44636.6354166667</v>
      </c>
      <c r="N1762" s="174"/>
      <c r="O1762" s="167"/>
    </row>
    <row r="1763" customFormat="false" ht="13.8" hidden="false" customHeight="false" outlineLevel="0" collapsed="false">
      <c r="A1763" s="0" t="n">
        <f aca="false">+A1762+1</f>
        <v>1762</v>
      </c>
      <c r="B1763" s="0" t="str">
        <f aca="false">IF(LEN('con precio'!E1762)=8,'con precio'!E1762,IF(LEN('con precio'!E1762)&gt;=17,LEFT('con precio'!E1762,8),""))</f>
        <v/>
      </c>
      <c r="C1763" s="122" t="str">
        <f aca="false">IF(LEN('con precio'!E1762)&gt;=17,RIGHT('con precio'!E1762,8),"")</f>
        <v/>
      </c>
      <c r="D1763" s="0" t="str">
        <f aca="false">IF('con precio'!F1762="","",'con precio'!F1762)</f>
        <v/>
      </c>
      <c r="E1763" s="0" t="str">
        <f aca="false">IF('con precio'!B1762="","",'con precio'!B1762)</f>
        <v>Av. Marcelo Quiroga Santa Cruz</v>
      </c>
      <c r="F1763" s="1" t="s">
        <v>7410</v>
      </c>
      <c r="G1763" s="0" t="n">
        <v>350</v>
      </c>
      <c r="H1763" s="0" t="str">
        <f aca="false">IF('con precio'!D1762="Flete","FLE",IF('con precio'!D1762="Normal","NOR",IF('con precio'!D1762="RRPP","RRP",IF('con precio'!D1762="FB Ads","FBA",IF('con precio'!D1762="Google Ads","GOA",IF('con precio'!D1762="Combo","COM",IF('con precio'!D1762="Market Place","MKP", "OTR")))))))</f>
        <v>NOR</v>
      </c>
      <c r="I1763" s="0" t="str">
        <f aca="false">LEFT('con precio'!M1762,10)</f>
        <v>-17.837452</v>
      </c>
      <c r="J1763" s="122" t="str">
        <f aca="false">RIGHT('con precio'!M1762,10)</f>
        <v>-63.221156</v>
      </c>
      <c r="K1763" s="0" t="s">
        <v>7429</v>
      </c>
      <c r="L1763" s="175" t="n">
        <f aca="false">'con precio'!A1762+'con precio'!K1762</f>
        <v>44636.3791666667</v>
      </c>
      <c r="N1763" s="174"/>
      <c r="O1763" s="167"/>
    </row>
    <row r="1764" customFormat="false" ht="13.8" hidden="false" customHeight="false" outlineLevel="0" collapsed="false">
      <c r="A1764" s="0" t="n">
        <f aca="false">+A1763+1</f>
        <v>1763</v>
      </c>
      <c r="B1764" s="0" t="str">
        <f aca="false">IF(LEN('con precio'!E1763)=8,'con precio'!E1763,IF(LEN('con precio'!E1763)&gt;=17,LEFT('con precio'!E1763,8),""))</f>
        <v/>
      </c>
      <c r="C1764" s="122" t="str">
        <f aca="false">IF(LEN('con precio'!E1763)&gt;=17,RIGHT('con precio'!E1763,8),"")</f>
        <v/>
      </c>
      <c r="D1764" s="0" t="str">
        <f aca="false">IF('con precio'!F1763="","",'con precio'!F1763)</f>
        <v/>
      </c>
      <c r="E1764" s="0" t="str">
        <f aca="false">IF('con precio'!B1763="","",'con precio'!B1763)</f>
        <v>La Guardia Km. 12</v>
      </c>
      <c r="F1764" s="1" t="s">
        <v>7411</v>
      </c>
      <c r="G1764" s="0" t="n">
        <v>350</v>
      </c>
      <c r="H1764" s="0" t="str">
        <f aca="false">IF('con precio'!D1763="Flete","FLE",IF('con precio'!D1763="Normal","NOR",IF('con precio'!D1763="RRPP","RRP",IF('con precio'!D1763="FB Ads","FBA",IF('con precio'!D1763="Google Ads","GOA",IF('con precio'!D1763="Combo","COM",IF('con precio'!D1763="Market Place","MKP", "OTR")))))))</f>
        <v>NOR</v>
      </c>
      <c r="I1764" s="0" t="str">
        <f aca="false">LEFT('con precio'!M1763,10)</f>
        <v>-17.861095</v>
      </c>
      <c r="J1764" s="122" t="str">
        <f aca="false">RIGHT('con precio'!M1763,10)</f>
        <v>-63.266556</v>
      </c>
      <c r="K1764" s="0" t="s">
        <v>7429</v>
      </c>
      <c r="L1764" s="175" t="n">
        <f aca="false">'con precio'!A1763+'con precio'!K1763</f>
        <v>44636.5368055556</v>
      </c>
      <c r="N1764" s="174"/>
      <c r="O1764" s="167"/>
    </row>
    <row r="1765" customFormat="false" ht="13.8" hidden="false" customHeight="false" outlineLevel="0" collapsed="false">
      <c r="A1765" s="0" t="n">
        <f aca="false">+A1764+1</f>
        <v>1764</v>
      </c>
      <c r="B1765" s="0" t="str">
        <f aca="false">IF(LEN('con precio'!E1764)=8,'con precio'!E1764,IF(LEN('con precio'!E1764)&gt;=17,LEFT('con precio'!E1764,8),""))</f>
        <v/>
      </c>
      <c r="C1765" s="122" t="str">
        <f aca="false">IF(LEN('con precio'!E1764)&gt;=17,RIGHT('con precio'!E1764,8),"")</f>
        <v/>
      </c>
      <c r="D1765" s="0" t="str">
        <f aca="false">IF('con precio'!F1764="","",'con precio'!F1764)</f>
        <v/>
      </c>
      <c r="E1765" s="0" t="str">
        <f aca="false">IF('con precio'!B1764="","",'con precio'!B1764)</f>
        <v>Carretera Virgen de Cotoca</v>
      </c>
      <c r="F1765" s="1" t="s">
        <v>7412</v>
      </c>
      <c r="G1765" s="0" t="n">
        <v>350</v>
      </c>
      <c r="H1765" s="0" t="str">
        <f aca="false">IF('con precio'!D1764="Flete","FLE",IF('con precio'!D1764="Normal","NOR",IF('con precio'!D1764="RRPP","RRP",IF('con precio'!D1764="FB Ads","FBA",IF('con precio'!D1764="Google Ads","GOA",IF('con precio'!D1764="Combo","COM",IF('con precio'!D1764="Market Place","MKP", "OTR")))))))</f>
        <v>NOR</v>
      </c>
      <c r="I1765" s="0" t="str">
        <f aca="false">LEFT('con precio'!M1764,10)</f>
        <v>-17.766178</v>
      </c>
      <c r="J1765" s="122" t="str">
        <f aca="false">RIGHT('con precio'!M1764,10)</f>
        <v>-63.047280</v>
      </c>
      <c r="K1765" s="0" t="s">
        <v>7429</v>
      </c>
      <c r="L1765" s="175" t="n">
        <f aca="false">'con precio'!A1764+'con precio'!K1764</f>
        <v>44636.6895833333</v>
      </c>
      <c r="N1765" s="174"/>
      <c r="O1765" s="167"/>
    </row>
    <row r="1766" customFormat="false" ht="13.8" hidden="false" customHeight="false" outlineLevel="0" collapsed="false">
      <c r="A1766" s="0" t="n">
        <f aca="false">+A1765+1</f>
        <v>1765</v>
      </c>
      <c r="B1766" s="0" t="str">
        <f aca="false">IF(LEN('con precio'!E1765)=8,'con precio'!E1765,IF(LEN('con precio'!E1765)&gt;=17,LEFT('con precio'!E1765,8),""))</f>
        <v>71014910</v>
      </c>
      <c r="C1766" s="122" t="str">
        <f aca="false">IF(LEN('con precio'!E1765)&gt;=17,RIGHT('con precio'!E1765,8),"")</f>
        <v/>
      </c>
      <c r="D1766" s="0" t="str">
        <f aca="false">IF('con precio'!F1765="","",'con precio'!F1765)</f>
        <v>Fernando Caro</v>
      </c>
      <c r="E1766" s="0" t="str">
        <f aca="false">IF('con precio'!B1765="","",'con precio'!B1765)</f>
        <v>Fernando Caro / El Carmen / </v>
      </c>
      <c r="F1766" s="1" t="s">
        <v>7413</v>
      </c>
      <c r="G1766" s="0" t="n">
        <v>400</v>
      </c>
      <c r="H1766" s="0" t="str">
        <f aca="false">IF('con precio'!D1765="Flete","FLE",IF('con precio'!D1765="Normal","NOR",IF('con precio'!D1765="RRPP","RRP",IF('con precio'!D1765="FB Ads","FBA",IF('con precio'!D1765="Google Ads","GOA",IF('con precio'!D1765="Combo","COM",IF('con precio'!D1765="Market Place","MKP", "OTR")))))))</f>
        <v>GOA</v>
      </c>
      <c r="I1766" s="0" t="str">
        <f aca="false">LEFT('con precio'!M1765,10)</f>
        <v>-17.859296</v>
      </c>
      <c r="J1766" s="122" t="str">
        <f aca="false">RIGHT('con precio'!M1765,10)</f>
        <v>-63.248887</v>
      </c>
      <c r="K1766" s="0" t="s">
        <v>7429</v>
      </c>
      <c r="L1766" s="175" t="n">
        <f aca="false">'con precio'!A1765+'con precio'!K1765</f>
        <v>44637.6722222222</v>
      </c>
      <c r="N1766" s="174"/>
      <c r="O1766" s="167"/>
    </row>
    <row r="1767" customFormat="false" ht="13.8" hidden="false" customHeight="false" outlineLevel="0" collapsed="false">
      <c r="A1767" s="0" t="n">
        <f aca="false">+A1766+1</f>
        <v>1766</v>
      </c>
      <c r="B1767" s="0" t="str">
        <f aca="false">IF(LEN('con precio'!E1766)=8,'con precio'!E1766,IF(LEN('con precio'!E1766)&gt;=17,LEFT('con precio'!E1766,8),""))</f>
        <v/>
      </c>
      <c r="C1767" s="122" t="str">
        <f aca="false">IF(LEN('con precio'!E1766)&gt;=17,RIGHT('con precio'!E1766,8),"")</f>
        <v/>
      </c>
      <c r="D1767" s="0" t="str">
        <f aca="false">IF('con precio'!F1766="","",'con precio'!F1766)</f>
        <v/>
      </c>
      <c r="E1767" s="0" t="str">
        <f aca="false">IF('con precio'!B1766="","",'con precio'!B1766)</f>
        <v>Urbanización Cotoca. Pampa de la Isla</v>
      </c>
      <c r="F1767" s="1" t="s">
        <v>6325</v>
      </c>
      <c r="G1767" s="0" t="n">
        <v>300</v>
      </c>
      <c r="H1767" s="0" t="str">
        <f aca="false">IF('con precio'!D1766="Flete","FLE",IF('con precio'!D1766="Normal","NOR",IF('con precio'!D1766="RRPP","RRP",IF('con precio'!D1766="FB Ads","FBA",IF('con precio'!D1766="Google Ads","GOA",IF('con precio'!D1766="Combo","COM",IF('con precio'!D1766="Market Place","MKP", "OTR")))))))</f>
        <v>NOR</v>
      </c>
      <c r="I1767" s="0" t="str">
        <f aca="false">LEFT('con precio'!M1766,10)</f>
        <v>-17.758411</v>
      </c>
      <c r="J1767" s="122" t="str">
        <f aca="false">RIGHT('con precio'!M1766,10)</f>
        <v>-63.095403</v>
      </c>
      <c r="K1767" s="0" t="s">
        <v>7429</v>
      </c>
      <c r="L1767" s="175" t="n">
        <f aca="false">'con precio'!A1766+'con precio'!K1766</f>
        <v>44637.3458333333</v>
      </c>
      <c r="N1767" s="174"/>
      <c r="O1767" s="167"/>
    </row>
    <row r="1768" customFormat="false" ht="13.8" hidden="false" customHeight="false" outlineLevel="0" collapsed="false">
      <c r="A1768" s="0" t="n">
        <f aca="false">+A1767+1</f>
        <v>1767</v>
      </c>
      <c r="B1768" s="0" t="str">
        <f aca="false">IF(LEN('con precio'!E1767)=8,'con precio'!E1767,IF(LEN('con precio'!E1767)&gt;=17,LEFT('con precio'!E1767,8),""))</f>
        <v/>
      </c>
      <c r="C1768" s="122" t="str">
        <f aca="false">IF(LEN('con precio'!E1767)&gt;=17,RIGHT('con precio'!E1767,8),"")</f>
        <v/>
      </c>
      <c r="D1768" s="0" t="str">
        <f aca="false">IF('con precio'!F1767="","",'con precio'!F1767)</f>
        <v/>
      </c>
      <c r="E1768" s="0" t="str">
        <f aca="false">IF('con precio'!B1767="","",'con precio'!B1767)</f>
        <v>Urbanización Cotoca. Pampa de la Isla</v>
      </c>
      <c r="F1768" s="1" t="s">
        <v>7414</v>
      </c>
      <c r="G1768" s="0" t="n">
        <v>350</v>
      </c>
      <c r="H1768" s="0" t="str">
        <f aca="false">IF('con precio'!D1767="Flete","FLE",IF('con precio'!D1767="Normal","NOR",IF('con precio'!D1767="RRPP","RRP",IF('con precio'!D1767="FB Ads","FBA",IF('con precio'!D1767="Google Ads","GOA",IF('con precio'!D1767="Combo","COM",IF('con precio'!D1767="Market Place","MKP", "OTR")))))))</f>
        <v>NOR</v>
      </c>
      <c r="I1768" s="0" t="str">
        <f aca="false">LEFT('con precio'!M1767,10)</f>
        <v>-17.755560</v>
      </c>
      <c r="J1768" s="122" t="str">
        <f aca="false">RIGHT('con precio'!M1767,10)</f>
        <v>-63.099569</v>
      </c>
      <c r="K1768" s="0" t="s">
        <v>7429</v>
      </c>
      <c r="L1768" s="175" t="n">
        <f aca="false">'con precio'!A1767+'con precio'!K1767</f>
        <v>44637.3784722222</v>
      </c>
      <c r="N1768" s="174"/>
      <c r="O1768" s="167"/>
    </row>
    <row r="1769" customFormat="false" ht="13.8" hidden="false" customHeight="false" outlineLevel="0" collapsed="false">
      <c r="A1769" s="0" t="n">
        <f aca="false">+A1768+1</f>
        <v>1768</v>
      </c>
      <c r="B1769" s="0" t="str">
        <f aca="false">IF(LEN('con precio'!E1768)=8,'con precio'!E1768,IF(LEN('con precio'!E1768)&gt;=17,LEFT('con precio'!E1768,8),""))</f>
        <v/>
      </c>
      <c r="C1769" s="122" t="str">
        <f aca="false">IF(LEN('con precio'!E1768)&gt;=17,RIGHT('con precio'!E1768,8),"")</f>
        <v/>
      </c>
      <c r="D1769" s="0" t="str">
        <f aca="false">IF('con precio'!F1768="","",'con precio'!F1768)</f>
        <v/>
      </c>
      <c r="E1769" s="0" t="str">
        <f aca="false">IF('con precio'!B1768="","",'con precio'!B1768)</f>
        <v>Calle 23 / Guapurú 1</v>
      </c>
      <c r="F1769" s="1" t="s">
        <v>7415</v>
      </c>
      <c r="G1769" s="0" t="n">
        <v>350</v>
      </c>
      <c r="H1769" s="0" t="str">
        <f aca="false">IF('con precio'!D1768="Flete","FLE",IF('con precio'!D1768="Normal","NOR",IF('con precio'!D1768="RRPP","RRP",IF('con precio'!D1768="FB Ads","FBA",IF('con precio'!D1768="Google Ads","GOA",IF('con precio'!D1768="Combo","COM",IF('con precio'!D1768="Market Place","MKP", "OTR")))))))</f>
        <v>NOR</v>
      </c>
      <c r="I1769" s="0" t="str">
        <f aca="false">LEFT('con precio'!M1768,10)</f>
        <v>-17.846476</v>
      </c>
      <c r="J1769" s="122" t="str">
        <f aca="false">RIGHT('con precio'!M1768,10)</f>
        <v>-63.091552</v>
      </c>
      <c r="K1769" s="0" t="s">
        <v>7429</v>
      </c>
      <c r="L1769" s="175" t="n">
        <f aca="false">'con precio'!A1768+'con precio'!K1768</f>
        <v>44637.4736111111</v>
      </c>
      <c r="N1769" s="174"/>
      <c r="O1769" s="167"/>
    </row>
    <row r="1770" customFormat="false" ht="13.8" hidden="false" customHeight="false" outlineLevel="0" collapsed="false">
      <c r="A1770" s="0" t="n">
        <f aca="false">+A1769+1</f>
        <v>1769</v>
      </c>
      <c r="B1770" s="0" t="str">
        <f aca="false">IF(LEN('con precio'!E1769)=8,'con precio'!E1769,IF(LEN('con precio'!E1769)&gt;=17,LEFT('con precio'!E1769,8),""))</f>
        <v/>
      </c>
      <c r="C1770" s="122" t="str">
        <f aca="false">IF(LEN('con precio'!E1769)&gt;=17,RIGHT('con precio'!E1769,8),"")</f>
        <v/>
      </c>
      <c r="D1770" s="0" t="str">
        <f aca="false">IF('con precio'!F1769="","",'con precio'!F1769)</f>
        <v/>
      </c>
      <c r="E1770" s="0" t="str">
        <f aca="false">IF('con precio'!B1769="","",'con precio'!B1769)</f>
        <v>Terrado /Av. Arroyito</v>
      </c>
      <c r="F1770" s="1" t="s">
        <v>7416</v>
      </c>
      <c r="G1770" s="0" t="n">
        <v>350</v>
      </c>
      <c r="H1770" s="0" t="str">
        <f aca="false">IF('con precio'!D1769="Flete","FLE",IF('con precio'!D1769="Normal","NOR",IF('con precio'!D1769="RRPP","RRP",IF('con precio'!D1769="FB Ads","FBA",IF('con precio'!D1769="Google Ads","GOA",IF('con precio'!D1769="Combo","COM",IF('con precio'!D1769="Market Place","MKP", "OTR")))))))</f>
        <v>NOR</v>
      </c>
      <c r="I1770" s="0" t="str">
        <f aca="false">LEFT('con precio'!M1769,10)</f>
        <v>-17.821820</v>
      </c>
      <c r="J1770" s="122" t="str">
        <f aca="false">RIGHT('con precio'!M1769,10)</f>
        <v>-63.091845</v>
      </c>
      <c r="K1770" s="0" t="s">
        <v>7429</v>
      </c>
      <c r="L1770" s="175" t="n">
        <f aca="false">'con precio'!A1769+'con precio'!K1769</f>
        <v>44637.6027777778</v>
      </c>
      <c r="N1770" s="174"/>
      <c r="O1770" s="167"/>
    </row>
    <row r="1771" customFormat="false" ht="13.8" hidden="false" customHeight="false" outlineLevel="0" collapsed="false">
      <c r="B1771" s="0" t="str">
        <f aca="false">IF(LEN('con precio'!E1770)=8,'con precio'!E1770,IF(LEN('con precio'!E1770)&gt;=17,LEFT('con precio'!E1770,8),""))</f>
        <v/>
      </c>
      <c r="C1771" s="122" t="str">
        <f aca="false">IF(LEN('con precio'!E1770)&gt;=17,RIGHT('con precio'!E1770,8),"")</f>
        <v/>
      </c>
      <c r="D1771" s="0" t="str">
        <f aca="false">IF('con precio'!F1770="","",'con precio'!F1770)</f>
        <v/>
      </c>
      <c r="E1771" s="0" t="str">
        <f aca="false">IF('con precio'!B1770="","",'con precio'!B1770)</f>
        <v/>
      </c>
      <c r="F1771" s="1"/>
      <c r="J1771" s="122"/>
      <c r="N1771" s="174"/>
      <c r="O1771" s="167"/>
    </row>
    <row r="1772" customFormat="false" ht="13.8" hidden="false" customHeight="false" outlineLevel="0" collapsed="false">
      <c r="B1772" s="0" t="str">
        <f aca="false">IF(LEN('con precio'!E1771)=8,'con precio'!E1771,IF(LEN('con precio'!E1771)&gt;=17,LEFT('con precio'!E1771,8),""))</f>
        <v/>
      </c>
      <c r="C1772" s="122" t="str">
        <f aca="false">IF(LEN('con precio'!E1771)&gt;=17,RIGHT('con precio'!E1771,8),"")</f>
        <v/>
      </c>
      <c r="D1772" s="0" t="str">
        <f aca="false">IF('con precio'!F1771="","",'con precio'!F1771)</f>
        <v/>
      </c>
      <c r="E1772" s="0" t="str">
        <f aca="false">IF('con precio'!B1771="","",'con precio'!B1771)</f>
        <v/>
      </c>
      <c r="J1772" s="122"/>
      <c r="N1772" s="174"/>
      <c r="O1772" s="167"/>
    </row>
    <row r="1773" customFormat="false" ht="13.8" hidden="false" customHeight="false" outlineLevel="0" collapsed="false">
      <c r="C1773" s="122" t="str">
        <f aca="false">IF(LEN('con precio'!E1772)&gt;=17,RIGHT('con precio'!E1772,8),"")</f>
        <v/>
      </c>
      <c r="D1773" s="0" t="str">
        <f aca="false">IF('con precio'!F1772="","",'con precio'!F1772)</f>
        <v/>
      </c>
      <c r="E1773" s="0" t="str">
        <f aca="false">IF('con precio'!B1772="","",'con precio'!B1772)</f>
        <v/>
      </c>
      <c r="J1773" s="122"/>
      <c r="N1773" s="174"/>
      <c r="O1773" s="167"/>
    </row>
    <row r="1774" customFormat="false" ht="13.8" hidden="false" customHeight="false" outlineLevel="0" collapsed="false">
      <c r="C1774" s="122" t="str">
        <f aca="false">IF(LEN('con precio'!E1773)&gt;=17,RIGHT('con precio'!E1773,8),"")</f>
        <v/>
      </c>
      <c r="D1774" s="0" t="str">
        <f aca="false">IF('con precio'!F1773="","",'con precio'!F1773)</f>
        <v/>
      </c>
      <c r="E1774" s="0" t="str">
        <f aca="false">IF('con precio'!B1773="","",'con precio'!B1773)</f>
        <v/>
      </c>
      <c r="J1774" s="122"/>
      <c r="N1774" s="174"/>
      <c r="O1774" s="167"/>
    </row>
    <row r="1775" customFormat="false" ht="13.8" hidden="false" customHeight="false" outlineLevel="0" collapsed="false">
      <c r="C1775" s="122"/>
      <c r="J1775" s="122"/>
      <c r="N1775" s="174"/>
      <c r="O1775" s="167"/>
    </row>
    <row r="1776" customFormat="false" ht="13.8" hidden="false" customHeight="false" outlineLevel="0" collapsed="false">
      <c r="C1776" s="122"/>
      <c r="J1776" s="122"/>
      <c r="N1776" s="174"/>
      <c r="O1776" s="167"/>
    </row>
    <row r="1777" customFormat="false" ht="13.8" hidden="false" customHeight="false" outlineLevel="0" collapsed="false">
      <c r="C1777" s="122"/>
      <c r="J1777" s="122"/>
      <c r="N1777" s="174"/>
      <c r="O1777" s="167"/>
    </row>
    <row r="1778" customFormat="false" ht="13.8" hidden="false" customHeight="false" outlineLevel="0" collapsed="false">
      <c r="C1778" s="122"/>
      <c r="J1778" s="122"/>
      <c r="N1778" s="174"/>
      <c r="O1778" s="167"/>
    </row>
    <row r="1779" customFormat="false" ht="13.8" hidden="false" customHeight="false" outlineLevel="0" collapsed="false">
      <c r="C1779" s="122"/>
      <c r="J1779" s="122"/>
      <c r="N1779" s="174"/>
      <c r="O1779" s="167"/>
    </row>
    <row r="1780" customFormat="false" ht="13.8" hidden="false" customHeight="false" outlineLevel="0" collapsed="false">
      <c r="C1780" s="122"/>
      <c r="J1780" s="122"/>
      <c r="N1780" s="174"/>
      <c r="O1780" s="167"/>
    </row>
    <row r="1781" customFormat="false" ht="13.8" hidden="false" customHeight="false" outlineLevel="0" collapsed="false">
      <c r="C1781" s="122"/>
      <c r="J1781" s="122"/>
      <c r="N1781" s="174"/>
      <c r="O1781" s="167"/>
    </row>
    <row r="1782" customFormat="false" ht="13.8" hidden="false" customHeight="false" outlineLevel="0" collapsed="false">
      <c r="C1782" s="122"/>
      <c r="J1782" s="122"/>
      <c r="N1782" s="174"/>
      <c r="O1782" s="167"/>
    </row>
    <row r="1783" customFormat="false" ht="13.8" hidden="false" customHeight="false" outlineLevel="0" collapsed="false">
      <c r="C1783" s="122"/>
      <c r="J1783" s="122"/>
      <c r="N1783" s="174"/>
      <c r="O1783" s="167"/>
    </row>
    <row r="1784" customFormat="false" ht="13.8" hidden="false" customHeight="false" outlineLevel="0" collapsed="false">
      <c r="C1784" s="122"/>
      <c r="J1784" s="122"/>
      <c r="N1784" s="174"/>
      <c r="O1784" s="167"/>
    </row>
    <row r="1785" customFormat="false" ht="13.8" hidden="false" customHeight="false" outlineLevel="0" collapsed="false">
      <c r="C1785" s="122"/>
      <c r="J1785" s="122"/>
      <c r="N1785" s="174"/>
      <c r="O1785" s="167"/>
    </row>
    <row r="1786" customFormat="false" ht="13.8" hidden="false" customHeight="false" outlineLevel="0" collapsed="false">
      <c r="C1786" s="122"/>
      <c r="J1786" s="122"/>
      <c r="N1786" s="174"/>
      <c r="O1786" s="167"/>
    </row>
    <row r="1787" customFormat="false" ht="13.8" hidden="false" customHeight="false" outlineLevel="0" collapsed="false">
      <c r="C1787" s="122"/>
      <c r="J1787" s="122"/>
      <c r="N1787" s="174"/>
      <c r="O1787" s="167"/>
    </row>
    <row r="1788" customFormat="false" ht="13.8" hidden="false" customHeight="false" outlineLevel="0" collapsed="false">
      <c r="C1788" s="122"/>
      <c r="J1788" s="122"/>
      <c r="N1788" s="174"/>
      <c r="O1788" s="167"/>
    </row>
    <row r="1789" customFormat="false" ht="13.8" hidden="false" customHeight="false" outlineLevel="0" collapsed="false">
      <c r="C1789" s="122"/>
      <c r="J1789" s="122"/>
      <c r="N1789" s="174"/>
      <c r="O1789" s="167"/>
    </row>
    <row r="1790" customFormat="false" ht="13.8" hidden="false" customHeight="false" outlineLevel="0" collapsed="false">
      <c r="C1790" s="122"/>
      <c r="J1790" s="122"/>
      <c r="N1790" s="174"/>
      <c r="O1790" s="167"/>
    </row>
    <row r="1791" customFormat="false" ht="13.8" hidden="false" customHeight="false" outlineLevel="0" collapsed="false">
      <c r="C1791" s="122"/>
      <c r="J1791" s="122"/>
      <c r="N1791" s="174"/>
      <c r="O1791" s="167"/>
    </row>
    <row r="1792" customFormat="false" ht="13.8" hidden="false" customHeight="false" outlineLevel="0" collapsed="false">
      <c r="C1792" s="122"/>
      <c r="J1792" s="122"/>
      <c r="N1792" s="174"/>
      <c r="O1792" s="167"/>
    </row>
    <row r="1793" customFormat="false" ht="13.8" hidden="false" customHeight="false" outlineLevel="0" collapsed="false">
      <c r="C1793" s="122"/>
      <c r="E1793" s="122"/>
      <c r="F1793" s="122"/>
      <c r="J1793" s="122"/>
      <c r="N1793" s="174"/>
      <c r="O1793" s="167"/>
    </row>
  </sheetData>
  <printOptions headings="false" gridLines="false" gridLinesSet="true" horizontalCentered="false" verticalCentered="false"/>
  <pageMargins left="0.7875" right="0.7875" top="1.05277777777778" bottom="1.05277777777778" header="0.7875" footer="0.7875"/>
  <pageSetup paperSize="1"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Roman,Regular"&amp;12&amp;KffffffPágina &amp;P</oddFooter>
  </headerFooter>
</worksheet>
</file>

<file path=docProps/app.xml><?xml version="1.0" encoding="utf-8"?>
<Properties xmlns="http://schemas.openxmlformats.org/officeDocument/2006/extended-properties" xmlns:vt="http://schemas.openxmlformats.org/officeDocument/2006/docPropsVTypes">
  <Template/>
  <TotalTime>61</TotalTime>
  <Application>LibreOffice/7.2.6.2$Linux_X86_64 LibreOffice_project/20$Build-2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2020-05-06T00:27:26Z</dcterms:created>
  <dc:creator>Usuario de Windows</dc:creator>
  <dc:description/>
  <dc:language>es-BO</dc:language>
  <cp:lastModifiedBy/>
  <cp:lastPrinted>2022-02-03T18:05:08Z</cp:lastPrinted>
  <dcterms:modified xsi:type="dcterms:W3CDTF">2022-04-04T16:54:45Z</dcterms:modified>
  <cp:revision>7</cp:revision>
  <dc:subject/>
  <dc:title/>
</cp:coreProperties>
</file>

<file path=docProps/custom.xml><?xml version="1.0" encoding="utf-8"?>
<Properties xmlns="http://schemas.openxmlformats.org/officeDocument/2006/custom-properties" xmlns:vt="http://schemas.openxmlformats.org/officeDocument/2006/docPropsVTypes"/>
</file>